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EstaPasta_de_trabalho"/>
  <mc:AlternateContent xmlns:mc="http://schemas.openxmlformats.org/markup-compatibility/2006">
    <mc:Choice Requires="x15">
      <x15ac:absPath xmlns:x15ac="http://schemas.microsoft.com/office/spreadsheetml/2010/11/ac" url="Z:\OBRAS\PRAÇA ANCHIETA - PARANACIDADE\PL\Orç. Cron. BDI\"/>
    </mc:Choice>
  </mc:AlternateContent>
  <xr:revisionPtr revIDLastSave="0" documentId="13_ncr:1_{DBB54F36-D024-4D7D-A28C-0AAB5E647015}" xr6:coauthVersionLast="45" xr6:coauthVersionMax="45" xr10:uidLastSave="{00000000-0000-0000-0000-000000000000}"/>
  <bookViews>
    <workbookView xWindow="28680" yWindow="-120" windowWidth="29040" windowHeight="16440" firstSheet="2" activeTab="8" xr2:uid="{00000000-000D-0000-FFFF-FFFF00000000}"/>
  </bookViews>
  <sheets>
    <sheet name="base (2)" sheetId="10" state="hidden" r:id="rId1"/>
    <sheet name="base" sheetId="8" state="hidden" r:id="rId2"/>
    <sheet name="Cronograma PAM" sheetId="9" r:id="rId3"/>
    <sheet name="BDI Edificação" sheetId="13" r:id="rId4"/>
    <sheet name="Grandes Itens" sheetId="6" r:id="rId5"/>
    <sheet name="composição dos itens" sheetId="2" state="hidden" r:id="rId6"/>
    <sheet name="Cartilha" sheetId="1" r:id="rId7"/>
    <sheet name="Composições" sheetId="14" r:id="rId8"/>
    <sheet name="Cotações" sheetId="15" r:id="rId9"/>
    <sheet name="comparação preço" sheetId="7" state="hidden" r:id="rId10"/>
  </sheets>
  <externalReferences>
    <externalReference r:id="rId11"/>
    <externalReference r:id="rId12"/>
    <externalReference r:id="rId13"/>
  </externalReferences>
  <definedNames>
    <definedName name="___xlnm.Print_Area_2">#REF!</definedName>
    <definedName name="___xlnm.Print_Titles_2">#REF!</definedName>
    <definedName name="___xlnm.Print_Titles_3">#REF!</definedName>
    <definedName name="__Anonymous_Sheet_DB__0">#REF!</definedName>
    <definedName name="__xlnm.Print_Area_2">#REF!</definedName>
    <definedName name="__xlnm.Print_Area_3">#REF!</definedName>
    <definedName name="__xlnm.Print_Area_3_1">#REF!</definedName>
    <definedName name="__xlnm.Print_Titles_2">#REF!</definedName>
    <definedName name="__xlnm.Print_Titles_3">#REF!</definedName>
    <definedName name="_xlnm._FilterDatabase" localSheetId="6" hidden="1">Cartilha!$A$16:$T$6356</definedName>
    <definedName name="_xlnm._FilterDatabase" localSheetId="4" hidden="1">'Grandes Itens'!$A$4:$F$21</definedName>
    <definedName name="_R10P">#REF!</definedName>
    <definedName name="_R10R">#REF!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#REF!</definedName>
    <definedName name="A1P10">#REF!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1">base!$A$1:$P$139</definedName>
    <definedName name="_xlnm.Print_Area" localSheetId="0">'base (2)'!$A$1:$P$139</definedName>
    <definedName name="_xlnm.Print_Area" localSheetId="3">'BDI Edificação'!$A$1:$C$17</definedName>
    <definedName name="_xlnm.Print_Area" localSheetId="6">Cartilha!$A$1:$P$6346</definedName>
    <definedName name="_xlnm.Print_Area" localSheetId="2">'Cronograma PAM'!$B$1:$T$61</definedName>
    <definedName name="_xlnm.Print_Area" localSheetId="4">'Grandes Itens'!$A$1:$G$21</definedName>
    <definedName name="AUDITORIO">#REF!</definedName>
    <definedName name="BBB">#REF!</definedName>
    <definedName name="BD">#REF!</definedName>
    <definedName name="BDI">#REF!</definedName>
    <definedName name="BDI_LIC">#REF!</definedName>
    <definedName name="cfs">#REF!</definedName>
    <definedName name="cot">#REF!</definedName>
    <definedName name="COTAÇÃO">#REF!</definedName>
    <definedName name="crono">#REF!</definedName>
    <definedName name="CRONO_ADD">#REF!</definedName>
    <definedName name="CRONO_RES">#REF!</definedName>
    <definedName name="d" localSheetId="3">[1]proposta!#REF!</definedName>
    <definedName name="d">[1]proposta!#REF!</definedName>
    <definedName name="DadosExternos10" localSheetId="6">Cartilha!$A$15:$A$2236</definedName>
    <definedName name="DadosExternos10_1" localSheetId="6">Cartilha!$A$15:$A$2241</definedName>
    <definedName name="DadosExternos11" localSheetId="6">Cartilha!$A$15:$A$2236</definedName>
    <definedName name="DadosExternos11_1" localSheetId="6">Cartilha!$A$15:$A$2241</definedName>
    <definedName name="DadosExternos12" localSheetId="6">Cartilha!$A$15:$A$2236</definedName>
    <definedName name="DadosExternos12_1" localSheetId="6">Cartilha!$A$15:$A$2241</definedName>
    <definedName name="DadosExternos13" localSheetId="6">Cartilha!$A$15:$A$2236</definedName>
    <definedName name="DadosExternos13_1" localSheetId="6">Cartilha!$A$15:$A$2241</definedName>
    <definedName name="DadosExternos14" localSheetId="6">Cartilha!$A$15:$A$2236</definedName>
    <definedName name="DadosExternos14_1" localSheetId="6">Cartilha!$A$15:$A$2241</definedName>
    <definedName name="DadosExternos15" localSheetId="6">Cartilha!$A$15:$A$363</definedName>
    <definedName name="DadosExternos15_1" localSheetId="6">Cartilha!$A$15:$A$368</definedName>
    <definedName name="DadosExternos16" localSheetId="6">Cartilha!$A$15:$A$363</definedName>
    <definedName name="DadosExternos16_1" localSheetId="6">Cartilha!$A$15:$A$368</definedName>
    <definedName name="DadosExternos17" localSheetId="6">Cartilha!$A$15:$A$363</definedName>
    <definedName name="DadosExternos17_1" localSheetId="6">Cartilha!$A$15:$A$368</definedName>
    <definedName name="DadosExternos18" localSheetId="6">Cartilha!$A$17:$D$363</definedName>
    <definedName name="DadosExternos18_1" localSheetId="6">Cartilha!$A$17:$D$368</definedName>
    <definedName name="DadosExternos19" localSheetId="6">Cartilha!$A$15:$A$2236</definedName>
    <definedName name="DadosExternos19_1" localSheetId="6">Cartilha!$A$15:$A$2241</definedName>
    <definedName name="DadosExternos2" localSheetId="6">Cartilha!$A$15:$A$363</definedName>
    <definedName name="DadosExternos2_1" localSheetId="6">Cartilha!$A$15:$A$368</definedName>
    <definedName name="DadosExternos20" localSheetId="6">Cartilha!$A$15:$A$172</definedName>
    <definedName name="DadosExternos20_1" localSheetId="6">Cartilha!$A$15:$A$177</definedName>
    <definedName name="DadosExternos21" localSheetId="6">Cartilha!$A$15:$A$172</definedName>
    <definedName name="DadosExternos21_1" localSheetId="6">Cartilha!$A$15:$A$177</definedName>
    <definedName name="DadosExternos22" localSheetId="6">Cartilha!$A$15:$A$172</definedName>
    <definedName name="DadosExternos22_1" localSheetId="6">Cartilha!$A$15:$A$177</definedName>
    <definedName name="DadosExternos23" localSheetId="6">Cartilha!$A$15:$A$2236</definedName>
    <definedName name="DadosExternos23_1" localSheetId="6">Cartilha!$A$15:$A$2241</definedName>
    <definedName name="DadosExternos24" localSheetId="6">Cartilha!$A$15:$A$2236</definedName>
    <definedName name="DadosExternos24_1" localSheetId="6">Cartilha!$A$15:$A$2241</definedName>
    <definedName name="DadosExternos25" localSheetId="6">Cartilha!$A$15:$A$2236</definedName>
    <definedName name="DadosExternos25_1" localSheetId="6">Cartilha!$A$15:$A$2241</definedName>
    <definedName name="DadosExternos26" localSheetId="6">Cartilha!$A$15:$A$2236</definedName>
    <definedName name="DadosExternos26_1" localSheetId="6">Cartilha!$A$15:$A$2241</definedName>
    <definedName name="DadosExternos27" localSheetId="6">Cartilha!$A$15:$A$2236</definedName>
    <definedName name="DadosExternos27_1" localSheetId="6">Cartilha!$A$15:$A$2241</definedName>
    <definedName name="DadosExternos28" localSheetId="6">Cartilha!$A$15:$A$2236</definedName>
    <definedName name="DadosExternos28_1" localSheetId="6">Cartilha!$A$15:$A$2241</definedName>
    <definedName name="DadosExternos29" localSheetId="6">Cartilha!$A$15:$A$2236</definedName>
    <definedName name="DadosExternos29_1" localSheetId="6">Cartilha!$A$15:$A$2241</definedName>
    <definedName name="DadosExternos30" localSheetId="6">Cartilha!$A$15:$A$2236</definedName>
    <definedName name="DadosExternos30_1" localSheetId="6">Cartilha!$A$15:$A$2241</definedName>
    <definedName name="DadosExternos31" localSheetId="6">Cartilha!$A$15:$A$2236</definedName>
    <definedName name="DadosExternos31_1" localSheetId="6">Cartilha!$A$15:$A$2241</definedName>
    <definedName name="DadosExternos32" localSheetId="6">Cartilha!$A$15:$A$2236</definedName>
    <definedName name="DadosExternos32_1" localSheetId="6">Cartilha!$A$15:$A$2241</definedName>
    <definedName name="DadosExternos33" localSheetId="6">Cartilha!$A$15:$A$2236</definedName>
    <definedName name="DadosExternos33_1" localSheetId="6">Cartilha!$A$15:$A$2241</definedName>
    <definedName name="DadosExternos34" localSheetId="6">Cartilha!$A$15:$A$2236</definedName>
    <definedName name="DadosExternos34_1" localSheetId="6">Cartilha!$A$15:$A$2241</definedName>
    <definedName name="DadosExternos5" localSheetId="6">Cartilha!$A$15:$A$363</definedName>
    <definedName name="DadosExternos5_1" localSheetId="6">Cartilha!$A$15:$A$368</definedName>
    <definedName name="DadosExternos6" localSheetId="6">Cartilha!$A$15:$A$363</definedName>
    <definedName name="DadosExternos6_1" localSheetId="6">Cartilha!$A$15:$A$368</definedName>
    <definedName name="DXBDFG">"$#REF!.$A$1:$B$2408"</definedName>
    <definedName name="EMPRESAS">OFFSET([3]Cotações!$B$25,1,0):OFFSET([3]Cotações!$H$41,-1,0)</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DICES">OFFSET([3]Cotações!$B$20,1,0):OFFSET([3]Cotações!$I$24,-1,0)</definedName>
    <definedName name="ini">'[2] '!#REF!</definedName>
    <definedName name="j">#REF!</definedName>
    <definedName name="k">"$#REF!.$A$1:$B$2408"</definedName>
    <definedName name="matriz">'[2] '!#REF!</definedName>
    <definedName name="MINUS">#REF!</definedName>
    <definedName name="Plan1">"$#REF!.$A$1:$B$2408"</definedName>
    <definedName name="PLUS">#REF!</definedName>
    <definedName name="po">#REF!</definedName>
    <definedName name="REF">'[2] '!$F$464:$F$489</definedName>
    <definedName name="rere">#REF!</definedName>
    <definedName name="RODAPÉ">[2]Relatório!#REF!</definedName>
    <definedName name="rt">#REF!</definedName>
    <definedName name="S10P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#REF!</definedName>
    <definedName name="T">#REF!</definedName>
    <definedName name="teste">"$#REF!.$A$1:$B$3278"</definedName>
    <definedName name="_xlnm.Print_Titles" localSheetId="6">Cartilha!$15:$16</definedName>
    <definedName name="_xlnm.Print_Titles" localSheetId="4">'Grandes Itens'!$4:$4</definedName>
    <definedName name="TOTAL_ACU_REF">#REF!</definedName>
    <definedName name="TOTAL_ADD">#REF!</definedName>
    <definedName name="TOTAL_ADD_ACU">#REF!</definedName>
    <definedName name="TOTAL_REF">#REF!</definedName>
    <definedName name="TOTAL_RES">#REF!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39" i="14" l="1"/>
  <c r="H239" i="14" s="1"/>
  <c r="H236" i="14"/>
  <c r="G236" i="14"/>
  <c r="F232" i="14"/>
  <c r="C6363" i="1"/>
  <c r="R6356" i="1"/>
  <c r="R6352" i="1"/>
  <c r="R6351" i="1"/>
  <c r="N6351" i="1"/>
  <c r="R6350" i="1"/>
  <c r="O6349" i="1"/>
  <c r="R6349" i="1" s="1"/>
  <c r="N6349" i="1"/>
  <c r="M6349" i="1"/>
  <c r="L6349" i="1"/>
  <c r="J6349" i="1"/>
  <c r="S6349" i="1" s="1"/>
  <c r="I6349" i="1"/>
  <c r="F6349" i="1"/>
  <c r="O6348" i="1"/>
  <c r="N6348" i="1"/>
  <c r="M6348" i="1"/>
  <c r="L6348" i="1"/>
  <c r="J6348" i="1"/>
  <c r="I6348" i="1"/>
  <c r="F6348" i="1"/>
  <c r="R6347" i="1"/>
  <c r="N6347" i="1"/>
  <c r="M6347" i="1"/>
  <c r="O6347" i="1" s="1"/>
  <c r="L6347" i="1"/>
  <c r="J6347" i="1"/>
  <c r="S6347" i="1" s="1"/>
  <c r="I6347" i="1"/>
  <c r="F6347" i="1"/>
  <c r="O6346" i="1"/>
  <c r="R6346" i="1" s="1"/>
  <c r="N6346" i="1"/>
  <c r="M6346" i="1"/>
  <c r="L6346" i="1"/>
  <c r="J6346" i="1"/>
  <c r="S6346" i="1" s="1"/>
  <c r="I6346" i="1"/>
  <c r="F6346" i="1"/>
  <c r="O6345" i="1"/>
  <c r="R6345" i="1" s="1"/>
  <c r="N6345" i="1"/>
  <c r="M6345" i="1"/>
  <c r="L6345" i="1"/>
  <c r="J6345" i="1"/>
  <c r="S6345" i="1" s="1"/>
  <c r="I6345" i="1"/>
  <c r="F6345" i="1"/>
  <c r="R6344" i="1"/>
  <c r="N6344" i="1"/>
  <c r="M6344" i="1"/>
  <c r="L6344" i="1"/>
  <c r="O6344" i="1" s="1"/>
  <c r="J6344" i="1"/>
  <c r="S6344" i="1" s="1"/>
  <c r="I6344" i="1"/>
  <c r="F6344" i="1"/>
  <c r="N6343" i="1"/>
  <c r="M6343" i="1"/>
  <c r="L6343" i="1"/>
  <c r="O6343" i="1" s="1"/>
  <c r="J6343" i="1"/>
  <c r="I6343" i="1"/>
  <c r="F6343" i="1"/>
  <c r="O6342" i="1"/>
  <c r="R6342" i="1" s="1"/>
  <c r="N6342" i="1"/>
  <c r="M6342" i="1"/>
  <c r="L6342" i="1"/>
  <c r="J6342" i="1"/>
  <c r="I6342" i="1"/>
  <c r="F6342" i="1"/>
  <c r="R6341" i="1"/>
  <c r="O6341" i="1"/>
  <c r="N6341" i="1"/>
  <c r="M6341" i="1"/>
  <c r="L6341" i="1"/>
  <c r="J6341" i="1"/>
  <c r="I6341" i="1"/>
  <c r="F6341" i="1"/>
  <c r="S6340" i="1"/>
  <c r="R6340" i="1"/>
  <c r="N6340" i="1"/>
  <c r="M6340" i="1"/>
  <c r="L6340" i="1"/>
  <c r="O6340" i="1" s="1"/>
  <c r="J6340" i="1"/>
  <c r="I6340" i="1"/>
  <c r="F6340" i="1"/>
  <c r="S6339" i="1"/>
  <c r="N6339" i="1"/>
  <c r="M6339" i="1"/>
  <c r="O6339" i="1" s="1"/>
  <c r="R6339" i="1" s="1"/>
  <c r="L6339" i="1"/>
  <c r="J6339" i="1"/>
  <c r="I6339" i="1"/>
  <c r="F6339" i="1"/>
  <c r="S6338" i="1"/>
  <c r="N6338" i="1"/>
  <c r="M6338" i="1"/>
  <c r="L6338" i="1"/>
  <c r="O6338" i="1" s="1"/>
  <c r="R6338" i="1" s="1"/>
  <c r="J6338" i="1"/>
  <c r="I6338" i="1"/>
  <c r="F6338" i="1"/>
  <c r="N6337" i="1"/>
  <c r="M6337" i="1"/>
  <c r="L6337" i="1"/>
  <c r="O6337" i="1" s="1"/>
  <c r="R6337" i="1" s="1"/>
  <c r="J6337" i="1"/>
  <c r="I6337" i="1"/>
  <c r="F6337" i="1"/>
  <c r="S6336" i="1"/>
  <c r="N6336" i="1"/>
  <c r="M6336" i="1"/>
  <c r="L6336" i="1"/>
  <c r="O6336" i="1" s="1"/>
  <c r="R6336" i="1" s="1"/>
  <c r="J6336" i="1"/>
  <c r="I6336" i="1"/>
  <c r="F6336" i="1"/>
  <c r="S6335" i="1"/>
  <c r="N6335" i="1"/>
  <c r="M6335" i="1"/>
  <c r="L6335" i="1"/>
  <c r="O6335" i="1" s="1"/>
  <c r="R6335" i="1" s="1"/>
  <c r="J6335" i="1"/>
  <c r="I6335" i="1"/>
  <c r="F6335" i="1"/>
  <c r="R6334" i="1"/>
  <c r="N6334" i="1"/>
  <c r="M6334" i="1"/>
  <c r="O6334" i="1" s="1"/>
  <c r="L6334" i="1"/>
  <c r="J6334" i="1"/>
  <c r="I6334" i="1"/>
  <c r="F6334" i="1"/>
  <c r="O6333" i="1"/>
  <c r="N6333" i="1"/>
  <c r="M6333" i="1"/>
  <c r="L6333" i="1"/>
  <c r="J6333" i="1"/>
  <c r="I6333" i="1"/>
  <c r="F6333" i="1"/>
  <c r="O6332" i="1"/>
  <c r="N6332" i="1"/>
  <c r="M6332" i="1"/>
  <c r="L6332" i="1"/>
  <c r="J6332" i="1"/>
  <c r="I6332" i="1"/>
  <c r="F6332" i="1"/>
  <c r="R6331" i="1"/>
  <c r="N6331" i="1"/>
  <c r="M6331" i="1"/>
  <c r="O6331" i="1" s="1"/>
  <c r="L6331" i="1"/>
  <c r="J6331" i="1"/>
  <c r="S6331" i="1" s="1"/>
  <c r="I6331" i="1"/>
  <c r="F6331" i="1"/>
  <c r="O6330" i="1"/>
  <c r="R6330" i="1" s="1"/>
  <c r="N6330" i="1"/>
  <c r="M6330" i="1"/>
  <c r="L6330" i="1"/>
  <c r="J6330" i="1"/>
  <c r="S6330" i="1" s="1"/>
  <c r="I6330" i="1"/>
  <c r="F6330" i="1"/>
  <c r="O6329" i="1"/>
  <c r="R6329" i="1" s="1"/>
  <c r="N6329" i="1"/>
  <c r="M6329" i="1"/>
  <c r="L6329" i="1"/>
  <c r="J6329" i="1"/>
  <c r="I6329" i="1"/>
  <c r="F6329" i="1"/>
  <c r="R6328" i="1"/>
  <c r="N6328" i="1"/>
  <c r="M6328" i="1"/>
  <c r="L6328" i="1"/>
  <c r="O6328" i="1" s="1"/>
  <c r="J6328" i="1"/>
  <c r="S6328" i="1" s="1"/>
  <c r="I6328" i="1"/>
  <c r="F6328" i="1"/>
  <c r="O6327" i="1"/>
  <c r="N6327" i="1"/>
  <c r="M6327" i="1"/>
  <c r="L6327" i="1"/>
  <c r="J6327" i="1"/>
  <c r="I6327" i="1"/>
  <c r="F6327" i="1"/>
  <c r="O6326" i="1"/>
  <c r="R6326" i="1" s="1"/>
  <c r="N6326" i="1"/>
  <c r="M6326" i="1"/>
  <c r="L6326" i="1"/>
  <c r="J6326" i="1"/>
  <c r="I6326" i="1"/>
  <c r="F6326" i="1"/>
  <c r="O6325" i="1"/>
  <c r="R6325" i="1" s="1"/>
  <c r="N6325" i="1"/>
  <c r="M6325" i="1"/>
  <c r="L6325" i="1"/>
  <c r="J6325" i="1"/>
  <c r="I6325" i="1"/>
  <c r="F6325" i="1"/>
  <c r="S6324" i="1"/>
  <c r="R6324" i="1"/>
  <c r="N6324" i="1"/>
  <c r="M6324" i="1"/>
  <c r="L6324" i="1"/>
  <c r="O6324" i="1" s="1"/>
  <c r="J6324" i="1"/>
  <c r="I6324" i="1"/>
  <c r="F6324" i="1"/>
  <c r="S6323" i="1"/>
  <c r="N6323" i="1"/>
  <c r="M6323" i="1"/>
  <c r="O6323" i="1" s="1"/>
  <c r="R6323" i="1" s="1"/>
  <c r="L6323" i="1"/>
  <c r="J6323" i="1"/>
  <c r="I6323" i="1"/>
  <c r="F6323" i="1"/>
  <c r="N6322" i="1"/>
  <c r="M6322" i="1"/>
  <c r="L6322" i="1"/>
  <c r="O6322" i="1" s="1"/>
  <c r="J6322" i="1"/>
  <c r="I6322" i="1"/>
  <c r="F6322" i="1"/>
  <c r="N6321" i="1"/>
  <c r="M6321" i="1"/>
  <c r="L6321" i="1"/>
  <c r="J6321" i="1"/>
  <c r="I6321" i="1"/>
  <c r="F6321" i="1"/>
  <c r="L6320" i="1"/>
  <c r="H6319" i="1"/>
  <c r="O6318" i="1"/>
  <c r="R6318" i="1" s="1"/>
  <c r="M6318" i="1"/>
  <c r="L6318" i="1"/>
  <c r="J6318" i="1"/>
  <c r="R6317" i="1"/>
  <c r="O6317" i="1"/>
  <c r="M6317" i="1"/>
  <c r="L6317" i="1"/>
  <c r="J6317" i="1"/>
  <c r="M6316" i="1"/>
  <c r="L6316" i="1"/>
  <c r="J6316" i="1"/>
  <c r="M6315" i="1"/>
  <c r="L6315" i="1"/>
  <c r="O6315" i="1" s="1"/>
  <c r="J6315" i="1"/>
  <c r="R6314" i="1"/>
  <c r="M6314" i="1"/>
  <c r="O6314" i="1" s="1"/>
  <c r="L6314" i="1"/>
  <c r="J6314" i="1"/>
  <c r="M6313" i="1"/>
  <c r="L6313" i="1"/>
  <c r="O6313" i="1" s="1"/>
  <c r="J6313" i="1"/>
  <c r="M6312" i="1"/>
  <c r="L6312" i="1"/>
  <c r="O6312" i="1" s="1"/>
  <c r="J6312" i="1"/>
  <c r="R6311" i="1"/>
  <c r="M6311" i="1"/>
  <c r="O6311" i="1" s="1"/>
  <c r="L6311" i="1"/>
  <c r="J6311" i="1"/>
  <c r="S6311" i="1" s="1"/>
  <c r="O6310" i="1"/>
  <c r="R6310" i="1" s="1"/>
  <c r="M6310" i="1"/>
  <c r="L6310" i="1"/>
  <c r="J6310" i="1"/>
  <c r="S6310" i="1" s="1"/>
  <c r="O6309" i="1"/>
  <c r="R6309" i="1" s="1"/>
  <c r="M6309" i="1"/>
  <c r="L6309" i="1"/>
  <c r="J6309" i="1"/>
  <c r="M6308" i="1"/>
  <c r="L6308" i="1"/>
  <c r="J6308" i="1"/>
  <c r="J6307" i="1"/>
  <c r="I6307" i="1"/>
  <c r="S6306" i="1"/>
  <c r="J6306" i="1"/>
  <c r="Q6306" i="1" s="1"/>
  <c r="R6306" i="1" s="1"/>
  <c r="I6306" i="1"/>
  <c r="O6305" i="1"/>
  <c r="M6305" i="1"/>
  <c r="L6305" i="1"/>
  <c r="J6305" i="1"/>
  <c r="M6304" i="1"/>
  <c r="O6304" i="1" s="1"/>
  <c r="L6304" i="1"/>
  <c r="J6304" i="1"/>
  <c r="S6303" i="1"/>
  <c r="M6303" i="1"/>
  <c r="O6303" i="1" s="1"/>
  <c r="R6303" i="1" s="1"/>
  <c r="L6303" i="1"/>
  <c r="J6303" i="1"/>
  <c r="S6302" i="1"/>
  <c r="M6302" i="1"/>
  <c r="L6302" i="1"/>
  <c r="O6302" i="1" s="1"/>
  <c r="R6302" i="1" s="1"/>
  <c r="J6302" i="1"/>
  <c r="R6301" i="1"/>
  <c r="M6301" i="1"/>
  <c r="L6301" i="1"/>
  <c r="O6301" i="1" s="1"/>
  <c r="J6301" i="1"/>
  <c r="J6300" i="1"/>
  <c r="I6300" i="1"/>
  <c r="R6299" i="1"/>
  <c r="M6299" i="1"/>
  <c r="O6299" i="1" s="1"/>
  <c r="L6299" i="1"/>
  <c r="J6299" i="1"/>
  <c r="S6299" i="1" s="1"/>
  <c r="O6298" i="1"/>
  <c r="R6298" i="1" s="1"/>
  <c r="M6298" i="1"/>
  <c r="L6298" i="1"/>
  <c r="J6298" i="1"/>
  <c r="M6297" i="1"/>
  <c r="O6297" i="1" s="1"/>
  <c r="R6297" i="1" s="1"/>
  <c r="L6297" i="1"/>
  <c r="J6297" i="1"/>
  <c r="M6296" i="1"/>
  <c r="L6296" i="1"/>
  <c r="O6296" i="1" s="1"/>
  <c r="J6296" i="1"/>
  <c r="S6295" i="1"/>
  <c r="M6295" i="1"/>
  <c r="L6295" i="1"/>
  <c r="O6295" i="1" s="1"/>
  <c r="R6295" i="1" s="1"/>
  <c r="J6295" i="1"/>
  <c r="M6294" i="1"/>
  <c r="O6294" i="1" s="1"/>
  <c r="R6294" i="1" s="1"/>
  <c r="L6294" i="1"/>
  <c r="J6294" i="1"/>
  <c r="J6293" i="1"/>
  <c r="I6293" i="1"/>
  <c r="S6292" i="1"/>
  <c r="R6292" i="1"/>
  <c r="M6292" i="1"/>
  <c r="L6292" i="1"/>
  <c r="O6292" i="1" s="1"/>
  <c r="J6292" i="1"/>
  <c r="O6291" i="1"/>
  <c r="M6291" i="1"/>
  <c r="L6291" i="1"/>
  <c r="J6291" i="1"/>
  <c r="O6290" i="1"/>
  <c r="R6290" i="1" s="1"/>
  <c r="M6290" i="1"/>
  <c r="L6290" i="1"/>
  <c r="J6290" i="1"/>
  <c r="O6289" i="1"/>
  <c r="R6289" i="1" s="1"/>
  <c r="M6289" i="1"/>
  <c r="L6289" i="1"/>
  <c r="J6289" i="1"/>
  <c r="S6289" i="1" s="1"/>
  <c r="M6288" i="1"/>
  <c r="O6288" i="1" s="1"/>
  <c r="L6288" i="1"/>
  <c r="J6288" i="1"/>
  <c r="R6287" i="1"/>
  <c r="M6287" i="1"/>
  <c r="O6287" i="1" s="1"/>
  <c r="L6287" i="1"/>
  <c r="J6287" i="1"/>
  <c r="S6287" i="1" s="1"/>
  <c r="J6286" i="1"/>
  <c r="I6286" i="1"/>
  <c r="M6285" i="1"/>
  <c r="L6285" i="1"/>
  <c r="O6285" i="1" s="1"/>
  <c r="R6285" i="1" s="1"/>
  <c r="J6285" i="1"/>
  <c r="M6284" i="1"/>
  <c r="O6284" i="1" s="1"/>
  <c r="L6284" i="1"/>
  <c r="J6284" i="1"/>
  <c r="M6283" i="1"/>
  <c r="O6283" i="1" s="1"/>
  <c r="R6283" i="1" s="1"/>
  <c r="L6283" i="1"/>
  <c r="J6283" i="1"/>
  <c r="O6282" i="1"/>
  <c r="R6282" i="1" s="1"/>
  <c r="M6282" i="1"/>
  <c r="L6282" i="1"/>
  <c r="J6282" i="1"/>
  <c r="S6282" i="1" s="1"/>
  <c r="M6281" i="1"/>
  <c r="L6281" i="1"/>
  <c r="O6281" i="1" s="1"/>
  <c r="R6281" i="1" s="1"/>
  <c r="J6281" i="1"/>
  <c r="S6280" i="1"/>
  <c r="R6280" i="1"/>
  <c r="M6280" i="1"/>
  <c r="L6280" i="1"/>
  <c r="O6280" i="1" s="1"/>
  <c r="J6280" i="1"/>
  <c r="S6279" i="1"/>
  <c r="O6279" i="1"/>
  <c r="R6279" i="1" s="1"/>
  <c r="M6279" i="1"/>
  <c r="L6279" i="1"/>
  <c r="J6279" i="1"/>
  <c r="O6278" i="1"/>
  <c r="R6278" i="1" s="1"/>
  <c r="M6278" i="1"/>
  <c r="L6278" i="1"/>
  <c r="J6278" i="1"/>
  <c r="S6278" i="1" s="1"/>
  <c r="O6277" i="1"/>
  <c r="R6277" i="1" s="1"/>
  <c r="M6277" i="1"/>
  <c r="L6277" i="1"/>
  <c r="J6277" i="1"/>
  <c r="S6277" i="1" s="1"/>
  <c r="M6276" i="1"/>
  <c r="O6276" i="1" s="1"/>
  <c r="S6276" i="1" s="1"/>
  <c r="L6276" i="1"/>
  <c r="J6276" i="1"/>
  <c r="R6275" i="1"/>
  <c r="M6275" i="1"/>
  <c r="O6275" i="1" s="1"/>
  <c r="L6275" i="1"/>
  <c r="J6275" i="1"/>
  <c r="S6275" i="1" s="1"/>
  <c r="O6274" i="1"/>
  <c r="R6274" i="1" s="1"/>
  <c r="M6274" i="1"/>
  <c r="L6274" i="1"/>
  <c r="J6274" i="1"/>
  <c r="M6273" i="1"/>
  <c r="L6273" i="1"/>
  <c r="O6273" i="1" s="1"/>
  <c r="R6273" i="1" s="1"/>
  <c r="J6273" i="1"/>
  <c r="M6272" i="1"/>
  <c r="L6272" i="1"/>
  <c r="O6272" i="1" s="1"/>
  <c r="R6272" i="1" s="1"/>
  <c r="J6272" i="1"/>
  <c r="S6272" i="1" s="1"/>
  <c r="O6271" i="1"/>
  <c r="M6271" i="1"/>
  <c r="L6271" i="1"/>
  <c r="J6271" i="1"/>
  <c r="O6270" i="1"/>
  <c r="R6270" i="1" s="1"/>
  <c r="M6270" i="1"/>
  <c r="L6270" i="1"/>
  <c r="J6270" i="1"/>
  <c r="O6269" i="1"/>
  <c r="R6269" i="1" s="1"/>
  <c r="M6269" i="1"/>
  <c r="L6269" i="1"/>
  <c r="J6269" i="1"/>
  <c r="S6269" i="1" s="1"/>
  <c r="O6268" i="1"/>
  <c r="M6268" i="1"/>
  <c r="L6268" i="1"/>
  <c r="J6268" i="1"/>
  <c r="M6267" i="1"/>
  <c r="O6267" i="1" s="1"/>
  <c r="R6267" i="1" s="1"/>
  <c r="L6267" i="1"/>
  <c r="J6267" i="1"/>
  <c r="O6266" i="1"/>
  <c r="R6266" i="1" s="1"/>
  <c r="M6266" i="1"/>
  <c r="L6266" i="1"/>
  <c r="J6266" i="1"/>
  <c r="S6266" i="1" s="1"/>
  <c r="M6265" i="1"/>
  <c r="L6265" i="1"/>
  <c r="O6265" i="1" s="1"/>
  <c r="R6265" i="1" s="1"/>
  <c r="J6265" i="1"/>
  <c r="R6264" i="1"/>
  <c r="M6264" i="1"/>
  <c r="L6264" i="1"/>
  <c r="O6264" i="1" s="1"/>
  <c r="J6264" i="1"/>
  <c r="S6264" i="1" s="1"/>
  <c r="S6263" i="1"/>
  <c r="O6263" i="1"/>
  <c r="R6263" i="1" s="1"/>
  <c r="M6263" i="1"/>
  <c r="L6263" i="1"/>
  <c r="J6263" i="1"/>
  <c r="R6262" i="1"/>
  <c r="O6262" i="1"/>
  <c r="M6262" i="1"/>
  <c r="L6262" i="1"/>
  <c r="J6262" i="1"/>
  <c r="O6261" i="1"/>
  <c r="R6261" i="1" s="1"/>
  <c r="M6261" i="1"/>
  <c r="L6261" i="1"/>
  <c r="J6261" i="1"/>
  <c r="S6261" i="1" s="1"/>
  <c r="M6260" i="1"/>
  <c r="O6260" i="1" s="1"/>
  <c r="L6260" i="1"/>
  <c r="J6260" i="1"/>
  <c r="R6259" i="1"/>
  <c r="M6259" i="1"/>
  <c r="O6259" i="1" s="1"/>
  <c r="L6259" i="1"/>
  <c r="J6259" i="1"/>
  <c r="S6259" i="1" s="1"/>
  <c r="O6258" i="1"/>
  <c r="R6258" i="1" s="1"/>
  <c r="M6258" i="1"/>
  <c r="L6258" i="1"/>
  <c r="J6258" i="1"/>
  <c r="S6258" i="1" s="1"/>
  <c r="M6257" i="1"/>
  <c r="L6257" i="1"/>
  <c r="O6257" i="1" s="1"/>
  <c r="R6257" i="1" s="1"/>
  <c r="J6257" i="1"/>
  <c r="M6256" i="1"/>
  <c r="L6256" i="1"/>
  <c r="J6256" i="1"/>
  <c r="O6255" i="1"/>
  <c r="M6255" i="1"/>
  <c r="L6255" i="1"/>
  <c r="J6255" i="1"/>
  <c r="O6254" i="1"/>
  <c r="R6254" i="1" s="1"/>
  <c r="M6254" i="1"/>
  <c r="L6254" i="1"/>
  <c r="J6254" i="1"/>
  <c r="J6253" i="1"/>
  <c r="I6253" i="1"/>
  <c r="R6252" i="1"/>
  <c r="M6252" i="1"/>
  <c r="L6252" i="1"/>
  <c r="O6252" i="1" s="1"/>
  <c r="J6252" i="1"/>
  <c r="Q6251" i="1" s="1"/>
  <c r="J6251" i="1"/>
  <c r="I6251" i="1"/>
  <c r="O6250" i="1"/>
  <c r="R6250" i="1" s="1"/>
  <c r="M6250" i="1"/>
  <c r="L6250" i="1"/>
  <c r="J6250" i="1"/>
  <c r="S6250" i="1" s="1"/>
  <c r="M6249" i="1"/>
  <c r="L6249" i="1"/>
  <c r="O6249" i="1" s="1"/>
  <c r="R6249" i="1" s="1"/>
  <c r="J6249" i="1"/>
  <c r="S6248" i="1"/>
  <c r="M6248" i="1"/>
  <c r="L6248" i="1"/>
  <c r="O6248" i="1" s="1"/>
  <c r="R6248" i="1" s="1"/>
  <c r="J6248" i="1"/>
  <c r="S6247" i="1"/>
  <c r="O6247" i="1"/>
  <c r="R6247" i="1" s="1"/>
  <c r="M6247" i="1"/>
  <c r="L6247" i="1"/>
  <c r="J6247" i="1"/>
  <c r="R6246" i="1"/>
  <c r="O6246" i="1"/>
  <c r="M6246" i="1"/>
  <c r="L6246" i="1"/>
  <c r="J6246" i="1"/>
  <c r="S6246" i="1" s="1"/>
  <c r="R6245" i="1"/>
  <c r="O6245" i="1"/>
  <c r="M6245" i="1"/>
  <c r="L6245" i="1"/>
  <c r="J6245" i="1"/>
  <c r="O6244" i="1"/>
  <c r="M6244" i="1"/>
  <c r="L6244" i="1"/>
  <c r="J6244" i="1"/>
  <c r="R6243" i="1"/>
  <c r="M6243" i="1"/>
  <c r="O6243" i="1" s="1"/>
  <c r="L6243" i="1"/>
  <c r="J6243" i="1"/>
  <c r="S6243" i="1" s="1"/>
  <c r="O6242" i="1"/>
  <c r="R6242" i="1" s="1"/>
  <c r="M6242" i="1"/>
  <c r="L6242" i="1"/>
  <c r="J6242" i="1"/>
  <c r="S6242" i="1" s="1"/>
  <c r="J6241" i="1"/>
  <c r="I6241" i="1"/>
  <c r="M6240" i="1"/>
  <c r="O6240" i="1" s="1"/>
  <c r="L6240" i="1"/>
  <c r="J6240" i="1"/>
  <c r="M6239" i="1"/>
  <c r="O6239" i="1" s="1"/>
  <c r="R6239" i="1" s="1"/>
  <c r="L6239" i="1"/>
  <c r="J6239" i="1"/>
  <c r="O6238" i="1"/>
  <c r="R6238" i="1" s="1"/>
  <c r="M6238" i="1"/>
  <c r="L6238" i="1"/>
  <c r="J6238" i="1"/>
  <c r="S6238" i="1" s="1"/>
  <c r="M6237" i="1"/>
  <c r="L6237" i="1"/>
  <c r="J6237" i="1"/>
  <c r="H6234" i="1"/>
  <c r="R6233" i="1"/>
  <c r="N6233" i="1"/>
  <c r="M6233" i="1"/>
  <c r="L6233" i="1"/>
  <c r="O6233" i="1" s="1"/>
  <c r="J6233" i="1"/>
  <c r="S6233" i="1" s="1"/>
  <c r="I6233" i="1"/>
  <c r="F6233" i="1"/>
  <c r="O6232" i="1"/>
  <c r="R6232" i="1" s="1"/>
  <c r="N6232" i="1"/>
  <c r="M6232" i="1"/>
  <c r="L6232" i="1"/>
  <c r="J6232" i="1"/>
  <c r="I6232" i="1"/>
  <c r="F6232" i="1"/>
  <c r="O6231" i="1"/>
  <c r="R6231" i="1" s="1"/>
  <c r="N6231" i="1"/>
  <c r="M6231" i="1"/>
  <c r="L6231" i="1"/>
  <c r="J6231" i="1"/>
  <c r="S6231" i="1" s="1"/>
  <c r="I6231" i="1"/>
  <c r="F6231" i="1"/>
  <c r="O6230" i="1"/>
  <c r="R6230" i="1" s="1"/>
  <c r="N6230" i="1"/>
  <c r="M6230" i="1"/>
  <c r="L6230" i="1"/>
  <c r="J6230" i="1"/>
  <c r="I6230" i="1"/>
  <c r="F6230" i="1"/>
  <c r="R6229" i="1"/>
  <c r="N6229" i="1"/>
  <c r="M6229" i="1"/>
  <c r="L6229" i="1"/>
  <c r="O6229" i="1" s="1"/>
  <c r="S6229" i="1" s="1"/>
  <c r="J6229" i="1"/>
  <c r="I6229" i="1"/>
  <c r="F6229" i="1"/>
  <c r="N6228" i="1"/>
  <c r="M6228" i="1"/>
  <c r="O6228" i="1" s="1"/>
  <c r="L6228" i="1"/>
  <c r="J6228" i="1"/>
  <c r="I6228" i="1"/>
  <c r="F6228" i="1"/>
  <c r="N6227" i="1"/>
  <c r="M6227" i="1"/>
  <c r="L6227" i="1"/>
  <c r="O6227" i="1" s="1"/>
  <c r="J6227" i="1"/>
  <c r="I6227" i="1"/>
  <c r="F6227" i="1"/>
  <c r="R6226" i="1"/>
  <c r="N6226" i="1"/>
  <c r="M6226" i="1"/>
  <c r="L6226" i="1"/>
  <c r="O6226" i="1" s="1"/>
  <c r="J6226" i="1"/>
  <c r="I6226" i="1"/>
  <c r="F6226" i="1"/>
  <c r="S6225" i="1"/>
  <c r="N6225" i="1"/>
  <c r="M6225" i="1"/>
  <c r="L6225" i="1"/>
  <c r="O6225" i="1" s="1"/>
  <c r="R6225" i="1" s="1"/>
  <c r="J6225" i="1"/>
  <c r="I6225" i="1"/>
  <c r="F6225" i="1"/>
  <c r="N6224" i="1"/>
  <c r="M6224" i="1"/>
  <c r="L6224" i="1"/>
  <c r="J6224" i="1"/>
  <c r="I6224" i="1"/>
  <c r="F6224" i="1"/>
  <c r="N6223" i="1"/>
  <c r="M6223" i="1"/>
  <c r="O6223" i="1" s="1"/>
  <c r="R6223" i="1" s="1"/>
  <c r="L6223" i="1"/>
  <c r="J6223" i="1"/>
  <c r="I6223" i="1"/>
  <c r="F6223" i="1"/>
  <c r="S6222" i="1"/>
  <c r="O6222" i="1"/>
  <c r="R6222" i="1" s="1"/>
  <c r="N6222" i="1"/>
  <c r="M6222" i="1"/>
  <c r="L6222" i="1"/>
  <c r="J6222" i="1"/>
  <c r="I6222" i="1"/>
  <c r="F6222" i="1"/>
  <c r="N6221" i="1"/>
  <c r="M6221" i="1"/>
  <c r="L6221" i="1"/>
  <c r="O6221" i="1" s="1"/>
  <c r="J6221" i="1"/>
  <c r="I6221" i="1"/>
  <c r="F6221" i="1"/>
  <c r="R6220" i="1"/>
  <c r="N6220" i="1"/>
  <c r="M6220" i="1"/>
  <c r="O6220" i="1" s="1"/>
  <c r="L6220" i="1"/>
  <c r="J6220" i="1"/>
  <c r="S6220" i="1" s="1"/>
  <c r="I6220" i="1"/>
  <c r="F6220" i="1"/>
  <c r="O6219" i="1"/>
  <c r="R6219" i="1" s="1"/>
  <c r="N6219" i="1"/>
  <c r="M6219" i="1"/>
  <c r="L6219" i="1"/>
  <c r="J6219" i="1"/>
  <c r="S6219" i="1" s="1"/>
  <c r="I6219" i="1"/>
  <c r="F6219" i="1"/>
  <c r="O6218" i="1"/>
  <c r="R6218" i="1" s="1"/>
  <c r="N6218" i="1"/>
  <c r="M6218" i="1"/>
  <c r="L6218" i="1"/>
  <c r="J6218" i="1"/>
  <c r="S6218" i="1" s="1"/>
  <c r="I6218" i="1"/>
  <c r="F6218" i="1"/>
  <c r="R6217" i="1"/>
  <c r="N6217" i="1"/>
  <c r="M6217" i="1"/>
  <c r="L6217" i="1"/>
  <c r="O6217" i="1" s="1"/>
  <c r="J6217" i="1"/>
  <c r="S6217" i="1" s="1"/>
  <c r="I6217" i="1"/>
  <c r="F6217" i="1"/>
  <c r="O6216" i="1"/>
  <c r="R6216" i="1" s="1"/>
  <c r="N6216" i="1"/>
  <c r="M6216" i="1"/>
  <c r="L6216" i="1"/>
  <c r="J6216" i="1"/>
  <c r="I6216" i="1"/>
  <c r="F6216" i="1"/>
  <c r="O6215" i="1"/>
  <c r="R6215" i="1" s="1"/>
  <c r="N6215" i="1"/>
  <c r="M6215" i="1"/>
  <c r="L6215" i="1"/>
  <c r="J6215" i="1"/>
  <c r="S6215" i="1" s="1"/>
  <c r="I6215" i="1"/>
  <c r="F6215" i="1"/>
  <c r="O6214" i="1"/>
  <c r="R6214" i="1" s="1"/>
  <c r="N6214" i="1"/>
  <c r="M6214" i="1"/>
  <c r="L6214" i="1"/>
  <c r="J6214" i="1"/>
  <c r="S6214" i="1" s="1"/>
  <c r="I6214" i="1"/>
  <c r="F6214" i="1"/>
  <c r="N6213" i="1"/>
  <c r="M6213" i="1"/>
  <c r="L6213" i="1"/>
  <c r="O6213" i="1" s="1"/>
  <c r="J6213" i="1"/>
  <c r="I6213" i="1"/>
  <c r="F6213" i="1"/>
  <c r="N6212" i="1"/>
  <c r="M6212" i="1"/>
  <c r="O6212" i="1" s="1"/>
  <c r="L6212" i="1"/>
  <c r="J6212" i="1"/>
  <c r="I6212" i="1"/>
  <c r="F6212" i="1"/>
  <c r="O6211" i="1"/>
  <c r="R6211" i="1" s="1"/>
  <c r="N6211" i="1"/>
  <c r="M6211" i="1"/>
  <c r="L6211" i="1"/>
  <c r="J6211" i="1"/>
  <c r="S6211" i="1" s="1"/>
  <c r="I6211" i="1"/>
  <c r="F6211" i="1"/>
  <c r="O6210" i="1"/>
  <c r="R6210" i="1" s="1"/>
  <c r="N6210" i="1"/>
  <c r="M6210" i="1"/>
  <c r="L6210" i="1"/>
  <c r="J6210" i="1"/>
  <c r="S6210" i="1" s="1"/>
  <c r="I6210" i="1"/>
  <c r="F6210" i="1"/>
  <c r="R6209" i="1"/>
  <c r="N6209" i="1"/>
  <c r="M6209" i="1"/>
  <c r="L6209" i="1"/>
  <c r="O6209" i="1" s="1"/>
  <c r="J6209" i="1"/>
  <c r="S6209" i="1" s="1"/>
  <c r="I6209" i="1"/>
  <c r="F6209" i="1"/>
  <c r="O6208" i="1"/>
  <c r="R6208" i="1" s="1"/>
  <c r="N6208" i="1"/>
  <c r="M6208" i="1"/>
  <c r="L6208" i="1"/>
  <c r="J6208" i="1"/>
  <c r="S6208" i="1" s="1"/>
  <c r="I6208" i="1"/>
  <c r="F6208" i="1"/>
  <c r="O6207" i="1"/>
  <c r="R6207" i="1" s="1"/>
  <c r="N6207" i="1"/>
  <c r="M6207" i="1"/>
  <c r="L6207" i="1"/>
  <c r="J6207" i="1"/>
  <c r="S6207" i="1" s="1"/>
  <c r="I6207" i="1"/>
  <c r="F6207" i="1"/>
  <c r="R6206" i="1"/>
  <c r="N6206" i="1"/>
  <c r="M6206" i="1"/>
  <c r="L6206" i="1"/>
  <c r="O6206" i="1" s="1"/>
  <c r="S6206" i="1" s="1"/>
  <c r="J6206" i="1"/>
  <c r="I6206" i="1"/>
  <c r="F6206" i="1"/>
  <c r="O6205" i="1"/>
  <c r="R6205" i="1" s="1"/>
  <c r="N6205" i="1"/>
  <c r="M6205" i="1"/>
  <c r="L6205" i="1"/>
  <c r="J6205" i="1"/>
  <c r="I6205" i="1"/>
  <c r="F6205" i="1"/>
  <c r="O6204" i="1"/>
  <c r="R6204" i="1" s="1"/>
  <c r="N6204" i="1"/>
  <c r="M6204" i="1"/>
  <c r="L6204" i="1"/>
  <c r="J6204" i="1"/>
  <c r="S6204" i="1" s="1"/>
  <c r="I6204" i="1"/>
  <c r="F6204" i="1"/>
  <c r="N6203" i="1"/>
  <c r="M6203" i="1"/>
  <c r="O6203" i="1" s="1"/>
  <c r="R6203" i="1" s="1"/>
  <c r="L6203" i="1"/>
  <c r="J6203" i="1"/>
  <c r="I6203" i="1"/>
  <c r="F6203" i="1"/>
  <c r="N6202" i="1"/>
  <c r="M6202" i="1"/>
  <c r="L6202" i="1"/>
  <c r="J6202" i="1"/>
  <c r="I6202" i="1"/>
  <c r="F6202" i="1"/>
  <c r="S6201" i="1"/>
  <c r="N6201" i="1"/>
  <c r="M6201" i="1"/>
  <c r="O6201" i="1" s="1"/>
  <c r="R6201" i="1" s="1"/>
  <c r="L6201" i="1"/>
  <c r="J6201" i="1"/>
  <c r="I6201" i="1"/>
  <c r="F6201" i="1"/>
  <c r="R6200" i="1"/>
  <c r="O6200" i="1"/>
  <c r="N6200" i="1"/>
  <c r="M6200" i="1"/>
  <c r="L6200" i="1"/>
  <c r="J6200" i="1"/>
  <c r="S6200" i="1" s="1"/>
  <c r="I6200" i="1"/>
  <c r="F6200" i="1"/>
  <c r="N6199" i="1"/>
  <c r="M6199" i="1"/>
  <c r="L6199" i="1"/>
  <c r="J6199" i="1"/>
  <c r="I6199" i="1"/>
  <c r="F6199" i="1"/>
  <c r="N6198" i="1"/>
  <c r="M6198" i="1"/>
  <c r="L6198" i="1"/>
  <c r="O6198" i="1" s="1"/>
  <c r="J6198" i="1"/>
  <c r="I6198" i="1"/>
  <c r="F6198" i="1"/>
  <c r="N6197" i="1"/>
  <c r="M6197" i="1"/>
  <c r="O6197" i="1" s="1"/>
  <c r="L6197" i="1"/>
  <c r="J6197" i="1"/>
  <c r="I6197" i="1"/>
  <c r="F6197" i="1"/>
  <c r="N6196" i="1"/>
  <c r="M6196" i="1"/>
  <c r="L6196" i="1"/>
  <c r="O6196" i="1" s="1"/>
  <c r="R6196" i="1" s="1"/>
  <c r="J6196" i="1"/>
  <c r="I6196" i="1"/>
  <c r="F6196" i="1"/>
  <c r="S6195" i="1"/>
  <c r="N6195" i="1"/>
  <c r="M6195" i="1"/>
  <c r="O6195" i="1" s="1"/>
  <c r="R6195" i="1" s="1"/>
  <c r="L6195" i="1"/>
  <c r="J6195" i="1"/>
  <c r="I6195" i="1"/>
  <c r="F6195" i="1"/>
  <c r="N6194" i="1"/>
  <c r="M6194" i="1"/>
  <c r="L6194" i="1"/>
  <c r="J6194" i="1"/>
  <c r="I6194" i="1"/>
  <c r="F6194" i="1"/>
  <c r="M6192" i="1"/>
  <c r="L6192" i="1"/>
  <c r="O6192" i="1" s="1"/>
  <c r="J6192" i="1"/>
  <c r="M6191" i="1"/>
  <c r="O6191" i="1" s="1"/>
  <c r="L6191" i="1"/>
  <c r="J6191" i="1"/>
  <c r="R6190" i="1"/>
  <c r="M6190" i="1"/>
  <c r="L6190" i="1"/>
  <c r="O6190" i="1" s="1"/>
  <c r="J6190" i="1"/>
  <c r="S6190" i="1" s="1"/>
  <c r="O6189" i="1"/>
  <c r="R6189" i="1" s="1"/>
  <c r="M6189" i="1"/>
  <c r="L6189" i="1"/>
  <c r="J6189" i="1"/>
  <c r="S6189" i="1" s="1"/>
  <c r="M6188" i="1"/>
  <c r="L6188" i="1"/>
  <c r="J6188" i="1"/>
  <c r="O6187" i="1"/>
  <c r="R6187" i="1" s="1"/>
  <c r="M6187" i="1"/>
  <c r="L6187" i="1"/>
  <c r="J6187" i="1"/>
  <c r="O6186" i="1"/>
  <c r="R6186" i="1" s="1"/>
  <c r="M6186" i="1"/>
  <c r="L6186" i="1"/>
  <c r="J6186" i="1"/>
  <c r="M6185" i="1"/>
  <c r="L6185" i="1"/>
  <c r="O6185" i="1" s="1"/>
  <c r="J6185" i="1"/>
  <c r="M6184" i="1"/>
  <c r="L6184" i="1"/>
  <c r="J6184" i="1"/>
  <c r="M6183" i="1"/>
  <c r="O6183" i="1" s="1"/>
  <c r="L6183" i="1"/>
  <c r="J6183" i="1"/>
  <c r="O6182" i="1"/>
  <c r="R6182" i="1" s="1"/>
  <c r="M6182" i="1"/>
  <c r="L6182" i="1"/>
  <c r="J6182" i="1"/>
  <c r="R6181" i="1"/>
  <c r="M6181" i="1"/>
  <c r="L6181" i="1"/>
  <c r="O6181" i="1" s="1"/>
  <c r="J6181" i="1"/>
  <c r="S6181" i="1" s="1"/>
  <c r="O6180" i="1"/>
  <c r="M6180" i="1"/>
  <c r="L6180" i="1"/>
  <c r="J6180" i="1"/>
  <c r="L6179" i="1"/>
  <c r="M6178" i="1"/>
  <c r="O6178" i="1" s="1"/>
  <c r="R6178" i="1" s="1"/>
  <c r="L6178" i="1"/>
  <c r="J6178" i="1"/>
  <c r="M6177" i="1"/>
  <c r="L6177" i="1"/>
  <c r="J6177" i="1"/>
  <c r="M6176" i="1"/>
  <c r="O6176" i="1" s="1"/>
  <c r="R6176" i="1" s="1"/>
  <c r="L6176" i="1"/>
  <c r="J6176" i="1"/>
  <c r="M6175" i="1"/>
  <c r="O6175" i="1" s="1"/>
  <c r="R6175" i="1" s="1"/>
  <c r="L6175" i="1"/>
  <c r="J6175" i="1"/>
  <c r="M6174" i="1"/>
  <c r="O6174" i="1" s="1"/>
  <c r="L6174" i="1"/>
  <c r="J6174" i="1"/>
  <c r="O6173" i="1"/>
  <c r="M6173" i="1"/>
  <c r="L6173" i="1"/>
  <c r="J6173" i="1"/>
  <c r="O6172" i="1"/>
  <c r="R6172" i="1" s="1"/>
  <c r="M6172" i="1"/>
  <c r="L6172" i="1"/>
  <c r="J6172" i="1"/>
  <c r="O6171" i="1"/>
  <c r="R6171" i="1" s="1"/>
  <c r="M6171" i="1"/>
  <c r="L6171" i="1"/>
  <c r="J6171" i="1"/>
  <c r="H6170" i="1"/>
  <c r="M6169" i="1"/>
  <c r="L6169" i="1"/>
  <c r="O6169" i="1" s="1"/>
  <c r="J6169" i="1"/>
  <c r="M6168" i="1"/>
  <c r="L6168" i="1"/>
  <c r="O6168" i="1" s="1"/>
  <c r="J6168" i="1"/>
  <c r="O6167" i="1"/>
  <c r="R6167" i="1" s="1"/>
  <c r="M6167" i="1"/>
  <c r="L6167" i="1"/>
  <c r="J6167" i="1"/>
  <c r="M6166" i="1"/>
  <c r="L6166" i="1"/>
  <c r="O6166" i="1" s="1"/>
  <c r="R6166" i="1" s="1"/>
  <c r="J6166" i="1"/>
  <c r="M6165" i="1"/>
  <c r="O6165" i="1" s="1"/>
  <c r="R6165" i="1" s="1"/>
  <c r="L6165" i="1"/>
  <c r="J6165" i="1"/>
  <c r="H6163" i="1"/>
  <c r="S6162" i="1"/>
  <c r="O6162" i="1"/>
  <c r="R6162" i="1" s="1"/>
  <c r="M6162" i="1"/>
  <c r="L6162" i="1"/>
  <c r="J6162" i="1"/>
  <c r="M6161" i="1"/>
  <c r="L6161" i="1"/>
  <c r="J6161" i="1"/>
  <c r="S6159" i="1"/>
  <c r="R6159" i="1"/>
  <c r="M6159" i="1"/>
  <c r="L6159" i="1"/>
  <c r="O6159" i="1" s="1"/>
  <c r="J6159" i="1"/>
  <c r="Q6158" i="1"/>
  <c r="M6157" i="1"/>
  <c r="L6157" i="1"/>
  <c r="J6157" i="1"/>
  <c r="M6156" i="1"/>
  <c r="O6156" i="1" s="1"/>
  <c r="R6156" i="1" s="1"/>
  <c r="L6156" i="1"/>
  <c r="J6156" i="1"/>
  <c r="S6156" i="1" s="1"/>
  <c r="O6155" i="1"/>
  <c r="R6155" i="1" s="1"/>
  <c r="M6155" i="1"/>
  <c r="L6155" i="1"/>
  <c r="J6155" i="1"/>
  <c r="S6155" i="1" s="1"/>
  <c r="M6154" i="1"/>
  <c r="L6154" i="1"/>
  <c r="O6154" i="1" s="1"/>
  <c r="J6154" i="1"/>
  <c r="M6153" i="1"/>
  <c r="L6153" i="1"/>
  <c r="J6153" i="1"/>
  <c r="M6152" i="1"/>
  <c r="O6152" i="1" s="1"/>
  <c r="L6152" i="1"/>
  <c r="J6152" i="1"/>
  <c r="O6151" i="1"/>
  <c r="R6151" i="1" s="1"/>
  <c r="M6151" i="1"/>
  <c r="L6151" i="1"/>
  <c r="J6151" i="1"/>
  <c r="O6150" i="1"/>
  <c r="R6150" i="1" s="1"/>
  <c r="M6150" i="1"/>
  <c r="L6150" i="1"/>
  <c r="J6150" i="1"/>
  <c r="S6150" i="1" s="1"/>
  <c r="M6149" i="1"/>
  <c r="L6149" i="1"/>
  <c r="O6149" i="1" s="1"/>
  <c r="R6149" i="1" s="1"/>
  <c r="J6149" i="1"/>
  <c r="O6148" i="1"/>
  <c r="R6148" i="1" s="1"/>
  <c r="M6148" i="1"/>
  <c r="L6148" i="1"/>
  <c r="J6148" i="1"/>
  <c r="O6147" i="1"/>
  <c r="R6147" i="1" s="1"/>
  <c r="M6147" i="1"/>
  <c r="L6147" i="1"/>
  <c r="J6147" i="1"/>
  <c r="O6146" i="1"/>
  <c r="R6146" i="1" s="1"/>
  <c r="M6146" i="1"/>
  <c r="L6146" i="1"/>
  <c r="J6146" i="1"/>
  <c r="S6146" i="1" s="1"/>
  <c r="M6145" i="1"/>
  <c r="L6145" i="1"/>
  <c r="O6145" i="1" s="1"/>
  <c r="J6145" i="1"/>
  <c r="O6144" i="1"/>
  <c r="R6144" i="1" s="1"/>
  <c r="M6144" i="1"/>
  <c r="L6144" i="1"/>
  <c r="J6144" i="1"/>
  <c r="S6143" i="1"/>
  <c r="R6143" i="1"/>
  <c r="M6143" i="1"/>
  <c r="L6143" i="1"/>
  <c r="O6143" i="1" s="1"/>
  <c r="J6143" i="1"/>
  <c r="O6142" i="1"/>
  <c r="M6142" i="1"/>
  <c r="L6142" i="1"/>
  <c r="J6142" i="1"/>
  <c r="M6141" i="1"/>
  <c r="L6141" i="1"/>
  <c r="O6141" i="1" s="1"/>
  <c r="J6141" i="1"/>
  <c r="M6140" i="1"/>
  <c r="L6140" i="1"/>
  <c r="J6140" i="1"/>
  <c r="M6139" i="1"/>
  <c r="L6139" i="1"/>
  <c r="J6139" i="1"/>
  <c r="M6138" i="1"/>
  <c r="L6138" i="1"/>
  <c r="J6138" i="1"/>
  <c r="S6137" i="1"/>
  <c r="R6137" i="1"/>
  <c r="M6137" i="1"/>
  <c r="L6137" i="1"/>
  <c r="O6137" i="1" s="1"/>
  <c r="J6137" i="1"/>
  <c r="S6136" i="1"/>
  <c r="O6136" i="1"/>
  <c r="R6136" i="1" s="1"/>
  <c r="M6136" i="1"/>
  <c r="L6136" i="1"/>
  <c r="J6136" i="1"/>
  <c r="O6135" i="1"/>
  <c r="R6135" i="1" s="1"/>
  <c r="M6135" i="1"/>
  <c r="L6135" i="1"/>
  <c r="J6135" i="1"/>
  <c r="S6135" i="1" s="1"/>
  <c r="O6134" i="1"/>
  <c r="R6134" i="1" s="1"/>
  <c r="M6134" i="1"/>
  <c r="L6134" i="1"/>
  <c r="J6134" i="1"/>
  <c r="S6133" i="1"/>
  <c r="R6133" i="1"/>
  <c r="M6133" i="1"/>
  <c r="L6133" i="1"/>
  <c r="O6133" i="1" s="1"/>
  <c r="J6133" i="1"/>
  <c r="O6132" i="1"/>
  <c r="R6132" i="1" s="1"/>
  <c r="M6132" i="1"/>
  <c r="L6132" i="1"/>
  <c r="J6132" i="1"/>
  <c r="S6132" i="1" s="1"/>
  <c r="O6131" i="1"/>
  <c r="R6131" i="1" s="1"/>
  <c r="M6131" i="1"/>
  <c r="L6131" i="1"/>
  <c r="J6131" i="1"/>
  <c r="S6131" i="1" s="1"/>
  <c r="O6130" i="1"/>
  <c r="R6130" i="1" s="1"/>
  <c r="M6130" i="1"/>
  <c r="L6130" i="1"/>
  <c r="J6130" i="1"/>
  <c r="S6130" i="1" s="1"/>
  <c r="R6129" i="1"/>
  <c r="O6129" i="1"/>
  <c r="S6129" i="1" s="1"/>
  <c r="M6129" i="1"/>
  <c r="L6129" i="1"/>
  <c r="J6129" i="1"/>
  <c r="S6128" i="1"/>
  <c r="R6128" i="1"/>
  <c r="O6128" i="1"/>
  <c r="M6128" i="1"/>
  <c r="L6128" i="1"/>
  <c r="J6128" i="1"/>
  <c r="S6127" i="1"/>
  <c r="R6127" i="1"/>
  <c r="M6127" i="1"/>
  <c r="L6127" i="1"/>
  <c r="O6127" i="1" s="1"/>
  <c r="J6127" i="1"/>
  <c r="M6126" i="1"/>
  <c r="L6126" i="1"/>
  <c r="O6126" i="1" s="1"/>
  <c r="J6126" i="1"/>
  <c r="M6125" i="1"/>
  <c r="L6125" i="1"/>
  <c r="J6125" i="1"/>
  <c r="M6123" i="1"/>
  <c r="O6123" i="1" s="1"/>
  <c r="L6123" i="1"/>
  <c r="J6123" i="1"/>
  <c r="S6122" i="1"/>
  <c r="R6122" i="1"/>
  <c r="M6122" i="1"/>
  <c r="O6122" i="1" s="1"/>
  <c r="L6122" i="1"/>
  <c r="J6122" i="1"/>
  <c r="O6121" i="1"/>
  <c r="M6121" i="1"/>
  <c r="L6121" i="1"/>
  <c r="J6121" i="1"/>
  <c r="R6120" i="1"/>
  <c r="O6120" i="1"/>
  <c r="M6120" i="1"/>
  <c r="L6120" i="1"/>
  <c r="J6120" i="1"/>
  <c r="M6119" i="1"/>
  <c r="L6119" i="1"/>
  <c r="J6119" i="1"/>
  <c r="O6118" i="1"/>
  <c r="R6118" i="1" s="1"/>
  <c r="M6118" i="1"/>
  <c r="L6118" i="1"/>
  <c r="J6118" i="1"/>
  <c r="O6117" i="1"/>
  <c r="R6117" i="1" s="1"/>
  <c r="M6117" i="1"/>
  <c r="L6117" i="1"/>
  <c r="J6117" i="1"/>
  <c r="M6116" i="1"/>
  <c r="O6116" i="1" s="1"/>
  <c r="L6116" i="1"/>
  <c r="J6116" i="1"/>
  <c r="M6115" i="1"/>
  <c r="O6115" i="1" s="1"/>
  <c r="L6115" i="1"/>
  <c r="J6115" i="1"/>
  <c r="R6114" i="1"/>
  <c r="O6114" i="1"/>
  <c r="M6114" i="1"/>
  <c r="L6114" i="1"/>
  <c r="J6114" i="1"/>
  <c r="S6114" i="1" s="1"/>
  <c r="R6113" i="1"/>
  <c r="M6113" i="1"/>
  <c r="L6113" i="1"/>
  <c r="O6113" i="1" s="1"/>
  <c r="S6113" i="1" s="1"/>
  <c r="J6113" i="1"/>
  <c r="S6112" i="1"/>
  <c r="R6112" i="1"/>
  <c r="M6112" i="1"/>
  <c r="L6112" i="1"/>
  <c r="O6112" i="1" s="1"/>
  <c r="J6112" i="1"/>
  <c r="M6111" i="1"/>
  <c r="L6111" i="1"/>
  <c r="O6111" i="1" s="1"/>
  <c r="R6111" i="1" s="1"/>
  <c r="J6111" i="1"/>
  <c r="O6110" i="1"/>
  <c r="R6110" i="1" s="1"/>
  <c r="M6110" i="1"/>
  <c r="L6110" i="1"/>
  <c r="J6110" i="1"/>
  <c r="S6110" i="1" s="1"/>
  <c r="M6109" i="1"/>
  <c r="L6109" i="1"/>
  <c r="O6109" i="1" s="1"/>
  <c r="R6109" i="1" s="1"/>
  <c r="J6109" i="1"/>
  <c r="O6108" i="1"/>
  <c r="R6108" i="1" s="1"/>
  <c r="M6108" i="1"/>
  <c r="L6108" i="1"/>
  <c r="J6108" i="1"/>
  <c r="S6107" i="1"/>
  <c r="R6107" i="1"/>
  <c r="M6107" i="1"/>
  <c r="L6107" i="1"/>
  <c r="O6107" i="1" s="1"/>
  <c r="J6107" i="1"/>
  <c r="M6106" i="1"/>
  <c r="O6106" i="1" s="1"/>
  <c r="L6106" i="1"/>
  <c r="J6106" i="1"/>
  <c r="O6105" i="1"/>
  <c r="R6105" i="1" s="1"/>
  <c r="M6105" i="1"/>
  <c r="L6105" i="1"/>
  <c r="J6105" i="1"/>
  <c r="S6105" i="1" s="1"/>
  <c r="M6104" i="1"/>
  <c r="O6104" i="1" s="1"/>
  <c r="R6104" i="1" s="1"/>
  <c r="L6104" i="1"/>
  <c r="J6104" i="1"/>
  <c r="S6104" i="1" s="1"/>
  <c r="M6103" i="1"/>
  <c r="L6103" i="1"/>
  <c r="J6103" i="1"/>
  <c r="M6102" i="1"/>
  <c r="O6102" i="1" s="1"/>
  <c r="R6102" i="1" s="1"/>
  <c r="L6102" i="1"/>
  <c r="J6102" i="1"/>
  <c r="M6101" i="1"/>
  <c r="O6101" i="1" s="1"/>
  <c r="R6101" i="1" s="1"/>
  <c r="L6101" i="1"/>
  <c r="J6101" i="1"/>
  <c r="S6100" i="1"/>
  <c r="M6100" i="1"/>
  <c r="O6100" i="1" s="1"/>
  <c r="R6100" i="1" s="1"/>
  <c r="L6100" i="1"/>
  <c r="J6100" i="1"/>
  <c r="S6099" i="1"/>
  <c r="M6099" i="1"/>
  <c r="O6099" i="1" s="1"/>
  <c r="R6099" i="1" s="1"/>
  <c r="L6099" i="1"/>
  <c r="J6099" i="1"/>
  <c r="O6098" i="1"/>
  <c r="R6098" i="1" s="1"/>
  <c r="M6098" i="1"/>
  <c r="L6098" i="1"/>
  <c r="J6098" i="1"/>
  <c r="M6096" i="1"/>
  <c r="O6096" i="1" s="1"/>
  <c r="R6096" i="1" s="1"/>
  <c r="L6096" i="1"/>
  <c r="J6096" i="1"/>
  <c r="M6095" i="1"/>
  <c r="O6095" i="1" s="1"/>
  <c r="R6095" i="1" s="1"/>
  <c r="L6095" i="1"/>
  <c r="J6095" i="1"/>
  <c r="O6094" i="1"/>
  <c r="M6094" i="1"/>
  <c r="L6094" i="1"/>
  <c r="J6094" i="1"/>
  <c r="M6093" i="1"/>
  <c r="O6093" i="1" s="1"/>
  <c r="L6093" i="1"/>
  <c r="J6093" i="1"/>
  <c r="M6091" i="1"/>
  <c r="L6091" i="1"/>
  <c r="J6091" i="1"/>
  <c r="M6090" i="1"/>
  <c r="L6090" i="1"/>
  <c r="O6090" i="1" s="1"/>
  <c r="J6090" i="1"/>
  <c r="M6089" i="1"/>
  <c r="L6089" i="1"/>
  <c r="J6089" i="1"/>
  <c r="M6088" i="1"/>
  <c r="L6088" i="1"/>
  <c r="O6088" i="1" s="1"/>
  <c r="J6088" i="1"/>
  <c r="M6087" i="1"/>
  <c r="L6087" i="1"/>
  <c r="J6087" i="1"/>
  <c r="M6086" i="1"/>
  <c r="O6086" i="1" s="1"/>
  <c r="R6086" i="1" s="1"/>
  <c r="L6086" i="1"/>
  <c r="J6086" i="1"/>
  <c r="O6085" i="1"/>
  <c r="R6085" i="1" s="1"/>
  <c r="M6085" i="1"/>
  <c r="L6085" i="1"/>
  <c r="J6085" i="1"/>
  <c r="O6083" i="1"/>
  <c r="R6083" i="1" s="1"/>
  <c r="M6083" i="1"/>
  <c r="L6083" i="1"/>
  <c r="J6083" i="1"/>
  <c r="O6082" i="1"/>
  <c r="M6082" i="1"/>
  <c r="L6082" i="1"/>
  <c r="J6082" i="1"/>
  <c r="O6081" i="1"/>
  <c r="R6081" i="1" s="1"/>
  <c r="M6081" i="1"/>
  <c r="L6081" i="1"/>
  <c r="J6081" i="1"/>
  <c r="M6079" i="1"/>
  <c r="L6079" i="1"/>
  <c r="O6079" i="1" s="1"/>
  <c r="R6079" i="1" s="1"/>
  <c r="J6079" i="1"/>
  <c r="M6078" i="1"/>
  <c r="O6078" i="1" s="1"/>
  <c r="R6078" i="1" s="1"/>
  <c r="L6078" i="1"/>
  <c r="J6078" i="1"/>
  <c r="M6077" i="1"/>
  <c r="L6077" i="1"/>
  <c r="J6077" i="1"/>
  <c r="O6076" i="1"/>
  <c r="M6076" i="1"/>
  <c r="L6076" i="1"/>
  <c r="J6076" i="1"/>
  <c r="O6075" i="1"/>
  <c r="R6075" i="1" s="1"/>
  <c r="M6075" i="1"/>
  <c r="L6075" i="1"/>
  <c r="J6075" i="1"/>
  <c r="S6075" i="1" s="1"/>
  <c r="O6074" i="1"/>
  <c r="R6074" i="1" s="1"/>
  <c r="M6074" i="1"/>
  <c r="L6074" i="1"/>
  <c r="J6074" i="1"/>
  <c r="S6074" i="1" s="1"/>
  <c r="M6073" i="1"/>
  <c r="L6073" i="1"/>
  <c r="O6073" i="1" s="1"/>
  <c r="J6073" i="1"/>
  <c r="M6072" i="1"/>
  <c r="O6072" i="1" s="1"/>
  <c r="R6072" i="1" s="1"/>
  <c r="L6072" i="1"/>
  <c r="J6072" i="1"/>
  <c r="S6072" i="1" s="1"/>
  <c r="S6070" i="1"/>
  <c r="O6070" i="1"/>
  <c r="R6070" i="1" s="1"/>
  <c r="M6070" i="1"/>
  <c r="L6070" i="1"/>
  <c r="J6070" i="1"/>
  <c r="O6069" i="1"/>
  <c r="R6069" i="1" s="1"/>
  <c r="M6069" i="1"/>
  <c r="L6069" i="1"/>
  <c r="J6069" i="1"/>
  <c r="S6068" i="1"/>
  <c r="O6068" i="1"/>
  <c r="R6068" i="1" s="1"/>
  <c r="M6068" i="1"/>
  <c r="L6068" i="1"/>
  <c r="J6068" i="1"/>
  <c r="M6067" i="1"/>
  <c r="L6067" i="1"/>
  <c r="J6067" i="1"/>
  <c r="S6066" i="1"/>
  <c r="M6066" i="1"/>
  <c r="O6066" i="1" s="1"/>
  <c r="R6066" i="1" s="1"/>
  <c r="L6066" i="1"/>
  <c r="J6066" i="1"/>
  <c r="M6065" i="1"/>
  <c r="L6065" i="1"/>
  <c r="O6065" i="1" s="1"/>
  <c r="R6065" i="1" s="1"/>
  <c r="J6065" i="1"/>
  <c r="M6064" i="1"/>
  <c r="L6064" i="1"/>
  <c r="O6064" i="1" s="1"/>
  <c r="R6064" i="1" s="1"/>
  <c r="J6064" i="1"/>
  <c r="S6063" i="1"/>
  <c r="R6063" i="1"/>
  <c r="M6063" i="1"/>
  <c r="L6063" i="1"/>
  <c r="O6063" i="1" s="1"/>
  <c r="J6063" i="1"/>
  <c r="O6062" i="1"/>
  <c r="M6062" i="1"/>
  <c r="L6062" i="1"/>
  <c r="J6062" i="1"/>
  <c r="O6061" i="1"/>
  <c r="R6061" i="1" s="1"/>
  <c r="M6061" i="1"/>
  <c r="L6061" i="1"/>
  <c r="J6061" i="1"/>
  <c r="M6060" i="1"/>
  <c r="L6060" i="1"/>
  <c r="O6060" i="1" s="1"/>
  <c r="J6060" i="1"/>
  <c r="R6059" i="1"/>
  <c r="M6059" i="1"/>
  <c r="L6059" i="1"/>
  <c r="O6059" i="1" s="1"/>
  <c r="S6059" i="1" s="1"/>
  <c r="J6059" i="1"/>
  <c r="M6058" i="1"/>
  <c r="O6058" i="1" s="1"/>
  <c r="R6058" i="1" s="1"/>
  <c r="L6058" i="1"/>
  <c r="J6058" i="1"/>
  <c r="S6058" i="1" s="1"/>
  <c r="L6057" i="1"/>
  <c r="H6056" i="1"/>
  <c r="M6055" i="1"/>
  <c r="L6055" i="1"/>
  <c r="O6055" i="1" s="1"/>
  <c r="J6055" i="1"/>
  <c r="M6054" i="1"/>
  <c r="O6054" i="1" s="1"/>
  <c r="R6054" i="1" s="1"/>
  <c r="L6054" i="1"/>
  <c r="J6054" i="1"/>
  <c r="O6053" i="1"/>
  <c r="R6053" i="1" s="1"/>
  <c r="M6053" i="1"/>
  <c r="L6053" i="1"/>
  <c r="J6053" i="1"/>
  <c r="M6052" i="1"/>
  <c r="L6052" i="1"/>
  <c r="O6052" i="1" s="1"/>
  <c r="R6052" i="1" s="1"/>
  <c r="J6052" i="1"/>
  <c r="R6051" i="1"/>
  <c r="M6051" i="1"/>
  <c r="L6051" i="1"/>
  <c r="O6051" i="1" s="1"/>
  <c r="S6051" i="1" s="1"/>
  <c r="J6051" i="1"/>
  <c r="M6050" i="1"/>
  <c r="O6050" i="1" s="1"/>
  <c r="L6050" i="1"/>
  <c r="J6050" i="1"/>
  <c r="O6049" i="1"/>
  <c r="R6049" i="1" s="1"/>
  <c r="M6049" i="1"/>
  <c r="L6049" i="1"/>
  <c r="J6049" i="1"/>
  <c r="M6048" i="1"/>
  <c r="L6048" i="1"/>
  <c r="O6048" i="1" s="1"/>
  <c r="J6048" i="1"/>
  <c r="S6047" i="1"/>
  <c r="R6047" i="1"/>
  <c r="M6047" i="1"/>
  <c r="L6047" i="1"/>
  <c r="O6047" i="1" s="1"/>
  <c r="J6047" i="1"/>
  <c r="S6046" i="1"/>
  <c r="M6046" i="1"/>
  <c r="O6046" i="1" s="1"/>
  <c r="R6046" i="1" s="1"/>
  <c r="L6046" i="1"/>
  <c r="J6046" i="1"/>
  <c r="O6045" i="1"/>
  <c r="R6045" i="1" s="1"/>
  <c r="M6045" i="1"/>
  <c r="L6045" i="1"/>
  <c r="J6045" i="1"/>
  <c r="H6043" i="1"/>
  <c r="H6042" i="1"/>
  <c r="S6041" i="1"/>
  <c r="R6041" i="1"/>
  <c r="N6041" i="1"/>
  <c r="M6041" i="1"/>
  <c r="L6041" i="1"/>
  <c r="O6041" i="1" s="1"/>
  <c r="J6041" i="1"/>
  <c r="I6041" i="1"/>
  <c r="F6041" i="1"/>
  <c r="O6040" i="1"/>
  <c r="R6040" i="1" s="1"/>
  <c r="N6040" i="1"/>
  <c r="M6040" i="1"/>
  <c r="L6040" i="1"/>
  <c r="J6040" i="1"/>
  <c r="S6040" i="1" s="1"/>
  <c r="I6040" i="1"/>
  <c r="F6040" i="1"/>
  <c r="O6039" i="1"/>
  <c r="R6039" i="1" s="1"/>
  <c r="N6039" i="1"/>
  <c r="M6039" i="1"/>
  <c r="L6039" i="1"/>
  <c r="J6039" i="1"/>
  <c r="I6039" i="1"/>
  <c r="F6039" i="1"/>
  <c r="O6038" i="1"/>
  <c r="R6038" i="1" s="1"/>
  <c r="N6038" i="1"/>
  <c r="M6038" i="1"/>
  <c r="L6038" i="1"/>
  <c r="J6038" i="1"/>
  <c r="I6038" i="1"/>
  <c r="F6038" i="1"/>
  <c r="S6037" i="1"/>
  <c r="R6037" i="1"/>
  <c r="N6037" i="1"/>
  <c r="M6037" i="1"/>
  <c r="L6037" i="1"/>
  <c r="O6037" i="1" s="1"/>
  <c r="J6037" i="1"/>
  <c r="I6037" i="1"/>
  <c r="F6037" i="1"/>
  <c r="O6036" i="1"/>
  <c r="R6036" i="1" s="1"/>
  <c r="N6036" i="1"/>
  <c r="M6036" i="1"/>
  <c r="L6036" i="1"/>
  <c r="J6036" i="1"/>
  <c r="S6036" i="1" s="1"/>
  <c r="I6036" i="1"/>
  <c r="F6036" i="1"/>
  <c r="O6035" i="1"/>
  <c r="R6035" i="1" s="1"/>
  <c r="N6035" i="1"/>
  <c r="M6035" i="1"/>
  <c r="L6035" i="1"/>
  <c r="J6035" i="1"/>
  <c r="I6035" i="1"/>
  <c r="F6035" i="1"/>
  <c r="N6034" i="1"/>
  <c r="M6034" i="1"/>
  <c r="L6034" i="1"/>
  <c r="J6034" i="1"/>
  <c r="I6034" i="1"/>
  <c r="F6034" i="1"/>
  <c r="N6033" i="1"/>
  <c r="M6033" i="1"/>
  <c r="L6033" i="1"/>
  <c r="O6033" i="1" s="1"/>
  <c r="J6033" i="1"/>
  <c r="I6033" i="1"/>
  <c r="F6033" i="1"/>
  <c r="N6032" i="1"/>
  <c r="M6032" i="1"/>
  <c r="O6032" i="1" s="1"/>
  <c r="L6032" i="1"/>
  <c r="J6032" i="1"/>
  <c r="I6032" i="1"/>
  <c r="F6032" i="1"/>
  <c r="R6031" i="1"/>
  <c r="N6031" i="1"/>
  <c r="M6031" i="1"/>
  <c r="L6031" i="1"/>
  <c r="O6031" i="1" s="1"/>
  <c r="J6031" i="1"/>
  <c r="I6031" i="1"/>
  <c r="F6031" i="1"/>
  <c r="N6030" i="1"/>
  <c r="M6030" i="1"/>
  <c r="O6030" i="1" s="1"/>
  <c r="R6030" i="1" s="1"/>
  <c r="L6030" i="1"/>
  <c r="J6030" i="1"/>
  <c r="S6030" i="1" s="1"/>
  <c r="I6030" i="1"/>
  <c r="F6030" i="1"/>
  <c r="N6029" i="1"/>
  <c r="M6029" i="1"/>
  <c r="L6029" i="1"/>
  <c r="J6029" i="1"/>
  <c r="I6029" i="1"/>
  <c r="F6029" i="1"/>
  <c r="N6028" i="1"/>
  <c r="M6028" i="1"/>
  <c r="O6028" i="1" s="1"/>
  <c r="R6028" i="1" s="1"/>
  <c r="L6028" i="1"/>
  <c r="J6028" i="1"/>
  <c r="I6028" i="1"/>
  <c r="F6028" i="1"/>
  <c r="O6027" i="1"/>
  <c r="R6027" i="1" s="1"/>
  <c r="N6027" i="1"/>
  <c r="M6027" i="1"/>
  <c r="L6027" i="1"/>
  <c r="J6027" i="1"/>
  <c r="S6027" i="1" s="1"/>
  <c r="I6027" i="1"/>
  <c r="F6027" i="1"/>
  <c r="N6026" i="1"/>
  <c r="M6026" i="1"/>
  <c r="L6026" i="1"/>
  <c r="O6026" i="1" s="1"/>
  <c r="R6026" i="1" s="1"/>
  <c r="J6026" i="1"/>
  <c r="S6026" i="1" s="1"/>
  <c r="I6026" i="1"/>
  <c r="F6026" i="1"/>
  <c r="R6025" i="1"/>
  <c r="N6025" i="1"/>
  <c r="M6025" i="1"/>
  <c r="L6025" i="1"/>
  <c r="O6025" i="1" s="1"/>
  <c r="S6025" i="1" s="1"/>
  <c r="J6025" i="1"/>
  <c r="I6025" i="1"/>
  <c r="F6025" i="1"/>
  <c r="O6024" i="1"/>
  <c r="R6024" i="1" s="1"/>
  <c r="N6024" i="1"/>
  <c r="M6024" i="1"/>
  <c r="L6024" i="1"/>
  <c r="J6024" i="1"/>
  <c r="I6024" i="1"/>
  <c r="F6024" i="1"/>
  <c r="O6023" i="1"/>
  <c r="R6023" i="1" s="1"/>
  <c r="N6023" i="1"/>
  <c r="M6023" i="1"/>
  <c r="L6023" i="1"/>
  <c r="J6023" i="1"/>
  <c r="S6023" i="1" s="1"/>
  <c r="I6023" i="1"/>
  <c r="F6023" i="1"/>
  <c r="R6022" i="1"/>
  <c r="N6022" i="1"/>
  <c r="M6022" i="1"/>
  <c r="O6022" i="1" s="1"/>
  <c r="L6022" i="1"/>
  <c r="J6022" i="1"/>
  <c r="I6022" i="1"/>
  <c r="F6022" i="1"/>
  <c r="N6021" i="1"/>
  <c r="M6021" i="1"/>
  <c r="L6021" i="1"/>
  <c r="J6021" i="1"/>
  <c r="I6021" i="1"/>
  <c r="F6021" i="1"/>
  <c r="N6020" i="1"/>
  <c r="M6020" i="1"/>
  <c r="O6020" i="1" s="1"/>
  <c r="L6020" i="1"/>
  <c r="J6020" i="1"/>
  <c r="I6020" i="1"/>
  <c r="F6020" i="1"/>
  <c r="R6019" i="1"/>
  <c r="O6019" i="1"/>
  <c r="N6019" i="1"/>
  <c r="M6019" i="1"/>
  <c r="L6019" i="1"/>
  <c r="J6019" i="1"/>
  <c r="S6019" i="1" s="1"/>
  <c r="I6019" i="1"/>
  <c r="F6019" i="1"/>
  <c r="N6018" i="1"/>
  <c r="M6018" i="1"/>
  <c r="L6018" i="1"/>
  <c r="J6018" i="1"/>
  <c r="I6018" i="1"/>
  <c r="F6018" i="1"/>
  <c r="S6017" i="1"/>
  <c r="N6017" i="1"/>
  <c r="M6017" i="1"/>
  <c r="L6017" i="1"/>
  <c r="O6017" i="1" s="1"/>
  <c r="R6017" i="1" s="1"/>
  <c r="J6017" i="1"/>
  <c r="I6017" i="1"/>
  <c r="F6017" i="1"/>
  <c r="S6016" i="1"/>
  <c r="N6016" i="1"/>
  <c r="M6016" i="1"/>
  <c r="O6016" i="1" s="1"/>
  <c r="R6016" i="1" s="1"/>
  <c r="L6016" i="1"/>
  <c r="J6016" i="1"/>
  <c r="I6016" i="1"/>
  <c r="F6016" i="1"/>
  <c r="R6015" i="1"/>
  <c r="N6015" i="1"/>
  <c r="M6015" i="1"/>
  <c r="L6015" i="1"/>
  <c r="O6015" i="1" s="1"/>
  <c r="J6015" i="1"/>
  <c r="I6015" i="1"/>
  <c r="F6015" i="1"/>
  <c r="O6014" i="1"/>
  <c r="N6014" i="1"/>
  <c r="M6014" i="1"/>
  <c r="L6014" i="1"/>
  <c r="J6014" i="1"/>
  <c r="I6014" i="1"/>
  <c r="F6014" i="1"/>
  <c r="N6013" i="1"/>
  <c r="M6013" i="1"/>
  <c r="L6013" i="1"/>
  <c r="J6013" i="1"/>
  <c r="I6013" i="1"/>
  <c r="F6013" i="1"/>
  <c r="N6012" i="1"/>
  <c r="M6012" i="1"/>
  <c r="O6012" i="1" s="1"/>
  <c r="R6012" i="1" s="1"/>
  <c r="L6012" i="1"/>
  <c r="J6012" i="1"/>
  <c r="S6012" i="1" s="1"/>
  <c r="I6012" i="1"/>
  <c r="F6012" i="1"/>
  <c r="O6011" i="1"/>
  <c r="R6011" i="1" s="1"/>
  <c r="N6011" i="1"/>
  <c r="M6011" i="1"/>
  <c r="L6011" i="1"/>
  <c r="J6011" i="1"/>
  <c r="I6011" i="1"/>
  <c r="F6011" i="1"/>
  <c r="O6010" i="1"/>
  <c r="R6010" i="1" s="1"/>
  <c r="N6010" i="1"/>
  <c r="M6010" i="1"/>
  <c r="L6010" i="1"/>
  <c r="J6010" i="1"/>
  <c r="S6010" i="1" s="1"/>
  <c r="I6010" i="1"/>
  <c r="F6010" i="1"/>
  <c r="S6009" i="1"/>
  <c r="R6009" i="1"/>
  <c r="N6009" i="1"/>
  <c r="M6009" i="1"/>
  <c r="L6009" i="1"/>
  <c r="O6009" i="1" s="1"/>
  <c r="J6009" i="1"/>
  <c r="I6009" i="1"/>
  <c r="F6009" i="1"/>
  <c r="O6008" i="1"/>
  <c r="R6008" i="1" s="1"/>
  <c r="N6008" i="1"/>
  <c r="M6008" i="1"/>
  <c r="L6008" i="1"/>
  <c r="J6008" i="1"/>
  <c r="S6008" i="1" s="1"/>
  <c r="I6008" i="1"/>
  <c r="F6008" i="1"/>
  <c r="O6007" i="1"/>
  <c r="R6007" i="1" s="1"/>
  <c r="N6007" i="1"/>
  <c r="M6007" i="1"/>
  <c r="L6007" i="1"/>
  <c r="J6007" i="1"/>
  <c r="I6007" i="1"/>
  <c r="F6007" i="1"/>
  <c r="R6006" i="1"/>
  <c r="N6006" i="1"/>
  <c r="M6006" i="1"/>
  <c r="L6006" i="1"/>
  <c r="O6006" i="1" s="1"/>
  <c r="J6006" i="1"/>
  <c r="S6006" i="1" s="1"/>
  <c r="I6006" i="1"/>
  <c r="F6006" i="1"/>
  <c r="S6005" i="1"/>
  <c r="N6005" i="1"/>
  <c r="M6005" i="1"/>
  <c r="L6005" i="1"/>
  <c r="O6005" i="1" s="1"/>
  <c r="R6005" i="1" s="1"/>
  <c r="J6005" i="1"/>
  <c r="I6005" i="1"/>
  <c r="F6005" i="1"/>
  <c r="S6004" i="1"/>
  <c r="O6004" i="1"/>
  <c r="R6004" i="1" s="1"/>
  <c r="N6004" i="1"/>
  <c r="M6004" i="1"/>
  <c r="L6004" i="1"/>
  <c r="J6004" i="1"/>
  <c r="I6004" i="1"/>
  <c r="F6004" i="1"/>
  <c r="R6003" i="1"/>
  <c r="N6003" i="1"/>
  <c r="M6003" i="1"/>
  <c r="L6003" i="1"/>
  <c r="O6003" i="1" s="1"/>
  <c r="J6003" i="1"/>
  <c r="I6003" i="1"/>
  <c r="F6003" i="1"/>
  <c r="L6002" i="1"/>
  <c r="H6001" i="1"/>
  <c r="O6000" i="1"/>
  <c r="R6000" i="1" s="1"/>
  <c r="M6000" i="1"/>
  <c r="L6000" i="1"/>
  <c r="J6000" i="1"/>
  <c r="S6000" i="1" s="1"/>
  <c r="O5999" i="1"/>
  <c r="R5999" i="1" s="1"/>
  <c r="M5999" i="1"/>
  <c r="L5999" i="1"/>
  <c r="J5999" i="1"/>
  <c r="S5999" i="1" s="1"/>
  <c r="O5998" i="1"/>
  <c r="R5998" i="1" s="1"/>
  <c r="M5998" i="1"/>
  <c r="L5998" i="1"/>
  <c r="J5998" i="1"/>
  <c r="S5998" i="1" s="1"/>
  <c r="M5997" i="1"/>
  <c r="L5997" i="1"/>
  <c r="O5997" i="1" s="1"/>
  <c r="J5997" i="1"/>
  <c r="M5996" i="1"/>
  <c r="O5996" i="1" s="1"/>
  <c r="L5996" i="1"/>
  <c r="J5996" i="1"/>
  <c r="R5995" i="1"/>
  <c r="M5995" i="1"/>
  <c r="L5995" i="1"/>
  <c r="O5995" i="1" s="1"/>
  <c r="J5995" i="1"/>
  <c r="R5994" i="1"/>
  <c r="M5994" i="1"/>
  <c r="L5994" i="1"/>
  <c r="O5994" i="1" s="1"/>
  <c r="S5994" i="1" s="1"/>
  <c r="J5994" i="1"/>
  <c r="S5993" i="1"/>
  <c r="R5993" i="1"/>
  <c r="M5993" i="1"/>
  <c r="L5993" i="1"/>
  <c r="O5993" i="1" s="1"/>
  <c r="J5993" i="1"/>
  <c r="O5992" i="1"/>
  <c r="R5992" i="1" s="1"/>
  <c r="M5992" i="1"/>
  <c r="L5992" i="1"/>
  <c r="J5992" i="1"/>
  <c r="R5991" i="1"/>
  <c r="O5991" i="1"/>
  <c r="M5991" i="1"/>
  <c r="L5991" i="1"/>
  <c r="J5991" i="1"/>
  <c r="S5991" i="1" s="1"/>
  <c r="O5990" i="1"/>
  <c r="R5990" i="1" s="1"/>
  <c r="M5990" i="1"/>
  <c r="L5990" i="1"/>
  <c r="J5990" i="1"/>
  <c r="S5989" i="1"/>
  <c r="M5989" i="1"/>
  <c r="L5989" i="1"/>
  <c r="O5989" i="1" s="1"/>
  <c r="R5989" i="1" s="1"/>
  <c r="J5989" i="1"/>
  <c r="M5988" i="1"/>
  <c r="O5988" i="1" s="1"/>
  <c r="L5988" i="1"/>
  <c r="J5988" i="1"/>
  <c r="R5987" i="1"/>
  <c r="M5987" i="1"/>
  <c r="L5987" i="1"/>
  <c r="O5987" i="1" s="1"/>
  <c r="J5987" i="1"/>
  <c r="M5986" i="1"/>
  <c r="L5986" i="1"/>
  <c r="J5986" i="1"/>
  <c r="M5985" i="1"/>
  <c r="L5985" i="1"/>
  <c r="O5985" i="1" s="1"/>
  <c r="J5985" i="1"/>
  <c r="O5984" i="1"/>
  <c r="R5984" i="1" s="1"/>
  <c r="M5984" i="1"/>
  <c r="L5984" i="1"/>
  <c r="J5984" i="1"/>
  <c r="S5984" i="1" s="1"/>
  <c r="O5983" i="1"/>
  <c r="R5983" i="1" s="1"/>
  <c r="M5983" i="1"/>
  <c r="L5983" i="1"/>
  <c r="J5983" i="1"/>
  <c r="S5983" i="1" s="1"/>
  <c r="M5982" i="1"/>
  <c r="O5982" i="1" s="1"/>
  <c r="R5982" i="1" s="1"/>
  <c r="L5982" i="1"/>
  <c r="J5982" i="1"/>
  <c r="M5981" i="1"/>
  <c r="L5981" i="1"/>
  <c r="J5981" i="1"/>
  <c r="S5980" i="1"/>
  <c r="M5980" i="1"/>
  <c r="O5980" i="1" s="1"/>
  <c r="R5980" i="1" s="1"/>
  <c r="L5980" i="1"/>
  <c r="J5980" i="1"/>
  <c r="R5979" i="1"/>
  <c r="M5979" i="1"/>
  <c r="L5979" i="1"/>
  <c r="O5979" i="1" s="1"/>
  <c r="J5979" i="1"/>
  <c r="M5978" i="1"/>
  <c r="L5978" i="1"/>
  <c r="O5978" i="1" s="1"/>
  <c r="R5978" i="1" s="1"/>
  <c r="J5978" i="1"/>
  <c r="S5978" i="1" s="1"/>
  <c r="S5977" i="1"/>
  <c r="R5977" i="1"/>
  <c r="M5977" i="1"/>
  <c r="L5977" i="1"/>
  <c r="O5977" i="1" s="1"/>
  <c r="J5977" i="1"/>
  <c r="S5976" i="1"/>
  <c r="O5976" i="1"/>
  <c r="R5976" i="1" s="1"/>
  <c r="M5976" i="1"/>
  <c r="L5976" i="1"/>
  <c r="J5976" i="1"/>
  <c r="O5975" i="1"/>
  <c r="R5975" i="1" s="1"/>
  <c r="M5975" i="1"/>
  <c r="L5975" i="1"/>
  <c r="J5975" i="1"/>
  <c r="S5975" i="1" s="1"/>
  <c r="R5973" i="1"/>
  <c r="Q5973" i="1"/>
  <c r="S5973" i="1" s="1"/>
  <c r="O5972" i="1"/>
  <c r="R5972" i="1" s="1"/>
  <c r="M5972" i="1"/>
  <c r="L5972" i="1"/>
  <c r="J5972" i="1"/>
  <c r="S5972" i="1" s="1"/>
  <c r="O5971" i="1"/>
  <c r="R5971" i="1" s="1"/>
  <c r="M5971" i="1"/>
  <c r="L5971" i="1"/>
  <c r="J5971" i="1"/>
  <c r="S5971" i="1" s="1"/>
  <c r="M5970" i="1"/>
  <c r="O5970" i="1" s="1"/>
  <c r="R5970" i="1" s="1"/>
  <c r="L5970" i="1"/>
  <c r="J5970" i="1"/>
  <c r="S5969" i="1"/>
  <c r="M5969" i="1"/>
  <c r="L5969" i="1"/>
  <c r="O5969" i="1" s="1"/>
  <c r="R5969" i="1" s="1"/>
  <c r="J5969" i="1"/>
  <c r="M5968" i="1"/>
  <c r="O5968" i="1" s="1"/>
  <c r="L5968" i="1"/>
  <c r="J5968" i="1"/>
  <c r="R5967" i="1"/>
  <c r="M5967" i="1"/>
  <c r="L5967" i="1"/>
  <c r="O5967" i="1" s="1"/>
  <c r="J5967" i="1"/>
  <c r="M5966" i="1"/>
  <c r="L5966" i="1"/>
  <c r="J5966" i="1"/>
  <c r="S5965" i="1"/>
  <c r="M5965" i="1"/>
  <c r="L5965" i="1"/>
  <c r="O5965" i="1" s="1"/>
  <c r="R5965" i="1" s="1"/>
  <c r="J5965" i="1"/>
  <c r="S5964" i="1"/>
  <c r="O5964" i="1"/>
  <c r="R5964" i="1" s="1"/>
  <c r="M5964" i="1"/>
  <c r="L5964" i="1"/>
  <c r="J5964" i="1"/>
  <c r="M5963" i="1"/>
  <c r="L5963" i="1"/>
  <c r="O5963" i="1" s="1"/>
  <c r="R5963" i="1" s="1"/>
  <c r="J5963" i="1"/>
  <c r="S5963" i="1" s="1"/>
  <c r="M5962" i="1"/>
  <c r="O5962" i="1" s="1"/>
  <c r="R5962" i="1" s="1"/>
  <c r="L5962" i="1"/>
  <c r="J5962" i="1"/>
  <c r="M5961" i="1"/>
  <c r="L5961" i="1"/>
  <c r="J5961" i="1"/>
  <c r="M5960" i="1"/>
  <c r="O5960" i="1" s="1"/>
  <c r="L5960" i="1"/>
  <c r="J5960" i="1"/>
  <c r="M5959" i="1"/>
  <c r="L5959" i="1"/>
  <c r="O5959" i="1" s="1"/>
  <c r="R5959" i="1" s="1"/>
  <c r="J5959" i="1"/>
  <c r="M5958" i="1"/>
  <c r="L5958" i="1"/>
  <c r="O5958" i="1" s="1"/>
  <c r="J5958" i="1"/>
  <c r="R5957" i="1"/>
  <c r="M5957" i="1"/>
  <c r="L5957" i="1"/>
  <c r="O5957" i="1" s="1"/>
  <c r="S5957" i="1" s="1"/>
  <c r="J5957" i="1"/>
  <c r="S5956" i="1"/>
  <c r="O5956" i="1"/>
  <c r="R5956" i="1" s="1"/>
  <c r="M5956" i="1"/>
  <c r="L5956" i="1"/>
  <c r="J5956" i="1"/>
  <c r="O5955" i="1"/>
  <c r="R5955" i="1" s="1"/>
  <c r="M5955" i="1"/>
  <c r="L5955" i="1"/>
  <c r="J5955" i="1"/>
  <c r="O5954" i="1"/>
  <c r="R5954" i="1" s="1"/>
  <c r="M5954" i="1"/>
  <c r="L5954" i="1"/>
  <c r="J5954" i="1"/>
  <c r="M5953" i="1"/>
  <c r="L5953" i="1"/>
  <c r="O5953" i="1" s="1"/>
  <c r="J5953" i="1"/>
  <c r="O5952" i="1"/>
  <c r="R5952" i="1" s="1"/>
  <c r="M5952" i="1"/>
  <c r="L5952" i="1"/>
  <c r="J5952" i="1"/>
  <c r="O5951" i="1"/>
  <c r="R5951" i="1" s="1"/>
  <c r="M5951" i="1"/>
  <c r="L5951" i="1"/>
  <c r="J5951" i="1"/>
  <c r="S5950" i="1"/>
  <c r="O5950" i="1"/>
  <c r="R5950" i="1" s="1"/>
  <c r="M5950" i="1"/>
  <c r="L5950" i="1"/>
  <c r="J5950" i="1"/>
  <c r="S5949" i="1"/>
  <c r="R5949" i="1"/>
  <c r="M5949" i="1"/>
  <c r="L5949" i="1"/>
  <c r="O5949" i="1" s="1"/>
  <c r="J5949" i="1"/>
  <c r="M5948" i="1"/>
  <c r="L5948" i="1"/>
  <c r="O5948" i="1" s="1"/>
  <c r="R5948" i="1" s="1"/>
  <c r="J5948" i="1"/>
  <c r="R5947" i="1"/>
  <c r="O5947" i="1"/>
  <c r="M5947" i="1"/>
  <c r="L5947" i="1"/>
  <c r="J5947" i="1"/>
  <c r="S5947" i="1" s="1"/>
  <c r="O5946" i="1"/>
  <c r="R5946" i="1" s="1"/>
  <c r="M5946" i="1"/>
  <c r="L5946" i="1"/>
  <c r="J5946" i="1"/>
  <c r="R5945" i="1"/>
  <c r="M5945" i="1"/>
  <c r="L5945" i="1"/>
  <c r="O5945" i="1" s="1"/>
  <c r="S5945" i="1" s="1"/>
  <c r="J5945" i="1"/>
  <c r="M5944" i="1"/>
  <c r="O5944" i="1" s="1"/>
  <c r="R5944" i="1" s="1"/>
  <c r="L5944" i="1"/>
  <c r="J5944" i="1"/>
  <c r="R5943" i="1"/>
  <c r="M5943" i="1"/>
  <c r="L5943" i="1"/>
  <c r="O5943" i="1" s="1"/>
  <c r="S5943" i="1" s="1"/>
  <c r="J5943" i="1"/>
  <c r="M5942" i="1"/>
  <c r="O5942" i="1" s="1"/>
  <c r="L5942" i="1"/>
  <c r="J5942" i="1"/>
  <c r="M5941" i="1"/>
  <c r="L5941" i="1"/>
  <c r="J5941" i="1"/>
  <c r="O5940" i="1"/>
  <c r="M5940" i="1"/>
  <c r="L5940" i="1"/>
  <c r="J5940" i="1"/>
  <c r="M5939" i="1"/>
  <c r="L5939" i="1"/>
  <c r="O5939" i="1" s="1"/>
  <c r="R5939" i="1" s="1"/>
  <c r="J5939" i="1"/>
  <c r="S5938" i="1"/>
  <c r="R5938" i="1"/>
  <c r="M5938" i="1"/>
  <c r="L5938" i="1"/>
  <c r="O5938" i="1" s="1"/>
  <c r="J5938" i="1"/>
  <c r="M5937" i="1"/>
  <c r="L5937" i="1"/>
  <c r="J5937" i="1"/>
  <c r="S5936" i="1"/>
  <c r="O5936" i="1"/>
  <c r="R5936" i="1" s="1"/>
  <c r="M5936" i="1"/>
  <c r="L5936" i="1"/>
  <c r="J5936" i="1"/>
  <c r="R5935" i="1"/>
  <c r="O5935" i="1"/>
  <c r="M5935" i="1"/>
  <c r="L5935" i="1"/>
  <c r="J5935" i="1"/>
  <c r="M5934" i="1"/>
  <c r="L5934" i="1"/>
  <c r="O5934" i="1" s="1"/>
  <c r="R5934" i="1" s="1"/>
  <c r="J5934" i="1"/>
  <c r="S5933" i="1"/>
  <c r="M5933" i="1"/>
  <c r="L5933" i="1"/>
  <c r="O5933" i="1" s="1"/>
  <c r="R5933" i="1" s="1"/>
  <c r="J5933" i="1"/>
  <c r="M5932" i="1"/>
  <c r="O5932" i="1" s="1"/>
  <c r="R5932" i="1" s="1"/>
  <c r="L5932" i="1"/>
  <c r="J5932" i="1"/>
  <c r="S5932" i="1" s="1"/>
  <c r="M5931" i="1"/>
  <c r="L5931" i="1"/>
  <c r="O5931" i="1" s="1"/>
  <c r="R5931" i="1" s="1"/>
  <c r="J5931" i="1"/>
  <c r="S5931" i="1" s="1"/>
  <c r="M5930" i="1"/>
  <c r="L5930" i="1"/>
  <c r="O5930" i="1" s="1"/>
  <c r="R5930" i="1" s="1"/>
  <c r="J5930" i="1"/>
  <c r="S5930" i="1" s="1"/>
  <c r="R5929" i="1"/>
  <c r="M5929" i="1"/>
  <c r="L5929" i="1"/>
  <c r="O5929" i="1" s="1"/>
  <c r="S5929" i="1" s="1"/>
  <c r="J5929" i="1"/>
  <c r="O5928" i="1"/>
  <c r="R5928" i="1" s="1"/>
  <c r="M5928" i="1"/>
  <c r="L5928" i="1"/>
  <c r="J5928" i="1"/>
  <c r="S5928" i="1" s="1"/>
  <c r="O5927" i="1"/>
  <c r="R5927" i="1" s="1"/>
  <c r="M5927" i="1"/>
  <c r="L5927" i="1"/>
  <c r="J5927" i="1"/>
  <c r="R5926" i="1"/>
  <c r="O5926" i="1"/>
  <c r="M5926" i="1"/>
  <c r="L5926" i="1"/>
  <c r="J5926" i="1"/>
  <c r="S5926" i="1" s="1"/>
  <c r="M5925" i="1"/>
  <c r="L5925" i="1"/>
  <c r="J5925" i="1"/>
  <c r="O5924" i="1"/>
  <c r="M5924" i="1"/>
  <c r="L5924" i="1"/>
  <c r="J5924" i="1"/>
  <c r="O5923" i="1"/>
  <c r="R5923" i="1" s="1"/>
  <c r="M5923" i="1"/>
  <c r="L5923" i="1"/>
  <c r="J5923" i="1"/>
  <c r="M5922" i="1"/>
  <c r="L5922" i="1"/>
  <c r="O5922" i="1" s="1"/>
  <c r="R5922" i="1" s="1"/>
  <c r="J5922" i="1"/>
  <c r="S5921" i="1"/>
  <c r="R5921" i="1"/>
  <c r="M5921" i="1"/>
  <c r="L5921" i="1"/>
  <c r="O5921" i="1" s="1"/>
  <c r="J5921" i="1"/>
  <c r="O5920" i="1"/>
  <c r="R5920" i="1" s="1"/>
  <c r="M5920" i="1"/>
  <c r="L5920" i="1"/>
  <c r="J5920" i="1"/>
  <c r="R5919" i="1"/>
  <c r="O5919" i="1"/>
  <c r="M5919" i="1"/>
  <c r="L5919" i="1"/>
  <c r="J5919" i="1"/>
  <c r="S5919" i="1" s="1"/>
  <c r="M5918" i="1"/>
  <c r="L5918" i="1"/>
  <c r="O5918" i="1" s="1"/>
  <c r="R5918" i="1" s="1"/>
  <c r="J5918" i="1"/>
  <c r="M5917" i="1"/>
  <c r="L5917" i="1"/>
  <c r="J5917" i="1"/>
  <c r="M5916" i="1"/>
  <c r="O5916" i="1" s="1"/>
  <c r="R5916" i="1" s="1"/>
  <c r="L5916" i="1"/>
  <c r="J5916" i="1"/>
  <c r="M5915" i="1"/>
  <c r="L5915" i="1"/>
  <c r="O5915" i="1" s="1"/>
  <c r="R5915" i="1" s="1"/>
  <c r="J5915" i="1"/>
  <c r="M5914" i="1"/>
  <c r="L5914" i="1"/>
  <c r="J5914" i="1"/>
  <c r="S5913" i="1"/>
  <c r="R5913" i="1"/>
  <c r="M5913" i="1"/>
  <c r="L5913" i="1"/>
  <c r="O5913" i="1" s="1"/>
  <c r="J5913" i="1"/>
  <c r="O5912" i="1"/>
  <c r="R5912" i="1" s="1"/>
  <c r="M5912" i="1"/>
  <c r="L5912" i="1"/>
  <c r="J5912" i="1"/>
  <c r="R5911" i="1"/>
  <c r="O5911" i="1"/>
  <c r="M5911" i="1"/>
  <c r="L5911" i="1"/>
  <c r="J5911" i="1"/>
  <c r="S5910" i="1"/>
  <c r="R5910" i="1"/>
  <c r="O5910" i="1"/>
  <c r="M5910" i="1"/>
  <c r="L5910" i="1"/>
  <c r="J5910" i="1"/>
  <c r="M5909" i="1"/>
  <c r="L5909" i="1"/>
  <c r="J5909" i="1"/>
  <c r="O5908" i="1"/>
  <c r="M5908" i="1"/>
  <c r="L5908" i="1"/>
  <c r="J5908" i="1"/>
  <c r="O5907" i="1"/>
  <c r="R5907" i="1" s="1"/>
  <c r="M5907" i="1"/>
  <c r="L5907" i="1"/>
  <c r="J5907" i="1"/>
  <c r="O5906" i="1"/>
  <c r="R5906" i="1" s="1"/>
  <c r="M5906" i="1"/>
  <c r="L5906" i="1"/>
  <c r="J5906" i="1"/>
  <c r="S5905" i="1"/>
  <c r="M5905" i="1"/>
  <c r="L5905" i="1"/>
  <c r="O5905" i="1" s="1"/>
  <c r="R5905" i="1" s="1"/>
  <c r="J5905" i="1"/>
  <c r="O5904" i="1"/>
  <c r="R5904" i="1" s="1"/>
  <c r="M5904" i="1"/>
  <c r="L5904" i="1"/>
  <c r="J5904" i="1"/>
  <c r="S5904" i="1" s="1"/>
  <c r="R5903" i="1"/>
  <c r="O5903" i="1"/>
  <c r="M5903" i="1"/>
  <c r="L5903" i="1"/>
  <c r="J5903" i="1"/>
  <c r="S5903" i="1" s="1"/>
  <c r="O5902" i="1"/>
  <c r="R5902" i="1" s="1"/>
  <c r="M5902" i="1"/>
  <c r="L5902" i="1"/>
  <c r="J5902" i="1"/>
  <c r="M5901" i="1"/>
  <c r="L5901" i="1"/>
  <c r="O5901" i="1" s="1"/>
  <c r="J5901" i="1"/>
  <c r="M5900" i="1"/>
  <c r="O5900" i="1" s="1"/>
  <c r="R5900" i="1" s="1"/>
  <c r="L5900" i="1"/>
  <c r="J5900" i="1"/>
  <c r="S5900" i="1" s="1"/>
  <c r="M5899" i="1"/>
  <c r="L5899" i="1"/>
  <c r="O5899" i="1" s="1"/>
  <c r="R5899" i="1" s="1"/>
  <c r="J5899" i="1"/>
  <c r="M5898" i="1"/>
  <c r="L5898" i="1"/>
  <c r="J5898" i="1"/>
  <c r="R5897" i="1"/>
  <c r="M5897" i="1"/>
  <c r="L5897" i="1"/>
  <c r="O5897" i="1" s="1"/>
  <c r="S5897" i="1" s="1"/>
  <c r="J5897" i="1"/>
  <c r="O5896" i="1"/>
  <c r="M5896" i="1"/>
  <c r="L5896" i="1"/>
  <c r="J5896" i="1"/>
  <c r="R5895" i="1"/>
  <c r="M5895" i="1"/>
  <c r="L5895" i="1"/>
  <c r="O5895" i="1" s="1"/>
  <c r="J5895" i="1"/>
  <c r="S5894" i="1"/>
  <c r="O5894" i="1"/>
  <c r="R5894" i="1" s="1"/>
  <c r="M5894" i="1"/>
  <c r="L5894" i="1"/>
  <c r="J5894" i="1"/>
  <c r="R5893" i="1"/>
  <c r="O5893" i="1"/>
  <c r="S5893" i="1" s="1"/>
  <c r="M5893" i="1"/>
  <c r="L5893" i="1"/>
  <c r="J5893" i="1"/>
  <c r="O5892" i="1"/>
  <c r="M5892" i="1"/>
  <c r="L5892" i="1"/>
  <c r="J5892" i="1"/>
  <c r="S5891" i="1"/>
  <c r="M5891" i="1"/>
  <c r="L5891" i="1"/>
  <c r="O5891" i="1" s="1"/>
  <c r="R5891" i="1" s="1"/>
  <c r="J5891" i="1"/>
  <c r="R5890" i="1"/>
  <c r="M5890" i="1"/>
  <c r="L5890" i="1"/>
  <c r="O5890" i="1" s="1"/>
  <c r="J5890" i="1"/>
  <c r="S5890" i="1" s="1"/>
  <c r="M5889" i="1"/>
  <c r="L5889" i="1"/>
  <c r="J5889" i="1"/>
  <c r="M5888" i="1"/>
  <c r="L5888" i="1"/>
  <c r="O5888" i="1" s="1"/>
  <c r="J5888" i="1"/>
  <c r="M5887" i="1"/>
  <c r="L5887" i="1"/>
  <c r="O5887" i="1" s="1"/>
  <c r="R5887" i="1" s="1"/>
  <c r="J5887" i="1"/>
  <c r="M5886" i="1"/>
  <c r="L5886" i="1"/>
  <c r="O5886" i="1" s="1"/>
  <c r="J5886" i="1"/>
  <c r="R5885" i="1"/>
  <c r="O5885" i="1"/>
  <c r="M5885" i="1"/>
  <c r="L5885" i="1"/>
  <c r="J5885" i="1"/>
  <c r="S5885" i="1" s="1"/>
  <c r="R5884" i="1"/>
  <c r="M5884" i="1"/>
  <c r="L5884" i="1"/>
  <c r="O5884" i="1" s="1"/>
  <c r="J5884" i="1"/>
  <c r="S5884" i="1" s="1"/>
  <c r="O5883" i="1"/>
  <c r="R5883" i="1" s="1"/>
  <c r="M5883" i="1"/>
  <c r="L5883" i="1"/>
  <c r="J5883" i="1"/>
  <c r="S5883" i="1" s="1"/>
  <c r="O5882" i="1"/>
  <c r="R5882" i="1" s="1"/>
  <c r="M5882" i="1"/>
  <c r="L5882" i="1"/>
  <c r="J5882" i="1"/>
  <c r="O5881" i="1"/>
  <c r="R5881" i="1" s="1"/>
  <c r="M5881" i="1"/>
  <c r="L5881" i="1"/>
  <c r="J5881" i="1"/>
  <c r="M5880" i="1"/>
  <c r="L5880" i="1"/>
  <c r="O5880" i="1" s="1"/>
  <c r="J5880" i="1"/>
  <c r="M5879" i="1"/>
  <c r="L5879" i="1"/>
  <c r="O5879" i="1" s="1"/>
  <c r="J5879" i="1"/>
  <c r="O5878" i="1"/>
  <c r="R5878" i="1" s="1"/>
  <c r="M5878" i="1"/>
  <c r="L5878" i="1"/>
  <c r="J5878" i="1"/>
  <c r="O5876" i="1"/>
  <c r="R5876" i="1" s="1"/>
  <c r="M5876" i="1"/>
  <c r="L5876" i="1"/>
  <c r="J5876" i="1"/>
  <c r="S5876" i="1" s="1"/>
  <c r="O5875" i="1"/>
  <c r="R5875" i="1" s="1"/>
  <c r="M5875" i="1"/>
  <c r="L5875" i="1"/>
  <c r="J5875" i="1"/>
  <c r="M5874" i="1"/>
  <c r="L5874" i="1"/>
  <c r="O5874" i="1" s="1"/>
  <c r="J5874" i="1"/>
  <c r="M5873" i="1"/>
  <c r="L5873" i="1"/>
  <c r="J5873" i="1"/>
  <c r="M5872" i="1"/>
  <c r="O5872" i="1" s="1"/>
  <c r="R5872" i="1" s="1"/>
  <c r="L5872" i="1"/>
  <c r="J5872" i="1"/>
  <c r="R5871" i="1"/>
  <c r="M5871" i="1"/>
  <c r="L5871" i="1"/>
  <c r="O5871" i="1" s="1"/>
  <c r="J5871" i="1"/>
  <c r="S5871" i="1" s="1"/>
  <c r="R5870" i="1"/>
  <c r="O5870" i="1"/>
  <c r="S5870" i="1" s="1"/>
  <c r="M5870" i="1"/>
  <c r="L5870" i="1"/>
  <c r="J5870" i="1"/>
  <c r="M5869" i="1"/>
  <c r="O5869" i="1" s="1"/>
  <c r="L5869" i="1"/>
  <c r="J5869" i="1"/>
  <c r="S5868" i="1"/>
  <c r="O5868" i="1"/>
  <c r="R5868" i="1" s="1"/>
  <c r="M5868" i="1"/>
  <c r="L5868" i="1"/>
  <c r="J5868" i="1"/>
  <c r="M5867" i="1"/>
  <c r="L5867" i="1"/>
  <c r="O5867" i="1" s="1"/>
  <c r="R5867" i="1" s="1"/>
  <c r="J5867" i="1"/>
  <c r="M5866" i="1"/>
  <c r="L5866" i="1"/>
  <c r="J5866" i="1"/>
  <c r="M5865" i="1"/>
  <c r="L5865" i="1"/>
  <c r="O5865" i="1" s="1"/>
  <c r="J5865" i="1"/>
  <c r="O5864" i="1"/>
  <c r="R5864" i="1" s="1"/>
  <c r="M5864" i="1"/>
  <c r="L5864" i="1"/>
  <c r="J5864" i="1"/>
  <c r="O5863" i="1"/>
  <c r="R5863" i="1" s="1"/>
  <c r="M5863" i="1"/>
  <c r="L5863" i="1"/>
  <c r="J5863" i="1"/>
  <c r="M5862" i="1"/>
  <c r="L5862" i="1"/>
  <c r="O5862" i="1" s="1"/>
  <c r="J5862" i="1"/>
  <c r="S5861" i="1"/>
  <c r="R5861" i="1"/>
  <c r="M5861" i="1"/>
  <c r="O5861" i="1" s="1"/>
  <c r="L5861" i="1"/>
  <c r="J5861" i="1"/>
  <c r="S5860" i="1"/>
  <c r="O5860" i="1"/>
  <c r="R5860" i="1" s="1"/>
  <c r="M5860" i="1"/>
  <c r="L5860" i="1"/>
  <c r="J5860" i="1"/>
  <c r="O5859" i="1"/>
  <c r="R5859" i="1" s="1"/>
  <c r="M5859" i="1"/>
  <c r="L5859" i="1"/>
  <c r="J5859" i="1"/>
  <c r="M5857" i="1"/>
  <c r="L5857" i="1"/>
  <c r="O5857" i="1" s="1"/>
  <c r="R5857" i="1" s="1"/>
  <c r="J5857" i="1"/>
  <c r="M5856" i="1"/>
  <c r="L5856" i="1"/>
  <c r="O5856" i="1" s="1"/>
  <c r="J5856" i="1"/>
  <c r="S5855" i="1"/>
  <c r="M5855" i="1"/>
  <c r="O5855" i="1" s="1"/>
  <c r="R5855" i="1" s="1"/>
  <c r="L5855" i="1"/>
  <c r="J5855" i="1"/>
  <c r="O5854" i="1"/>
  <c r="R5854" i="1" s="1"/>
  <c r="M5854" i="1"/>
  <c r="L5854" i="1"/>
  <c r="J5854" i="1"/>
  <c r="S5854" i="1" s="1"/>
  <c r="R5853" i="1"/>
  <c r="M5853" i="1"/>
  <c r="L5853" i="1"/>
  <c r="O5853" i="1" s="1"/>
  <c r="J5853" i="1"/>
  <c r="M5851" i="1"/>
  <c r="L5851" i="1"/>
  <c r="O5851" i="1" s="1"/>
  <c r="R5851" i="1" s="1"/>
  <c r="J5851" i="1"/>
  <c r="M5848" i="1"/>
  <c r="O5848" i="1" s="1"/>
  <c r="R5848" i="1" s="1"/>
  <c r="L5848" i="1"/>
  <c r="J5848" i="1"/>
  <c r="S5846" i="1"/>
  <c r="O5846" i="1"/>
  <c r="R5846" i="1" s="1"/>
  <c r="M5846" i="1"/>
  <c r="L5846" i="1"/>
  <c r="J5846" i="1"/>
  <c r="R5845" i="1"/>
  <c r="O5845" i="1"/>
  <c r="M5845" i="1"/>
  <c r="L5845" i="1"/>
  <c r="J5845" i="1"/>
  <c r="M5844" i="1"/>
  <c r="L5844" i="1"/>
  <c r="J5844" i="1"/>
  <c r="S5843" i="1"/>
  <c r="M5843" i="1"/>
  <c r="L5843" i="1"/>
  <c r="O5843" i="1" s="1"/>
  <c r="R5843" i="1" s="1"/>
  <c r="J5843" i="1"/>
  <c r="M5842" i="1"/>
  <c r="O5842" i="1" s="1"/>
  <c r="R5842" i="1" s="1"/>
  <c r="L5842" i="1"/>
  <c r="J5842" i="1"/>
  <c r="R5841" i="1"/>
  <c r="O5841" i="1"/>
  <c r="M5841" i="1"/>
  <c r="L5841" i="1"/>
  <c r="J5841" i="1"/>
  <c r="R5840" i="1"/>
  <c r="M5840" i="1"/>
  <c r="O5840" i="1" s="1"/>
  <c r="S5840" i="1" s="1"/>
  <c r="L5840" i="1"/>
  <c r="J5840" i="1"/>
  <c r="M5838" i="1"/>
  <c r="L5838" i="1"/>
  <c r="J5838" i="1"/>
  <c r="R5836" i="1"/>
  <c r="M5836" i="1"/>
  <c r="O5836" i="1" s="1"/>
  <c r="L5836" i="1"/>
  <c r="J5836" i="1"/>
  <c r="M5834" i="1"/>
  <c r="L5834" i="1"/>
  <c r="J5834" i="1"/>
  <c r="M5833" i="1"/>
  <c r="L5833" i="1"/>
  <c r="J5833" i="1"/>
  <c r="O5832" i="1"/>
  <c r="R5832" i="1" s="1"/>
  <c r="M5832" i="1"/>
  <c r="L5832" i="1"/>
  <c r="J5832" i="1"/>
  <c r="S5832" i="1" s="1"/>
  <c r="O5831" i="1"/>
  <c r="R5831" i="1" s="1"/>
  <c r="M5831" i="1"/>
  <c r="L5831" i="1"/>
  <c r="J5831" i="1"/>
  <c r="R5829" i="1"/>
  <c r="O5829" i="1"/>
  <c r="M5829" i="1"/>
  <c r="L5829" i="1"/>
  <c r="J5829" i="1"/>
  <c r="S5829" i="1" s="1"/>
  <c r="M5828" i="1"/>
  <c r="L5828" i="1"/>
  <c r="J5828" i="1"/>
  <c r="M5827" i="1"/>
  <c r="L5827" i="1"/>
  <c r="J5827" i="1"/>
  <c r="M5826" i="1"/>
  <c r="O5826" i="1" s="1"/>
  <c r="R5826" i="1" s="1"/>
  <c r="L5826" i="1"/>
  <c r="J5826" i="1"/>
  <c r="M5825" i="1"/>
  <c r="L5825" i="1"/>
  <c r="O5825" i="1" s="1"/>
  <c r="R5825" i="1" s="1"/>
  <c r="J5825" i="1"/>
  <c r="O5824" i="1"/>
  <c r="S5824" i="1" s="1"/>
  <c r="M5824" i="1"/>
  <c r="L5824" i="1"/>
  <c r="J5824" i="1"/>
  <c r="R5822" i="1"/>
  <c r="M5822" i="1"/>
  <c r="L5822" i="1"/>
  <c r="O5822" i="1" s="1"/>
  <c r="J5822" i="1"/>
  <c r="S5822" i="1" s="1"/>
  <c r="M5821" i="1"/>
  <c r="L5821" i="1"/>
  <c r="J5821" i="1"/>
  <c r="O5820" i="1"/>
  <c r="R5820" i="1" s="1"/>
  <c r="M5820" i="1"/>
  <c r="L5820" i="1"/>
  <c r="J5820" i="1"/>
  <c r="O5819" i="1"/>
  <c r="R5819" i="1" s="1"/>
  <c r="M5819" i="1"/>
  <c r="L5819" i="1"/>
  <c r="J5819" i="1"/>
  <c r="S5819" i="1" s="1"/>
  <c r="M5818" i="1"/>
  <c r="L5818" i="1"/>
  <c r="J5818" i="1"/>
  <c r="S5817" i="1"/>
  <c r="R5817" i="1"/>
  <c r="M5817" i="1"/>
  <c r="O5817" i="1" s="1"/>
  <c r="L5817" i="1"/>
  <c r="J5817" i="1"/>
  <c r="O5816" i="1"/>
  <c r="R5816" i="1" s="1"/>
  <c r="M5816" i="1"/>
  <c r="L5816" i="1"/>
  <c r="J5816" i="1"/>
  <c r="L5815" i="1"/>
  <c r="M5814" i="1"/>
  <c r="L5814" i="1"/>
  <c r="J5814" i="1"/>
  <c r="O5813" i="1"/>
  <c r="R5813" i="1" s="1"/>
  <c r="M5813" i="1"/>
  <c r="L5813" i="1"/>
  <c r="J5813" i="1"/>
  <c r="S5813" i="1" s="1"/>
  <c r="O5812" i="1"/>
  <c r="R5812" i="1" s="1"/>
  <c r="M5812" i="1"/>
  <c r="L5812" i="1"/>
  <c r="J5812" i="1"/>
  <c r="M5811" i="1"/>
  <c r="L5811" i="1"/>
  <c r="O5811" i="1" s="1"/>
  <c r="J5811" i="1"/>
  <c r="S5810" i="1"/>
  <c r="R5810" i="1"/>
  <c r="M5810" i="1"/>
  <c r="O5810" i="1" s="1"/>
  <c r="L5810" i="1"/>
  <c r="J5810" i="1"/>
  <c r="M5809" i="1"/>
  <c r="L5809" i="1"/>
  <c r="O5809" i="1" s="1"/>
  <c r="R5809" i="1" s="1"/>
  <c r="J5809" i="1"/>
  <c r="O5808" i="1"/>
  <c r="R5808" i="1" s="1"/>
  <c r="M5808" i="1"/>
  <c r="L5808" i="1"/>
  <c r="J5808" i="1"/>
  <c r="H5807" i="1"/>
  <c r="M5806" i="1"/>
  <c r="L5806" i="1"/>
  <c r="O5806" i="1" s="1"/>
  <c r="J5806" i="1"/>
  <c r="S5805" i="1"/>
  <c r="M5805" i="1"/>
  <c r="O5805" i="1" s="1"/>
  <c r="R5805" i="1" s="1"/>
  <c r="L5805" i="1"/>
  <c r="J5805" i="1"/>
  <c r="S5804" i="1"/>
  <c r="M5804" i="1"/>
  <c r="L5804" i="1"/>
  <c r="O5804" i="1" s="1"/>
  <c r="R5804" i="1" s="1"/>
  <c r="J5804" i="1"/>
  <c r="M5802" i="1"/>
  <c r="O5802" i="1" s="1"/>
  <c r="R5802" i="1" s="1"/>
  <c r="L5802" i="1"/>
  <c r="J5802" i="1"/>
  <c r="O5801" i="1"/>
  <c r="R5801" i="1" s="1"/>
  <c r="M5801" i="1"/>
  <c r="L5801" i="1"/>
  <c r="J5801" i="1"/>
  <c r="M5800" i="1"/>
  <c r="L5800" i="1"/>
  <c r="O5800" i="1" s="1"/>
  <c r="J5800" i="1"/>
  <c r="M5799" i="1"/>
  <c r="O5799" i="1" s="1"/>
  <c r="R5799" i="1" s="1"/>
  <c r="L5799" i="1"/>
  <c r="J5799" i="1"/>
  <c r="M5798" i="1"/>
  <c r="L5798" i="1"/>
  <c r="O5798" i="1" s="1"/>
  <c r="R5798" i="1" s="1"/>
  <c r="J5798" i="1"/>
  <c r="M5797" i="1"/>
  <c r="L5797" i="1"/>
  <c r="J5797" i="1"/>
  <c r="R5796" i="1"/>
  <c r="M5796" i="1"/>
  <c r="L5796" i="1"/>
  <c r="O5796" i="1" s="1"/>
  <c r="J5796" i="1"/>
  <c r="S5796" i="1" s="1"/>
  <c r="O5795" i="1"/>
  <c r="M5795" i="1"/>
  <c r="L5795" i="1"/>
  <c r="J5795" i="1"/>
  <c r="O5794" i="1"/>
  <c r="R5794" i="1" s="1"/>
  <c r="M5794" i="1"/>
  <c r="L5794" i="1"/>
  <c r="J5794" i="1"/>
  <c r="O5793" i="1"/>
  <c r="R5793" i="1" s="1"/>
  <c r="M5793" i="1"/>
  <c r="L5793" i="1"/>
  <c r="J5793" i="1"/>
  <c r="S5793" i="1" s="1"/>
  <c r="M5792" i="1"/>
  <c r="O5792" i="1" s="1"/>
  <c r="L5792" i="1"/>
  <c r="J5792" i="1"/>
  <c r="S5791" i="1"/>
  <c r="M5791" i="1"/>
  <c r="O5791" i="1" s="1"/>
  <c r="R5791" i="1" s="1"/>
  <c r="L5791" i="1"/>
  <c r="J5791" i="1"/>
  <c r="S5790" i="1"/>
  <c r="O5790" i="1"/>
  <c r="R5790" i="1" s="1"/>
  <c r="M5790" i="1"/>
  <c r="L5790" i="1"/>
  <c r="J5790" i="1"/>
  <c r="M5789" i="1"/>
  <c r="L5789" i="1"/>
  <c r="J5789" i="1"/>
  <c r="S5787" i="1"/>
  <c r="O5787" i="1"/>
  <c r="R5787" i="1" s="1"/>
  <c r="M5787" i="1"/>
  <c r="L5787" i="1"/>
  <c r="J5787" i="1"/>
  <c r="S5786" i="1"/>
  <c r="O5786" i="1"/>
  <c r="R5786" i="1" s="1"/>
  <c r="M5786" i="1"/>
  <c r="L5786" i="1"/>
  <c r="J5786" i="1"/>
  <c r="S5785" i="1"/>
  <c r="M5785" i="1"/>
  <c r="O5785" i="1" s="1"/>
  <c r="R5785" i="1" s="1"/>
  <c r="L5785" i="1"/>
  <c r="J5785" i="1"/>
  <c r="S5784" i="1"/>
  <c r="O5784" i="1"/>
  <c r="R5784" i="1" s="1"/>
  <c r="M5784" i="1"/>
  <c r="L5784" i="1"/>
  <c r="J5784" i="1"/>
  <c r="M5783" i="1"/>
  <c r="L5783" i="1"/>
  <c r="J5783" i="1"/>
  <c r="R5782" i="1"/>
  <c r="M5782" i="1"/>
  <c r="L5782" i="1"/>
  <c r="O5782" i="1" s="1"/>
  <c r="J5782" i="1"/>
  <c r="S5782" i="1" s="1"/>
  <c r="O5781" i="1"/>
  <c r="M5781" i="1"/>
  <c r="L5781" i="1"/>
  <c r="J5781" i="1"/>
  <c r="M5780" i="1"/>
  <c r="O5780" i="1" s="1"/>
  <c r="R5780" i="1" s="1"/>
  <c r="L5780" i="1"/>
  <c r="J5780" i="1"/>
  <c r="O5779" i="1"/>
  <c r="R5779" i="1" s="1"/>
  <c r="M5779" i="1"/>
  <c r="L5779" i="1"/>
  <c r="J5779" i="1"/>
  <c r="S5779" i="1" s="1"/>
  <c r="M5778" i="1"/>
  <c r="L5778" i="1"/>
  <c r="O5778" i="1" s="1"/>
  <c r="J5778" i="1"/>
  <c r="M5777" i="1"/>
  <c r="O5777" i="1" s="1"/>
  <c r="R5777" i="1" s="1"/>
  <c r="L5777" i="1"/>
  <c r="J5777" i="1"/>
  <c r="M5776" i="1"/>
  <c r="L5776" i="1"/>
  <c r="O5776" i="1" s="1"/>
  <c r="R5776" i="1" s="1"/>
  <c r="J5776" i="1"/>
  <c r="M5775" i="1"/>
  <c r="L5775" i="1"/>
  <c r="J5775" i="1"/>
  <c r="S5774" i="1"/>
  <c r="R5774" i="1"/>
  <c r="M5774" i="1"/>
  <c r="L5774" i="1"/>
  <c r="O5774" i="1" s="1"/>
  <c r="J5774" i="1"/>
  <c r="O5773" i="1"/>
  <c r="M5773" i="1"/>
  <c r="L5773" i="1"/>
  <c r="J5773" i="1"/>
  <c r="M5771" i="1"/>
  <c r="O5771" i="1" s="1"/>
  <c r="R5771" i="1" s="1"/>
  <c r="L5771" i="1"/>
  <c r="J5771" i="1"/>
  <c r="S5771" i="1" s="1"/>
  <c r="M5770" i="1"/>
  <c r="L5770" i="1"/>
  <c r="O5770" i="1" s="1"/>
  <c r="R5770" i="1" s="1"/>
  <c r="J5770" i="1"/>
  <c r="S5770" i="1" s="1"/>
  <c r="M5769" i="1"/>
  <c r="L5769" i="1"/>
  <c r="O5769" i="1" s="1"/>
  <c r="R5769" i="1" s="1"/>
  <c r="J5769" i="1"/>
  <c r="R5768" i="1"/>
  <c r="M5768" i="1"/>
  <c r="L5768" i="1"/>
  <c r="O5768" i="1" s="1"/>
  <c r="J5768" i="1"/>
  <c r="S5768" i="1" s="1"/>
  <c r="M5767" i="1"/>
  <c r="O5767" i="1" s="1"/>
  <c r="L5767" i="1"/>
  <c r="J5767" i="1"/>
  <c r="R5766" i="1"/>
  <c r="M5766" i="1"/>
  <c r="O5766" i="1" s="1"/>
  <c r="L5766" i="1"/>
  <c r="J5766" i="1"/>
  <c r="S5765" i="1"/>
  <c r="R5765" i="1"/>
  <c r="O5765" i="1"/>
  <c r="M5765" i="1"/>
  <c r="L5765" i="1"/>
  <c r="J5765" i="1"/>
  <c r="L5764" i="1"/>
  <c r="O5763" i="1"/>
  <c r="M5763" i="1"/>
  <c r="L5763" i="1"/>
  <c r="J5763" i="1"/>
  <c r="M5762" i="1"/>
  <c r="L5762" i="1"/>
  <c r="O5762" i="1" s="1"/>
  <c r="R5762" i="1" s="1"/>
  <c r="J5762" i="1"/>
  <c r="M5761" i="1"/>
  <c r="L5761" i="1"/>
  <c r="J5761" i="1"/>
  <c r="M5760" i="1"/>
  <c r="L5760" i="1"/>
  <c r="O5760" i="1" s="1"/>
  <c r="J5760" i="1"/>
  <c r="M5759" i="1"/>
  <c r="O5759" i="1" s="1"/>
  <c r="R5759" i="1" s="1"/>
  <c r="L5759" i="1"/>
  <c r="J5759" i="1"/>
  <c r="S5758" i="1"/>
  <c r="M5758" i="1"/>
  <c r="L5758" i="1"/>
  <c r="O5758" i="1" s="1"/>
  <c r="R5758" i="1" s="1"/>
  <c r="J5758" i="1"/>
  <c r="H5757" i="1"/>
  <c r="S5756" i="1"/>
  <c r="R5756" i="1"/>
  <c r="M5756" i="1"/>
  <c r="L5756" i="1"/>
  <c r="O5756" i="1" s="1"/>
  <c r="J5756" i="1"/>
  <c r="S5755" i="1"/>
  <c r="M5755" i="1"/>
  <c r="L5755" i="1"/>
  <c r="O5755" i="1" s="1"/>
  <c r="R5755" i="1" s="1"/>
  <c r="J5755" i="1"/>
  <c r="O5754" i="1"/>
  <c r="R5754" i="1" s="1"/>
  <c r="M5754" i="1"/>
  <c r="L5754" i="1"/>
  <c r="J5754" i="1"/>
  <c r="S5754" i="1" s="1"/>
  <c r="M5753" i="1"/>
  <c r="L5753" i="1"/>
  <c r="O5753" i="1" s="1"/>
  <c r="R5753" i="1" s="1"/>
  <c r="J5753" i="1"/>
  <c r="R5752" i="1"/>
  <c r="O5752" i="1"/>
  <c r="S5752" i="1" s="1"/>
  <c r="M5752" i="1"/>
  <c r="L5752" i="1"/>
  <c r="J5752" i="1"/>
  <c r="M5751" i="1"/>
  <c r="O5751" i="1" s="1"/>
  <c r="R5751" i="1" s="1"/>
  <c r="L5751" i="1"/>
  <c r="J5751" i="1"/>
  <c r="O5750" i="1"/>
  <c r="R5750" i="1" s="1"/>
  <c r="M5750" i="1"/>
  <c r="L5750" i="1"/>
  <c r="J5750" i="1"/>
  <c r="S5750" i="1" s="1"/>
  <c r="O5749" i="1"/>
  <c r="R5749" i="1" s="1"/>
  <c r="M5749" i="1"/>
  <c r="L5749" i="1"/>
  <c r="J5749" i="1"/>
  <c r="M5748" i="1"/>
  <c r="L5748" i="1"/>
  <c r="O5748" i="1" s="1"/>
  <c r="R5748" i="1" s="1"/>
  <c r="J5748" i="1"/>
  <c r="S5748" i="1" s="1"/>
  <c r="M5747" i="1"/>
  <c r="L5747" i="1"/>
  <c r="O5747" i="1" s="1"/>
  <c r="J5747" i="1"/>
  <c r="R5746" i="1"/>
  <c r="O5746" i="1"/>
  <c r="M5746" i="1"/>
  <c r="L5746" i="1"/>
  <c r="J5746" i="1"/>
  <c r="S5746" i="1" s="1"/>
  <c r="M5745" i="1"/>
  <c r="L5745" i="1"/>
  <c r="O5745" i="1" s="1"/>
  <c r="R5745" i="1" s="1"/>
  <c r="J5745" i="1"/>
  <c r="R5744" i="1"/>
  <c r="O5744" i="1"/>
  <c r="S5744" i="1" s="1"/>
  <c r="M5744" i="1"/>
  <c r="L5744" i="1"/>
  <c r="J5744" i="1"/>
  <c r="R5743" i="1"/>
  <c r="M5743" i="1"/>
  <c r="O5743" i="1" s="1"/>
  <c r="L5743" i="1"/>
  <c r="J5743" i="1"/>
  <c r="S5743" i="1" s="1"/>
  <c r="O5742" i="1"/>
  <c r="R5742" i="1" s="1"/>
  <c r="M5742" i="1"/>
  <c r="L5742" i="1"/>
  <c r="J5742" i="1"/>
  <c r="O5741" i="1"/>
  <c r="R5741" i="1" s="1"/>
  <c r="M5741" i="1"/>
  <c r="L5741" i="1"/>
  <c r="J5741" i="1"/>
  <c r="M5740" i="1"/>
  <c r="L5740" i="1"/>
  <c r="J5740" i="1"/>
  <c r="O5739" i="1"/>
  <c r="M5739" i="1"/>
  <c r="L5739" i="1"/>
  <c r="J5739" i="1"/>
  <c r="R5738" i="1"/>
  <c r="O5738" i="1"/>
  <c r="M5738" i="1"/>
  <c r="L5738" i="1"/>
  <c r="J5738" i="1"/>
  <c r="R5737" i="1"/>
  <c r="O5737" i="1"/>
  <c r="M5737" i="1"/>
  <c r="L5737" i="1"/>
  <c r="J5737" i="1"/>
  <c r="S5737" i="1" s="1"/>
  <c r="M5736" i="1"/>
  <c r="O5736" i="1" s="1"/>
  <c r="L5736" i="1"/>
  <c r="J5736" i="1"/>
  <c r="O5735" i="1"/>
  <c r="R5735" i="1" s="1"/>
  <c r="M5735" i="1"/>
  <c r="L5735" i="1"/>
  <c r="J5735" i="1"/>
  <c r="S5734" i="1"/>
  <c r="M5734" i="1"/>
  <c r="L5734" i="1"/>
  <c r="O5734" i="1" s="1"/>
  <c r="R5734" i="1" s="1"/>
  <c r="J5734" i="1"/>
  <c r="S5733" i="1"/>
  <c r="R5733" i="1"/>
  <c r="M5733" i="1"/>
  <c r="L5733" i="1"/>
  <c r="O5733" i="1" s="1"/>
  <c r="J5733" i="1"/>
  <c r="M5732" i="1"/>
  <c r="L5732" i="1"/>
  <c r="J5732" i="1"/>
  <c r="O5731" i="1"/>
  <c r="M5731" i="1"/>
  <c r="L5731" i="1"/>
  <c r="J5731" i="1"/>
  <c r="M5730" i="1"/>
  <c r="L5730" i="1"/>
  <c r="J5730" i="1"/>
  <c r="S5729" i="1"/>
  <c r="R5729" i="1"/>
  <c r="O5729" i="1"/>
  <c r="M5729" i="1"/>
  <c r="L5729" i="1"/>
  <c r="J5729" i="1"/>
  <c r="M5728" i="1"/>
  <c r="L5728" i="1"/>
  <c r="J5728" i="1"/>
  <c r="S5727" i="1"/>
  <c r="R5727" i="1"/>
  <c r="M5727" i="1"/>
  <c r="O5727" i="1" s="1"/>
  <c r="L5727" i="1"/>
  <c r="J5727" i="1"/>
  <c r="S5726" i="1"/>
  <c r="O5726" i="1"/>
  <c r="R5726" i="1" s="1"/>
  <c r="M5726" i="1"/>
  <c r="L5726" i="1"/>
  <c r="J5726" i="1"/>
  <c r="M5724" i="1"/>
  <c r="L5724" i="1"/>
  <c r="O5724" i="1" s="1"/>
  <c r="R5724" i="1" s="1"/>
  <c r="J5724" i="1"/>
  <c r="M5723" i="1"/>
  <c r="L5723" i="1"/>
  <c r="J5723" i="1"/>
  <c r="M5722" i="1"/>
  <c r="L5722" i="1"/>
  <c r="O5722" i="1" s="1"/>
  <c r="J5722" i="1"/>
  <c r="O5721" i="1"/>
  <c r="R5721" i="1" s="1"/>
  <c r="M5721" i="1"/>
  <c r="L5721" i="1"/>
  <c r="J5721" i="1"/>
  <c r="S5721" i="1" s="1"/>
  <c r="O5720" i="1"/>
  <c r="R5720" i="1" s="1"/>
  <c r="M5720" i="1"/>
  <c r="L5720" i="1"/>
  <c r="J5720" i="1"/>
  <c r="R5719" i="1"/>
  <c r="M5719" i="1"/>
  <c r="L5719" i="1"/>
  <c r="O5719" i="1" s="1"/>
  <c r="J5719" i="1"/>
  <c r="S5719" i="1" s="1"/>
  <c r="R5718" i="1"/>
  <c r="M5718" i="1"/>
  <c r="L5718" i="1"/>
  <c r="O5718" i="1" s="1"/>
  <c r="J5718" i="1"/>
  <c r="S5718" i="1" s="1"/>
  <c r="S5717" i="1"/>
  <c r="M5717" i="1"/>
  <c r="L5717" i="1"/>
  <c r="O5717" i="1" s="1"/>
  <c r="R5717" i="1" s="1"/>
  <c r="J5717" i="1"/>
  <c r="O5715" i="1"/>
  <c r="R5715" i="1" s="1"/>
  <c r="M5715" i="1"/>
  <c r="L5715" i="1"/>
  <c r="J5715" i="1"/>
  <c r="R5714" i="1"/>
  <c r="O5714" i="1"/>
  <c r="M5714" i="1"/>
  <c r="L5714" i="1"/>
  <c r="J5714" i="1"/>
  <c r="S5714" i="1" s="1"/>
  <c r="M5713" i="1"/>
  <c r="L5713" i="1"/>
  <c r="O5713" i="1" s="1"/>
  <c r="R5713" i="1" s="1"/>
  <c r="J5713" i="1"/>
  <c r="R5712" i="1"/>
  <c r="M5712" i="1"/>
  <c r="L5712" i="1"/>
  <c r="O5712" i="1" s="1"/>
  <c r="J5712" i="1"/>
  <c r="S5712" i="1" s="1"/>
  <c r="M5711" i="1"/>
  <c r="L5711" i="1"/>
  <c r="O5711" i="1" s="1"/>
  <c r="J5711" i="1"/>
  <c r="R5710" i="1"/>
  <c r="O5710" i="1"/>
  <c r="M5710" i="1"/>
  <c r="L5710" i="1"/>
  <c r="J5710" i="1"/>
  <c r="S5710" i="1" s="1"/>
  <c r="M5709" i="1"/>
  <c r="L5709" i="1"/>
  <c r="O5709" i="1" s="1"/>
  <c r="R5709" i="1" s="1"/>
  <c r="J5709" i="1"/>
  <c r="O5708" i="1"/>
  <c r="R5708" i="1" s="1"/>
  <c r="M5708" i="1"/>
  <c r="L5708" i="1"/>
  <c r="J5708" i="1"/>
  <c r="M5707" i="1"/>
  <c r="L5707" i="1"/>
  <c r="J5707" i="1"/>
  <c r="S5706" i="1"/>
  <c r="M5706" i="1"/>
  <c r="L5706" i="1"/>
  <c r="O5706" i="1" s="1"/>
  <c r="R5706" i="1" s="1"/>
  <c r="J5706" i="1"/>
  <c r="M5705" i="1"/>
  <c r="O5705" i="1" s="1"/>
  <c r="R5705" i="1" s="1"/>
  <c r="L5705" i="1"/>
  <c r="J5705" i="1"/>
  <c r="R5704" i="1"/>
  <c r="M5704" i="1"/>
  <c r="L5704" i="1"/>
  <c r="O5704" i="1" s="1"/>
  <c r="J5704" i="1"/>
  <c r="M5703" i="1"/>
  <c r="L5703" i="1"/>
  <c r="O5703" i="1" s="1"/>
  <c r="J5703" i="1"/>
  <c r="M5702" i="1"/>
  <c r="O5702" i="1" s="1"/>
  <c r="L5702" i="1"/>
  <c r="J5702" i="1"/>
  <c r="O5701" i="1"/>
  <c r="R5701" i="1" s="1"/>
  <c r="M5701" i="1"/>
  <c r="L5701" i="1"/>
  <c r="J5701" i="1"/>
  <c r="S5701" i="1" s="1"/>
  <c r="M5700" i="1"/>
  <c r="L5700" i="1"/>
  <c r="O5700" i="1" s="1"/>
  <c r="R5700" i="1" s="1"/>
  <c r="J5700" i="1"/>
  <c r="R5699" i="1"/>
  <c r="M5699" i="1"/>
  <c r="L5699" i="1"/>
  <c r="O5699" i="1" s="1"/>
  <c r="J5699" i="1"/>
  <c r="S5699" i="1" s="1"/>
  <c r="M5698" i="1"/>
  <c r="L5698" i="1"/>
  <c r="J5698" i="1"/>
  <c r="O5697" i="1"/>
  <c r="R5697" i="1" s="1"/>
  <c r="M5697" i="1"/>
  <c r="L5697" i="1"/>
  <c r="J5697" i="1"/>
  <c r="O5696" i="1"/>
  <c r="R5696" i="1" s="1"/>
  <c r="M5696" i="1"/>
  <c r="L5696" i="1"/>
  <c r="J5696" i="1"/>
  <c r="M5695" i="1"/>
  <c r="L5695" i="1"/>
  <c r="O5695" i="1" s="1"/>
  <c r="J5695" i="1"/>
  <c r="S5694" i="1"/>
  <c r="R5694" i="1"/>
  <c r="M5694" i="1"/>
  <c r="O5694" i="1" s="1"/>
  <c r="L5694" i="1"/>
  <c r="J5694" i="1"/>
  <c r="S5693" i="1"/>
  <c r="O5693" i="1"/>
  <c r="R5693" i="1" s="1"/>
  <c r="M5693" i="1"/>
  <c r="L5693" i="1"/>
  <c r="J5693" i="1"/>
  <c r="O5692" i="1"/>
  <c r="R5692" i="1" s="1"/>
  <c r="M5692" i="1"/>
  <c r="L5692" i="1"/>
  <c r="J5692" i="1"/>
  <c r="M5691" i="1"/>
  <c r="L5691" i="1"/>
  <c r="J5691" i="1"/>
  <c r="S5690" i="1"/>
  <c r="M5690" i="1"/>
  <c r="L5690" i="1"/>
  <c r="O5690" i="1" s="1"/>
  <c r="R5690" i="1" s="1"/>
  <c r="J5690" i="1"/>
  <c r="M5689" i="1"/>
  <c r="O5689" i="1" s="1"/>
  <c r="R5689" i="1" s="1"/>
  <c r="L5689" i="1"/>
  <c r="J5689" i="1"/>
  <c r="M5688" i="1"/>
  <c r="L5688" i="1"/>
  <c r="O5688" i="1" s="1"/>
  <c r="R5688" i="1" s="1"/>
  <c r="J5688" i="1"/>
  <c r="M5686" i="1"/>
  <c r="L5686" i="1"/>
  <c r="O5686" i="1" s="1"/>
  <c r="R5686" i="1" s="1"/>
  <c r="J5686" i="1"/>
  <c r="R5685" i="1"/>
  <c r="M5685" i="1"/>
  <c r="L5685" i="1"/>
  <c r="O5685" i="1" s="1"/>
  <c r="J5685" i="1"/>
  <c r="S5685" i="1" s="1"/>
  <c r="M5684" i="1"/>
  <c r="L5684" i="1"/>
  <c r="J5684" i="1"/>
  <c r="O5683" i="1"/>
  <c r="R5683" i="1" s="1"/>
  <c r="M5683" i="1"/>
  <c r="L5683" i="1"/>
  <c r="J5683" i="1"/>
  <c r="M5682" i="1"/>
  <c r="L5682" i="1"/>
  <c r="O5682" i="1" s="1"/>
  <c r="R5682" i="1" s="1"/>
  <c r="J5682" i="1"/>
  <c r="S5682" i="1" s="1"/>
  <c r="M5681" i="1"/>
  <c r="L5681" i="1"/>
  <c r="O5681" i="1" s="1"/>
  <c r="J5681" i="1"/>
  <c r="S5680" i="1"/>
  <c r="R5680" i="1"/>
  <c r="M5680" i="1"/>
  <c r="O5680" i="1" s="1"/>
  <c r="L5680" i="1"/>
  <c r="J5680" i="1"/>
  <c r="S5679" i="1"/>
  <c r="O5679" i="1"/>
  <c r="R5679" i="1" s="1"/>
  <c r="M5679" i="1"/>
  <c r="L5679" i="1"/>
  <c r="J5679" i="1"/>
  <c r="O5678" i="1"/>
  <c r="R5678" i="1" s="1"/>
  <c r="M5678" i="1"/>
  <c r="L5678" i="1"/>
  <c r="J5678" i="1"/>
  <c r="S5678" i="1" s="1"/>
  <c r="M5677" i="1"/>
  <c r="L5677" i="1"/>
  <c r="J5677" i="1"/>
  <c r="M5676" i="1"/>
  <c r="L5676" i="1"/>
  <c r="O5676" i="1" s="1"/>
  <c r="R5676" i="1" s="1"/>
  <c r="J5676" i="1"/>
  <c r="M5675" i="1"/>
  <c r="O5675" i="1" s="1"/>
  <c r="R5675" i="1" s="1"/>
  <c r="L5675" i="1"/>
  <c r="J5675" i="1"/>
  <c r="R5674" i="1"/>
  <c r="M5674" i="1"/>
  <c r="L5674" i="1"/>
  <c r="O5674" i="1" s="1"/>
  <c r="J5674" i="1"/>
  <c r="S5673" i="1"/>
  <c r="R5673" i="1"/>
  <c r="O5673" i="1"/>
  <c r="M5673" i="1"/>
  <c r="L5673" i="1"/>
  <c r="J5673" i="1"/>
  <c r="M5672" i="1"/>
  <c r="O5672" i="1" s="1"/>
  <c r="L5672" i="1"/>
  <c r="J5672" i="1"/>
  <c r="O5671" i="1"/>
  <c r="R5671" i="1" s="1"/>
  <c r="M5671" i="1"/>
  <c r="L5671" i="1"/>
  <c r="J5671" i="1"/>
  <c r="O5670" i="1"/>
  <c r="R5670" i="1" s="1"/>
  <c r="M5670" i="1"/>
  <c r="L5670" i="1"/>
  <c r="J5670" i="1"/>
  <c r="S5669" i="1"/>
  <c r="M5669" i="1"/>
  <c r="L5669" i="1"/>
  <c r="O5669" i="1" s="1"/>
  <c r="R5669" i="1" s="1"/>
  <c r="J5669" i="1"/>
  <c r="M5668" i="1"/>
  <c r="L5668" i="1"/>
  <c r="O5668" i="1" s="1"/>
  <c r="J5668" i="1"/>
  <c r="O5667" i="1"/>
  <c r="R5667" i="1" s="1"/>
  <c r="M5667" i="1"/>
  <c r="L5667" i="1"/>
  <c r="J5667" i="1"/>
  <c r="R5666" i="1"/>
  <c r="O5666" i="1"/>
  <c r="M5666" i="1"/>
  <c r="L5666" i="1"/>
  <c r="J5666" i="1"/>
  <c r="M5665" i="1"/>
  <c r="L5665" i="1"/>
  <c r="J5665" i="1"/>
  <c r="M5663" i="1"/>
  <c r="L5663" i="1"/>
  <c r="J5663" i="1"/>
  <c r="M5662" i="1"/>
  <c r="L5662" i="1"/>
  <c r="O5662" i="1" s="1"/>
  <c r="J5662" i="1"/>
  <c r="M5661" i="1"/>
  <c r="O5661" i="1" s="1"/>
  <c r="R5661" i="1" s="1"/>
  <c r="L5661" i="1"/>
  <c r="J5661" i="1"/>
  <c r="R5660" i="1"/>
  <c r="O5660" i="1"/>
  <c r="M5660" i="1"/>
  <c r="L5660" i="1"/>
  <c r="J5660" i="1"/>
  <c r="M5659" i="1"/>
  <c r="L5659" i="1"/>
  <c r="O5659" i="1" s="1"/>
  <c r="J5659" i="1"/>
  <c r="R5658" i="1"/>
  <c r="M5658" i="1"/>
  <c r="O5658" i="1" s="1"/>
  <c r="L5658" i="1"/>
  <c r="J5658" i="1"/>
  <c r="S5658" i="1" s="1"/>
  <c r="O5657" i="1"/>
  <c r="R5657" i="1" s="1"/>
  <c r="M5657" i="1"/>
  <c r="L5657" i="1"/>
  <c r="J5657" i="1"/>
  <c r="M5655" i="1"/>
  <c r="O5655" i="1" s="1"/>
  <c r="R5655" i="1" s="1"/>
  <c r="L5655" i="1"/>
  <c r="J5655" i="1"/>
  <c r="H5653" i="1"/>
  <c r="Q5652" i="1"/>
  <c r="S5652" i="1" s="1"/>
  <c r="M5651" i="1"/>
  <c r="O5651" i="1" s="1"/>
  <c r="L5651" i="1"/>
  <c r="J5651" i="1"/>
  <c r="O5649" i="1"/>
  <c r="M5649" i="1"/>
  <c r="L5649" i="1"/>
  <c r="J5649" i="1"/>
  <c r="O5648" i="1"/>
  <c r="R5648" i="1" s="1"/>
  <c r="M5648" i="1"/>
  <c r="L5648" i="1"/>
  <c r="J5648" i="1"/>
  <c r="O5647" i="1"/>
  <c r="M5647" i="1"/>
  <c r="L5647" i="1"/>
  <c r="J5647" i="1"/>
  <c r="M5646" i="1"/>
  <c r="L5646" i="1"/>
  <c r="J5646" i="1"/>
  <c r="M5645" i="1"/>
  <c r="O5645" i="1" s="1"/>
  <c r="L5645" i="1"/>
  <c r="J5645" i="1"/>
  <c r="S5644" i="1"/>
  <c r="M5644" i="1"/>
  <c r="L5644" i="1"/>
  <c r="O5644" i="1" s="1"/>
  <c r="R5644" i="1" s="1"/>
  <c r="J5644" i="1"/>
  <c r="M5643" i="1"/>
  <c r="L5643" i="1"/>
  <c r="O5643" i="1" s="1"/>
  <c r="R5643" i="1" s="1"/>
  <c r="J5643" i="1"/>
  <c r="R5642" i="1"/>
  <c r="M5642" i="1"/>
  <c r="L5642" i="1"/>
  <c r="O5642" i="1" s="1"/>
  <c r="J5642" i="1"/>
  <c r="S5642" i="1" s="1"/>
  <c r="M5641" i="1"/>
  <c r="O5641" i="1" s="1"/>
  <c r="L5641" i="1"/>
  <c r="J5641" i="1"/>
  <c r="M5640" i="1"/>
  <c r="O5640" i="1" s="1"/>
  <c r="R5640" i="1" s="1"/>
  <c r="L5640" i="1"/>
  <c r="J5640" i="1"/>
  <c r="O5639" i="1"/>
  <c r="R5639" i="1" s="1"/>
  <c r="M5639" i="1"/>
  <c r="L5639" i="1"/>
  <c r="J5639" i="1"/>
  <c r="S5639" i="1" s="1"/>
  <c r="M5638" i="1"/>
  <c r="L5638" i="1"/>
  <c r="J5638" i="1"/>
  <c r="S5637" i="1"/>
  <c r="M5637" i="1"/>
  <c r="O5637" i="1" s="1"/>
  <c r="R5637" i="1" s="1"/>
  <c r="L5637" i="1"/>
  <c r="J5637" i="1"/>
  <c r="S5636" i="1"/>
  <c r="M5636" i="1"/>
  <c r="L5636" i="1"/>
  <c r="O5636" i="1" s="1"/>
  <c r="R5636" i="1" s="1"/>
  <c r="J5636" i="1"/>
  <c r="M5635" i="1"/>
  <c r="L5635" i="1"/>
  <c r="O5635" i="1" s="1"/>
  <c r="R5635" i="1" s="1"/>
  <c r="J5635" i="1"/>
  <c r="S5635" i="1" s="1"/>
  <c r="S5634" i="1"/>
  <c r="R5634" i="1"/>
  <c r="M5634" i="1"/>
  <c r="L5634" i="1"/>
  <c r="O5634" i="1" s="1"/>
  <c r="J5634" i="1"/>
  <c r="O5633" i="1"/>
  <c r="M5633" i="1"/>
  <c r="L5633" i="1"/>
  <c r="J5633" i="1"/>
  <c r="M5632" i="1"/>
  <c r="O5632" i="1" s="1"/>
  <c r="R5632" i="1" s="1"/>
  <c r="L5632" i="1"/>
  <c r="J5632" i="1"/>
  <c r="S5631" i="1"/>
  <c r="O5631" i="1"/>
  <c r="R5631" i="1" s="1"/>
  <c r="M5631" i="1"/>
  <c r="L5631" i="1"/>
  <c r="J5631" i="1"/>
  <c r="O5630" i="1"/>
  <c r="M5630" i="1"/>
  <c r="L5630" i="1"/>
  <c r="J5630" i="1"/>
  <c r="R5628" i="1"/>
  <c r="M5628" i="1"/>
  <c r="L5628" i="1"/>
  <c r="O5628" i="1" s="1"/>
  <c r="J5628" i="1"/>
  <c r="S5628" i="1" s="1"/>
  <c r="M5627" i="1"/>
  <c r="O5627" i="1" s="1"/>
  <c r="L5627" i="1"/>
  <c r="J5627" i="1"/>
  <c r="O5626" i="1"/>
  <c r="R5626" i="1" s="1"/>
  <c r="M5626" i="1"/>
  <c r="L5626" i="1"/>
  <c r="J5626" i="1"/>
  <c r="O5625" i="1"/>
  <c r="R5625" i="1" s="1"/>
  <c r="M5625" i="1"/>
  <c r="L5625" i="1"/>
  <c r="J5625" i="1"/>
  <c r="M5624" i="1"/>
  <c r="L5624" i="1"/>
  <c r="J5624" i="1"/>
  <c r="S5623" i="1"/>
  <c r="M5623" i="1"/>
  <c r="O5623" i="1" s="1"/>
  <c r="R5623" i="1" s="1"/>
  <c r="L5623" i="1"/>
  <c r="J5623" i="1"/>
  <c r="M5622" i="1"/>
  <c r="L5622" i="1"/>
  <c r="O5622" i="1" s="1"/>
  <c r="J5622" i="1"/>
  <c r="M5621" i="1"/>
  <c r="L5621" i="1"/>
  <c r="J5621" i="1"/>
  <c r="M5620" i="1"/>
  <c r="L5620" i="1"/>
  <c r="O5620" i="1" s="1"/>
  <c r="R5620" i="1" s="1"/>
  <c r="J5620" i="1"/>
  <c r="M5619" i="1"/>
  <c r="O5619" i="1" s="1"/>
  <c r="R5619" i="1" s="1"/>
  <c r="L5619" i="1"/>
  <c r="J5619" i="1"/>
  <c r="S5619" i="1" s="1"/>
  <c r="M5618" i="1"/>
  <c r="O5618" i="1" s="1"/>
  <c r="R5618" i="1" s="1"/>
  <c r="L5618" i="1"/>
  <c r="J5618" i="1"/>
  <c r="S5617" i="1"/>
  <c r="M5617" i="1"/>
  <c r="O5617" i="1" s="1"/>
  <c r="R5617" i="1" s="1"/>
  <c r="L5617" i="1"/>
  <c r="J5617" i="1"/>
  <c r="M5616" i="1"/>
  <c r="O5616" i="1" s="1"/>
  <c r="L5616" i="1"/>
  <c r="J5616" i="1"/>
  <c r="M5614" i="1"/>
  <c r="L5614" i="1"/>
  <c r="J5614" i="1"/>
  <c r="M5613" i="1"/>
  <c r="L5613" i="1"/>
  <c r="O5613" i="1" s="1"/>
  <c r="J5613" i="1"/>
  <c r="M5612" i="1"/>
  <c r="L5612" i="1"/>
  <c r="J5612" i="1"/>
  <c r="M5611" i="1"/>
  <c r="L5611" i="1"/>
  <c r="J5611" i="1"/>
  <c r="L5610" i="1"/>
  <c r="O5609" i="1"/>
  <c r="R5609" i="1" s="1"/>
  <c r="M5609" i="1"/>
  <c r="L5609" i="1"/>
  <c r="J5609" i="1"/>
  <c r="O5608" i="1"/>
  <c r="R5608" i="1" s="1"/>
  <c r="M5608" i="1"/>
  <c r="L5608" i="1"/>
  <c r="J5608" i="1"/>
  <c r="M5607" i="1"/>
  <c r="L5607" i="1"/>
  <c r="J5607" i="1"/>
  <c r="M5606" i="1"/>
  <c r="O5606" i="1" s="1"/>
  <c r="R5606" i="1" s="1"/>
  <c r="L5606" i="1"/>
  <c r="J5606" i="1"/>
  <c r="M5605" i="1"/>
  <c r="O5605" i="1" s="1"/>
  <c r="R5605" i="1" s="1"/>
  <c r="L5605" i="1"/>
  <c r="J5605" i="1"/>
  <c r="O5604" i="1"/>
  <c r="M5604" i="1"/>
  <c r="L5604" i="1"/>
  <c r="J5604" i="1"/>
  <c r="M5603" i="1"/>
  <c r="O5603" i="1" s="1"/>
  <c r="L5603" i="1"/>
  <c r="J5603" i="1"/>
  <c r="R5602" i="1"/>
  <c r="O5602" i="1"/>
  <c r="M5602" i="1"/>
  <c r="L5602" i="1"/>
  <c r="J5602" i="1"/>
  <c r="S5602" i="1" s="1"/>
  <c r="S5601" i="1"/>
  <c r="M5601" i="1"/>
  <c r="L5601" i="1"/>
  <c r="O5601" i="1" s="1"/>
  <c r="R5601" i="1" s="1"/>
  <c r="J5601" i="1"/>
  <c r="S5600" i="1"/>
  <c r="R5600" i="1"/>
  <c r="M5600" i="1"/>
  <c r="L5600" i="1"/>
  <c r="O5600" i="1" s="1"/>
  <c r="J5600" i="1"/>
  <c r="M5599" i="1"/>
  <c r="L5599" i="1"/>
  <c r="O5599" i="1" s="1"/>
  <c r="R5599" i="1" s="1"/>
  <c r="J5599" i="1"/>
  <c r="L5598" i="1"/>
  <c r="S5597" i="1"/>
  <c r="M5597" i="1"/>
  <c r="L5597" i="1"/>
  <c r="O5597" i="1" s="1"/>
  <c r="R5597" i="1" s="1"/>
  <c r="J5597" i="1"/>
  <c r="M5596" i="1"/>
  <c r="L5596" i="1"/>
  <c r="J5596" i="1"/>
  <c r="M5595" i="1"/>
  <c r="O5595" i="1" s="1"/>
  <c r="R5595" i="1" s="1"/>
  <c r="L5595" i="1"/>
  <c r="J5595" i="1"/>
  <c r="O5594" i="1"/>
  <c r="R5594" i="1" s="1"/>
  <c r="M5594" i="1"/>
  <c r="L5594" i="1"/>
  <c r="J5594" i="1"/>
  <c r="O5593" i="1"/>
  <c r="R5593" i="1" s="1"/>
  <c r="M5593" i="1"/>
  <c r="L5593" i="1"/>
  <c r="J5593" i="1"/>
  <c r="H5592" i="1"/>
  <c r="O5591" i="1"/>
  <c r="M5591" i="1"/>
  <c r="L5591" i="1"/>
  <c r="J5591" i="1"/>
  <c r="Q5590" i="1"/>
  <c r="M5589" i="1"/>
  <c r="L5589" i="1"/>
  <c r="J5589" i="1"/>
  <c r="M5588" i="1"/>
  <c r="O5588" i="1" s="1"/>
  <c r="R5588" i="1" s="1"/>
  <c r="L5588" i="1"/>
  <c r="J5588" i="1"/>
  <c r="M5587" i="1"/>
  <c r="O5587" i="1" s="1"/>
  <c r="R5587" i="1" s="1"/>
  <c r="L5587" i="1"/>
  <c r="J5587" i="1"/>
  <c r="S5587" i="1" s="1"/>
  <c r="M5586" i="1"/>
  <c r="O5586" i="1" s="1"/>
  <c r="R5586" i="1" s="1"/>
  <c r="L5586" i="1"/>
  <c r="J5586" i="1"/>
  <c r="S5586" i="1" s="1"/>
  <c r="S5585" i="1"/>
  <c r="M5585" i="1"/>
  <c r="O5585" i="1" s="1"/>
  <c r="R5585" i="1" s="1"/>
  <c r="L5585" i="1"/>
  <c r="J5585" i="1"/>
  <c r="O5584" i="1"/>
  <c r="R5584" i="1" s="1"/>
  <c r="M5584" i="1"/>
  <c r="L5584" i="1"/>
  <c r="J5584" i="1"/>
  <c r="S5584" i="1" s="1"/>
  <c r="R5583" i="1"/>
  <c r="M5583" i="1"/>
  <c r="L5583" i="1"/>
  <c r="O5583" i="1" s="1"/>
  <c r="J5583" i="1"/>
  <c r="R5581" i="1"/>
  <c r="O5581" i="1"/>
  <c r="M5581" i="1"/>
  <c r="L5581" i="1"/>
  <c r="J5581" i="1"/>
  <c r="O5580" i="1"/>
  <c r="R5580" i="1" s="1"/>
  <c r="M5580" i="1"/>
  <c r="L5580" i="1"/>
  <c r="J5580" i="1"/>
  <c r="O5579" i="1"/>
  <c r="M5579" i="1"/>
  <c r="L5579" i="1"/>
  <c r="J5579" i="1"/>
  <c r="O5578" i="1"/>
  <c r="M5578" i="1"/>
  <c r="L5578" i="1"/>
  <c r="J5578" i="1"/>
  <c r="S5577" i="1"/>
  <c r="M5577" i="1"/>
  <c r="L5577" i="1"/>
  <c r="O5577" i="1" s="1"/>
  <c r="R5577" i="1" s="1"/>
  <c r="J5577" i="1"/>
  <c r="M5576" i="1"/>
  <c r="L5576" i="1"/>
  <c r="O5576" i="1" s="1"/>
  <c r="J5576" i="1"/>
  <c r="M5574" i="1"/>
  <c r="L5574" i="1"/>
  <c r="J5574" i="1"/>
  <c r="O5573" i="1"/>
  <c r="M5573" i="1"/>
  <c r="L5573" i="1"/>
  <c r="J5573" i="1"/>
  <c r="S5572" i="1"/>
  <c r="M5572" i="1"/>
  <c r="O5572" i="1" s="1"/>
  <c r="R5572" i="1" s="1"/>
  <c r="L5572" i="1"/>
  <c r="J5572" i="1"/>
  <c r="M5570" i="1"/>
  <c r="L5570" i="1"/>
  <c r="O5570" i="1" s="1"/>
  <c r="J5570" i="1"/>
  <c r="O5569" i="1"/>
  <c r="R5569" i="1" s="1"/>
  <c r="M5569" i="1"/>
  <c r="L5569" i="1"/>
  <c r="J5569" i="1"/>
  <c r="S5569" i="1" s="1"/>
  <c r="R5568" i="1"/>
  <c r="M5568" i="1"/>
  <c r="L5568" i="1"/>
  <c r="O5568" i="1" s="1"/>
  <c r="J5568" i="1"/>
  <c r="S5568" i="1" s="1"/>
  <c r="O5567" i="1"/>
  <c r="R5567" i="1" s="1"/>
  <c r="M5567" i="1"/>
  <c r="L5567" i="1"/>
  <c r="J5567" i="1"/>
  <c r="S5567" i="1" s="1"/>
  <c r="M5566" i="1"/>
  <c r="L5566" i="1"/>
  <c r="O5566" i="1" s="1"/>
  <c r="J5566" i="1"/>
  <c r="S5565" i="1"/>
  <c r="M5565" i="1"/>
  <c r="O5565" i="1" s="1"/>
  <c r="R5565" i="1" s="1"/>
  <c r="L5565" i="1"/>
  <c r="J5565" i="1"/>
  <c r="O5564" i="1"/>
  <c r="R5564" i="1" s="1"/>
  <c r="M5564" i="1"/>
  <c r="L5564" i="1"/>
  <c r="J5564" i="1"/>
  <c r="S5564" i="1" s="1"/>
  <c r="M5563" i="1"/>
  <c r="L5563" i="1"/>
  <c r="O5563" i="1" s="1"/>
  <c r="R5563" i="1" s="1"/>
  <c r="J5563" i="1"/>
  <c r="S5563" i="1" s="1"/>
  <c r="M5562" i="1"/>
  <c r="L5562" i="1"/>
  <c r="J5562" i="1"/>
  <c r="S5561" i="1"/>
  <c r="M5561" i="1"/>
  <c r="O5561" i="1" s="1"/>
  <c r="R5561" i="1" s="1"/>
  <c r="L5561" i="1"/>
  <c r="J5561" i="1"/>
  <c r="R5560" i="1"/>
  <c r="O5560" i="1"/>
  <c r="M5560" i="1"/>
  <c r="L5560" i="1"/>
  <c r="J5560" i="1"/>
  <c r="S5560" i="1" s="1"/>
  <c r="R5559" i="1"/>
  <c r="M5559" i="1"/>
  <c r="L5559" i="1"/>
  <c r="O5559" i="1" s="1"/>
  <c r="J5559" i="1"/>
  <c r="M5558" i="1"/>
  <c r="L5558" i="1"/>
  <c r="J5558" i="1"/>
  <c r="M5557" i="1"/>
  <c r="O5557" i="1" s="1"/>
  <c r="L5557" i="1"/>
  <c r="J5557" i="1"/>
  <c r="O5556" i="1"/>
  <c r="R5556" i="1" s="1"/>
  <c r="M5556" i="1"/>
  <c r="L5556" i="1"/>
  <c r="J5556" i="1"/>
  <c r="M5555" i="1"/>
  <c r="O5555" i="1" s="1"/>
  <c r="R5555" i="1" s="1"/>
  <c r="L5555" i="1"/>
  <c r="J5555" i="1"/>
  <c r="S5554" i="1"/>
  <c r="M5554" i="1"/>
  <c r="L5554" i="1"/>
  <c r="O5554" i="1" s="1"/>
  <c r="R5554" i="1" s="1"/>
  <c r="J5554" i="1"/>
  <c r="O5553" i="1"/>
  <c r="M5553" i="1"/>
  <c r="L5553" i="1"/>
  <c r="J5553" i="1"/>
  <c r="S5551" i="1"/>
  <c r="M5551" i="1"/>
  <c r="O5551" i="1" s="1"/>
  <c r="R5551" i="1" s="1"/>
  <c r="L5551" i="1"/>
  <c r="J5551" i="1"/>
  <c r="M5550" i="1"/>
  <c r="L5550" i="1"/>
  <c r="O5550" i="1" s="1"/>
  <c r="R5550" i="1" s="1"/>
  <c r="J5550" i="1"/>
  <c r="O5548" i="1"/>
  <c r="R5548" i="1" s="1"/>
  <c r="M5548" i="1"/>
  <c r="L5548" i="1"/>
  <c r="J5548" i="1"/>
  <c r="O5547" i="1"/>
  <c r="R5547" i="1" s="1"/>
  <c r="M5547" i="1"/>
  <c r="L5547" i="1"/>
  <c r="J5547" i="1"/>
  <c r="M5546" i="1"/>
  <c r="L5546" i="1"/>
  <c r="O5546" i="1" s="1"/>
  <c r="J5546" i="1"/>
  <c r="S5545" i="1"/>
  <c r="M5545" i="1"/>
  <c r="O5545" i="1" s="1"/>
  <c r="R5545" i="1" s="1"/>
  <c r="L5545" i="1"/>
  <c r="J5545" i="1"/>
  <c r="Q5544" i="1"/>
  <c r="S5543" i="1"/>
  <c r="Q5543" i="1"/>
  <c r="R5543" i="1" s="1"/>
  <c r="M5542" i="1"/>
  <c r="L5542" i="1"/>
  <c r="J5542" i="1"/>
  <c r="M5541" i="1"/>
  <c r="O5541" i="1" s="1"/>
  <c r="L5541" i="1"/>
  <c r="J5541" i="1"/>
  <c r="M5540" i="1"/>
  <c r="L5540" i="1"/>
  <c r="O5540" i="1" s="1"/>
  <c r="R5540" i="1" s="1"/>
  <c r="J5540" i="1"/>
  <c r="M5539" i="1"/>
  <c r="O5539" i="1" s="1"/>
  <c r="R5539" i="1" s="1"/>
  <c r="L5539" i="1"/>
  <c r="J5539" i="1"/>
  <c r="M5538" i="1"/>
  <c r="L5538" i="1"/>
  <c r="J5538" i="1"/>
  <c r="O5537" i="1"/>
  <c r="M5537" i="1"/>
  <c r="L5537" i="1"/>
  <c r="J5537" i="1"/>
  <c r="O5536" i="1"/>
  <c r="R5536" i="1" s="1"/>
  <c r="M5536" i="1"/>
  <c r="L5536" i="1"/>
  <c r="J5536" i="1"/>
  <c r="O5535" i="1"/>
  <c r="R5535" i="1" s="1"/>
  <c r="M5535" i="1"/>
  <c r="L5535" i="1"/>
  <c r="J5535" i="1"/>
  <c r="S5534" i="1"/>
  <c r="M5534" i="1"/>
  <c r="L5534" i="1"/>
  <c r="O5534" i="1" s="1"/>
  <c r="R5534" i="1" s="1"/>
  <c r="J5534" i="1"/>
  <c r="S5533" i="1"/>
  <c r="M5533" i="1"/>
  <c r="O5533" i="1" s="1"/>
  <c r="R5533" i="1" s="1"/>
  <c r="L5533" i="1"/>
  <c r="J5533" i="1"/>
  <c r="O5532" i="1"/>
  <c r="R5532" i="1" s="1"/>
  <c r="M5532" i="1"/>
  <c r="L5532" i="1"/>
  <c r="J5532" i="1"/>
  <c r="M5531" i="1"/>
  <c r="L5531" i="1"/>
  <c r="O5531" i="1" s="1"/>
  <c r="R5531" i="1" s="1"/>
  <c r="J5531" i="1"/>
  <c r="S5531" i="1" s="1"/>
  <c r="M5530" i="1"/>
  <c r="L5530" i="1"/>
  <c r="J5530" i="1"/>
  <c r="M5529" i="1"/>
  <c r="O5529" i="1" s="1"/>
  <c r="L5529" i="1"/>
  <c r="J5529" i="1"/>
  <c r="R5528" i="1"/>
  <c r="O5528" i="1"/>
  <c r="M5528" i="1"/>
  <c r="L5528" i="1"/>
  <c r="J5528" i="1"/>
  <c r="R5527" i="1"/>
  <c r="M5527" i="1"/>
  <c r="L5527" i="1"/>
  <c r="O5527" i="1" s="1"/>
  <c r="J5527" i="1"/>
  <c r="S5527" i="1" s="1"/>
  <c r="M5526" i="1"/>
  <c r="L5526" i="1"/>
  <c r="J5526" i="1"/>
  <c r="M5525" i="1"/>
  <c r="O5525" i="1" s="1"/>
  <c r="R5525" i="1" s="1"/>
  <c r="L5525" i="1"/>
  <c r="J5525" i="1"/>
  <c r="S5525" i="1" s="1"/>
  <c r="O5524" i="1"/>
  <c r="R5524" i="1" s="1"/>
  <c r="M5524" i="1"/>
  <c r="L5524" i="1"/>
  <c r="J5524" i="1"/>
  <c r="M5523" i="1"/>
  <c r="O5523" i="1" s="1"/>
  <c r="R5523" i="1" s="1"/>
  <c r="L5523" i="1"/>
  <c r="J5523" i="1"/>
  <c r="S5522" i="1"/>
  <c r="R5522" i="1"/>
  <c r="M5522" i="1"/>
  <c r="L5522" i="1"/>
  <c r="O5522" i="1" s="1"/>
  <c r="J5522" i="1"/>
  <c r="S5521" i="1"/>
  <c r="O5521" i="1"/>
  <c r="R5521" i="1" s="1"/>
  <c r="M5521" i="1"/>
  <c r="L5521" i="1"/>
  <c r="J5521" i="1"/>
  <c r="R5520" i="1"/>
  <c r="O5520" i="1"/>
  <c r="M5520" i="1"/>
  <c r="L5520" i="1"/>
  <c r="J5520" i="1"/>
  <c r="S5520" i="1" s="1"/>
  <c r="O5519" i="1"/>
  <c r="R5519" i="1" s="1"/>
  <c r="M5519" i="1"/>
  <c r="L5519" i="1"/>
  <c r="J5519" i="1"/>
  <c r="S5518" i="1"/>
  <c r="M5518" i="1"/>
  <c r="L5518" i="1"/>
  <c r="O5518" i="1" s="1"/>
  <c r="R5518" i="1" s="1"/>
  <c r="J5518" i="1"/>
  <c r="M5517" i="1"/>
  <c r="O5517" i="1" s="1"/>
  <c r="R5517" i="1" s="1"/>
  <c r="L5517" i="1"/>
  <c r="J5517" i="1"/>
  <c r="S5517" i="1" s="1"/>
  <c r="O5516" i="1"/>
  <c r="R5516" i="1" s="1"/>
  <c r="M5516" i="1"/>
  <c r="L5516" i="1"/>
  <c r="J5516" i="1"/>
  <c r="S5516" i="1" s="1"/>
  <c r="R5515" i="1"/>
  <c r="M5515" i="1"/>
  <c r="L5515" i="1"/>
  <c r="O5515" i="1" s="1"/>
  <c r="J5515" i="1"/>
  <c r="S5515" i="1" s="1"/>
  <c r="M5514" i="1"/>
  <c r="L5514" i="1"/>
  <c r="J5514" i="1"/>
  <c r="M5513" i="1"/>
  <c r="O5513" i="1" s="1"/>
  <c r="L5513" i="1"/>
  <c r="J5513" i="1"/>
  <c r="R5512" i="1"/>
  <c r="O5512" i="1"/>
  <c r="M5512" i="1"/>
  <c r="L5512" i="1"/>
  <c r="J5512" i="1"/>
  <c r="S5512" i="1" s="1"/>
  <c r="R5511" i="1"/>
  <c r="M5511" i="1"/>
  <c r="L5511" i="1"/>
  <c r="O5511" i="1" s="1"/>
  <c r="J5511" i="1"/>
  <c r="S5511" i="1" s="1"/>
  <c r="M5510" i="1"/>
  <c r="L5510" i="1"/>
  <c r="J5510" i="1"/>
  <c r="M5509" i="1"/>
  <c r="O5509" i="1" s="1"/>
  <c r="L5509" i="1"/>
  <c r="J5509" i="1"/>
  <c r="M5508" i="1"/>
  <c r="L5508" i="1"/>
  <c r="O5508" i="1" s="1"/>
  <c r="R5508" i="1" s="1"/>
  <c r="J5508" i="1"/>
  <c r="O5507" i="1"/>
  <c r="R5507" i="1" s="1"/>
  <c r="M5507" i="1"/>
  <c r="L5507" i="1"/>
  <c r="J5507" i="1"/>
  <c r="S5506" i="1"/>
  <c r="R5506" i="1"/>
  <c r="M5506" i="1"/>
  <c r="L5506" i="1"/>
  <c r="O5506" i="1" s="1"/>
  <c r="J5506" i="1"/>
  <c r="O5505" i="1"/>
  <c r="M5505" i="1"/>
  <c r="L5505" i="1"/>
  <c r="J5505" i="1"/>
  <c r="O5504" i="1"/>
  <c r="R5504" i="1" s="1"/>
  <c r="M5504" i="1"/>
  <c r="L5504" i="1"/>
  <c r="J5504" i="1"/>
  <c r="O5503" i="1"/>
  <c r="R5503" i="1" s="1"/>
  <c r="M5503" i="1"/>
  <c r="L5503" i="1"/>
  <c r="J5503" i="1"/>
  <c r="S5503" i="1" s="1"/>
  <c r="M5502" i="1"/>
  <c r="L5502" i="1"/>
  <c r="O5502" i="1" s="1"/>
  <c r="R5502" i="1" s="1"/>
  <c r="J5502" i="1"/>
  <c r="S5501" i="1"/>
  <c r="M5501" i="1"/>
  <c r="O5501" i="1" s="1"/>
  <c r="R5501" i="1" s="1"/>
  <c r="L5501" i="1"/>
  <c r="J5501" i="1"/>
  <c r="O5500" i="1"/>
  <c r="R5500" i="1" s="1"/>
  <c r="M5500" i="1"/>
  <c r="L5500" i="1"/>
  <c r="J5500" i="1"/>
  <c r="M5499" i="1"/>
  <c r="L5499" i="1"/>
  <c r="J5499" i="1"/>
  <c r="M5498" i="1"/>
  <c r="L5498" i="1"/>
  <c r="J5498" i="1"/>
  <c r="S5497" i="1"/>
  <c r="M5497" i="1"/>
  <c r="O5497" i="1" s="1"/>
  <c r="R5497" i="1" s="1"/>
  <c r="L5497" i="1"/>
  <c r="J5497" i="1"/>
  <c r="R5496" i="1"/>
  <c r="O5496" i="1"/>
  <c r="M5496" i="1"/>
  <c r="L5496" i="1"/>
  <c r="J5496" i="1"/>
  <c r="S5495" i="1"/>
  <c r="R5495" i="1"/>
  <c r="M5495" i="1"/>
  <c r="L5495" i="1"/>
  <c r="O5495" i="1" s="1"/>
  <c r="J5495" i="1"/>
  <c r="M5494" i="1"/>
  <c r="L5494" i="1"/>
  <c r="J5494" i="1"/>
  <c r="M5493" i="1"/>
  <c r="O5493" i="1" s="1"/>
  <c r="R5493" i="1" s="1"/>
  <c r="L5493" i="1"/>
  <c r="J5493" i="1"/>
  <c r="O5492" i="1"/>
  <c r="R5492" i="1" s="1"/>
  <c r="M5492" i="1"/>
  <c r="L5492" i="1"/>
  <c r="J5492" i="1"/>
  <c r="O5491" i="1"/>
  <c r="R5491" i="1" s="1"/>
  <c r="M5491" i="1"/>
  <c r="L5491" i="1"/>
  <c r="J5491" i="1"/>
  <c r="S5491" i="1" s="1"/>
  <c r="S5490" i="1"/>
  <c r="M5490" i="1"/>
  <c r="L5490" i="1"/>
  <c r="O5490" i="1" s="1"/>
  <c r="R5490" i="1" s="1"/>
  <c r="J5490" i="1"/>
  <c r="O5489" i="1"/>
  <c r="R5489" i="1" s="1"/>
  <c r="M5489" i="1"/>
  <c r="L5489" i="1"/>
  <c r="J5489" i="1"/>
  <c r="R5488" i="1"/>
  <c r="O5488" i="1"/>
  <c r="M5488" i="1"/>
  <c r="L5488" i="1"/>
  <c r="J5488" i="1"/>
  <c r="S5488" i="1" s="1"/>
  <c r="R5487" i="1"/>
  <c r="O5487" i="1"/>
  <c r="M5487" i="1"/>
  <c r="L5487" i="1"/>
  <c r="J5487" i="1"/>
  <c r="S5487" i="1" s="1"/>
  <c r="M5486" i="1"/>
  <c r="L5486" i="1"/>
  <c r="O5486" i="1" s="1"/>
  <c r="J5486" i="1"/>
  <c r="M5485" i="1"/>
  <c r="O5485" i="1" s="1"/>
  <c r="R5485" i="1" s="1"/>
  <c r="L5485" i="1"/>
  <c r="J5485" i="1"/>
  <c r="S5485" i="1" s="1"/>
  <c r="O5484" i="1"/>
  <c r="R5484" i="1" s="1"/>
  <c r="M5484" i="1"/>
  <c r="L5484" i="1"/>
  <c r="J5484" i="1"/>
  <c r="S5484" i="1" s="1"/>
  <c r="R5483" i="1"/>
  <c r="M5483" i="1"/>
  <c r="L5483" i="1"/>
  <c r="O5483" i="1" s="1"/>
  <c r="J5483" i="1"/>
  <c r="S5483" i="1" s="1"/>
  <c r="M5482" i="1"/>
  <c r="L5482" i="1"/>
  <c r="J5482" i="1"/>
  <c r="S5481" i="1"/>
  <c r="M5481" i="1"/>
  <c r="O5481" i="1" s="1"/>
  <c r="R5481" i="1" s="1"/>
  <c r="L5481" i="1"/>
  <c r="J5481" i="1"/>
  <c r="R5480" i="1"/>
  <c r="O5480" i="1"/>
  <c r="M5480" i="1"/>
  <c r="L5480" i="1"/>
  <c r="J5480" i="1"/>
  <c r="S5480" i="1" s="1"/>
  <c r="S5479" i="1"/>
  <c r="R5479" i="1"/>
  <c r="M5479" i="1"/>
  <c r="L5479" i="1"/>
  <c r="O5479" i="1" s="1"/>
  <c r="J5479" i="1"/>
  <c r="M5478" i="1"/>
  <c r="L5478" i="1"/>
  <c r="J5478" i="1"/>
  <c r="M5477" i="1"/>
  <c r="O5477" i="1" s="1"/>
  <c r="L5477" i="1"/>
  <c r="J5477" i="1"/>
  <c r="O5476" i="1"/>
  <c r="R5476" i="1" s="1"/>
  <c r="M5476" i="1"/>
  <c r="L5476" i="1"/>
  <c r="J5476" i="1"/>
  <c r="S5475" i="1"/>
  <c r="R5475" i="1"/>
  <c r="O5475" i="1"/>
  <c r="M5475" i="1"/>
  <c r="L5475" i="1"/>
  <c r="J5475" i="1"/>
  <c r="M5474" i="1"/>
  <c r="L5474" i="1"/>
  <c r="J5474" i="1"/>
  <c r="M5473" i="1"/>
  <c r="O5473" i="1" s="1"/>
  <c r="R5473" i="1" s="1"/>
  <c r="L5473" i="1"/>
  <c r="J5473" i="1"/>
  <c r="O5472" i="1"/>
  <c r="R5472" i="1" s="1"/>
  <c r="M5472" i="1"/>
  <c r="L5472" i="1"/>
  <c r="J5472" i="1"/>
  <c r="R5470" i="1"/>
  <c r="M5470" i="1"/>
  <c r="L5470" i="1"/>
  <c r="O5470" i="1" s="1"/>
  <c r="J5470" i="1"/>
  <c r="S5470" i="1" s="1"/>
  <c r="O5469" i="1"/>
  <c r="R5469" i="1" s="1"/>
  <c r="M5469" i="1"/>
  <c r="L5469" i="1"/>
  <c r="J5469" i="1"/>
  <c r="S5469" i="1" s="1"/>
  <c r="M5468" i="1"/>
  <c r="L5468" i="1"/>
  <c r="J5468" i="1"/>
  <c r="O5467" i="1"/>
  <c r="R5467" i="1" s="1"/>
  <c r="M5467" i="1"/>
  <c r="L5467" i="1"/>
  <c r="J5467" i="1"/>
  <c r="O5466" i="1"/>
  <c r="R5466" i="1" s="1"/>
  <c r="M5466" i="1"/>
  <c r="L5466" i="1"/>
  <c r="J5466" i="1"/>
  <c r="S5465" i="1"/>
  <c r="M5465" i="1"/>
  <c r="L5465" i="1"/>
  <c r="O5465" i="1" s="1"/>
  <c r="R5465" i="1" s="1"/>
  <c r="J5465" i="1"/>
  <c r="M5464" i="1"/>
  <c r="L5464" i="1"/>
  <c r="J5464" i="1"/>
  <c r="O5463" i="1"/>
  <c r="R5463" i="1" s="1"/>
  <c r="M5463" i="1"/>
  <c r="L5463" i="1"/>
  <c r="J5463" i="1"/>
  <c r="R5462" i="1"/>
  <c r="O5462" i="1"/>
  <c r="M5462" i="1"/>
  <c r="L5462" i="1"/>
  <c r="J5462" i="1"/>
  <c r="S5462" i="1" s="1"/>
  <c r="M5461" i="1"/>
  <c r="L5461" i="1"/>
  <c r="O5461" i="1" s="1"/>
  <c r="R5461" i="1" s="1"/>
  <c r="J5461" i="1"/>
  <c r="H5459" i="1"/>
  <c r="M5458" i="1"/>
  <c r="L5458" i="1"/>
  <c r="O5458" i="1" s="1"/>
  <c r="R5458" i="1" s="1"/>
  <c r="J5458" i="1"/>
  <c r="M5457" i="1"/>
  <c r="L5457" i="1"/>
  <c r="J5457" i="1"/>
  <c r="S5456" i="1"/>
  <c r="O5456" i="1"/>
  <c r="R5456" i="1" s="1"/>
  <c r="M5456" i="1"/>
  <c r="L5456" i="1"/>
  <c r="J5456" i="1"/>
  <c r="M5454" i="1"/>
  <c r="O5454" i="1" s="1"/>
  <c r="L5454" i="1"/>
  <c r="J5454" i="1"/>
  <c r="R5453" i="1"/>
  <c r="M5453" i="1"/>
  <c r="L5453" i="1"/>
  <c r="O5453" i="1" s="1"/>
  <c r="J5453" i="1"/>
  <c r="M5452" i="1"/>
  <c r="L5452" i="1"/>
  <c r="O5452" i="1" s="1"/>
  <c r="R5452" i="1" s="1"/>
  <c r="J5452" i="1"/>
  <c r="M5451" i="1"/>
  <c r="L5451" i="1"/>
  <c r="J5451" i="1"/>
  <c r="S5450" i="1"/>
  <c r="O5450" i="1"/>
  <c r="R5450" i="1" s="1"/>
  <c r="M5450" i="1"/>
  <c r="L5450" i="1"/>
  <c r="J5450" i="1"/>
  <c r="R5449" i="1"/>
  <c r="O5449" i="1"/>
  <c r="M5449" i="1"/>
  <c r="L5449" i="1"/>
  <c r="J5449" i="1"/>
  <c r="R5448" i="1"/>
  <c r="M5448" i="1"/>
  <c r="O5448" i="1" s="1"/>
  <c r="L5448" i="1"/>
  <c r="J5448" i="1"/>
  <c r="S5448" i="1" s="1"/>
  <c r="M5447" i="1"/>
  <c r="L5447" i="1"/>
  <c r="O5447" i="1" s="1"/>
  <c r="J5447" i="1"/>
  <c r="S5446" i="1"/>
  <c r="M5446" i="1"/>
  <c r="O5446" i="1" s="1"/>
  <c r="R5446" i="1" s="1"/>
  <c r="L5446" i="1"/>
  <c r="J5446" i="1"/>
  <c r="R5445" i="1"/>
  <c r="M5445" i="1"/>
  <c r="L5445" i="1"/>
  <c r="O5445" i="1" s="1"/>
  <c r="J5445" i="1"/>
  <c r="M5444" i="1"/>
  <c r="L5444" i="1"/>
  <c r="J5444" i="1"/>
  <c r="M5442" i="1"/>
  <c r="L5442" i="1"/>
  <c r="O5442" i="1" s="1"/>
  <c r="J5442" i="1"/>
  <c r="M5441" i="1"/>
  <c r="L5441" i="1"/>
  <c r="J5441" i="1"/>
  <c r="O5440" i="1"/>
  <c r="M5440" i="1"/>
  <c r="L5440" i="1"/>
  <c r="J5440" i="1"/>
  <c r="M5438" i="1"/>
  <c r="O5438" i="1" s="1"/>
  <c r="R5438" i="1" s="1"/>
  <c r="L5438" i="1"/>
  <c r="J5438" i="1"/>
  <c r="S5438" i="1" s="1"/>
  <c r="O5437" i="1"/>
  <c r="R5437" i="1" s="1"/>
  <c r="M5437" i="1"/>
  <c r="L5437" i="1"/>
  <c r="J5437" i="1"/>
  <c r="M5436" i="1"/>
  <c r="O5436" i="1" s="1"/>
  <c r="L5436" i="1"/>
  <c r="J5436" i="1"/>
  <c r="R5434" i="1"/>
  <c r="M5434" i="1"/>
  <c r="O5434" i="1" s="1"/>
  <c r="L5434" i="1"/>
  <c r="J5434" i="1"/>
  <c r="M5433" i="1"/>
  <c r="L5433" i="1"/>
  <c r="J5433" i="1"/>
  <c r="L5432" i="1"/>
  <c r="O5431" i="1"/>
  <c r="M5431" i="1"/>
  <c r="L5431" i="1"/>
  <c r="J5431" i="1"/>
  <c r="M5430" i="1"/>
  <c r="L5430" i="1"/>
  <c r="J5430" i="1"/>
  <c r="M5429" i="1"/>
  <c r="O5429" i="1" s="1"/>
  <c r="L5429" i="1"/>
  <c r="J5429" i="1"/>
  <c r="R5428" i="1"/>
  <c r="M5428" i="1"/>
  <c r="L5428" i="1"/>
  <c r="O5428" i="1" s="1"/>
  <c r="J5428" i="1"/>
  <c r="O5427" i="1"/>
  <c r="R5427" i="1" s="1"/>
  <c r="M5427" i="1"/>
  <c r="L5427" i="1"/>
  <c r="J5427" i="1"/>
  <c r="M5426" i="1"/>
  <c r="L5426" i="1"/>
  <c r="J5426" i="1"/>
  <c r="H5425" i="1"/>
  <c r="S5424" i="1"/>
  <c r="M5424" i="1"/>
  <c r="O5424" i="1" s="1"/>
  <c r="R5424" i="1" s="1"/>
  <c r="L5424" i="1"/>
  <c r="J5424" i="1"/>
  <c r="Q5423" i="1" s="1"/>
  <c r="O5422" i="1"/>
  <c r="R5422" i="1" s="1"/>
  <c r="M5422" i="1"/>
  <c r="L5422" i="1"/>
  <c r="J5422" i="1"/>
  <c r="R5421" i="1"/>
  <c r="O5421" i="1"/>
  <c r="M5421" i="1"/>
  <c r="L5421" i="1"/>
  <c r="J5421" i="1"/>
  <c r="S5421" i="1" s="1"/>
  <c r="R5420" i="1"/>
  <c r="O5420" i="1"/>
  <c r="M5420" i="1"/>
  <c r="L5420" i="1"/>
  <c r="J5420" i="1"/>
  <c r="M5419" i="1"/>
  <c r="L5419" i="1"/>
  <c r="O5419" i="1" s="1"/>
  <c r="J5419" i="1"/>
  <c r="M5417" i="1"/>
  <c r="L5417" i="1"/>
  <c r="J5417" i="1"/>
  <c r="M5415" i="1"/>
  <c r="L5415" i="1"/>
  <c r="J5415" i="1"/>
  <c r="S5414" i="1"/>
  <c r="M5414" i="1"/>
  <c r="O5414" i="1" s="1"/>
  <c r="R5414" i="1" s="1"/>
  <c r="L5414" i="1"/>
  <c r="J5414" i="1"/>
  <c r="M5413" i="1"/>
  <c r="L5413" i="1"/>
  <c r="O5413" i="1" s="1"/>
  <c r="J5413" i="1"/>
  <c r="O5411" i="1"/>
  <c r="R5411" i="1" s="1"/>
  <c r="M5411" i="1"/>
  <c r="L5411" i="1"/>
  <c r="J5411" i="1"/>
  <c r="M5410" i="1"/>
  <c r="O5410" i="1" s="1"/>
  <c r="R5410" i="1" s="1"/>
  <c r="L5410" i="1"/>
  <c r="J5410" i="1"/>
  <c r="H5408" i="1"/>
  <c r="S5407" i="1"/>
  <c r="R5407" i="1"/>
  <c r="O5407" i="1"/>
  <c r="M5407" i="1"/>
  <c r="L5407" i="1"/>
  <c r="J5407" i="1"/>
  <c r="M5406" i="1"/>
  <c r="L5406" i="1"/>
  <c r="J5406" i="1"/>
  <c r="M5404" i="1"/>
  <c r="L5404" i="1"/>
  <c r="J5404" i="1"/>
  <c r="M5403" i="1"/>
  <c r="L5403" i="1"/>
  <c r="J5403" i="1"/>
  <c r="M5400" i="1"/>
  <c r="L5400" i="1"/>
  <c r="J5400" i="1"/>
  <c r="M5399" i="1"/>
  <c r="O5399" i="1" s="1"/>
  <c r="R5399" i="1" s="1"/>
  <c r="L5399" i="1"/>
  <c r="J5399" i="1"/>
  <c r="M5398" i="1"/>
  <c r="O5398" i="1" s="1"/>
  <c r="R5398" i="1" s="1"/>
  <c r="L5398" i="1"/>
  <c r="J5398" i="1"/>
  <c r="S5397" i="1"/>
  <c r="O5397" i="1"/>
  <c r="R5397" i="1" s="1"/>
  <c r="M5397" i="1"/>
  <c r="L5397" i="1"/>
  <c r="J5397" i="1"/>
  <c r="O5396" i="1"/>
  <c r="M5396" i="1"/>
  <c r="L5396" i="1"/>
  <c r="J5396" i="1"/>
  <c r="S5394" i="1"/>
  <c r="M5394" i="1"/>
  <c r="L5394" i="1"/>
  <c r="O5394" i="1" s="1"/>
  <c r="R5394" i="1" s="1"/>
  <c r="J5394" i="1"/>
  <c r="M5393" i="1"/>
  <c r="L5393" i="1"/>
  <c r="J5393" i="1"/>
  <c r="M5392" i="1"/>
  <c r="L5392" i="1"/>
  <c r="J5392" i="1"/>
  <c r="M5391" i="1"/>
  <c r="L5391" i="1"/>
  <c r="O5391" i="1" s="1"/>
  <c r="J5391" i="1"/>
  <c r="S5390" i="1"/>
  <c r="R5390" i="1"/>
  <c r="M5390" i="1"/>
  <c r="L5390" i="1"/>
  <c r="O5390" i="1" s="1"/>
  <c r="J5390" i="1"/>
  <c r="M5389" i="1"/>
  <c r="O5389" i="1" s="1"/>
  <c r="R5389" i="1" s="1"/>
  <c r="L5389" i="1"/>
  <c r="J5389" i="1"/>
  <c r="M5388" i="1"/>
  <c r="L5388" i="1"/>
  <c r="O5388" i="1" s="1"/>
  <c r="R5388" i="1" s="1"/>
  <c r="J5388" i="1"/>
  <c r="R5387" i="1"/>
  <c r="O5387" i="1"/>
  <c r="M5387" i="1"/>
  <c r="L5387" i="1"/>
  <c r="J5387" i="1"/>
  <c r="M5386" i="1"/>
  <c r="L5386" i="1"/>
  <c r="O5386" i="1" s="1"/>
  <c r="R5386" i="1" s="1"/>
  <c r="J5386" i="1"/>
  <c r="O5385" i="1"/>
  <c r="R5385" i="1" s="1"/>
  <c r="M5385" i="1"/>
  <c r="L5385" i="1"/>
  <c r="J5385" i="1"/>
  <c r="S5385" i="1" s="1"/>
  <c r="O5383" i="1"/>
  <c r="M5383" i="1"/>
  <c r="L5383" i="1"/>
  <c r="J5383" i="1"/>
  <c r="O5382" i="1"/>
  <c r="R5382" i="1" s="1"/>
  <c r="M5382" i="1"/>
  <c r="L5382" i="1"/>
  <c r="J5382" i="1"/>
  <c r="S5381" i="1"/>
  <c r="O5381" i="1"/>
  <c r="R5381" i="1" s="1"/>
  <c r="M5381" i="1"/>
  <c r="L5381" i="1"/>
  <c r="J5381" i="1"/>
  <c r="M5380" i="1"/>
  <c r="L5380" i="1"/>
  <c r="J5380" i="1"/>
  <c r="M5378" i="1"/>
  <c r="O5378" i="1" s="1"/>
  <c r="Q5377" i="1" s="1"/>
  <c r="L5378" i="1"/>
  <c r="J5378" i="1"/>
  <c r="M5376" i="1"/>
  <c r="L5376" i="1"/>
  <c r="O5376" i="1" s="1"/>
  <c r="R5376" i="1" s="1"/>
  <c r="J5376" i="1"/>
  <c r="S5374" i="1"/>
  <c r="R5374" i="1"/>
  <c r="M5374" i="1"/>
  <c r="L5374" i="1"/>
  <c r="O5374" i="1" s="1"/>
  <c r="J5374" i="1"/>
  <c r="O5373" i="1"/>
  <c r="M5373" i="1"/>
  <c r="L5373" i="1"/>
  <c r="J5373" i="1"/>
  <c r="S5372" i="1"/>
  <c r="M5372" i="1"/>
  <c r="L5372" i="1"/>
  <c r="O5372" i="1" s="1"/>
  <c r="R5372" i="1" s="1"/>
  <c r="J5372" i="1"/>
  <c r="M5370" i="1"/>
  <c r="O5370" i="1" s="1"/>
  <c r="R5370" i="1" s="1"/>
  <c r="L5370" i="1"/>
  <c r="J5370" i="1"/>
  <c r="M5369" i="1"/>
  <c r="L5369" i="1"/>
  <c r="J5369" i="1"/>
  <c r="M5368" i="1"/>
  <c r="O5368" i="1" s="1"/>
  <c r="R5368" i="1" s="1"/>
  <c r="L5368" i="1"/>
  <c r="J5368" i="1"/>
  <c r="S5368" i="1" s="1"/>
  <c r="N5367" i="1"/>
  <c r="M5367" i="1"/>
  <c r="O5367" i="1" s="1"/>
  <c r="R5367" i="1" s="1"/>
  <c r="L5367" i="1"/>
  <c r="J5367" i="1"/>
  <c r="I5367" i="1"/>
  <c r="S5366" i="1"/>
  <c r="R5366" i="1"/>
  <c r="M5365" i="1"/>
  <c r="O5365" i="1" s="1"/>
  <c r="L5365" i="1"/>
  <c r="J5365" i="1"/>
  <c r="S5364" i="1"/>
  <c r="R5364" i="1"/>
  <c r="M5364" i="1"/>
  <c r="O5364" i="1" s="1"/>
  <c r="L5364" i="1"/>
  <c r="J5364" i="1"/>
  <c r="O5363" i="1"/>
  <c r="M5363" i="1"/>
  <c r="L5363" i="1"/>
  <c r="J5363" i="1"/>
  <c r="O5362" i="1"/>
  <c r="R5362" i="1" s="1"/>
  <c r="M5362" i="1"/>
  <c r="L5362" i="1"/>
  <c r="J5362" i="1"/>
  <c r="M5361" i="1"/>
  <c r="L5361" i="1"/>
  <c r="J5361" i="1"/>
  <c r="O5360" i="1"/>
  <c r="R5360" i="1" s="1"/>
  <c r="M5360" i="1"/>
  <c r="L5360" i="1"/>
  <c r="J5360" i="1"/>
  <c r="M5359" i="1"/>
  <c r="O5359" i="1" s="1"/>
  <c r="R5359" i="1" s="1"/>
  <c r="L5359" i="1"/>
  <c r="J5359" i="1"/>
  <c r="M5358" i="1"/>
  <c r="O5358" i="1" s="1"/>
  <c r="L5358" i="1"/>
  <c r="J5358" i="1"/>
  <c r="S5357" i="1"/>
  <c r="M5357" i="1"/>
  <c r="O5357" i="1" s="1"/>
  <c r="R5357" i="1" s="1"/>
  <c r="L5357" i="1"/>
  <c r="J5357" i="1"/>
  <c r="R5356" i="1"/>
  <c r="O5356" i="1"/>
  <c r="M5356" i="1"/>
  <c r="L5356" i="1"/>
  <c r="J5356" i="1"/>
  <c r="S5356" i="1" s="1"/>
  <c r="M5355" i="1"/>
  <c r="L5355" i="1"/>
  <c r="O5355" i="1" s="1"/>
  <c r="J5355" i="1"/>
  <c r="R5354" i="1"/>
  <c r="M5354" i="1"/>
  <c r="L5354" i="1"/>
  <c r="O5354" i="1" s="1"/>
  <c r="J5354" i="1"/>
  <c r="S5354" i="1" s="1"/>
  <c r="S5353" i="1"/>
  <c r="M5353" i="1"/>
  <c r="L5353" i="1"/>
  <c r="O5353" i="1" s="1"/>
  <c r="R5353" i="1" s="1"/>
  <c r="J5353" i="1"/>
  <c r="M5352" i="1"/>
  <c r="L5352" i="1"/>
  <c r="O5352" i="1" s="1"/>
  <c r="J5352" i="1"/>
  <c r="M5351" i="1"/>
  <c r="L5351" i="1"/>
  <c r="O5351" i="1" s="1"/>
  <c r="R5351" i="1" s="1"/>
  <c r="J5351" i="1"/>
  <c r="O5350" i="1"/>
  <c r="R5350" i="1" s="1"/>
  <c r="M5350" i="1"/>
  <c r="L5350" i="1"/>
  <c r="J5350" i="1"/>
  <c r="S5349" i="1"/>
  <c r="R5349" i="1"/>
  <c r="M5349" i="1"/>
  <c r="L5349" i="1"/>
  <c r="O5349" i="1" s="1"/>
  <c r="J5349" i="1"/>
  <c r="M5348" i="1"/>
  <c r="O5348" i="1" s="1"/>
  <c r="L5348" i="1"/>
  <c r="J5348" i="1"/>
  <c r="M5346" i="1"/>
  <c r="O5346" i="1" s="1"/>
  <c r="L5346" i="1"/>
  <c r="J5346" i="1"/>
  <c r="R5345" i="1"/>
  <c r="O5345" i="1"/>
  <c r="M5345" i="1"/>
  <c r="L5345" i="1"/>
  <c r="J5345" i="1"/>
  <c r="M5344" i="1"/>
  <c r="L5344" i="1"/>
  <c r="O5344" i="1" s="1"/>
  <c r="R5344" i="1" s="1"/>
  <c r="J5344" i="1"/>
  <c r="M5343" i="1"/>
  <c r="L5343" i="1"/>
  <c r="J5343" i="1"/>
  <c r="S5342" i="1"/>
  <c r="R5342" i="1"/>
  <c r="M5342" i="1"/>
  <c r="O5342" i="1" s="1"/>
  <c r="L5342" i="1"/>
  <c r="J5342" i="1"/>
  <c r="S5341" i="1"/>
  <c r="O5341" i="1"/>
  <c r="R5341" i="1" s="1"/>
  <c r="M5341" i="1"/>
  <c r="L5341" i="1"/>
  <c r="J5341" i="1"/>
  <c r="L5340" i="1"/>
  <c r="S5339" i="1"/>
  <c r="O5339" i="1"/>
  <c r="R5339" i="1" s="1"/>
  <c r="M5339" i="1"/>
  <c r="L5339" i="1"/>
  <c r="J5339" i="1"/>
  <c r="H5338" i="1"/>
  <c r="M5337" i="1"/>
  <c r="L5337" i="1"/>
  <c r="O5337" i="1" s="1"/>
  <c r="R5337" i="1" s="1"/>
  <c r="J5337" i="1"/>
  <c r="O5336" i="1"/>
  <c r="R5336" i="1" s="1"/>
  <c r="M5336" i="1"/>
  <c r="L5336" i="1"/>
  <c r="J5336" i="1"/>
  <c r="S5336" i="1" s="1"/>
  <c r="M5335" i="1"/>
  <c r="L5335" i="1"/>
  <c r="O5335" i="1" s="1"/>
  <c r="R5335" i="1" s="1"/>
  <c r="J5335" i="1"/>
  <c r="O5334" i="1"/>
  <c r="R5334" i="1" s="1"/>
  <c r="M5334" i="1"/>
  <c r="L5334" i="1"/>
  <c r="J5334" i="1"/>
  <c r="S5334" i="1" s="1"/>
  <c r="M5333" i="1"/>
  <c r="L5333" i="1"/>
  <c r="O5333" i="1" s="1"/>
  <c r="R5333" i="1" s="1"/>
  <c r="J5333" i="1"/>
  <c r="O5332" i="1"/>
  <c r="R5332" i="1" s="1"/>
  <c r="M5332" i="1"/>
  <c r="L5332" i="1"/>
  <c r="J5332" i="1"/>
  <c r="S5332" i="1" s="1"/>
  <c r="M5331" i="1"/>
  <c r="L5331" i="1"/>
  <c r="O5331" i="1" s="1"/>
  <c r="J5331" i="1"/>
  <c r="Q5330" i="1"/>
  <c r="S5329" i="1"/>
  <c r="R5329" i="1"/>
  <c r="Q5329" i="1"/>
  <c r="M5328" i="1"/>
  <c r="O5328" i="1" s="1"/>
  <c r="R5328" i="1" s="1"/>
  <c r="L5328" i="1"/>
  <c r="J5328" i="1"/>
  <c r="S5328" i="1" s="1"/>
  <c r="M5327" i="1"/>
  <c r="O5327" i="1" s="1"/>
  <c r="L5327" i="1"/>
  <c r="J5327" i="1"/>
  <c r="O5326" i="1"/>
  <c r="R5326" i="1" s="1"/>
  <c r="M5326" i="1"/>
  <c r="L5326" i="1"/>
  <c r="J5326" i="1"/>
  <c r="S5326" i="1" s="1"/>
  <c r="O5325" i="1"/>
  <c r="R5325" i="1" s="1"/>
  <c r="M5325" i="1"/>
  <c r="L5325" i="1"/>
  <c r="J5325" i="1"/>
  <c r="S5325" i="1" s="1"/>
  <c r="S5324" i="1"/>
  <c r="R5324" i="1"/>
  <c r="M5324" i="1"/>
  <c r="L5324" i="1"/>
  <c r="O5324" i="1" s="1"/>
  <c r="J5324" i="1"/>
  <c r="M5323" i="1"/>
  <c r="L5323" i="1"/>
  <c r="J5323" i="1"/>
  <c r="M5322" i="1"/>
  <c r="O5322" i="1" s="1"/>
  <c r="R5322" i="1" s="1"/>
  <c r="L5322" i="1"/>
  <c r="J5322" i="1"/>
  <c r="O5321" i="1"/>
  <c r="R5321" i="1" s="1"/>
  <c r="M5321" i="1"/>
  <c r="L5321" i="1"/>
  <c r="J5321" i="1"/>
  <c r="S5321" i="1" s="1"/>
  <c r="R5320" i="1"/>
  <c r="M5320" i="1"/>
  <c r="L5320" i="1"/>
  <c r="O5320" i="1" s="1"/>
  <c r="J5320" i="1"/>
  <c r="S5320" i="1" s="1"/>
  <c r="R5319" i="1"/>
  <c r="M5319" i="1"/>
  <c r="L5319" i="1"/>
  <c r="O5319" i="1" s="1"/>
  <c r="S5319" i="1" s="1"/>
  <c r="J5319" i="1"/>
  <c r="R5318" i="1"/>
  <c r="M5318" i="1"/>
  <c r="O5318" i="1" s="1"/>
  <c r="S5318" i="1" s="1"/>
  <c r="L5318" i="1"/>
  <c r="J5318" i="1"/>
  <c r="O5317" i="1"/>
  <c r="R5317" i="1" s="1"/>
  <c r="M5317" i="1"/>
  <c r="L5317" i="1"/>
  <c r="J5317" i="1"/>
  <c r="M5316" i="1"/>
  <c r="O5316" i="1" s="1"/>
  <c r="R5316" i="1" s="1"/>
  <c r="L5316" i="1"/>
  <c r="J5316" i="1"/>
  <c r="S5316" i="1" s="1"/>
  <c r="M5315" i="1"/>
  <c r="L5315" i="1"/>
  <c r="J5315" i="1"/>
  <c r="O5314" i="1"/>
  <c r="R5314" i="1" s="1"/>
  <c r="M5314" i="1"/>
  <c r="L5314" i="1"/>
  <c r="J5314" i="1"/>
  <c r="M5313" i="1"/>
  <c r="O5313" i="1" s="1"/>
  <c r="R5313" i="1" s="1"/>
  <c r="L5313" i="1"/>
  <c r="J5313" i="1"/>
  <c r="M5312" i="1"/>
  <c r="O5312" i="1" s="1"/>
  <c r="L5312" i="1"/>
  <c r="J5312" i="1"/>
  <c r="S5311" i="1"/>
  <c r="O5311" i="1"/>
  <c r="R5311" i="1" s="1"/>
  <c r="M5311" i="1"/>
  <c r="L5311" i="1"/>
  <c r="J5311" i="1"/>
  <c r="O5310" i="1"/>
  <c r="R5310" i="1" s="1"/>
  <c r="M5310" i="1"/>
  <c r="L5310" i="1"/>
  <c r="J5310" i="1"/>
  <c r="O5309" i="1"/>
  <c r="R5309" i="1" s="1"/>
  <c r="M5309" i="1"/>
  <c r="L5309" i="1"/>
  <c r="J5309" i="1"/>
  <c r="M5308" i="1"/>
  <c r="L5308" i="1"/>
  <c r="O5308" i="1" s="1"/>
  <c r="R5308" i="1" s="1"/>
  <c r="J5308" i="1"/>
  <c r="S5308" i="1" s="1"/>
  <c r="S5307" i="1"/>
  <c r="R5307" i="1"/>
  <c r="M5307" i="1"/>
  <c r="L5307" i="1"/>
  <c r="O5307" i="1" s="1"/>
  <c r="J5307" i="1"/>
  <c r="M5306" i="1"/>
  <c r="L5306" i="1"/>
  <c r="O5306" i="1" s="1"/>
  <c r="J5306" i="1"/>
  <c r="S5305" i="1"/>
  <c r="M5305" i="1"/>
  <c r="O5305" i="1" s="1"/>
  <c r="R5305" i="1" s="1"/>
  <c r="L5305" i="1"/>
  <c r="J5305" i="1"/>
  <c r="O5304" i="1"/>
  <c r="R5304" i="1" s="1"/>
  <c r="M5304" i="1"/>
  <c r="L5304" i="1"/>
  <c r="J5304" i="1"/>
  <c r="M5303" i="1"/>
  <c r="L5303" i="1"/>
  <c r="O5303" i="1" s="1"/>
  <c r="R5303" i="1" s="1"/>
  <c r="J5303" i="1"/>
  <c r="S5303" i="1" s="1"/>
  <c r="R5302" i="1"/>
  <c r="M5302" i="1"/>
  <c r="L5302" i="1"/>
  <c r="O5302" i="1" s="1"/>
  <c r="S5302" i="1" s="1"/>
  <c r="J5302" i="1"/>
  <c r="S5301" i="1"/>
  <c r="M5301" i="1"/>
  <c r="O5301" i="1" s="1"/>
  <c r="R5301" i="1" s="1"/>
  <c r="L5301" i="1"/>
  <c r="J5301" i="1"/>
  <c r="R5300" i="1"/>
  <c r="O5300" i="1"/>
  <c r="M5300" i="1"/>
  <c r="L5300" i="1"/>
  <c r="J5300" i="1"/>
  <c r="S5300" i="1" s="1"/>
  <c r="L5299" i="1"/>
  <c r="M5298" i="1"/>
  <c r="O5298" i="1" s="1"/>
  <c r="R5298" i="1" s="1"/>
  <c r="L5298" i="1"/>
  <c r="J5298" i="1"/>
  <c r="S5298" i="1" s="1"/>
  <c r="M5297" i="1"/>
  <c r="L5297" i="1"/>
  <c r="O5297" i="1" s="1"/>
  <c r="R5297" i="1" s="1"/>
  <c r="J5297" i="1"/>
  <c r="R5296" i="1"/>
  <c r="M5296" i="1"/>
  <c r="L5296" i="1"/>
  <c r="O5296" i="1" s="1"/>
  <c r="J5296" i="1"/>
  <c r="S5296" i="1" s="1"/>
  <c r="M5295" i="1"/>
  <c r="L5295" i="1"/>
  <c r="J5295" i="1"/>
  <c r="O5294" i="1"/>
  <c r="M5294" i="1"/>
  <c r="L5294" i="1"/>
  <c r="J5294" i="1"/>
  <c r="R5293" i="1"/>
  <c r="O5293" i="1"/>
  <c r="M5293" i="1"/>
  <c r="L5293" i="1"/>
  <c r="J5293" i="1"/>
  <c r="R5292" i="1"/>
  <c r="O5292" i="1"/>
  <c r="M5292" i="1"/>
  <c r="L5292" i="1"/>
  <c r="J5292" i="1"/>
  <c r="S5292" i="1" s="1"/>
  <c r="M5291" i="1"/>
  <c r="L5291" i="1"/>
  <c r="J5291" i="1"/>
  <c r="M5290" i="1"/>
  <c r="O5290" i="1" s="1"/>
  <c r="R5290" i="1" s="1"/>
  <c r="L5290" i="1"/>
  <c r="J5290" i="1"/>
  <c r="S5290" i="1" s="1"/>
  <c r="M5289" i="1"/>
  <c r="L5289" i="1"/>
  <c r="O5289" i="1" s="1"/>
  <c r="R5289" i="1" s="1"/>
  <c r="J5289" i="1"/>
  <c r="M5288" i="1"/>
  <c r="O5288" i="1" s="1"/>
  <c r="R5288" i="1" s="1"/>
  <c r="L5288" i="1"/>
  <c r="J5288" i="1"/>
  <c r="S5287" i="1"/>
  <c r="R5287" i="1"/>
  <c r="M5287" i="1"/>
  <c r="L5287" i="1"/>
  <c r="O5287" i="1" s="1"/>
  <c r="J5287" i="1"/>
  <c r="M5286" i="1"/>
  <c r="O5286" i="1" s="1"/>
  <c r="L5286" i="1"/>
  <c r="J5286" i="1"/>
  <c r="O5285" i="1"/>
  <c r="R5285" i="1" s="1"/>
  <c r="M5285" i="1"/>
  <c r="L5285" i="1"/>
  <c r="J5285" i="1"/>
  <c r="S5285" i="1" s="1"/>
  <c r="O5284" i="1"/>
  <c r="R5284" i="1" s="1"/>
  <c r="M5284" i="1"/>
  <c r="L5284" i="1"/>
  <c r="J5284" i="1"/>
  <c r="S5284" i="1" s="1"/>
  <c r="M5283" i="1"/>
  <c r="L5283" i="1"/>
  <c r="O5283" i="1" s="1"/>
  <c r="J5283" i="1"/>
  <c r="M5282" i="1"/>
  <c r="O5282" i="1" s="1"/>
  <c r="R5282" i="1" s="1"/>
  <c r="L5282" i="1"/>
  <c r="J5282" i="1"/>
  <c r="S5282" i="1" s="1"/>
  <c r="O5281" i="1"/>
  <c r="R5281" i="1" s="1"/>
  <c r="M5281" i="1"/>
  <c r="L5281" i="1"/>
  <c r="J5281" i="1"/>
  <c r="S5281" i="1" s="1"/>
  <c r="R5280" i="1"/>
  <c r="O5280" i="1"/>
  <c r="M5280" i="1"/>
  <c r="L5280" i="1"/>
  <c r="J5280" i="1"/>
  <c r="S5280" i="1" s="1"/>
  <c r="M5279" i="1"/>
  <c r="L5279" i="1"/>
  <c r="O5279" i="1" s="1"/>
  <c r="J5279" i="1"/>
  <c r="S5278" i="1"/>
  <c r="M5278" i="1"/>
  <c r="O5278" i="1" s="1"/>
  <c r="R5278" i="1" s="1"/>
  <c r="L5278" i="1"/>
  <c r="J5278" i="1"/>
  <c r="R5277" i="1"/>
  <c r="O5277" i="1"/>
  <c r="M5277" i="1"/>
  <c r="L5277" i="1"/>
  <c r="J5277" i="1"/>
  <c r="S5277" i="1" s="1"/>
  <c r="R5276" i="1"/>
  <c r="M5276" i="1"/>
  <c r="L5276" i="1"/>
  <c r="O5276" i="1" s="1"/>
  <c r="J5276" i="1"/>
  <c r="S5276" i="1" s="1"/>
  <c r="M5275" i="1"/>
  <c r="L5275" i="1"/>
  <c r="J5275" i="1"/>
  <c r="M5274" i="1"/>
  <c r="O5274" i="1" s="1"/>
  <c r="L5274" i="1"/>
  <c r="J5274" i="1"/>
  <c r="M5273" i="1"/>
  <c r="L5273" i="1"/>
  <c r="O5273" i="1" s="1"/>
  <c r="R5273" i="1" s="1"/>
  <c r="J5273" i="1"/>
  <c r="M5272" i="1"/>
  <c r="L5272" i="1"/>
  <c r="O5272" i="1" s="1"/>
  <c r="R5272" i="1" s="1"/>
  <c r="J5272" i="1"/>
  <c r="R5271" i="1"/>
  <c r="M5271" i="1"/>
  <c r="L5271" i="1"/>
  <c r="O5271" i="1" s="1"/>
  <c r="S5271" i="1" s="1"/>
  <c r="J5271" i="1"/>
  <c r="O5270" i="1"/>
  <c r="M5270" i="1"/>
  <c r="L5270" i="1"/>
  <c r="J5270" i="1"/>
  <c r="O5269" i="1"/>
  <c r="R5269" i="1" s="1"/>
  <c r="M5269" i="1"/>
  <c r="L5269" i="1"/>
  <c r="J5269" i="1"/>
  <c r="S5269" i="1" s="1"/>
  <c r="S5268" i="1"/>
  <c r="O5268" i="1"/>
  <c r="R5268" i="1" s="1"/>
  <c r="M5268" i="1"/>
  <c r="L5268" i="1"/>
  <c r="J5268" i="1"/>
  <c r="S5267" i="1"/>
  <c r="R5267" i="1"/>
  <c r="M5267" i="1"/>
  <c r="L5267" i="1"/>
  <c r="O5267" i="1" s="1"/>
  <c r="J5267" i="1"/>
  <c r="M5266" i="1"/>
  <c r="O5266" i="1" s="1"/>
  <c r="R5266" i="1" s="1"/>
  <c r="L5266" i="1"/>
  <c r="J5266" i="1"/>
  <c r="H5265" i="1"/>
  <c r="O5264" i="1"/>
  <c r="R5264" i="1" s="1"/>
  <c r="M5264" i="1"/>
  <c r="L5264" i="1"/>
  <c r="J5264" i="1"/>
  <c r="S5263" i="1"/>
  <c r="R5263" i="1"/>
  <c r="M5263" i="1"/>
  <c r="L5263" i="1"/>
  <c r="O5263" i="1" s="1"/>
  <c r="J5263" i="1"/>
  <c r="M5262" i="1"/>
  <c r="L5262" i="1"/>
  <c r="O5262" i="1" s="1"/>
  <c r="J5262" i="1"/>
  <c r="M5261" i="1"/>
  <c r="O5261" i="1" s="1"/>
  <c r="R5261" i="1" s="1"/>
  <c r="L5261" i="1"/>
  <c r="J5261" i="1"/>
  <c r="O5260" i="1"/>
  <c r="R5260" i="1" s="1"/>
  <c r="M5260" i="1"/>
  <c r="L5260" i="1"/>
  <c r="J5260" i="1"/>
  <c r="O5259" i="1"/>
  <c r="R5259" i="1" s="1"/>
  <c r="M5259" i="1"/>
  <c r="L5259" i="1"/>
  <c r="J5259" i="1"/>
  <c r="M5258" i="1"/>
  <c r="L5258" i="1"/>
  <c r="O5258" i="1" s="1"/>
  <c r="J5258" i="1"/>
  <c r="O5257" i="1"/>
  <c r="M5257" i="1"/>
  <c r="L5257" i="1"/>
  <c r="J5257" i="1"/>
  <c r="O5256" i="1"/>
  <c r="R5256" i="1" s="1"/>
  <c r="M5256" i="1"/>
  <c r="L5256" i="1"/>
  <c r="J5256" i="1"/>
  <c r="O5255" i="1"/>
  <c r="R5255" i="1" s="1"/>
  <c r="M5255" i="1"/>
  <c r="L5255" i="1"/>
  <c r="J5255" i="1"/>
  <c r="S5254" i="1"/>
  <c r="M5254" i="1"/>
  <c r="L5254" i="1"/>
  <c r="O5254" i="1" s="1"/>
  <c r="R5254" i="1" s="1"/>
  <c r="J5254" i="1"/>
  <c r="M5253" i="1"/>
  <c r="O5253" i="1" s="1"/>
  <c r="R5253" i="1" s="1"/>
  <c r="L5253" i="1"/>
  <c r="J5253" i="1"/>
  <c r="S5253" i="1" s="1"/>
  <c r="L5252" i="1"/>
  <c r="M5251" i="1"/>
  <c r="L5251" i="1"/>
  <c r="O5251" i="1" s="1"/>
  <c r="J5251" i="1"/>
  <c r="O5250" i="1"/>
  <c r="M5250" i="1"/>
  <c r="L5250" i="1"/>
  <c r="J5250" i="1"/>
  <c r="O5249" i="1"/>
  <c r="R5249" i="1" s="1"/>
  <c r="M5249" i="1"/>
  <c r="L5249" i="1"/>
  <c r="J5249" i="1"/>
  <c r="O5248" i="1"/>
  <c r="R5248" i="1" s="1"/>
  <c r="M5248" i="1"/>
  <c r="L5248" i="1"/>
  <c r="J5248" i="1"/>
  <c r="S5247" i="1"/>
  <c r="M5247" i="1"/>
  <c r="L5247" i="1"/>
  <c r="O5247" i="1" s="1"/>
  <c r="R5247" i="1" s="1"/>
  <c r="J5247" i="1"/>
  <c r="S5246" i="1"/>
  <c r="M5246" i="1"/>
  <c r="O5246" i="1" s="1"/>
  <c r="R5246" i="1" s="1"/>
  <c r="L5246" i="1"/>
  <c r="J5246" i="1"/>
  <c r="O5245" i="1"/>
  <c r="R5245" i="1" s="1"/>
  <c r="M5245" i="1"/>
  <c r="L5245" i="1"/>
  <c r="J5245" i="1"/>
  <c r="S5245" i="1" s="1"/>
  <c r="M5244" i="1"/>
  <c r="L5244" i="1"/>
  <c r="O5244" i="1" s="1"/>
  <c r="R5244" i="1" s="1"/>
  <c r="J5244" i="1"/>
  <c r="M5243" i="1"/>
  <c r="L5243" i="1"/>
  <c r="J5243" i="1"/>
  <c r="M5242" i="1"/>
  <c r="O5242" i="1" s="1"/>
  <c r="L5242" i="1"/>
  <c r="J5242" i="1"/>
  <c r="R5241" i="1"/>
  <c r="O5241" i="1"/>
  <c r="M5241" i="1"/>
  <c r="L5241" i="1"/>
  <c r="J5241" i="1"/>
  <c r="S5241" i="1" s="1"/>
  <c r="R5240" i="1"/>
  <c r="M5240" i="1"/>
  <c r="L5240" i="1"/>
  <c r="O5240" i="1" s="1"/>
  <c r="J5240" i="1"/>
  <c r="M5239" i="1"/>
  <c r="L5239" i="1"/>
  <c r="J5239" i="1"/>
  <c r="M5238" i="1"/>
  <c r="O5238" i="1" s="1"/>
  <c r="L5238" i="1"/>
  <c r="J5238" i="1"/>
  <c r="O5237" i="1"/>
  <c r="R5237" i="1" s="1"/>
  <c r="M5237" i="1"/>
  <c r="L5237" i="1"/>
  <c r="J5237" i="1"/>
  <c r="S5237" i="1" s="1"/>
  <c r="M5236" i="1"/>
  <c r="L5236" i="1"/>
  <c r="O5236" i="1" s="1"/>
  <c r="R5236" i="1" s="1"/>
  <c r="J5236" i="1"/>
  <c r="S5235" i="1"/>
  <c r="M5235" i="1"/>
  <c r="L5235" i="1"/>
  <c r="O5235" i="1" s="1"/>
  <c r="R5235" i="1" s="1"/>
  <c r="J5235" i="1"/>
  <c r="O5234" i="1"/>
  <c r="M5234" i="1"/>
  <c r="L5234" i="1"/>
  <c r="J5234" i="1"/>
  <c r="O5233" i="1"/>
  <c r="R5233" i="1" s="1"/>
  <c r="M5233" i="1"/>
  <c r="L5233" i="1"/>
  <c r="J5233" i="1"/>
  <c r="H5232" i="1"/>
  <c r="M5231" i="1"/>
  <c r="L5231" i="1"/>
  <c r="O5231" i="1" s="1"/>
  <c r="R5231" i="1" s="1"/>
  <c r="J5231" i="1"/>
  <c r="R5230" i="1"/>
  <c r="M5230" i="1"/>
  <c r="L5230" i="1"/>
  <c r="O5230" i="1" s="1"/>
  <c r="S5230" i="1" s="1"/>
  <c r="J5230" i="1"/>
  <c r="S5229" i="1"/>
  <c r="M5229" i="1"/>
  <c r="O5229" i="1" s="1"/>
  <c r="R5229" i="1" s="1"/>
  <c r="L5229" i="1"/>
  <c r="J5229" i="1"/>
  <c r="R5228" i="1"/>
  <c r="O5228" i="1"/>
  <c r="M5228" i="1"/>
  <c r="L5228" i="1"/>
  <c r="J5228" i="1"/>
  <c r="S5228" i="1" s="1"/>
  <c r="R5227" i="1"/>
  <c r="M5227" i="1"/>
  <c r="L5227" i="1"/>
  <c r="O5227" i="1" s="1"/>
  <c r="S5227" i="1" s="1"/>
  <c r="J5227" i="1"/>
  <c r="M5226" i="1"/>
  <c r="L5226" i="1"/>
  <c r="J5226" i="1"/>
  <c r="M5225" i="1"/>
  <c r="O5225" i="1" s="1"/>
  <c r="L5225" i="1"/>
  <c r="J5225" i="1"/>
  <c r="M5224" i="1"/>
  <c r="L5224" i="1"/>
  <c r="O5224" i="1" s="1"/>
  <c r="R5224" i="1" s="1"/>
  <c r="J5224" i="1"/>
  <c r="H5222" i="1"/>
  <c r="H5221" i="1"/>
  <c r="S5220" i="1"/>
  <c r="R5220" i="1"/>
  <c r="N5220" i="1"/>
  <c r="M5220" i="1"/>
  <c r="L5220" i="1"/>
  <c r="O5220" i="1" s="1"/>
  <c r="J5220" i="1"/>
  <c r="I5220" i="1"/>
  <c r="F5220" i="1"/>
  <c r="S5219" i="1"/>
  <c r="N5219" i="1"/>
  <c r="M5219" i="1"/>
  <c r="O5219" i="1" s="1"/>
  <c r="R5219" i="1" s="1"/>
  <c r="L5219" i="1"/>
  <c r="J5219" i="1"/>
  <c r="I5219" i="1"/>
  <c r="F5219" i="1"/>
  <c r="O5218" i="1"/>
  <c r="R5218" i="1" s="1"/>
  <c r="N5218" i="1"/>
  <c r="M5218" i="1"/>
  <c r="L5218" i="1"/>
  <c r="J5218" i="1"/>
  <c r="S5218" i="1" s="1"/>
  <c r="I5218" i="1"/>
  <c r="F5218" i="1"/>
  <c r="R5217" i="1"/>
  <c r="N5217" i="1"/>
  <c r="M5217" i="1"/>
  <c r="O5217" i="1" s="1"/>
  <c r="L5217" i="1"/>
  <c r="J5217" i="1"/>
  <c r="I5217" i="1"/>
  <c r="F5217" i="1"/>
  <c r="N5216" i="1"/>
  <c r="M5216" i="1"/>
  <c r="L5216" i="1"/>
  <c r="J5216" i="1"/>
  <c r="I5216" i="1"/>
  <c r="F5216" i="1"/>
  <c r="N5215" i="1"/>
  <c r="M5215" i="1"/>
  <c r="O5215" i="1" s="1"/>
  <c r="L5215" i="1"/>
  <c r="J5215" i="1"/>
  <c r="I5215" i="1"/>
  <c r="F5215" i="1"/>
  <c r="R5214" i="1"/>
  <c r="O5214" i="1"/>
  <c r="N5214" i="1"/>
  <c r="M5214" i="1"/>
  <c r="L5214" i="1"/>
  <c r="J5214" i="1"/>
  <c r="S5214" i="1" s="1"/>
  <c r="I5214" i="1"/>
  <c r="F5214" i="1"/>
  <c r="O5213" i="1"/>
  <c r="R5213" i="1" s="1"/>
  <c r="N5213" i="1"/>
  <c r="M5213" i="1"/>
  <c r="L5213" i="1"/>
  <c r="J5213" i="1"/>
  <c r="S5213" i="1" s="1"/>
  <c r="I5213" i="1"/>
  <c r="F5213" i="1"/>
  <c r="R5212" i="1"/>
  <c r="N5212" i="1"/>
  <c r="M5212" i="1"/>
  <c r="L5212" i="1"/>
  <c r="O5212" i="1" s="1"/>
  <c r="S5212" i="1" s="1"/>
  <c r="J5212" i="1"/>
  <c r="I5212" i="1"/>
  <c r="F5212" i="1"/>
  <c r="N5211" i="1"/>
  <c r="M5211" i="1"/>
  <c r="O5211" i="1" s="1"/>
  <c r="R5211" i="1" s="1"/>
  <c r="L5211" i="1"/>
  <c r="J5211" i="1"/>
  <c r="I5211" i="1"/>
  <c r="F5211" i="1"/>
  <c r="O5210" i="1"/>
  <c r="R5210" i="1" s="1"/>
  <c r="N5210" i="1"/>
  <c r="M5210" i="1"/>
  <c r="L5210" i="1"/>
  <c r="J5210" i="1"/>
  <c r="I5210" i="1"/>
  <c r="F5210" i="1"/>
  <c r="O5209" i="1"/>
  <c r="R5209" i="1" s="1"/>
  <c r="N5209" i="1"/>
  <c r="M5209" i="1"/>
  <c r="L5209" i="1"/>
  <c r="J5209" i="1"/>
  <c r="I5209" i="1"/>
  <c r="F5209" i="1"/>
  <c r="R5208" i="1"/>
  <c r="N5208" i="1"/>
  <c r="M5208" i="1"/>
  <c r="L5208" i="1"/>
  <c r="O5208" i="1" s="1"/>
  <c r="S5208" i="1" s="1"/>
  <c r="J5208" i="1"/>
  <c r="I5208" i="1"/>
  <c r="F5208" i="1"/>
  <c r="O5207" i="1"/>
  <c r="N5207" i="1"/>
  <c r="M5207" i="1"/>
  <c r="L5207" i="1"/>
  <c r="J5207" i="1"/>
  <c r="I5207" i="1"/>
  <c r="F5207" i="1"/>
  <c r="O5206" i="1"/>
  <c r="R5206" i="1" s="1"/>
  <c r="N5206" i="1"/>
  <c r="M5206" i="1"/>
  <c r="L5206" i="1"/>
  <c r="J5206" i="1"/>
  <c r="I5206" i="1"/>
  <c r="F5206" i="1"/>
  <c r="S5205" i="1"/>
  <c r="R5205" i="1"/>
  <c r="O5205" i="1"/>
  <c r="N5205" i="1"/>
  <c r="M5205" i="1"/>
  <c r="L5205" i="1"/>
  <c r="J5205" i="1"/>
  <c r="I5205" i="1"/>
  <c r="F5205" i="1"/>
  <c r="N5204" i="1"/>
  <c r="M5204" i="1"/>
  <c r="L5204" i="1"/>
  <c r="J5204" i="1"/>
  <c r="I5204" i="1"/>
  <c r="F5204" i="1"/>
  <c r="N5203" i="1"/>
  <c r="M5203" i="1"/>
  <c r="O5203" i="1" s="1"/>
  <c r="L5203" i="1"/>
  <c r="J5203" i="1"/>
  <c r="I5203" i="1"/>
  <c r="F5203" i="1"/>
  <c r="O5202" i="1"/>
  <c r="R5202" i="1" s="1"/>
  <c r="N5202" i="1"/>
  <c r="M5202" i="1"/>
  <c r="L5202" i="1"/>
  <c r="J5202" i="1"/>
  <c r="I5202" i="1"/>
  <c r="F5202" i="1"/>
  <c r="O5201" i="1"/>
  <c r="R5201" i="1" s="1"/>
  <c r="N5201" i="1"/>
  <c r="M5201" i="1"/>
  <c r="L5201" i="1"/>
  <c r="J5201" i="1"/>
  <c r="I5201" i="1"/>
  <c r="F5201" i="1"/>
  <c r="N5200" i="1"/>
  <c r="M5200" i="1"/>
  <c r="L5200" i="1"/>
  <c r="O5200" i="1" s="1"/>
  <c r="J5200" i="1"/>
  <c r="I5200" i="1"/>
  <c r="F5200" i="1"/>
  <c r="O5199" i="1"/>
  <c r="N5199" i="1"/>
  <c r="M5199" i="1"/>
  <c r="L5199" i="1"/>
  <c r="J5199" i="1"/>
  <c r="I5199" i="1"/>
  <c r="F5199" i="1"/>
  <c r="O5198" i="1"/>
  <c r="R5198" i="1" s="1"/>
  <c r="N5198" i="1"/>
  <c r="M5198" i="1"/>
  <c r="L5198" i="1"/>
  <c r="J5198" i="1"/>
  <c r="I5198" i="1"/>
  <c r="F5198" i="1"/>
  <c r="S5197" i="1"/>
  <c r="R5197" i="1"/>
  <c r="O5197" i="1"/>
  <c r="N5197" i="1"/>
  <c r="M5197" i="1"/>
  <c r="L5197" i="1"/>
  <c r="J5197" i="1"/>
  <c r="I5197" i="1"/>
  <c r="F5197" i="1"/>
  <c r="N5196" i="1"/>
  <c r="M5196" i="1"/>
  <c r="L5196" i="1"/>
  <c r="J5196" i="1"/>
  <c r="I5196" i="1"/>
  <c r="F5196" i="1"/>
  <c r="N5195" i="1"/>
  <c r="M5195" i="1"/>
  <c r="O5195" i="1" s="1"/>
  <c r="L5195" i="1"/>
  <c r="J5195" i="1"/>
  <c r="I5195" i="1"/>
  <c r="F5195" i="1"/>
  <c r="S5194" i="1"/>
  <c r="O5194" i="1"/>
  <c r="R5194" i="1" s="1"/>
  <c r="N5194" i="1"/>
  <c r="M5194" i="1"/>
  <c r="L5194" i="1"/>
  <c r="J5194" i="1"/>
  <c r="I5194" i="1"/>
  <c r="F5194" i="1"/>
  <c r="R5193" i="1"/>
  <c r="N5193" i="1"/>
  <c r="M5193" i="1"/>
  <c r="O5193" i="1" s="1"/>
  <c r="L5193" i="1"/>
  <c r="J5193" i="1"/>
  <c r="I5193" i="1"/>
  <c r="F5193" i="1"/>
  <c r="N5192" i="1"/>
  <c r="M5192" i="1"/>
  <c r="L5192" i="1"/>
  <c r="J5192" i="1"/>
  <c r="I5192" i="1"/>
  <c r="F5192" i="1"/>
  <c r="S5191" i="1"/>
  <c r="N5191" i="1"/>
  <c r="M5191" i="1"/>
  <c r="O5191" i="1" s="1"/>
  <c r="R5191" i="1" s="1"/>
  <c r="L5191" i="1"/>
  <c r="J5191" i="1"/>
  <c r="I5191" i="1"/>
  <c r="F5191" i="1"/>
  <c r="R5190" i="1"/>
  <c r="N5190" i="1"/>
  <c r="M5190" i="1"/>
  <c r="O5190" i="1" s="1"/>
  <c r="L5190" i="1"/>
  <c r="J5190" i="1"/>
  <c r="I5190" i="1"/>
  <c r="F5190" i="1"/>
  <c r="S5189" i="1"/>
  <c r="R5189" i="1"/>
  <c r="O5189" i="1"/>
  <c r="N5189" i="1"/>
  <c r="M5189" i="1"/>
  <c r="L5189" i="1"/>
  <c r="J5189" i="1"/>
  <c r="I5189" i="1"/>
  <c r="F5189" i="1"/>
  <c r="O5188" i="1"/>
  <c r="N5188" i="1"/>
  <c r="M5188" i="1"/>
  <c r="L5188" i="1"/>
  <c r="J5188" i="1"/>
  <c r="I5188" i="1"/>
  <c r="F5188" i="1"/>
  <c r="R5187" i="1"/>
  <c r="N5187" i="1"/>
  <c r="M5187" i="1"/>
  <c r="O5187" i="1" s="1"/>
  <c r="L5187" i="1"/>
  <c r="J5187" i="1"/>
  <c r="S5187" i="1" s="1"/>
  <c r="I5187" i="1"/>
  <c r="F5187" i="1"/>
  <c r="O5186" i="1"/>
  <c r="R5186" i="1" s="1"/>
  <c r="N5186" i="1"/>
  <c r="M5186" i="1"/>
  <c r="L5186" i="1"/>
  <c r="J5186" i="1"/>
  <c r="I5186" i="1"/>
  <c r="F5186" i="1"/>
  <c r="O5185" i="1"/>
  <c r="R5185" i="1" s="1"/>
  <c r="N5185" i="1"/>
  <c r="M5185" i="1"/>
  <c r="L5185" i="1"/>
  <c r="J5185" i="1"/>
  <c r="S5185" i="1" s="1"/>
  <c r="I5185" i="1"/>
  <c r="F5185" i="1"/>
  <c r="R5184" i="1"/>
  <c r="N5184" i="1"/>
  <c r="M5184" i="1"/>
  <c r="L5184" i="1"/>
  <c r="O5184" i="1" s="1"/>
  <c r="J5184" i="1"/>
  <c r="S5184" i="1" s="1"/>
  <c r="I5184" i="1"/>
  <c r="F5184" i="1"/>
  <c r="O5183" i="1"/>
  <c r="N5183" i="1"/>
  <c r="M5183" i="1"/>
  <c r="L5183" i="1"/>
  <c r="J5183" i="1"/>
  <c r="I5183" i="1"/>
  <c r="F5183" i="1"/>
  <c r="O5182" i="1"/>
  <c r="R5182" i="1" s="1"/>
  <c r="N5182" i="1"/>
  <c r="M5182" i="1"/>
  <c r="L5182" i="1"/>
  <c r="J5182" i="1"/>
  <c r="S5182" i="1" s="1"/>
  <c r="I5182" i="1"/>
  <c r="F5182" i="1"/>
  <c r="R5181" i="1"/>
  <c r="N5181" i="1"/>
  <c r="M5181" i="1"/>
  <c r="L5181" i="1"/>
  <c r="O5181" i="1" s="1"/>
  <c r="J5181" i="1"/>
  <c r="I5181" i="1"/>
  <c r="F5181" i="1"/>
  <c r="N5180" i="1"/>
  <c r="M5180" i="1"/>
  <c r="L5180" i="1"/>
  <c r="J5180" i="1"/>
  <c r="I5180" i="1"/>
  <c r="F5180" i="1"/>
  <c r="N5179" i="1"/>
  <c r="M5179" i="1"/>
  <c r="O5179" i="1" s="1"/>
  <c r="R5179" i="1" s="1"/>
  <c r="L5179" i="1"/>
  <c r="J5179" i="1"/>
  <c r="I5179" i="1"/>
  <c r="F5179" i="1"/>
  <c r="N5178" i="1"/>
  <c r="M5178" i="1"/>
  <c r="L5178" i="1"/>
  <c r="O5178" i="1" s="1"/>
  <c r="R5178" i="1" s="1"/>
  <c r="J5178" i="1"/>
  <c r="S5178" i="1" s="1"/>
  <c r="I5178" i="1"/>
  <c r="F5178" i="1"/>
  <c r="N5177" i="1"/>
  <c r="M5177" i="1"/>
  <c r="L5177" i="1"/>
  <c r="J5177" i="1"/>
  <c r="I5177" i="1"/>
  <c r="F5177" i="1"/>
  <c r="N5176" i="1"/>
  <c r="M5176" i="1"/>
  <c r="L5176" i="1"/>
  <c r="J5176" i="1"/>
  <c r="I5176" i="1"/>
  <c r="F5176" i="1"/>
  <c r="N5175" i="1"/>
  <c r="M5175" i="1"/>
  <c r="L5175" i="1"/>
  <c r="O5175" i="1" s="1"/>
  <c r="J5175" i="1"/>
  <c r="I5175" i="1"/>
  <c r="F5175" i="1"/>
  <c r="R5174" i="1"/>
  <c r="N5174" i="1"/>
  <c r="M5174" i="1"/>
  <c r="O5174" i="1" s="1"/>
  <c r="L5174" i="1"/>
  <c r="J5174" i="1"/>
  <c r="S5174" i="1" s="1"/>
  <c r="I5174" i="1"/>
  <c r="F5174" i="1"/>
  <c r="S5173" i="1"/>
  <c r="N5173" i="1"/>
  <c r="M5173" i="1"/>
  <c r="L5173" i="1"/>
  <c r="O5173" i="1" s="1"/>
  <c r="R5173" i="1" s="1"/>
  <c r="J5173" i="1"/>
  <c r="I5173" i="1"/>
  <c r="F5173" i="1"/>
  <c r="N5172" i="1"/>
  <c r="M5172" i="1"/>
  <c r="O5172" i="1" s="1"/>
  <c r="L5172" i="1"/>
  <c r="J5172" i="1"/>
  <c r="I5172" i="1"/>
  <c r="F5172" i="1"/>
  <c r="R5171" i="1"/>
  <c r="N5171" i="1"/>
  <c r="M5171" i="1"/>
  <c r="O5171" i="1" s="1"/>
  <c r="L5171" i="1"/>
  <c r="J5171" i="1"/>
  <c r="S5171" i="1" s="1"/>
  <c r="I5171" i="1"/>
  <c r="F5171" i="1"/>
  <c r="O5170" i="1"/>
  <c r="R5170" i="1" s="1"/>
  <c r="N5170" i="1"/>
  <c r="M5170" i="1"/>
  <c r="L5170" i="1"/>
  <c r="J5170" i="1"/>
  <c r="S5170" i="1" s="1"/>
  <c r="I5170" i="1"/>
  <c r="F5170" i="1"/>
  <c r="N5169" i="1"/>
  <c r="M5169" i="1"/>
  <c r="O5169" i="1" s="1"/>
  <c r="R5169" i="1" s="1"/>
  <c r="L5169" i="1"/>
  <c r="J5169" i="1"/>
  <c r="I5169" i="1"/>
  <c r="F5169" i="1"/>
  <c r="N5168" i="1"/>
  <c r="M5168" i="1"/>
  <c r="L5168" i="1"/>
  <c r="J5168" i="1"/>
  <c r="I5168" i="1"/>
  <c r="F5168" i="1"/>
  <c r="O5167" i="1"/>
  <c r="N5167" i="1"/>
  <c r="M5167" i="1"/>
  <c r="L5167" i="1"/>
  <c r="J5167" i="1"/>
  <c r="I5167" i="1"/>
  <c r="F5167" i="1"/>
  <c r="O5166" i="1"/>
  <c r="R5166" i="1" s="1"/>
  <c r="N5166" i="1"/>
  <c r="M5166" i="1"/>
  <c r="L5166" i="1"/>
  <c r="J5166" i="1"/>
  <c r="I5166" i="1"/>
  <c r="F5166" i="1"/>
  <c r="R5165" i="1"/>
  <c r="O5165" i="1"/>
  <c r="N5165" i="1"/>
  <c r="M5165" i="1"/>
  <c r="L5165" i="1"/>
  <c r="J5165" i="1"/>
  <c r="I5165" i="1"/>
  <c r="F5165" i="1"/>
  <c r="S5164" i="1"/>
  <c r="O5164" i="1"/>
  <c r="R5164" i="1" s="1"/>
  <c r="N5164" i="1"/>
  <c r="M5164" i="1"/>
  <c r="L5164" i="1"/>
  <c r="J5164" i="1"/>
  <c r="I5164" i="1"/>
  <c r="F5164" i="1"/>
  <c r="L5163" i="1"/>
  <c r="L5162" i="1"/>
  <c r="L5161" i="1"/>
  <c r="H5160" i="1"/>
  <c r="O5159" i="1"/>
  <c r="R5159" i="1" s="1"/>
  <c r="M5159" i="1"/>
  <c r="L5159" i="1"/>
  <c r="J5159" i="1"/>
  <c r="M5158" i="1"/>
  <c r="L5158" i="1"/>
  <c r="J5158" i="1"/>
  <c r="M5157" i="1"/>
  <c r="O5157" i="1" s="1"/>
  <c r="L5157" i="1"/>
  <c r="J5157" i="1"/>
  <c r="R5156" i="1"/>
  <c r="O5156" i="1"/>
  <c r="M5156" i="1"/>
  <c r="L5156" i="1"/>
  <c r="J5156" i="1"/>
  <c r="R5155" i="1"/>
  <c r="O5155" i="1"/>
  <c r="S5155" i="1" s="1"/>
  <c r="M5155" i="1"/>
  <c r="L5155" i="1"/>
  <c r="J5155" i="1"/>
  <c r="R5154" i="1"/>
  <c r="M5154" i="1"/>
  <c r="L5154" i="1"/>
  <c r="O5154" i="1" s="1"/>
  <c r="S5154" i="1" s="1"/>
  <c r="J5154" i="1"/>
  <c r="R5153" i="1"/>
  <c r="M5153" i="1"/>
  <c r="O5153" i="1" s="1"/>
  <c r="L5153" i="1"/>
  <c r="J5153" i="1"/>
  <c r="S5153" i="1" s="1"/>
  <c r="O5152" i="1"/>
  <c r="R5152" i="1" s="1"/>
  <c r="M5152" i="1"/>
  <c r="L5152" i="1"/>
  <c r="J5152" i="1"/>
  <c r="O5151" i="1"/>
  <c r="R5151" i="1" s="1"/>
  <c r="M5151" i="1"/>
  <c r="L5151" i="1"/>
  <c r="J5151" i="1"/>
  <c r="M5150" i="1"/>
  <c r="L5150" i="1"/>
  <c r="O5150" i="1" s="1"/>
  <c r="R5150" i="1" s="1"/>
  <c r="J5150" i="1"/>
  <c r="M5149" i="1"/>
  <c r="L5149" i="1"/>
  <c r="J5149" i="1"/>
  <c r="R5148" i="1"/>
  <c r="M5148" i="1"/>
  <c r="O5148" i="1" s="1"/>
  <c r="L5148" i="1"/>
  <c r="J5148" i="1"/>
  <c r="S5148" i="1" s="1"/>
  <c r="S5147" i="1"/>
  <c r="M5147" i="1"/>
  <c r="L5147" i="1"/>
  <c r="O5147" i="1" s="1"/>
  <c r="R5147" i="1" s="1"/>
  <c r="J5147" i="1"/>
  <c r="S5146" i="1"/>
  <c r="M5146" i="1"/>
  <c r="L5146" i="1"/>
  <c r="O5146" i="1" s="1"/>
  <c r="R5146" i="1" s="1"/>
  <c r="J5146" i="1"/>
  <c r="R5145" i="1"/>
  <c r="M5145" i="1"/>
  <c r="O5145" i="1" s="1"/>
  <c r="L5145" i="1"/>
  <c r="J5145" i="1"/>
  <c r="S5145" i="1" s="1"/>
  <c r="O5144" i="1"/>
  <c r="R5144" i="1" s="1"/>
  <c r="M5144" i="1"/>
  <c r="L5144" i="1"/>
  <c r="J5144" i="1"/>
  <c r="O5143" i="1"/>
  <c r="R5143" i="1" s="1"/>
  <c r="M5143" i="1"/>
  <c r="L5143" i="1"/>
  <c r="J5143" i="1"/>
  <c r="M5142" i="1"/>
  <c r="L5142" i="1"/>
  <c r="J5142" i="1"/>
  <c r="M5141" i="1"/>
  <c r="L5141" i="1"/>
  <c r="O5141" i="1" s="1"/>
  <c r="J5141" i="1"/>
  <c r="M5140" i="1"/>
  <c r="O5140" i="1" s="1"/>
  <c r="R5140" i="1" s="1"/>
  <c r="L5140" i="1"/>
  <c r="J5140" i="1"/>
  <c r="R5139" i="1"/>
  <c r="M5139" i="1"/>
  <c r="L5139" i="1"/>
  <c r="O5139" i="1" s="1"/>
  <c r="S5139" i="1" s="1"/>
  <c r="J5139" i="1"/>
  <c r="M5138" i="1"/>
  <c r="O5138" i="1" s="1"/>
  <c r="L5138" i="1"/>
  <c r="J5138" i="1"/>
  <c r="S5137" i="1"/>
  <c r="R5137" i="1"/>
  <c r="M5137" i="1"/>
  <c r="O5137" i="1" s="1"/>
  <c r="L5137" i="1"/>
  <c r="J5137" i="1"/>
  <c r="O5136" i="1"/>
  <c r="R5136" i="1" s="1"/>
  <c r="M5136" i="1"/>
  <c r="L5136" i="1"/>
  <c r="J5136" i="1"/>
  <c r="R5135" i="1"/>
  <c r="O5135" i="1"/>
  <c r="M5135" i="1"/>
  <c r="L5135" i="1"/>
  <c r="J5135" i="1"/>
  <c r="L5134" i="1"/>
  <c r="M5133" i="1"/>
  <c r="L5133" i="1"/>
  <c r="O5133" i="1" s="1"/>
  <c r="R5133" i="1" s="1"/>
  <c r="J5133" i="1"/>
  <c r="O5132" i="1"/>
  <c r="R5132" i="1" s="1"/>
  <c r="M5132" i="1"/>
  <c r="L5132" i="1"/>
  <c r="J5132" i="1"/>
  <c r="O5131" i="1"/>
  <c r="M5131" i="1"/>
  <c r="L5131" i="1"/>
  <c r="J5131" i="1"/>
  <c r="M5130" i="1"/>
  <c r="O5130" i="1" s="1"/>
  <c r="R5130" i="1" s="1"/>
  <c r="L5130" i="1"/>
  <c r="J5130" i="1"/>
  <c r="S5130" i="1" s="1"/>
  <c r="S5129" i="1"/>
  <c r="M5129" i="1"/>
  <c r="L5129" i="1"/>
  <c r="O5129" i="1" s="1"/>
  <c r="R5129" i="1" s="1"/>
  <c r="J5129" i="1"/>
  <c r="M5128" i="1"/>
  <c r="O5128" i="1" s="1"/>
  <c r="R5128" i="1" s="1"/>
  <c r="L5128" i="1"/>
  <c r="J5128" i="1"/>
  <c r="M5127" i="1"/>
  <c r="L5127" i="1"/>
  <c r="O5127" i="1" s="1"/>
  <c r="R5127" i="1" s="1"/>
  <c r="J5127" i="1"/>
  <c r="M5126" i="1"/>
  <c r="L5126" i="1"/>
  <c r="J5126" i="1"/>
  <c r="M5125" i="1"/>
  <c r="L5125" i="1"/>
  <c r="O5125" i="1" s="1"/>
  <c r="R5125" i="1" s="1"/>
  <c r="J5125" i="1"/>
  <c r="M5124" i="1"/>
  <c r="L5124" i="1"/>
  <c r="J5124" i="1"/>
  <c r="M5123" i="1"/>
  <c r="L5123" i="1"/>
  <c r="O5123" i="1" s="1"/>
  <c r="J5123" i="1"/>
  <c r="O5122" i="1"/>
  <c r="R5122" i="1" s="1"/>
  <c r="M5122" i="1"/>
  <c r="L5122" i="1"/>
  <c r="J5122" i="1"/>
  <c r="M5121" i="1"/>
  <c r="L5121" i="1"/>
  <c r="O5121" i="1" s="1"/>
  <c r="R5121" i="1" s="1"/>
  <c r="J5121" i="1"/>
  <c r="R5120" i="1"/>
  <c r="M5120" i="1"/>
  <c r="L5120" i="1"/>
  <c r="O5120" i="1" s="1"/>
  <c r="J5120" i="1"/>
  <c r="S5120" i="1" s="1"/>
  <c r="R5119" i="1"/>
  <c r="M5119" i="1"/>
  <c r="L5119" i="1"/>
  <c r="O5119" i="1" s="1"/>
  <c r="J5119" i="1"/>
  <c r="S5119" i="1" s="1"/>
  <c r="L5118" i="1"/>
  <c r="M5117" i="1"/>
  <c r="O5117" i="1" s="1"/>
  <c r="L5117" i="1"/>
  <c r="J5117" i="1"/>
  <c r="S5116" i="1"/>
  <c r="R5116" i="1"/>
  <c r="O5116" i="1"/>
  <c r="M5116" i="1"/>
  <c r="L5116" i="1"/>
  <c r="J5116" i="1"/>
  <c r="S5115" i="1"/>
  <c r="R5115" i="1"/>
  <c r="M5115" i="1"/>
  <c r="O5115" i="1" s="1"/>
  <c r="L5115" i="1"/>
  <c r="J5115" i="1"/>
  <c r="O5114" i="1"/>
  <c r="M5114" i="1"/>
  <c r="L5114" i="1"/>
  <c r="J5114" i="1"/>
  <c r="R5113" i="1"/>
  <c r="O5113" i="1"/>
  <c r="M5113" i="1"/>
  <c r="L5113" i="1"/>
  <c r="J5113" i="1"/>
  <c r="R5112" i="1"/>
  <c r="M5112" i="1"/>
  <c r="L5112" i="1"/>
  <c r="O5112" i="1" s="1"/>
  <c r="J5112" i="1"/>
  <c r="S5112" i="1" s="1"/>
  <c r="O5111" i="1"/>
  <c r="R5111" i="1" s="1"/>
  <c r="M5111" i="1"/>
  <c r="L5111" i="1"/>
  <c r="J5111" i="1"/>
  <c r="O5110" i="1"/>
  <c r="R5110" i="1" s="1"/>
  <c r="M5110" i="1"/>
  <c r="L5110" i="1"/>
  <c r="J5110" i="1"/>
  <c r="S5110" i="1" s="1"/>
  <c r="O5109" i="1"/>
  <c r="R5109" i="1" s="1"/>
  <c r="M5109" i="1"/>
  <c r="L5109" i="1"/>
  <c r="J5109" i="1"/>
  <c r="S5109" i="1" s="1"/>
  <c r="S5108" i="1"/>
  <c r="O5108" i="1"/>
  <c r="R5108" i="1" s="1"/>
  <c r="M5108" i="1"/>
  <c r="L5108" i="1"/>
  <c r="J5108" i="1"/>
  <c r="R5107" i="1"/>
  <c r="O5107" i="1"/>
  <c r="M5107" i="1"/>
  <c r="L5107" i="1"/>
  <c r="J5107" i="1"/>
  <c r="S5107" i="1" s="1"/>
  <c r="S5106" i="1"/>
  <c r="R5106" i="1"/>
  <c r="M5106" i="1"/>
  <c r="L5106" i="1"/>
  <c r="O5106" i="1" s="1"/>
  <c r="J5106" i="1"/>
  <c r="S5105" i="1"/>
  <c r="M5105" i="1"/>
  <c r="L5105" i="1"/>
  <c r="O5105" i="1" s="1"/>
  <c r="R5105" i="1" s="1"/>
  <c r="J5105" i="1"/>
  <c r="H5104" i="1"/>
  <c r="M5103" i="1"/>
  <c r="L5103" i="1"/>
  <c r="J5103" i="1"/>
  <c r="S5102" i="1"/>
  <c r="R5102" i="1"/>
  <c r="M5102" i="1"/>
  <c r="O5102" i="1" s="1"/>
  <c r="L5102" i="1"/>
  <c r="J5102" i="1"/>
  <c r="O5101" i="1"/>
  <c r="R5101" i="1" s="1"/>
  <c r="M5101" i="1"/>
  <c r="L5101" i="1"/>
  <c r="J5101" i="1"/>
  <c r="S5101" i="1" s="1"/>
  <c r="R5100" i="1"/>
  <c r="O5100" i="1"/>
  <c r="M5100" i="1"/>
  <c r="L5100" i="1"/>
  <c r="J5100" i="1"/>
  <c r="S5100" i="1" s="1"/>
  <c r="R5099" i="1"/>
  <c r="M5099" i="1"/>
  <c r="L5099" i="1"/>
  <c r="O5099" i="1" s="1"/>
  <c r="J5099" i="1"/>
  <c r="S5099" i="1" s="1"/>
  <c r="O5098" i="1"/>
  <c r="R5098" i="1" s="1"/>
  <c r="M5098" i="1"/>
  <c r="L5098" i="1"/>
  <c r="J5098" i="1"/>
  <c r="S5098" i="1" s="1"/>
  <c r="O5097" i="1"/>
  <c r="R5097" i="1" s="1"/>
  <c r="M5097" i="1"/>
  <c r="L5097" i="1"/>
  <c r="J5097" i="1"/>
  <c r="S5095" i="1"/>
  <c r="M5095" i="1"/>
  <c r="L5095" i="1"/>
  <c r="O5095" i="1" s="1"/>
  <c r="R5095" i="1" s="1"/>
  <c r="J5095" i="1"/>
  <c r="M5094" i="1"/>
  <c r="L5094" i="1"/>
  <c r="O5094" i="1" s="1"/>
  <c r="R5094" i="1" s="1"/>
  <c r="J5094" i="1"/>
  <c r="M5093" i="1"/>
  <c r="L5093" i="1"/>
  <c r="O5093" i="1" s="1"/>
  <c r="R5093" i="1" s="1"/>
  <c r="J5093" i="1"/>
  <c r="S5093" i="1" s="1"/>
  <c r="M5092" i="1"/>
  <c r="L5092" i="1"/>
  <c r="O5092" i="1" s="1"/>
  <c r="R5092" i="1" s="1"/>
  <c r="J5092" i="1"/>
  <c r="M5091" i="1"/>
  <c r="L5091" i="1"/>
  <c r="J5091" i="1"/>
  <c r="O5090" i="1"/>
  <c r="R5090" i="1" s="1"/>
  <c r="M5090" i="1"/>
  <c r="L5090" i="1"/>
  <c r="J5090" i="1"/>
  <c r="M5089" i="1"/>
  <c r="L5089" i="1"/>
  <c r="O5089" i="1" s="1"/>
  <c r="R5089" i="1" s="1"/>
  <c r="J5089" i="1"/>
  <c r="M5088" i="1"/>
  <c r="L5088" i="1"/>
  <c r="O5088" i="1" s="1"/>
  <c r="J5088" i="1"/>
  <c r="M5087" i="1"/>
  <c r="O5087" i="1" s="1"/>
  <c r="L5087" i="1"/>
  <c r="J5087" i="1"/>
  <c r="M5085" i="1"/>
  <c r="L5085" i="1"/>
  <c r="O5085" i="1" s="1"/>
  <c r="J5085" i="1"/>
  <c r="M5084" i="1"/>
  <c r="L5084" i="1"/>
  <c r="O5084" i="1" s="1"/>
  <c r="J5084" i="1"/>
  <c r="M5083" i="1"/>
  <c r="L5083" i="1"/>
  <c r="J5083" i="1"/>
  <c r="M5082" i="1"/>
  <c r="L5082" i="1"/>
  <c r="J5082" i="1"/>
  <c r="M5081" i="1"/>
  <c r="L5081" i="1"/>
  <c r="O5081" i="1" s="1"/>
  <c r="J5081" i="1"/>
  <c r="M5080" i="1"/>
  <c r="L5080" i="1"/>
  <c r="O5080" i="1" s="1"/>
  <c r="J5080" i="1"/>
  <c r="S5078" i="1"/>
  <c r="M5078" i="1"/>
  <c r="L5078" i="1"/>
  <c r="O5078" i="1" s="1"/>
  <c r="R5078" i="1" s="1"/>
  <c r="J5078" i="1"/>
  <c r="S5077" i="1"/>
  <c r="R5077" i="1"/>
  <c r="M5077" i="1"/>
  <c r="O5077" i="1" s="1"/>
  <c r="L5077" i="1"/>
  <c r="J5077" i="1"/>
  <c r="O5076" i="1"/>
  <c r="R5076" i="1" s="1"/>
  <c r="M5076" i="1"/>
  <c r="L5076" i="1"/>
  <c r="J5076" i="1"/>
  <c r="S5076" i="1" s="1"/>
  <c r="R5075" i="1"/>
  <c r="O5075" i="1"/>
  <c r="M5075" i="1"/>
  <c r="L5075" i="1"/>
  <c r="J5075" i="1"/>
  <c r="R5074" i="1"/>
  <c r="M5074" i="1"/>
  <c r="L5074" i="1"/>
  <c r="O5074" i="1" s="1"/>
  <c r="J5074" i="1"/>
  <c r="M5073" i="1"/>
  <c r="L5073" i="1"/>
  <c r="O5073" i="1" s="1"/>
  <c r="J5073" i="1"/>
  <c r="M5072" i="1"/>
  <c r="O5072" i="1" s="1"/>
  <c r="R5072" i="1" s="1"/>
  <c r="L5072" i="1"/>
  <c r="J5072" i="1"/>
  <c r="M5071" i="1"/>
  <c r="L5071" i="1"/>
  <c r="O5071" i="1" s="1"/>
  <c r="R5071" i="1" s="1"/>
  <c r="J5071" i="1"/>
  <c r="S5070" i="1"/>
  <c r="R5070" i="1"/>
  <c r="O5070" i="1"/>
  <c r="M5070" i="1"/>
  <c r="L5070" i="1"/>
  <c r="J5070" i="1"/>
  <c r="R5069" i="1"/>
  <c r="M5069" i="1"/>
  <c r="O5069" i="1" s="1"/>
  <c r="S5069" i="1" s="1"/>
  <c r="L5069" i="1"/>
  <c r="J5069" i="1"/>
  <c r="L5068" i="1"/>
  <c r="M5067" i="1"/>
  <c r="L5067" i="1"/>
  <c r="J5067" i="1"/>
  <c r="M5066" i="1"/>
  <c r="L5066" i="1"/>
  <c r="J5066" i="1"/>
  <c r="H5065" i="1"/>
  <c r="O5064" i="1"/>
  <c r="R5064" i="1" s="1"/>
  <c r="M5064" i="1"/>
  <c r="L5064" i="1"/>
  <c r="J5064" i="1"/>
  <c r="S5064" i="1" s="1"/>
  <c r="O5063" i="1"/>
  <c r="R5063" i="1" s="1"/>
  <c r="M5063" i="1"/>
  <c r="L5063" i="1"/>
  <c r="J5063" i="1"/>
  <c r="M5062" i="1"/>
  <c r="L5062" i="1"/>
  <c r="O5062" i="1" s="1"/>
  <c r="J5062" i="1"/>
  <c r="M5061" i="1"/>
  <c r="L5061" i="1"/>
  <c r="J5061" i="1"/>
  <c r="O5060" i="1"/>
  <c r="R5060" i="1" s="1"/>
  <c r="M5060" i="1"/>
  <c r="L5060" i="1"/>
  <c r="J5060" i="1"/>
  <c r="M5059" i="1"/>
  <c r="L5059" i="1"/>
  <c r="O5059" i="1" s="1"/>
  <c r="R5059" i="1" s="1"/>
  <c r="J5059" i="1"/>
  <c r="O5058" i="1"/>
  <c r="M5058" i="1"/>
  <c r="L5058" i="1"/>
  <c r="J5058" i="1"/>
  <c r="M5056" i="1"/>
  <c r="L5056" i="1"/>
  <c r="O5056" i="1" s="1"/>
  <c r="R5056" i="1" s="1"/>
  <c r="J5056" i="1"/>
  <c r="M5055" i="1"/>
  <c r="L5055" i="1"/>
  <c r="O5055" i="1" s="1"/>
  <c r="J5055" i="1"/>
  <c r="O5054" i="1"/>
  <c r="R5054" i="1" s="1"/>
  <c r="M5054" i="1"/>
  <c r="L5054" i="1"/>
  <c r="J5054" i="1"/>
  <c r="O5053" i="1"/>
  <c r="R5053" i="1" s="1"/>
  <c r="M5053" i="1"/>
  <c r="L5053" i="1"/>
  <c r="J5053" i="1"/>
  <c r="M5052" i="1"/>
  <c r="L5052" i="1"/>
  <c r="O5052" i="1" s="1"/>
  <c r="J5052" i="1"/>
  <c r="M5051" i="1"/>
  <c r="O5051" i="1" s="1"/>
  <c r="L5051" i="1"/>
  <c r="J5051" i="1"/>
  <c r="M5049" i="1"/>
  <c r="L5049" i="1"/>
  <c r="J5049" i="1"/>
  <c r="M5048" i="1"/>
  <c r="O5048" i="1" s="1"/>
  <c r="R5048" i="1" s="1"/>
  <c r="L5048" i="1"/>
  <c r="J5048" i="1"/>
  <c r="M5047" i="1"/>
  <c r="L5047" i="1"/>
  <c r="O5047" i="1" s="1"/>
  <c r="R5047" i="1" s="1"/>
  <c r="J5047" i="1"/>
  <c r="S5047" i="1" s="1"/>
  <c r="S5046" i="1"/>
  <c r="M5046" i="1"/>
  <c r="L5046" i="1"/>
  <c r="O5046" i="1" s="1"/>
  <c r="R5046" i="1" s="1"/>
  <c r="J5046" i="1"/>
  <c r="S5045" i="1"/>
  <c r="R5045" i="1"/>
  <c r="M5045" i="1"/>
  <c r="O5045" i="1" s="1"/>
  <c r="L5045" i="1"/>
  <c r="J5045" i="1"/>
  <c r="O5044" i="1"/>
  <c r="R5044" i="1" s="1"/>
  <c r="M5044" i="1"/>
  <c r="L5044" i="1"/>
  <c r="J5044" i="1"/>
  <c r="S5044" i="1" s="1"/>
  <c r="R5043" i="1"/>
  <c r="O5043" i="1"/>
  <c r="M5043" i="1"/>
  <c r="L5043" i="1"/>
  <c r="J5043" i="1"/>
  <c r="M5042" i="1"/>
  <c r="L5042" i="1"/>
  <c r="J5042" i="1"/>
  <c r="M5041" i="1"/>
  <c r="L5041" i="1"/>
  <c r="O5041" i="1" s="1"/>
  <c r="J5041" i="1"/>
  <c r="M5040" i="1"/>
  <c r="O5040" i="1" s="1"/>
  <c r="R5040" i="1" s="1"/>
  <c r="L5040" i="1"/>
  <c r="J5040" i="1"/>
  <c r="R5039" i="1"/>
  <c r="M5039" i="1"/>
  <c r="L5039" i="1"/>
  <c r="O5039" i="1" s="1"/>
  <c r="J5039" i="1"/>
  <c r="S5038" i="1"/>
  <c r="R5038" i="1"/>
  <c r="O5038" i="1"/>
  <c r="M5038" i="1"/>
  <c r="L5038" i="1"/>
  <c r="J5038" i="1"/>
  <c r="R5037" i="1"/>
  <c r="M5037" i="1"/>
  <c r="O5037" i="1" s="1"/>
  <c r="L5037" i="1"/>
  <c r="J5037" i="1"/>
  <c r="O5036" i="1"/>
  <c r="R5036" i="1" s="1"/>
  <c r="M5036" i="1"/>
  <c r="L5036" i="1"/>
  <c r="J5036" i="1"/>
  <c r="S5036" i="1" s="1"/>
  <c r="M5035" i="1"/>
  <c r="L5035" i="1"/>
  <c r="O5035" i="1" s="1"/>
  <c r="R5035" i="1" s="1"/>
  <c r="J5035" i="1"/>
  <c r="R5034" i="1"/>
  <c r="M5034" i="1"/>
  <c r="L5034" i="1"/>
  <c r="O5034" i="1" s="1"/>
  <c r="J5034" i="1"/>
  <c r="M5032" i="1"/>
  <c r="O5032" i="1" s="1"/>
  <c r="L5032" i="1"/>
  <c r="J5032" i="1"/>
  <c r="S5031" i="1"/>
  <c r="M5031" i="1"/>
  <c r="O5031" i="1" s="1"/>
  <c r="R5031" i="1" s="1"/>
  <c r="L5031" i="1"/>
  <c r="J5031" i="1"/>
  <c r="S5030" i="1"/>
  <c r="M5030" i="1"/>
  <c r="L5030" i="1"/>
  <c r="O5030" i="1" s="1"/>
  <c r="R5030" i="1" s="1"/>
  <c r="J5030" i="1"/>
  <c r="M5029" i="1"/>
  <c r="L5029" i="1"/>
  <c r="J5029" i="1"/>
  <c r="M5028" i="1"/>
  <c r="L5028" i="1"/>
  <c r="O5028" i="1" s="1"/>
  <c r="R5028" i="1" s="1"/>
  <c r="J5028" i="1"/>
  <c r="M5027" i="1"/>
  <c r="O5027" i="1" s="1"/>
  <c r="L5027" i="1"/>
  <c r="J5027" i="1"/>
  <c r="M5026" i="1"/>
  <c r="O5026" i="1" s="1"/>
  <c r="R5026" i="1" s="1"/>
  <c r="L5026" i="1"/>
  <c r="J5026" i="1"/>
  <c r="R5025" i="1"/>
  <c r="O5025" i="1"/>
  <c r="M5025" i="1"/>
  <c r="L5025" i="1"/>
  <c r="J5025" i="1"/>
  <c r="M5024" i="1"/>
  <c r="L5024" i="1"/>
  <c r="O5024" i="1" s="1"/>
  <c r="J5024" i="1"/>
  <c r="S5023" i="1"/>
  <c r="R5023" i="1"/>
  <c r="M5023" i="1"/>
  <c r="O5023" i="1" s="1"/>
  <c r="L5023" i="1"/>
  <c r="J5023" i="1"/>
  <c r="S5022" i="1"/>
  <c r="M5022" i="1"/>
  <c r="L5022" i="1"/>
  <c r="O5022" i="1" s="1"/>
  <c r="R5022" i="1" s="1"/>
  <c r="J5022" i="1"/>
  <c r="M5020" i="1"/>
  <c r="L5020" i="1"/>
  <c r="O5020" i="1" s="1"/>
  <c r="R5020" i="1" s="1"/>
  <c r="J5020" i="1"/>
  <c r="M5019" i="1"/>
  <c r="L5019" i="1"/>
  <c r="O5019" i="1" s="1"/>
  <c r="R5019" i="1" s="1"/>
  <c r="J5019" i="1"/>
  <c r="M5018" i="1"/>
  <c r="O5018" i="1" s="1"/>
  <c r="L5018" i="1"/>
  <c r="J5018" i="1"/>
  <c r="M5017" i="1"/>
  <c r="O5017" i="1" s="1"/>
  <c r="R5017" i="1" s="1"/>
  <c r="L5017" i="1"/>
  <c r="J5017" i="1"/>
  <c r="S5017" i="1" s="1"/>
  <c r="H5015" i="1"/>
  <c r="O5014" i="1"/>
  <c r="R5014" i="1" s="1"/>
  <c r="M5014" i="1"/>
  <c r="L5014" i="1"/>
  <c r="J5014" i="1"/>
  <c r="R5013" i="1"/>
  <c r="M5013" i="1"/>
  <c r="L5013" i="1"/>
  <c r="O5013" i="1" s="1"/>
  <c r="J5013" i="1"/>
  <c r="S5013" i="1" s="1"/>
  <c r="M5012" i="1"/>
  <c r="O5012" i="1" s="1"/>
  <c r="L5012" i="1"/>
  <c r="J5012" i="1"/>
  <c r="M5011" i="1"/>
  <c r="L5011" i="1"/>
  <c r="J5011" i="1"/>
  <c r="M5010" i="1"/>
  <c r="L5010" i="1"/>
  <c r="J5010" i="1"/>
  <c r="M5009" i="1"/>
  <c r="L5009" i="1"/>
  <c r="J5009" i="1"/>
  <c r="M5008" i="1"/>
  <c r="L5008" i="1"/>
  <c r="O5008" i="1" s="1"/>
  <c r="R5008" i="1" s="1"/>
  <c r="J5008" i="1"/>
  <c r="M5007" i="1"/>
  <c r="L5007" i="1"/>
  <c r="J5007" i="1"/>
  <c r="M5006" i="1"/>
  <c r="O5006" i="1" s="1"/>
  <c r="L5006" i="1"/>
  <c r="J5006" i="1"/>
  <c r="R5005" i="1"/>
  <c r="O5005" i="1"/>
  <c r="M5005" i="1"/>
  <c r="L5005" i="1"/>
  <c r="J5005" i="1"/>
  <c r="S5005" i="1" s="1"/>
  <c r="M5003" i="1"/>
  <c r="O5003" i="1" s="1"/>
  <c r="R5003" i="1" s="1"/>
  <c r="L5003" i="1"/>
  <c r="J5003" i="1"/>
  <c r="S5000" i="1"/>
  <c r="O5000" i="1"/>
  <c r="R5000" i="1" s="1"/>
  <c r="M5000" i="1"/>
  <c r="L5000" i="1"/>
  <c r="J5000" i="1"/>
  <c r="M4999" i="1"/>
  <c r="O4999" i="1" s="1"/>
  <c r="R4999" i="1" s="1"/>
  <c r="L4999" i="1"/>
  <c r="J4999" i="1"/>
  <c r="R4998" i="1"/>
  <c r="O4998" i="1"/>
  <c r="M4998" i="1"/>
  <c r="L4998" i="1"/>
  <c r="J4998" i="1"/>
  <c r="R4997" i="1"/>
  <c r="O4997" i="1"/>
  <c r="S4997" i="1" s="1"/>
  <c r="M4997" i="1"/>
  <c r="L4997" i="1"/>
  <c r="J4997" i="1"/>
  <c r="R4996" i="1"/>
  <c r="O4996" i="1"/>
  <c r="M4996" i="1"/>
  <c r="L4996" i="1"/>
  <c r="J4996" i="1"/>
  <c r="S4996" i="1" s="1"/>
  <c r="S4995" i="1"/>
  <c r="R4995" i="1"/>
  <c r="O4995" i="1"/>
  <c r="M4995" i="1"/>
  <c r="L4995" i="1"/>
  <c r="J4995" i="1"/>
  <c r="S4994" i="1"/>
  <c r="R4994" i="1"/>
  <c r="M4994" i="1"/>
  <c r="L4994" i="1"/>
  <c r="O4994" i="1" s="1"/>
  <c r="J4994" i="1"/>
  <c r="R4993" i="1"/>
  <c r="M4993" i="1"/>
  <c r="L4993" i="1"/>
  <c r="O4993" i="1" s="1"/>
  <c r="S4993" i="1" s="1"/>
  <c r="J4993" i="1"/>
  <c r="S4992" i="1"/>
  <c r="M4992" i="1"/>
  <c r="L4992" i="1"/>
  <c r="O4992" i="1" s="1"/>
  <c r="R4992" i="1" s="1"/>
  <c r="J4992" i="1"/>
  <c r="O4991" i="1"/>
  <c r="R4991" i="1" s="1"/>
  <c r="M4991" i="1"/>
  <c r="L4991" i="1"/>
  <c r="J4991" i="1"/>
  <c r="S4990" i="1"/>
  <c r="R4990" i="1"/>
  <c r="O4990" i="1"/>
  <c r="M4990" i="1"/>
  <c r="L4990" i="1"/>
  <c r="J4990" i="1"/>
  <c r="S4989" i="1"/>
  <c r="M4989" i="1"/>
  <c r="L4989" i="1"/>
  <c r="O4989" i="1" s="1"/>
  <c r="R4989" i="1" s="1"/>
  <c r="J4989" i="1"/>
  <c r="S4988" i="1"/>
  <c r="R4988" i="1"/>
  <c r="M4988" i="1"/>
  <c r="O4988" i="1" s="1"/>
  <c r="L4988" i="1"/>
  <c r="J4988" i="1"/>
  <c r="S4987" i="1"/>
  <c r="M4987" i="1"/>
  <c r="L4987" i="1"/>
  <c r="O4987" i="1" s="1"/>
  <c r="R4987" i="1" s="1"/>
  <c r="J4987" i="1"/>
  <c r="M4986" i="1"/>
  <c r="L4986" i="1"/>
  <c r="O4986" i="1" s="1"/>
  <c r="R4986" i="1" s="1"/>
  <c r="J4986" i="1"/>
  <c r="M4985" i="1"/>
  <c r="L4985" i="1"/>
  <c r="O4985" i="1" s="1"/>
  <c r="R4985" i="1" s="1"/>
  <c r="J4985" i="1"/>
  <c r="M4984" i="1"/>
  <c r="L4984" i="1"/>
  <c r="O4984" i="1" s="1"/>
  <c r="R4984" i="1" s="1"/>
  <c r="J4984" i="1"/>
  <c r="M4983" i="1"/>
  <c r="L4983" i="1"/>
  <c r="O4983" i="1" s="1"/>
  <c r="R4983" i="1" s="1"/>
  <c r="J4983" i="1"/>
  <c r="M4982" i="1"/>
  <c r="L4982" i="1"/>
  <c r="O4982" i="1" s="1"/>
  <c r="R4982" i="1" s="1"/>
  <c r="J4982" i="1"/>
  <c r="S4982" i="1" s="1"/>
  <c r="M4981" i="1"/>
  <c r="L4981" i="1"/>
  <c r="O4981" i="1" s="1"/>
  <c r="J4981" i="1"/>
  <c r="O4980" i="1"/>
  <c r="R4980" i="1" s="1"/>
  <c r="M4980" i="1"/>
  <c r="L4980" i="1"/>
  <c r="J4980" i="1"/>
  <c r="R4979" i="1"/>
  <c r="M4979" i="1"/>
  <c r="L4979" i="1"/>
  <c r="O4979" i="1" s="1"/>
  <c r="J4979" i="1"/>
  <c r="S4978" i="1"/>
  <c r="M4978" i="1"/>
  <c r="L4978" i="1"/>
  <c r="O4978" i="1" s="1"/>
  <c r="R4978" i="1" s="1"/>
  <c r="J4978" i="1"/>
  <c r="M4977" i="1"/>
  <c r="L4977" i="1"/>
  <c r="O4977" i="1" s="1"/>
  <c r="J4977" i="1"/>
  <c r="M4976" i="1"/>
  <c r="L4976" i="1"/>
  <c r="J4976" i="1"/>
  <c r="M4975" i="1"/>
  <c r="L4975" i="1"/>
  <c r="O4975" i="1" s="1"/>
  <c r="R4975" i="1" s="1"/>
  <c r="J4975" i="1"/>
  <c r="S4975" i="1" s="1"/>
  <c r="M4974" i="1"/>
  <c r="L4974" i="1"/>
  <c r="J4974" i="1"/>
  <c r="M4973" i="1"/>
  <c r="L4973" i="1"/>
  <c r="J4973" i="1"/>
  <c r="S4972" i="1"/>
  <c r="M4972" i="1"/>
  <c r="O4972" i="1" s="1"/>
  <c r="R4972" i="1" s="1"/>
  <c r="L4972" i="1"/>
  <c r="J4972" i="1"/>
  <c r="O4971" i="1"/>
  <c r="R4971" i="1" s="1"/>
  <c r="M4971" i="1"/>
  <c r="L4971" i="1"/>
  <c r="J4971" i="1"/>
  <c r="M4970" i="1"/>
  <c r="L4970" i="1"/>
  <c r="O4970" i="1" s="1"/>
  <c r="J4970" i="1"/>
  <c r="M4969" i="1"/>
  <c r="L4969" i="1"/>
  <c r="J4969" i="1"/>
  <c r="S4968" i="1"/>
  <c r="M4968" i="1"/>
  <c r="L4968" i="1"/>
  <c r="O4968" i="1" s="1"/>
  <c r="R4968" i="1" s="1"/>
  <c r="J4968" i="1"/>
  <c r="R4967" i="1"/>
  <c r="O4967" i="1"/>
  <c r="M4967" i="1"/>
  <c r="L4967" i="1"/>
  <c r="J4967" i="1"/>
  <c r="O4966" i="1"/>
  <c r="R4966" i="1" s="1"/>
  <c r="M4966" i="1"/>
  <c r="L4966" i="1"/>
  <c r="J4966" i="1"/>
  <c r="M4965" i="1"/>
  <c r="O4965" i="1" s="1"/>
  <c r="R4965" i="1" s="1"/>
  <c r="L4965" i="1"/>
  <c r="J4965" i="1"/>
  <c r="M4964" i="1"/>
  <c r="O4964" i="1" s="1"/>
  <c r="L4964" i="1"/>
  <c r="J4964" i="1"/>
  <c r="O4963" i="1"/>
  <c r="R4963" i="1" s="1"/>
  <c r="M4963" i="1"/>
  <c r="L4963" i="1"/>
  <c r="J4963" i="1"/>
  <c r="R4962" i="1"/>
  <c r="O4962" i="1"/>
  <c r="M4962" i="1"/>
  <c r="L4962" i="1"/>
  <c r="J4962" i="1"/>
  <c r="R4961" i="1"/>
  <c r="M4961" i="1"/>
  <c r="L4961" i="1"/>
  <c r="O4961" i="1" s="1"/>
  <c r="J4961" i="1"/>
  <c r="S4961" i="1" s="1"/>
  <c r="M4960" i="1"/>
  <c r="L4960" i="1"/>
  <c r="O4960" i="1" s="1"/>
  <c r="R4960" i="1" s="1"/>
  <c r="J4960" i="1"/>
  <c r="M4959" i="1"/>
  <c r="L4959" i="1"/>
  <c r="J4959" i="1"/>
  <c r="M4958" i="1"/>
  <c r="L4958" i="1"/>
  <c r="O4958" i="1" s="1"/>
  <c r="R4958" i="1" s="1"/>
  <c r="J4958" i="1"/>
  <c r="M4957" i="1"/>
  <c r="O4957" i="1" s="1"/>
  <c r="R4957" i="1" s="1"/>
  <c r="L4957" i="1"/>
  <c r="J4957" i="1"/>
  <c r="M4956" i="1"/>
  <c r="O4956" i="1" s="1"/>
  <c r="R4956" i="1" s="1"/>
  <c r="L4956" i="1"/>
  <c r="J4956" i="1"/>
  <c r="S4955" i="1"/>
  <c r="O4955" i="1"/>
  <c r="R4955" i="1" s="1"/>
  <c r="M4955" i="1"/>
  <c r="L4955" i="1"/>
  <c r="J4955" i="1"/>
  <c r="M4954" i="1"/>
  <c r="O4954" i="1" s="1"/>
  <c r="R4954" i="1" s="1"/>
  <c r="L4954" i="1"/>
  <c r="J4954" i="1"/>
  <c r="R4953" i="1"/>
  <c r="M4953" i="1"/>
  <c r="L4953" i="1"/>
  <c r="O4953" i="1" s="1"/>
  <c r="J4953" i="1"/>
  <c r="S4953" i="1" s="1"/>
  <c r="M4952" i="1"/>
  <c r="L4952" i="1"/>
  <c r="O4952" i="1" s="1"/>
  <c r="J4952" i="1"/>
  <c r="M4951" i="1"/>
  <c r="L4951" i="1"/>
  <c r="J4951" i="1"/>
  <c r="O4950" i="1"/>
  <c r="M4950" i="1"/>
  <c r="L4950" i="1"/>
  <c r="J4950" i="1"/>
  <c r="M4949" i="1"/>
  <c r="O4949" i="1" s="1"/>
  <c r="R4949" i="1" s="1"/>
  <c r="L4949" i="1"/>
  <c r="J4949" i="1"/>
  <c r="S4948" i="1"/>
  <c r="O4948" i="1"/>
  <c r="R4948" i="1" s="1"/>
  <c r="M4948" i="1"/>
  <c r="L4948" i="1"/>
  <c r="J4948" i="1"/>
  <c r="O4947" i="1"/>
  <c r="M4947" i="1"/>
  <c r="L4947" i="1"/>
  <c r="J4947" i="1"/>
  <c r="R4946" i="1"/>
  <c r="M4946" i="1"/>
  <c r="O4946" i="1" s="1"/>
  <c r="L4946" i="1"/>
  <c r="J4946" i="1"/>
  <c r="S4946" i="1" s="1"/>
  <c r="R4945" i="1"/>
  <c r="M4945" i="1"/>
  <c r="L4945" i="1"/>
  <c r="O4945" i="1" s="1"/>
  <c r="J4945" i="1"/>
  <c r="S4945" i="1" s="1"/>
  <c r="O4944" i="1"/>
  <c r="R4944" i="1" s="1"/>
  <c r="M4944" i="1"/>
  <c r="L4944" i="1"/>
  <c r="J4944" i="1"/>
  <c r="M4943" i="1"/>
  <c r="L4943" i="1"/>
  <c r="O4943" i="1" s="1"/>
  <c r="R4943" i="1" s="1"/>
  <c r="J4943" i="1"/>
  <c r="M4942" i="1"/>
  <c r="L4942" i="1"/>
  <c r="O4942" i="1" s="1"/>
  <c r="R4942" i="1" s="1"/>
  <c r="J4942" i="1"/>
  <c r="M4941" i="1"/>
  <c r="O4941" i="1" s="1"/>
  <c r="R4941" i="1" s="1"/>
  <c r="L4941" i="1"/>
  <c r="J4941" i="1"/>
  <c r="S4941" i="1" s="1"/>
  <c r="M4940" i="1"/>
  <c r="O4940" i="1" s="1"/>
  <c r="R4940" i="1" s="1"/>
  <c r="L4940" i="1"/>
  <c r="J4940" i="1"/>
  <c r="S4940" i="1" s="1"/>
  <c r="S4939" i="1"/>
  <c r="O4939" i="1"/>
  <c r="R4939" i="1" s="1"/>
  <c r="M4939" i="1"/>
  <c r="L4939" i="1"/>
  <c r="J4939" i="1"/>
  <c r="M4938" i="1"/>
  <c r="O4938" i="1" s="1"/>
  <c r="R4938" i="1" s="1"/>
  <c r="L4938" i="1"/>
  <c r="J4938" i="1"/>
  <c r="S4938" i="1" s="1"/>
  <c r="R4937" i="1"/>
  <c r="M4937" i="1"/>
  <c r="L4937" i="1"/>
  <c r="O4937" i="1" s="1"/>
  <c r="J4937" i="1"/>
  <c r="S4937" i="1" s="1"/>
  <c r="M4936" i="1"/>
  <c r="L4936" i="1"/>
  <c r="O4936" i="1" s="1"/>
  <c r="J4936" i="1"/>
  <c r="M4935" i="1"/>
  <c r="L4935" i="1"/>
  <c r="O4935" i="1" s="1"/>
  <c r="J4935" i="1"/>
  <c r="S4934" i="1"/>
  <c r="M4934" i="1"/>
  <c r="L4934" i="1"/>
  <c r="O4934" i="1" s="1"/>
  <c r="R4934" i="1" s="1"/>
  <c r="J4934" i="1"/>
  <c r="R4933" i="1"/>
  <c r="M4933" i="1"/>
  <c r="L4933" i="1"/>
  <c r="O4933" i="1" s="1"/>
  <c r="J4933" i="1"/>
  <c r="S4932" i="1"/>
  <c r="R4932" i="1"/>
  <c r="M4932" i="1"/>
  <c r="L4932" i="1"/>
  <c r="O4932" i="1" s="1"/>
  <c r="J4932" i="1"/>
  <c r="S4931" i="1"/>
  <c r="M4931" i="1"/>
  <c r="L4931" i="1"/>
  <c r="O4931" i="1" s="1"/>
  <c r="R4931" i="1" s="1"/>
  <c r="J4931" i="1"/>
  <c r="M4930" i="1"/>
  <c r="O4930" i="1" s="1"/>
  <c r="R4930" i="1" s="1"/>
  <c r="L4930" i="1"/>
  <c r="J4930" i="1"/>
  <c r="M4929" i="1"/>
  <c r="L4929" i="1"/>
  <c r="O4929" i="1" s="1"/>
  <c r="R4929" i="1" s="1"/>
  <c r="J4929" i="1"/>
  <c r="S4929" i="1" s="1"/>
  <c r="O4928" i="1"/>
  <c r="R4928" i="1" s="1"/>
  <c r="M4928" i="1"/>
  <c r="L4928" i="1"/>
  <c r="J4928" i="1"/>
  <c r="M4927" i="1"/>
  <c r="L4927" i="1"/>
  <c r="O4927" i="1" s="1"/>
  <c r="R4927" i="1" s="1"/>
  <c r="J4927" i="1"/>
  <c r="S4927" i="1" s="1"/>
  <c r="M4926" i="1"/>
  <c r="L4926" i="1"/>
  <c r="O4926" i="1" s="1"/>
  <c r="R4926" i="1" s="1"/>
  <c r="J4926" i="1"/>
  <c r="M4925" i="1"/>
  <c r="L4925" i="1"/>
  <c r="O4925" i="1" s="1"/>
  <c r="R4925" i="1" s="1"/>
  <c r="J4925" i="1"/>
  <c r="S4925" i="1" s="1"/>
  <c r="M4924" i="1"/>
  <c r="L4924" i="1"/>
  <c r="O4924" i="1" s="1"/>
  <c r="R4924" i="1" s="1"/>
  <c r="J4924" i="1"/>
  <c r="M4923" i="1"/>
  <c r="L4923" i="1"/>
  <c r="O4923" i="1" s="1"/>
  <c r="J4923" i="1"/>
  <c r="O4922" i="1"/>
  <c r="R4922" i="1" s="1"/>
  <c r="M4922" i="1"/>
  <c r="L4922" i="1"/>
  <c r="J4922" i="1"/>
  <c r="R4921" i="1"/>
  <c r="M4921" i="1"/>
  <c r="L4921" i="1"/>
  <c r="O4921" i="1" s="1"/>
  <c r="J4921" i="1"/>
  <c r="S4921" i="1" s="1"/>
  <c r="O4920" i="1"/>
  <c r="M4920" i="1"/>
  <c r="L4920" i="1"/>
  <c r="J4920" i="1"/>
  <c r="M4919" i="1"/>
  <c r="L4919" i="1"/>
  <c r="J4919" i="1"/>
  <c r="S4918" i="1"/>
  <c r="M4918" i="1"/>
  <c r="L4918" i="1"/>
  <c r="O4918" i="1" s="1"/>
  <c r="R4918" i="1" s="1"/>
  <c r="J4918" i="1"/>
  <c r="M4917" i="1"/>
  <c r="L4917" i="1"/>
  <c r="O4917" i="1" s="1"/>
  <c r="R4917" i="1" s="1"/>
  <c r="J4917" i="1"/>
  <c r="M4916" i="1"/>
  <c r="L4916" i="1"/>
  <c r="O4916" i="1" s="1"/>
  <c r="R4916" i="1" s="1"/>
  <c r="J4916" i="1"/>
  <c r="M4915" i="1"/>
  <c r="L4915" i="1"/>
  <c r="J4915" i="1"/>
  <c r="O4914" i="1"/>
  <c r="M4914" i="1"/>
  <c r="L4914" i="1"/>
  <c r="J4914" i="1"/>
  <c r="R4913" i="1"/>
  <c r="O4913" i="1"/>
  <c r="M4913" i="1"/>
  <c r="L4913" i="1"/>
  <c r="J4913" i="1"/>
  <c r="S4913" i="1" s="1"/>
  <c r="S4912" i="1"/>
  <c r="R4912" i="1"/>
  <c r="O4912" i="1"/>
  <c r="M4912" i="1"/>
  <c r="L4912" i="1"/>
  <c r="J4912" i="1"/>
  <c r="S4911" i="1"/>
  <c r="R4911" i="1"/>
  <c r="M4911" i="1"/>
  <c r="L4911" i="1"/>
  <c r="O4911" i="1" s="1"/>
  <c r="J4911" i="1"/>
  <c r="S4910" i="1"/>
  <c r="O4910" i="1"/>
  <c r="R4910" i="1" s="1"/>
  <c r="M4910" i="1"/>
  <c r="L4910" i="1"/>
  <c r="J4910" i="1"/>
  <c r="O4909" i="1"/>
  <c r="R4909" i="1" s="1"/>
  <c r="M4909" i="1"/>
  <c r="L4909" i="1"/>
  <c r="J4909" i="1"/>
  <c r="O4908" i="1"/>
  <c r="R4908" i="1" s="1"/>
  <c r="M4908" i="1"/>
  <c r="L4908" i="1"/>
  <c r="J4908" i="1"/>
  <c r="R4907" i="1"/>
  <c r="O4907" i="1"/>
  <c r="S4907" i="1" s="1"/>
  <c r="M4907" i="1"/>
  <c r="L4907" i="1"/>
  <c r="J4907" i="1"/>
  <c r="R4906" i="1"/>
  <c r="O4906" i="1"/>
  <c r="M4906" i="1"/>
  <c r="L4906" i="1"/>
  <c r="J4906" i="1"/>
  <c r="S4906" i="1" s="1"/>
  <c r="S4905" i="1"/>
  <c r="R4905" i="1"/>
  <c r="M4905" i="1"/>
  <c r="L4905" i="1"/>
  <c r="O4905" i="1" s="1"/>
  <c r="J4905" i="1"/>
  <c r="S4904" i="1"/>
  <c r="M4904" i="1"/>
  <c r="L4904" i="1"/>
  <c r="O4904" i="1" s="1"/>
  <c r="R4904" i="1" s="1"/>
  <c r="J4904" i="1"/>
  <c r="S4903" i="1"/>
  <c r="M4903" i="1"/>
  <c r="L4903" i="1"/>
  <c r="O4903" i="1" s="1"/>
  <c r="R4903" i="1" s="1"/>
  <c r="J4903" i="1"/>
  <c r="M4902" i="1"/>
  <c r="L4902" i="1"/>
  <c r="O4902" i="1" s="1"/>
  <c r="J4902" i="1"/>
  <c r="R4901" i="1"/>
  <c r="M4901" i="1"/>
  <c r="L4901" i="1"/>
  <c r="O4901" i="1" s="1"/>
  <c r="J4901" i="1"/>
  <c r="S4900" i="1"/>
  <c r="R4900" i="1"/>
  <c r="M4900" i="1"/>
  <c r="L4900" i="1"/>
  <c r="O4900" i="1" s="1"/>
  <c r="J4900" i="1"/>
  <c r="S4899" i="1"/>
  <c r="R4899" i="1"/>
  <c r="M4899" i="1"/>
  <c r="L4899" i="1"/>
  <c r="O4899" i="1" s="1"/>
  <c r="J4899" i="1"/>
  <c r="M4898" i="1"/>
  <c r="O4898" i="1" s="1"/>
  <c r="R4898" i="1" s="1"/>
  <c r="L4898" i="1"/>
  <c r="J4898" i="1"/>
  <c r="M4897" i="1"/>
  <c r="L4897" i="1"/>
  <c r="O4897" i="1" s="1"/>
  <c r="R4897" i="1" s="1"/>
  <c r="J4897" i="1"/>
  <c r="S4897" i="1" s="1"/>
  <c r="O4896" i="1"/>
  <c r="R4896" i="1" s="1"/>
  <c r="M4896" i="1"/>
  <c r="L4896" i="1"/>
  <c r="J4896" i="1"/>
  <c r="M4895" i="1"/>
  <c r="L4895" i="1"/>
  <c r="O4895" i="1" s="1"/>
  <c r="R4895" i="1" s="1"/>
  <c r="J4895" i="1"/>
  <c r="S4895" i="1" s="1"/>
  <c r="M4894" i="1"/>
  <c r="L4894" i="1"/>
  <c r="O4894" i="1" s="1"/>
  <c r="R4894" i="1" s="1"/>
  <c r="J4894" i="1"/>
  <c r="M4893" i="1"/>
  <c r="L4893" i="1"/>
  <c r="O4893" i="1" s="1"/>
  <c r="R4893" i="1" s="1"/>
  <c r="J4893" i="1"/>
  <c r="M4892" i="1"/>
  <c r="L4892" i="1"/>
  <c r="O4892" i="1" s="1"/>
  <c r="R4892" i="1" s="1"/>
  <c r="J4892" i="1"/>
  <c r="M4891" i="1"/>
  <c r="L4891" i="1"/>
  <c r="O4891" i="1" s="1"/>
  <c r="J4891" i="1"/>
  <c r="O4890" i="1"/>
  <c r="R4890" i="1" s="1"/>
  <c r="M4890" i="1"/>
  <c r="L4890" i="1"/>
  <c r="J4890" i="1"/>
  <c r="R4889" i="1"/>
  <c r="M4889" i="1"/>
  <c r="L4889" i="1"/>
  <c r="O4889" i="1" s="1"/>
  <c r="J4889" i="1"/>
  <c r="S4889" i="1" s="1"/>
  <c r="S4888" i="1"/>
  <c r="O4888" i="1"/>
  <c r="R4888" i="1" s="1"/>
  <c r="M4888" i="1"/>
  <c r="L4888" i="1"/>
  <c r="J4888" i="1"/>
  <c r="M4887" i="1"/>
  <c r="L4887" i="1"/>
  <c r="O4887" i="1" s="1"/>
  <c r="J4887" i="1"/>
  <c r="M4886" i="1"/>
  <c r="L4886" i="1"/>
  <c r="O4886" i="1" s="1"/>
  <c r="J4886" i="1"/>
  <c r="M4885" i="1"/>
  <c r="L4885" i="1"/>
  <c r="J4885" i="1"/>
  <c r="M4884" i="1"/>
  <c r="L4884" i="1"/>
  <c r="O4884" i="1" s="1"/>
  <c r="R4884" i="1" s="1"/>
  <c r="J4884" i="1"/>
  <c r="S4884" i="1" s="1"/>
  <c r="S4883" i="1"/>
  <c r="O4883" i="1"/>
  <c r="R4883" i="1" s="1"/>
  <c r="M4883" i="1"/>
  <c r="L4883" i="1"/>
  <c r="J4883" i="1"/>
  <c r="O4882" i="1"/>
  <c r="R4882" i="1" s="1"/>
  <c r="M4882" i="1"/>
  <c r="L4882" i="1"/>
  <c r="J4882" i="1"/>
  <c r="S4882" i="1" s="1"/>
  <c r="S4881" i="1"/>
  <c r="R4881" i="1"/>
  <c r="O4881" i="1"/>
  <c r="M4881" i="1"/>
  <c r="L4881" i="1"/>
  <c r="J4881" i="1"/>
  <c r="R4880" i="1"/>
  <c r="M4880" i="1"/>
  <c r="L4880" i="1"/>
  <c r="O4880" i="1" s="1"/>
  <c r="S4880" i="1" s="1"/>
  <c r="J4880" i="1"/>
  <c r="S4879" i="1"/>
  <c r="M4879" i="1"/>
  <c r="O4879" i="1" s="1"/>
  <c r="R4879" i="1" s="1"/>
  <c r="L4879" i="1"/>
  <c r="J4879" i="1"/>
  <c r="M4878" i="1"/>
  <c r="L4878" i="1"/>
  <c r="O4878" i="1" s="1"/>
  <c r="R4878" i="1" s="1"/>
  <c r="J4878" i="1"/>
  <c r="M4877" i="1"/>
  <c r="O4877" i="1" s="1"/>
  <c r="R4877" i="1" s="1"/>
  <c r="L4877" i="1"/>
  <c r="J4877" i="1"/>
  <c r="M4876" i="1"/>
  <c r="L4876" i="1"/>
  <c r="O4876" i="1" s="1"/>
  <c r="R4876" i="1" s="1"/>
  <c r="J4876" i="1"/>
  <c r="S4875" i="1"/>
  <c r="O4875" i="1"/>
  <c r="R4875" i="1" s="1"/>
  <c r="M4875" i="1"/>
  <c r="L4875" i="1"/>
  <c r="J4875" i="1"/>
  <c r="R4874" i="1"/>
  <c r="O4874" i="1"/>
  <c r="M4874" i="1"/>
  <c r="L4874" i="1"/>
  <c r="J4874" i="1"/>
  <c r="S4873" i="1"/>
  <c r="R4873" i="1"/>
  <c r="O4873" i="1"/>
  <c r="M4873" i="1"/>
  <c r="L4873" i="1"/>
  <c r="J4873" i="1"/>
  <c r="M4872" i="1"/>
  <c r="L4872" i="1"/>
  <c r="O4872" i="1" s="1"/>
  <c r="J4872" i="1"/>
  <c r="M4871" i="1"/>
  <c r="O4871" i="1" s="1"/>
  <c r="R4871" i="1" s="1"/>
  <c r="L4871" i="1"/>
  <c r="J4871" i="1"/>
  <c r="S4871" i="1" s="1"/>
  <c r="M4870" i="1"/>
  <c r="L4870" i="1"/>
  <c r="O4870" i="1" s="1"/>
  <c r="R4870" i="1" s="1"/>
  <c r="J4870" i="1"/>
  <c r="M4869" i="1"/>
  <c r="O4869" i="1" s="1"/>
  <c r="R4869" i="1" s="1"/>
  <c r="L4869" i="1"/>
  <c r="J4869" i="1"/>
  <c r="M4868" i="1"/>
  <c r="L4868" i="1"/>
  <c r="O4868" i="1" s="1"/>
  <c r="R4868" i="1" s="1"/>
  <c r="J4868" i="1"/>
  <c r="S4867" i="1"/>
  <c r="O4867" i="1"/>
  <c r="R4867" i="1" s="1"/>
  <c r="M4867" i="1"/>
  <c r="L4867" i="1"/>
  <c r="J4867" i="1"/>
  <c r="R4866" i="1"/>
  <c r="O4866" i="1"/>
  <c r="M4866" i="1"/>
  <c r="L4866" i="1"/>
  <c r="J4866" i="1"/>
  <c r="S4866" i="1" s="1"/>
  <c r="O4865" i="1"/>
  <c r="M4865" i="1"/>
  <c r="L4865" i="1"/>
  <c r="J4865" i="1"/>
  <c r="R4864" i="1"/>
  <c r="M4864" i="1"/>
  <c r="L4864" i="1"/>
  <c r="O4864" i="1" s="1"/>
  <c r="S4864" i="1" s="1"/>
  <c r="J4864" i="1"/>
  <c r="S4863" i="1"/>
  <c r="M4863" i="1"/>
  <c r="O4863" i="1" s="1"/>
  <c r="R4863" i="1" s="1"/>
  <c r="L4863" i="1"/>
  <c r="J4863" i="1"/>
  <c r="M4862" i="1"/>
  <c r="L4862" i="1"/>
  <c r="O4862" i="1" s="1"/>
  <c r="R4862" i="1" s="1"/>
  <c r="J4862" i="1"/>
  <c r="O4861" i="1"/>
  <c r="R4861" i="1" s="1"/>
  <c r="M4861" i="1"/>
  <c r="L4861" i="1"/>
  <c r="J4861" i="1"/>
  <c r="M4860" i="1"/>
  <c r="L4860" i="1"/>
  <c r="O4860" i="1" s="1"/>
  <c r="R4860" i="1" s="1"/>
  <c r="J4860" i="1"/>
  <c r="S4859" i="1"/>
  <c r="O4859" i="1"/>
  <c r="R4859" i="1" s="1"/>
  <c r="M4859" i="1"/>
  <c r="L4859" i="1"/>
  <c r="J4859" i="1"/>
  <c r="R4858" i="1"/>
  <c r="O4858" i="1"/>
  <c r="M4858" i="1"/>
  <c r="L4858" i="1"/>
  <c r="J4858" i="1"/>
  <c r="S4857" i="1"/>
  <c r="O4857" i="1"/>
  <c r="R4857" i="1" s="1"/>
  <c r="M4857" i="1"/>
  <c r="L4857" i="1"/>
  <c r="J4857" i="1"/>
  <c r="R4856" i="1"/>
  <c r="M4856" i="1"/>
  <c r="L4856" i="1"/>
  <c r="O4856" i="1" s="1"/>
  <c r="S4856" i="1" s="1"/>
  <c r="J4856" i="1"/>
  <c r="S4855" i="1"/>
  <c r="M4855" i="1"/>
  <c r="O4855" i="1" s="1"/>
  <c r="R4855" i="1" s="1"/>
  <c r="L4855" i="1"/>
  <c r="J4855" i="1"/>
  <c r="M4854" i="1"/>
  <c r="L4854" i="1"/>
  <c r="O4854" i="1" s="1"/>
  <c r="R4854" i="1" s="1"/>
  <c r="J4854" i="1"/>
  <c r="O4853" i="1"/>
  <c r="R4853" i="1" s="1"/>
  <c r="M4853" i="1"/>
  <c r="L4853" i="1"/>
  <c r="J4853" i="1"/>
  <c r="M4852" i="1"/>
  <c r="L4852" i="1"/>
  <c r="O4852" i="1" s="1"/>
  <c r="R4852" i="1" s="1"/>
  <c r="J4852" i="1"/>
  <c r="S4852" i="1" s="1"/>
  <c r="S4851" i="1"/>
  <c r="O4851" i="1"/>
  <c r="R4851" i="1" s="1"/>
  <c r="M4851" i="1"/>
  <c r="L4851" i="1"/>
  <c r="J4851" i="1"/>
  <c r="O4850" i="1"/>
  <c r="R4850" i="1" s="1"/>
  <c r="M4850" i="1"/>
  <c r="L4850" i="1"/>
  <c r="J4850" i="1"/>
  <c r="S4849" i="1"/>
  <c r="R4849" i="1"/>
  <c r="O4849" i="1"/>
  <c r="M4849" i="1"/>
  <c r="L4849" i="1"/>
  <c r="J4849" i="1"/>
  <c r="M4848" i="1"/>
  <c r="L4848" i="1"/>
  <c r="O4848" i="1" s="1"/>
  <c r="J4848" i="1"/>
  <c r="S4847" i="1"/>
  <c r="M4847" i="1"/>
  <c r="O4847" i="1" s="1"/>
  <c r="R4847" i="1" s="1"/>
  <c r="L4847" i="1"/>
  <c r="J4847" i="1"/>
  <c r="M4846" i="1"/>
  <c r="L4846" i="1"/>
  <c r="O4846" i="1" s="1"/>
  <c r="R4846" i="1" s="1"/>
  <c r="J4846" i="1"/>
  <c r="M4845" i="1"/>
  <c r="O4845" i="1" s="1"/>
  <c r="R4845" i="1" s="1"/>
  <c r="L4845" i="1"/>
  <c r="J4845" i="1"/>
  <c r="M4844" i="1"/>
  <c r="L4844" i="1"/>
  <c r="O4844" i="1" s="1"/>
  <c r="R4844" i="1" s="1"/>
  <c r="J4844" i="1"/>
  <c r="S4844" i="1" s="1"/>
  <c r="S4843" i="1"/>
  <c r="O4843" i="1"/>
  <c r="R4843" i="1" s="1"/>
  <c r="M4843" i="1"/>
  <c r="L4843" i="1"/>
  <c r="J4843" i="1"/>
  <c r="O4842" i="1"/>
  <c r="R4842" i="1" s="1"/>
  <c r="M4842" i="1"/>
  <c r="L4842" i="1"/>
  <c r="J4842" i="1"/>
  <c r="O4841" i="1"/>
  <c r="M4841" i="1"/>
  <c r="L4841" i="1"/>
  <c r="J4841" i="1"/>
  <c r="R4840" i="1"/>
  <c r="M4840" i="1"/>
  <c r="L4840" i="1"/>
  <c r="O4840" i="1" s="1"/>
  <c r="S4840" i="1" s="1"/>
  <c r="J4840" i="1"/>
  <c r="M4839" i="1"/>
  <c r="O4839" i="1" s="1"/>
  <c r="R4839" i="1" s="1"/>
  <c r="L4839" i="1"/>
  <c r="J4839" i="1"/>
  <c r="S4839" i="1" s="1"/>
  <c r="M4838" i="1"/>
  <c r="L4838" i="1"/>
  <c r="O4838" i="1" s="1"/>
  <c r="R4838" i="1" s="1"/>
  <c r="J4838" i="1"/>
  <c r="M4837" i="1"/>
  <c r="O4837" i="1" s="1"/>
  <c r="R4837" i="1" s="1"/>
  <c r="L4837" i="1"/>
  <c r="J4837" i="1"/>
  <c r="M4836" i="1"/>
  <c r="L4836" i="1"/>
  <c r="O4836" i="1" s="1"/>
  <c r="R4836" i="1" s="1"/>
  <c r="J4836" i="1"/>
  <c r="S4835" i="1"/>
  <c r="O4835" i="1"/>
  <c r="R4835" i="1" s="1"/>
  <c r="M4835" i="1"/>
  <c r="L4835" i="1"/>
  <c r="J4835" i="1"/>
  <c r="R4834" i="1"/>
  <c r="O4834" i="1"/>
  <c r="M4834" i="1"/>
  <c r="L4834" i="1"/>
  <c r="J4834" i="1"/>
  <c r="S4834" i="1" s="1"/>
  <c r="S4833" i="1"/>
  <c r="O4833" i="1"/>
  <c r="R4833" i="1" s="1"/>
  <c r="M4833" i="1"/>
  <c r="L4833" i="1"/>
  <c r="J4833" i="1"/>
  <c r="R4832" i="1"/>
  <c r="M4832" i="1"/>
  <c r="L4832" i="1"/>
  <c r="O4832" i="1" s="1"/>
  <c r="S4832" i="1" s="1"/>
  <c r="J4832" i="1"/>
  <c r="S4831" i="1"/>
  <c r="M4831" i="1"/>
  <c r="O4831" i="1" s="1"/>
  <c r="R4831" i="1" s="1"/>
  <c r="L4831" i="1"/>
  <c r="J4831" i="1"/>
  <c r="M4830" i="1"/>
  <c r="L4830" i="1"/>
  <c r="O4830" i="1" s="1"/>
  <c r="R4830" i="1" s="1"/>
  <c r="J4830" i="1"/>
  <c r="M4829" i="1"/>
  <c r="O4829" i="1" s="1"/>
  <c r="R4829" i="1" s="1"/>
  <c r="L4829" i="1"/>
  <c r="J4829" i="1"/>
  <c r="M4828" i="1"/>
  <c r="L4828" i="1"/>
  <c r="O4828" i="1" s="1"/>
  <c r="R4828" i="1" s="1"/>
  <c r="J4828" i="1"/>
  <c r="S4828" i="1" s="1"/>
  <c r="S4827" i="1"/>
  <c r="O4827" i="1"/>
  <c r="R4827" i="1" s="1"/>
  <c r="M4827" i="1"/>
  <c r="L4827" i="1"/>
  <c r="J4827" i="1"/>
  <c r="O4826" i="1"/>
  <c r="R4826" i="1" s="1"/>
  <c r="M4826" i="1"/>
  <c r="L4826" i="1"/>
  <c r="J4826" i="1"/>
  <c r="S4825" i="1"/>
  <c r="R4825" i="1"/>
  <c r="O4825" i="1"/>
  <c r="M4825" i="1"/>
  <c r="L4825" i="1"/>
  <c r="J4825" i="1"/>
  <c r="R4824" i="1"/>
  <c r="M4824" i="1"/>
  <c r="L4824" i="1"/>
  <c r="O4824" i="1" s="1"/>
  <c r="S4824" i="1" s="1"/>
  <c r="J4824" i="1"/>
  <c r="M4823" i="1"/>
  <c r="O4823" i="1" s="1"/>
  <c r="R4823" i="1" s="1"/>
  <c r="L4823" i="1"/>
  <c r="J4823" i="1"/>
  <c r="S4823" i="1" s="1"/>
  <c r="M4822" i="1"/>
  <c r="L4822" i="1"/>
  <c r="O4822" i="1" s="1"/>
  <c r="R4822" i="1" s="1"/>
  <c r="J4822" i="1"/>
  <c r="O4821" i="1"/>
  <c r="R4821" i="1" s="1"/>
  <c r="M4821" i="1"/>
  <c r="L4821" i="1"/>
  <c r="J4821" i="1"/>
  <c r="M4820" i="1"/>
  <c r="L4820" i="1"/>
  <c r="O4820" i="1" s="1"/>
  <c r="R4820" i="1" s="1"/>
  <c r="J4820" i="1"/>
  <c r="S4820" i="1" s="1"/>
  <c r="S4819" i="1"/>
  <c r="O4819" i="1"/>
  <c r="R4819" i="1" s="1"/>
  <c r="M4819" i="1"/>
  <c r="L4819" i="1"/>
  <c r="J4819" i="1"/>
  <c r="O4818" i="1"/>
  <c r="R4818" i="1" s="1"/>
  <c r="M4818" i="1"/>
  <c r="L4818" i="1"/>
  <c r="J4818" i="1"/>
  <c r="S4818" i="1" s="1"/>
  <c r="S4817" i="1"/>
  <c r="R4817" i="1"/>
  <c r="O4817" i="1"/>
  <c r="M4817" i="1"/>
  <c r="L4817" i="1"/>
  <c r="J4817" i="1"/>
  <c r="R4816" i="1"/>
  <c r="M4816" i="1"/>
  <c r="L4816" i="1"/>
  <c r="O4816" i="1" s="1"/>
  <c r="S4816" i="1" s="1"/>
  <c r="J4816" i="1"/>
  <c r="S4815" i="1"/>
  <c r="M4815" i="1"/>
  <c r="O4815" i="1" s="1"/>
  <c r="R4815" i="1" s="1"/>
  <c r="L4815" i="1"/>
  <c r="J4815" i="1"/>
  <c r="M4814" i="1"/>
  <c r="L4814" i="1"/>
  <c r="O4814" i="1" s="1"/>
  <c r="R4814" i="1" s="1"/>
  <c r="J4814" i="1"/>
  <c r="M4813" i="1"/>
  <c r="O4813" i="1" s="1"/>
  <c r="R4813" i="1" s="1"/>
  <c r="L4813" i="1"/>
  <c r="J4813" i="1"/>
  <c r="M4812" i="1"/>
  <c r="L4812" i="1"/>
  <c r="O4812" i="1" s="1"/>
  <c r="R4812" i="1" s="1"/>
  <c r="J4812" i="1"/>
  <c r="S4811" i="1"/>
  <c r="O4811" i="1"/>
  <c r="R4811" i="1" s="1"/>
  <c r="M4811" i="1"/>
  <c r="L4811" i="1"/>
  <c r="J4811" i="1"/>
  <c r="R4810" i="1"/>
  <c r="O4810" i="1"/>
  <c r="M4810" i="1"/>
  <c r="L4810" i="1"/>
  <c r="J4810" i="1"/>
  <c r="O4809" i="1"/>
  <c r="M4809" i="1"/>
  <c r="L4809" i="1"/>
  <c r="J4809" i="1"/>
  <c r="M4808" i="1"/>
  <c r="L4808" i="1"/>
  <c r="O4808" i="1" s="1"/>
  <c r="J4808" i="1"/>
  <c r="M4807" i="1"/>
  <c r="O4807" i="1" s="1"/>
  <c r="R4807" i="1" s="1"/>
  <c r="L4807" i="1"/>
  <c r="J4807" i="1"/>
  <c r="S4807" i="1" s="1"/>
  <c r="M4806" i="1"/>
  <c r="L4806" i="1"/>
  <c r="O4806" i="1" s="1"/>
  <c r="R4806" i="1" s="1"/>
  <c r="J4806" i="1"/>
  <c r="M4805" i="1"/>
  <c r="O4805" i="1" s="1"/>
  <c r="R4805" i="1" s="1"/>
  <c r="L4805" i="1"/>
  <c r="J4805" i="1"/>
  <c r="M4804" i="1"/>
  <c r="L4804" i="1"/>
  <c r="O4804" i="1" s="1"/>
  <c r="R4804" i="1" s="1"/>
  <c r="J4804" i="1"/>
  <c r="S4803" i="1"/>
  <c r="O4803" i="1"/>
  <c r="R4803" i="1" s="1"/>
  <c r="M4803" i="1"/>
  <c r="L4803" i="1"/>
  <c r="J4803" i="1"/>
  <c r="R4802" i="1"/>
  <c r="O4802" i="1"/>
  <c r="M4802" i="1"/>
  <c r="L4802" i="1"/>
  <c r="J4802" i="1"/>
  <c r="S4802" i="1" s="1"/>
  <c r="R4801" i="1"/>
  <c r="O4801" i="1"/>
  <c r="S4801" i="1" s="1"/>
  <c r="M4801" i="1"/>
  <c r="L4801" i="1"/>
  <c r="J4801" i="1"/>
  <c r="R4800" i="1"/>
  <c r="M4800" i="1"/>
  <c r="L4800" i="1"/>
  <c r="O4800" i="1" s="1"/>
  <c r="S4800" i="1" s="1"/>
  <c r="J4800" i="1"/>
  <c r="S4799" i="1"/>
  <c r="M4799" i="1"/>
  <c r="O4799" i="1" s="1"/>
  <c r="R4799" i="1" s="1"/>
  <c r="L4799" i="1"/>
  <c r="J4799" i="1"/>
  <c r="M4798" i="1"/>
  <c r="L4798" i="1"/>
  <c r="O4798" i="1" s="1"/>
  <c r="R4798" i="1" s="1"/>
  <c r="J4798" i="1"/>
  <c r="O4797" i="1"/>
  <c r="R4797" i="1" s="1"/>
  <c r="M4797" i="1"/>
  <c r="L4797" i="1"/>
  <c r="J4797" i="1"/>
  <c r="M4796" i="1"/>
  <c r="L4796" i="1"/>
  <c r="O4796" i="1" s="1"/>
  <c r="R4796" i="1" s="1"/>
  <c r="J4796" i="1"/>
  <c r="S4796" i="1" s="1"/>
  <c r="S4795" i="1"/>
  <c r="O4795" i="1"/>
  <c r="R4795" i="1" s="1"/>
  <c r="M4795" i="1"/>
  <c r="L4795" i="1"/>
  <c r="J4795" i="1"/>
  <c r="R4794" i="1"/>
  <c r="O4794" i="1"/>
  <c r="M4794" i="1"/>
  <c r="L4794" i="1"/>
  <c r="J4794" i="1"/>
  <c r="O4793" i="1"/>
  <c r="M4793" i="1"/>
  <c r="L4793" i="1"/>
  <c r="J4793" i="1"/>
  <c r="R4792" i="1"/>
  <c r="M4792" i="1"/>
  <c r="L4792" i="1"/>
  <c r="O4792" i="1" s="1"/>
  <c r="S4792" i="1" s="1"/>
  <c r="J4792" i="1"/>
  <c r="S4791" i="1"/>
  <c r="M4791" i="1"/>
  <c r="O4791" i="1" s="1"/>
  <c r="R4791" i="1" s="1"/>
  <c r="L4791" i="1"/>
  <c r="J4791" i="1"/>
  <c r="M4790" i="1"/>
  <c r="L4790" i="1"/>
  <c r="O4790" i="1" s="1"/>
  <c r="R4790" i="1" s="1"/>
  <c r="J4790" i="1"/>
  <c r="O4789" i="1"/>
  <c r="R4789" i="1" s="1"/>
  <c r="M4789" i="1"/>
  <c r="L4789" i="1"/>
  <c r="J4789" i="1"/>
  <c r="M4788" i="1"/>
  <c r="L4788" i="1"/>
  <c r="O4788" i="1" s="1"/>
  <c r="R4788" i="1" s="1"/>
  <c r="J4788" i="1"/>
  <c r="S4787" i="1"/>
  <c r="O4787" i="1"/>
  <c r="R4787" i="1" s="1"/>
  <c r="M4787" i="1"/>
  <c r="L4787" i="1"/>
  <c r="J4787" i="1"/>
  <c r="R4786" i="1"/>
  <c r="O4786" i="1"/>
  <c r="M4786" i="1"/>
  <c r="L4786" i="1"/>
  <c r="J4786" i="1"/>
  <c r="S4785" i="1"/>
  <c r="R4785" i="1"/>
  <c r="O4785" i="1"/>
  <c r="M4785" i="1"/>
  <c r="L4785" i="1"/>
  <c r="J4785" i="1"/>
  <c r="M4784" i="1"/>
  <c r="L4784" i="1"/>
  <c r="O4784" i="1" s="1"/>
  <c r="J4784" i="1"/>
  <c r="S4783" i="1"/>
  <c r="M4783" i="1"/>
  <c r="O4783" i="1" s="1"/>
  <c r="R4783" i="1" s="1"/>
  <c r="L4783" i="1"/>
  <c r="J4783" i="1"/>
  <c r="M4782" i="1"/>
  <c r="L4782" i="1"/>
  <c r="O4782" i="1" s="1"/>
  <c r="R4782" i="1" s="1"/>
  <c r="J4782" i="1"/>
  <c r="M4781" i="1"/>
  <c r="O4781" i="1" s="1"/>
  <c r="R4781" i="1" s="1"/>
  <c r="L4781" i="1"/>
  <c r="J4781" i="1"/>
  <c r="M4780" i="1"/>
  <c r="L4780" i="1"/>
  <c r="O4780" i="1" s="1"/>
  <c r="R4780" i="1" s="1"/>
  <c r="J4780" i="1"/>
  <c r="S4780" i="1" s="1"/>
  <c r="S4779" i="1"/>
  <c r="O4779" i="1"/>
  <c r="R4779" i="1" s="1"/>
  <c r="M4779" i="1"/>
  <c r="L4779" i="1"/>
  <c r="J4779" i="1"/>
  <c r="O4778" i="1"/>
  <c r="R4778" i="1" s="1"/>
  <c r="M4778" i="1"/>
  <c r="L4778" i="1"/>
  <c r="J4778" i="1"/>
  <c r="O4777" i="1"/>
  <c r="M4777" i="1"/>
  <c r="L4777" i="1"/>
  <c r="J4777" i="1"/>
  <c r="R4776" i="1"/>
  <c r="M4776" i="1"/>
  <c r="L4776" i="1"/>
  <c r="O4776" i="1" s="1"/>
  <c r="S4776" i="1" s="1"/>
  <c r="J4776" i="1"/>
  <c r="M4775" i="1"/>
  <c r="O4775" i="1" s="1"/>
  <c r="R4775" i="1" s="1"/>
  <c r="L4775" i="1"/>
  <c r="J4775" i="1"/>
  <c r="S4775" i="1" s="1"/>
  <c r="M4774" i="1"/>
  <c r="L4774" i="1"/>
  <c r="O4774" i="1" s="1"/>
  <c r="R4774" i="1" s="1"/>
  <c r="J4774" i="1"/>
  <c r="O4773" i="1"/>
  <c r="R4773" i="1" s="1"/>
  <c r="M4773" i="1"/>
  <c r="L4773" i="1"/>
  <c r="J4773" i="1"/>
  <c r="M4772" i="1"/>
  <c r="L4772" i="1"/>
  <c r="O4772" i="1" s="1"/>
  <c r="R4772" i="1" s="1"/>
  <c r="J4772" i="1"/>
  <c r="S4771" i="1"/>
  <c r="O4771" i="1"/>
  <c r="R4771" i="1" s="1"/>
  <c r="M4771" i="1"/>
  <c r="L4771" i="1"/>
  <c r="J4771" i="1"/>
  <c r="R4770" i="1"/>
  <c r="O4770" i="1"/>
  <c r="M4770" i="1"/>
  <c r="L4770" i="1"/>
  <c r="J4770" i="1"/>
  <c r="S4770" i="1" s="1"/>
  <c r="S4769" i="1"/>
  <c r="O4769" i="1"/>
  <c r="R4769" i="1" s="1"/>
  <c r="M4769" i="1"/>
  <c r="L4769" i="1"/>
  <c r="J4769" i="1"/>
  <c r="R4768" i="1"/>
  <c r="M4768" i="1"/>
  <c r="L4768" i="1"/>
  <c r="O4768" i="1" s="1"/>
  <c r="S4768" i="1" s="1"/>
  <c r="J4768" i="1"/>
  <c r="S4767" i="1"/>
  <c r="M4767" i="1"/>
  <c r="O4767" i="1" s="1"/>
  <c r="R4767" i="1" s="1"/>
  <c r="L4767" i="1"/>
  <c r="J4767" i="1"/>
  <c r="M4766" i="1"/>
  <c r="L4766" i="1"/>
  <c r="O4766" i="1" s="1"/>
  <c r="R4766" i="1" s="1"/>
  <c r="J4766" i="1"/>
  <c r="M4765" i="1"/>
  <c r="O4765" i="1" s="1"/>
  <c r="R4765" i="1" s="1"/>
  <c r="L4765" i="1"/>
  <c r="J4765" i="1"/>
  <c r="M4764" i="1"/>
  <c r="L4764" i="1"/>
  <c r="O4764" i="1" s="1"/>
  <c r="R4764" i="1" s="1"/>
  <c r="J4764" i="1"/>
  <c r="S4764" i="1" s="1"/>
  <c r="S4763" i="1"/>
  <c r="O4763" i="1"/>
  <c r="R4763" i="1" s="1"/>
  <c r="M4763" i="1"/>
  <c r="L4763" i="1"/>
  <c r="J4763" i="1"/>
  <c r="O4762" i="1"/>
  <c r="R4762" i="1" s="1"/>
  <c r="M4762" i="1"/>
  <c r="L4762" i="1"/>
  <c r="J4762" i="1"/>
  <c r="S4761" i="1"/>
  <c r="R4761" i="1"/>
  <c r="O4761" i="1"/>
  <c r="M4761" i="1"/>
  <c r="L4761" i="1"/>
  <c r="J4761" i="1"/>
  <c r="R4760" i="1"/>
  <c r="M4760" i="1"/>
  <c r="L4760" i="1"/>
  <c r="O4760" i="1" s="1"/>
  <c r="S4760" i="1" s="1"/>
  <c r="J4760" i="1"/>
  <c r="M4759" i="1"/>
  <c r="O4759" i="1" s="1"/>
  <c r="R4759" i="1" s="1"/>
  <c r="L4759" i="1"/>
  <c r="J4759" i="1"/>
  <c r="S4759" i="1" s="1"/>
  <c r="M4758" i="1"/>
  <c r="L4758" i="1"/>
  <c r="O4758" i="1" s="1"/>
  <c r="R4758" i="1" s="1"/>
  <c r="J4758" i="1"/>
  <c r="O4757" i="1"/>
  <c r="R4757" i="1" s="1"/>
  <c r="M4757" i="1"/>
  <c r="L4757" i="1"/>
  <c r="J4757" i="1"/>
  <c r="M4756" i="1"/>
  <c r="L4756" i="1"/>
  <c r="O4756" i="1" s="1"/>
  <c r="R4756" i="1" s="1"/>
  <c r="J4756" i="1"/>
  <c r="S4756" i="1" s="1"/>
  <c r="S4755" i="1"/>
  <c r="O4755" i="1"/>
  <c r="R4755" i="1" s="1"/>
  <c r="M4755" i="1"/>
  <c r="L4755" i="1"/>
  <c r="J4755" i="1"/>
  <c r="O4754" i="1"/>
  <c r="R4754" i="1" s="1"/>
  <c r="M4754" i="1"/>
  <c r="L4754" i="1"/>
  <c r="J4754" i="1"/>
  <c r="S4754" i="1" s="1"/>
  <c r="S4753" i="1"/>
  <c r="R4753" i="1"/>
  <c r="O4753" i="1"/>
  <c r="M4753" i="1"/>
  <c r="L4753" i="1"/>
  <c r="J4753" i="1"/>
  <c r="R4752" i="1"/>
  <c r="M4752" i="1"/>
  <c r="L4752" i="1"/>
  <c r="O4752" i="1" s="1"/>
  <c r="S4752" i="1" s="1"/>
  <c r="J4752" i="1"/>
  <c r="S4751" i="1"/>
  <c r="M4751" i="1"/>
  <c r="O4751" i="1" s="1"/>
  <c r="R4751" i="1" s="1"/>
  <c r="L4751" i="1"/>
  <c r="J4751" i="1"/>
  <c r="M4750" i="1"/>
  <c r="L4750" i="1"/>
  <c r="O4750" i="1" s="1"/>
  <c r="R4750" i="1" s="1"/>
  <c r="J4750" i="1"/>
  <c r="M4749" i="1"/>
  <c r="O4749" i="1" s="1"/>
  <c r="R4749" i="1" s="1"/>
  <c r="L4749" i="1"/>
  <c r="J4749" i="1"/>
  <c r="M4748" i="1"/>
  <c r="L4748" i="1"/>
  <c r="O4748" i="1" s="1"/>
  <c r="R4748" i="1" s="1"/>
  <c r="J4748" i="1"/>
  <c r="S4747" i="1"/>
  <c r="O4747" i="1"/>
  <c r="R4747" i="1" s="1"/>
  <c r="M4747" i="1"/>
  <c r="L4747" i="1"/>
  <c r="J4747" i="1"/>
  <c r="R4746" i="1"/>
  <c r="O4746" i="1"/>
  <c r="M4746" i="1"/>
  <c r="L4746" i="1"/>
  <c r="J4746" i="1"/>
  <c r="S4745" i="1"/>
  <c r="R4745" i="1"/>
  <c r="O4745" i="1"/>
  <c r="M4745" i="1"/>
  <c r="L4745" i="1"/>
  <c r="J4745" i="1"/>
  <c r="M4744" i="1"/>
  <c r="L4744" i="1"/>
  <c r="O4744" i="1" s="1"/>
  <c r="J4744" i="1"/>
  <c r="M4743" i="1"/>
  <c r="O4743" i="1" s="1"/>
  <c r="R4743" i="1" s="1"/>
  <c r="L4743" i="1"/>
  <c r="J4743" i="1"/>
  <c r="S4743" i="1" s="1"/>
  <c r="M4742" i="1"/>
  <c r="L4742" i="1"/>
  <c r="O4742" i="1" s="1"/>
  <c r="R4742" i="1" s="1"/>
  <c r="J4742" i="1"/>
  <c r="M4741" i="1"/>
  <c r="O4741" i="1" s="1"/>
  <c r="R4741" i="1" s="1"/>
  <c r="L4741" i="1"/>
  <c r="J4741" i="1"/>
  <c r="M4740" i="1"/>
  <c r="L4740" i="1"/>
  <c r="O4740" i="1" s="1"/>
  <c r="R4740" i="1" s="1"/>
  <c r="J4740" i="1"/>
  <c r="S4739" i="1"/>
  <c r="O4739" i="1"/>
  <c r="R4739" i="1" s="1"/>
  <c r="M4739" i="1"/>
  <c r="L4739" i="1"/>
  <c r="J4739" i="1"/>
  <c r="R4738" i="1"/>
  <c r="O4738" i="1"/>
  <c r="M4738" i="1"/>
  <c r="L4738" i="1"/>
  <c r="J4738" i="1"/>
  <c r="S4738" i="1" s="1"/>
  <c r="O4737" i="1"/>
  <c r="M4737" i="1"/>
  <c r="L4737" i="1"/>
  <c r="J4737" i="1"/>
  <c r="R4736" i="1"/>
  <c r="M4736" i="1"/>
  <c r="L4736" i="1"/>
  <c r="O4736" i="1" s="1"/>
  <c r="S4736" i="1" s="1"/>
  <c r="J4736" i="1"/>
  <c r="S4735" i="1"/>
  <c r="M4735" i="1"/>
  <c r="O4735" i="1" s="1"/>
  <c r="R4735" i="1" s="1"/>
  <c r="L4735" i="1"/>
  <c r="J4735" i="1"/>
  <c r="M4734" i="1"/>
  <c r="L4734" i="1"/>
  <c r="O4734" i="1" s="1"/>
  <c r="R4734" i="1" s="1"/>
  <c r="J4734" i="1"/>
  <c r="O4733" i="1"/>
  <c r="R4733" i="1" s="1"/>
  <c r="M4733" i="1"/>
  <c r="L4733" i="1"/>
  <c r="J4733" i="1"/>
  <c r="M4732" i="1"/>
  <c r="L4732" i="1"/>
  <c r="O4732" i="1" s="1"/>
  <c r="R4732" i="1" s="1"/>
  <c r="J4732" i="1"/>
  <c r="S4731" i="1"/>
  <c r="O4731" i="1"/>
  <c r="R4731" i="1" s="1"/>
  <c r="M4731" i="1"/>
  <c r="L4731" i="1"/>
  <c r="J4731" i="1"/>
  <c r="R4730" i="1"/>
  <c r="O4730" i="1"/>
  <c r="M4730" i="1"/>
  <c r="L4730" i="1"/>
  <c r="J4730" i="1"/>
  <c r="S4729" i="1"/>
  <c r="O4729" i="1"/>
  <c r="R4729" i="1" s="1"/>
  <c r="M4729" i="1"/>
  <c r="L4729" i="1"/>
  <c r="J4729" i="1"/>
  <c r="R4728" i="1"/>
  <c r="M4728" i="1"/>
  <c r="L4728" i="1"/>
  <c r="O4728" i="1" s="1"/>
  <c r="S4728" i="1" s="1"/>
  <c r="J4728" i="1"/>
  <c r="S4727" i="1"/>
  <c r="M4727" i="1"/>
  <c r="O4727" i="1" s="1"/>
  <c r="R4727" i="1" s="1"/>
  <c r="L4727" i="1"/>
  <c r="J4727" i="1"/>
  <c r="M4726" i="1"/>
  <c r="L4726" i="1"/>
  <c r="O4726" i="1" s="1"/>
  <c r="R4726" i="1" s="1"/>
  <c r="J4726" i="1"/>
  <c r="O4725" i="1"/>
  <c r="R4725" i="1" s="1"/>
  <c r="M4725" i="1"/>
  <c r="L4725" i="1"/>
  <c r="J4725" i="1"/>
  <c r="M4724" i="1"/>
  <c r="L4724" i="1"/>
  <c r="O4724" i="1" s="1"/>
  <c r="R4724" i="1" s="1"/>
  <c r="J4724" i="1"/>
  <c r="S4723" i="1"/>
  <c r="O4723" i="1"/>
  <c r="R4723" i="1" s="1"/>
  <c r="M4723" i="1"/>
  <c r="L4723" i="1"/>
  <c r="J4723" i="1"/>
  <c r="O4722" i="1"/>
  <c r="R4722" i="1" s="1"/>
  <c r="M4722" i="1"/>
  <c r="L4722" i="1"/>
  <c r="J4722" i="1"/>
  <c r="S4721" i="1"/>
  <c r="R4721" i="1"/>
  <c r="O4721" i="1"/>
  <c r="M4721" i="1"/>
  <c r="L4721" i="1"/>
  <c r="J4721" i="1"/>
  <c r="H4720" i="1"/>
  <c r="M4719" i="1"/>
  <c r="L4719" i="1"/>
  <c r="J4719" i="1"/>
  <c r="O4718" i="1"/>
  <c r="M4718" i="1"/>
  <c r="L4718" i="1"/>
  <c r="J4718" i="1"/>
  <c r="R4717" i="1"/>
  <c r="O4717" i="1"/>
  <c r="M4717" i="1"/>
  <c r="L4717" i="1"/>
  <c r="J4717" i="1"/>
  <c r="S4717" i="1" s="1"/>
  <c r="R4716" i="1"/>
  <c r="O4716" i="1"/>
  <c r="M4716" i="1"/>
  <c r="L4716" i="1"/>
  <c r="J4716" i="1"/>
  <c r="S4716" i="1" s="1"/>
  <c r="S4715" i="1"/>
  <c r="M4715" i="1"/>
  <c r="L4715" i="1"/>
  <c r="O4715" i="1" s="1"/>
  <c r="R4715" i="1" s="1"/>
  <c r="J4715" i="1"/>
  <c r="M4714" i="1"/>
  <c r="O4714" i="1" s="1"/>
  <c r="R4714" i="1" s="1"/>
  <c r="L4714" i="1"/>
  <c r="J4714" i="1"/>
  <c r="S4714" i="1" s="1"/>
  <c r="M4713" i="1"/>
  <c r="L4713" i="1"/>
  <c r="O4713" i="1" s="1"/>
  <c r="R4713" i="1" s="1"/>
  <c r="J4713" i="1"/>
  <c r="O4712" i="1"/>
  <c r="R4712" i="1" s="1"/>
  <c r="M4712" i="1"/>
  <c r="L4712" i="1"/>
  <c r="J4712" i="1"/>
  <c r="M4711" i="1"/>
  <c r="L4711" i="1"/>
  <c r="J4711" i="1"/>
  <c r="O4710" i="1"/>
  <c r="R4710" i="1" s="1"/>
  <c r="M4710" i="1"/>
  <c r="L4710" i="1"/>
  <c r="J4710" i="1"/>
  <c r="M4709" i="1"/>
  <c r="L4709" i="1"/>
  <c r="O4709" i="1" s="1"/>
  <c r="R4709" i="1" s="1"/>
  <c r="J4709" i="1"/>
  <c r="R4708" i="1"/>
  <c r="M4708" i="1"/>
  <c r="O4708" i="1" s="1"/>
  <c r="L4708" i="1"/>
  <c r="J4708" i="1"/>
  <c r="M4707" i="1"/>
  <c r="L4707" i="1"/>
  <c r="O4707" i="1" s="1"/>
  <c r="J4707" i="1"/>
  <c r="M4706" i="1"/>
  <c r="O4706" i="1" s="1"/>
  <c r="R4706" i="1" s="1"/>
  <c r="L4706" i="1"/>
  <c r="J4706" i="1"/>
  <c r="M4705" i="1"/>
  <c r="L4705" i="1"/>
  <c r="O4705" i="1" s="1"/>
  <c r="R4705" i="1" s="1"/>
  <c r="J4705" i="1"/>
  <c r="O4704" i="1"/>
  <c r="R4704" i="1" s="1"/>
  <c r="M4704" i="1"/>
  <c r="L4704" i="1"/>
  <c r="J4704" i="1"/>
  <c r="M4703" i="1"/>
  <c r="L4703" i="1"/>
  <c r="J4703" i="1"/>
  <c r="O4702" i="1"/>
  <c r="R4702" i="1" s="1"/>
  <c r="M4702" i="1"/>
  <c r="L4702" i="1"/>
  <c r="J4702" i="1"/>
  <c r="M4701" i="1"/>
  <c r="L4701" i="1"/>
  <c r="O4701" i="1" s="1"/>
  <c r="R4701" i="1" s="1"/>
  <c r="J4701" i="1"/>
  <c r="S4701" i="1" s="1"/>
  <c r="M4700" i="1"/>
  <c r="O4700" i="1" s="1"/>
  <c r="R4700" i="1" s="1"/>
  <c r="L4700" i="1"/>
  <c r="J4700" i="1"/>
  <c r="S4700" i="1" s="1"/>
  <c r="S4699" i="1"/>
  <c r="M4699" i="1"/>
  <c r="L4699" i="1"/>
  <c r="O4699" i="1" s="1"/>
  <c r="R4699" i="1" s="1"/>
  <c r="J4699" i="1"/>
  <c r="S4698" i="1"/>
  <c r="O4698" i="1"/>
  <c r="R4698" i="1" s="1"/>
  <c r="M4698" i="1"/>
  <c r="L4698" i="1"/>
  <c r="J4698" i="1"/>
  <c r="R4697" i="1"/>
  <c r="M4697" i="1"/>
  <c r="L4697" i="1"/>
  <c r="O4697" i="1" s="1"/>
  <c r="J4697" i="1"/>
  <c r="M4696" i="1"/>
  <c r="O4696" i="1" s="1"/>
  <c r="R4696" i="1" s="1"/>
  <c r="L4696" i="1"/>
  <c r="J4696" i="1"/>
  <c r="S4696" i="1" s="1"/>
  <c r="M4695" i="1"/>
  <c r="L4695" i="1"/>
  <c r="O4695" i="1" s="1"/>
  <c r="R4695" i="1" s="1"/>
  <c r="J4695" i="1"/>
  <c r="M4694" i="1"/>
  <c r="O4694" i="1" s="1"/>
  <c r="R4694" i="1" s="1"/>
  <c r="L4694" i="1"/>
  <c r="J4694" i="1"/>
  <c r="R4693" i="1"/>
  <c r="M4693" i="1"/>
  <c r="L4693" i="1"/>
  <c r="O4693" i="1" s="1"/>
  <c r="J4693" i="1"/>
  <c r="R4692" i="1"/>
  <c r="O4692" i="1"/>
  <c r="M4692" i="1"/>
  <c r="L4692" i="1"/>
  <c r="J4692" i="1"/>
  <c r="S4692" i="1" s="1"/>
  <c r="S4691" i="1"/>
  <c r="R4691" i="1"/>
  <c r="M4691" i="1"/>
  <c r="L4691" i="1"/>
  <c r="O4691" i="1" s="1"/>
  <c r="J4691" i="1"/>
  <c r="M4690" i="1"/>
  <c r="O4690" i="1" s="1"/>
  <c r="L4690" i="1"/>
  <c r="J4690" i="1"/>
  <c r="M4689" i="1"/>
  <c r="L4689" i="1"/>
  <c r="O4689" i="1" s="1"/>
  <c r="R4689" i="1" s="1"/>
  <c r="J4689" i="1"/>
  <c r="O4688" i="1"/>
  <c r="R4688" i="1" s="1"/>
  <c r="M4688" i="1"/>
  <c r="L4688" i="1"/>
  <c r="J4688" i="1"/>
  <c r="M4687" i="1"/>
  <c r="L4687" i="1"/>
  <c r="O4687" i="1" s="1"/>
  <c r="R4687" i="1" s="1"/>
  <c r="J4687" i="1"/>
  <c r="O4686" i="1"/>
  <c r="R4686" i="1" s="1"/>
  <c r="M4686" i="1"/>
  <c r="L4686" i="1"/>
  <c r="J4686" i="1"/>
  <c r="O4685" i="1"/>
  <c r="R4685" i="1" s="1"/>
  <c r="M4685" i="1"/>
  <c r="L4685" i="1"/>
  <c r="J4685" i="1"/>
  <c r="M4684" i="1"/>
  <c r="O4684" i="1" s="1"/>
  <c r="R4684" i="1" s="1"/>
  <c r="L4684" i="1"/>
  <c r="J4684" i="1"/>
  <c r="O4683" i="1"/>
  <c r="M4683" i="1"/>
  <c r="L4683" i="1"/>
  <c r="J4683" i="1"/>
  <c r="O4682" i="1"/>
  <c r="R4682" i="1" s="1"/>
  <c r="M4682" i="1"/>
  <c r="L4682" i="1"/>
  <c r="J4682" i="1"/>
  <c r="R4681" i="1"/>
  <c r="M4681" i="1"/>
  <c r="L4681" i="1"/>
  <c r="O4681" i="1" s="1"/>
  <c r="J4681" i="1"/>
  <c r="S4681" i="1" s="1"/>
  <c r="O4680" i="1"/>
  <c r="R4680" i="1" s="1"/>
  <c r="M4680" i="1"/>
  <c r="L4680" i="1"/>
  <c r="J4680" i="1"/>
  <c r="S4680" i="1" s="1"/>
  <c r="M4679" i="1"/>
  <c r="L4679" i="1"/>
  <c r="J4679" i="1"/>
  <c r="M4678" i="1"/>
  <c r="L4678" i="1"/>
  <c r="O4678" i="1" s="1"/>
  <c r="R4678" i="1" s="1"/>
  <c r="J4678" i="1"/>
  <c r="S4678" i="1" s="1"/>
  <c r="M4677" i="1"/>
  <c r="O4677" i="1" s="1"/>
  <c r="R4677" i="1" s="1"/>
  <c r="L4677" i="1"/>
  <c r="J4677" i="1"/>
  <c r="M4676" i="1"/>
  <c r="O4676" i="1" s="1"/>
  <c r="R4676" i="1" s="1"/>
  <c r="L4676" i="1"/>
  <c r="J4676" i="1"/>
  <c r="S4675" i="1"/>
  <c r="R4675" i="1"/>
  <c r="O4675" i="1"/>
  <c r="M4675" i="1"/>
  <c r="L4675" i="1"/>
  <c r="J4675" i="1"/>
  <c r="S4673" i="1"/>
  <c r="R4673" i="1"/>
  <c r="Q4673" i="1"/>
  <c r="S4672" i="1"/>
  <c r="R4672" i="1"/>
  <c r="O4672" i="1"/>
  <c r="M4672" i="1"/>
  <c r="L4672" i="1"/>
  <c r="J4672" i="1"/>
  <c r="M4671" i="1"/>
  <c r="L4671" i="1"/>
  <c r="O4671" i="1" s="1"/>
  <c r="J4671" i="1"/>
  <c r="S4670" i="1"/>
  <c r="R4670" i="1"/>
  <c r="O4670" i="1"/>
  <c r="M4670" i="1"/>
  <c r="L4670" i="1"/>
  <c r="J4670" i="1"/>
  <c r="S4669" i="1"/>
  <c r="M4669" i="1"/>
  <c r="L4669" i="1"/>
  <c r="O4669" i="1" s="1"/>
  <c r="R4669" i="1" s="1"/>
  <c r="J4669" i="1"/>
  <c r="S4668" i="1"/>
  <c r="O4668" i="1"/>
  <c r="R4668" i="1" s="1"/>
  <c r="M4668" i="1"/>
  <c r="L4668" i="1"/>
  <c r="J4668" i="1"/>
  <c r="M4666" i="1"/>
  <c r="O4666" i="1" s="1"/>
  <c r="R4666" i="1" s="1"/>
  <c r="L4666" i="1"/>
  <c r="J4666" i="1"/>
  <c r="S4665" i="1"/>
  <c r="R4665" i="1"/>
  <c r="O4665" i="1"/>
  <c r="M4665" i="1"/>
  <c r="L4665" i="1"/>
  <c r="J4665" i="1"/>
  <c r="M4664" i="1"/>
  <c r="O4664" i="1" s="1"/>
  <c r="R4664" i="1" s="1"/>
  <c r="L4664" i="1"/>
  <c r="J4664" i="1"/>
  <c r="S4664" i="1" s="1"/>
  <c r="R4663" i="1"/>
  <c r="M4663" i="1"/>
  <c r="L4663" i="1"/>
  <c r="O4663" i="1" s="1"/>
  <c r="J4663" i="1"/>
  <c r="S4663" i="1" s="1"/>
  <c r="M4662" i="1"/>
  <c r="L4662" i="1"/>
  <c r="O4662" i="1" s="1"/>
  <c r="J4662" i="1"/>
  <c r="M4661" i="1"/>
  <c r="L4661" i="1"/>
  <c r="J4661" i="1"/>
  <c r="S4660" i="1"/>
  <c r="O4660" i="1"/>
  <c r="R4660" i="1" s="1"/>
  <c r="M4660" i="1"/>
  <c r="L4660" i="1"/>
  <c r="J4660" i="1"/>
  <c r="M4659" i="1"/>
  <c r="O4659" i="1" s="1"/>
  <c r="R4659" i="1" s="1"/>
  <c r="L4659" i="1"/>
  <c r="J4659" i="1"/>
  <c r="S4658" i="1"/>
  <c r="O4658" i="1"/>
  <c r="R4658" i="1" s="1"/>
  <c r="M4658" i="1"/>
  <c r="L4658" i="1"/>
  <c r="J4658" i="1"/>
  <c r="S4657" i="1"/>
  <c r="O4657" i="1"/>
  <c r="R4657" i="1" s="1"/>
  <c r="M4657" i="1"/>
  <c r="L4657" i="1"/>
  <c r="J4657" i="1"/>
  <c r="O4656" i="1"/>
  <c r="R4656" i="1" s="1"/>
  <c r="M4656" i="1"/>
  <c r="L4656" i="1"/>
  <c r="J4656" i="1"/>
  <c r="R4655" i="1"/>
  <c r="M4655" i="1"/>
  <c r="L4655" i="1"/>
  <c r="O4655" i="1" s="1"/>
  <c r="J4655" i="1"/>
  <c r="S4655" i="1" s="1"/>
  <c r="M4654" i="1"/>
  <c r="O4654" i="1" s="1"/>
  <c r="R4654" i="1" s="1"/>
  <c r="L4654" i="1"/>
  <c r="J4654" i="1"/>
  <c r="M4653" i="1"/>
  <c r="L4653" i="1"/>
  <c r="J4653" i="1"/>
  <c r="M4652" i="1"/>
  <c r="L4652" i="1"/>
  <c r="O4652" i="1" s="1"/>
  <c r="R4652" i="1" s="1"/>
  <c r="J4652" i="1"/>
  <c r="S4652" i="1" s="1"/>
  <c r="M4651" i="1"/>
  <c r="O4651" i="1" s="1"/>
  <c r="R4651" i="1" s="1"/>
  <c r="L4651" i="1"/>
  <c r="J4651" i="1"/>
  <c r="S4650" i="1"/>
  <c r="M4650" i="1"/>
  <c r="O4650" i="1" s="1"/>
  <c r="R4650" i="1" s="1"/>
  <c r="L4650" i="1"/>
  <c r="J4650" i="1"/>
  <c r="S4649" i="1"/>
  <c r="R4649" i="1"/>
  <c r="O4649" i="1"/>
  <c r="M4649" i="1"/>
  <c r="L4649" i="1"/>
  <c r="J4649" i="1"/>
  <c r="M4648" i="1"/>
  <c r="O4648" i="1" s="1"/>
  <c r="R4648" i="1" s="1"/>
  <c r="L4648" i="1"/>
  <c r="J4648" i="1"/>
  <c r="R4647" i="1"/>
  <c r="M4647" i="1"/>
  <c r="L4647" i="1"/>
  <c r="O4647" i="1" s="1"/>
  <c r="J4647" i="1"/>
  <c r="S4647" i="1" s="1"/>
  <c r="M4646" i="1"/>
  <c r="L4646" i="1"/>
  <c r="O4646" i="1" s="1"/>
  <c r="J4646" i="1"/>
  <c r="M4645" i="1"/>
  <c r="L4645" i="1"/>
  <c r="J4645" i="1"/>
  <c r="O4644" i="1"/>
  <c r="M4644" i="1"/>
  <c r="L4644" i="1"/>
  <c r="J4644" i="1"/>
  <c r="O4643" i="1"/>
  <c r="R4643" i="1" s="1"/>
  <c r="M4643" i="1"/>
  <c r="L4643" i="1"/>
  <c r="J4643" i="1"/>
  <c r="M4642" i="1"/>
  <c r="O4642" i="1" s="1"/>
  <c r="L4642" i="1"/>
  <c r="J4642" i="1"/>
  <c r="O4641" i="1"/>
  <c r="M4641" i="1"/>
  <c r="L4641" i="1"/>
  <c r="J4641" i="1"/>
  <c r="M4640" i="1"/>
  <c r="O4640" i="1" s="1"/>
  <c r="R4640" i="1" s="1"/>
  <c r="L4640" i="1"/>
  <c r="J4640" i="1"/>
  <c r="O4638" i="1"/>
  <c r="R4638" i="1" s="1"/>
  <c r="M4638" i="1"/>
  <c r="L4638" i="1"/>
  <c r="J4638" i="1"/>
  <c r="R4637" i="1"/>
  <c r="O4637" i="1"/>
  <c r="M4637" i="1"/>
  <c r="L4637" i="1"/>
  <c r="J4637" i="1"/>
  <c r="R4636" i="1"/>
  <c r="O4636" i="1"/>
  <c r="S4636" i="1" s="1"/>
  <c r="M4636" i="1"/>
  <c r="L4636" i="1"/>
  <c r="J4636" i="1"/>
  <c r="R4635" i="1"/>
  <c r="O4635" i="1"/>
  <c r="S4635" i="1" s="1"/>
  <c r="M4635" i="1"/>
  <c r="L4635" i="1"/>
  <c r="J4635" i="1"/>
  <c r="S4634" i="1"/>
  <c r="R4634" i="1"/>
  <c r="O4634" i="1"/>
  <c r="M4634" i="1"/>
  <c r="L4634" i="1"/>
  <c r="J4634" i="1"/>
  <c r="S4633" i="1"/>
  <c r="R4633" i="1"/>
  <c r="M4633" i="1"/>
  <c r="L4633" i="1"/>
  <c r="O4633" i="1" s="1"/>
  <c r="J4633" i="1"/>
  <c r="O4632" i="1"/>
  <c r="M4632" i="1"/>
  <c r="L4632" i="1"/>
  <c r="J4632" i="1"/>
  <c r="M4631" i="1"/>
  <c r="L4631" i="1"/>
  <c r="J4631" i="1"/>
  <c r="M4630" i="1"/>
  <c r="O4630" i="1" s="1"/>
  <c r="R4630" i="1" s="1"/>
  <c r="L4630" i="1"/>
  <c r="J4630" i="1"/>
  <c r="M4629" i="1"/>
  <c r="L4629" i="1"/>
  <c r="O4629" i="1" s="1"/>
  <c r="R4629" i="1" s="1"/>
  <c r="J4629" i="1"/>
  <c r="S4629" i="1" s="1"/>
  <c r="M4628" i="1"/>
  <c r="O4628" i="1" s="1"/>
  <c r="R4628" i="1" s="1"/>
  <c r="L4628" i="1"/>
  <c r="J4628" i="1"/>
  <c r="M4627" i="1"/>
  <c r="L4627" i="1"/>
  <c r="O4627" i="1" s="1"/>
  <c r="J4627" i="1"/>
  <c r="O4626" i="1"/>
  <c r="R4626" i="1" s="1"/>
  <c r="M4626" i="1"/>
  <c r="L4626" i="1"/>
  <c r="J4626" i="1"/>
  <c r="M4625" i="1"/>
  <c r="L4625" i="1"/>
  <c r="O4625" i="1" s="1"/>
  <c r="R4625" i="1" s="1"/>
  <c r="J4625" i="1"/>
  <c r="M4624" i="1"/>
  <c r="L4624" i="1"/>
  <c r="J4624" i="1"/>
  <c r="M4623" i="1"/>
  <c r="L4623" i="1"/>
  <c r="O4623" i="1" s="1"/>
  <c r="R4623" i="1" s="1"/>
  <c r="J4623" i="1"/>
  <c r="O4622" i="1"/>
  <c r="R4622" i="1" s="1"/>
  <c r="M4622" i="1"/>
  <c r="L4622" i="1"/>
  <c r="J4622" i="1"/>
  <c r="S4622" i="1" s="1"/>
  <c r="R4621" i="1"/>
  <c r="O4621" i="1"/>
  <c r="M4621" i="1"/>
  <c r="L4621" i="1"/>
  <c r="J4621" i="1"/>
  <c r="R4620" i="1"/>
  <c r="O4620" i="1"/>
  <c r="S4620" i="1" s="1"/>
  <c r="M4620" i="1"/>
  <c r="L4620" i="1"/>
  <c r="J4620" i="1"/>
  <c r="R4619" i="1"/>
  <c r="O4619" i="1"/>
  <c r="S4619" i="1" s="1"/>
  <c r="M4619" i="1"/>
  <c r="L4619" i="1"/>
  <c r="J4619" i="1"/>
  <c r="S4618" i="1"/>
  <c r="R4618" i="1"/>
  <c r="O4618" i="1"/>
  <c r="M4618" i="1"/>
  <c r="L4618" i="1"/>
  <c r="J4618" i="1"/>
  <c r="S4617" i="1"/>
  <c r="R4617" i="1"/>
  <c r="M4617" i="1"/>
  <c r="L4617" i="1"/>
  <c r="O4617" i="1" s="1"/>
  <c r="J4617" i="1"/>
  <c r="M4616" i="1"/>
  <c r="O4616" i="1" s="1"/>
  <c r="L4616" i="1"/>
  <c r="J4616" i="1"/>
  <c r="M4615" i="1"/>
  <c r="L4615" i="1"/>
  <c r="J4615" i="1"/>
  <c r="O4614" i="1"/>
  <c r="R4614" i="1" s="1"/>
  <c r="M4614" i="1"/>
  <c r="L4614" i="1"/>
  <c r="J4614" i="1"/>
  <c r="M4613" i="1"/>
  <c r="L4613" i="1"/>
  <c r="O4613" i="1" s="1"/>
  <c r="R4613" i="1" s="1"/>
  <c r="J4613" i="1"/>
  <c r="S4613" i="1" s="1"/>
  <c r="M4612" i="1"/>
  <c r="O4612" i="1" s="1"/>
  <c r="R4612" i="1" s="1"/>
  <c r="L4612" i="1"/>
  <c r="J4612" i="1"/>
  <c r="M4611" i="1"/>
  <c r="L4611" i="1"/>
  <c r="O4611" i="1" s="1"/>
  <c r="J4611" i="1"/>
  <c r="O4610" i="1"/>
  <c r="R4610" i="1" s="1"/>
  <c r="M4610" i="1"/>
  <c r="L4610" i="1"/>
  <c r="J4610" i="1"/>
  <c r="M4609" i="1"/>
  <c r="L4609" i="1"/>
  <c r="O4609" i="1" s="1"/>
  <c r="R4609" i="1" s="1"/>
  <c r="J4609" i="1"/>
  <c r="M4608" i="1"/>
  <c r="L4608" i="1"/>
  <c r="J4608" i="1"/>
  <c r="M4607" i="1"/>
  <c r="L4607" i="1"/>
  <c r="O4607" i="1" s="1"/>
  <c r="R4607" i="1" s="1"/>
  <c r="J4607" i="1"/>
  <c r="M4604" i="1"/>
  <c r="L4604" i="1"/>
  <c r="J4604" i="1"/>
  <c r="M4603" i="1"/>
  <c r="L4603" i="1"/>
  <c r="O4603" i="1" s="1"/>
  <c r="R4603" i="1" s="1"/>
  <c r="J4603" i="1"/>
  <c r="S4603" i="1" s="1"/>
  <c r="M4602" i="1"/>
  <c r="O4602" i="1" s="1"/>
  <c r="R4602" i="1" s="1"/>
  <c r="L4602" i="1"/>
  <c r="J4602" i="1"/>
  <c r="R4601" i="1"/>
  <c r="M4601" i="1"/>
  <c r="L4601" i="1"/>
  <c r="O4601" i="1" s="1"/>
  <c r="J4601" i="1"/>
  <c r="S4600" i="1"/>
  <c r="R4600" i="1"/>
  <c r="O4600" i="1"/>
  <c r="M4600" i="1"/>
  <c r="L4600" i="1"/>
  <c r="J4600" i="1"/>
  <c r="S4599" i="1"/>
  <c r="R4599" i="1"/>
  <c r="M4599" i="1"/>
  <c r="L4599" i="1"/>
  <c r="O4599" i="1" s="1"/>
  <c r="J4599" i="1"/>
  <c r="S4598" i="1"/>
  <c r="R4598" i="1"/>
  <c r="O4598" i="1"/>
  <c r="M4598" i="1"/>
  <c r="L4598" i="1"/>
  <c r="J4598" i="1"/>
  <c r="S4597" i="1"/>
  <c r="M4597" i="1"/>
  <c r="L4597" i="1"/>
  <c r="O4597" i="1" s="1"/>
  <c r="R4597" i="1" s="1"/>
  <c r="J4597" i="1"/>
  <c r="M4596" i="1"/>
  <c r="L4596" i="1"/>
  <c r="O4596" i="1" s="1"/>
  <c r="J4596" i="1"/>
  <c r="S4595" i="1"/>
  <c r="M4595" i="1"/>
  <c r="L4595" i="1"/>
  <c r="O4595" i="1" s="1"/>
  <c r="R4595" i="1" s="1"/>
  <c r="J4595" i="1"/>
  <c r="M4593" i="1"/>
  <c r="L4593" i="1"/>
  <c r="O4593" i="1" s="1"/>
  <c r="J4593" i="1"/>
  <c r="R4592" i="1"/>
  <c r="M4592" i="1"/>
  <c r="O4592" i="1" s="1"/>
  <c r="L4592" i="1"/>
  <c r="J4592" i="1"/>
  <c r="O4591" i="1"/>
  <c r="M4591" i="1"/>
  <c r="L4591" i="1"/>
  <c r="J4591" i="1"/>
  <c r="M4590" i="1"/>
  <c r="O4590" i="1" s="1"/>
  <c r="R4590" i="1" s="1"/>
  <c r="L4590" i="1"/>
  <c r="J4590" i="1"/>
  <c r="M4589" i="1"/>
  <c r="L4589" i="1"/>
  <c r="J4589" i="1"/>
  <c r="O4588" i="1"/>
  <c r="R4588" i="1" s="1"/>
  <c r="M4588" i="1"/>
  <c r="L4588" i="1"/>
  <c r="J4588" i="1"/>
  <c r="O4587" i="1"/>
  <c r="R4587" i="1" s="1"/>
  <c r="M4587" i="1"/>
  <c r="L4587" i="1"/>
  <c r="J4587" i="1"/>
  <c r="M4586" i="1"/>
  <c r="O4586" i="1" s="1"/>
  <c r="L4586" i="1"/>
  <c r="J4586" i="1"/>
  <c r="O4585" i="1"/>
  <c r="M4585" i="1"/>
  <c r="L4585" i="1"/>
  <c r="J4585" i="1"/>
  <c r="R4584" i="1"/>
  <c r="O4584" i="1"/>
  <c r="S4584" i="1" s="1"/>
  <c r="M4584" i="1"/>
  <c r="L4584" i="1"/>
  <c r="J4584" i="1"/>
  <c r="R4583" i="1"/>
  <c r="O4583" i="1"/>
  <c r="M4583" i="1"/>
  <c r="L4583" i="1"/>
  <c r="J4583" i="1"/>
  <c r="S4582" i="1"/>
  <c r="R4582" i="1"/>
  <c r="O4582" i="1"/>
  <c r="M4582" i="1"/>
  <c r="L4582" i="1"/>
  <c r="J4582" i="1"/>
  <c r="M4581" i="1"/>
  <c r="L4581" i="1"/>
  <c r="J4581" i="1"/>
  <c r="M4579" i="1"/>
  <c r="L4579" i="1"/>
  <c r="O4579" i="1" s="1"/>
  <c r="J4579" i="1"/>
  <c r="O4578" i="1"/>
  <c r="R4578" i="1" s="1"/>
  <c r="M4578" i="1"/>
  <c r="L4578" i="1"/>
  <c r="J4578" i="1"/>
  <c r="R4577" i="1"/>
  <c r="M4577" i="1"/>
  <c r="L4577" i="1"/>
  <c r="O4577" i="1" s="1"/>
  <c r="J4577" i="1"/>
  <c r="S4577" i="1" s="1"/>
  <c r="M4576" i="1"/>
  <c r="L4576" i="1"/>
  <c r="O4576" i="1" s="1"/>
  <c r="J4576" i="1"/>
  <c r="M4575" i="1"/>
  <c r="L4575" i="1"/>
  <c r="J4575" i="1"/>
  <c r="M4574" i="1"/>
  <c r="L4574" i="1"/>
  <c r="O4574" i="1" s="1"/>
  <c r="J4574" i="1"/>
  <c r="M4573" i="1"/>
  <c r="L4573" i="1"/>
  <c r="J4573" i="1"/>
  <c r="M4572" i="1"/>
  <c r="L4572" i="1"/>
  <c r="J4572" i="1"/>
  <c r="M4571" i="1"/>
  <c r="L4571" i="1"/>
  <c r="J4571" i="1"/>
  <c r="S4570" i="1"/>
  <c r="O4570" i="1"/>
  <c r="R4570" i="1" s="1"/>
  <c r="M4570" i="1"/>
  <c r="L4570" i="1"/>
  <c r="J4570" i="1"/>
  <c r="R4569" i="1"/>
  <c r="O4569" i="1"/>
  <c r="S4569" i="1" s="1"/>
  <c r="M4569" i="1"/>
  <c r="L4569" i="1"/>
  <c r="J4569" i="1"/>
  <c r="O4568" i="1"/>
  <c r="M4568" i="1"/>
  <c r="L4568" i="1"/>
  <c r="J4568" i="1"/>
  <c r="M4567" i="1"/>
  <c r="L4567" i="1"/>
  <c r="J4567" i="1"/>
  <c r="O4566" i="1"/>
  <c r="M4566" i="1"/>
  <c r="L4566" i="1"/>
  <c r="J4566" i="1"/>
  <c r="R4565" i="1"/>
  <c r="O4565" i="1"/>
  <c r="M4565" i="1"/>
  <c r="L4565" i="1"/>
  <c r="J4565" i="1"/>
  <c r="R4564" i="1"/>
  <c r="O4564" i="1"/>
  <c r="S4564" i="1" s="1"/>
  <c r="M4564" i="1"/>
  <c r="L4564" i="1"/>
  <c r="J4564" i="1"/>
  <c r="R4563" i="1"/>
  <c r="O4563" i="1"/>
  <c r="S4563" i="1" s="1"/>
  <c r="M4563" i="1"/>
  <c r="L4563" i="1"/>
  <c r="J4563" i="1"/>
  <c r="S4562" i="1"/>
  <c r="R4562" i="1"/>
  <c r="O4562" i="1"/>
  <c r="M4562" i="1"/>
  <c r="L4562" i="1"/>
  <c r="J4562" i="1"/>
  <c r="S4561" i="1"/>
  <c r="R4561" i="1"/>
  <c r="M4561" i="1"/>
  <c r="L4561" i="1"/>
  <c r="O4561" i="1" s="1"/>
  <c r="J4561" i="1"/>
  <c r="M4560" i="1"/>
  <c r="L4560" i="1"/>
  <c r="O4560" i="1" s="1"/>
  <c r="J4560" i="1"/>
  <c r="S4559" i="1"/>
  <c r="M4559" i="1"/>
  <c r="L4559" i="1"/>
  <c r="O4559" i="1" s="1"/>
  <c r="R4559" i="1" s="1"/>
  <c r="J4559" i="1"/>
  <c r="S4558" i="1"/>
  <c r="M4558" i="1"/>
  <c r="L4558" i="1"/>
  <c r="O4558" i="1" s="1"/>
  <c r="R4558" i="1" s="1"/>
  <c r="J4558" i="1"/>
  <c r="R4557" i="1"/>
  <c r="M4557" i="1"/>
  <c r="L4557" i="1"/>
  <c r="O4557" i="1" s="1"/>
  <c r="J4557" i="1"/>
  <c r="M4556" i="1"/>
  <c r="L4556" i="1"/>
  <c r="O4556" i="1" s="1"/>
  <c r="J4556" i="1"/>
  <c r="O4554" i="1"/>
  <c r="R4554" i="1" s="1"/>
  <c r="M4554" i="1"/>
  <c r="L4554" i="1"/>
  <c r="J4554" i="1"/>
  <c r="S4554" i="1" s="1"/>
  <c r="M4553" i="1"/>
  <c r="L4553" i="1"/>
  <c r="O4553" i="1" s="1"/>
  <c r="R4553" i="1" s="1"/>
  <c r="J4553" i="1"/>
  <c r="S4553" i="1" s="1"/>
  <c r="M4552" i="1"/>
  <c r="L4552" i="1"/>
  <c r="O4552" i="1" s="1"/>
  <c r="R4552" i="1" s="1"/>
  <c r="J4552" i="1"/>
  <c r="M4551" i="1"/>
  <c r="L4551" i="1"/>
  <c r="O4551" i="1" s="1"/>
  <c r="R4551" i="1" s="1"/>
  <c r="J4551" i="1"/>
  <c r="S4551" i="1" s="1"/>
  <c r="M4550" i="1"/>
  <c r="L4550" i="1"/>
  <c r="O4550" i="1" s="1"/>
  <c r="R4550" i="1" s="1"/>
  <c r="J4550" i="1"/>
  <c r="M4549" i="1"/>
  <c r="L4549" i="1"/>
  <c r="O4549" i="1" s="1"/>
  <c r="J4549" i="1"/>
  <c r="O4548" i="1"/>
  <c r="R4548" i="1" s="1"/>
  <c r="M4548" i="1"/>
  <c r="L4548" i="1"/>
  <c r="J4548" i="1"/>
  <c r="R4547" i="1"/>
  <c r="M4547" i="1"/>
  <c r="L4547" i="1"/>
  <c r="O4547" i="1" s="1"/>
  <c r="J4547" i="1"/>
  <c r="O4546" i="1"/>
  <c r="M4546" i="1"/>
  <c r="L4546" i="1"/>
  <c r="J4546" i="1"/>
  <c r="R4545" i="1"/>
  <c r="O4545" i="1"/>
  <c r="S4545" i="1" s="1"/>
  <c r="M4545" i="1"/>
  <c r="L4545" i="1"/>
  <c r="J4545" i="1"/>
  <c r="R4544" i="1"/>
  <c r="O4544" i="1"/>
  <c r="M4544" i="1"/>
  <c r="L4544" i="1"/>
  <c r="J4544" i="1"/>
  <c r="S4544" i="1" s="1"/>
  <c r="S4543" i="1"/>
  <c r="R4543" i="1"/>
  <c r="M4543" i="1"/>
  <c r="L4543" i="1"/>
  <c r="O4543" i="1" s="1"/>
  <c r="J4543" i="1"/>
  <c r="M4542" i="1"/>
  <c r="O4542" i="1" s="1"/>
  <c r="R4542" i="1" s="1"/>
  <c r="L4542" i="1"/>
  <c r="J4542" i="1"/>
  <c r="M4541" i="1"/>
  <c r="L4541" i="1"/>
  <c r="O4541" i="1" s="1"/>
  <c r="R4541" i="1" s="1"/>
  <c r="J4541" i="1"/>
  <c r="M4540" i="1"/>
  <c r="L4540" i="1"/>
  <c r="O4540" i="1" s="1"/>
  <c r="R4540" i="1" s="1"/>
  <c r="J4540" i="1"/>
  <c r="M4539" i="1"/>
  <c r="L4539" i="1"/>
  <c r="J4539" i="1"/>
  <c r="M4538" i="1"/>
  <c r="O4538" i="1" s="1"/>
  <c r="L4538" i="1"/>
  <c r="J4538" i="1"/>
  <c r="R4537" i="1"/>
  <c r="O4537" i="1"/>
  <c r="S4537" i="1" s="1"/>
  <c r="M4537" i="1"/>
  <c r="L4537" i="1"/>
  <c r="J4537" i="1"/>
  <c r="R4536" i="1"/>
  <c r="O4536" i="1"/>
  <c r="M4536" i="1"/>
  <c r="L4536" i="1"/>
  <c r="J4536" i="1"/>
  <c r="S4536" i="1" s="1"/>
  <c r="S4535" i="1"/>
  <c r="R4535" i="1"/>
  <c r="M4535" i="1"/>
  <c r="L4535" i="1"/>
  <c r="O4535" i="1" s="1"/>
  <c r="J4535" i="1"/>
  <c r="S4534" i="1"/>
  <c r="M4534" i="1"/>
  <c r="O4534" i="1" s="1"/>
  <c r="R4534" i="1" s="1"/>
  <c r="L4534" i="1"/>
  <c r="J4534" i="1"/>
  <c r="M4533" i="1"/>
  <c r="L4533" i="1"/>
  <c r="O4533" i="1" s="1"/>
  <c r="R4533" i="1" s="1"/>
  <c r="J4533" i="1"/>
  <c r="M4532" i="1"/>
  <c r="L4532" i="1"/>
  <c r="O4532" i="1" s="1"/>
  <c r="R4532" i="1" s="1"/>
  <c r="J4532" i="1"/>
  <c r="M4531" i="1"/>
  <c r="L4531" i="1"/>
  <c r="J4531" i="1"/>
  <c r="O4530" i="1"/>
  <c r="M4530" i="1"/>
  <c r="L4530" i="1"/>
  <c r="J4530" i="1"/>
  <c r="R4529" i="1"/>
  <c r="O4529" i="1"/>
  <c r="S4529" i="1" s="1"/>
  <c r="M4529" i="1"/>
  <c r="L4529" i="1"/>
  <c r="J4529" i="1"/>
  <c r="R4528" i="1"/>
  <c r="O4528" i="1"/>
  <c r="M4528" i="1"/>
  <c r="L4528" i="1"/>
  <c r="J4528" i="1"/>
  <c r="S4528" i="1" s="1"/>
  <c r="S4527" i="1"/>
  <c r="R4527" i="1"/>
  <c r="M4527" i="1"/>
  <c r="L4527" i="1"/>
  <c r="O4527" i="1" s="1"/>
  <c r="J4527" i="1"/>
  <c r="M4526" i="1"/>
  <c r="O4526" i="1" s="1"/>
  <c r="L4526" i="1"/>
  <c r="J4526" i="1"/>
  <c r="M4525" i="1"/>
  <c r="L4525" i="1"/>
  <c r="O4525" i="1" s="1"/>
  <c r="R4525" i="1" s="1"/>
  <c r="J4525" i="1"/>
  <c r="S4525" i="1" s="1"/>
  <c r="M4524" i="1"/>
  <c r="L4524" i="1"/>
  <c r="O4524" i="1" s="1"/>
  <c r="R4524" i="1" s="1"/>
  <c r="J4524" i="1"/>
  <c r="R4522" i="1"/>
  <c r="O4522" i="1"/>
  <c r="M4522" i="1"/>
  <c r="L4522" i="1"/>
  <c r="J4522" i="1"/>
  <c r="S4522" i="1" s="1"/>
  <c r="S4521" i="1"/>
  <c r="R4521" i="1"/>
  <c r="M4521" i="1"/>
  <c r="L4521" i="1"/>
  <c r="O4521" i="1" s="1"/>
  <c r="J4521" i="1"/>
  <c r="M4520" i="1"/>
  <c r="O4520" i="1" s="1"/>
  <c r="R4520" i="1" s="1"/>
  <c r="L4520" i="1"/>
  <c r="J4520" i="1"/>
  <c r="M4519" i="1"/>
  <c r="L4519" i="1"/>
  <c r="O4519" i="1" s="1"/>
  <c r="R4519" i="1" s="1"/>
  <c r="J4519" i="1"/>
  <c r="S4519" i="1" s="1"/>
  <c r="O4518" i="1"/>
  <c r="R4518" i="1" s="1"/>
  <c r="M4518" i="1"/>
  <c r="L4518" i="1"/>
  <c r="J4518" i="1"/>
  <c r="O4516" i="1"/>
  <c r="R4516" i="1" s="1"/>
  <c r="M4516" i="1"/>
  <c r="L4516" i="1"/>
  <c r="J4516" i="1"/>
  <c r="S4515" i="1"/>
  <c r="M4515" i="1"/>
  <c r="L4515" i="1"/>
  <c r="O4515" i="1" s="1"/>
  <c r="R4515" i="1" s="1"/>
  <c r="J4515" i="1"/>
  <c r="M4514" i="1"/>
  <c r="O4514" i="1" s="1"/>
  <c r="R4514" i="1" s="1"/>
  <c r="L4514" i="1"/>
  <c r="J4514" i="1"/>
  <c r="S4514" i="1" s="1"/>
  <c r="M4513" i="1"/>
  <c r="L4513" i="1"/>
  <c r="O4513" i="1" s="1"/>
  <c r="R4513" i="1" s="1"/>
  <c r="J4513" i="1"/>
  <c r="S4513" i="1" s="1"/>
  <c r="M4512" i="1"/>
  <c r="L4512" i="1"/>
  <c r="O4512" i="1" s="1"/>
  <c r="R4512" i="1" s="1"/>
  <c r="J4512" i="1"/>
  <c r="M4511" i="1"/>
  <c r="L4511" i="1"/>
  <c r="J4511" i="1"/>
  <c r="O4510" i="1"/>
  <c r="M4510" i="1"/>
  <c r="L4510" i="1"/>
  <c r="J4510" i="1"/>
  <c r="R4509" i="1"/>
  <c r="O4509" i="1"/>
  <c r="S4509" i="1" s="1"/>
  <c r="M4509" i="1"/>
  <c r="L4509" i="1"/>
  <c r="J4509" i="1"/>
  <c r="O4508" i="1"/>
  <c r="R4508" i="1" s="1"/>
  <c r="M4508" i="1"/>
  <c r="L4508" i="1"/>
  <c r="J4508" i="1"/>
  <c r="S4507" i="1"/>
  <c r="M4507" i="1"/>
  <c r="L4507" i="1"/>
  <c r="O4507" i="1" s="1"/>
  <c r="R4507" i="1" s="1"/>
  <c r="J4507" i="1"/>
  <c r="M4506" i="1"/>
  <c r="O4506" i="1" s="1"/>
  <c r="R4506" i="1" s="1"/>
  <c r="L4506" i="1"/>
  <c r="J4506" i="1"/>
  <c r="M4505" i="1"/>
  <c r="L4505" i="1"/>
  <c r="O4505" i="1" s="1"/>
  <c r="R4505" i="1" s="1"/>
  <c r="J4505" i="1"/>
  <c r="S4505" i="1" s="1"/>
  <c r="O4504" i="1"/>
  <c r="R4504" i="1" s="1"/>
  <c r="M4504" i="1"/>
  <c r="L4504" i="1"/>
  <c r="J4504" i="1"/>
  <c r="M4503" i="1"/>
  <c r="L4503" i="1"/>
  <c r="J4503" i="1"/>
  <c r="S4502" i="1"/>
  <c r="O4502" i="1"/>
  <c r="R4502" i="1" s="1"/>
  <c r="M4502" i="1"/>
  <c r="L4502" i="1"/>
  <c r="J4502" i="1"/>
  <c r="R4501" i="1"/>
  <c r="O4501" i="1"/>
  <c r="S4501" i="1" s="1"/>
  <c r="M4501" i="1"/>
  <c r="L4501" i="1"/>
  <c r="J4501" i="1"/>
  <c r="O4500" i="1"/>
  <c r="R4500" i="1" s="1"/>
  <c r="M4500" i="1"/>
  <c r="L4500" i="1"/>
  <c r="J4500" i="1"/>
  <c r="S4500" i="1" s="1"/>
  <c r="S4499" i="1"/>
  <c r="M4499" i="1"/>
  <c r="L4499" i="1"/>
  <c r="O4499" i="1" s="1"/>
  <c r="R4499" i="1" s="1"/>
  <c r="J4499" i="1"/>
  <c r="M4498" i="1"/>
  <c r="O4498" i="1" s="1"/>
  <c r="R4498" i="1" s="1"/>
  <c r="L4498" i="1"/>
  <c r="J4498" i="1"/>
  <c r="S4498" i="1" s="1"/>
  <c r="M4497" i="1"/>
  <c r="L4497" i="1"/>
  <c r="O4497" i="1" s="1"/>
  <c r="R4497" i="1" s="1"/>
  <c r="J4497" i="1"/>
  <c r="S4497" i="1" s="1"/>
  <c r="M4496" i="1"/>
  <c r="L4496" i="1"/>
  <c r="O4496" i="1" s="1"/>
  <c r="R4496" i="1" s="1"/>
  <c r="J4496" i="1"/>
  <c r="M4495" i="1"/>
  <c r="L4495" i="1"/>
  <c r="J4495" i="1"/>
  <c r="O4494" i="1"/>
  <c r="M4494" i="1"/>
  <c r="L4494" i="1"/>
  <c r="J4494" i="1"/>
  <c r="R4493" i="1"/>
  <c r="O4493" i="1"/>
  <c r="S4493" i="1" s="1"/>
  <c r="M4493" i="1"/>
  <c r="L4493" i="1"/>
  <c r="J4493" i="1"/>
  <c r="O4492" i="1"/>
  <c r="R4492" i="1" s="1"/>
  <c r="M4492" i="1"/>
  <c r="L4492" i="1"/>
  <c r="J4492" i="1"/>
  <c r="S4491" i="1"/>
  <c r="M4491" i="1"/>
  <c r="L4491" i="1"/>
  <c r="O4491" i="1" s="1"/>
  <c r="R4491" i="1" s="1"/>
  <c r="J4491" i="1"/>
  <c r="M4490" i="1"/>
  <c r="O4490" i="1" s="1"/>
  <c r="R4490" i="1" s="1"/>
  <c r="L4490" i="1"/>
  <c r="J4490" i="1"/>
  <c r="M4489" i="1"/>
  <c r="L4489" i="1"/>
  <c r="O4489" i="1" s="1"/>
  <c r="R4489" i="1" s="1"/>
  <c r="J4489" i="1"/>
  <c r="S4489" i="1" s="1"/>
  <c r="O4488" i="1"/>
  <c r="R4488" i="1" s="1"/>
  <c r="M4488" i="1"/>
  <c r="L4488" i="1"/>
  <c r="J4488" i="1"/>
  <c r="M4487" i="1"/>
  <c r="L4487" i="1"/>
  <c r="J4487" i="1"/>
  <c r="O4486" i="1"/>
  <c r="M4486" i="1"/>
  <c r="L4486" i="1"/>
  <c r="J4486" i="1"/>
  <c r="R4485" i="1"/>
  <c r="O4485" i="1"/>
  <c r="S4485" i="1" s="1"/>
  <c r="M4485" i="1"/>
  <c r="L4485" i="1"/>
  <c r="J4485" i="1"/>
  <c r="O4484" i="1"/>
  <c r="R4484" i="1" s="1"/>
  <c r="M4484" i="1"/>
  <c r="L4484" i="1"/>
  <c r="J4484" i="1"/>
  <c r="S4483" i="1"/>
  <c r="M4483" i="1"/>
  <c r="L4483" i="1"/>
  <c r="O4483" i="1" s="1"/>
  <c r="R4483" i="1" s="1"/>
  <c r="J4483" i="1"/>
  <c r="M4482" i="1"/>
  <c r="O4482" i="1" s="1"/>
  <c r="R4482" i="1" s="1"/>
  <c r="L4482" i="1"/>
  <c r="J4482" i="1"/>
  <c r="M4481" i="1"/>
  <c r="L4481" i="1"/>
  <c r="O4481" i="1" s="1"/>
  <c r="R4481" i="1" s="1"/>
  <c r="J4481" i="1"/>
  <c r="S4481" i="1" s="1"/>
  <c r="O4480" i="1"/>
  <c r="R4480" i="1" s="1"/>
  <c r="M4480" i="1"/>
  <c r="L4480" i="1"/>
  <c r="J4480" i="1"/>
  <c r="M4479" i="1"/>
  <c r="L4479" i="1"/>
  <c r="J4479" i="1"/>
  <c r="L4478" i="1"/>
  <c r="R4477" i="1"/>
  <c r="O4477" i="1"/>
  <c r="M4477" i="1"/>
  <c r="L4477" i="1"/>
  <c r="J4477" i="1"/>
  <c r="L4476" i="1"/>
  <c r="M4475" i="1"/>
  <c r="L4475" i="1"/>
  <c r="O4475" i="1" s="1"/>
  <c r="R4475" i="1" s="1"/>
  <c r="J4475" i="1"/>
  <c r="H4474" i="1"/>
  <c r="O4473" i="1"/>
  <c r="R4473" i="1" s="1"/>
  <c r="M4473" i="1"/>
  <c r="L4473" i="1"/>
  <c r="J4473" i="1"/>
  <c r="S4473" i="1" s="1"/>
  <c r="S4472" i="1"/>
  <c r="R4472" i="1"/>
  <c r="M4472" i="1"/>
  <c r="L4472" i="1"/>
  <c r="O4472" i="1" s="1"/>
  <c r="J4472" i="1"/>
  <c r="M4471" i="1"/>
  <c r="O4471" i="1" s="1"/>
  <c r="R4471" i="1" s="1"/>
  <c r="L4471" i="1"/>
  <c r="J4471" i="1"/>
  <c r="M4470" i="1"/>
  <c r="L4470" i="1"/>
  <c r="O4470" i="1" s="1"/>
  <c r="R4470" i="1" s="1"/>
  <c r="J4470" i="1"/>
  <c r="M4469" i="1"/>
  <c r="L4469" i="1"/>
  <c r="O4469" i="1" s="1"/>
  <c r="R4469" i="1" s="1"/>
  <c r="J4469" i="1"/>
  <c r="M4468" i="1"/>
  <c r="L4468" i="1"/>
  <c r="J4468" i="1"/>
  <c r="M4467" i="1"/>
  <c r="O4467" i="1" s="1"/>
  <c r="L4467" i="1"/>
  <c r="J4467" i="1"/>
  <c r="O4466" i="1"/>
  <c r="S4466" i="1" s="1"/>
  <c r="M4466" i="1"/>
  <c r="L4466" i="1"/>
  <c r="J4466" i="1"/>
  <c r="M4464" i="1"/>
  <c r="L4464" i="1"/>
  <c r="O4464" i="1" s="1"/>
  <c r="R4464" i="1" s="1"/>
  <c r="J4464" i="1"/>
  <c r="S4464" i="1" s="1"/>
  <c r="O4463" i="1"/>
  <c r="R4463" i="1" s="1"/>
  <c r="M4463" i="1"/>
  <c r="L4463" i="1"/>
  <c r="J4463" i="1"/>
  <c r="S4463" i="1" s="1"/>
  <c r="M4462" i="1"/>
  <c r="L4462" i="1"/>
  <c r="O4462" i="1" s="1"/>
  <c r="R4462" i="1" s="1"/>
  <c r="J4462" i="1"/>
  <c r="O4461" i="1"/>
  <c r="R4461" i="1" s="1"/>
  <c r="M4461" i="1"/>
  <c r="L4461" i="1"/>
  <c r="J4461" i="1"/>
  <c r="R4460" i="1"/>
  <c r="O4460" i="1"/>
  <c r="S4460" i="1" s="1"/>
  <c r="M4460" i="1"/>
  <c r="L4460" i="1"/>
  <c r="J4460" i="1"/>
  <c r="S4459" i="1"/>
  <c r="R4459" i="1"/>
  <c r="O4459" i="1"/>
  <c r="M4459" i="1"/>
  <c r="L4459" i="1"/>
  <c r="J4459" i="1"/>
  <c r="S4458" i="1"/>
  <c r="R4458" i="1"/>
  <c r="M4458" i="1"/>
  <c r="L4458" i="1"/>
  <c r="O4458" i="1" s="1"/>
  <c r="J4458" i="1"/>
  <c r="M4457" i="1"/>
  <c r="O4457" i="1" s="1"/>
  <c r="R4457" i="1" s="1"/>
  <c r="L4457" i="1"/>
  <c r="J4457" i="1"/>
  <c r="M4456" i="1"/>
  <c r="L4456" i="1"/>
  <c r="O4456" i="1" s="1"/>
  <c r="R4456" i="1" s="1"/>
  <c r="J4456" i="1"/>
  <c r="O4455" i="1"/>
  <c r="R4455" i="1" s="1"/>
  <c r="M4455" i="1"/>
  <c r="L4455" i="1"/>
  <c r="J4455" i="1"/>
  <c r="S4455" i="1" s="1"/>
  <c r="M4454" i="1"/>
  <c r="L4454" i="1"/>
  <c r="O4454" i="1" s="1"/>
  <c r="R4454" i="1" s="1"/>
  <c r="J4454" i="1"/>
  <c r="O4453" i="1"/>
  <c r="R4453" i="1" s="1"/>
  <c r="M4453" i="1"/>
  <c r="L4453" i="1"/>
  <c r="J4453" i="1"/>
  <c r="R4452" i="1"/>
  <c r="O4452" i="1"/>
  <c r="S4452" i="1" s="1"/>
  <c r="M4452" i="1"/>
  <c r="L4452" i="1"/>
  <c r="J4452" i="1"/>
  <c r="S4451" i="1"/>
  <c r="R4451" i="1"/>
  <c r="O4451" i="1"/>
  <c r="M4451" i="1"/>
  <c r="L4451" i="1"/>
  <c r="J4451" i="1"/>
  <c r="S4450" i="1"/>
  <c r="R4450" i="1"/>
  <c r="M4450" i="1"/>
  <c r="L4450" i="1"/>
  <c r="O4450" i="1" s="1"/>
  <c r="J4450" i="1"/>
  <c r="M4449" i="1"/>
  <c r="O4449" i="1" s="1"/>
  <c r="L4449" i="1"/>
  <c r="J4449" i="1"/>
  <c r="M4448" i="1"/>
  <c r="L4448" i="1"/>
  <c r="O4448" i="1" s="1"/>
  <c r="R4448" i="1" s="1"/>
  <c r="J4448" i="1"/>
  <c r="S4448" i="1" s="1"/>
  <c r="O4447" i="1"/>
  <c r="R4447" i="1" s="1"/>
  <c r="M4447" i="1"/>
  <c r="L4447" i="1"/>
  <c r="J4447" i="1"/>
  <c r="S4447" i="1" s="1"/>
  <c r="M4446" i="1"/>
  <c r="L4446" i="1"/>
  <c r="O4446" i="1" s="1"/>
  <c r="R4446" i="1" s="1"/>
  <c r="J4446" i="1"/>
  <c r="S4445" i="1"/>
  <c r="O4445" i="1"/>
  <c r="R4445" i="1" s="1"/>
  <c r="M4445" i="1"/>
  <c r="L4445" i="1"/>
  <c r="J4445" i="1"/>
  <c r="R4444" i="1"/>
  <c r="O4444" i="1"/>
  <c r="S4444" i="1" s="1"/>
  <c r="M4444" i="1"/>
  <c r="L4444" i="1"/>
  <c r="J4444" i="1"/>
  <c r="S4443" i="1"/>
  <c r="R4443" i="1"/>
  <c r="O4443" i="1"/>
  <c r="M4443" i="1"/>
  <c r="L4443" i="1"/>
  <c r="J4443" i="1"/>
  <c r="S4442" i="1"/>
  <c r="R4442" i="1"/>
  <c r="M4442" i="1"/>
  <c r="L4442" i="1"/>
  <c r="O4442" i="1" s="1"/>
  <c r="J4442" i="1"/>
  <c r="M4441" i="1"/>
  <c r="O4441" i="1" s="1"/>
  <c r="L4441" i="1"/>
  <c r="J4441" i="1"/>
  <c r="M4440" i="1"/>
  <c r="L4440" i="1"/>
  <c r="O4440" i="1" s="1"/>
  <c r="R4440" i="1" s="1"/>
  <c r="J4440" i="1"/>
  <c r="O4439" i="1"/>
  <c r="R4439" i="1" s="1"/>
  <c r="M4439" i="1"/>
  <c r="L4439" i="1"/>
  <c r="J4439" i="1"/>
  <c r="S4439" i="1" s="1"/>
  <c r="M4438" i="1"/>
  <c r="L4438" i="1"/>
  <c r="J4438" i="1"/>
  <c r="S4437" i="1"/>
  <c r="O4437" i="1"/>
  <c r="R4437" i="1" s="1"/>
  <c r="M4437" i="1"/>
  <c r="L4437" i="1"/>
  <c r="J4437" i="1"/>
  <c r="R4436" i="1"/>
  <c r="O4436" i="1"/>
  <c r="S4436" i="1" s="1"/>
  <c r="M4436" i="1"/>
  <c r="L4436" i="1"/>
  <c r="J4436" i="1"/>
  <c r="S4435" i="1"/>
  <c r="R4435" i="1"/>
  <c r="O4435" i="1"/>
  <c r="M4435" i="1"/>
  <c r="L4435" i="1"/>
  <c r="J4435" i="1"/>
  <c r="S4434" i="1"/>
  <c r="R4434" i="1"/>
  <c r="M4434" i="1"/>
  <c r="L4434" i="1"/>
  <c r="O4434" i="1" s="1"/>
  <c r="J4434" i="1"/>
  <c r="M4433" i="1"/>
  <c r="O4433" i="1" s="1"/>
  <c r="R4433" i="1" s="1"/>
  <c r="L4433" i="1"/>
  <c r="J4433" i="1"/>
  <c r="M4432" i="1"/>
  <c r="L4432" i="1"/>
  <c r="O4432" i="1" s="1"/>
  <c r="R4432" i="1" s="1"/>
  <c r="J4432" i="1"/>
  <c r="O4431" i="1"/>
  <c r="R4431" i="1" s="1"/>
  <c r="M4431" i="1"/>
  <c r="L4431" i="1"/>
  <c r="J4431" i="1"/>
  <c r="S4431" i="1" s="1"/>
  <c r="M4430" i="1"/>
  <c r="L4430" i="1"/>
  <c r="O4430" i="1" s="1"/>
  <c r="R4430" i="1" s="1"/>
  <c r="J4430" i="1"/>
  <c r="S4429" i="1"/>
  <c r="O4429" i="1"/>
  <c r="R4429" i="1" s="1"/>
  <c r="M4429" i="1"/>
  <c r="L4429" i="1"/>
  <c r="J4429" i="1"/>
  <c r="R4428" i="1"/>
  <c r="O4428" i="1"/>
  <c r="S4428" i="1" s="1"/>
  <c r="M4428" i="1"/>
  <c r="L4428" i="1"/>
  <c r="J4428" i="1"/>
  <c r="S4427" i="1"/>
  <c r="R4427" i="1"/>
  <c r="O4427" i="1"/>
  <c r="M4427" i="1"/>
  <c r="L4427" i="1"/>
  <c r="J4427" i="1"/>
  <c r="S4426" i="1"/>
  <c r="R4426" i="1"/>
  <c r="M4426" i="1"/>
  <c r="L4426" i="1"/>
  <c r="O4426" i="1" s="1"/>
  <c r="J4426" i="1"/>
  <c r="S4425" i="1"/>
  <c r="M4425" i="1"/>
  <c r="O4425" i="1" s="1"/>
  <c r="R4425" i="1" s="1"/>
  <c r="L4425" i="1"/>
  <c r="J4425" i="1"/>
  <c r="M4424" i="1"/>
  <c r="L4424" i="1"/>
  <c r="O4424" i="1" s="1"/>
  <c r="R4424" i="1" s="1"/>
  <c r="J4424" i="1"/>
  <c r="O4423" i="1"/>
  <c r="R4423" i="1" s="1"/>
  <c r="M4423" i="1"/>
  <c r="L4423" i="1"/>
  <c r="J4423" i="1"/>
  <c r="S4423" i="1" s="1"/>
  <c r="M4422" i="1"/>
  <c r="L4422" i="1"/>
  <c r="J4422" i="1"/>
  <c r="S4421" i="1"/>
  <c r="O4421" i="1"/>
  <c r="R4421" i="1" s="1"/>
  <c r="M4421" i="1"/>
  <c r="L4421" i="1"/>
  <c r="J4421" i="1"/>
  <c r="R4420" i="1"/>
  <c r="O4420" i="1"/>
  <c r="S4420" i="1" s="1"/>
  <c r="M4420" i="1"/>
  <c r="L4420" i="1"/>
  <c r="J4420" i="1"/>
  <c r="S4419" i="1"/>
  <c r="R4419" i="1"/>
  <c r="O4419" i="1"/>
  <c r="M4419" i="1"/>
  <c r="L4419" i="1"/>
  <c r="J4419" i="1"/>
  <c r="S4418" i="1"/>
  <c r="R4418" i="1"/>
  <c r="M4418" i="1"/>
  <c r="L4418" i="1"/>
  <c r="O4418" i="1" s="1"/>
  <c r="J4418" i="1"/>
  <c r="M4417" i="1"/>
  <c r="O4417" i="1" s="1"/>
  <c r="L4417" i="1"/>
  <c r="J4417" i="1"/>
  <c r="M4416" i="1"/>
  <c r="L4416" i="1"/>
  <c r="O4416" i="1" s="1"/>
  <c r="R4416" i="1" s="1"/>
  <c r="J4416" i="1"/>
  <c r="S4416" i="1" s="1"/>
  <c r="O4415" i="1"/>
  <c r="R4415" i="1" s="1"/>
  <c r="M4415" i="1"/>
  <c r="L4415" i="1"/>
  <c r="J4415" i="1"/>
  <c r="S4415" i="1" s="1"/>
  <c r="M4414" i="1"/>
  <c r="L4414" i="1"/>
  <c r="O4414" i="1" s="1"/>
  <c r="R4414" i="1" s="1"/>
  <c r="J4414" i="1"/>
  <c r="S4413" i="1"/>
  <c r="O4413" i="1"/>
  <c r="R4413" i="1" s="1"/>
  <c r="M4413" i="1"/>
  <c r="L4413" i="1"/>
  <c r="J4413" i="1"/>
  <c r="R4412" i="1"/>
  <c r="O4412" i="1"/>
  <c r="S4412" i="1" s="1"/>
  <c r="M4412" i="1"/>
  <c r="L4412" i="1"/>
  <c r="J4412" i="1"/>
  <c r="S4411" i="1"/>
  <c r="R4411" i="1"/>
  <c r="O4411" i="1"/>
  <c r="M4411" i="1"/>
  <c r="L4411" i="1"/>
  <c r="J4411" i="1"/>
  <c r="S4410" i="1"/>
  <c r="R4410" i="1"/>
  <c r="M4410" i="1"/>
  <c r="L4410" i="1"/>
  <c r="O4410" i="1" s="1"/>
  <c r="J4410" i="1"/>
  <c r="S4409" i="1"/>
  <c r="M4409" i="1"/>
  <c r="O4409" i="1" s="1"/>
  <c r="R4409" i="1" s="1"/>
  <c r="L4409" i="1"/>
  <c r="J4409" i="1"/>
  <c r="M4408" i="1"/>
  <c r="L4408" i="1"/>
  <c r="O4408" i="1" s="1"/>
  <c r="R4408" i="1" s="1"/>
  <c r="J4408" i="1"/>
  <c r="O4407" i="1"/>
  <c r="R4407" i="1" s="1"/>
  <c r="M4407" i="1"/>
  <c r="L4407" i="1"/>
  <c r="J4407" i="1"/>
  <c r="S4407" i="1" s="1"/>
  <c r="M4406" i="1"/>
  <c r="L4406" i="1"/>
  <c r="J4406" i="1"/>
  <c r="S4405" i="1"/>
  <c r="O4405" i="1"/>
  <c r="R4405" i="1" s="1"/>
  <c r="M4405" i="1"/>
  <c r="L4405" i="1"/>
  <c r="J4405" i="1"/>
  <c r="R4404" i="1"/>
  <c r="O4404" i="1"/>
  <c r="S4404" i="1" s="1"/>
  <c r="M4404" i="1"/>
  <c r="L4404" i="1"/>
  <c r="J4404" i="1"/>
  <c r="S4403" i="1"/>
  <c r="R4403" i="1"/>
  <c r="O4403" i="1"/>
  <c r="M4403" i="1"/>
  <c r="L4403" i="1"/>
  <c r="J4403" i="1"/>
  <c r="S4402" i="1"/>
  <c r="R4402" i="1"/>
  <c r="M4402" i="1"/>
  <c r="L4402" i="1"/>
  <c r="O4402" i="1" s="1"/>
  <c r="J4402" i="1"/>
  <c r="M4401" i="1"/>
  <c r="O4401" i="1" s="1"/>
  <c r="L4401" i="1"/>
  <c r="J4401" i="1"/>
  <c r="M4400" i="1"/>
  <c r="L4400" i="1"/>
  <c r="O4400" i="1" s="1"/>
  <c r="R4400" i="1" s="1"/>
  <c r="J4400" i="1"/>
  <c r="S4400" i="1" s="1"/>
  <c r="O4399" i="1"/>
  <c r="R4399" i="1" s="1"/>
  <c r="M4399" i="1"/>
  <c r="L4399" i="1"/>
  <c r="J4399" i="1"/>
  <c r="S4399" i="1" s="1"/>
  <c r="M4398" i="1"/>
  <c r="L4398" i="1"/>
  <c r="O4398" i="1" s="1"/>
  <c r="R4398" i="1" s="1"/>
  <c r="J4398" i="1"/>
  <c r="S4397" i="1"/>
  <c r="O4397" i="1"/>
  <c r="R4397" i="1" s="1"/>
  <c r="M4397" i="1"/>
  <c r="L4397" i="1"/>
  <c r="J4397" i="1"/>
  <c r="R4396" i="1"/>
  <c r="O4396" i="1"/>
  <c r="S4396" i="1" s="1"/>
  <c r="M4396" i="1"/>
  <c r="L4396" i="1"/>
  <c r="J4396" i="1"/>
  <c r="S4395" i="1"/>
  <c r="R4395" i="1"/>
  <c r="O4395" i="1"/>
  <c r="M4395" i="1"/>
  <c r="L4395" i="1"/>
  <c r="J4395" i="1"/>
  <c r="S4394" i="1"/>
  <c r="R4394" i="1"/>
  <c r="M4394" i="1"/>
  <c r="L4394" i="1"/>
  <c r="O4394" i="1" s="1"/>
  <c r="J4394" i="1"/>
  <c r="S4393" i="1"/>
  <c r="M4393" i="1"/>
  <c r="O4393" i="1" s="1"/>
  <c r="R4393" i="1" s="1"/>
  <c r="L4393" i="1"/>
  <c r="J4393" i="1"/>
  <c r="M4392" i="1"/>
  <c r="L4392" i="1"/>
  <c r="O4392" i="1" s="1"/>
  <c r="R4392" i="1" s="1"/>
  <c r="J4392" i="1"/>
  <c r="O4391" i="1"/>
  <c r="R4391" i="1" s="1"/>
  <c r="M4391" i="1"/>
  <c r="L4391" i="1"/>
  <c r="J4391" i="1"/>
  <c r="S4391" i="1" s="1"/>
  <c r="M4390" i="1"/>
  <c r="L4390" i="1"/>
  <c r="J4390" i="1"/>
  <c r="S4389" i="1"/>
  <c r="O4389" i="1"/>
  <c r="R4389" i="1" s="1"/>
  <c r="M4389" i="1"/>
  <c r="L4389" i="1"/>
  <c r="J4389" i="1"/>
  <c r="R4388" i="1"/>
  <c r="O4388" i="1"/>
  <c r="S4388" i="1" s="1"/>
  <c r="M4388" i="1"/>
  <c r="L4388" i="1"/>
  <c r="J4388" i="1"/>
  <c r="S4387" i="1"/>
  <c r="R4387" i="1"/>
  <c r="O4387" i="1"/>
  <c r="M4387" i="1"/>
  <c r="L4387" i="1"/>
  <c r="J4387" i="1"/>
  <c r="S4386" i="1"/>
  <c r="R4386" i="1"/>
  <c r="M4386" i="1"/>
  <c r="L4386" i="1"/>
  <c r="O4386" i="1" s="1"/>
  <c r="J4386" i="1"/>
  <c r="M4385" i="1"/>
  <c r="O4385" i="1" s="1"/>
  <c r="L4385" i="1"/>
  <c r="J4385" i="1"/>
  <c r="M4384" i="1"/>
  <c r="L4384" i="1"/>
  <c r="O4384" i="1" s="1"/>
  <c r="R4384" i="1" s="1"/>
  <c r="J4384" i="1"/>
  <c r="S4384" i="1" s="1"/>
  <c r="O4383" i="1"/>
  <c r="R4383" i="1" s="1"/>
  <c r="M4383" i="1"/>
  <c r="L4383" i="1"/>
  <c r="J4383" i="1"/>
  <c r="S4383" i="1" s="1"/>
  <c r="M4382" i="1"/>
  <c r="L4382" i="1"/>
  <c r="O4382" i="1" s="1"/>
  <c r="R4382" i="1" s="1"/>
  <c r="J4382" i="1"/>
  <c r="S4381" i="1"/>
  <c r="O4381" i="1"/>
  <c r="R4381" i="1" s="1"/>
  <c r="M4381" i="1"/>
  <c r="L4381" i="1"/>
  <c r="J4381" i="1"/>
  <c r="R4380" i="1"/>
  <c r="O4380" i="1"/>
  <c r="S4380" i="1" s="1"/>
  <c r="M4380" i="1"/>
  <c r="L4380" i="1"/>
  <c r="J4380" i="1"/>
  <c r="S4379" i="1"/>
  <c r="R4379" i="1"/>
  <c r="O4379" i="1"/>
  <c r="M4379" i="1"/>
  <c r="L4379" i="1"/>
  <c r="J4379" i="1"/>
  <c r="S4378" i="1"/>
  <c r="R4378" i="1"/>
  <c r="M4378" i="1"/>
  <c r="L4378" i="1"/>
  <c r="O4378" i="1" s="1"/>
  <c r="J4378" i="1"/>
  <c r="S4377" i="1"/>
  <c r="M4377" i="1"/>
  <c r="O4377" i="1" s="1"/>
  <c r="R4377" i="1" s="1"/>
  <c r="L4377" i="1"/>
  <c r="J4377" i="1"/>
  <c r="M4376" i="1"/>
  <c r="L4376" i="1"/>
  <c r="O4376" i="1" s="1"/>
  <c r="R4376" i="1" s="1"/>
  <c r="J4376" i="1"/>
  <c r="O4375" i="1"/>
  <c r="R4375" i="1" s="1"/>
  <c r="M4375" i="1"/>
  <c r="L4375" i="1"/>
  <c r="J4375" i="1"/>
  <c r="S4375" i="1" s="1"/>
  <c r="M4374" i="1"/>
  <c r="L4374" i="1"/>
  <c r="J4374" i="1"/>
  <c r="S4373" i="1"/>
  <c r="O4373" i="1"/>
  <c r="R4373" i="1" s="1"/>
  <c r="M4373" i="1"/>
  <c r="L4373" i="1"/>
  <c r="J4373" i="1"/>
  <c r="R4372" i="1"/>
  <c r="O4372" i="1"/>
  <c r="S4372" i="1" s="1"/>
  <c r="M4372" i="1"/>
  <c r="L4372" i="1"/>
  <c r="J4372" i="1"/>
  <c r="S4371" i="1"/>
  <c r="R4371" i="1"/>
  <c r="O4371" i="1"/>
  <c r="M4371" i="1"/>
  <c r="L4371" i="1"/>
  <c r="J4371" i="1"/>
  <c r="S4370" i="1"/>
  <c r="R4370" i="1"/>
  <c r="M4370" i="1"/>
  <c r="L4370" i="1"/>
  <c r="O4370" i="1" s="1"/>
  <c r="J4370" i="1"/>
  <c r="M4369" i="1"/>
  <c r="O4369" i="1" s="1"/>
  <c r="R4369" i="1" s="1"/>
  <c r="L4369" i="1"/>
  <c r="J4369" i="1"/>
  <c r="M4368" i="1"/>
  <c r="L4368" i="1"/>
  <c r="O4368" i="1" s="1"/>
  <c r="R4368" i="1" s="1"/>
  <c r="J4368" i="1"/>
  <c r="O4367" i="1"/>
  <c r="R4367" i="1" s="1"/>
  <c r="M4367" i="1"/>
  <c r="L4367" i="1"/>
  <c r="J4367" i="1"/>
  <c r="S4367" i="1" s="1"/>
  <c r="M4366" i="1"/>
  <c r="L4366" i="1"/>
  <c r="J4366" i="1"/>
  <c r="S4365" i="1"/>
  <c r="O4365" i="1"/>
  <c r="R4365" i="1" s="1"/>
  <c r="M4365" i="1"/>
  <c r="L4365" i="1"/>
  <c r="J4365" i="1"/>
  <c r="R4364" i="1"/>
  <c r="O4364" i="1"/>
  <c r="S4364" i="1" s="1"/>
  <c r="M4364" i="1"/>
  <c r="L4364" i="1"/>
  <c r="J4364" i="1"/>
  <c r="S4363" i="1"/>
  <c r="R4363" i="1"/>
  <c r="O4363" i="1"/>
  <c r="M4363" i="1"/>
  <c r="L4363" i="1"/>
  <c r="J4363" i="1"/>
  <c r="S4362" i="1"/>
  <c r="R4362" i="1"/>
  <c r="M4362" i="1"/>
  <c r="L4362" i="1"/>
  <c r="O4362" i="1" s="1"/>
  <c r="J4362" i="1"/>
  <c r="S4361" i="1"/>
  <c r="M4361" i="1"/>
  <c r="O4361" i="1" s="1"/>
  <c r="R4361" i="1" s="1"/>
  <c r="L4361" i="1"/>
  <c r="J4361" i="1"/>
  <c r="M4360" i="1"/>
  <c r="L4360" i="1"/>
  <c r="O4360" i="1" s="1"/>
  <c r="R4360" i="1" s="1"/>
  <c r="J4360" i="1"/>
  <c r="O4359" i="1"/>
  <c r="R4359" i="1" s="1"/>
  <c r="M4359" i="1"/>
  <c r="L4359" i="1"/>
  <c r="J4359" i="1"/>
  <c r="S4359" i="1" s="1"/>
  <c r="M4358" i="1"/>
  <c r="L4358" i="1"/>
  <c r="J4358" i="1"/>
  <c r="S4357" i="1"/>
  <c r="O4357" i="1"/>
  <c r="R4357" i="1" s="1"/>
  <c r="M4357" i="1"/>
  <c r="L4357" i="1"/>
  <c r="J4357" i="1"/>
  <c r="R4356" i="1"/>
  <c r="O4356" i="1"/>
  <c r="S4356" i="1" s="1"/>
  <c r="M4356" i="1"/>
  <c r="L4356" i="1"/>
  <c r="J4356" i="1"/>
  <c r="S4355" i="1"/>
  <c r="R4355" i="1"/>
  <c r="O4355" i="1"/>
  <c r="M4355" i="1"/>
  <c r="L4355" i="1"/>
  <c r="J4355" i="1"/>
  <c r="S4354" i="1"/>
  <c r="R4354" i="1"/>
  <c r="M4354" i="1"/>
  <c r="L4354" i="1"/>
  <c r="O4354" i="1" s="1"/>
  <c r="J4354" i="1"/>
  <c r="M4353" i="1"/>
  <c r="O4353" i="1" s="1"/>
  <c r="L4353" i="1"/>
  <c r="J4353" i="1"/>
  <c r="M4352" i="1"/>
  <c r="L4352" i="1"/>
  <c r="O4352" i="1" s="1"/>
  <c r="R4352" i="1" s="1"/>
  <c r="J4352" i="1"/>
  <c r="S4352" i="1" s="1"/>
  <c r="O4351" i="1"/>
  <c r="R4351" i="1" s="1"/>
  <c r="M4351" i="1"/>
  <c r="L4351" i="1"/>
  <c r="J4351" i="1"/>
  <c r="S4351" i="1" s="1"/>
  <c r="M4350" i="1"/>
  <c r="L4350" i="1"/>
  <c r="O4350" i="1" s="1"/>
  <c r="R4350" i="1" s="1"/>
  <c r="J4350" i="1"/>
  <c r="S4349" i="1"/>
  <c r="O4349" i="1"/>
  <c r="R4349" i="1" s="1"/>
  <c r="M4349" i="1"/>
  <c r="L4349" i="1"/>
  <c r="J4349" i="1"/>
  <c r="R4348" i="1"/>
  <c r="O4348" i="1"/>
  <c r="S4348" i="1" s="1"/>
  <c r="M4348" i="1"/>
  <c r="L4348" i="1"/>
  <c r="J4348" i="1"/>
  <c r="S4347" i="1"/>
  <c r="R4347" i="1"/>
  <c r="O4347" i="1"/>
  <c r="M4347" i="1"/>
  <c r="L4347" i="1"/>
  <c r="J4347" i="1"/>
  <c r="S4346" i="1"/>
  <c r="R4346" i="1"/>
  <c r="M4346" i="1"/>
  <c r="L4346" i="1"/>
  <c r="O4346" i="1" s="1"/>
  <c r="J4346" i="1"/>
  <c r="S4345" i="1"/>
  <c r="M4345" i="1"/>
  <c r="O4345" i="1" s="1"/>
  <c r="R4345" i="1" s="1"/>
  <c r="L4345" i="1"/>
  <c r="J4345" i="1"/>
  <c r="M4344" i="1"/>
  <c r="L4344" i="1"/>
  <c r="O4344" i="1" s="1"/>
  <c r="R4344" i="1" s="1"/>
  <c r="J4344" i="1"/>
  <c r="O4343" i="1"/>
  <c r="R4343" i="1" s="1"/>
  <c r="M4343" i="1"/>
  <c r="L4343" i="1"/>
  <c r="J4343" i="1"/>
  <c r="S4343" i="1" s="1"/>
  <c r="M4342" i="1"/>
  <c r="L4342" i="1"/>
  <c r="J4342" i="1"/>
  <c r="S4341" i="1"/>
  <c r="O4341" i="1"/>
  <c r="R4341" i="1" s="1"/>
  <c r="M4341" i="1"/>
  <c r="L4341" i="1"/>
  <c r="J4341" i="1"/>
  <c r="R4340" i="1"/>
  <c r="O4340" i="1"/>
  <c r="S4340" i="1" s="1"/>
  <c r="M4340" i="1"/>
  <c r="L4340" i="1"/>
  <c r="J4340" i="1"/>
  <c r="S4339" i="1"/>
  <c r="R4339" i="1"/>
  <c r="O4339" i="1"/>
  <c r="M4339" i="1"/>
  <c r="L4339" i="1"/>
  <c r="J4339" i="1"/>
  <c r="S4338" i="1"/>
  <c r="R4338" i="1"/>
  <c r="M4338" i="1"/>
  <c r="L4338" i="1"/>
  <c r="O4338" i="1" s="1"/>
  <c r="J4338" i="1"/>
  <c r="M4337" i="1"/>
  <c r="O4337" i="1" s="1"/>
  <c r="L4337" i="1"/>
  <c r="J4337" i="1"/>
  <c r="M4336" i="1"/>
  <c r="L4336" i="1"/>
  <c r="O4336" i="1" s="1"/>
  <c r="R4336" i="1" s="1"/>
  <c r="J4336" i="1"/>
  <c r="S4336" i="1" s="1"/>
  <c r="O4335" i="1"/>
  <c r="R4335" i="1" s="1"/>
  <c r="M4335" i="1"/>
  <c r="L4335" i="1"/>
  <c r="J4335" i="1"/>
  <c r="S4335" i="1" s="1"/>
  <c r="M4334" i="1"/>
  <c r="L4334" i="1"/>
  <c r="O4334" i="1" s="1"/>
  <c r="R4334" i="1" s="1"/>
  <c r="J4334" i="1"/>
  <c r="S4333" i="1"/>
  <c r="O4333" i="1"/>
  <c r="R4333" i="1" s="1"/>
  <c r="M4333" i="1"/>
  <c r="L4333" i="1"/>
  <c r="J4333" i="1"/>
  <c r="R4332" i="1"/>
  <c r="O4332" i="1"/>
  <c r="S4332" i="1" s="1"/>
  <c r="M4332" i="1"/>
  <c r="L4332" i="1"/>
  <c r="J4332" i="1"/>
  <c r="S4331" i="1"/>
  <c r="R4331" i="1"/>
  <c r="O4331" i="1"/>
  <c r="M4331" i="1"/>
  <c r="L4331" i="1"/>
  <c r="J4331" i="1"/>
  <c r="S4330" i="1"/>
  <c r="R4330" i="1"/>
  <c r="M4330" i="1"/>
  <c r="L4330" i="1"/>
  <c r="O4330" i="1" s="1"/>
  <c r="J4330" i="1"/>
  <c r="S4329" i="1"/>
  <c r="M4329" i="1"/>
  <c r="O4329" i="1" s="1"/>
  <c r="R4329" i="1" s="1"/>
  <c r="L4329" i="1"/>
  <c r="J4329" i="1"/>
  <c r="M4328" i="1"/>
  <c r="L4328" i="1"/>
  <c r="O4328" i="1" s="1"/>
  <c r="R4328" i="1" s="1"/>
  <c r="J4328" i="1"/>
  <c r="S4328" i="1" s="1"/>
  <c r="O4327" i="1"/>
  <c r="R4327" i="1" s="1"/>
  <c r="M4327" i="1"/>
  <c r="L4327" i="1"/>
  <c r="J4327" i="1"/>
  <c r="S4327" i="1" s="1"/>
  <c r="M4326" i="1"/>
  <c r="L4326" i="1"/>
  <c r="J4326" i="1"/>
  <c r="S4325" i="1"/>
  <c r="O4325" i="1"/>
  <c r="R4325" i="1" s="1"/>
  <c r="M4325" i="1"/>
  <c r="L4325" i="1"/>
  <c r="J4325" i="1"/>
  <c r="R4324" i="1"/>
  <c r="O4324" i="1"/>
  <c r="S4324" i="1" s="1"/>
  <c r="M4324" i="1"/>
  <c r="L4324" i="1"/>
  <c r="J4324" i="1"/>
  <c r="S4323" i="1"/>
  <c r="R4323" i="1"/>
  <c r="O4323" i="1"/>
  <c r="M4323" i="1"/>
  <c r="L4323" i="1"/>
  <c r="J4323" i="1"/>
  <c r="O4321" i="1"/>
  <c r="R4321" i="1" s="1"/>
  <c r="M4321" i="1"/>
  <c r="L4321" i="1"/>
  <c r="J4321" i="1"/>
  <c r="S4321" i="1" s="1"/>
  <c r="M4320" i="1"/>
  <c r="L4320" i="1"/>
  <c r="J4320" i="1"/>
  <c r="S4319" i="1"/>
  <c r="O4319" i="1"/>
  <c r="R4319" i="1" s="1"/>
  <c r="M4319" i="1"/>
  <c r="L4319" i="1"/>
  <c r="J4319" i="1"/>
  <c r="R4318" i="1"/>
  <c r="O4318" i="1"/>
  <c r="S4318" i="1" s="1"/>
  <c r="M4318" i="1"/>
  <c r="L4318" i="1"/>
  <c r="J4318" i="1"/>
  <c r="S4317" i="1"/>
  <c r="R4317" i="1"/>
  <c r="O4317" i="1"/>
  <c r="M4317" i="1"/>
  <c r="L4317" i="1"/>
  <c r="J4317" i="1"/>
  <c r="S4316" i="1"/>
  <c r="R4316" i="1"/>
  <c r="M4316" i="1"/>
  <c r="L4316" i="1"/>
  <c r="O4316" i="1" s="1"/>
  <c r="J4316" i="1"/>
  <c r="M4315" i="1"/>
  <c r="O4315" i="1" s="1"/>
  <c r="R4315" i="1" s="1"/>
  <c r="L4315" i="1"/>
  <c r="J4315" i="1"/>
  <c r="M4314" i="1"/>
  <c r="L4314" i="1"/>
  <c r="O4314" i="1" s="1"/>
  <c r="R4314" i="1" s="1"/>
  <c r="J4314" i="1"/>
  <c r="S4314" i="1" s="1"/>
  <c r="O4313" i="1"/>
  <c r="R4313" i="1" s="1"/>
  <c r="M4313" i="1"/>
  <c r="L4313" i="1"/>
  <c r="J4313" i="1"/>
  <c r="S4313" i="1" s="1"/>
  <c r="M4312" i="1"/>
  <c r="L4312" i="1"/>
  <c r="J4312" i="1"/>
  <c r="S4311" i="1"/>
  <c r="O4311" i="1"/>
  <c r="R4311" i="1" s="1"/>
  <c r="M4311" i="1"/>
  <c r="L4311" i="1"/>
  <c r="J4311" i="1"/>
  <c r="R4310" i="1"/>
  <c r="O4310" i="1"/>
  <c r="S4310" i="1" s="1"/>
  <c r="M4310" i="1"/>
  <c r="L4310" i="1"/>
  <c r="J4310" i="1"/>
  <c r="S4309" i="1"/>
  <c r="R4309" i="1"/>
  <c r="O4309" i="1"/>
  <c r="M4309" i="1"/>
  <c r="L4309" i="1"/>
  <c r="J4309" i="1"/>
  <c r="S4308" i="1"/>
  <c r="R4308" i="1"/>
  <c r="M4308" i="1"/>
  <c r="L4308" i="1"/>
  <c r="O4308" i="1" s="1"/>
  <c r="J4308" i="1"/>
  <c r="S4307" i="1"/>
  <c r="M4307" i="1"/>
  <c r="O4307" i="1" s="1"/>
  <c r="R4307" i="1" s="1"/>
  <c r="L4307" i="1"/>
  <c r="J4307" i="1"/>
  <c r="M4306" i="1"/>
  <c r="L4306" i="1"/>
  <c r="O4306" i="1" s="1"/>
  <c r="R4306" i="1" s="1"/>
  <c r="J4306" i="1"/>
  <c r="O4305" i="1"/>
  <c r="R4305" i="1" s="1"/>
  <c r="M4305" i="1"/>
  <c r="L4305" i="1"/>
  <c r="J4305" i="1"/>
  <c r="M4304" i="1"/>
  <c r="L4304" i="1"/>
  <c r="J4304" i="1"/>
  <c r="S4303" i="1"/>
  <c r="O4303" i="1"/>
  <c r="R4303" i="1" s="1"/>
  <c r="M4303" i="1"/>
  <c r="L4303" i="1"/>
  <c r="J4303" i="1"/>
  <c r="M4301" i="1"/>
  <c r="O4301" i="1" s="1"/>
  <c r="R4301" i="1" s="1"/>
  <c r="L4301" i="1"/>
  <c r="J4301" i="1"/>
  <c r="M4300" i="1"/>
  <c r="L4300" i="1"/>
  <c r="O4300" i="1" s="1"/>
  <c r="R4300" i="1" s="1"/>
  <c r="J4300" i="1"/>
  <c r="S4300" i="1" s="1"/>
  <c r="O4299" i="1"/>
  <c r="R4299" i="1" s="1"/>
  <c r="M4299" i="1"/>
  <c r="L4299" i="1"/>
  <c r="J4299" i="1"/>
  <c r="M4298" i="1"/>
  <c r="L4298" i="1"/>
  <c r="J4298" i="1"/>
  <c r="O4297" i="1"/>
  <c r="M4297" i="1"/>
  <c r="L4297" i="1"/>
  <c r="J4297" i="1"/>
  <c r="R4296" i="1"/>
  <c r="O4296" i="1"/>
  <c r="S4296" i="1" s="1"/>
  <c r="M4296" i="1"/>
  <c r="L4296" i="1"/>
  <c r="J4296" i="1"/>
  <c r="R4295" i="1"/>
  <c r="O4295" i="1"/>
  <c r="M4295" i="1"/>
  <c r="L4295" i="1"/>
  <c r="J4295" i="1"/>
  <c r="S4294" i="1"/>
  <c r="M4294" i="1"/>
  <c r="L4294" i="1"/>
  <c r="O4294" i="1" s="1"/>
  <c r="R4294" i="1" s="1"/>
  <c r="J4294" i="1"/>
  <c r="M4293" i="1"/>
  <c r="O4293" i="1" s="1"/>
  <c r="R4293" i="1" s="1"/>
  <c r="L4293" i="1"/>
  <c r="J4293" i="1"/>
  <c r="M4292" i="1"/>
  <c r="L4292" i="1"/>
  <c r="O4292" i="1" s="1"/>
  <c r="R4292" i="1" s="1"/>
  <c r="J4292" i="1"/>
  <c r="S4292" i="1" s="1"/>
  <c r="O4291" i="1"/>
  <c r="R4291" i="1" s="1"/>
  <c r="M4291" i="1"/>
  <c r="L4291" i="1"/>
  <c r="J4291" i="1"/>
  <c r="M4290" i="1"/>
  <c r="L4290" i="1"/>
  <c r="J4290" i="1"/>
  <c r="O4289" i="1"/>
  <c r="M4289" i="1"/>
  <c r="L4289" i="1"/>
  <c r="J4289" i="1"/>
  <c r="R4288" i="1"/>
  <c r="O4288" i="1"/>
  <c r="S4288" i="1" s="1"/>
  <c r="M4288" i="1"/>
  <c r="L4288" i="1"/>
  <c r="J4288" i="1"/>
  <c r="O4287" i="1"/>
  <c r="R4287" i="1" s="1"/>
  <c r="M4287" i="1"/>
  <c r="L4287" i="1"/>
  <c r="J4287" i="1"/>
  <c r="S4286" i="1"/>
  <c r="M4286" i="1"/>
  <c r="L4286" i="1"/>
  <c r="O4286" i="1" s="1"/>
  <c r="R4286" i="1" s="1"/>
  <c r="J4286" i="1"/>
  <c r="M4285" i="1"/>
  <c r="O4285" i="1" s="1"/>
  <c r="R4285" i="1" s="1"/>
  <c r="L4285" i="1"/>
  <c r="J4285" i="1"/>
  <c r="M4284" i="1"/>
  <c r="L4284" i="1"/>
  <c r="O4284" i="1" s="1"/>
  <c r="R4284" i="1" s="1"/>
  <c r="J4284" i="1"/>
  <c r="S4284" i="1" s="1"/>
  <c r="M4283" i="1"/>
  <c r="L4283" i="1"/>
  <c r="O4283" i="1" s="1"/>
  <c r="R4283" i="1" s="1"/>
  <c r="J4283" i="1"/>
  <c r="M4282" i="1"/>
  <c r="L4282" i="1"/>
  <c r="J4282" i="1"/>
  <c r="O4281" i="1"/>
  <c r="M4281" i="1"/>
  <c r="L4281" i="1"/>
  <c r="J4281" i="1"/>
  <c r="R4280" i="1"/>
  <c r="O4280" i="1"/>
  <c r="S4280" i="1" s="1"/>
  <c r="M4280" i="1"/>
  <c r="L4280" i="1"/>
  <c r="J4280" i="1"/>
  <c r="O4279" i="1"/>
  <c r="R4279" i="1" s="1"/>
  <c r="M4279" i="1"/>
  <c r="L4279" i="1"/>
  <c r="J4279" i="1"/>
  <c r="S4278" i="1"/>
  <c r="M4278" i="1"/>
  <c r="L4278" i="1"/>
  <c r="O4278" i="1" s="1"/>
  <c r="R4278" i="1" s="1"/>
  <c r="J4278" i="1"/>
  <c r="M4277" i="1"/>
  <c r="O4277" i="1" s="1"/>
  <c r="R4277" i="1" s="1"/>
  <c r="L4277" i="1"/>
  <c r="J4277" i="1"/>
  <c r="M4276" i="1"/>
  <c r="L4276" i="1"/>
  <c r="O4276" i="1" s="1"/>
  <c r="R4276" i="1" s="1"/>
  <c r="J4276" i="1"/>
  <c r="S4276" i="1" s="1"/>
  <c r="O4275" i="1"/>
  <c r="R4275" i="1" s="1"/>
  <c r="M4275" i="1"/>
  <c r="L4275" i="1"/>
  <c r="J4275" i="1"/>
  <c r="M4274" i="1"/>
  <c r="L4274" i="1"/>
  <c r="J4274" i="1"/>
  <c r="O4273" i="1"/>
  <c r="R4273" i="1" s="1"/>
  <c r="M4273" i="1"/>
  <c r="L4273" i="1"/>
  <c r="J4273" i="1"/>
  <c r="R4272" i="1"/>
  <c r="O4272" i="1"/>
  <c r="S4272" i="1" s="1"/>
  <c r="M4272" i="1"/>
  <c r="L4272" i="1"/>
  <c r="J4272" i="1"/>
  <c r="O4271" i="1"/>
  <c r="R4271" i="1" s="1"/>
  <c r="M4271" i="1"/>
  <c r="L4271" i="1"/>
  <c r="J4271" i="1"/>
  <c r="S4271" i="1" s="1"/>
  <c r="S4270" i="1"/>
  <c r="M4270" i="1"/>
  <c r="L4270" i="1"/>
  <c r="O4270" i="1" s="1"/>
  <c r="R4270" i="1" s="1"/>
  <c r="J4270" i="1"/>
  <c r="M4269" i="1"/>
  <c r="O4269" i="1" s="1"/>
  <c r="R4269" i="1" s="1"/>
  <c r="L4269" i="1"/>
  <c r="J4269" i="1"/>
  <c r="M4268" i="1"/>
  <c r="L4268" i="1"/>
  <c r="O4268" i="1" s="1"/>
  <c r="R4268" i="1" s="1"/>
  <c r="J4268" i="1"/>
  <c r="S4268" i="1" s="1"/>
  <c r="O4267" i="1"/>
  <c r="R4267" i="1" s="1"/>
  <c r="M4267" i="1"/>
  <c r="L4267" i="1"/>
  <c r="J4267" i="1"/>
  <c r="M4266" i="1"/>
  <c r="L4266" i="1"/>
  <c r="J4266" i="1"/>
  <c r="O4265" i="1"/>
  <c r="M4265" i="1"/>
  <c r="L4265" i="1"/>
  <c r="J4265" i="1"/>
  <c r="R4264" i="1"/>
  <c r="O4264" i="1"/>
  <c r="S4264" i="1" s="1"/>
  <c r="M4264" i="1"/>
  <c r="L4264" i="1"/>
  <c r="J4264" i="1"/>
  <c r="R4263" i="1"/>
  <c r="O4263" i="1"/>
  <c r="M4263" i="1"/>
  <c r="L4263" i="1"/>
  <c r="J4263" i="1"/>
  <c r="S4262" i="1"/>
  <c r="M4262" i="1"/>
  <c r="L4262" i="1"/>
  <c r="O4262" i="1" s="1"/>
  <c r="R4262" i="1" s="1"/>
  <c r="J4262" i="1"/>
  <c r="M4261" i="1"/>
  <c r="O4261" i="1" s="1"/>
  <c r="R4261" i="1" s="1"/>
  <c r="L4261" i="1"/>
  <c r="J4261" i="1"/>
  <c r="M4260" i="1"/>
  <c r="L4260" i="1"/>
  <c r="O4260" i="1" s="1"/>
  <c r="R4260" i="1" s="1"/>
  <c r="J4260" i="1"/>
  <c r="S4260" i="1" s="1"/>
  <c r="O4259" i="1"/>
  <c r="R4259" i="1" s="1"/>
  <c r="M4259" i="1"/>
  <c r="L4259" i="1"/>
  <c r="J4259" i="1"/>
  <c r="M4258" i="1"/>
  <c r="L4258" i="1"/>
  <c r="J4258" i="1"/>
  <c r="S4257" i="1"/>
  <c r="O4257" i="1"/>
  <c r="R4257" i="1" s="1"/>
  <c r="M4257" i="1"/>
  <c r="L4257" i="1"/>
  <c r="J4257" i="1"/>
  <c r="R4256" i="1"/>
  <c r="O4256" i="1"/>
  <c r="S4256" i="1" s="1"/>
  <c r="M4256" i="1"/>
  <c r="L4256" i="1"/>
  <c r="J4256" i="1"/>
  <c r="O4255" i="1"/>
  <c r="R4255" i="1" s="1"/>
  <c r="M4255" i="1"/>
  <c r="L4255" i="1"/>
  <c r="J4255" i="1"/>
  <c r="S4255" i="1" s="1"/>
  <c r="S4254" i="1"/>
  <c r="M4254" i="1"/>
  <c r="L4254" i="1"/>
  <c r="O4254" i="1" s="1"/>
  <c r="R4254" i="1" s="1"/>
  <c r="J4254" i="1"/>
  <c r="M4253" i="1"/>
  <c r="O4253" i="1" s="1"/>
  <c r="R4253" i="1" s="1"/>
  <c r="L4253" i="1"/>
  <c r="J4253" i="1"/>
  <c r="M4252" i="1"/>
  <c r="L4252" i="1"/>
  <c r="O4252" i="1" s="1"/>
  <c r="R4252" i="1" s="1"/>
  <c r="J4252" i="1"/>
  <c r="S4252" i="1" s="1"/>
  <c r="O4251" i="1"/>
  <c r="R4251" i="1" s="1"/>
  <c r="M4251" i="1"/>
  <c r="L4251" i="1"/>
  <c r="J4251" i="1"/>
  <c r="M4250" i="1"/>
  <c r="L4250" i="1"/>
  <c r="J4250" i="1"/>
  <c r="O4249" i="1"/>
  <c r="M4249" i="1"/>
  <c r="L4249" i="1"/>
  <c r="J4249" i="1"/>
  <c r="R4248" i="1"/>
  <c r="O4248" i="1"/>
  <c r="S4248" i="1" s="1"/>
  <c r="M4248" i="1"/>
  <c r="L4248" i="1"/>
  <c r="J4248" i="1"/>
  <c r="O4247" i="1"/>
  <c r="R4247" i="1" s="1"/>
  <c r="M4247" i="1"/>
  <c r="L4247" i="1"/>
  <c r="J4247" i="1"/>
  <c r="M4246" i="1"/>
  <c r="L4246" i="1"/>
  <c r="O4246" i="1" s="1"/>
  <c r="J4246" i="1"/>
  <c r="M4245" i="1"/>
  <c r="O4245" i="1" s="1"/>
  <c r="R4245" i="1" s="1"/>
  <c r="L4245" i="1"/>
  <c r="J4245" i="1"/>
  <c r="M4244" i="1"/>
  <c r="L4244" i="1"/>
  <c r="O4244" i="1" s="1"/>
  <c r="R4244" i="1" s="1"/>
  <c r="J4244" i="1"/>
  <c r="S4244" i="1" s="1"/>
  <c r="O4243" i="1"/>
  <c r="R4243" i="1" s="1"/>
  <c r="M4243" i="1"/>
  <c r="L4243" i="1"/>
  <c r="J4243" i="1"/>
  <c r="M4242" i="1"/>
  <c r="L4242" i="1"/>
  <c r="J4242" i="1"/>
  <c r="S4241" i="1"/>
  <c r="O4241" i="1"/>
  <c r="R4241" i="1" s="1"/>
  <c r="M4241" i="1"/>
  <c r="L4241" i="1"/>
  <c r="J4241" i="1"/>
  <c r="R4240" i="1"/>
  <c r="O4240" i="1"/>
  <c r="S4240" i="1" s="1"/>
  <c r="M4240" i="1"/>
  <c r="L4240" i="1"/>
  <c r="J4240" i="1"/>
  <c r="O4239" i="1"/>
  <c r="R4239" i="1" s="1"/>
  <c r="M4239" i="1"/>
  <c r="L4239" i="1"/>
  <c r="J4239" i="1"/>
  <c r="S4238" i="1"/>
  <c r="M4238" i="1"/>
  <c r="L4238" i="1"/>
  <c r="O4238" i="1" s="1"/>
  <c r="R4238" i="1" s="1"/>
  <c r="J4238" i="1"/>
  <c r="M4237" i="1"/>
  <c r="O4237" i="1" s="1"/>
  <c r="R4237" i="1" s="1"/>
  <c r="L4237" i="1"/>
  <c r="J4237" i="1"/>
  <c r="M4236" i="1"/>
  <c r="L4236" i="1"/>
  <c r="O4236" i="1" s="1"/>
  <c r="R4236" i="1" s="1"/>
  <c r="J4236" i="1"/>
  <c r="S4236" i="1" s="1"/>
  <c r="O4235" i="1"/>
  <c r="R4235" i="1" s="1"/>
  <c r="M4235" i="1"/>
  <c r="L4235" i="1"/>
  <c r="J4235" i="1"/>
  <c r="M4234" i="1"/>
  <c r="L4234" i="1"/>
  <c r="J4234" i="1"/>
  <c r="O4233" i="1"/>
  <c r="M4233" i="1"/>
  <c r="L4233" i="1"/>
  <c r="J4233" i="1"/>
  <c r="R4232" i="1"/>
  <c r="O4232" i="1"/>
  <c r="S4232" i="1" s="1"/>
  <c r="M4232" i="1"/>
  <c r="L4232" i="1"/>
  <c r="J4232" i="1"/>
  <c r="R4231" i="1"/>
  <c r="O4231" i="1"/>
  <c r="M4231" i="1"/>
  <c r="L4231" i="1"/>
  <c r="J4231" i="1"/>
  <c r="M4230" i="1"/>
  <c r="L4230" i="1"/>
  <c r="O4230" i="1" s="1"/>
  <c r="J4230" i="1"/>
  <c r="M4229" i="1"/>
  <c r="O4229" i="1" s="1"/>
  <c r="R4229" i="1" s="1"/>
  <c r="L4229" i="1"/>
  <c r="J4229" i="1"/>
  <c r="M4228" i="1"/>
  <c r="L4228" i="1"/>
  <c r="O4228" i="1" s="1"/>
  <c r="R4228" i="1" s="1"/>
  <c r="J4228" i="1"/>
  <c r="S4228" i="1" s="1"/>
  <c r="O4227" i="1"/>
  <c r="R4227" i="1" s="1"/>
  <c r="M4227" i="1"/>
  <c r="L4227" i="1"/>
  <c r="J4227" i="1"/>
  <c r="M4226" i="1"/>
  <c r="L4226" i="1"/>
  <c r="J4226" i="1"/>
  <c r="S4225" i="1"/>
  <c r="O4225" i="1"/>
  <c r="R4225" i="1" s="1"/>
  <c r="M4225" i="1"/>
  <c r="L4225" i="1"/>
  <c r="J4225" i="1"/>
  <c r="R4224" i="1"/>
  <c r="O4224" i="1"/>
  <c r="S4224" i="1" s="1"/>
  <c r="M4224" i="1"/>
  <c r="L4224" i="1"/>
  <c r="J4224" i="1"/>
  <c r="O4223" i="1"/>
  <c r="R4223" i="1" s="1"/>
  <c r="M4223" i="1"/>
  <c r="L4223" i="1"/>
  <c r="J4223" i="1"/>
  <c r="S4222" i="1"/>
  <c r="M4222" i="1"/>
  <c r="L4222" i="1"/>
  <c r="O4222" i="1" s="1"/>
  <c r="R4222" i="1" s="1"/>
  <c r="J4222" i="1"/>
  <c r="M4221" i="1"/>
  <c r="O4221" i="1" s="1"/>
  <c r="R4221" i="1" s="1"/>
  <c r="L4221" i="1"/>
  <c r="J4221" i="1"/>
  <c r="S4221" i="1" s="1"/>
  <c r="M4220" i="1"/>
  <c r="L4220" i="1"/>
  <c r="O4220" i="1" s="1"/>
  <c r="R4220" i="1" s="1"/>
  <c r="J4220" i="1"/>
  <c r="S4220" i="1" s="1"/>
  <c r="M4219" i="1"/>
  <c r="L4219" i="1"/>
  <c r="O4219" i="1" s="1"/>
  <c r="R4219" i="1" s="1"/>
  <c r="J4219" i="1"/>
  <c r="R4217" i="1"/>
  <c r="O4217" i="1"/>
  <c r="M4217" i="1"/>
  <c r="L4217" i="1"/>
  <c r="J4217" i="1"/>
  <c r="S4217" i="1" s="1"/>
  <c r="S4216" i="1"/>
  <c r="R4216" i="1"/>
  <c r="M4216" i="1"/>
  <c r="L4216" i="1"/>
  <c r="O4216" i="1" s="1"/>
  <c r="J4216" i="1"/>
  <c r="M4215" i="1"/>
  <c r="O4215" i="1" s="1"/>
  <c r="R4215" i="1" s="1"/>
  <c r="L4215" i="1"/>
  <c r="J4215" i="1"/>
  <c r="S4215" i="1" s="1"/>
  <c r="M4214" i="1"/>
  <c r="L4214" i="1"/>
  <c r="O4214" i="1" s="1"/>
  <c r="R4214" i="1" s="1"/>
  <c r="J4214" i="1"/>
  <c r="O4213" i="1"/>
  <c r="R4213" i="1" s="1"/>
  <c r="M4213" i="1"/>
  <c r="L4213" i="1"/>
  <c r="J4213" i="1"/>
  <c r="M4212" i="1"/>
  <c r="L4212" i="1"/>
  <c r="J4212" i="1"/>
  <c r="O4211" i="1"/>
  <c r="M4211" i="1"/>
  <c r="L4211" i="1"/>
  <c r="J4211" i="1"/>
  <c r="R4210" i="1"/>
  <c r="O4210" i="1"/>
  <c r="S4210" i="1" s="1"/>
  <c r="M4210" i="1"/>
  <c r="L4210" i="1"/>
  <c r="J4210" i="1"/>
  <c r="R4209" i="1"/>
  <c r="O4209" i="1"/>
  <c r="M4209" i="1"/>
  <c r="L4209" i="1"/>
  <c r="J4209" i="1"/>
  <c r="S4209" i="1" s="1"/>
  <c r="S4208" i="1"/>
  <c r="R4208" i="1"/>
  <c r="M4208" i="1"/>
  <c r="L4208" i="1"/>
  <c r="O4208" i="1" s="1"/>
  <c r="J4208" i="1"/>
  <c r="M4207" i="1"/>
  <c r="O4207" i="1" s="1"/>
  <c r="R4207" i="1" s="1"/>
  <c r="L4207" i="1"/>
  <c r="J4207" i="1"/>
  <c r="S4207" i="1" s="1"/>
  <c r="M4206" i="1"/>
  <c r="L4206" i="1"/>
  <c r="O4206" i="1" s="1"/>
  <c r="R4206" i="1" s="1"/>
  <c r="J4206" i="1"/>
  <c r="O4205" i="1"/>
  <c r="R4205" i="1" s="1"/>
  <c r="M4205" i="1"/>
  <c r="L4205" i="1"/>
  <c r="J4205" i="1"/>
  <c r="S4205" i="1" s="1"/>
  <c r="M4204" i="1"/>
  <c r="L4204" i="1"/>
  <c r="J4204" i="1"/>
  <c r="O4203" i="1"/>
  <c r="M4203" i="1"/>
  <c r="L4203" i="1"/>
  <c r="J4203" i="1"/>
  <c r="R4202" i="1"/>
  <c r="O4202" i="1"/>
  <c r="S4202" i="1" s="1"/>
  <c r="M4202" i="1"/>
  <c r="L4202" i="1"/>
  <c r="J4202" i="1"/>
  <c r="R4201" i="1"/>
  <c r="O4201" i="1"/>
  <c r="M4201" i="1"/>
  <c r="L4201" i="1"/>
  <c r="J4201" i="1"/>
  <c r="S4201" i="1" s="1"/>
  <c r="S4200" i="1"/>
  <c r="R4200" i="1"/>
  <c r="M4200" i="1"/>
  <c r="L4200" i="1"/>
  <c r="O4200" i="1" s="1"/>
  <c r="J4200" i="1"/>
  <c r="M4199" i="1"/>
  <c r="O4199" i="1" s="1"/>
  <c r="R4199" i="1" s="1"/>
  <c r="L4199" i="1"/>
  <c r="J4199" i="1"/>
  <c r="S4199" i="1" s="1"/>
  <c r="M4198" i="1"/>
  <c r="L4198" i="1"/>
  <c r="O4198" i="1" s="1"/>
  <c r="R4198" i="1" s="1"/>
  <c r="J4198" i="1"/>
  <c r="M4197" i="1"/>
  <c r="L4197" i="1"/>
  <c r="O4197" i="1" s="1"/>
  <c r="R4197" i="1" s="1"/>
  <c r="J4197" i="1"/>
  <c r="M4196" i="1"/>
  <c r="L4196" i="1"/>
  <c r="J4196" i="1"/>
  <c r="M4195" i="1"/>
  <c r="O4195" i="1" s="1"/>
  <c r="L4195" i="1"/>
  <c r="J4195" i="1"/>
  <c r="R4194" i="1"/>
  <c r="O4194" i="1"/>
  <c r="S4194" i="1" s="1"/>
  <c r="M4194" i="1"/>
  <c r="L4194" i="1"/>
  <c r="J4194" i="1"/>
  <c r="R4193" i="1"/>
  <c r="O4193" i="1"/>
  <c r="M4193" i="1"/>
  <c r="L4193" i="1"/>
  <c r="J4193" i="1"/>
  <c r="S4193" i="1" s="1"/>
  <c r="S4192" i="1"/>
  <c r="R4192" i="1"/>
  <c r="M4192" i="1"/>
  <c r="L4192" i="1"/>
  <c r="O4192" i="1" s="1"/>
  <c r="J4192" i="1"/>
  <c r="M4191" i="1"/>
  <c r="O4191" i="1" s="1"/>
  <c r="R4191" i="1" s="1"/>
  <c r="L4191" i="1"/>
  <c r="J4191" i="1"/>
  <c r="S4191" i="1" s="1"/>
  <c r="M4190" i="1"/>
  <c r="L4190" i="1"/>
  <c r="O4190" i="1" s="1"/>
  <c r="R4190" i="1" s="1"/>
  <c r="J4190" i="1"/>
  <c r="O4189" i="1"/>
  <c r="R4189" i="1" s="1"/>
  <c r="M4189" i="1"/>
  <c r="L4189" i="1"/>
  <c r="J4189" i="1"/>
  <c r="S4189" i="1" s="1"/>
  <c r="M4188" i="1"/>
  <c r="L4188" i="1"/>
  <c r="J4188" i="1"/>
  <c r="O4187" i="1"/>
  <c r="M4187" i="1"/>
  <c r="L4187" i="1"/>
  <c r="J4187" i="1"/>
  <c r="R4186" i="1"/>
  <c r="O4186" i="1"/>
  <c r="S4186" i="1" s="1"/>
  <c r="M4186" i="1"/>
  <c r="L4186" i="1"/>
  <c r="J4186" i="1"/>
  <c r="R4185" i="1"/>
  <c r="O4185" i="1"/>
  <c r="M4185" i="1"/>
  <c r="L4185" i="1"/>
  <c r="J4185" i="1"/>
  <c r="S4185" i="1" s="1"/>
  <c r="S4184" i="1"/>
  <c r="R4184" i="1"/>
  <c r="M4184" i="1"/>
  <c r="L4184" i="1"/>
  <c r="O4184" i="1" s="1"/>
  <c r="J4184" i="1"/>
  <c r="M4183" i="1"/>
  <c r="O4183" i="1" s="1"/>
  <c r="R4183" i="1" s="1"/>
  <c r="L4183" i="1"/>
  <c r="J4183" i="1"/>
  <c r="S4183" i="1" s="1"/>
  <c r="M4182" i="1"/>
  <c r="L4182" i="1"/>
  <c r="O4182" i="1" s="1"/>
  <c r="R4182" i="1" s="1"/>
  <c r="J4182" i="1"/>
  <c r="O4181" i="1"/>
  <c r="R4181" i="1" s="1"/>
  <c r="M4181" i="1"/>
  <c r="L4181" i="1"/>
  <c r="J4181" i="1"/>
  <c r="M4180" i="1"/>
  <c r="L4180" i="1"/>
  <c r="J4180" i="1"/>
  <c r="O4179" i="1"/>
  <c r="M4179" i="1"/>
  <c r="L4179" i="1"/>
  <c r="J4179" i="1"/>
  <c r="R4178" i="1"/>
  <c r="O4178" i="1"/>
  <c r="S4178" i="1" s="1"/>
  <c r="M4178" i="1"/>
  <c r="L4178" i="1"/>
  <c r="J4178" i="1"/>
  <c r="R4177" i="1"/>
  <c r="O4177" i="1"/>
  <c r="M4177" i="1"/>
  <c r="L4177" i="1"/>
  <c r="J4177" i="1"/>
  <c r="S4177" i="1" s="1"/>
  <c r="S4176" i="1"/>
  <c r="R4176" i="1"/>
  <c r="M4176" i="1"/>
  <c r="L4176" i="1"/>
  <c r="O4176" i="1" s="1"/>
  <c r="J4176" i="1"/>
  <c r="M4175" i="1"/>
  <c r="O4175" i="1" s="1"/>
  <c r="R4175" i="1" s="1"/>
  <c r="L4175" i="1"/>
  <c r="J4175" i="1"/>
  <c r="O4173" i="1"/>
  <c r="M4173" i="1"/>
  <c r="L4173" i="1"/>
  <c r="J4173" i="1"/>
  <c r="R4172" i="1"/>
  <c r="O4172" i="1"/>
  <c r="S4172" i="1" s="1"/>
  <c r="M4172" i="1"/>
  <c r="L4172" i="1"/>
  <c r="J4172" i="1"/>
  <c r="R4171" i="1"/>
  <c r="O4171" i="1"/>
  <c r="M4171" i="1"/>
  <c r="L4171" i="1"/>
  <c r="J4171" i="1"/>
  <c r="S4170" i="1"/>
  <c r="M4170" i="1"/>
  <c r="L4170" i="1"/>
  <c r="O4170" i="1" s="1"/>
  <c r="R4170" i="1" s="1"/>
  <c r="J4170" i="1"/>
  <c r="M4169" i="1"/>
  <c r="O4169" i="1" s="1"/>
  <c r="R4169" i="1" s="1"/>
  <c r="L4169" i="1"/>
  <c r="J4169" i="1"/>
  <c r="M4168" i="1"/>
  <c r="L4168" i="1"/>
  <c r="O4168" i="1" s="1"/>
  <c r="R4168" i="1" s="1"/>
  <c r="J4168" i="1"/>
  <c r="S4168" i="1" s="1"/>
  <c r="O4167" i="1"/>
  <c r="R4167" i="1" s="1"/>
  <c r="M4167" i="1"/>
  <c r="L4167" i="1"/>
  <c r="J4167" i="1"/>
  <c r="M4166" i="1"/>
  <c r="L4166" i="1"/>
  <c r="J4166" i="1"/>
  <c r="S4165" i="1"/>
  <c r="O4165" i="1"/>
  <c r="R4165" i="1" s="1"/>
  <c r="M4165" i="1"/>
  <c r="L4165" i="1"/>
  <c r="J4165" i="1"/>
  <c r="R4164" i="1"/>
  <c r="O4164" i="1"/>
  <c r="S4164" i="1" s="1"/>
  <c r="M4164" i="1"/>
  <c r="L4164" i="1"/>
  <c r="J4164" i="1"/>
  <c r="O4163" i="1"/>
  <c r="R4163" i="1" s="1"/>
  <c r="M4163" i="1"/>
  <c r="L4163" i="1"/>
  <c r="J4163" i="1"/>
  <c r="S4163" i="1" s="1"/>
  <c r="S4162" i="1"/>
  <c r="M4162" i="1"/>
  <c r="L4162" i="1"/>
  <c r="O4162" i="1" s="1"/>
  <c r="R4162" i="1" s="1"/>
  <c r="J4162" i="1"/>
  <c r="M4161" i="1"/>
  <c r="O4161" i="1" s="1"/>
  <c r="R4161" i="1" s="1"/>
  <c r="L4161" i="1"/>
  <c r="J4161" i="1"/>
  <c r="M4160" i="1"/>
  <c r="L4160" i="1"/>
  <c r="O4160" i="1" s="1"/>
  <c r="R4160" i="1" s="1"/>
  <c r="J4160" i="1"/>
  <c r="S4160" i="1" s="1"/>
  <c r="O4159" i="1"/>
  <c r="R4159" i="1" s="1"/>
  <c r="M4159" i="1"/>
  <c r="L4159" i="1"/>
  <c r="J4159" i="1"/>
  <c r="M4158" i="1"/>
  <c r="L4158" i="1"/>
  <c r="J4158" i="1"/>
  <c r="O4157" i="1"/>
  <c r="M4157" i="1"/>
  <c r="L4157" i="1"/>
  <c r="J4157" i="1"/>
  <c r="R4156" i="1"/>
  <c r="O4156" i="1"/>
  <c r="S4156" i="1" s="1"/>
  <c r="M4156" i="1"/>
  <c r="L4156" i="1"/>
  <c r="J4156" i="1"/>
  <c r="R4155" i="1"/>
  <c r="O4155" i="1"/>
  <c r="M4155" i="1"/>
  <c r="L4155" i="1"/>
  <c r="J4155" i="1"/>
  <c r="S4154" i="1"/>
  <c r="M4154" i="1"/>
  <c r="L4154" i="1"/>
  <c r="O4154" i="1" s="1"/>
  <c r="R4154" i="1" s="1"/>
  <c r="J4154" i="1"/>
  <c r="M4153" i="1"/>
  <c r="O4153" i="1" s="1"/>
  <c r="R4153" i="1" s="1"/>
  <c r="L4153" i="1"/>
  <c r="J4153" i="1"/>
  <c r="M4152" i="1"/>
  <c r="L4152" i="1"/>
  <c r="O4152" i="1" s="1"/>
  <c r="R4152" i="1" s="1"/>
  <c r="J4152" i="1"/>
  <c r="S4152" i="1" s="1"/>
  <c r="O4151" i="1"/>
  <c r="R4151" i="1" s="1"/>
  <c r="M4151" i="1"/>
  <c r="L4151" i="1"/>
  <c r="J4151" i="1"/>
  <c r="M4150" i="1"/>
  <c r="L4150" i="1"/>
  <c r="J4150" i="1"/>
  <c r="S4149" i="1"/>
  <c r="O4149" i="1"/>
  <c r="R4149" i="1" s="1"/>
  <c r="M4149" i="1"/>
  <c r="L4149" i="1"/>
  <c r="J4149" i="1"/>
  <c r="R4148" i="1"/>
  <c r="O4148" i="1"/>
  <c r="S4148" i="1" s="1"/>
  <c r="M4148" i="1"/>
  <c r="L4148" i="1"/>
  <c r="J4148" i="1"/>
  <c r="O4147" i="1"/>
  <c r="R4147" i="1" s="1"/>
  <c r="M4147" i="1"/>
  <c r="L4147" i="1"/>
  <c r="J4147" i="1"/>
  <c r="S4147" i="1" s="1"/>
  <c r="S4146" i="1"/>
  <c r="M4146" i="1"/>
  <c r="L4146" i="1"/>
  <c r="O4146" i="1" s="1"/>
  <c r="R4146" i="1" s="1"/>
  <c r="J4146" i="1"/>
  <c r="M4145" i="1"/>
  <c r="O4145" i="1" s="1"/>
  <c r="R4145" i="1" s="1"/>
  <c r="L4145" i="1"/>
  <c r="J4145" i="1"/>
  <c r="S4145" i="1" s="1"/>
  <c r="M4144" i="1"/>
  <c r="L4144" i="1"/>
  <c r="O4144" i="1" s="1"/>
  <c r="R4144" i="1" s="1"/>
  <c r="J4144" i="1"/>
  <c r="S4144" i="1" s="1"/>
  <c r="M4143" i="1"/>
  <c r="L4143" i="1"/>
  <c r="O4143" i="1" s="1"/>
  <c r="R4143" i="1" s="1"/>
  <c r="J4143" i="1"/>
  <c r="M4142" i="1"/>
  <c r="L4142" i="1"/>
  <c r="J4142" i="1"/>
  <c r="O4141" i="1"/>
  <c r="M4141" i="1"/>
  <c r="L4141" i="1"/>
  <c r="J4141" i="1"/>
  <c r="R4140" i="1"/>
  <c r="O4140" i="1"/>
  <c r="S4140" i="1" s="1"/>
  <c r="M4140" i="1"/>
  <c r="L4140" i="1"/>
  <c r="J4140" i="1"/>
  <c r="O4139" i="1"/>
  <c r="R4139" i="1" s="1"/>
  <c r="M4139" i="1"/>
  <c r="L4139" i="1"/>
  <c r="J4139" i="1"/>
  <c r="M4138" i="1"/>
  <c r="L4138" i="1"/>
  <c r="O4138" i="1" s="1"/>
  <c r="J4138" i="1"/>
  <c r="M4137" i="1"/>
  <c r="O4137" i="1" s="1"/>
  <c r="R4137" i="1" s="1"/>
  <c r="L4137" i="1"/>
  <c r="J4137" i="1"/>
  <c r="M4136" i="1"/>
  <c r="L4136" i="1"/>
  <c r="O4136" i="1" s="1"/>
  <c r="R4136" i="1" s="1"/>
  <c r="J4136" i="1"/>
  <c r="S4136" i="1" s="1"/>
  <c r="O4135" i="1"/>
  <c r="R4135" i="1" s="1"/>
  <c r="M4135" i="1"/>
  <c r="L4135" i="1"/>
  <c r="J4135" i="1"/>
  <c r="M4134" i="1"/>
  <c r="L4134" i="1"/>
  <c r="J4134" i="1"/>
  <c r="S4133" i="1"/>
  <c r="O4133" i="1"/>
  <c r="R4133" i="1" s="1"/>
  <c r="M4133" i="1"/>
  <c r="L4133" i="1"/>
  <c r="J4133" i="1"/>
  <c r="R4132" i="1"/>
  <c r="O4132" i="1"/>
  <c r="S4132" i="1" s="1"/>
  <c r="M4132" i="1"/>
  <c r="L4132" i="1"/>
  <c r="J4132" i="1"/>
  <c r="O4131" i="1"/>
  <c r="R4131" i="1" s="1"/>
  <c r="M4131" i="1"/>
  <c r="L4131" i="1"/>
  <c r="J4131" i="1"/>
  <c r="S4130" i="1"/>
  <c r="M4130" i="1"/>
  <c r="L4130" i="1"/>
  <c r="O4130" i="1" s="1"/>
  <c r="R4130" i="1" s="1"/>
  <c r="J4130" i="1"/>
  <c r="M4129" i="1"/>
  <c r="O4129" i="1" s="1"/>
  <c r="R4129" i="1" s="1"/>
  <c r="L4129" i="1"/>
  <c r="J4129" i="1"/>
  <c r="M4128" i="1"/>
  <c r="L4128" i="1"/>
  <c r="O4128" i="1" s="1"/>
  <c r="R4128" i="1" s="1"/>
  <c r="J4128" i="1"/>
  <c r="S4128" i="1" s="1"/>
  <c r="O4127" i="1"/>
  <c r="R4127" i="1" s="1"/>
  <c r="M4127" i="1"/>
  <c r="L4127" i="1"/>
  <c r="J4127" i="1"/>
  <c r="M4126" i="1"/>
  <c r="L4126" i="1"/>
  <c r="J4126" i="1"/>
  <c r="O4125" i="1"/>
  <c r="M4125" i="1"/>
  <c r="L4125" i="1"/>
  <c r="J4125" i="1"/>
  <c r="R4124" i="1"/>
  <c r="O4124" i="1"/>
  <c r="S4124" i="1" s="1"/>
  <c r="M4124" i="1"/>
  <c r="L4124" i="1"/>
  <c r="J4124" i="1"/>
  <c r="R4123" i="1"/>
  <c r="O4123" i="1"/>
  <c r="M4123" i="1"/>
  <c r="L4123" i="1"/>
  <c r="J4123" i="1"/>
  <c r="M4122" i="1"/>
  <c r="L4122" i="1"/>
  <c r="O4122" i="1" s="1"/>
  <c r="J4122" i="1"/>
  <c r="M4121" i="1"/>
  <c r="O4121" i="1" s="1"/>
  <c r="R4121" i="1" s="1"/>
  <c r="L4121" i="1"/>
  <c r="J4121" i="1"/>
  <c r="M4120" i="1"/>
  <c r="L4120" i="1"/>
  <c r="O4120" i="1" s="1"/>
  <c r="R4120" i="1" s="1"/>
  <c r="J4120" i="1"/>
  <c r="S4120" i="1" s="1"/>
  <c r="O4119" i="1"/>
  <c r="R4119" i="1" s="1"/>
  <c r="M4119" i="1"/>
  <c r="L4119" i="1"/>
  <c r="J4119" i="1"/>
  <c r="M4118" i="1"/>
  <c r="L4118" i="1"/>
  <c r="J4118" i="1"/>
  <c r="O4117" i="1"/>
  <c r="R4117" i="1" s="1"/>
  <c r="M4117" i="1"/>
  <c r="L4117" i="1"/>
  <c r="J4117" i="1"/>
  <c r="R4116" i="1"/>
  <c r="O4116" i="1"/>
  <c r="S4116" i="1" s="1"/>
  <c r="M4116" i="1"/>
  <c r="L4116" i="1"/>
  <c r="J4116" i="1"/>
  <c r="O4115" i="1"/>
  <c r="R4115" i="1" s="1"/>
  <c r="M4115" i="1"/>
  <c r="L4115" i="1"/>
  <c r="J4115" i="1"/>
  <c r="S4114" i="1"/>
  <c r="M4114" i="1"/>
  <c r="L4114" i="1"/>
  <c r="O4114" i="1" s="1"/>
  <c r="R4114" i="1" s="1"/>
  <c r="J4114" i="1"/>
  <c r="M4113" i="1"/>
  <c r="O4113" i="1" s="1"/>
  <c r="R4113" i="1" s="1"/>
  <c r="L4113" i="1"/>
  <c r="J4113" i="1"/>
  <c r="S4113" i="1" s="1"/>
  <c r="M4112" i="1"/>
  <c r="L4112" i="1"/>
  <c r="O4112" i="1" s="1"/>
  <c r="R4112" i="1" s="1"/>
  <c r="J4112" i="1"/>
  <c r="S4112" i="1" s="1"/>
  <c r="M4111" i="1"/>
  <c r="L4111" i="1"/>
  <c r="O4111" i="1" s="1"/>
  <c r="R4111" i="1" s="1"/>
  <c r="J4111" i="1"/>
  <c r="M4110" i="1"/>
  <c r="L4110" i="1"/>
  <c r="J4110" i="1"/>
  <c r="O4109" i="1"/>
  <c r="M4109" i="1"/>
  <c r="L4109" i="1"/>
  <c r="J4109" i="1"/>
  <c r="R4108" i="1"/>
  <c r="O4108" i="1"/>
  <c r="S4108" i="1" s="1"/>
  <c r="M4108" i="1"/>
  <c r="L4108" i="1"/>
  <c r="J4108" i="1"/>
  <c r="O4107" i="1"/>
  <c r="R4107" i="1" s="1"/>
  <c r="M4107" i="1"/>
  <c r="L4107" i="1"/>
  <c r="J4107" i="1"/>
  <c r="S4106" i="1"/>
  <c r="M4106" i="1"/>
  <c r="L4106" i="1"/>
  <c r="O4106" i="1" s="1"/>
  <c r="R4106" i="1" s="1"/>
  <c r="J4106" i="1"/>
  <c r="M4105" i="1"/>
  <c r="O4105" i="1" s="1"/>
  <c r="R4105" i="1" s="1"/>
  <c r="L4105" i="1"/>
  <c r="J4105" i="1"/>
  <c r="M4104" i="1"/>
  <c r="L4104" i="1"/>
  <c r="O4104" i="1" s="1"/>
  <c r="R4104" i="1" s="1"/>
  <c r="J4104" i="1"/>
  <c r="S4104" i="1" s="1"/>
  <c r="O4103" i="1"/>
  <c r="R4103" i="1" s="1"/>
  <c r="M4103" i="1"/>
  <c r="L4103" i="1"/>
  <c r="J4103" i="1"/>
  <c r="M4101" i="1"/>
  <c r="O4101" i="1" s="1"/>
  <c r="R4101" i="1" s="1"/>
  <c r="L4101" i="1"/>
  <c r="J4101" i="1"/>
  <c r="M4100" i="1"/>
  <c r="L4100" i="1"/>
  <c r="O4100" i="1" s="1"/>
  <c r="J4100" i="1"/>
  <c r="M4099" i="1"/>
  <c r="O4099" i="1" s="1"/>
  <c r="R4099" i="1" s="1"/>
  <c r="L4099" i="1"/>
  <c r="J4099" i="1"/>
  <c r="M4098" i="1"/>
  <c r="L4098" i="1"/>
  <c r="O4098" i="1" s="1"/>
  <c r="J4098" i="1"/>
  <c r="S4097" i="1"/>
  <c r="M4097" i="1"/>
  <c r="L4097" i="1"/>
  <c r="O4097" i="1" s="1"/>
  <c r="R4097" i="1" s="1"/>
  <c r="J4097" i="1"/>
  <c r="M4096" i="1"/>
  <c r="L4096" i="1"/>
  <c r="O4096" i="1" s="1"/>
  <c r="R4096" i="1" s="1"/>
  <c r="J4096" i="1"/>
  <c r="S4096" i="1" s="1"/>
  <c r="M4095" i="1"/>
  <c r="O4095" i="1" s="1"/>
  <c r="R4095" i="1" s="1"/>
  <c r="L4095" i="1"/>
  <c r="J4095" i="1"/>
  <c r="S4095" i="1" s="1"/>
  <c r="M4094" i="1"/>
  <c r="L4094" i="1"/>
  <c r="O4094" i="1" s="1"/>
  <c r="J4094" i="1"/>
  <c r="S4093" i="1"/>
  <c r="R4093" i="1"/>
  <c r="O4093" i="1"/>
  <c r="M4093" i="1"/>
  <c r="L4093" i="1"/>
  <c r="J4093" i="1"/>
  <c r="M4092" i="1"/>
  <c r="L4092" i="1"/>
  <c r="O4092" i="1" s="1"/>
  <c r="J4092" i="1"/>
  <c r="S4091" i="1"/>
  <c r="R4091" i="1"/>
  <c r="O4091" i="1"/>
  <c r="M4091" i="1"/>
  <c r="L4091" i="1"/>
  <c r="J4091" i="1"/>
  <c r="M4089" i="1"/>
  <c r="L4089" i="1"/>
  <c r="O4089" i="1" s="1"/>
  <c r="R4089" i="1" s="1"/>
  <c r="J4089" i="1"/>
  <c r="S4089" i="1" s="1"/>
  <c r="M4088" i="1"/>
  <c r="O4088" i="1" s="1"/>
  <c r="L4088" i="1"/>
  <c r="J4088" i="1"/>
  <c r="S4087" i="1"/>
  <c r="M4087" i="1"/>
  <c r="O4087" i="1" s="1"/>
  <c r="R4087" i="1" s="1"/>
  <c r="L4087" i="1"/>
  <c r="J4087" i="1"/>
  <c r="S4086" i="1"/>
  <c r="R4086" i="1"/>
  <c r="O4086" i="1"/>
  <c r="M4086" i="1"/>
  <c r="L4086" i="1"/>
  <c r="J4086" i="1"/>
  <c r="M4085" i="1"/>
  <c r="O4085" i="1" s="1"/>
  <c r="R4085" i="1" s="1"/>
  <c r="L4085" i="1"/>
  <c r="J4085" i="1"/>
  <c r="R4084" i="1"/>
  <c r="M4084" i="1"/>
  <c r="L4084" i="1"/>
  <c r="O4084" i="1" s="1"/>
  <c r="J4084" i="1"/>
  <c r="S4084" i="1" s="1"/>
  <c r="M4083" i="1"/>
  <c r="L4083" i="1"/>
  <c r="O4083" i="1" s="1"/>
  <c r="J4083" i="1"/>
  <c r="M4082" i="1"/>
  <c r="L4082" i="1"/>
  <c r="J4082" i="1"/>
  <c r="O4081" i="1"/>
  <c r="M4081" i="1"/>
  <c r="L4081" i="1"/>
  <c r="J4081" i="1"/>
  <c r="M4080" i="1"/>
  <c r="O4080" i="1" s="1"/>
  <c r="L4080" i="1"/>
  <c r="J4080" i="1"/>
  <c r="O4079" i="1"/>
  <c r="M4079" i="1"/>
  <c r="L4079" i="1"/>
  <c r="J4079" i="1"/>
  <c r="O4078" i="1"/>
  <c r="M4078" i="1"/>
  <c r="L4078" i="1"/>
  <c r="J4078" i="1"/>
  <c r="R4077" i="1"/>
  <c r="M4077" i="1"/>
  <c r="O4077" i="1" s="1"/>
  <c r="L4077" i="1"/>
  <c r="J4077" i="1"/>
  <c r="R4076" i="1"/>
  <c r="M4076" i="1"/>
  <c r="L4076" i="1"/>
  <c r="O4076" i="1" s="1"/>
  <c r="J4076" i="1"/>
  <c r="S4076" i="1" s="1"/>
  <c r="O4074" i="1"/>
  <c r="S4074" i="1" s="1"/>
  <c r="M4074" i="1"/>
  <c r="L4074" i="1"/>
  <c r="J4074" i="1"/>
  <c r="R4073" i="1"/>
  <c r="O4073" i="1"/>
  <c r="S4073" i="1" s="1"/>
  <c r="M4073" i="1"/>
  <c r="L4073" i="1"/>
  <c r="J4073" i="1"/>
  <c r="O4072" i="1"/>
  <c r="M4072" i="1"/>
  <c r="L4072" i="1"/>
  <c r="J4072" i="1"/>
  <c r="R4071" i="1"/>
  <c r="O4071" i="1"/>
  <c r="M4071" i="1"/>
  <c r="L4071" i="1"/>
  <c r="J4071" i="1"/>
  <c r="S4071" i="1" s="1"/>
  <c r="R4070" i="1"/>
  <c r="M4070" i="1"/>
  <c r="L4070" i="1"/>
  <c r="O4070" i="1" s="1"/>
  <c r="J4070" i="1"/>
  <c r="S4070" i="1" s="1"/>
  <c r="S4069" i="1"/>
  <c r="O4069" i="1"/>
  <c r="R4069" i="1" s="1"/>
  <c r="M4069" i="1"/>
  <c r="L4069" i="1"/>
  <c r="J4069" i="1"/>
  <c r="S4067" i="1"/>
  <c r="R4067" i="1"/>
  <c r="O4067" i="1"/>
  <c r="M4067" i="1"/>
  <c r="L4067" i="1"/>
  <c r="J4067" i="1"/>
  <c r="S4066" i="1"/>
  <c r="R4066" i="1"/>
  <c r="M4066" i="1"/>
  <c r="L4066" i="1"/>
  <c r="O4066" i="1" s="1"/>
  <c r="J4066" i="1"/>
  <c r="S4065" i="1"/>
  <c r="R4065" i="1"/>
  <c r="O4065" i="1"/>
  <c r="M4065" i="1"/>
  <c r="L4065" i="1"/>
  <c r="J4065" i="1"/>
  <c r="M4064" i="1"/>
  <c r="L4064" i="1"/>
  <c r="O4064" i="1" s="1"/>
  <c r="J4064" i="1"/>
  <c r="O4063" i="1"/>
  <c r="R4063" i="1" s="1"/>
  <c r="M4063" i="1"/>
  <c r="L4063" i="1"/>
  <c r="J4063" i="1"/>
  <c r="S4063" i="1" s="1"/>
  <c r="M4062" i="1"/>
  <c r="L4062" i="1"/>
  <c r="J4062" i="1"/>
  <c r="O4061" i="1"/>
  <c r="R4061" i="1" s="1"/>
  <c r="M4061" i="1"/>
  <c r="L4061" i="1"/>
  <c r="J4061" i="1"/>
  <c r="M4060" i="1"/>
  <c r="L4060" i="1"/>
  <c r="O4060" i="1" s="1"/>
  <c r="J4060" i="1"/>
  <c r="M4059" i="1"/>
  <c r="O4059" i="1" s="1"/>
  <c r="R4059" i="1" s="1"/>
  <c r="L4059" i="1"/>
  <c r="J4059" i="1"/>
  <c r="S4057" i="1"/>
  <c r="O4057" i="1"/>
  <c r="R4057" i="1" s="1"/>
  <c r="M4057" i="1"/>
  <c r="L4057" i="1"/>
  <c r="J4057" i="1"/>
  <c r="M4056" i="1"/>
  <c r="L4056" i="1"/>
  <c r="J4056" i="1"/>
  <c r="M4055" i="1"/>
  <c r="L4055" i="1"/>
  <c r="O4055" i="1" s="1"/>
  <c r="R4055" i="1" s="1"/>
  <c r="J4055" i="1"/>
  <c r="O4053" i="1"/>
  <c r="M4053" i="1"/>
  <c r="L4053" i="1"/>
  <c r="J4053" i="1"/>
  <c r="S4052" i="1"/>
  <c r="M4052" i="1"/>
  <c r="L4052" i="1"/>
  <c r="O4052" i="1" s="1"/>
  <c r="R4052" i="1" s="1"/>
  <c r="J4052" i="1"/>
  <c r="M4051" i="1"/>
  <c r="L4051" i="1"/>
  <c r="J4051" i="1"/>
  <c r="M4050" i="1"/>
  <c r="L4050" i="1"/>
  <c r="O4050" i="1" s="1"/>
  <c r="R4050" i="1" s="1"/>
  <c r="J4050" i="1"/>
  <c r="S4050" i="1" s="1"/>
  <c r="M4049" i="1"/>
  <c r="O4049" i="1" s="1"/>
  <c r="R4049" i="1" s="1"/>
  <c r="L4049" i="1"/>
  <c r="J4049" i="1"/>
  <c r="L4048" i="1"/>
  <c r="S4047" i="1"/>
  <c r="R4047" i="1"/>
  <c r="M4047" i="1"/>
  <c r="L4047" i="1"/>
  <c r="O4047" i="1" s="1"/>
  <c r="J4047" i="1"/>
  <c r="H4046" i="1"/>
  <c r="H4045" i="1"/>
  <c r="R4044" i="1"/>
  <c r="O4044" i="1"/>
  <c r="M4044" i="1"/>
  <c r="L4044" i="1"/>
  <c r="J4044" i="1"/>
  <c r="S4044" i="1" s="1"/>
  <c r="S4043" i="1"/>
  <c r="R4043" i="1"/>
  <c r="M4043" i="1"/>
  <c r="L4043" i="1"/>
  <c r="O4043" i="1" s="1"/>
  <c r="J4043" i="1"/>
  <c r="S4042" i="1"/>
  <c r="O4042" i="1"/>
  <c r="R4042" i="1" s="1"/>
  <c r="M4042" i="1"/>
  <c r="L4042" i="1"/>
  <c r="J4042" i="1"/>
  <c r="M4041" i="1"/>
  <c r="L4041" i="1"/>
  <c r="J4041" i="1"/>
  <c r="M4040" i="1"/>
  <c r="L4040" i="1"/>
  <c r="J4040" i="1"/>
  <c r="O4039" i="1"/>
  <c r="M4039" i="1"/>
  <c r="L4039" i="1"/>
  <c r="J4039" i="1"/>
  <c r="M4038" i="1"/>
  <c r="O4038" i="1" s="1"/>
  <c r="R4038" i="1" s="1"/>
  <c r="L4038" i="1"/>
  <c r="J4038" i="1"/>
  <c r="S4038" i="1" s="1"/>
  <c r="O4037" i="1"/>
  <c r="M4037" i="1"/>
  <c r="L4037" i="1"/>
  <c r="J4037" i="1"/>
  <c r="M4036" i="1"/>
  <c r="O4036" i="1" s="1"/>
  <c r="R4036" i="1" s="1"/>
  <c r="L4036" i="1"/>
  <c r="J4036" i="1"/>
  <c r="R4035" i="1"/>
  <c r="M4035" i="1"/>
  <c r="L4035" i="1"/>
  <c r="O4035" i="1" s="1"/>
  <c r="J4035" i="1"/>
  <c r="S4035" i="1" s="1"/>
  <c r="O4034" i="1"/>
  <c r="R4034" i="1" s="1"/>
  <c r="M4034" i="1"/>
  <c r="L4034" i="1"/>
  <c r="J4034" i="1"/>
  <c r="S4034" i="1" s="1"/>
  <c r="M4033" i="1"/>
  <c r="L4033" i="1"/>
  <c r="J4033" i="1"/>
  <c r="S4032" i="1"/>
  <c r="M4032" i="1"/>
  <c r="L4032" i="1"/>
  <c r="O4032" i="1" s="1"/>
  <c r="R4032" i="1" s="1"/>
  <c r="J4032" i="1"/>
  <c r="O4031" i="1"/>
  <c r="S4031" i="1" s="1"/>
  <c r="M4031" i="1"/>
  <c r="L4031" i="1"/>
  <c r="J4031" i="1"/>
  <c r="S4030" i="1"/>
  <c r="O4030" i="1"/>
  <c r="R4030" i="1" s="1"/>
  <c r="M4030" i="1"/>
  <c r="L4030" i="1"/>
  <c r="J4030" i="1"/>
  <c r="S4029" i="1"/>
  <c r="O4029" i="1"/>
  <c r="R4029" i="1" s="1"/>
  <c r="M4029" i="1"/>
  <c r="L4029" i="1"/>
  <c r="J4029" i="1"/>
  <c r="R4028" i="1"/>
  <c r="O4028" i="1"/>
  <c r="M4028" i="1"/>
  <c r="L4028" i="1"/>
  <c r="J4028" i="1"/>
  <c r="S4028" i="1" s="1"/>
  <c r="R4027" i="1"/>
  <c r="M4027" i="1"/>
  <c r="L4027" i="1"/>
  <c r="O4027" i="1" s="1"/>
  <c r="J4027" i="1"/>
  <c r="S4027" i="1" s="1"/>
  <c r="S4026" i="1"/>
  <c r="O4026" i="1"/>
  <c r="R4026" i="1" s="1"/>
  <c r="M4026" i="1"/>
  <c r="L4026" i="1"/>
  <c r="J4026" i="1"/>
  <c r="M4025" i="1"/>
  <c r="L4025" i="1"/>
  <c r="J4025" i="1"/>
  <c r="M4024" i="1"/>
  <c r="L4024" i="1"/>
  <c r="O4024" i="1" s="1"/>
  <c r="J4024" i="1"/>
  <c r="O4023" i="1"/>
  <c r="M4023" i="1"/>
  <c r="L4023" i="1"/>
  <c r="J4023" i="1"/>
  <c r="O4022" i="1"/>
  <c r="R4022" i="1" s="1"/>
  <c r="M4022" i="1"/>
  <c r="L4022" i="1"/>
  <c r="J4022" i="1"/>
  <c r="S4022" i="1" s="1"/>
  <c r="O4021" i="1"/>
  <c r="M4021" i="1"/>
  <c r="L4021" i="1"/>
  <c r="J4021" i="1"/>
  <c r="R4020" i="1"/>
  <c r="M4020" i="1"/>
  <c r="O4020" i="1" s="1"/>
  <c r="L4020" i="1"/>
  <c r="J4020" i="1"/>
  <c r="S4020" i="1" s="1"/>
  <c r="R4019" i="1"/>
  <c r="M4019" i="1"/>
  <c r="L4019" i="1"/>
  <c r="O4019" i="1" s="1"/>
  <c r="J4019" i="1"/>
  <c r="O4018" i="1"/>
  <c r="R4018" i="1" s="1"/>
  <c r="M4018" i="1"/>
  <c r="L4018" i="1"/>
  <c r="J4018" i="1"/>
  <c r="S4018" i="1" s="1"/>
  <c r="M4017" i="1"/>
  <c r="L4017" i="1"/>
  <c r="J4017" i="1"/>
  <c r="M4016" i="1"/>
  <c r="L4016" i="1"/>
  <c r="O4016" i="1" s="1"/>
  <c r="J4016" i="1"/>
  <c r="R4015" i="1"/>
  <c r="O4015" i="1"/>
  <c r="S4015" i="1" s="1"/>
  <c r="M4015" i="1"/>
  <c r="L4015" i="1"/>
  <c r="J4015" i="1"/>
  <c r="S4014" i="1"/>
  <c r="R4014" i="1"/>
  <c r="O4014" i="1"/>
  <c r="M4014" i="1"/>
  <c r="L4014" i="1"/>
  <c r="J4014" i="1"/>
  <c r="R4013" i="1"/>
  <c r="O4013" i="1"/>
  <c r="S4013" i="1" s="1"/>
  <c r="M4013" i="1"/>
  <c r="L4013" i="1"/>
  <c r="J4013" i="1"/>
  <c r="S4012" i="1"/>
  <c r="R4012" i="1"/>
  <c r="O4012" i="1"/>
  <c r="M4012" i="1"/>
  <c r="L4012" i="1"/>
  <c r="J4012" i="1"/>
  <c r="R4011" i="1"/>
  <c r="M4011" i="1"/>
  <c r="L4011" i="1"/>
  <c r="O4011" i="1" s="1"/>
  <c r="J4011" i="1"/>
  <c r="S4011" i="1" s="1"/>
  <c r="O4010" i="1"/>
  <c r="R4010" i="1" s="1"/>
  <c r="M4010" i="1"/>
  <c r="L4010" i="1"/>
  <c r="J4010" i="1"/>
  <c r="M4009" i="1"/>
  <c r="L4009" i="1"/>
  <c r="J4009" i="1"/>
  <c r="S4008" i="1"/>
  <c r="M4008" i="1"/>
  <c r="L4008" i="1"/>
  <c r="O4008" i="1" s="1"/>
  <c r="R4008" i="1" s="1"/>
  <c r="J4008" i="1"/>
  <c r="M4007" i="1"/>
  <c r="L4007" i="1"/>
  <c r="O4007" i="1" s="1"/>
  <c r="J4007" i="1"/>
  <c r="M4006" i="1"/>
  <c r="O4006" i="1" s="1"/>
  <c r="R4006" i="1" s="1"/>
  <c r="L4006" i="1"/>
  <c r="J4006" i="1"/>
  <c r="M4005" i="1"/>
  <c r="L4005" i="1"/>
  <c r="O4005" i="1" s="1"/>
  <c r="J4005" i="1"/>
  <c r="M4004" i="1"/>
  <c r="O4004" i="1" s="1"/>
  <c r="R4004" i="1" s="1"/>
  <c r="L4004" i="1"/>
  <c r="J4004" i="1"/>
  <c r="M4003" i="1"/>
  <c r="L4003" i="1"/>
  <c r="O4003" i="1" s="1"/>
  <c r="R4003" i="1" s="1"/>
  <c r="J4003" i="1"/>
  <c r="S4003" i="1" s="1"/>
  <c r="M4002" i="1"/>
  <c r="L4002" i="1"/>
  <c r="O4002" i="1" s="1"/>
  <c r="R4002" i="1" s="1"/>
  <c r="J4002" i="1"/>
  <c r="M4001" i="1"/>
  <c r="L4001" i="1"/>
  <c r="J4001" i="1"/>
  <c r="M4000" i="1"/>
  <c r="L4000" i="1"/>
  <c r="O4000" i="1" s="1"/>
  <c r="J4000" i="1"/>
  <c r="O3999" i="1"/>
  <c r="M3999" i="1"/>
  <c r="L3999" i="1"/>
  <c r="J3999" i="1"/>
  <c r="S3998" i="1"/>
  <c r="O3998" i="1"/>
  <c r="R3998" i="1" s="1"/>
  <c r="M3998" i="1"/>
  <c r="L3998" i="1"/>
  <c r="J3998" i="1"/>
  <c r="O3997" i="1"/>
  <c r="M3997" i="1"/>
  <c r="L3997" i="1"/>
  <c r="J3997" i="1"/>
  <c r="R3996" i="1"/>
  <c r="O3996" i="1"/>
  <c r="M3996" i="1"/>
  <c r="L3996" i="1"/>
  <c r="J3996" i="1"/>
  <c r="S3996" i="1" s="1"/>
  <c r="S3995" i="1"/>
  <c r="R3995" i="1"/>
  <c r="M3995" i="1"/>
  <c r="L3995" i="1"/>
  <c r="O3995" i="1" s="1"/>
  <c r="J3995" i="1"/>
  <c r="S3994" i="1"/>
  <c r="O3994" i="1"/>
  <c r="R3994" i="1" s="1"/>
  <c r="M3994" i="1"/>
  <c r="L3994" i="1"/>
  <c r="J3994" i="1"/>
  <c r="M3993" i="1"/>
  <c r="L3993" i="1"/>
  <c r="J3993" i="1"/>
  <c r="M3992" i="1"/>
  <c r="L3992" i="1"/>
  <c r="O3992" i="1" s="1"/>
  <c r="J3992" i="1"/>
  <c r="M3991" i="1"/>
  <c r="L3991" i="1"/>
  <c r="O3991" i="1" s="1"/>
  <c r="J3991" i="1"/>
  <c r="O3990" i="1"/>
  <c r="R3990" i="1" s="1"/>
  <c r="M3990" i="1"/>
  <c r="L3990" i="1"/>
  <c r="J3990" i="1"/>
  <c r="M3989" i="1"/>
  <c r="L3989" i="1"/>
  <c r="O3989" i="1" s="1"/>
  <c r="J3989" i="1"/>
  <c r="M3988" i="1"/>
  <c r="O3988" i="1" s="1"/>
  <c r="R3988" i="1" s="1"/>
  <c r="L3988" i="1"/>
  <c r="J3988" i="1"/>
  <c r="M3987" i="1"/>
  <c r="L3987" i="1"/>
  <c r="O3987" i="1" s="1"/>
  <c r="R3987" i="1" s="1"/>
  <c r="J3987" i="1"/>
  <c r="M3986" i="1"/>
  <c r="L3986" i="1"/>
  <c r="O3986" i="1" s="1"/>
  <c r="R3986" i="1" s="1"/>
  <c r="J3986" i="1"/>
  <c r="M3985" i="1"/>
  <c r="L3985" i="1"/>
  <c r="J3985" i="1"/>
  <c r="S3984" i="1"/>
  <c r="M3984" i="1"/>
  <c r="L3984" i="1"/>
  <c r="O3984" i="1" s="1"/>
  <c r="R3984" i="1" s="1"/>
  <c r="J3984" i="1"/>
  <c r="R3983" i="1"/>
  <c r="O3983" i="1"/>
  <c r="S3983" i="1" s="1"/>
  <c r="M3983" i="1"/>
  <c r="L3983" i="1"/>
  <c r="J3983" i="1"/>
  <c r="R3982" i="1"/>
  <c r="O3982" i="1"/>
  <c r="M3982" i="1"/>
  <c r="L3982" i="1"/>
  <c r="J3982" i="1"/>
  <c r="S3982" i="1" s="1"/>
  <c r="S3981" i="1"/>
  <c r="R3981" i="1"/>
  <c r="O3981" i="1"/>
  <c r="M3981" i="1"/>
  <c r="L3981" i="1"/>
  <c r="J3981" i="1"/>
  <c r="S3980" i="1"/>
  <c r="R3980" i="1"/>
  <c r="O3980" i="1"/>
  <c r="M3980" i="1"/>
  <c r="L3980" i="1"/>
  <c r="J3980" i="1"/>
  <c r="R3979" i="1"/>
  <c r="M3979" i="1"/>
  <c r="L3979" i="1"/>
  <c r="O3979" i="1" s="1"/>
  <c r="J3979" i="1"/>
  <c r="S3979" i="1" s="1"/>
  <c r="O3978" i="1"/>
  <c r="M3978" i="1"/>
  <c r="L3978" i="1"/>
  <c r="J3978" i="1"/>
  <c r="M3977" i="1"/>
  <c r="L3977" i="1"/>
  <c r="J3977" i="1"/>
  <c r="M3976" i="1"/>
  <c r="L3976" i="1"/>
  <c r="J3976" i="1"/>
  <c r="M3975" i="1"/>
  <c r="O3975" i="1" s="1"/>
  <c r="L3975" i="1"/>
  <c r="J3975" i="1"/>
  <c r="O3974" i="1"/>
  <c r="R3974" i="1" s="1"/>
  <c r="M3974" i="1"/>
  <c r="L3974" i="1"/>
  <c r="J3974" i="1"/>
  <c r="O3973" i="1"/>
  <c r="M3973" i="1"/>
  <c r="L3973" i="1"/>
  <c r="J3973" i="1"/>
  <c r="R3972" i="1"/>
  <c r="M3972" i="1"/>
  <c r="O3972" i="1" s="1"/>
  <c r="L3972" i="1"/>
  <c r="J3972" i="1"/>
  <c r="R3971" i="1"/>
  <c r="M3971" i="1"/>
  <c r="L3971" i="1"/>
  <c r="O3971" i="1" s="1"/>
  <c r="J3971" i="1"/>
  <c r="S3971" i="1" s="1"/>
  <c r="O3970" i="1"/>
  <c r="R3970" i="1" s="1"/>
  <c r="M3970" i="1"/>
  <c r="L3970" i="1"/>
  <c r="J3970" i="1"/>
  <c r="M3969" i="1"/>
  <c r="L3969" i="1"/>
  <c r="J3969" i="1"/>
  <c r="S3968" i="1"/>
  <c r="M3968" i="1"/>
  <c r="L3968" i="1"/>
  <c r="O3968" i="1" s="1"/>
  <c r="R3968" i="1" s="1"/>
  <c r="J3968" i="1"/>
  <c r="O3967" i="1"/>
  <c r="M3967" i="1"/>
  <c r="L3967" i="1"/>
  <c r="J3967" i="1"/>
  <c r="O3966" i="1"/>
  <c r="R3966" i="1" s="1"/>
  <c r="M3966" i="1"/>
  <c r="L3966" i="1"/>
  <c r="J3966" i="1"/>
  <c r="S3965" i="1"/>
  <c r="O3965" i="1"/>
  <c r="R3965" i="1" s="1"/>
  <c r="M3965" i="1"/>
  <c r="L3965" i="1"/>
  <c r="J3965" i="1"/>
  <c r="S3964" i="1"/>
  <c r="R3964" i="1"/>
  <c r="O3964" i="1"/>
  <c r="M3964" i="1"/>
  <c r="L3964" i="1"/>
  <c r="J3964" i="1"/>
  <c r="S3963" i="1"/>
  <c r="R3963" i="1"/>
  <c r="M3963" i="1"/>
  <c r="L3963" i="1"/>
  <c r="O3963" i="1" s="1"/>
  <c r="J3963" i="1"/>
  <c r="S3962" i="1"/>
  <c r="O3962" i="1"/>
  <c r="R3962" i="1" s="1"/>
  <c r="M3962" i="1"/>
  <c r="L3962" i="1"/>
  <c r="J3962" i="1"/>
  <c r="M3961" i="1"/>
  <c r="L3961" i="1"/>
  <c r="J3961" i="1"/>
  <c r="S3960" i="1"/>
  <c r="M3960" i="1"/>
  <c r="L3960" i="1"/>
  <c r="O3960" i="1" s="1"/>
  <c r="R3960" i="1" s="1"/>
  <c r="J3960" i="1"/>
  <c r="O3959" i="1"/>
  <c r="M3959" i="1"/>
  <c r="L3959" i="1"/>
  <c r="J3959" i="1"/>
  <c r="O3958" i="1"/>
  <c r="R3958" i="1" s="1"/>
  <c r="M3958" i="1"/>
  <c r="L3958" i="1"/>
  <c r="J3958" i="1"/>
  <c r="O3957" i="1"/>
  <c r="M3957" i="1"/>
  <c r="L3957" i="1"/>
  <c r="J3957" i="1"/>
  <c r="R3956" i="1"/>
  <c r="M3956" i="1"/>
  <c r="O3956" i="1" s="1"/>
  <c r="L3956" i="1"/>
  <c r="J3956" i="1"/>
  <c r="S3956" i="1" s="1"/>
  <c r="R3955" i="1"/>
  <c r="M3955" i="1"/>
  <c r="L3955" i="1"/>
  <c r="O3955" i="1" s="1"/>
  <c r="J3955" i="1"/>
  <c r="S3955" i="1" s="1"/>
  <c r="O3954" i="1"/>
  <c r="R3954" i="1" s="1"/>
  <c r="M3954" i="1"/>
  <c r="L3954" i="1"/>
  <c r="J3954" i="1"/>
  <c r="M3953" i="1"/>
  <c r="L3953" i="1"/>
  <c r="J3953" i="1"/>
  <c r="M3952" i="1"/>
  <c r="L3952" i="1"/>
  <c r="O3952" i="1" s="1"/>
  <c r="R3952" i="1" s="1"/>
  <c r="J3952" i="1"/>
  <c r="R3951" i="1"/>
  <c r="O3951" i="1"/>
  <c r="S3951" i="1" s="1"/>
  <c r="M3951" i="1"/>
  <c r="L3951" i="1"/>
  <c r="J3951" i="1"/>
  <c r="R3950" i="1"/>
  <c r="O3950" i="1"/>
  <c r="M3950" i="1"/>
  <c r="L3950" i="1"/>
  <c r="J3950" i="1"/>
  <c r="S3950" i="1" s="1"/>
  <c r="R3949" i="1"/>
  <c r="O3949" i="1"/>
  <c r="S3949" i="1" s="1"/>
  <c r="M3949" i="1"/>
  <c r="L3949" i="1"/>
  <c r="J3949" i="1"/>
  <c r="S3948" i="1"/>
  <c r="R3948" i="1"/>
  <c r="O3948" i="1"/>
  <c r="M3948" i="1"/>
  <c r="L3948" i="1"/>
  <c r="J3948" i="1"/>
  <c r="S3947" i="1"/>
  <c r="R3947" i="1"/>
  <c r="M3947" i="1"/>
  <c r="L3947" i="1"/>
  <c r="O3947" i="1" s="1"/>
  <c r="J3947" i="1"/>
  <c r="O3946" i="1"/>
  <c r="M3946" i="1"/>
  <c r="L3946" i="1"/>
  <c r="J3946" i="1"/>
  <c r="M3945" i="1"/>
  <c r="L3945" i="1"/>
  <c r="J3945" i="1"/>
  <c r="M3944" i="1"/>
  <c r="L3944" i="1"/>
  <c r="J3944" i="1"/>
  <c r="M3943" i="1"/>
  <c r="L3943" i="1"/>
  <c r="O3943" i="1" s="1"/>
  <c r="J3943" i="1"/>
  <c r="R3941" i="1"/>
  <c r="M3941" i="1"/>
  <c r="L3941" i="1"/>
  <c r="O3941" i="1" s="1"/>
  <c r="J3941" i="1"/>
  <c r="S3941" i="1" s="1"/>
  <c r="O3940" i="1"/>
  <c r="R3940" i="1" s="1"/>
  <c r="M3940" i="1"/>
  <c r="L3940" i="1"/>
  <c r="J3940" i="1"/>
  <c r="R3939" i="1"/>
  <c r="M3939" i="1"/>
  <c r="L3939" i="1"/>
  <c r="O3939" i="1" s="1"/>
  <c r="J3939" i="1"/>
  <c r="S3939" i="1" s="1"/>
  <c r="M3938" i="1"/>
  <c r="L3938" i="1"/>
  <c r="O3938" i="1" s="1"/>
  <c r="R3938" i="1" s="1"/>
  <c r="J3938" i="1"/>
  <c r="M3937" i="1"/>
  <c r="O3937" i="1" s="1"/>
  <c r="L3937" i="1"/>
  <c r="J3937" i="1"/>
  <c r="M3936" i="1"/>
  <c r="O3936" i="1" s="1"/>
  <c r="R3936" i="1" s="1"/>
  <c r="L3936" i="1"/>
  <c r="J3936" i="1"/>
  <c r="S3936" i="1" s="1"/>
  <c r="S3935" i="1"/>
  <c r="R3935" i="1"/>
  <c r="O3935" i="1"/>
  <c r="M3935" i="1"/>
  <c r="L3935" i="1"/>
  <c r="J3935" i="1"/>
  <c r="M3934" i="1"/>
  <c r="O3934" i="1" s="1"/>
  <c r="R3934" i="1" s="1"/>
  <c r="L3934" i="1"/>
  <c r="J3934" i="1"/>
  <c r="R3933" i="1"/>
  <c r="M3933" i="1"/>
  <c r="L3933" i="1"/>
  <c r="O3933" i="1" s="1"/>
  <c r="J3933" i="1"/>
  <c r="M3931" i="1"/>
  <c r="L3931" i="1"/>
  <c r="O3931" i="1" s="1"/>
  <c r="J3931" i="1"/>
  <c r="M3930" i="1"/>
  <c r="O3930" i="1" s="1"/>
  <c r="R3930" i="1" s="1"/>
  <c r="L3930" i="1"/>
  <c r="J3930" i="1"/>
  <c r="M3929" i="1"/>
  <c r="L3929" i="1"/>
  <c r="O3929" i="1" s="1"/>
  <c r="J3929" i="1"/>
  <c r="M3928" i="1"/>
  <c r="O3928" i="1" s="1"/>
  <c r="R3928" i="1" s="1"/>
  <c r="L3928" i="1"/>
  <c r="J3928" i="1"/>
  <c r="L3926" i="1"/>
  <c r="L3925" i="1"/>
  <c r="M3924" i="1"/>
  <c r="O3924" i="1" s="1"/>
  <c r="R3924" i="1" s="1"/>
  <c r="L3924" i="1"/>
  <c r="J3924" i="1"/>
  <c r="R3923" i="1"/>
  <c r="M3923" i="1"/>
  <c r="L3923" i="1"/>
  <c r="O3923" i="1" s="1"/>
  <c r="J3923" i="1"/>
  <c r="S3923" i="1" s="1"/>
  <c r="O3922" i="1"/>
  <c r="R3922" i="1" s="1"/>
  <c r="M3922" i="1"/>
  <c r="L3922" i="1"/>
  <c r="J3922" i="1"/>
  <c r="R3921" i="1"/>
  <c r="M3921" i="1"/>
  <c r="L3921" i="1"/>
  <c r="O3921" i="1" s="1"/>
  <c r="J3921" i="1"/>
  <c r="M3920" i="1"/>
  <c r="L3920" i="1"/>
  <c r="O3920" i="1" s="1"/>
  <c r="R3920" i="1" s="1"/>
  <c r="J3920" i="1"/>
  <c r="M3919" i="1"/>
  <c r="O3919" i="1" s="1"/>
  <c r="L3919" i="1"/>
  <c r="J3919" i="1"/>
  <c r="M3918" i="1"/>
  <c r="O3918" i="1" s="1"/>
  <c r="R3918" i="1" s="1"/>
  <c r="L3918" i="1"/>
  <c r="J3918" i="1"/>
  <c r="S3918" i="1" s="1"/>
  <c r="S3917" i="1"/>
  <c r="R3917" i="1"/>
  <c r="O3917" i="1"/>
  <c r="M3917" i="1"/>
  <c r="L3917" i="1"/>
  <c r="J3917" i="1"/>
  <c r="M3916" i="1"/>
  <c r="O3916" i="1" s="1"/>
  <c r="R3916" i="1" s="1"/>
  <c r="L3916" i="1"/>
  <c r="J3916" i="1"/>
  <c r="M3915" i="1"/>
  <c r="L3915" i="1"/>
  <c r="J3915" i="1"/>
  <c r="M3914" i="1"/>
  <c r="O3914" i="1" s="1"/>
  <c r="R3914" i="1" s="1"/>
  <c r="L3914" i="1"/>
  <c r="J3914" i="1"/>
  <c r="M3913" i="1"/>
  <c r="O3913" i="1" s="1"/>
  <c r="R3913" i="1" s="1"/>
  <c r="L3913" i="1"/>
  <c r="J3913" i="1"/>
  <c r="S3913" i="1" s="1"/>
  <c r="M3912" i="1"/>
  <c r="L3912" i="1"/>
  <c r="O3912" i="1" s="1"/>
  <c r="R3912" i="1" s="1"/>
  <c r="J3912" i="1"/>
  <c r="M3911" i="1"/>
  <c r="O3911" i="1" s="1"/>
  <c r="R3911" i="1" s="1"/>
  <c r="L3911" i="1"/>
  <c r="J3911" i="1"/>
  <c r="M3910" i="1"/>
  <c r="L3910" i="1"/>
  <c r="O3910" i="1" s="1"/>
  <c r="R3910" i="1" s="1"/>
  <c r="J3910" i="1"/>
  <c r="L3909" i="1"/>
  <c r="R3908" i="1"/>
  <c r="O3908" i="1"/>
  <c r="S3908" i="1" s="1"/>
  <c r="M3908" i="1"/>
  <c r="L3908" i="1"/>
  <c r="J3908" i="1"/>
  <c r="H3907" i="1"/>
  <c r="M3906" i="1"/>
  <c r="L3906" i="1"/>
  <c r="J3906" i="1"/>
  <c r="M3905" i="1"/>
  <c r="O3905" i="1" s="1"/>
  <c r="L3905" i="1"/>
  <c r="J3905" i="1"/>
  <c r="S3903" i="1"/>
  <c r="M3903" i="1"/>
  <c r="O3903" i="1" s="1"/>
  <c r="R3903" i="1" s="1"/>
  <c r="L3903" i="1"/>
  <c r="J3903" i="1"/>
  <c r="M3902" i="1"/>
  <c r="L3902" i="1"/>
  <c r="O3902" i="1" s="1"/>
  <c r="R3902" i="1" s="1"/>
  <c r="J3902" i="1"/>
  <c r="S3902" i="1" s="1"/>
  <c r="M3901" i="1"/>
  <c r="L3901" i="1"/>
  <c r="O3901" i="1" s="1"/>
  <c r="R3901" i="1" s="1"/>
  <c r="J3901" i="1"/>
  <c r="M3900" i="1"/>
  <c r="L3900" i="1"/>
  <c r="O3900" i="1" s="1"/>
  <c r="R3900" i="1" s="1"/>
  <c r="J3900" i="1"/>
  <c r="S3899" i="1"/>
  <c r="O3899" i="1"/>
  <c r="R3899" i="1" s="1"/>
  <c r="M3899" i="1"/>
  <c r="L3899" i="1"/>
  <c r="J3899" i="1"/>
  <c r="O3898" i="1"/>
  <c r="R3898" i="1" s="1"/>
  <c r="M3898" i="1"/>
  <c r="L3898" i="1"/>
  <c r="J3898" i="1"/>
  <c r="S3898" i="1" s="1"/>
  <c r="S3897" i="1"/>
  <c r="O3897" i="1"/>
  <c r="R3897" i="1" s="1"/>
  <c r="M3897" i="1"/>
  <c r="L3897" i="1"/>
  <c r="J3897" i="1"/>
  <c r="S3896" i="1"/>
  <c r="R3896" i="1"/>
  <c r="M3896" i="1"/>
  <c r="L3896" i="1"/>
  <c r="O3896" i="1" s="1"/>
  <c r="J3896" i="1"/>
  <c r="S3895" i="1"/>
  <c r="M3895" i="1"/>
  <c r="O3895" i="1" s="1"/>
  <c r="R3895" i="1" s="1"/>
  <c r="L3895" i="1"/>
  <c r="J3895" i="1"/>
  <c r="M3894" i="1"/>
  <c r="L3894" i="1"/>
  <c r="O3894" i="1" s="1"/>
  <c r="R3894" i="1" s="1"/>
  <c r="J3894" i="1"/>
  <c r="M3893" i="1"/>
  <c r="L3893" i="1"/>
  <c r="O3893" i="1" s="1"/>
  <c r="R3893" i="1" s="1"/>
  <c r="J3893" i="1"/>
  <c r="M3892" i="1"/>
  <c r="L3892" i="1"/>
  <c r="O3892" i="1" s="1"/>
  <c r="R3892" i="1" s="1"/>
  <c r="J3892" i="1"/>
  <c r="S3891" i="1"/>
  <c r="O3891" i="1"/>
  <c r="R3891" i="1" s="1"/>
  <c r="M3891" i="1"/>
  <c r="L3891" i="1"/>
  <c r="J3891" i="1"/>
  <c r="O3890" i="1"/>
  <c r="R3890" i="1" s="1"/>
  <c r="M3890" i="1"/>
  <c r="L3890" i="1"/>
  <c r="J3890" i="1"/>
  <c r="S3890" i="1" s="1"/>
  <c r="S3889" i="1"/>
  <c r="O3889" i="1"/>
  <c r="R3889" i="1" s="1"/>
  <c r="M3889" i="1"/>
  <c r="L3889" i="1"/>
  <c r="J3889" i="1"/>
  <c r="S3888" i="1"/>
  <c r="R3888" i="1"/>
  <c r="M3888" i="1"/>
  <c r="L3888" i="1"/>
  <c r="O3888" i="1" s="1"/>
  <c r="J3888" i="1"/>
  <c r="S3887" i="1"/>
  <c r="M3887" i="1"/>
  <c r="O3887" i="1" s="1"/>
  <c r="R3887" i="1" s="1"/>
  <c r="L3887" i="1"/>
  <c r="J3887" i="1"/>
  <c r="M3886" i="1"/>
  <c r="L3886" i="1"/>
  <c r="O3886" i="1" s="1"/>
  <c r="R3886" i="1" s="1"/>
  <c r="J3886" i="1"/>
  <c r="S3886" i="1" s="1"/>
  <c r="M3885" i="1"/>
  <c r="L3885" i="1"/>
  <c r="O3885" i="1" s="1"/>
  <c r="R3885" i="1" s="1"/>
  <c r="J3885" i="1"/>
  <c r="M3884" i="1"/>
  <c r="L3884" i="1"/>
  <c r="O3884" i="1" s="1"/>
  <c r="R3884" i="1" s="1"/>
  <c r="J3884" i="1"/>
  <c r="S3882" i="1"/>
  <c r="R3882" i="1"/>
  <c r="Q3882" i="1"/>
  <c r="M3881" i="1"/>
  <c r="O3881" i="1" s="1"/>
  <c r="R3881" i="1" s="1"/>
  <c r="L3881" i="1"/>
  <c r="J3881" i="1"/>
  <c r="M3880" i="1"/>
  <c r="L3880" i="1"/>
  <c r="O3880" i="1" s="1"/>
  <c r="R3880" i="1" s="1"/>
  <c r="J3880" i="1"/>
  <c r="M3879" i="1"/>
  <c r="O3879" i="1" s="1"/>
  <c r="L3879" i="1"/>
  <c r="J3879" i="1"/>
  <c r="R3878" i="1"/>
  <c r="O3878" i="1"/>
  <c r="M3878" i="1"/>
  <c r="L3878" i="1"/>
  <c r="J3878" i="1"/>
  <c r="S3878" i="1" s="1"/>
  <c r="R3877" i="1"/>
  <c r="O3877" i="1"/>
  <c r="S3877" i="1" s="1"/>
  <c r="M3877" i="1"/>
  <c r="L3877" i="1"/>
  <c r="J3877" i="1"/>
  <c r="M3876" i="1"/>
  <c r="L3876" i="1"/>
  <c r="O3876" i="1" s="1"/>
  <c r="J3876" i="1"/>
  <c r="S3875" i="1"/>
  <c r="M3875" i="1"/>
  <c r="O3875" i="1" s="1"/>
  <c r="R3875" i="1" s="1"/>
  <c r="L3875" i="1"/>
  <c r="J3875" i="1"/>
  <c r="M3874" i="1"/>
  <c r="L3874" i="1"/>
  <c r="O3874" i="1" s="1"/>
  <c r="R3874" i="1" s="1"/>
  <c r="J3874" i="1"/>
  <c r="O3873" i="1"/>
  <c r="R3873" i="1" s="1"/>
  <c r="M3873" i="1"/>
  <c r="L3873" i="1"/>
  <c r="J3873" i="1"/>
  <c r="M3872" i="1"/>
  <c r="L3872" i="1"/>
  <c r="O3872" i="1" s="1"/>
  <c r="R3872" i="1" s="1"/>
  <c r="J3872" i="1"/>
  <c r="S3872" i="1" s="1"/>
  <c r="S3871" i="1"/>
  <c r="M3871" i="1"/>
  <c r="O3871" i="1" s="1"/>
  <c r="R3871" i="1" s="1"/>
  <c r="L3871" i="1"/>
  <c r="J3871" i="1"/>
  <c r="O3870" i="1"/>
  <c r="R3870" i="1" s="1"/>
  <c r="M3870" i="1"/>
  <c r="L3870" i="1"/>
  <c r="J3870" i="1"/>
  <c r="S3869" i="1"/>
  <c r="R3869" i="1"/>
  <c r="O3869" i="1"/>
  <c r="M3869" i="1"/>
  <c r="L3869" i="1"/>
  <c r="J3869" i="1"/>
  <c r="M3868" i="1"/>
  <c r="L3868" i="1"/>
  <c r="O3868" i="1" s="1"/>
  <c r="J3868" i="1"/>
  <c r="S3867" i="1"/>
  <c r="M3867" i="1"/>
  <c r="O3867" i="1" s="1"/>
  <c r="R3867" i="1" s="1"/>
  <c r="L3867" i="1"/>
  <c r="J3867" i="1"/>
  <c r="M3866" i="1"/>
  <c r="L3866" i="1"/>
  <c r="O3866" i="1" s="1"/>
  <c r="R3866" i="1" s="1"/>
  <c r="J3866" i="1"/>
  <c r="M3865" i="1"/>
  <c r="O3865" i="1" s="1"/>
  <c r="R3865" i="1" s="1"/>
  <c r="L3865" i="1"/>
  <c r="J3865" i="1"/>
  <c r="M3864" i="1"/>
  <c r="L3864" i="1"/>
  <c r="O3864" i="1" s="1"/>
  <c r="R3864" i="1" s="1"/>
  <c r="J3864" i="1"/>
  <c r="S3864" i="1" s="1"/>
  <c r="S3863" i="1"/>
  <c r="M3863" i="1"/>
  <c r="O3863" i="1" s="1"/>
  <c r="R3863" i="1" s="1"/>
  <c r="L3863" i="1"/>
  <c r="J3863" i="1"/>
  <c r="R3862" i="1"/>
  <c r="O3862" i="1"/>
  <c r="M3862" i="1"/>
  <c r="L3862" i="1"/>
  <c r="J3862" i="1"/>
  <c r="S3862" i="1" s="1"/>
  <c r="S3861" i="1"/>
  <c r="R3861" i="1"/>
  <c r="O3861" i="1"/>
  <c r="M3861" i="1"/>
  <c r="L3861" i="1"/>
  <c r="J3861" i="1"/>
  <c r="R3860" i="1"/>
  <c r="M3860" i="1"/>
  <c r="L3860" i="1"/>
  <c r="O3860" i="1" s="1"/>
  <c r="S3860" i="1" s="1"/>
  <c r="J3860" i="1"/>
  <c r="S3859" i="1"/>
  <c r="M3859" i="1"/>
  <c r="O3859" i="1" s="1"/>
  <c r="R3859" i="1" s="1"/>
  <c r="L3859" i="1"/>
  <c r="J3859" i="1"/>
  <c r="S3857" i="1"/>
  <c r="O3857" i="1"/>
  <c r="R3857" i="1" s="1"/>
  <c r="M3857" i="1"/>
  <c r="L3857" i="1"/>
  <c r="J3857" i="1"/>
  <c r="O3856" i="1"/>
  <c r="R3856" i="1" s="1"/>
  <c r="M3856" i="1"/>
  <c r="L3856" i="1"/>
  <c r="J3856" i="1"/>
  <c r="S3856" i="1" s="1"/>
  <c r="S3855" i="1"/>
  <c r="O3855" i="1"/>
  <c r="R3855" i="1" s="1"/>
  <c r="M3855" i="1"/>
  <c r="L3855" i="1"/>
  <c r="J3855" i="1"/>
  <c r="S3854" i="1"/>
  <c r="R3854" i="1"/>
  <c r="M3854" i="1"/>
  <c r="L3854" i="1"/>
  <c r="O3854" i="1" s="1"/>
  <c r="J3854" i="1"/>
  <c r="S3853" i="1"/>
  <c r="M3853" i="1"/>
  <c r="O3853" i="1" s="1"/>
  <c r="R3853" i="1" s="1"/>
  <c r="L3853" i="1"/>
  <c r="J3853" i="1"/>
  <c r="M3852" i="1"/>
  <c r="L3852" i="1"/>
  <c r="O3852" i="1" s="1"/>
  <c r="R3852" i="1" s="1"/>
  <c r="J3852" i="1"/>
  <c r="M3851" i="1"/>
  <c r="L3851" i="1"/>
  <c r="O3851" i="1" s="1"/>
  <c r="R3851" i="1" s="1"/>
  <c r="J3851" i="1"/>
  <c r="S3851" i="1" s="1"/>
  <c r="M3850" i="1"/>
  <c r="L3850" i="1"/>
  <c r="O3850" i="1" s="1"/>
  <c r="R3850" i="1" s="1"/>
  <c r="J3850" i="1"/>
  <c r="S3849" i="1"/>
  <c r="O3849" i="1"/>
  <c r="R3849" i="1" s="1"/>
  <c r="M3849" i="1"/>
  <c r="L3849" i="1"/>
  <c r="J3849" i="1"/>
  <c r="O3848" i="1"/>
  <c r="R3848" i="1" s="1"/>
  <c r="M3848" i="1"/>
  <c r="L3848" i="1"/>
  <c r="J3848" i="1"/>
  <c r="S3848" i="1" s="1"/>
  <c r="S3847" i="1"/>
  <c r="O3847" i="1"/>
  <c r="R3847" i="1" s="1"/>
  <c r="M3847" i="1"/>
  <c r="L3847" i="1"/>
  <c r="J3847" i="1"/>
  <c r="S3846" i="1"/>
  <c r="R3846" i="1"/>
  <c r="M3846" i="1"/>
  <c r="L3846" i="1"/>
  <c r="O3846" i="1" s="1"/>
  <c r="J3846" i="1"/>
  <c r="S3845" i="1"/>
  <c r="M3845" i="1"/>
  <c r="O3845" i="1" s="1"/>
  <c r="R3845" i="1" s="1"/>
  <c r="L3845" i="1"/>
  <c r="J3845" i="1"/>
  <c r="M3844" i="1"/>
  <c r="L3844" i="1"/>
  <c r="O3844" i="1" s="1"/>
  <c r="R3844" i="1" s="1"/>
  <c r="J3844" i="1"/>
  <c r="M3843" i="1"/>
  <c r="L3843" i="1"/>
  <c r="O3843" i="1" s="1"/>
  <c r="R3843" i="1" s="1"/>
  <c r="J3843" i="1"/>
  <c r="S3843" i="1" s="1"/>
  <c r="M3842" i="1"/>
  <c r="L3842" i="1"/>
  <c r="O3842" i="1" s="1"/>
  <c r="R3842" i="1" s="1"/>
  <c r="J3842" i="1"/>
  <c r="S3841" i="1"/>
  <c r="O3841" i="1"/>
  <c r="R3841" i="1" s="1"/>
  <c r="M3841" i="1"/>
  <c r="L3841" i="1"/>
  <c r="J3841" i="1"/>
  <c r="O3840" i="1"/>
  <c r="R3840" i="1" s="1"/>
  <c r="M3840" i="1"/>
  <c r="L3840" i="1"/>
  <c r="J3840" i="1"/>
  <c r="S3840" i="1" s="1"/>
  <c r="S3839" i="1"/>
  <c r="O3839" i="1"/>
  <c r="R3839" i="1" s="1"/>
  <c r="M3839" i="1"/>
  <c r="L3839" i="1"/>
  <c r="J3839" i="1"/>
  <c r="S3838" i="1"/>
  <c r="R3838" i="1"/>
  <c r="M3838" i="1"/>
  <c r="L3838" i="1"/>
  <c r="O3838" i="1" s="1"/>
  <c r="J3838" i="1"/>
  <c r="S3837" i="1"/>
  <c r="M3837" i="1"/>
  <c r="O3837" i="1" s="1"/>
  <c r="R3837" i="1" s="1"/>
  <c r="L3837" i="1"/>
  <c r="J3837" i="1"/>
  <c r="M3836" i="1"/>
  <c r="L3836" i="1"/>
  <c r="O3836" i="1" s="1"/>
  <c r="R3836" i="1" s="1"/>
  <c r="J3836" i="1"/>
  <c r="M3835" i="1"/>
  <c r="L3835" i="1"/>
  <c r="O3835" i="1" s="1"/>
  <c r="R3835" i="1" s="1"/>
  <c r="J3835" i="1"/>
  <c r="S3835" i="1" s="1"/>
  <c r="M3834" i="1"/>
  <c r="L3834" i="1"/>
  <c r="J3834" i="1"/>
  <c r="S3833" i="1"/>
  <c r="O3833" i="1"/>
  <c r="R3833" i="1" s="1"/>
  <c r="M3833" i="1"/>
  <c r="L3833" i="1"/>
  <c r="J3833" i="1"/>
  <c r="O3832" i="1"/>
  <c r="R3832" i="1" s="1"/>
  <c r="M3832" i="1"/>
  <c r="L3832" i="1"/>
  <c r="J3832" i="1"/>
  <c r="S3832" i="1" s="1"/>
  <c r="S3831" i="1"/>
  <c r="O3831" i="1"/>
  <c r="R3831" i="1" s="1"/>
  <c r="M3831" i="1"/>
  <c r="L3831" i="1"/>
  <c r="J3831" i="1"/>
  <c r="S3830" i="1"/>
  <c r="R3830" i="1"/>
  <c r="M3830" i="1"/>
  <c r="L3830" i="1"/>
  <c r="O3830" i="1" s="1"/>
  <c r="J3830" i="1"/>
  <c r="S3829" i="1"/>
  <c r="M3829" i="1"/>
  <c r="O3829" i="1" s="1"/>
  <c r="R3829" i="1" s="1"/>
  <c r="L3829" i="1"/>
  <c r="J3829" i="1"/>
  <c r="M3828" i="1"/>
  <c r="L3828" i="1"/>
  <c r="O3828" i="1" s="1"/>
  <c r="R3828" i="1" s="1"/>
  <c r="J3828" i="1"/>
  <c r="M3827" i="1"/>
  <c r="L3827" i="1"/>
  <c r="O3827" i="1" s="1"/>
  <c r="R3827" i="1" s="1"/>
  <c r="J3827" i="1"/>
  <c r="S3827" i="1" s="1"/>
  <c r="M3826" i="1"/>
  <c r="L3826" i="1"/>
  <c r="J3826" i="1"/>
  <c r="S3825" i="1"/>
  <c r="O3825" i="1"/>
  <c r="R3825" i="1" s="1"/>
  <c r="M3825" i="1"/>
  <c r="L3825" i="1"/>
  <c r="J3825" i="1"/>
  <c r="O3824" i="1"/>
  <c r="R3824" i="1" s="1"/>
  <c r="M3824" i="1"/>
  <c r="L3824" i="1"/>
  <c r="J3824" i="1"/>
  <c r="S3824" i="1" s="1"/>
  <c r="S3823" i="1"/>
  <c r="O3823" i="1"/>
  <c r="R3823" i="1" s="1"/>
  <c r="M3823" i="1"/>
  <c r="L3823" i="1"/>
  <c r="J3823" i="1"/>
  <c r="M3821" i="1"/>
  <c r="L3821" i="1"/>
  <c r="O3821" i="1" s="1"/>
  <c r="R3821" i="1" s="1"/>
  <c r="J3821" i="1"/>
  <c r="M3820" i="1"/>
  <c r="L3820" i="1"/>
  <c r="J3820" i="1"/>
  <c r="S3819" i="1"/>
  <c r="O3819" i="1"/>
  <c r="R3819" i="1" s="1"/>
  <c r="M3819" i="1"/>
  <c r="L3819" i="1"/>
  <c r="J3819" i="1"/>
  <c r="O3818" i="1"/>
  <c r="R3818" i="1" s="1"/>
  <c r="M3818" i="1"/>
  <c r="L3818" i="1"/>
  <c r="J3818" i="1"/>
  <c r="S3818" i="1" s="1"/>
  <c r="S3817" i="1"/>
  <c r="O3817" i="1"/>
  <c r="R3817" i="1" s="1"/>
  <c r="M3817" i="1"/>
  <c r="L3817" i="1"/>
  <c r="J3817" i="1"/>
  <c r="S3816" i="1"/>
  <c r="R3816" i="1"/>
  <c r="M3816" i="1"/>
  <c r="L3816" i="1"/>
  <c r="O3816" i="1" s="1"/>
  <c r="J3816" i="1"/>
  <c r="S3815" i="1"/>
  <c r="M3815" i="1"/>
  <c r="O3815" i="1" s="1"/>
  <c r="R3815" i="1" s="1"/>
  <c r="L3815" i="1"/>
  <c r="J3815" i="1"/>
  <c r="M3814" i="1"/>
  <c r="L3814" i="1"/>
  <c r="O3814" i="1" s="1"/>
  <c r="R3814" i="1" s="1"/>
  <c r="J3814" i="1"/>
  <c r="M3813" i="1"/>
  <c r="L3813" i="1"/>
  <c r="O3813" i="1" s="1"/>
  <c r="R3813" i="1" s="1"/>
  <c r="J3813" i="1"/>
  <c r="S3813" i="1" s="1"/>
  <c r="M3812" i="1"/>
  <c r="L3812" i="1"/>
  <c r="J3812" i="1"/>
  <c r="S3811" i="1"/>
  <c r="O3811" i="1"/>
  <c r="R3811" i="1" s="1"/>
  <c r="M3811" i="1"/>
  <c r="L3811" i="1"/>
  <c r="J3811" i="1"/>
  <c r="O3810" i="1"/>
  <c r="R3810" i="1" s="1"/>
  <c r="M3810" i="1"/>
  <c r="L3810" i="1"/>
  <c r="J3810" i="1"/>
  <c r="S3810" i="1" s="1"/>
  <c r="S3809" i="1"/>
  <c r="O3809" i="1"/>
  <c r="R3809" i="1" s="1"/>
  <c r="M3809" i="1"/>
  <c r="L3809" i="1"/>
  <c r="J3809" i="1"/>
  <c r="S3808" i="1"/>
  <c r="R3808" i="1"/>
  <c r="M3808" i="1"/>
  <c r="L3808" i="1"/>
  <c r="O3808" i="1" s="1"/>
  <c r="J3808" i="1"/>
  <c r="R3806" i="1"/>
  <c r="M3806" i="1"/>
  <c r="L3806" i="1"/>
  <c r="O3806" i="1" s="1"/>
  <c r="J3806" i="1"/>
  <c r="M3805" i="1"/>
  <c r="O3805" i="1" s="1"/>
  <c r="L3805" i="1"/>
  <c r="J3805" i="1"/>
  <c r="O3804" i="1"/>
  <c r="R3804" i="1" s="1"/>
  <c r="M3804" i="1"/>
  <c r="L3804" i="1"/>
  <c r="J3804" i="1"/>
  <c r="O3803" i="1"/>
  <c r="R3803" i="1" s="1"/>
  <c r="M3803" i="1"/>
  <c r="L3803" i="1"/>
  <c r="J3803" i="1"/>
  <c r="S3803" i="1" s="1"/>
  <c r="M3802" i="1"/>
  <c r="L3802" i="1"/>
  <c r="O3802" i="1" s="1"/>
  <c r="J3802" i="1"/>
  <c r="S3801" i="1"/>
  <c r="M3801" i="1"/>
  <c r="O3801" i="1" s="1"/>
  <c r="R3801" i="1" s="1"/>
  <c r="L3801" i="1"/>
  <c r="J3801" i="1"/>
  <c r="M3800" i="1"/>
  <c r="L3800" i="1"/>
  <c r="O3800" i="1" s="1"/>
  <c r="R3800" i="1" s="1"/>
  <c r="J3800" i="1"/>
  <c r="M3799" i="1"/>
  <c r="O3799" i="1" s="1"/>
  <c r="R3799" i="1" s="1"/>
  <c r="L3799" i="1"/>
  <c r="J3799" i="1"/>
  <c r="R3798" i="1"/>
  <c r="M3798" i="1"/>
  <c r="L3798" i="1"/>
  <c r="O3798" i="1" s="1"/>
  <c r="J3798" i="1"/>
  <c r="M3797" i="1"/>
  <c r="O3797" i="1" s="1"/>
  <c r="L3797" i="1"/>
  <c r="J3797" i="1"/>
  <c r="O3796" i="1"/>
  <c r="R3796" i="1" s="1"/>
  <c r="M3796" i="1"/>
  <c r="L3796" i="1"/>
  <c r="J3796" i="1"/>
  <c r="S3796" i="1" s="1"/>
  <c r="O3795" i="1"/>
  <c r="R3795" i="1" s="1"/>
  <c r="M3795" i="1"/>
  <c r="L3795" i="1"/>
  <c r="J3795" i="1"/>
  <c r="M3794" i="1"/>
  <c r="L3794" i="1"/>
  <c r="O3794" i="1" s="1"/>
  <c r="J3794" i="1"/>
  <c r="S3793" i="1"/>
  <c r="M3793" i="1"/>
  <c r="O3793" i="1" s="1"/>
  <c r="R3793" i="1" s="1"/>
  <c r="L3793" i="1"/>
  <c r="J3793" i="1"/>
  <c r="M3792" i="1"/>
  <c r="L3792" i="1"/>
  <c r="O3792" i="1" s="1"/>
  <c r="R3792" i="1" s="1"/>
  <c r="J3792" i="1"/>
  <c r="M3791" i="1"/>
  <c r="O3791" i="1" s="1"/>
  <c r="R3791" i="1" s="1"/>
  <c r="L3791" i="1"/>
  <c r="J3791" i="1"/>
  <c r="S3791" i="1" s="1"/>
  <c r="R3790" i="1"/>
  <c r="M3790" i="1"/>
  <c r="L3790" i="1"/>
  <c r="O3790" i="1" s="1"/>
  <c r="J3790" i="1"/>
  <c r="M3789" i="1"/>
  <c r="O3789" i="1" s="1"/>
  <c r="L3789" i="1"/>
  <c r="J3789" i="1"/>
  <c r="O3788" i="1"/>
  <c r="R3788" i="1" s="1"/>
  <c r="M3788" i="1"/>
  <c r="L3788" i="1"/>
  <c r="J3788" i="1"/>
  <c r="O3787" i="1"/>
  <c r="R3787" i="1" s="1"/>
  <c r="M3787" i="1"/>
  <c r="L3787" i="1"/>
  <c r="J3787" i="1"/>
  <c r="S3787" i="1" s="1"/>
  <c r="M3786" i="1"/>
  <c r="L3786" i="1"/>
  <c r="O3786" i="1" s="1"/>
  <c r="J3786" i="1"/>
  <c r="S3785" i="1"/>
  <c r="M3785" i="1"/>
  <c r="O3785" i="1" s="1"/>
  <c r="R3785" i="1" s="1"/>
  <c r="L3785" i="1"/>
  <c r="J3785" i="1"/>
  <c r="M3784" i="1"/>
  <c r="L3784" i="1"/>
  <c r="O3784" i="1" s="1"/>
  <c r="R3784" i="1" s="1"/>
  <c r="J3784" i="1"/>
  <c r="M3783" i="1"/>
  <c r="O3783" i="1" s="1"/>
  <c r="R3783" i="1" s="1"/>
  <c r="L3783" i="1"/>
  <c r="J3783" i="1"/>
  <c r="R3782" i="1"/>
  <c r="M3782" i="1"/>
  <c r="L3782" i="1"/>
  <c r="O3782" i="1" s="1"/>
  <c r="J3782" i="1"/>
  <c r="M3781" i="1"/>
  <c r="O3781" i="1" s="1"/>
  <c r="L3781" i="1"/>
  <c r="J3781" i="1"/>
  <c r="O3780" i="1"/>
  <c r="R3780" i="1" s="1"/>
  <c r="M3780" i="1"/>
  <c r="L3780" i="1"/>
  <c r="J3780" i="1"/>
  <c r="S3780" i="1" s="1"/>
  <c r="O3779" i="1"/>
  <c r="R3779" i="1" s="1"/>
  <c r="M3779" i="1"/>
  <c r="L3779" i="1"/>
  <c r="J3779" i="1"/>
  <c r="M3778" i="1"/>
  <c r="L3778" i="1"/>
  <c r="O3778" i="1" s="1"/>
  <c r="J3778" i="1"/>
  <c r="S3777" i="1"/>
  <c r="M3777" i="1"/>
  <c r="O3777" i="1" s="1"/>
  <c r="R3777" i="1" s="1"/>
  <c r="L3777" i="1"/>
  <c r="J3777" i="1"/>
  <c r="M3776" i="1"/>
  <c r="L3776" i="1"/>
  <c r="O3776" i="1" s="1"/>
  <c r="R3776" i="1" s="1"/>
  <c r="J3776" i="1"/>
  <c r="M3775" i="1"/>
  <c r="O3775" i="1" s="1"/>
  <c r="R3775" i="1" s="1"/>
  <c r="L3775" i="1"/>
  <c r="J3775" i="1"/>
  <c r="S3775" i="1" s="1"/>
  <c r="R3774" i="1"/>
  <c r="M3774" i="1"/>
  <c r="L3774" i="1"/>
  <c r="O3774" i="1" s="1"/>
  <c r="J3774" i="1"/>
  <c r="M3773" i="1"/>
  <c r="O3773" i="1" s="1"/>
  <c r="L3773" i="1"/>
  <c r="J3773" i="1"/>
  <c r="O3772" i="1"/>
  <c r="R3772" i="1" s="1"/>
  <c r="M3772" i="1"/>
  <c r="L3772" i="1"/>
  <c r="J3772" i="1"/>
  <c r="O3771" i="1"/>
  <c r="R3771" i="1" s="1"/>
  <c r="M3771" i="1"/>
  <c r="L3771" i="1"/>
  <c r="J3771" i="1"/>
  <c r="M3769" i="1"/>
  <c r="O3769" i="1" s="1"/>
  <c r="R3769" i="1" s="1"/>
  <c r="L3769" i="1"/>
  <c r="J3769" i="1"/>
  <c r="R3768" i="1"/>
  <c r="M3768" i="1"/>
  <c r="L3768" i="1"/>
  <c r="O3768" i="1" s="1"/>
  <c r="J3768" i="1"/>
  <c r="S3767" i="1"/>
  <c r="M3767" i="1"/>
  <c r="O3767" i="1" s="1"/>
  <c r="R3767" i="1" s="1"/>
  <c r="L3767" i="1"/>
  <c r="J3767" i="1"/>
  <c r="O3766" i="1"/>
  <c r="R3766" i="1" s="1"/>
  <c r="M3766" i="1"/>
  <c r="L3766" i="1"/>
  <c r="J3766" i="1"/>
  <c r="S3766" i="1" s="1"/>
  <c r="O3765" i="1"/>
  <c r="R3765" i="1" s="1"/>
  <c r="M3765" i="1"/>
  <c r="L3765" i="1"/>
  <c r="J3765" i="1"/>
  <c r="S3765" i="1" s="1"/>
  <c r="M3764" i="1"/>
  <c r="L3764" i="1"/>
  <c r="O3764" i="1" s="1"/>
  <c r="J3764" i="1"/>
  <c r="S3763" i="1"/>
  <c r="M3763" i="1"/>
  <c r="O3763" i="1" s="1"/>
  <c r="R3763" i="1" s="1"/>
  <c r="L3763" i="1"/>
  <c r="J3763" i="1"/>
  <c r="M3762" i="1"/>
  <c r="L3762" i="1"/>
  <c r="O3762" i="1" s="1"/>
  <c r="R3762" i="1" s="1"/>
  <c r="J3762" i="1"/>
  <c r="M3761" i="1"/>
  <c r="O3761" i="1" s="1"/>
  <c r="R3761" i="1" s="1"/>
  <c r="L3761" i="1"/>
  <c r="J3761" i="1"/>
  <c r="R3760" i="1"/>
  <c r="M3760" i="1"/>
  <c r="L3760" i="1"/>
  <c r="O3760" i="1" s="1"/>
  <c r="J3760" i="1"/>
  <c r="M3759" i="1"/>
  <c r="O3759" i="1" s="1"/>
  <c r="L3759" i="1"/>
  <c r="J3759" i="1"/>
  <c r="O3758" i="1"/>
  <c r="R3758" i="1" s="1"/>
  <c r="M3758" i="1"/>
  <c r="L3758" i="1"/>
  <c r="J3758" i="1"/>
  <c r="S3758" i="1" s="1"/>
  <c r="O3757" i="1"/>
  <c r="R3757" i="1" s="1"/>
  <c r="M3757" i="1"/>
  <c r="L3757" i="1"/>
  <c r="J3757" i="1"/>
  <c r="M3756" i="1"/>
  <c r="L3756" i="1"/>
  <c r="O3756" i="1" s="1"/>
  <c r="J3756" i="1"/>
  <c r="S3755" i="1"/>
  <c r="M3755" i="1"/>
  <c r="O3755" i="1" s="1"/>
  <c r="R3755" i="1" s="1"/>
  <c r="L3755" i="1"/>
  <c r="J3755" i="1"/>
  <c r="M3754" i="1"/>
  <c r="L3754" i="1"/>
  <c r="O3754" i="1" s="1"/>
  <c r="R3754" i="1" s="1"/>
  <c r="J3754" i="1"/>
  <c r="R3752" i="1"/>
  <c r="O3752" i="1"/>
  <c r="M3752" i="1"/>
  <c r="L3752" i="1"/>
  <c r="J3752" i="1"/>
  <c r="S3752" i="1" s="1"/>
  <c r="R3751" i="1"/>
  <c r="O3751" i="1"/>
  <c r="M3751" i="1"/>
  <c r="L3751" i="1"/>
  <c r="J3751" i="1"/>
  <c r="S3751" i="1" s="1"/>
  <c r="S3750" i="1"/>
  <c r="R3750" i="1"/>
  <c r="M3750" i="1"/>
  <c r="L3750" i="1"/>
  <c r="O3750" i="1" s="1"/>
  <c r="J3750" i="1"/>
  <c r="M3749" i="1"/>
  <c r="O3749" i="1" s="1"/>
  <c r="R3749" i="1" s="1"/>
  <c r="L3749" i="1"/>
  <c r="J3749" i="1"/>
  <c r="S3749" i="1" s="1"/>
  <c r="M3748" i="1"/>
  <c r="L3748" i="1"/>
  <c r="O3748" i="1" s="1"/>
  <c r="R3748" i="1" s="1"/>
  <c r="J3748" i="1"/>
  <c r="S3748" i="1" s="1"/>
  <c r="M3747" i="1"/>
  <c r="L3747" i="1"/>
  <c r="O3747" i="1" s="1"/>
  <c r="R3747" i="1" s="1"/>
  <c r="J3747" i="1"/>
  <c r="M3746" i="1"/>
  <c r="L3746" i="1"/>
  <c r="J3746" i="1"/>
  <c r="M3745" i="1"/>
  <c r="O3745" i="1" s="1"/>
  <c r="L3745" i="1"/>
  <c r="J3745" i="1"/>
  <c r="R3744" i="1"/>
  <c r="O3744" i="1"/>
  <c r="M3744" i="1"/>
  <c r="L3744" i="1"/>
  <c r="J3744" i="1"/>
  <c r="S3744" i="1" s="1"/>
  <c r="R3743" i="1"/>
  <c r="O3743" i="1"/>
  <c r="M3743" i="1"/>
  <c r="L3743" i="1"/>
  <c r="J3743" i="1"/>
  <c r="S3743" i="1" s="1"/>
  <c r="S3742" i="1"/>
  <c r="R3742" i="1"/>
  <c r="M3742" i="1"/>
  <c r="L3742" i="1"/>
  <c r="O3742" i="1" s="1"/>
  <c r="J3742" i="1"/>
  <c r="M3741" i="1"/>
  <c r="O3741" i="1" s="1"/>
  <c r="R3741" i="1" s="1"/>
  <c r="L3741" i="1"/>
  <c r="J3741" i="1"/>
  <c r="S3741" i="1" s="1"/>
  <c r="M3740" i="1"/>
  <c r="L3740" i="1"/>
  <c r="O3740" i="1" s="1"/>
  <c r="R3740" i="1" s="1"/>
  <c r="J3740" i="1"/>
  <c r="S3740" i="1" s="1"/>
  <c r="O3739" i="1"/>
  <c r="R3739" i="1" s="1"/>
  <c r="M3739" i="1"/>
  <c r="L3739" i="1"/>
  <c r="J3739" i="1"/>
  <c r="R3737" i="1"/>
  <c r="O3737" i="1"/>
  <c r="M3737" i="1"/>
  <c r="L3737" i="1"/>
  <c r="J3737" i="1"/>
  <c r="S3737" i="1" s="1"/>
  <c r="S3736" i="1"/>
  <c r="M3736" i="1"/>
  <c r="L3736" i="1"/>
  <c r="O3736" i="1" s="1"/>
  <c r="R3736" i="1" s="1"/>
  <c r="J3736" i="1"/>
  <c r="S3735" i="1"/>
  <c r="M3735" i="1"/>
  <c r="O3735" i="1" s="1"/>
  <c r="R3735" i="1" s="1"/>
  <c r="L3735" i="1"/>
  <c r="J3735" i="1"/>
  <c r="M3734" i="1"/>
  <c r="L3734" i="1"/>
  <c r="O3734" i="1" s="1"/>
  <c r="R3734" i="1" s="1"/>
  <c r="J3734" i="1"/>
  <c r="S3734" i="1" s="1"/>
  <c r="M3733" i="1"/>
  <c r="L3733" i="1"/>
  <c r="O3733" i="1" s="1"/>
  <c r="R3733" i="1" s="1"/>
  <c r="J3733" i="1"/>
  <c r="M3732" i="1"/>
  <c r="L3732" i="1"/>
  <c r="J3732" i="1"/>
  <c r="O3731" i="1"/>
  <c r="M3731" i="1"/>
  <c r="L3731" i="1"/>
  <c r="J3731" i="1"/>
  <c r="R3730" i="1"/>
  <c r="O3730" i="1"/>
  <c r="M3730" i="1"/>
  <c r="L3730" i="1"/>
  <c r="J3730" i="1"/>
  <c r="S3730" i="1" s="1"/>
  <c r="R3729" i="1"/>
  <c r="O3729" i="1"/>
  <c r="M3729" i="1"/>
  <c r="L3729" i="1"/>
  <c r="J3729" i="1"/>
  <c r="S3729" i="1" s="1"/>
  <c r="S3728" i="1"/>
  <c r="M3728" i="1"/>
  <c r="L3728" i="1"/>
  <c r="O3728" i="1" s="1"/>
  <c r="R3728" i="1" s="1"/>
  <c r="J3728" i="1"/>
  <c r="S3727" i="1"/>
  <c r="M3727" i="1"/>
  <c r="O3727" i="1" s="1"/>
  <c r="R3727" i="1" s="1"/>
  <c r="L3727" i="1"/>
  <c r="J3727" i="1"/>
  <c r="M3726" i="1"/>
  <c r="L3726" i="1"/>
  <c r="O3726" i="1" s="1"/>
  <c r="R3726" i="1" s="1"/>
  <c r="J3726" i="1"/>
  <c r="S3726" i="1" s="1"/>
  <c r="M3725" i="1"/>
  <c r="L3725" i="1"/>
  <c r="O3725" i="1" s="1"/>
  <c r="R3725" i="1" s="1"/>
  <c r="J3725" i="1"/>
  <c r="M3724" i="1"/>
  <c r="L3724" i="1"/>
  <c r="J3724" i="1"/>
  <c r="O3723" i="1"/>
  <c r="M3723" i="1"/>
  <c r="L3723" i="1"/>
  <c r="J3723" i="1"/>
  <c r="R3722" i="1"/>
  <c r="O3722" i="1"/>
  <c r="M3722" i="1"/>
  <c r="L3722" i="1"/>
  <c r="J3722" i="1"/>
  <c r="S3722" i="1" s="1"/>
  <c r="R3721" i="1"/>
  <c r="O3721" i="1"/>
  <c r="M3721" i="1"/>
  <c r="L3721" i="1"/>
  <c r="J3721" i="1"/>
  <c r="S3721" i="1" s="1"/>
  <c r="S3720" i="1"/>
  <c r="M3720" i="1"/>
  <c r="L3720" i="1"/>
  <c r="O3720" i="1" s="1"/>
  <c r="R3720" i="1" s="1"/>
  <c r="J3720" i="1"/>
  <c r="M3719" i="1"/>
  <c r="O3719" i="1" s="1"/>
  <c r="L3719" i="1"/>
  <c r="J3719" i="1"/>
  <c r="M3718" i="1"/>
  <c r="L3718" i="1"/>
  <c r="O3718" i="1" s="1"/>
  <c r="R3718" i="1" s="1"/>
  <c r="J3718" i="1"/>
  <c r="S3718" i="1" s="1"/>
  <c r="M3717" i="1"/>
  <c r="L3717" i="1"/>
  <c r="O3717" i="1" s="1"/>
  <c r="R3717" i="1" s="1"/>
  <c r="J3717" i="1"/>
  <c r="M3716" i="1"/>
  <c r="L3716" i="1"/>
  <c r="J3716" i="1"/>
  <c r="M3715" i="1"/>
  <c r="O3715" i="1" s="1"/>
  <c r="L3715" i="1"/>
  <c r="J3715" i="1"/>
  <c r="R3714" i="1"/>
  <c r="O3714" i="1"/>
  <c r="M3714" i="1"/>
  <c r="L3714" i="1"/>
  <c r="J3714" i="1"/>
  <c r="S3714" i="1" s="1"/>
  <c r="R3713" i="1"/>
  <c r="O3713" i="1"/>
  <c r="M3713" i="1"/>
  <c r="L3713" i="1"/>
  <c r="J3713" i="1"/>
  <c r="S3713" i="1" s="1"/>
  <c r="S3712" i="1"/>
  <c r="M3712" i="1"/>
  <c r="L3712" i="1"/>
  <c r="O3712" i="1" s="1"/>
  <c r="R3712" i="1" s="1"/>
  <c r="J3712" i="1"/>
  <c r="M3711" i="1"/>
  <c r="O3711" i="1" s="1"/>
  <c r="L3711" i="1"/>
  <c r="J3711" i="1"/>
  <c r="M3710" i="1"/>
  <c r="L3710" i="1"/>
  <c r="O3710" i="1" s="1"/>
  <c r="R3710" i="1" s="1"/>
  <c r="J3710" i="1"/>
  <c r="M3709" i="1"/>
  <c r="L3709" i="1"/>
  <c r="O3709" i="1" s="1"/>
  <c r="R3709" i="1" s="1"/>
  <c r="J3709" i="1"/>
  <c r="M3708" i="1"/>
  <c r="L3708" i="1"/>
  <c r="J3708" i="1"/>
  <c r="M3707" i="1"/>
  <c r="O3707" i="1" s="1"/>
  <c r="L3707" i="1"/>
  <c r="J3707" i="1"/>
  <c r="R3706" i="1"/>
  <c r="O3706" i="1"/>
  <c r="M3706" i="1"/>
  <c r="L3706" i="1"/>
  <c r="J3706" i="1"/>
  <c r="S3706" i="1" s="1"/>
  <c r="R3705" i="1"/>
  <c r="O3705" i="1"/>
  <c r="M3705" i="1"/>
  <c r="L3705" i="1"/>
  <c r="J3705" i="1"/>
  <c r="S3705" i="1" s="1"/>
  <c r="S3704" i="1"/>
  <c r="M3704" i="1"/>
  <c r="L3704" i="1"/>
  <c r="O3704" i="1" s="1"/>
  <c r="R3704" i="1" s="1"/>
  <c r="J3704" i="1"/>
  <c r="S3703" i="1"/>
  <c r="M3703" i="1"/>
  <c r="O3703" i="1" s="1"/>
  <c r="R3703" i="1" s="1"/>
  <c r="L3703" i="1"/>
  <c r="J3703" i="1"/>
  <c r="M3702" i="1"/>
  <c r="L3702" i="1"/>
  <c r="O3702" i="1" s="1"/>
  <c r="R3702" i="1" s="1"/>
  <c r="J3702" i="1"/>
  <c r="M3701" i="1"/>
  <c r="L3701" i="1"/>
  <c r="O3701" i="1" s="1"/>
  <c r="R3701" i="1" s="1"/>
  <c r="J3701" i="1"/>
  <c r="M3700" i="1"/>
  <c r="L3700" i="1"/>
  <c r="J3700" i="1"/>
  <c r="O3699" i="1"/>
  <c r="M3699" i="1"/>
  <c r="L3699" i="1"/>
  <c r="J3699" i="1"/>
  <c r="R3698" i="1"/>
  <c r="O3698" i="1"/>
  <c r="M3698" i="1"/>
  <c r="L3698" i="1"/>
  <c r="J3698" i="1"/>
  <c r="S3698" i="1" s="1"/>
  <c r="R3697" i="1"/>
  <c r="O3697" i="1"/>
  <c r="M3697" i="1"/>
  <c r="L3697" i="1"/>
  <c r="J3697" i="1"/>
  <c r="S3697" i="1" s="1"/>
  <c r="S3696" i="1"/>
  <c r="M3696" i="1"/>
  <c r="L3696" i="1"/>
  <c r="O3696" i="1" s="1"/>
  <c r="R3696" i="1" s="1"/>
  <c r="J3696" i="1"/>
  <c r="S3695" i="1"/>
  <c r="M3695" i="1"/>
  <c r="O3695" i="1" s="1"/>
  <c r="R3695" i="1" s="1"/>
  <c r="L3695" i="1"/>
  <c r="J3695" i="1"/>
  <c r="M3694" i="1"/>
  <c r="L3694" i="1"/>
  <c r="O3694" i="1" s="1"/>
  <c r="R3694" i="1" s="1"/>
  <c r="J3694" i="1"/>
  <c r="S3694" i="1" s="1"/>
  <c r="M3693" i="1"/>
  <c r="L3693" i="1"/>
  <c r="O3693" i="1" s="1"/>
  <c r="R3693" i="1" s="1"/>
  <c r="J3693" i="1"/>
  <c r="M3692" i="1"/>
  <c r="L3692" i="1"/>
  <c r="J3692" i="1"/>
  <c r="O3691" i="1"/>
  <c r="M3691" i="1"/>
  <c r="L3691" i="1"/>
  <c r="J3691" i="1"/>
  <c r="R3690" i="1"/>
  <c r="O3690" i="1"/>
  <c r="M3690" i="1"/>
  <c r="L3690" i="1"/>
  <c r="J3690" i="1"/>
  <c r="S3690" i="1" s="1"/>
  <c r="R3689" i="1"/>
  <c r="O3689" i="1"/>
  <c r="M3689" i="1"/>
  <c r="L3689" i="1"/>
  <c r="J3689" i="1"/>
  <c r="S3688" i="1"/>
  <c r="M3688" i="1"/>
  <c r="L3688" i="1"/>
  <c r="O3688" i="1" s="1"/>
  <c r="R3688" i="1" s="1"/>
  <c r="J3688" i="1"/>
  <c r="M3686" i="1"/>
  <c r="L3686" i="1"/>
  <c r="J3686" i="1"/>
  <c r="M3685" i="1"/>
  <c r="O3685" i="1" s="1"/>
  <c r="L3685" i="1"/>
  <c r="J3685" i="1"/>
  <c r="R3684" i="1"/>
  <c r="O3684" i="1"/>
  <c r="M3684" i="1"/>
  <c r="L3684" i="1"/>
  <c r="J3684" i="1"/>
  <c r="S3684" i="1" s="1"/>
  <c r="R3683" i="1"/>
  <c r="O3683" i="1"/>
  <c r="M3683" i="1"/>
  <c r="L3683" i="1"/>
  <c r="J3683" i="1"/>
  <c r="S3683" i="1" s="1"/>
  <c r="S3682" i="1"/>
  <c r="R3682" i="1"/>
  <c r="M3682" i="1"/>
  <c r="L3682" i="1"/>
  <c r="O3682" i="1" s="1"/>
  <c r="J3682" i="1"/>
  <c r="M3681" i="1"/>
  <c r="O3681" i="1" s="1"/>
  <c r="R3681" i="1" s="1"/>
  <c r="L3681" i="1"/>
  <c r="J3681" i="1"/>
  <c r="S3681" i="1" s="1"/>
  <c r="M3680" i="1"/>
  <c r="L3680" i="1"/>
  <c r="O3680" i="1" s="1"/>
  <c r="R3680" i="1" s="1"/>
  <c r="J3680" i="1"/>
  <c r="S3680" i="1" s="1"/>
  <c r="O3679" i="1"/>
  <c r="R3679" i="1" s="1"/>
  <c r="M3679" i="1"/>
  <c r="L3679" i="1"/>
  <c r="J3679" i="1"/>
  <c r="S3679" i="1" s="1"/>
  <c r="M3678" i="1"/>
  <c r="L3678" i="1"/>
  <c r="J3678" i="1"/>
  <c r="O3677" i="1"/>
  <c r="M3677" i="1"/>
  <c r="L3677" i="1"/>
  <c r="J3677" i="1"/>
  <c r="R3676" i="1"/>
  <c r="O3676" i="1"/>
  <c r="M3676" i="1"/>
  <c r="L3676" i="1"/>
  <c r="J3676" i="1"/>
  <c r="S3676" i="1" s="1"/>
  <c r="R3675" i="1"/>
  <c r="O3675" i="1"/>
  <c r="M3675" i="1"/>
  <c r="L3675" i="1"/>
  <c r="J3675" i="1"/>
  <c r="S3675" i="1" s="1"/>
  <c r="S3674" i="1"/>
  <c r="R3674" i="1"/>
  <c r="M3674" i="1"/>
  <c r="L3674" i="1"/>
  <c r="O3674" i="1" s="1"/>
  <c r="J3674" i="1"/>
  <c r="M3673" i="1"/>
  <c r="O3673" i="1" s="1"/>
  <c r="R3673" i="1" s="1"/>
  <c r="L3673" i="1"/>
  <c r="J3673" i="1"/>
  <c r="S3673" i="1" s="1"/>
  <c r="M3672" i="1"/>
  <c r="L3672" i="1"/>
  <c r="O3672" i="1" s="1"/>
  <c r="R3672" i="1" s="1"/>
  <c r="J3672" i="1"/>
  <c r="S3672" i="1" s="1"/>
  <c r="O3671" i="1"/>
  <c r="R3671" i="1" s="1"/>
  <c r="M3671" i="1"/>
  <c r="L3671" i="1"/>
  <c r="J3671" i="1"/>
  <c r="M3670" i="1"/>
  <c r="L3670" i="1"/>
  <c r="J3670" i="1"/>
  <c r="O3669" i="1"/>
  <c r="M3669" i="1"/>
  <c r="L3669" i="1"/>
  <c r="J3669" i="1"/>
  <c r="R3668" i="1"/>
  <c r="O3668" i="1"/>
  <c r="M3668" i="1"/>
  <c r="L3668" i="1"/>
  <c r="J3668" i="1"/>
  <c r="S3668" i="1" s="1"/>
  <c r="R3667" i="1"/>
  <c r="O3667" i="1"/>
  <c r="M3667" i="1"/>
  <c r="L3667" i="1"/>
  <c r="J3667" i="1"/>
  <c r="S3667" i="1" s="1"/>
  <c r="S3666" i="1"/>
  <c r="R3666" i="1"/>
  <c r="M3666" i="1"/>
  <c r="L3666" i="1"/>
  <c r="O3666" i="1" s="1"/>
  <c r="J3666" i="1"/>
  <c r="M3665" i="1"/>
  <c r="O3665" i="1" s="1"/>
  <c r="R3665" i="1" s="1"/>
  <c r="L3665" i="1"/>
  <c r="J3665" i="1"/>
  <c r="S3665" i="1" s="1"/>
  <c r="M3664" i="1"/>
  <c r="L3664" i="1"/>
  <c r="O3664" i="1" s="1"/>
  <c r="R3664" i="1" s="1"/>
  <c r="J3664" i="1"/>
  <c r="S3664" i="1" s="1"/>
  <c r="O3663" i="1"/>
  <c r="R3663" i="1" s="1"/>
  <c r="M3663" i="1"/>
  <c r="L3663" i="1"/>
  <c r="J3663" i="1"/>
  <c r="M3662" i="1"/>
  <c r="L3662" i="1"/>
  <c r="J3662" i="1"/>
  <c r="O3661" i="1"/>
  <c r="M3661" i="1"/>
  <c r="L3661" i="1"/>
  <c r="J3661" i="1"/>
  <c r="R3660" i="1"/>
  <c r="O3660" i="1"/>
  <c r="M3660" i="1"/>
  <c r="L3660" i="1"/>
  <c r="J3660" i="1"/>
  <c r="S3660" i="1" s="1"/>
  <c r="R3659" i="1"/>
  <c r="O3659" i="1"/>
  <c r="M3659" i="1"/>
  <c r="L3659" i="1"/>
  <c r="J3659" i="1"/>
  <c r="S3659" i="1" s="1"/>
  <c r="S3658" i="1"/>
  <c r="R3658" i="1"/>
  <c r="M3658" i="1"/>
  <c r="L3658" i="1"/>
  <c r="O3658" i="1" s="1"/>
  <c r="J3658" i="1"/>
  <c r="M3657" i="1"/>
  <c r="O3657" i="1" s="1"/>
  <c r="R3657" i="1" s="1"/>
  <c r="L3657" i="1"/>
  <c r="J3657" i="1"/>
  <c r="S3657" i="1" s="1"/>
  <c r="M3656" i="1"/>
  <c r="L3656" i="1"/>
  <c r="O3656" i="1" s="1"/>
  <c r="R3656" i="1" s="1"/>
  <c r="J3656" i="1"/>
  <c r="S3656" i="1" s="1"/>
  <c r="O3655" i="1"/>
  <c r="R3655" i="1" s="1"/>
  <c r="M3655" i="1"/>
  <c r="L3655" i="1"/>
  <c r="J3655" i="1"/>
  <c r="M3654" i="1"/>
  <c r="L3654" i="1"/>
  <c r="J3654" i="1"/>
  <c r="O3653" i="1"/>
  <c r="M3653" i="1"/>
  <c r="L3653" i="1"/>
  <c r="J3653" i="1"/>
  <c r="R3652" i="1"/>
  <c r="O3652" i="1"/>
  <c r="M3652" i="1"/>
  <c r="L3652" i="1"/>
  <c r="J3652" i="1"/>
  <c r="S3652" i="1" s="1"/>
  <c r="R3651" i="1"/>
  <c r="O3651" i="1"/>
  <c r="M3651" i="1"/>
  <c r="L3651" i="1"/>
  <c r="J3651" i="1"/>
  <c r="S3651" i="1" s="1"/>
  <c r="S3650" i="1"/>
  <c r="R3650" i="1"/>
  <c r="M3650" i="1"/>
  <c r="L3650" i="1"/>
  <c r="O3650" i="1" s="1"/>
  <c r="J3650" i="1"/>
  <c r="M3649" i="1"/>
  <c r="O3649" i="1" s="1"/>
  <c r="R3649" i="1" s="1"/>
  <c r="L3649" i="1"/>
  <c r="J3649" i="1"/>
  <c r="S3649" i="1" s="1"/>
  <c r="M3648" i="1"/>
  <c r="L3648" i="1"/>
  <c r="O3648" i="1" s="1"/>
  <c r="R3648" i="1" s="1"/>
  <c r="J3648" i="1"/>
  <c r="S3648" i="1" s="1"/>
  <c r="M3647" i="1"/>
  <c r="L3647" i="1"/>
  <c r="O3647" i="1" s="1"/>
  <c r="R3647" i="1" s="1"/>
  <c r="J3647" i="1"/>
  <c r="S3647" i="1" s="1"/>
  <c r="M3646" i="1"/>
  <c r="L3646" i="1"/>
  <c r="J3646" i="1"/>
  <c r="M3645" i="1"/>
  <c r="O3645" i="1" s="1"/>
  <c r="L3645" i="1"/>
  <c r="J3645" i="1"/>
  <c r="R3644" i="1"/>
  <c r="O3644" i="1"/>
  <c r="M3644" i="1"/>
  <c r="L3644" i="1"/>
  <c r="J3644" i="1"/>
  <c r="S3644" i="1" s="1"/>
  <c r="R3643" i="1"/>
  <c r="O3643" i="1"/>
  <c r="M3643" i="1"/>
  <c r="L3643" i="1"/>
  <c r="J3643" i="1"/>
  <c r="S3643" i="1" s="1"/>
  <c r="S3642" i="1"/>
  <c r="R3642" i="1"/>
  <c r="M3642" i="1"/>
  <c r="L3642" i="1"/>
  <c r="O3642" i="1" s="1"/>
  <c r="J3642" i="1"/>
  <c r="M3641" i="1"/>
  <c r="O3641" i="1" s="1"/>
  <c r="R3641" i="1" s="1"/>
  <c r="L3641" i="1"/>
  <c r="J3641" i="1"/>
  <c r="S3641" i="1" s="1"/>
  <c r="M3640" i="1"/>
  <c r="L3640" i="1"/>
  <c r="O3640" i="1" s="1"/>
  <c r="R3640" i="1" s="1"/>
  <c r="J3640" i="1"/>
  <c r="S3640" i="1" s="1"/>
  <c r="O3639" i="1"/>
  <c r="R3639" i="1" s="1"/>
  <c r="M3639" i="1"/>
  <c r="L3639" i="1"/>
  <c r="J3639" i="1"/>
  <c r="M3638" i="1"/>
  <c r="L3638" i="1"/>
  <c r="J3638" i="1"/>
  <c r="M3637" i="1"/>
  <c r="O3637" i="1" s="1"/>
  <c r="L3637" i="1"/>
  <c r="J3637" i="1"/>
  <c r="R3636" i="1"/>
  <c r="O3636" i="1"/>
  <c r="M3636" i="1"/>
  <c r="L3636" i="1"/>
  <c r="J3636" i="1"/>
  <c r="S3636" i="1" s="1"/>
  <c r="R3635" i="1"/>
  <c r="O3635" i="1"/>
  <c r="M3635" i="1"/>
  <c r="L3635" i="1"/>
  <c r="J3635" i="1"/>
  <c r="S3635" i="1" s="1"/>
  <c r="S3634" i="1"/>
  <c r="R3634" i="1"/>
  <c r="M3634" i="1"/>
  <c r="L3634" i="1"/>
  <c r="O3634" i="1" s="1"/>
  <c r="J3634" i="1"/>
  <c r="M3633" i="1"/>
  <c r="O3633" i="1" s="1"/>
  <c r="R3633" i="1" s="1"/>
  <c r="L3633" i="1"/>
  <c r="J3633" i="1"/>
  <c r="S3633" i="1" s="1"/>
  <c r="M3632" i="1"/>
  <c r="L3632" i="1"/>
  <c r="O3632" i="1" s="1"/>
  <c r="R3632" i="1" s="1"/>
  <c r="J3632" i="1"/>
  <c r="S3632" i="1" s="1"/>
  <c r="O3631" i="1"/>
  <c r="R3631" i="1" s="1"/>
  <c r="M3631" i="1"/>
  <c r="L3631" i="1"/>
  <c r="J3631" i="1"/>
  <c r="M3630" i="1"/>
  <c r="L3630" i="1"/>
  <c r="J3630" i="1"/>
  <c r="O3629" i="1"/>
  <c r="M3629" i="1"/>
  <c r="L3629" i="1"/>
  <c r="J3629" i="1"/>
  <c r="H3627" i="1"/>
  <c r="M3626" i="1"/>
  <c r="O3626" i="1" s="1"/>
  <c r="L3626" i="1"/>
  <c r="J3626" i="1"/>
  <c r="R3625" i="1"/>
  <c r="O3625" i="1"/>
  <c r="M3625" i="1"/>
  <c r="L3625" i="1"/>
  <c r="J3625" i="1"/>
  <c r="S3625" i="1" s="1"/>
  <c r="O3624" i="1"/>
  <c r="S3624" i="1" s="1"/>
  <c r="M3624" i="1"/>
  <c r="L3624" i="1"/>
  <c r="J3624" i="1"/>
  <c r="R3623" i="1"/>
  <c r="M3623" i="1"/>
  <c r="L3623" i="1"/>
  <c r="O3623" i="1" s="1"/>
  <c r="S3623" i="1" s="1"/>
  <c r="J3623" i="1"/>
  <c r="S3622" i="1"/>
  <c r="M3622" i="1"/>
  <c r="O3622" i="1" s="1"/>
  <c r="R3622" i="1" s="1"/>
  <c r="L3622" i="1"/>
  <c r="J3622" i="1"/>
  <c r="M3621" i="1"/>
  <c r="L3621" i="1"/>
  <c r="O3621" i="1" s="1"/>
  <c r="J3621" i="1"/>
  <c r="R3619" i="1"/>
  <c r="O3619" i="1"/>
  <c r="M3619" i="1"/>
  <c r="L3619" i="1"/>
  <c r="J3619" i="1"/>
  <c r="S3618" i="1"/>
  <c r="R3618" i="1"/>
  <c r="O3618" i="1"/>
  <c r="M3618" i="1"/>
  <c r="L3618" i="1"/>
  <c r="J3618" i="1"/>
  <c r="S3617" i="1"/>
  <c r="R3617" i="1"/>
  <c r="M3617" i="1"/>
  <c r="L3617" i="1"/>
  <c r="O3617" i="1" s="1"/>
  <c r="J3617" i="1"/>
  <c r="M3616" i="1"/>
  <c r="O3616" i="1" s="1"/>
  <c r="R3616" i="1" s="1"/>
  <c r="L3616" i="1"/>
  <c r="J3616" i="1"/>
  <c r="S3616" i="1" s="1"/>
  <c r="M3615" i="1"/>
  <c r="L3615" i="1"/>
  <c r="O3615" i="1" s="1"/>
  <c r="R3615" i="1" s="1"/>
  <c r="J3615" i="1"/>
  <c r="S3615" i="1" s="1"/>
  <c r="O3614" i="1"/>
  <c r="R3614" i="1" s="1"/>
  <c r="M3614" i="1"/>
  <c r="L3614" i="1"/>
  <c r="J3614" i="1"/>
  <c r="M3613" i="1"/>
  <c r="L3613" i="1"/>
  <c r="J3613" i="1"/>
  <c r="M3612" i="1"/>
  <c r="O3612" i="1" s="1"/>
  <c r="L3612" i="1"/>
  <c r="J3612" i="1"/>
  <c r="R3611" i="1"/>
  <c r="O3611" i="1"/>
  <c r="M3611" i="1"/>
  <c r="L3611" i="1"/>
  <c r="J3611" i="1"/>
  <c r="R3610" i="1"/>
  <c r="O3610" i="1"/>
  <c r="M3610" i="1"/>
  <c r="L3610" i="1"/>
  <c r="J3610" i="1"/>
  <c r="S3610" i="1" s="1"/>
  <c r="S3609" i="1"/>
  <c r="R3609" i="1"/>
  <c r="M3609" i="1"/>
  <c r="L3609" i="1"/>
  <c r="O3609" i="1" s="1"/>
  <c r="J3609" i="1"/>
  <c r="M3608" i="1"/>
  <c r="O3608" i="1" s="1"/>
  <c r="R3608" i="1" s="1"/>
  <c r="L3608" i="1"/>
  <c r="J3608" i="1"/>
  <c r="M3607" i="1"/>
  <c r="L3607" i="1"/>
  <c r="O3607" i="1" s="1"/>
  <c r="R3607" i="1" s="1"/>
  <c r="J3607" i="1"/>
  <c r="S3607" i="1" s="1"/>
  <c r="O3606" i="1"/>
  <c r="R3606" i="1" s="1"/>
  <c r="M3606" i="1"/>
  <c r="L3606" i="1"/>
  <c r="J3606" i="1"/>
  <c r="M3605" i="1"/>
  <c r="L3605" i="1"/>
  <c r="O3605" i="1" s="1"/>
  <c r="R3605" i="1" s="1"/>
  <c r="J3605" i="1"/>
  <c r="M3604" i="1"/>
  <c r="O3604" i="1" s="1"/>
  <c r="L3604" i="1"/>
  <c r="J3604" i="1"/>
  <c r="R3603" i="1"/>
  <c r="O3603" i="1"/>
  <c r="M3603" i="1"/>
  <c r="L3603" i="1"/>
  <c r="J3603" i="1"/>
  <c r="R3602" i="1"/>
  <c r="O3602" i="1"/>
  <c r="M3602" i="1"/>
  <c r="L3602" i="1"/>
  <c r="J3602" i="1"/>
  <c r="S3602" i="1" s="1"/>
  <c r="S3601" i="1"/>
  <c r="R3601" i="1"/>
  <c r="M3601" i="1"/>
  <c r="L3601" i="1"/>
  <c r="O3601" i="1" s="1"/>
  <c r="J3601" i="1"/>
  <c r="M3600" i="1"/>
  <c r="O3600" i="1" s="1"/>
  <c r="R3600" i="1" s="1"/>
  <c r="L3600" i="1"/>
  <c r="J3600" i="1"/>
  <c r="M3599" i="1"/>
  <c r="L3599" i="1"/>
  <c r="O3599" i="1" s="1"/>
  <c r="R3599" i="1" s="1"/>
  <c r="J3599" i="1"/>
  <c r="S3599" i="1" s="1"/>
  <c r="O3598" i="1"/>
  <c r="R3598" i="1" s="1"/>
  <c r="M3598" i="1"/>
  <c r="L3598" i="1"/>
  <c r="J3598" i="1"/>
  <c r="M3597" i="1"/>
  <c r="L3597" i="1"/>
  <c r="J3597" i="1"/>
  <c r="M3596" i="1"/>
  <c r="O3596" i="1" s="1"/>
  <c r="L3596" i="1"/>
  <c r="J3596" i="1"/>
  <c r="R3595" i="1"/>
  <c r="O3595" i="1"/>
  <c r="M3595" i="1"/>
  <c r="L3595" i="1"/>
  <c r="J3595" i="1"/>
  <c r="S3594" i="1"/>
  <c r="R3594" i="1"/>
  <c r="O3594" i="1"/>
  <c r="M3594" i="1"/>
  <c r="L3594" i="1"/>
  <c r="J3594" i="1"/>
  <c r="S3593" i="1"/>
  <c r="R3593" i="1"/>
  <c r="M3593" i="1"/>
  <c r="L3593" i="1"/>
  <c r="O3593" i="1" s="1"/>
  <c r="J3593" i="1"/>
  <c r="M3592" i="1"/>
  <c r="O3592" i="1" s="1"/>
  <c r="R3592" i="1" s="1"/>
  <c r="L3592" i="1"/>
  <c r="J3592" i="1"/>
  <c r="M3591" i="1"/>
  <c r="L3591" i="1"/>
  <c r="O3591" i="1" s="1"/>
  <c r="R3591" i="1" s="1"/>
  <c r="J3591" i="1"/>
  <c r="S3591" i="1" s="1"/>
  <c r="O3590" i="1"/>
  <c r="R3590" i="1" s="1"/>
  <c r="M3590" i="1"/>
  <c r="L3590" i="1"/>
  <c r="J3590" i="1"/>
  <c r="M3589" i="1"/>
  <c r="L3589" i="1"/>
  <c r="J3589" i="1"/>
  <c r="M3588" i="1"/>
  <c r="O3588" i="1" s="1"/>
  <c r="L3588" i="1"/>
  <c r="J3588" i="1"/>
  <c r="R3587" i="1"/>
  <c r="O3587" i="1"/>
  <c r="M3587" i="1"/>
  <c r="L3587" i="1"/>
  <c r="J3587" i="1"/>
  <c r="S3586" i="1"/>
  <c r="R3586" i="1"/>
  <c r="O3586" i="1"/>
  <c r="M3586" i="1"/>
  <c r="L3586" i="1"/>
  <c r="J3586" i="1"/>
  <c r="S3585" i="1"/>
  <c r="R3585" i="1"/>
  <c r="M3585" i="1"/>
  <c r="L3585" i="1"/>
  <c r="O3585" i="1" s="1"/>
  <c r="J3585" i="1"/>
  <c r="M3584" i="1"/>
  <c r="O3584" i="1" s="1"/>
  <c r="R3584" i="1" s="1"/>
  <c r="L3584" i="1"/>
  <c r="J3584" i="1"/>
  <c r="M3583" i="1"/>
  <c r="L3583" i="1"/>
  <c r="O3583" i="1" s="1"/>
  <c r="R3583" i="1" s="1"/>
  <c r="J3583" i="1"/>
  <c r="S3583" i="1" s="1"/>
  <c r="O3582" i="1"/>
  <c r="R3582" i="1" s="1"/>
  <c r="M3582" i="1"/>
  <c r="L3582" i="1"/>
  <c r="J3582" i="1"/>
  <c r="M3581" i="1"/>
  <c r="L3581" i="1"/>
  <c r="J3581" i="1"/>
  <c r="M3580" i="1"/>
  <c r="O3580" i="1" s="1"/>
  <c r="L3580" i="1"/>
  <c r="J3580" i="1"/>
  <c r="R3579" i="1"/>
  <c r="O3579" i="1"/>
  <c r="M3579" i="1"/>
  <c r="L3579" i="1"/>
  <c r="J3579" i="1"/>
  <c r="S3578" i="1"/>
  <c r="R3578" i="1"/>
  <c r="O3578" i="1"/>
  <c r="M3578" i="1"/>
  <c r="L3578" i="1"/>
  <c r="J3578" i="1"/>
  <c r="S3577" i="1"/>
  <c r="R3577" i="1"/>
  <c r="O3577" i="1"/>
  <c r="M3577" i="1"/>
  <c r="L3577" i="1"/>
  <c r="J3577" i="1"/>
  <c r="S3576" i="1"/>
  <c r="R3576" i="1"/>
  <c r="M3576" i="1"/>
  <c r="O3576" i="1" s="1"/>
  <c r="L3576" i="1"/>
  <c r="J3576" i="1"/>
  <c r="S3575" i="1"/>
  <c r="M3575" i="1"/>
  <c r="L3575" i="1"/>
  <c r="O3575" i="1" s="1"/>
  <c r="R3575" i="1" s="1"/>
  <c r="J3575" i="1"/>
  <c r="M3574" i="1"/>
  <c r="L3574" i="1"/>
  <c r="O3574" i="1" s="1"/>
  <c r="R3574" i="1" s="1"/>
  <c r="J3574" i="1"/>
  <c r="M3573" i="1"/>
  <c r="L3573" i="1"/>
  <c r="J3573" i="1"/>
  <c r="S3572" i="1"/>
  <c r="O3572" i="1"/>
  <c r="R3572" i="1" s="1"/>
  <c r="M3572" i="1"/>
  <c r="L3572" i="1"/>
  <c r="J3572" i="1"/>
  <c r="R3571" i="1"/>
  <c r="O3571" i="1"/>
  <c r="M3571" i="1"/>
  <c r="L3571" i="1"/>
  <c r="J3571" i="1"/>
  <c r="O3570" i="1"/>
  <c r="R3570" i="1" s="1"/>
  <c r="M3570" i="1"/>
  <c r="L3570" i="1"/>
  <c r="J3570" i="1"/>
  <c r="R3569" i="1"/>
  <c r="O3569" i="1"/>
  <c r="S3569" i="1" s="1"/>
  <c r="M3569" i="1"/>
  <c r="L3569" i="1"/>
  <c r="J3569" i="1"/>
  <c r="R3568" i="1"/>
  <c r="M3568" i="1"/>
  <c r="O3568" i="1" s="1"/>
  <c r="L3568" i="1"/>
  <c r="J3568" i="1"/>
  <c r="O3566" i="1"/>
  <c r="M3566" i="1"/>
  <c r="L3566" i="1"/>
  <c r="J3566" i="1"/>
  <c r="M3565" i="1"/>
  <c r="O3565" i="1" s="1"/>
  <c r="R3565" i="1" s="1"/>
  <c r="L3565" i="1"/>
  <c r="J3565" i="1"/>
  <c r="R3564" i="1"/>
  <c r="O3564" i="1"/>
  <c r="M3564" i="1"/>
  <c r="L3564" i="1"/>
  <c r="J3564" i="1"/>
  <c r="S3564" i="1" s="1"/>
  <c r="R3563" i="1"/>
  <c r="M3563" i="1"/>
  <c r="L3563" i="1"/>
  <c r="O3563" i="1" s="1"/>
  <c r="S3563" i="1" s="1"/>
  <c r="J3563" i="1"/>
  <c r="R3562" i="1"/>
  <c r="M3562" i="1"/>
  <c r="O3562" i="1" s="1"/>
  <c r="L3562" i="1"/>
  <c r="J3562" i="1"/>
  <c r="S3562" i="1" s="1"/>
  <c r="M3561" i="1"/>
  <c r="L3561" i="1"/>
  <c r="O3561" i="1" s="1"/>
  <c r="R3561" i="1" s="1"/>
  <c r="J3561" i="1"/>
  <c r="S3561" i="1" s="1"/>
  <c r="M3560" i="1"/>
  <c r="O3560" i="1" s="1"/>
  <c r="R3560" i="1" s="1"/>
  <c r="L3560" i="1"/>
  <c r="J3560" i="1"/>
  <c r="S3560" i="1" s="1"/>
  <c r="M3559" i="1"/>
  <c r="L3559" i="1"/>
  <c r="J3559" i="1"/>
  <c r="M3558" i="1"/>
  <c r="L3558" i="1"/>
  <c r="J3558" i="1"/>
  <c r="R3557" i="1"/>
  <c r="O3557" i="1"/>
  <c r="M3557" i="1"/>
  <c r="L3557" i="1"/>
  <c r="J3557" i="1"/>
  <c r="S3557" i="1" s="1"/>
  <c r="R3556" i="1"/>
  <c r="O3556" i="1"/>
  <c r="M3556" i="1"/>
  <c r="L3556" i="1"/>
  <c r="J3556" i="1"/>
  <c r="S3556" i="1" s="1"/>
  <c r="S3555" i="1"/>
  <c r="R3555" i="1"/>
  <c r="O3555" i="1"/>
  <c r="M3555" i="1"/>
  <c r="L3555" i="1"/>
  <c r="J3555" i="1"/>
  <c r="S3554" i="1"/>
  <c r="R3554" i="1"/>
  <c r="M3554" i="1"/>
  <c r="O3554" i="1" s="1"/>
  <c r="L3554" i="1"/>
  <c r="J3554" i="1"/>
  <c r="S3553" i="1"/>
  <c r="M3553" i="1"/>
  <c r="L3553" i="1"/>
  <c r="O3553" i="1" s="1"/>
  <c r="R3553" i="1" s="1"/>
  <c r="J3553" i="1"/>
  <c r="M3552" i="1"/>
  <c r="O3552" i="1" s="1"/>
  <c r="R3552" i="1" s="1"/>
  <c r="L3552" i="1"/>
  <c r="J3552" i="1"/>
  <c r="M3551" i="1"/>
  <c r="L3551" i="1"/>
  <c r="J3551" i="1"/>
  <c r="M3550" i="1"/>
  <c r="O3550" i="1" s="1"/>
  <c r="L3550" i="1"/>
  <c r="J3550" i="1"/>
  <c r="R3549" i="1"/>
  <c r="O3549" i="1"/>
  <c r="M3549" i="1"/>
  <c r="L3549" i="1"/>
  <c r="J3549" i="1"/>
  <c r="S3548" i="1"/>
  <c r="R3548" i="1"/>
  <c r="O3548" i="1"/>
  <c r="M3548" i="1"/>
  <c r="L3548" i="1"/>
  <c r="J3548" i="1"/>
  <c r="S3547" i="1"/>
  <c r="R3547" i="1"/>
  <c r="O3547" i="1"/>
  <c r="M3547" i="1"/>
  <c r="L3547" i="1"/>
  <c r="J3547" i="1"/>
  <c r="S3546" i="1"/>
  <c r="R3546" i="1"/>
  <c r="M3546" i="1"/>
  <c r="O3546" i="1" s="1"/>
  <c r="L3546" i="1"/>
  <c r="J3546" i="1"/>
  <c r="S3545" i="1"/>
  <c r="M3545" i="1"/>
  <c r="L3545" i="1"/>
  <c r="O3545" i="1" s="1"/>
  <c r="R3545" i="1" s="1"/>
  <c r="J3545" i="1"/>
  <c r="M3544" i="1"/>
  <c r="L3544" i="1"/>
  <c r="J3544" i="1"/>
  <c r="M3543" i="1"/>
  <c r="L3543" i="1"/>
  <c r="J3543" i="1"/>
  <c r="O3542" i="1"/>
  <c r="R3542" i="1" s="1"/>
  <c r="M3542" i="1"/>
  <c r="L3542" i="1"/>
  <c r="J3542" i="1"/>
  <c r="R3541" i="1"/>
  <c r="O3541" i="1"/>
  <c r="M3541" i="1"/>
  <c r="L3541" i="1"/>
  <c r="J3541" i="1"/>
  <c r="R3540" i="1"/>
  <c r="O3540" i="1"/>
  <c r="M3540" i="1"/>
  <c r="L3540" i="1"/>
  <c r="J3540" i="1"/>
  <c r="S3540" i="1" s="1"/>
  <c r="R3539" i="1"/>
  <c r="O3539" i="1"/>
  <c r="S3539" i="1" s="1"/>
  <c r="M3539" i="1"/>
  <c r="L3539" i="1"/>
  <c r="J3539" i="1"/>
  <c r="S3538" i="1"/>
  <c r="R3538" i="1"/>
  <c r="O3538" i="1"/>
  <c r="M3538" i="1"/>
  <c r="L3538" i="1"/>
  <c r="J3538" i="1"/>
  <c r="S3537" i="1"/>
  <c r="R3537" i="1"/>
  <c r="M3537" i="1"/>
  <c r="L3537" i="1"/>
  <c r="O3537" i="1" s="1"/>
  <c r="J3537" i="1"/>
  <c r="O3536" i="1"/>
  <c r="M3536" i="1"/>
  <c r="L3536" i="1"/>
  <c r="J3536" i="1"/>
  <c r="M3535" i="1"/>
  <c r="L3535" i="1"/>
  <c r="J3535" i="1"/>
  <c r="M3534" i="1"/>
  <c r="O3534" i="1" s="1"/>
  <c r="R3534" i="1" s="1"/>
  <c r="L3534" i="1"/>
  <c r="J3534" i="1"/>
  <c r="M3533" i="1"/>
  <c r="L3533" i="1"/>
  <c r="O3533" i="1" s="1"/>
  <c r="R3533" i="1" s="1"/>
  <c r="J3533" i="1"/>
  <c r="S3533" i="1" s="1"/>
  <c r="R3532" i="1"/>
  <c r="O3532" i="1"/>
  <c r="M3532" i="1"/>
  <c r="L3532" i="1"/>
  <c r="J3532" i="1"/>
  <c r="S3532" i="1" s="1"/>
  <c r="M3531" i="1"/>
  <c r="L3531" i="1"/>
  <c r="O3531" i="1" s="1"/>
  <c r="J3531" i="1"/>
  <c r="O3530" i="1"/>
  <c r="R3530" i="1" s="1"/>
  <c r="M3530" i="1"/>
  <c r="L3530" i="1"/>
  <c r="J3530" i="1"/>
  <c r="S3530" i="1" s="1"/>
  <c r="M3529" i="1"/>
  <c r="L3529" i="1"/>
  <c r="O3529" i="1" s="1"/>
  <c r="R3529" i="1" s="1"/>
  <c r="J3529" i="1"/>
  <c r="S3529" i="1" s="1"/>
  <c r="M3528" i="1"/>
  <c r="O3528" i="1" s="1"/>
  <c r="R3528" i="1" s="1"/>
  <c r="L3528" i="1"/>
  <c r="J3528" i="1"/>
  <c r="M3527" i="1"/>
  <c r="L3527" i="1"/>
  <c r="O3527" i="1" s="1"/>
  <c r="R3527" i="1" s="1"/>
  <c r="J3527" i="1"/>
  <c r="S3526" i="1"/>
  <c r="O3526" i="1"/>
  <c r="R3526" i="1" s="1"/>
  <c r="M3526" i="1"/>
  <c r="L3526" i="1"/>
  <c r="J3526" i="1"/>
  <c r="R3525" i="1"/>
  <c r="O3525" i="1"/>
  <c r="M3525" i="1"/>
  <c r="L3525" i="1"/>
  <c r="J3525" i="1"/>
  <c r="O3524" i="1"/>
  <c r="R3524" i="1" s="1"/>
  <c r="M3524" i="1"/>
  <c r="L3524" i="1"/>
  <c r="J3524" i="1"/>
  <c r="S3524" i="1" s="1"/>
  <c r="R3523" i="1"/>
  <c r="O3523" i="1"/>
  <c r="S3523" i="1" s="1"/>
  <c r="M3523" i="1"/>
  <c r="L3523" i="1"/>
  <c r="J3523" i="1"/>
  <c r="S3522" i="1"/>
  <c r="R3522" i="1"/>
  <c r="O3522" i="1"/>
  <c r="M3522" i="1"/>
  <c r="L3522" i="1"/>
  <c r="J3522" i="1"/>
  <c r="S3521" i="1"/>
  <c r="R3521" i="1"/>
  <c r="M3521" i="1"/>
  <c r="L3521" i="1"/>
  <c r="O3521" i="1" s="1"/>
  <c r="J3521" i="1"/>
  <c r="O3520" i="1"/>
  <c r="M3520" i="1"/>
  <c r="L3520" i="1"/>
  <c r="J3520" i="1"/>
  <c r="M3519" i="1"/>
  <c r="L3519" i="1"/>
  <c r="O3519" i="1" s="1"/>
  <c r="R3519" i="1" s="1"/>
  <c r="J3519" i="1"/>
  <c r="O3518" i="1"/>
  <c r="R3518" i="1" s="1"/>
  <c r="M3518" i="1"/>
  <c r="L3518" i="1"/>
  <c r="J3518" i="1"/>
  <c r="S3518" i="1" s="1"/>
  <c r="M3517" i="1"/>
  <c r="L3517" i="1"/>
  <c r="O3517" i="1" s="1"/>
  <c r="R3517" i="1" s="1"/>
  <c r="J3517" i="1"/>
  <c r="S3517" i="1" s="1"/>
  <c r="R3516" i="1"/>
  <c r="O3516" i="1"/>
  <c r="M3516" i="1"/>
  <c r="L3516" i="1"/>
  <c r="J3516" i="1"/>
  <c r="S3516" i="1" s="1"/>
  <c r="M3515" i="1"/>
  <c r="L3515" i="1"/>
  <c r="O3515" i="1" s="1"/>
  <c r="J3515" i="1"/>
  <c r="O3514" i="1"/>
  <c r="R3514" i="1" s="1"/>
  <c r="M3514" i="1"/>
  <c r="L3514" i="1"/>
  <c r="J3514" i="1"/>
  <c r="M3513" i="1"/>
  <c r="L3513" i="1"/>
  <c r="O3513" i="1" s="1"/>
  <c r="R3513" i="1" s="1"/>
  <c r="J3513" i="1"/>
  <c r="S3513" i="1" s="1"/>
  <c r="M3512" i="1"/>
  <c r="O3512" i="1" s="1"/>
  <c r="R3512" i="1" s="1"/>
  <c r="L3512" i="1"/>
  <c r="J3512" i="1"/>
  <c r="M3511" i="1"/>
  <c r="L3511" i="1"/>
  <c r="O3511" i="1" s="1"/>
  <c r="R3511" i="1" s="1"/>
  <c r="J3511" i="1"/>
  <c r="S3510" i="1"/>
  <c r="O3510" i="1"/>
  <c r="R3510" i="1" s="1"/>
  <c r="M3510" i="1"/>
  <c r="L3510" i="1"/>
  <c r="J3510" i="1"/>
  <c r="R3509" i="1"/>
  <c r="O3509" i="1"/>
  <c r="M3509" i="1"/>
  <c r="L3509" i="1"/>
  <c r="J3509" i="1"/>
  <c r="O3508" i="1"/>
  <c r="R3508" i="1" s="1"/>
  <c r="M3508" i="1"/>
  <c r="L3508" i="1"/>
  <c r="J3508" i="1"/>
  <c r="R3507" i="1"/>
  <c r="O3507" i="1"/>
  <c r="S3507" i="1" s="1"/>
  <c r="M3507" i="1"/>
  <c r="L3507" i="1"/>
  <c r="J3507" i="1"/>
  <c r="S3506" i="1"/>
  <c r="R3506" i="1"/>
  <c r="O3506" i="1"/>
  <c r="M3506" i="1"/>
  <c r="L3506" i="1"/>
  <c r="J3506" i="1"/>
  <c r="S3504" i="1"/>
  <c r="M3504" i="1"/>
  <c r="L3504" i="1"/>
  <c r="O3504" i="1" s="1"/>
  <c r="R3504" i="1" s="1"/>
  <c r="J3504" i="1"/>
  <c r="R3503" i="1"/>
  <c r="O3503" i="1"/>
  <c r="M3503" i="1"/>
  <c r="L3503" i="1"/>
  <c r="J3503" i="1"/>
  <c r="S3502" i="1"/>
  <c r="R3502" i="1"/>
  <c r="O3502" i="1"/>
  <c r="M3502" i="1"/>
  <c r="L3502" i="1"/>
  <c r="J3502" i="1"/>
  <c r="S3501" i="1"/>
  <c r="O3501" i="1"/>
  <c r="R3501" i="1" s="1"/>
  <c r="M3501" i="1"/>
  <c r="L3501" i="1"/>
  <c r="J3501" i="1"/>
  <c r="R3500" i="1"/>
  <c r="M3500" i="1"/>
  <c r="O3500" i="1" s="1"/>
  <c r="L3500" i="1"/>
  <c r="J3500" i="1"/>
  <c r="S3500" i="1" s="1"/>
  <c r="S3499" i="1"/>
  <c r="R3499" i="1"/>
  <c r="M3499" i="1"/>
  <c r="L3499" i="1"/>
  <c r="O3499" i="1" s="1"/>
  <c r="J3499" i="1"/>
  <c r="S3498" i="1"/>
  <c r="O3498" i="1"/>
  <c r="R3498" i="1" s="1"/>
  <c r="M3498" i="1"/>
  <c r="L3498" i="1"/>
  <c r="J3498" i="1"/>
  <c r="M3497" i="1"/>
  <c r="L3497" i="1"/>
  <c r="J3497" i="1"/>
  <c r="M3496" i="1"/>
  <c r="L3496" i="1"/>
  <c r="J3496" i="1"/>
  <c r="M3495" i="1"/>
  <c r="O3495" i="1" s="1"/>
  <c r="R3495" i="1" s="1"/>
  <c r="L3495" i="1"/>
  <c r="J3495" i="1"/>
  <c r="M3494" i="1"/>
  <c r="O3494" i="1" s="1"/>
  <c r="R3494" i="1" s="1"/>
  <c r="L3494" i="1"/>
  <c r="J3494" i="1"/>
  <c r="S3494" i="1" s="1"/>
  <c r="O3493" i="1"/>
  <c r="M3493" i="1"/>
  <c r="L3493" i="1"/>
  <c r="J3493" i="1"/>
  <c r="M3492" i="1"/>
  <c r="O3492" i="1" s="1"/>
  <c r="R3492" i="1" s="1"/>
  <c r="L3492" i="1"/>
  <c r="J3492" i="1"/>
  <c r="S3492" i="1" s="1"/>
  <c r="R3491" i="1"/>
  <c r="M3491" i="1"/>
  <c r="L3491" i="1"/>
  <c r="O3491" i="1" s="1"/>
  <c r="J3491" i="1"/>
  <c r="O3490" i="1"/>
  <c r="R3490" i="1" s="1"/>
  <c r="M3490" i="1"/>
  <c r="L3490" i="1"/>
  <c r="J3490" i="1"/>
  <c r="S3490" i="1" s="1"/>
  <c r="M3489" i="1"/>
  <c r="L3489" i="1"/>
  <c r="J3489" i="1"/>
  <c r="S3488" i="1"/>
  <c r="M3488" i="1"/>
  <c r="L3488" i="1"/>
  <c r="O3488" i="1" s="1"/>
  <c r="R3488" i="1" s="1"/>
  <c r="J3488" i="1"/>
  <c r="R3487" i="1"/>
  <c r="O3487" i="1"/>
  <c r="M3487" i="1"/>
  <c r="L3487" i="1"/>
  <c r="J3487" i="1"/>
  <c r="O3486" i="1"/>
  <c r="S3486" i="1" s="1"/>
  <c r="M3486" i="1"/>
  <c r="L3486" i="1"/>
  <c r="J3486" i="1"/>
  <c r="O3485" i="1"/>
  <c r="M3485" i="1"/>
  <c r="L3485" i="1"/>
  <c r="J3485" i="1"/>
  <c r="R3484" i="1"/>
  <c r="M3484" i="1"/>
  <c r="O3484" i="1" s="1"/>
  <c r="L3484" i="1"/>
  <c r="J3484" i="1"/>
  <c r="M3482" i="1"/>
  <c r="O3482" i="1" s="1"/>
  <c r="R3482" i="1" s="1"/>
  <c r="L3482" i="1"/>
  <c r="J3482" i="1"/>
  <c r="R3481" i="1"/>
  <c r="M3481" i="1"/>
  <c r="L3481" i="1"/>
  <c r="O3481" i="1" s="1"/>
  <c r="J3481" i="1"/>
  <c r="S3480" i="1"/>
  <c r="R3480" i="1"/>
  <c r="O3480" i="1"/>
  <c r="M3480" i="1"/>
  <c r="L3480" i="1"/>
  <c r="J3480" i="1"/>
  <c r="R3479" i="1"/>
  <c r="M3479" i="1"/>
  <c r="L3479" i="1"/>
  <c r="O3479" i="1" s="1"/>
  <c r="S3479" i="1" s="1"/>
  <c r="J3479" i="1"/>
  <c r="S3478" i="1"/>
  <c r="O3478" i="1"/>
  <c r="R3478" i="1" s="1"/>
  <c r="M3478" i="1"/>
  <c r="L3478" i="1"/>
  <c r="J3478" i="1"/>
  <c r="S3477" i="1"/>
  <c r="M3477" i="1"/>
  <c r="L3477" i="1"/>
  <c r="O3477" i="1" s="1"/>
  <c r="R3477" i="1" s="1"/>
  <c r="J3477" i="1"/>
  <c r="S3476" i="1"/>
  <c r="M3476" i="1"/>
  <c r="O3476" i="1" s="1"/>
  <c r="R3476" i="1" s="1"/>
  <c r="L3476" i="1"/>
  <c r="J3476" i="1"/>
  <c r="R3475" i="1"/>
  <c r="M3475" i="1"/>
  <c r="L3475" i="1"/>
  <c r="O3475" i="1" s="1"/>
  <c r="J3475" i="1"/>
  <c r="M3474" i="1"/>
  <c r="O3474" i="1" s="1"/>
  <c r="R3474" i="1" s="1"/>
  <c r="L3474" i="1"/>
  <c r="J3474" i="1"/>
  <c r="S3474" i="1" s="1"/>
  <c r="M3473" i="1"/>
  <c r="L3473" i="1"/>
  <c r="J3473" i="1"/>
  <c r="R3472" i="1"/>
  <c r="M3472" i="1"/>
  <c r="O3472" i="1" s="1"/>
  <c r="L3472" i="1"/>
  <c r="J3472" i="1"/>
  <c r="S3472" i="1" s="1"/>
  <c r="M3471" i="1"/>
  <c r="L3471" i="1"/>
  <c r="O3471" i="1" s="1"/>
  <c r="J3471" i="1"/>
  <c r="O3470" i="1"/>
  <c r="M3470" i="1"/>
  <c r="L3470" i="1"/>
  <c r="J3470" i="1"/>
  <c r="M3469" i="1"/>
  <c r="L3469" i="1"/>
  <c r="O3469" i="1" s="1"/>
  <c r="J3469" i="1"/>
  <c r="M3468" i="1"/>
  <c r="L3468" i="1"/>
  <c r="J3468" i="1"/>
  <c r="M3467" i="1"/>
  <c r="L3467" i="1"/>
  <c r="O3467" i="1" s="1"/>
  <c r="R3467" i="1" s="1"/>
  <c r="J3467" i="1"/>
  <c r="M3466" i="1"/>
  <c r="O3466" i="1" s="1"/>
  <c r="R3466" i="1" s="1"/>
  <c r="L3466" i="1"/>
  <c r="J3466" i="1"/>
  <c r="M3465" i="1"/>
  <c r="L3465" i="1"/>
  <c r="O3465" i="1" s="1"/>
  <c r="R3465" i="1" s="1"/>
  <c r="J3465" i="1"/>
  <c r="S3464" i="1"/>
  <c r="R3464" i="1"/>
  <c r="O3464" i="1"/>
  <c r="M3464" i="1"/>
  <c r="L3464" i="1"/>
  <c r="J3464" i="1"/>
  <c r="M3463" i="1"/>
  <c r="L3463" i="1"/>
  <c r="O3463" i="1" s="1"/>
  <c r="J3463" i="1"/>
  <c r="S3462" i="1"/>
  <c r="O3462" i="1"/>
  <c r="R3462" i="1" s="1"/>
  <c r="M3462" i="1"/>
  <c r="L3462" i="1"/>
  <c r="J3462" i="1"/>
  <c r="S3461" i="1"/>
  <c r="O3461" i="1"/>
  <c r="R3461" i="1" s="1"/>
  <c r="M3461" i="1"/>
  <c r="L3461" i="1"/>
  <c r="J3461" i="1"/>
  <c r="M3460" i="1"/>
  <c r="O3460" i="1" s="1"/>
  <c r="R3460" i="1" s="1"/>
  <c r="L3460" i="1"/>
  <c r="J3460" i="1"/>
  <c r="S3460" i="1" s="1"/>
  <c r="M3459" i="1"/>
  <c r="L3459" i="1"/>
  <c r="J3459" i="1"/>
  <c r="M3458" i="1"/>
  <c r="O3458" i="1" s="1"/>
  <c r="R3458" i="1" s="1"/>
  <c r="L3458" i="1"/>
  <c r="J3458" i="1"/>
  <c r="M3457" i="1"/>
  <c r="O3457" i="1" s="1"/>
  <c r="R3457" i="1" s="1"/>
  <c r="L3457" i="1"/>
  <c r="J3457" i="1"/>
  <c r="S3457" i="1" s="1"/>
  <c r="M3456" i="1"/>
  <c r="O3456" i="1" s="1"/>
  <c r="R3456" i="1" s="1"/>
  <c r="L3456" i="1"/>
  <c r="J3456" i="1"/>
  <c r="S3456" i="1" s="1"/>
  <c r="S3455" i="1"/>
  <c r="M3455" i="1"/>
  <c r="O3455" i="1" s="1"/>
  <c r="R3455" i="1" s="1"/>
  <c r="L3455" i="1"/>
  <c r="J3455" i="1"/>
  <c r="R3454" i="1"/>
  <c r="O3454" i="1"/>
  <c r="M3454" i="1"/>
  <c r="L3454" i="1"/>
  <c r="J3454" i="1"/>
  <c r="S3454" i="1" s="1"/>
  <c r="O3453" i="1"/>
  <c r="R3453" i="1" s="1"/>
  <c r="M3453" i="1"/>
  <c r="L3453" i="1"/>
  <c r="J3453" i="1"/>
  <c r="S3453" i="1" s="1"/>
  <c r="M3452" i="1"/>
  <c r="L3452" i="1"/>
  <c r="J3452" i="1"/>
  <c r="M3451" i="1"/>
  <c r="L3451" i="1"/>
  <c r="J3451" i="1"/>
  <c r="O3450" i="1"/>
  <c r="R3450" i="1" s="1"/>
  <c r="M3450" i="1"/>
  <c r="L3450" i="1"/>
  <c r="J3450" i="1"/>
  <c r="M3449" i="1"/>
  <c r="O3449" i="1" s="1"/>
  <c r="R3449" i="1" s="1"/>
  <c r="L3449" i="1"/>
  <c r="J3449" i="1"/>
  <c r="M3448" i="1"/>
  <c r="O3448" i="1" s="1"/>
  <c r="R3448" i="1" s="1"/>
  <c r="L3448" i="1"/>
  <c r="J3448" i="1"/>
  <c r="M3447" i="1"/>
  <c r="O3447" i="1" s="1"/>
  <c r="L3447" i="1"/>
  <c r="J3447" i="1"/>
  <c r="R3446" i="1"/>
  <c r="M3446" i="1"/>
  <c r="O3446" i="1" s="1"/>
  <c r="L3446" i="1"/>
  <c r="J3446" i="1"/>
  <c r="S3445" i="1"/>
  <c r="O3445" i="1"/>
  <c r="R3445" i="1" s="1"/>
  <c r="M3445" i="1"/>
  <c r="L3445" i="1"/>
  <c r="J3445" i="1"/>
  <c r="O3444" i="1"/>
  <c r="R3444" i="1" s="1"/>
  <c r="M3444" i="1"/>
  <c r="L3444" i="1"/>
  <c r="J3444" i="1"/>
  <c r="S3444" i="1" s="1"/>
  <c r="M3443" i="1"/>
  <c r="L3443" i="1"/>
  <c r="J3443" i="1"/>
  <c r="O3442" i="1"/>
  <c r="R3442" i="1" s="1"/>
  <c r="M3442" i="1"/>
  <c r="L3442" i="1"/>
  <c r="J3442" i="1"/>
  <c r="M3441" i="1"/>
  <c r="O3441" i="1" s="1"/>
  <c r="R3441" i="1" s="1"/>
  <c r="L3441" i="1"/>
  <c r="J3441" i="1"/>
  <c r="S3440" i="1"/>
  <c r="O3440" i="1"/>
  <c r="R3440" i="1" s="1"/>
  <c r="M3440" i="1"/>
  <c r="L3440" i="1"/>
  <c r="J3440" i="1"/>
  <c r="S3439" i="1"/>
  <c r="O3439" i="1"/>
  <c r="R3439" i="1" s="1"/>
  <c r="M3439" i="1"/>
  <c r="L3439" i="1"/>
  <c r="J3439" i="1"/>
  <c r="R3438" i="1"/>
  <c r="O3438" i="1"/>
  <c r="M3438" i="1"/>
  <c r="L3438" i="1"/>
  <c r="J3438" i="1"/>
  <c r="S3438" i="1" s="1"/>
  <c r="S3437" i="1"/>
  <c r="R3437" i="1"/>
  <c r="O3437" i="1"/>
  <c r="M3437" i="1"/>
  <c r="L3437" i="1"/>
  <c r="J3437" i="1"/>
  <c r="R3436" i="1"/>
  <c r="M3436" i="1"/>
  <c r="O3436" i="1" s="1"/>
  <c r="L3436" i="1"/>
  <c r="J3436" i="1"/>
  <c r="M3435" i="1"/>
  <c r="L3435" i="1"/>
  <c r="J3435" i="1"/>
  <c r="S3434" i="1"/>
  <c r="O3434" i="1"/>
  <c r="R3434" i="1" s="1"/>
  <c r="M3434" i="1"/>
  <c r="L3434" i="1"/>
  <c r="J3434" i="1"/>
  <c r="R3433" i="1"/>
  <c r="O3433" i="1"/>
  <c r="M3433" i="1"/>
  <c r="L3433" i="1"/>
  <c r="J3433" i="1"/>
  <c r="S3432" i="1"/>
  <c r="O3432" i="1"/>
  <c r="R3432" i="1" s="1"/>
  <c r="M3432" i="1"/>
  <c r="L3432" i="1"/>
  <c r="J3432" i="1"/>
  <c r="O3431" i="1"/>
  <c r="M3431" i="1"/>
  <c r="L3431" i="1"/>
  <c r="J3431" i="1"/>
  <c r="M3429" i="1"/>
  <c r="L3429" i="1"/>
  <c r="O3429" i="1" s="1"/>
  <c r="R3429" i="1" s="1"/>
  <c r="J3429" i="1"/>
  <c r="S3429" i="1" s="1"/>
  <c r="M3428" i="1"/>
  <c r="L3428" i="1"/>
  <c r="O3428" i="1" s="1"/>
  <c r="R3428" i="1" s="1"/>
  <c r="J3428" i="1"/>
  <c r="O3426" i="1"/>
  <c r="M3426" i="1"/>
  <c r="L3426" i="1"/>
  <c r="J3426" i="1"/>
  <c r="M3424" i="1"/>
  <c r="L3424" i="1"/>
  <c r="O3424" i="1" s="1"/>
  <c r="J3424" i="1"/>
  <c r="R3423" i="1"/>
  <c r="M3423" i="1"/>
  <c r="L3423" i="1"/>
  <c r="O3423" i="1" s="1"/>
  <c r="J3423" i="1"/>
  <c r="O3421" i="1"/>
  <c r="R3421" i="1" s="1"/>
  <c r="M3421" i="1"/>
  <c r="L3421" i="1"/>
  <c r="J3421" i="1"/>
  <c r="R3419" i="1"/>
  <c r="O3419" i="1"/>
  <c r="M3419" i="1"/>
  <c r="L3419" i="1"/>
  <c r="J3419" i="1"/>
  <c r="Q3418" i="1"/>
  <c r="S3418" i="1" s="1"/>
  <c r="M3416" i="1"/>
  <c r="L3416" i="1"/>
  <c r="O3416" i="1" s="1"/>
  <c r="R3416" i="1" s="1"/>
  <c r="J3416" i="1"/>
  <c r="O3415" i="1"/>
  <c r="R3415" i="1" s="1"/>
  <c r="M3415" i="1"/>
  <c r="L3415" i="1"/>
  <c r="J3415" i="1"/>
  <c r="M3414" i="1"/>
  <c r="L3414" i="1"/>
  <c r="O3414" i="1" s="1"/>
  <c r="R3414" i="1" s="1"/>
  <c r="J3414" i="1"/>
  <c r="M3413" i="1"/>
  <c r="L3413" i="1"/>
  <c r="J3413" i="1"/>
  <c r="M3412" i="1"/>
  <c r="O3412" i="1" s="1"/>
  <c r="R3412" i="1" s="1"/>
  <c r="L3412" i="1"/>
  <c r="J3412" i="1"/>
  <c r="S3411" i="1"/>
  <c r="O3411" i="1"/>
  <c r="R3411" i="1" s="1"/>
  <c r="M3411" i="1"/>
  <c r="L3411" i="1"/>
  <c r="J3411" i="1"/>
  <c r="O3410" i="1"/>
  <c r="R3410" i="1" s="1"/>
  <c r="M3410" i="1"/>
  <c r="L3410" i="1"/>
  <c r="J3410" i="1"/>
  <c r="M3409" i="1"/>
  <c r="L3409" i="1"/>
  <c r="J3409" i="1"/>
  <c r="M3408" i="1"/>
  <c r="O3408" i="1" s="1"/>
  <c r="R3408" i="1" s="1"/>
  <c r="L3408" i="1"/>
  <c r="J3408" i="1"/>
  <c r="S3408" i="1" s="1"/>
  <c r="O3407" i="1"/>
  <c r="R3407" i="1" s="1"/>
  <c r="M3407" i="1"/>
  <c r="L3407" i="1"/>
  <c r="J3407" i="1"/>
  <c r="M3406" i="1"/>
  <c r="O3406" i="1" s="1"/>
  <c r="L3406" i="1"/>
  <c r="J3406" i="1"/>
  <c r="O3405" i="1"/>
  <c r="M3405" i="1"/>
  <c r="L3405" i="1"/>
  <c r="J3405" i="1"/>
  <c r="R3404" i="1"/>
  <c r="O3404" i="1"/>
  <c r="M3404" i="1"/>
  <c r="L3404" i="1"/>
  <c r="J3404" i="1"/>
  <c r="S3404" i="1" s="1"/>
  <c r="R3403" i="1"/>
  <c r="O3403" i="1"/>
  <c r="M3403" i="1"/>
  <c r="L3403" i="1"/>
  <c r="J3403" i="1"/>
  <c r="S3403" i="1" s="1"/>
  <c r="R3402" i="1"/>
  <c r="M3402" i="1"/>
  <c r="O3402" i="1" s="1"/>
  <c r="L3402" i="1"/>
  <c r="J3402" i="1"/>
  <c r="S3402" i="1" s="1"/>
  <c r="M3401" i="1"/>
  <c r="L3401" i="1"/>
  <c r="J3401" i="1"/>
  <c r="O3400" i="1"/>
  <c r="R3400" i="1" s="1"/>
  <c r="M3400" i="1"/>
  <c r="L3400" i="1"/>
  <c r="J3400" i="1"/>
  <c r="S3400" i="1" s="1"/>
  <c r="R3399" i="1"/>
  <c r="O3399" i="1"/>
  <c r="M3399" i="1"/>
  <c r="L3399" i="1"/>
  <c r="J3399" i="1"/>
  <c r="S3399" i="1" s="1"/>
  <c r="S3398" i="1"/>
  <c r="R3398" i="1"/>
  <c r="O3398" i="1"/>
  <c r="M3398" i="1"/>
  <c r="L3398" i="1"/>
  <c r="J3398" i="1"/>
  <c r="R3397" i="1"/>
  <c r="O3397" i="1"/>
  <c r="S3397" i="1" s="1"/>
  <c r="M3397" i="1"/>
  <c r="L3397" i="1"/>
  <c r="J3397" i="1"/>
  <c r="S3396" i="1"/>
  <c r="R3396" i="1"/>
  <c r="O3396" i="1"/>
  <c r="M3396" i="1"/>
  <c r="L3396" i="1"/>
  <c r="J3396" i="1"/>
  <c r="O3395" i="1"/>
  <c r="R3395" i="1" s="1"/>
  <c r="M3395" i="1"/>
  <c r="L3395" i="1"/>
  <c r="J3395" i="1"/>
  <c r="S3395" i="1" s="1"/>
  <c r="M3394" i="1"/>
  <c r="O3394" i="1" s="1"/>
  <c r="R3394" i="1" s="1"/>
  <c r="L3394" i="1"/>
  <c r="J3394" i="1"/>
  <c r="M3393" i="1"/>
  <c r="L3393" i="1"/>
  <c r="J3393" i="1"/>
  <c r="M3392" i="1"/>
  <c r="O3392" i="1" s="1"/>
  <c r="R3392" i="1" s="1"/>
  <c r="L3392" i="1"/>
  <c r="J3392" i="1"/>
  <c r="S3392" i="1" s="1"/>
  <c r="M3391" i="1"/>
  <c r="O3391" i="1" s="1"/>
  <c r="R3391" i="1" s="1"/>
  <c r="L3391" i="1"/>
  <c r="J3391" i="1"/>
  <c r="S3391" i="1" s="1"/>
  <c r="S3390" i="1"/>
  <c r="M3390" i="1"/>
  <c r="O3390" i="1" s="1"/>
  <c r="R3390" i="1" s="1"/>
  <c r="L3390" i="1"/>
  <c r="J3390" i="1"/>
  <c r="M3389" i="1"/>
  <c r="O3389" i="1" s="1"/>
  <c r="L3389" i="1"/>
  <c r="J3389" i="1"/>
  <c r="R3388" i="1"/>
  <c r="O3388" i="1"/>
  <c r="M3388" i="1"/>
  <c r="L3388" i="1"/>
  <c r="J3388" i="1"/>
  <c r="S3388" i="1" s="1"/>
  <c r="O3387" i="1"/>
  <c r="R3387" i="1" s="1"/>
  <c r="M3387" i="1"/>
  <c r="L3387" i="1"/>
  <c r="J3387" i="1"/>
  <c r="M3386" i="1"/>
  <c r="L3386" i="1"/>
  <c r="O3386" i="1" s="1"/>
  <c r="R3386" i="1" s="1"/>
  <c r="J3386" i="1"/>
  <c r="M3385" i="1"/>
  <c r="L3385" i="1"/>
  <c r="J3385" i="1"/>
  <c r="M3384" i="1"/>
  <c r="L3384" i="1"/>
  <c r="O3384" i="1" s="1"/>
  <c r="R3384" i="1" s="1"/>
  <c r="J3384" i="1"/>
  <c r="O3383" i="1"/>
  <c r="R3383" i="1" s="1"/>
  <c r="M3383" i="1"/>
  <c r="L3383" i="1"/>
  <c r="J3383" i="1"/>
  <c r="M3382" i="1"/>
  <c r="L3382" i="1"/>
  <c r="O3382" i="1" s="1"/>
  <c r="R3382" i="1" s="1"/>
  <c r="J3382" i="1"/>
  <c r="S3382" i="1" s="1"/>
  <c r="O3381" i="1"/>
  <c r="M3381" i="1"/>
  <c r="L3381" i="1"/>
  <c r="J3381" i="1"/>
  <c r="M3380" i="1"/>
  <c r="O3380" i="1" s="1"/>
  <c r="R3380" i="1" s="1"/>
  <c r="L3380" i="1"/>
  <c r="J3380" i="1"/>
  <c r="S3380" i="1" s="1"/>
  <c r="S3379" i="1"/>
  <c r="O3379" i="1"/>
  <c r="R3379" i="1" s="1"/>
  <c r="M3379" i="1"/>
  <c r="L3379" i="1"/>
  <c r="J3379" i="1"/>
  <c r="R3378" i="1"/>
  <c r="O3378" i="1"/>
  <c r="M3378" i="1"/>
  <c r="L3378" i="1"/>
  <c r="J3378" i="1"/>
  <c r="S3378" i="1" s="1"/>
  <c r="M3377" i="1"/>
  <c r="L3377" i="1"/>
  <c r="J3377" i="1"/>
  <c r="M3376" i="1"/>
  <c r="O3376" i="1" s="1"/>
  <c r="R3376" i="1" s="1"/>
  <c r="L3376" i="1"/>
  <c r="J3376" i="1"/>
  <c r="M3375" i="1"/>
  <c r="O3375" i="1" s="1"/>
  <c r="R3375" i="1" s="1"/>
  <c r="L3375" i="1"/>
  <c r="J3375" i="1"/>
  <c r="S3374" i="1"/>
  <c r="O3374" i="1"/>
  <c r="R3374" i="1" s="1"/>
  <c r="M3374" i="1"/>
  <c r="L3374" i="1"/>
  <c r="J3374" i="1"/>
  <c r="M3373" i="1"/>
  <c r="O3373" i="1" s="1"/>
  <c r="L3373" i="1"/>
  <c r="J3373" i="1"/>
  <c r="R3372" i="1"/>
  <c r="O3372" i="1"/>
  <c r="M3372" i="1"/>
  <c r="L3372" i="1"/>
  <c r="J3372" i="1"/>
  <c r="S3372" i="1" s="1"/>
  <c r="R3371" i="1"/>
  <c r="O3371" i="1"/>
  <c r="M3371" i="1"/>
  <c r="L3371" i="1"/>
  <c r="J3371" i="1"/>
  <c r="S3371" i="1" s="1"/>
  <c r="M3370" i="1"/>
  <c r="O3370" i="1" s="1"/>
  <c r="R3370" i="1" s="1"/>
  <c r="L3370" i="1"/>
  <c r="J3370" i="1"/>
  <c r="S3370" i="1" s="1"/>
  <c r="M3369" i="1"/>
  <c r="L3369" i="1"/>
  <c r="J3369" i="1"/>
  <c r="O3368" i="1"/>
  <c r="M3368" i="1"/>
  <c r="L3368" i="1"/>
  <c r="J3368" i="1"/>
  <c r="R3367" i="1"/>
  <c r="O3367" i="1"/>
  <c r="M3367" i="1"/>
  <c r="L3367" i="1"/>
  <c r="J3367" i="1"/>
  <c r="S3367" i="1" s="1"/>
  <c r="R3366" i="1"/>
  <c r="O3366" i="1"/>
  <c r="M3366" i="1"/>
  <c r="L3366" i="1"/>
  <c r="J3366" i="1"/>
  <c r="S3366" i="1" s="1"/>
  <c r="S3365" i="1"/>
  <c r="R3365" i="1"/>
  <c r="O3365" i="1"/>
  <c r="M3365" i="1"/>
  <c r="L3365" i="1"/>
  <c r="J3365" i="1"/>
  <c r="S3364" i="1"/>
  <c r="R3364" i="1"/>
  <c r="O3364" i="1"/>
  <c r="M3364" i="1"/>
  <c r="L3364" i="1"/>
  <c r="J3364" i="1"/>
  <c r="S3363" i="1"/>
  <c r="O3363" i="1"/>
  <c r="R3363" i="1" s="1"/>
  <c r="M3363" i="1"/>
  <c r="L3363" i="1"/>
  <c r="J3363" i="1"/>
  <c r="M3362" i="1"/>
  <c r="O3362" i="1" s="1"/>
  <c r="R3362" i="1" s="1"/>
  <c r="L3362" i="1"/>
  <c r="J3362" i="1"/>
  <c r="S3362" i="1" s="1"/>
  <c r="M3361" i="1"/>
  <c r="L3361" i="1"/>
  <c r="J3361" i="1"/>
  <c r="M3360" i="1"/>
  <c r="O3360" i="1" s="1"/>
  <c r="R3360" i="1" s="1"/>
  <c r="L3360" i="1"/>
  <c r="J3360" i="1"/>
  <c r="M3359" i="1"/>
  <c r="O3359" i="1" s="1"/>
  <c r="R3359" i="1" s="1"/>
  <c r="L3359" i="1"/>
  <c r="J3359" i="1"/>
  <c r="S3359" i="1" s="1"/>
  <c r="S3358" i="1"/>
  <c r="M3358" i="1"/>
  <c r="O3358" i="1" s="1"/>
  <c r="R3358" i="1" s="1"/>
  <c r="L3358" i="1"/>
  <c r="J3358" i="1"/>
  <c r="M3357" i="1"/>
  <c r="O3357" i="1" s="1"/>
  <c r="L3357" i="1"/>
  <c r="J3357" i="1"/>
  <c r="R3356" i="1"/>
  <c r="O3356" i="1"/>
  <c r="M3356" i="1"/>
  <c r="L3356" i="1"/>
  <c r="J3356" i="1"/>
  <c r="S3356" i="1" s="1"/>
  <c r="M3355" i="1"/>
  <c r="L3355" i="1"/>
  <c r="O3355" i="1" s="1"/>
  <c r="R3355" i="1" s="1"/>
  <c r="J3355" i="1"/>
  <c r="M3354" i="1"/>
  <c r="L3354" i="1"/>
  <c r="O3354" i="1" s="1"/>
  <c r="R3354" i="1" s="1"/>
  <c r="J3354" i="1"/>
  <c r="M3353" i="1"/>
  <c r="L3353" i="1"/>
  <c r="O3353" i="1" s="1"/>
  <c r="R3353" i="1" s="1"/>
  <c r="J3353" i="1"/>
  <c r="M3352" i="1"/>
  <c r="L3352" i="1"/>
  <c r="J3352" i="1"/>
  <c r="M3351" i="1"/>
  <c r="L3351" i="1"/>
  <c r="O3351" i="1" s="1"/>
  <c r="R3351" i="1" s="1"/>
  <c r="J3351" i="1"/>
  <c r="M3350" i="1"/>
  <c r="L3350" i="1"/>
  <c r="O3350" i="1" s="1"/>
  <c r="R3350" i="1" s="1"/>
  <c r="J3350" i="1"/>
  <c r="M3349" i="1"/>
  <c r="L3349" i="1"/>
  <c r="O3349" i="1" s="1"/>
  <c r="J3349" i="1"/>
  <c r="R3348" i="1"/>
  <c r="M3348" i="1"/>
  <c r="O3348" i="1" s="1"/>
  <c r="L3348" i="1"/>
  <c r="J3348" i="1"/>
  <c r="O3347" i="1"/>
  <c r="M3347" i="1"/>
  <c r="L3347" i="1"/>
  <c r="J3347" i="1"/>
  <c r="M3346" i="1"/>
  <c r="O3346" i="1" s="1"/>
  <c r="R3346" i="1" s="1"/>
  <c r="L3346" i="1"/>
  <c r="J3346" i="1"/>
  <c r="S3346" i="1" s="1"/>
  <c r="M3345" i="1"/>
  <c r="L3345" i="1"/>
  <c r="J3345" i="1"/>
  <c r="O3344" i="1"/>
  <c r="R3344" i="1" s="1"/>
  <c r="M3344" i="1"/>
  <c r="L3344" i="1"/>
  <c r="J3344" i="1"/>
  <c r="M3343" i="1"/>
  <c r="O3343" i="1" s="1"/>
  <c r="R3343" i="1" s="1"/>
  <c r="L3343" i="1"/>
  <c r="J3343" i="1"/>
  <c r="M3342" i="1"/>
  <c r="O3342" i="1" s="1"/>
  <c r="L3342" i="1"/>
  <c r="J3342" i="1"/>
  <c r="S3341" i="1"/>
  <c r="O3341" i="1"/>
  <c r="R3341" i="1" s="1"/>
  <c r="M3341" i="1"/>
  <c r="L3341" i="1"/>
  <c r="J3341" i="1"/>
  <c r="O3340" i="1"/>
  <c r="R3340" i="1" s="1"/>
  <c r="M3340" i="1"/>
  <c r="L3340" i="1"/>
  <c r="J3340" i="1"/>
  <c r="R3339" i="1"/>
  <c r="O3339" i="1"/>
  <c r="M3339" i="1"/>
  <c r="L3339" i="1"/>
  <c r="J3339" i="1"/>
  <c r="S3339" i="1" s="1"/>
  <c r="M3337" i="1"/>
  <c r="L3337" i="1"/>
  <c r="O3337" i="1" s="1"/>
  <c r="R3337" i="1" s="1"/>
  <c r="J3337" i="1"/>
  <c r="M3336" i="1"/>
  <c r="L3336" i="1"/>
  <c r="O3336" i="1" s="1"/>
  <c r="R3336" i="1" s="1"/>
  <c r="J3336" i="1"/>
  <c r="S3336" i="1" s="1"/>
  <c r="M3335" i="1"/>
  <c r="L3335" i="1"/>
  <c r="O3335" i="1" s="1"/>
  <c r="J3335" i="1"/>
  <c r="M3334" i="1"/>
  <c r="O3334" i="1" s="1"/>
  <c r="R3334" i="1" s="1"/>
  <c r="L3334" i="1"/>
  <c r="J3334" i="1"/>
  <c r="M3333" i="1"/>
  <c r="L3333" i="1"/>
  <c r="O3333" i="1" s="1"/>
  <c r="R3333" i="1" s="1"/>
  <c r="J3333" i="1"/>
  <c r="O3332" i="1"/>
  <c r="M3332" i="1"/>
  <c r="L3332" i="1"/>
  <c r="J3332" i="1"/>
  <c r="O3331" i="1"/>
  <c r="R3331" i="1" s="1"/>
  <c r="M3331" i="1"/>
  <c r="L3331" i="1"/>
  <c r="J3331" i="1"/>
  <c r="O3330" i="1"/>
  <c r="R3330" i="1" s="1"/>
  <c r="M3330" i="1"/>
  <c r="L3330" i="1"/>
  <c r="J3330" i="1"/>
  <c r="R3329" i="1"/>
  <c r="M3329" i="1"/>
  <c r="L3329" i="1"/>
  <c r="O3329" i="1" s="1"/>
  <c r="S3329" i="1" s="1"/>
  <c r="J3329" i="1"/>
  <c r="S3328" i="1"/>
  <c r="M3328" i="1"/>
  <c r="O3328" i="1" s="1"/>
  <c r="R3328" i="1" s="1"/>
  <c r="L3328" i="1"/>
  <c r="J3328" i="1"/>
  <c r="M3327" i="1"/>
  <c r="L3327" i="1"/>
  <c r="O3327" i="1" s="1"/>
  <c r="R3327" i="1" s="1"/>
  <c r="J3327" i="1"/>
  <c r="M3326" i="1"/>
  <c r="L3326" i="1"/>
  <c r="O3326" i="1" s="1"/>
  <c r="R3326" i="1" s="1"/>
  <c r="J3326" i="1"/>
  <c r="S3326" i="1" s="1"/>
  <c r="M3325" i="1"/>
  <c r="L3325" i="1"/>
  <c r="O3325" i="1" s="1"/>
  <c r="R3325" i="1" s="1"/>
  <c r="J3325" i="1"/>
  <c r="S3324" i="1"/>
  <c r="O3324" i="1"/>
  <c r="R3324" i="1" s="1"/>
  <c r="M3324" i="1"/>
  <c r="L3324" i="1"/>
  <c r="J3324" i="1"/>
  <c r="O3323" i="1"/>
  <c r="R3323" i="1" s="1"/>
  <c r="M3323" i="1"/>
  <c r="L3323" i="1"/>
  <c r="J3323" i="1"/>
  <c r="S3322" i="1"/>
  <c r="O3322" i="1"/>
  <c r="R3322" i="1" s="1"/>
  <c r="M3322" i="1"/>
  <c r="L3322" i="1"/>
  <c r="J3322" i="1"/>
  <c r="M3321" i="1"/>
  <c r="L3321" i="1"/>
  <c r="O3321" i="1" s="1"/>
  <c r="J3321" i="1"/>
  <c r="S3320" i="1"/>
  <c r="M3320" i="1"/>
  <c r="O3320" i="1" s="1"/>
  <c r="R3320" i="1" s="1"/>
  <c r="L3320" i="1"/>
  <c r="J3320" i="1"/>
  <c r="M3319" i="1"/>
  <c r="L3319" i="1"/>
  <c r="O3319" i="1" s="1"/>
  <c r="R3319" i="1" s="1"/>
  <c r="J3319" i="1"/>
  <c r="M3318" i="1"/>
  <c r="L3318" i="1"/>
  <c r="O3318" i="1" s="1"/>
  <c r="R3318" i="1" s="1"/>
  <c r="J3318" i="1"/>
  <c r="M3317" i="1"/>
  <c r="L3317" i="1"/>
  <c r="O3317" i="1" s="1"/>
  <c r="R3317" i="1" s="1"/>
  <c r="J3317" i="1"/>
  <c r="O3316" i="1"/>
  <c r="M3316" i="1"/>
  <c r="L3316" i="1"/>
  <c r="J3316" i="1"/>
  <c r="O3315" i="1"/>
  <c r="R3315" i="1" s="1"/>
  <c r="M3315" i="1"/>
  <c r="L3315" i="1"/>
  <c r="J3315" i="1"/>
  <c r="O3314" i="1"/>
  <c r="R3314" i="1" s="1"/>
  <c r="M3314" i="1"/>
  <c r="L3314" i="1"/>
  <c r="J3314" i="1"/>
  <c r="M3313" i="1"/>
  <c r="L3313" i="1"/>
  <c r="O3313" i="1" s="1"/>
  <c r="S3313" i="1" s="1"/>
  <c r="J3313" i="1"/>
  <c r="S3312" i="1"/>
  <c r="M3312" i="1"/>
  <c r="O3312" i="1" s="1"/>
  <c r="R3312" i="1" s="1"/>
  <c r="L3312" i="1"/>
  <c r="J3312" i="1"/>
  <c r="M3311" i="1"/>
  <c r="L3311" i="1"/>
  <c r="O3311" i="1" s="1"/>
  <c r="R3311" i="1" s="1"/>
  <c r="J3311" i="1"/>
  <c r="M3310" i="1"/>
  <c r="L3310" i="1"/>
  <c r="J3310" i="1"/>
  <c r="M3309" i="1"/>
  <c r="L3309" i="1"/>
  <c r="O3309" i="1" s="1"/>
  <c r="R3309" i="1" s="1"/>
  <c r="J3309" i="1"/>
  <c r="S3308" i="1"/>
  <c r="O3308" i="1"/>
  <c r="R3308" i="1" s="1"/>
  <c r="M3308" i="1"/>
  <c r="L3308" i="1"/>
  <c r="J3308" i="1"/>
  <c r="O3307" i="1"/>
  <c r="R3307" i="1" s="1"/>
  <c r="M3307" i="1"/>
  <c r="L3307" i="1"/>
  <c r="J3307" i="1"/>
  <c r="O3306" i="1"/>
  <c r="R3306" i="1" s="1"/>
  <c r="M3306" i="1"/>
  <c r="L3306" i="1"/>
  <c r="J3306" i="1"/>
  <c r="R3305" i="1"/>
  <c r="M3305" i="1"/>
  <c r="L3305" i="1"/>
  <c r="O3305" i="1" s="1"/>
  <c r="S3305" i="1" s="1"/>
  <c r="J3305" i="1"/>
  <c r="S3304" i="1"/>
  <c r="M3304" i="1"/>
  <c r="O3304" i="1" s="1"/>
  <c r="R3304" i="1" s="1"/>
  <c r="L3304" i="1"/>
  <c r="J3304" i="1"/>
  <c r="M3303" i="1"/>
  <c r="L3303" i="1"/>
  <c r="O3303" i="1" s="1"/>
  <c r="R3303" i="1" s="1"/>
  <c r="J3303" i="1"/>
  <c r="M3302" i="1"/>
  <c r="L3302" i="1"/>
  <c r="O3302" i="1" s="1"/>
  <c r="R3302" i="1" s="1"/>
  <c r="J3302" i="1"/>
  <c r="M3301" i="1"/>
  <c r="L3301" i="1"/>
  <c r="O3301" i="1" s="1"/>
  <c r="R3301" i="1" s="1"/>
  <c r="J3301" i="1"/>
  <c r="O3300" i="1"/>
  <c r="R3300" i="1" s="1"/>
  <c r="M3300" i="1"/>
  <c r="L3300" i="1"/>
  <c r="J3300" i="1"/>
  <c r="O3299" i="1"/>
  <c r="R3299" i="1" s="1"/>
  <c r="M3299" i="1"/>
  <c r="L3299" i="1"/>
  <c r="J3299" i="1"/>
  <c r="O3298" i="1"/>
  <c r="M3298" i="1"/>
  <c r="L3298" i="1"/>
  <c r="J3298" i="1"/>
  <c r="M3297" i="1"/>
  <c r="L3297" i="1"/>
  <c r="O3297" i="1" s="1"/>
  <c r="J3297" i="1"/>
  <c r="S3296" i="1"/>
  <c r="M3296" i="1"/>
  <c r="O3296" i="1" s="1"/>
  <c r="R3296" i="1" s="1"/>
  <c r="L3296" i="1"/>
  <c r="J3296" i="1"/>
  <c r="M3295" i="1"/>
  <c r="L3295" i="1"/>
  <c r="O3295" i="1" s="1"/>
  <c r="R3295" i="1" s="1"/>
  <c r="J3295" i="1"/>
  <c r="M3294" i="1"/>
  <c r="L3294" i="1"/>
  <c r="J3294" i="1"/>
  <c r="M3293" i="1"/>
  <c r="L3293" i="1"/>
  <c r="O3293" i="1" s="1"/>
  <c r="R3293" i="1" s="1"/>
  <c r="J3293" i="1"/>
  <c r="S3292" i="1"/>
  <c r="O3292" i="1"/>
  <c r="R3292" i="1" s="1"/>
  <c r="M3292" i="1"/>
  <c r="L3292" i="1"/>
  <c r="J3292" i="1"/>
  <c r="O3291" i="1"/>
  <c r="R3291" i="1" s="1"/>
  <c r="M3291" i="1"/>
  <c r="L3291" i="1"/>
  <c r="J3291" i="1"/>
  <c r="S3290" i="1"/>
  <c r="O3290" i="1"/>
  <c r="R3290" i="1" s="1"/>
  <c r="M3290" i="1"/>
  <c r="L3290" i="1"/>
  <c r="J3290" i="1"/>
  <c r="M3288" i="1"/>
  <c r="L3288" i="1"/>
  <c r="J3288" i="1"/>
  <c r="M3287" i="1"/>
  <c r="L3287" i="1"/>
  <c r="O3287" i="1" s="1"/>
  <c r="R3287" i="1" s="1"/>
  <c r="J3287" i="1"/>
  <c r="S3286" i="1"/>
  <c r="O3286" i="1"/>
  <c r="R3286" i="1" s="1"/>
  <c r="M3286" i="1"/>
  <c r="L3286" i="1"/>
  <c r="J3286" i="1"/>
  <c r="O3285" i="1"/>
  <c r="R3285" i="1" s="1"/>
  <c r="M3285" i="1"/>
  <c r="L3285" i="1"/>
  <c r="J3285" i="1"/>
  <c r="S3284" i="1"/>
  <c r="O3284" i="1"/>
  <c r="R3284" i="1" s="1"/>
  <c r="M3284" i="1"/>
  <c r="L3284" i="1"/>
  <c r="J3284" i="1"/>
  <c r="R3283" i="1"/>
  <c r="M3283" i="1"/>
  <c r="L3283" i="1"/>
  <c r="O3283" i="1" s="1"/>
  <c r="S3283" i="1" s="1"/>
  <c r="J3283" i="1"/>
  <c r="S3282" i="1"/>
  <c r="M3282" i="1"/>
  <c r="O3282" i="1" s="1"/>
  <c r="R3282" i="1" s="1"/>
  <c r="L3282" i="1"/>
  <c r="J3282" i="1"/>
  <c r="M3281" i="1"/>
  <c r="L3281" i="1"/>
  <c r="O3281" i="1" s="1"/>
  <c r="R3281" i="1" s="1"/>
  <c r="J3281" i="1"/>
  <c r="M3280" i="1"/>
  <c r="L3280" i="1"/>
  <c r="O3280" i="1" s="1"/>
  <c r="R3280" i="1" s="1"/>
  <c r="J3280" i="1"/>
  <c r="O3278" i="1"/>
  <c r="M3278" i="1"/>
  <c r="L3278" i="1"/>
  <c r="J3278" i="1"/>
  <c r="Q3276" i="1"/>
  <c r="H3274" i="1"/>
  <c r="R3273" i="1"/>
  <c r="O3273" i="1"/>
  <c r="N3273" i="1"/>
  <c r="M3273" i="1"/>
  <c r="L3273" i="1"/>
  <c r="J3273" i="1"/>
  <c r="S3273" i="1" s="1"/>
  <c r="I3273" i="1"/>
  <c r="F3273" i="1"/>
  <c r="N3272" i="1"/>
  <c r="M3272" i="1"/>
  <c r="L3272" i="1"/>
  <c r="O3272" i="1" s="1"/>
  <c r="J3272" i="1"/>
  <c r="I3272" i="1"/>
  <c r="F3272" i="1"/>
  <c r="N3271" i="1"/>
  <c r="M3271" i="1"/>
  <c r="O3271" i="1" s="1"/>
  <c r="R3271" i="1" s="1"/>
  <c r="L3271" i="1"/>
  <c r="J3271" i="1"/>
  <c r="S3271" i="1" s="1"/>
  <c r="I3271" i="1"/>
  <c r="F3271" i="1"/>
  <c r="N3270" i="1"/>
  <c r="M3270" i="1"/>
  <c r="L3270" i="1"/>
  <c r="O3270" i="1" s="1"/>
  <c r="R3270" i="1" s="1"/>
  <c r="J3270" i="1"/>
  <c r="S3270" i="1" s="1"/>
  <c r="I3270" i="1"/>
  <c r="F3270" i="1"/>
  <c r="O3269" i="1"/>
  <c r="R3269" i="1" s="1"/>
  <c r="N3269" i="1"/>
  <c r="M3269" i="1"/>
  <c r="L3269" i="1"/>
  <c r="J3269" i="1"/>
  <c r="I3269" i="1"/>
  <c r="F3269" i="1"/>
  <c r="N3268" i="1"/>
  <c r="M3268" i="1"/>
  <c r="L3268" i="1"/>
  <c r="J3268" i="1"/>
  <c r="I3268" i="1"/>
  <c r="F3268" i="1"/>
  <c r="O3267" i="1"/>
  <c r="N3267" i="1"/>
  <c r="M3267" i="1"/>
  <c r="L3267" i="1"/>
  <c r="J3267" i="1"/>
  <c r="I3267" i="1"/>
  <c r="F3267" i="1"/>
  <c r="O3266" i="1"/>
  <c r="R3266" i="1" s="1"/>
  <c r="N3266" i="1"/>
  <c r="M3266" i="1"/>
  <c r="L3266" i="1"/>
  <c r="J3266" i="1"/>
  <c r="I3266" i="1"/>
  <c r="F3266" i="1"/>
  <c r="R3265" i="1"/>
  <c r="O3265" i="1"/>
  <c r="N3265" i="1"/>
  <c r="M3265" i="1"/>
  <c r="L3265" i="1"/>
  <c r="J3265" i="1"/>
  <c r="S3265" i="1" s="1"/>
  <c r="I3265" i="1"/>
  <c r="F3265" i="1"/>
  <c r="S3264" i="1"/>
  <c r="R3264" i="1"/>
  <c r="N3264" i="1"/>
  <c r="M3264" i="1"/>
  <c r="L3264" i="1"/>
  <c r="O3264" i="1" s="1"/>
  <c r="J3264" i="1"/>
  <c r="I3264" i="1"/>
  <c r="F3264" i="1"/>
  <c r="S3263" i="1"/>
  <c r="N3263" i="1"/>
  <c r="M3263" i="1"/>
  <c r="O3263" i="1" s="1"/>
  <c r="R3263" i="1" s="1"/>
  <c r="L3263" i="1"/>
  <c r="J3263" i="1"/>
  <c r="I3263" i="1"/>
  <c r="F3263" i="1"/>
  <c r="N3262" i="1"/>
  <c r="M3262" i="1"/>
  <c r="L3262" i="1"/>
  <c r="O3262" i="1" s="1"/>
  <c r="R3262" i="1" s="1"/>
  <c r="J3262" i="1"/>
  <c r="S3262" i="1" s="1"/>
  <c r="I3262" i="1"/>
  <c r="F3262" i="1"/>
  <c r="N3261" i="1"/>
  <c r="M3261" i="1"/>
  <c r="L3261" i="1"/>
  <c r="O3261" i="1" s="1"/>
  <c r="R3261" i="1" s="1"/>
  <c r="J3261" i="1"/>
  <c r="S3261" i="1" s="1"/>
  <c r="I3261" i="1"/>
  <c r="F3261" i="1"/>
  <c r="N3260" i="1"/>
  <c r="M3260" i="1"/>
  <c r="L3260" i="1"/>
  <c r="J3260" i="1"/>
  <c r="I3260" i="1"/>
  <c r="F3260" i="1"/>
  <c r="N3259" i="1"/>
  <c r="M3259" i="1"/>
  <c r="O3259" i="1" s="1"/>
  <c r="L3259" i="1"/>
  <c r="J3259" i="1"/>
  <c r="I3259" i="1"/>
  <c r="F3259" i="1"/>
  <c r="O3258" i="1"/>
  <c r="R3258" i="1" s="1"/>
  <c r="N3258" i="1"/>
  <c r="M3258" i="1"/>
  <c r="L3258" i="1"/>
  <c r="J3258" i="1"/>
  <c r="S3258" i="1" s="1"/>
  <c r="I3258" i="1"/>
  <c r="F3258" i="1"/>
  <c r="R3257" i="1"/>
  <c r="O3257" i="1"/>
  <c r="N3257" i="1"/>
  <c r="M3257" i="1"/>
  <c r="L3257" i="1"/>
  <c r="J3257" i="1"/>
  <c r="S3257" i="1" s="1"/>
  <c r="I3257" i="1"/>
  <c r="F3257" i="1"/>
  <c r="N3256" i="1"/>
  <c r="M3256" i="1"/>
  <c r="L3256" i="1"/>
  <c r="O3256" i="1" s="1"/>
  <c r="J3256" i="1"/>
  <c r="I3256" i="1"/>
  <c r="F3256" i="1"/>
  <c r="N3255" i="1"/>
  <c r="M3255" i="1"/>
  <c r="O3255" i="1" s="1"/>
  <c r="R3255" i="1" s="1"/>
  <c r="L3255" i="1"/>
  <c r="J3255" i="1"/>
  <c r="I3255" i="1"/>
  <c r="F3255" i="1"/>
  <c r="N3254" i="1"/>
  <c r="M3254" i="1"/>
  <c r="L3254" i="1"/>
  <c r="O3254" i="1" s="1"/>
  <c r="R3254" i="1" s="1"/>
  <c r="J3254" i="1"/>
  <c r="S3254" i="1" s="1"/>
  <c r="I3254" i="1"/>
  <c r="F3254" i="1"/>
  <c r="O3253" i="1"/>
  <c r="R3253" i="1" s="1"/>
  <c r="N3253" i="1"/>
  <c r="M3253" i="1"/>
  <c r="L3253" i="1"/>
  <c r="J3253" i="1"/>
  <c r="I3253" i="1"/>
  <c r="F3253" i="1"/>
  <c r="N3252" i="1"/>
  <c r="M3252" i="1"/>
  <c r="L3252" i="1"/>
  <c r="J3252" i="1"/>
  <c r="I3252" i="1"/>
  <c r="F3252" i="1"/>
  <c r="N3251" i="1"/>
  <c r="M3251" i="1"/>
  <c r="O3251" i="1" s="1"/>
  <c r="L3251" i="1"/>
  <c r="J3251" i="1"/>
  <c r="I3251" i="1"/>
  <c r="F3251" i="1"/>
  <c r="O3250" i="1"/>
  <c r="R3250" i="1" s="1"/>
  <c r="N3250" i="1"/>
  <c r="M3250" i="1"/>
  <c r="L3250" i="1"/>
  <c r="J3250" i="1"/>
  <c r="I3250" i="1"/>
  <c r="F3250" i="1"/>
  <c r="R3249" i="1"/>
  <c r="O3249" i="1"/>
  <c r="N3249" i="1"/>
  <c r="M3249" i="1"/>
  <c r="L3249" i="1"/>
  <c r="J3249" i="1"/>
  <c r="I3249" i="1"/>
  <c r="F3249" i="1"/>
  <c r="S3248" i="1"/>
  <c r="R3248" i="1"/>
  <c r="N3248" i="1"/>
  <c r="M3248" i="1"/>
  <c r="L3248" i="1"/>
  <c r="O3248" i="1" s="1"/>
  <c r="J3248" i="1"/>
  <c r="I3248" i="1"/>
  <c r="F3248" i="1"/>
  <c r="S3247" i="1"/>
  <c r="N3247" i="1"/>
  <c r="M3247" i="1"/>
  <c r="O3247" i="1" s="1"/>
  <c r="R3247" i="1" s="1"/>
  <c r="L3247" i="1"/>
  <c r="J3247" i="1"/>
  <c r="I3247" i="1"/>
  <c r="F3247" i="1"/>
  <c r="N3246" i="1"/>
  <c r="M3246" i="1"/>
  <c r="L3246" i="1"/>
  <c r="O3246" i="1" s="1"/>
  <c r="R3246" i="1" s="1"/>
  <c r="J3246" i="1"/>
  <c r="S3246" i="1" s="1"/>
  <c r="I3246" i="1"/>
  <c r="F3246" i="1"/>
  <c r="N3245" i="1"/>
  <c r="M3245" i="1"/>
  <c r="L3245" i="1"/>
  <c r="O3245" i="1" s="1"/>
  <c r="R3245" i="1" s="1"/>
  <c r="J3245" i="1"/>
  <c r="I3245" i="1"/>
  <c r="F3245" i="1"/>
  <c r="N3244" i="1"/>
  <c r="M3244" i="1"/>
  <c r="L3244" i="1"/>
  <c r="J3244" i="1"/>
  <c r="I3244" i="1"/>
  <c r="F3244" i="1"/>
  <c r="N3243" i="1"/>
  <c r="M3243" i="1"/>
  <c r="O3243" i="1" s="1"/>
  <c r="L3243" i="1"/>
  <c r="J3243" i="1"/>
  <c r="I3243" i="1"/>
  <c r="F3243" i="1"/>
  <c r="O3242" i="1"/>
  <c r="R3242" i="1" s="1"/>
  <c r="N3242" i="1"/>
  <c r="M3242" i="1"/>
  <c r="L3242" i="1"/>
  <c r="J3242" i="1"/>
  <c r="S3242" i="1" s="1"/>
  <c r="I3242" i="1"/>
  <c r="H3242" i="1"/>
  <c r="N3241" i="1"/>
  <c r="L3241" i="1"/>
  <c r="J3241" i="1"/>
  <c r="S3241" i="1" s="1"/>
  <c r="I3241" i="1"/>
  <c r="H3241" i="1"/>
  <c r="M3241" i="1" s="1"/>
  <c r="O3241" i="1" s="1"/>
  <c r="R3241" i="1" s="1"/>
  <c r="L3240" i="1"/>
  <c r="I3240" i="1"/>
  <c r="H3240" i="1"/>
  <c r="S3239" i="1"/>
  <c r="N3239" i="1"/>
  <c r="M3239" i="1"/>
  <c r="O3239" i="1" s="1"/>
  <c r="R3239" i="1" s="1"/>
  <c r="L3239" i="1"/>
  <c r="I3239" i="1"/>
  <c r="H3239" i="1"/>
  <c r="J3239" i="1" s="1"/>
  <c r="L3238" i="1"/>
  <c r="J3238" i="1"/>
  <c r="I3238" i="1"/>
  <c r="H3238" i="1"/>
  <c r="M3238" i="1" s="1"/>
  <c r="M3237" i="1"/>
  <c r="L3237" i="1"/>
  <c r="J3237" i="1"/>
  <c r="I3237" i="1"/>
  <c r="H3237" i="1"/>
  <c r="N3236" i="1"/>
  <c r="M3236" i="1"/>
  <c r="L3236" i="1"/>
  <c r="J3236" i="1"/>
  <c r="I3236" i="1"/>
  <c r="H3236" i="1"/>
  <c r="S3235" i="1"/>
  <c r="O3235" i="1"/>
  <c r="R3235" i="1" s="1"/>
  <c r="N3235" i="1"/>
  <c r="M3235" i="1"/>
  <c r="L3235" i="1"/>
  <c r="I3235" i="1"/>
  <c r="H3235" i="1"/>
  <c r="J3235" i="1" s="1"/>
  <c r="O3234" i="1"/>
  <c r="R3234" i="1" s="1"/>
  <c r="N3234" i="1"/>
  <c r="M3234" i="1"/>
  <c r="L3234" i="1"/>
  <c r="J3234" i="1"/>
  <c r="I3234" i="1"/>
  <c r="H3234" i="1"/>
  <c r="H3233" i="1"/>
  <c r="M3232" i="1"/>
  <c r="L3232" i="1"/>
  <c r="O3232" i="1" s="1"/>
  <c r="R3232" i="1" s="1"/>
  <c r="J3232" i="1"/>
  <c r="M3231" i="1"/>
  <c r="L3231" i="1"/>
  <c r="J3231" i="1"/>
  <c r="O3230" i="1"/>
  <c r="M3230" i="1"/>
  <c r="L3230" i="1"/>
  <c r="J3230" i="1"/>
  <c r="R3229" i="1"/>
  <c r="O3229" i="1"/>
  <c r="M3229" i="1"/>
  <c r="L3229" i="1"/>
  <c r="J3229" i="1"/>
  <c r="S3229" i="1" s="1"/>
  <c r="R3228" i="1"/>
  <c r="O3228" i="1"/>
  <c r="M3228" i="1"/>
  <c r="L3228" i="1"/>
  <c r="J3228" i="1"/>
  <c r="S3228" i="1" s="1"/>
  <c r="S3227" i="1"/>
  <c r="R3227" i="1"/>
  <c r="M3227" i="1"/>
  <c r="L3227" i="1"/>
  <c r="O3227" i="1" s="1"/>
  <c r="J3227" i="1"/>
  <c r="M3226" i="1"/>
  <c r="O3226" i="1" s="1"/>
  <c r="L3226" i="1"/>
  <c r="J3226" i="1"/>
  <c r="M3225" i="1"/>
  <c r="L3225" i="1"/>
  <c r="O3225" i="1" s="1"/>
  <c r="R3225" i="1" s="1"/>
  <c r="J3225" i="1"/>
  <c r="M3224" i="1"/>
  <c r="L3224" i="1"/>
  <c r="O3224" i="1" s="1"/>
  <c r="R3224" i="1" s="1"/>
  <c r="J3224" i="1"/>
  <c r="S3222" i="1"/>
  <c r="R3222" i="1"/>
  <c r="Q3222" i="1"/>
  <c r="S3220" i="1"/>
  <c r="Q3220" i="1"/>
  <c r="R3220" i="1" s="1"/>
  <c r="S3219" i="1"/>
  <c r="M3219" i="1"/>
  <c r="L3219" i="1"/>
  <c r="O3219" i="1" s="1"/>
  <c r="R3219" i="1" s="1"/>
  <c r="J3219" i="1"/>
  <c r="M3218" i="1"/>
  <c r="O3218" i="1" s="1"/>
  <c r="R3218" i="1" s="1"/>
  <c r="L3218" i="1"/>
  <c r="J3218" i="1"/>
  <c r="S3218" i="1" s="1"/>
  <c r="M3217" i="1"/>
  <c r="L3217" i="1"/>
  <c r="O3217" i="1" s="1"/>
  <c r="R3217" i="1" s="1"/>
  <c r="J3217" i="1"/>
  <c r="S3217" i="1" s="1"/>
  <c r="M3216" i="1"/>
  <c r="L3216" i="1"/>
  <c r="J3216" i="1"/>
  <c r="M3215" i="1"/>
  <c r="L3215" i="1"/>
  <c r="J3215" i="1"/>
  <c r="S3214" i="1"/>
  <c r="O3214" i="1"/>
  <c r="R3214" i="1" s="1"/>
  <c r="M3214" i="1"/>
  <c r="L3214" i="1"/>
  <c r="J3214" i="1"/>
  <c r="R3213" i="1"/>
  <c r="O3213" i="1"/>
  <c r="M3213" i="1"/>
  <c r="L3213" i="1"/>
  <c r="J3213" i="1"/>
  <c r="R3212" i="1"/>
  <c r="O3212" i="1"/>
  <c r="M3212" i="1"/>
  <c r="L3212" i="1"/>
  <c r="J3212" i="1"/>
  <c r="M3211" i="1"/>
  <c r="L3211" i="1"/>
  <c r="O3211" i="1" s="1"/>
  <c r="R3211" i="1" s="1"/>
  <c r="J3211" i="1"/>
  <c r="M3210" i="1"/>
  <c r="O3210" i="1" s="1"/>
  <c r="R3210" i="1" s="1"/>
  <c r="L3210" i="1"/>
  <c r="J3210" i="1"/>
  <c r="M3209" i="1"/>
  <c r="L3209" i="1"/>
  <c r="O3209" i="1" s="1"/>
  <c r="R3209" i="1" s="1"/>
  <c r="J3209" i="1"/>
  <c r="S3209" i="1" s="1"/>
  <c r="M3208" i="1"/>
  <c r="O3208" i="1" s="1"/>
  <c r="R3208" i="1" s="1"/>
  <c r="L3208" i="1"/>
  <c r="J3208" i="1"/>
  <c r="M3207" i="1"/>
  <c r="L3207" i="1"/>
  <c r="J3207" i="1"/>
  <c r="O3206" i="1"/>
  <c r="M3206" i="1"/>
  <c r="L3206" i="1"/>
  <c r="J3206" i="1"/>
  <c r="O3205" i="1"/>
  <c r="R3205" i="1" s="1"/>
  <c r="M3205" i="1"/>
  <c r="L3205" i="1"/>
  <c r="J3205" i="1"/>
  <c r="R3204" i="1"/>
  <c r="O3204" i="1"/>
  <c r="M3204" i="1"/>
  <c r="L3204" i="1"/>
  <c r="J3204" i="1"/>
  <c r="S3204" i="1" s="1"/>
  <c r="S3203" i="1"/>
  <c r="M3203" i="1"/>
  <c r="L3203" i="1"/>
  <c r="O3203" i="1" s="1"/>
  <c r="R3203" i="1" s="1"/>
  <c r="J3203" i="1"/>
  <c r="M3202" i="1"/>
  <c r="O3202" i="1" s="1"/>
  <c r="R3202" i="1" s="1"/>
  <c r="L3202" i="1"/>
  <c r="J3202" i="1"/>
  <c r="S3202" i="1" s="1"/>
  <c r="M3201" i="1"/>
  <c r="L3201" i="1"/>
  <c r="O3201" i="1" s="1"/>
  <c r="R3201" i="1" s="1"/>
  <c r="J3201" i="1"/>
  <c r="S3201" i="1" s="1"/>
  <c r="M3200" i="1"/>
  <c r="L3200" i="1"/>
  <c r="J3200" i="1"/>
  <c r="M3199" i="1"/>
  <c r="L3199" i="1"/>
  <c r="J3199" i="1"/>
  <c r="S3198" i="1"/>
  <c r="O3198" i="1"/>
  <c r="R3198" i="1" s="1"/>
  <c r="M3198" i="1"/>
  <c r="L3198" i="1"/>
  <c r="J3198" i="1"/>
  <c r="O3197" i="1"/>
  <c r="R3197" i="1" s="1"/>
  <c r="M3197" i="1"/>
  <c r="L3197" i="1"/>
  <c r="J3197" i="1"/>
  <c r="R3196" i="1"/>
  <c r="O3196" i="1"/>
  <c r="M3196" i="1"/>
  <c r="L3196" i="1"/>
  <c r="J3196" i="1"/>
  <c r="M3195" i="1"/>
  <c r="L3195" i="1"/>
  <c r="O3195" i="1" s="1"/>
  <c r="R3195" i="1" s="1"/>
  <c r="J3195" i="1"/>
  <c r="M3194" i="1"/>
  <c r="O3194" i="1" s="1"/>
  <c r="R3194" i="1" s="1"/>
  <c r="L3194" i="1"/>
  <c r="J3194" i="1"/>
  <c r="M3193" i="1"/>
  <c r="L3193" i="1"/>
  <c r="O3193" i="1" s="1"/>
  <c r="R3193" i="1" s="1"/>
  <c r="J3193" i="1"/>
  <c r="S3193" i="1" s="1"/>
  <c r="M3192" i="1"/>
  <c r="O3192" i="1" s="1"/>
  <c r="R3192" i="1" s="1"/>
  <c r="L3192" i="1"/>
  <c r="J3192" i="1"/>
  <c r="M3191" i="1"/>
  <c r="L3191" i="1"/>
  <c r="J3191" i="1"/>
  <c r="O3190" i="1"/>
  <c r="R3190" i="1" s="1"/>
  <c r="M3190" i="1"/>
  <c r="L3190" i="1"/>
  <c r="J3190" i="1"/>
  <c r="O3189" i="1"/>
  <c r="R3189" i="1" s="1"/>
  <c r="M3189" i="1"/>
  <c r="L3189" i="1"/>
  <c r="J3189" i="1"/>
  <c r="R3188" i="1"/>
  <c r="O3188" i="1"/>
  <c r="M3188" i="1"/>
  <c r="L3188" i="1"/>
  <c r="J3188" i="1"/>
  <c r="S3188" i="1" s="1"/>
  <c r="S3187" i="1"/>
  <c r="M3187" i="1"/>
  <c r="L3187" i="1"/>
  <c r="O3187" i="1" s="1"/>
  <c r="R3187" i="1" s="1"/>
  <c r="J3187" i="1"/>
  <c r="M3186" i="1"/>
  <c r="O3186" i="1" s="1"/>
  <c r="R3186" i="1" s="1"/>
  <c r="L3186" i="1"/>
  <c r="J3186" i="1"/>
  <c r="S3186" i="1" s="1"/>
  <c r="M3185" i="1"/>
  <c r="L3185" i="1"/>
  <c r="O3185" i="1" s="1"/>
  <c r="R3185" i="1" s="1"/>
  <c r="J3185" i="1"/>
  <c r="S3185" i="1" s="1"/>
  <c r="M3184" i="1"/>
  <c r="L3184" i="1"/>
  <c r="O3184" i="1" s="1"/>
  <c r="R3184" i="1" s="1"/>
  <c r="J3184" i="1"/>
  <c r="M3183" i="1"/>
  <c r="L3183" i="1"/>
  <c r="J3183" i="1"/>
  <c r="S3182" i="1"/>
  <c r="O3182" i="1"/>
  <c r="R3182" i="1" s="1"/>
  <c r="M3182" i="1"/>
  <c r="L3182" i="1"/>
  <c r="J3182" i="1"/>
  <c r="R3181" i="1"/>
  <c r="O3181" i="1"/>
  <c r="M3181" i="1"/>
  <c r="L3181" i="1"/>
  <c r="J3181" i="1"/>
  <c r="O3180" i="1"/>
  <c r="R3180" i="1" s="1"/>
  <c r="M3180" i="1"/>
  <c r="L3180" i="1"/>
  <c r="J3180" i="1"/>
  <c r="M3179" i="1"/>
  <c r="L3179" i="1"/>
  <c r="O3179" i="1" s="1"/>
  <c r="R3179" i="1" s="1"/>
  <c r="J3179" i="1"/>
  <c r="M3178" i="1"/>
  <c r="O3178" i="1" s="1"/>
  <c r="R3178" i="1" s="1"/>
  <c r="L3178" i="1"/>
  <c r="J3178" i="1"/>
  <c r="M3177" i="1"/>
  <c r="L3177" i="1"/>
  <c r="O3177" i="1" s="1"/>
  <c r="R3177" i="1" s="1"/>
  <c r="J3177" i="1"/>
  <c r="S3177" i="1" s="1"/>
  <c r="M3176" i="1"/>
  <c r="O3176" i="1" s="1"/>
  <c r="R3176" i="1" s="1"/>
  <c r="L3176" i="1"/>
  <c r="J3176" i="1"/>
  <c r="M3175" i="1"/>
  <c r="L3175" i="1"/>
  <c r="J3175" i="1"/>
  <c r="S3174" i="1"/>
  <c r="O3174" i="1"/>
  <c r="R3174" i="1" s="1"/>
  <c r="M3174" i="1"/>
  <c r="L3174" i="1"/>
  <c r="J3174" i="1"/>
  <c r="S3172" i="1"/>
  <c r="M3172" i="1"/>
  <c r="O3172" i="1" s="1"/>
  <c r="R3172" i="1" s="1"/>
  <c r="L3172" i="1"/>
  <c r="J3172" i="1"/>
  <c r="M3171" i="1"/>
  <c r="L3171" i="1"/>
  <c r="O3171" i="1" s="1"/>
  <c r="R3171" i="1" s="1"/>
  <c r="J3171" i="1"/>
  <c r="M3170" i="1"/>
  <c r="O3170" i="1" s="1"/>
  <c r="R3170" i="1" s="1"/>
  <c r="L3170" i="1"/>
  <c r="J3170" i="1"/>
  <c r="M3169" i="1"/>
  <c r="L3169" i="1"/>
  <c r="J3169" i="1"/>
  <c r="S3168" i="1"/>
  <c r="M3168" i="1"/>
  <c r="O3168" i="1" s="1"/>
  <c r="R3168" i="1" s="1"/>
  <c r="L3168" i="1"/>
  <c r="J3168" i="1"/>
  <c r="O3167" i="1"/>
  <c r="R3167" i="1" s="1"/>
  <c r="M3167" i="1"/>
  <c r="L3167" i="1"/>
  <c r="J3167" i="1"/>
  <c r="S3167" i="1" s="1"/>
  <c r="M3165" i="1"/>
  <c r="L3165" i="1"/>
  <c r="O3165" i="1" s="1"/>
  <c r="R3165" i="1" s="1"/>
  <c r="J3165" i="1"/>
  <c r="M3164" i="1"/>
  <c r="L3164" i="1"/>
  <c r="O3164" i="1" s="1"/>
  <c r="R3164" i="1" s="1"/>
  <c r="J3164" i="1"/>
  <c r="M3163" i="1"/>
  <c r="L3163" i="1"/>
  <c r="J3163" i="1"/>
  <c r="M3162" i="1"/>
  <c r="O3162" i="1" s="1"/>
  <c r="L3162" i="1"/>
  <c r="J3162" i="1"/>
  <c r="S3160" i="1"/>
  <c r="Q3160" i="1"/>
  <c r="R3160" i="1" s="1"/>
  <c r="R3158" i="1"/>
  <c r="O3158" i="1"/>
  <c r="M3158" i="1"/>
  <c r="L3158" i="1"/>
  <c r="J3158" i="1"/>
  <c r="S3158" i="1" s="1"/>
  <c r="S3157" i="1"/>
  <c r="R3157" i="1"/>
  <c r="M3157" i="1"/>
  <c r="L3157" i="1"/>
  <c r="O3157" i="1" s="1"/>
  <c r="J3157" i="1"/>
  <c r="M3156" i="1"/>
  <c r="O3156" i="1" s="1"/>
  <c r="R3156" i="1" s="1"/>
  <c r="L3156" i="1"/>
  <c r="J3156" i="1"/>
  <c r="M3155" i="1"/>
  <c r="L3155" i="1"/>
  <c r="O3155" i="1" s="1"/>
  <c r="R3155" i="1" s="1"/>
  <c r="J3155" i="1"/>
  <c r="S3155" i="1" s="1"/>
  <c r="O3154" i="1"/>
  <c r="R3154" i="1" s="1"/>
  <c r="M3154" i="1"/>
  <c r="L3154" i="1"/>
  <c r="J3154" i="1"/>
  <c r="M3153" i="1"/>
  <c r="L3153" i="1"/>
  <c r="J3153" i="1"/>
  <c r="M3152" i="1"/>
  <c r="O3152" i="1" s="1"/>
  <c r="L3152" i="1"/>
  <c r="J3152" i="1"/>
  <c r="R3151" i="1"/>
  <c r="O3151" i="1"/>
  <c r="M3151" i="1"/>
  <c r="L3151" i="1"/>
  <c r="J3151" i="1"/>
  <c r="R3150" i="1"/>
  <c r="O3150" i="1"/>
  <c r="M3150" i="1"/>
  <c r="L3150" i="1"/>
  <c r="J3150" i="1"/>
  <c r="S3150" i="1" s="1"/>
  <c r="S3149" i="1"/>
  <c r="R3149" i="1"/>
  <c r="M3149" i="1"/>
  <c r="L3149" i="1"/>
  <c r="O3149" i="1" s="1"/>
  <c r="J3149" i="1"/>
  <c r="M3148" i="1"/>
  <c r="O3148" i="1" s="1"/>
  <c r="R3148" i="1" s="1"/>
  <c r="L3148" i="1"/>
  <c r="J3148" i="1"/>
  <c r="O3146" i="1"/>
  <c r="M3146" i="1"/>
  <c r="L3146" i="1"/>
  <c r="J3146" i="1"/>
  <c r="R3145" i="1"/>
  <c r="O3145" i="1"/>
  <c r="M3145" i="1"/>
  <c r="L3145" i="1"/>
  <c r="J3145" i="1"/>
  <c r="S3145" i="1" s="1"/>
  <c r="R3144" i="1"/>
  <c r="O3144" i="1"/>
  <c r="M3144" i="1"/>
  <c r="L3144" i="1"/>
  <c r="J3144" i="1"/>
  <c r="S3143" i="1"/>
  <c r="R3143" i="1"/>
  <c r="M3143" i="1"/>
  <c r="L3143" i="1"/>
  <c r="O3143" i="1" s="1"/>
  <c r="J3143" i="1"/>
  <c r="M3141" i="1"/>
  <c r="L3141" i="1"/>
  <c r="J3141" i="1"/>
  <c r="M3140" i="1"/>
  <c r="O3140" i="1" s="1"/>
  <c r="L3140" i="1"/>
  <c r="J3140" i="1"/>
  <c r="S3138" i="1"/>
  <c r="Q3138" i="1"/>
  <c r="R3138" i="1" s="1"/>
  <c r="R3136" i="1"/>
  <c r="O3136" i="1"/>
  <c r="M3136" i="1"/>
  <c r="L3136" i="1"/>
  <c r="J3136" i="1"/>
  <c r="S3136" i="1" s="1"/>
  <c r="L3135" i="1"/>
  <c r="H3134" i="1"/>
  <c r="O3133" i="1"/>
  <c r="R3133" i="1" s="1"/>
  <c r="M3133" i="1"/>
  <c r="L3133" i="1"/>
  <c r="J3133" i="1"/>
  <c r="O3132" i="1"/>
  <c r="M3132" i="1"/>
  <c r="L3132" i="1"/>
  <c r="J3132" i="1"/>
  <c r="R3131" i="1"/>
  <c r="M3131" i="1"/>
  <c r="L3131" i="1"/>
  <c r="O3131" i="1" s="1"/>
  <c r="S3131" i="1" s="1"/>
  <c r="J3131" i="1"/>
  <c r="M3130" i="1"/>
  <c r="O3130" i="1" s="1"/>
  <c r="R3130" i="1" s="1"/>
  <c r="L3130" i="1"/>
  <c r="J3130" i="1"/>
  <c r="M3129" i="1"/>
  <c r="L3129" i="1"/>
  <c r="O3129" i="1" s="1"/>
  <c r="R3129" i="1" s="1"/>
  <c r="J3129" i="1"/>
  <c r="M3128" i="1"/>
  <c r="O3128" i="1" s="1"/>
  <c r="R3128" i="1" s="1"/>
  <c r="L3128" i="1"/>
  <c r="J3128" i="1"/>
  <c r="M3127" i="1"/>
  <c r="L3127" i="1"/>
  <c r="O3127" i="1" s="1"/>
  <c r="R3127" i="1" s="1"/>
  <c r="J3127" i="1"/>
  <c r="S3126" i="1"/>
  <c r="O3126" i="1"/>
  <c r="R3126" i="1" s="1"/>
  <c r="M3126" i="1"/>
  <c r="L3126" i="1"/>
  <c r="J3126" i="1"/>
  <c r="M3124" i="1"/>
  <c r="O3124" i="1" s="1"/>
  <c r="R3124" i="1" s="1"/>
  <c r="L3124" i="1"/>
  <c r="J3124" i="1"/>
  <c r="S3124" i="1" s="1"/>
  <c r="M3123" i="1"/>
  <c r="L3123" i="1"/>
  <c r="O3123" i="1" s="1"/>
  <c r="R3123" i="1" s="1"/>
  <c r="J3123" i="1"/>
  <c r="O3122" i="1"/>
  <c r="R3122" i="1" s="1"/>
  <c r="M3122" i="1"/>
  <c r="L3122" i="1"/>
  <c r="J3122" i="1"/>
  <c r="M3121" i="1"/>
  <c r="L3121" i="1"/>
  <c r="J3121" i="1"/>
  <c r="O3120" i="1"/>
  <c r="M3120" i="1"/>
  <c r="L3120" i="1"/>
  <c r="J3120" i="1"/>
  <c r="R3119" i="1"/>
  <c r="O3119" i="1"/>
  <c r="M3119" i="1"/>
  <c r="L3119" i="1"/>
  <c r="J3119" i="1"/>
  <c r="S3119" i="1" s="1"/>
  <c r="M3117" i="1"/>
  <c r="L3117" i="1"/>
  <c r="O3117" i="1" s="1"/>
  <c r="R3117" i="1" s="1"/>
  <c r="J3117" i="1"/>
  <c r="M3116" i="1"/>
  <c r="O3116" i="1" s="1"/>
  <c r="R3116" i="1" s="1"/>
  <c r="L3116" i="1"/>
  <c r="J3116" i="1"/>
  <c r="M3115" i="1"/>
  <c r="L3115" i="1"/>
  <c r="J3115" i="1"/>
  <c r="S3113" i="1"/>
  <c r="R3113" i="1"/>
  <c r="M3113" i="1"/>
  <c r="L3113" i="1"/>
  <c r="O3113" i="1" s="1"/>
  <c r="J3113" i="1"/>
  <c r="M3112" i="1"/>
  <c r="O3112" i="1" s="1"/>
  <c r="R3112" i="1" s="1"/>
  <c r="L3112" i="1"/>
  <c r="J3112" i="1"/>
  <c r="S3112" i="1" s="1"/>
  <c r="M3111" i="1"/>
  <c r="L3111" i="1"/>
  <c r="O3111" i="1" s="1"/>
  <c r="R3111" i="1" s="1"/>
  <c r="J3111" i="1"/>
  <c r="O3110" i="1"/>
  <c r="R3110" i="1" s="1"/>
  <c r="M3110" i="1"/>
  <c r="L3110" i="1"/>
  <c r="J3110" i="1"/>
  <c r="R3109" i="1"/>
  <c r="M3109" i="1"/>
  <c r="L3109" i="1"/>
  <c r="O3109" i="1" s="1"/>
  <c r="J3109" i="1"/>
  <c r="M3108" i="1"/>
  <c r="O3108" i="1" s="1"/>
  <c r="L3108" i="1"/>
  <c r="J3108" i="1"/>
  <c r="S3106" i="1"/>
  <c r="M3106" i="1"/>
  <c r="O3106" i="1" s="1"/>
  <c r="R3106" i="1" s="1"/>
  <c r="L3106" i="1"/>
  <c r="J3106" i="1"/>
  <c r="M3105" i="1"/>
  <c r="L3105" i="1"/>
  <c r="O3105" i="1" s="1"/>
  <c r="R3105" i="1" s="1"/>
  <c r="J3105" i="1"/>
  <c r="M3104" i="1"/>
  <c r="L3104" i="1"/>
  <c r="J3104" i="1"/>
  <c r="M3103" i="1"/>
  <c r="L3103" i="1"/>
  <c r="O3103" i="1" s="1"/>
  <c r="R3103" i="1" s="1"/>
  <c r="J3103" i="1"/>
  <c r="S3102" i="1"/>
  <c r="O3102" i="1"/>
  <c r="R3102" i="1" s="1"/>
  <c r="M3102" i="1"/>
  <c r="L3102" i="1"/>
  <c r="J3102" i="1"/>
  <c r="O3101" i="1"/>
  <c r="R3101" i="1" s="1"/>
  <c r="M3101" i="1"/>
  <c r="L3101" i="1"/>
  <c r="J3101" i="1"/>
  <c r="O3100" i="1"/>
  <c r="M3100" i="1"/>
  <c r="L3100" i="1"/>
  <c r="J3100" i="1"/>
  <c r="R3099" i="1"/>
  <c r="M3099" i="1"/>
  <c r="L3099" i="1"/>
  <c r="O3099" i="1" s="1"/>
  <c r="S3099" i="1" s="1"/>
  <c r="J3099" i="1"/>
  <c r="S3098" i="1"/>
  <c r="M3098" i="1"/>
  <c r="O3098" i="1" s="1"/>
  <c r="R3098" i="1" s="1"/>
  <c r="L3098" i="1"/>
  <c r="J3098" i="1"/>
  <c r="M3097" i="1"/>
  <c r="L3097" i="1"/>
  <c r="O3097" i="1" s="1"/>
  <c r="R3097" i="1" s="1"/>
  <c r="J3097" i="1"/>
  <c r="M3096" i="1"/>
  <c r="L3096" i="1"/>
  <c r="O3096" i="1" s="1"/>
  <c r="R3096" i="1" s="1"/>
  <c r="J3096" i="1"/>
  <c r="M3095" i="1"/>
  <c r="L3095" i="1"/>
  <c r="O3095" i="1" s="1"/>
  <c r="R3095" i="1" s="1"/>
  <c r="J3095" i="1"/>
  <c r="O3094" i="1"/>
  <c r="R3094" i="1" s="1"/>
  <c r="M3094" i="1"/>
  <c r="L3094" i="1"/>
  <c r="J3094" i="1"/>
  <c r="M3091" i="1"/>
  <c r="L3091" i="1"/>
  <c r="J3091" i="1"/>
  <c r="O3090" i="1"/>
  <c r="M3090" i="1"/>
  <c r="L3090" i="1"/>
  <c r="J3090" i="1"/>
  <c r="R3089" i="1"/>
  <c r="O3089" i="1"/>
  <c r="M3089" i="1"/>
  <c r="L3089" i="1"/>
  <c r="J3089" i="1"/>
  <c r="S3089" i="1" s="1"/>
  <c r="M3087" i="1"/>
  <c r="L3087" i="1"/>
  <c r="O3087" i="1" s="1"/>
  <c r="R3087" i="1" s="1"/>
  <c r="J3087" i="1"/>
  <c r="M3086" i="1"/>
  <c r="O3086" i="1" s="1"/>
  <c r="R3086" i="1" s="1"/>
  <c r="L3086" i="1"/>
  <c r="J3086" i="1"/>
  <c r="S3086" i="1" s="1"/>
  <c r="M3085" i="1"/>
  <c r="L3085" i="1"/>
  <c r="J3085" i="1"/>
  <c r="S3084" i="1"/>
  <c r="M3084" i="1"/>
  <c r="O3084" i="1" s="1"/>
  <c r="R3084" i="1" s="1"/>
  <c r="L3084" i="1"/>
  <c r="J3084" i="1"/>
  <c r="O3083" i="1"/>
  <c r="R3083" i="1" s="1"/>
  <c r="M3083" i="1"/>
  <c r="L3083" i="1"/>
  <c r="J3083" i="1"/>
  <c r="S3083" i="1" s="1"/>
  <c r="O3082" i="1"/>
  <c r="R3082" i="1" s="1"/>
  <c r="M3082" i="1"/>
  <c r="L3082" i="1"/>
  <c r="J3082" i="1"/>
  <c r="M3081" i="1"/>
  <c r="L3081" i="1"/>
  <c r="O3081" i="1" s="1"/>
  <c r="J3081" i="1"/>
  <c r="S3080" i="1"/>
  <c r="M3080" i="1"/>
  <c r="O3080" i="1" s="1"/>
  <c r="R3080" i="1" s="1"/>
  <c r="L3080" i="1"/>
  <c r="J3080" i="1"/>
  <c r="M3079" i="1"/>
  <c r="L3079" i="1"/>
  <c r="O3079" i="1" s="1"/>
  <c r="R3079" i="1" s="1"/>
  <c r="J3079" i="1"/>
  <c r="M3078" i="1"/>
  <c r="O3078" i="1" s="1"/>
  <c r="R3078" i="1" s="1"/>
  <c r="L3078" i="1"/>
  <c r="J3078" i="1"/>
  <c r="S3078" i="1" s="1"/>
  <c r="M3077" i="1"/>
  <c r="L3077" i="1"/>
  <c r="J3077" i="1"/>
  <c r="M3076" i="1"/>
  <c r="O3076" i="1" s="1"/>
  <c r="L3076" i="1"/>
  <c r="J3076" i="1"/>
  <c r="O3075" i="1"/>
  <c r="R3075" i="1" s="1"/>
  <c r="M3075" i="1"/>
  <c r="L3075" i="1"/>
  <c r="J3075" i="1"/>
  <c r="O3074" i="1"/>
  <c r="R3074" i="1" s="1"/>
  <c r="M3074" i="1"/>
  <c r="L3074" i="1"/>
  <c r="J3074" i="1"/>
  <c r="S3074" i="1" s="1"/>
  <c r="M3073" i="1"/>
  <c r="L3073" i="1"/>
  <c r="O3073" i="1" s="1"/>
  <c r="J3073" i="1"/>
  <c r="S3072" i="1"/>
  <c r="M3072" i="1"/>
  <c r="O3072" i="1" s="1"/>
  <c r="R3072" i="1" s="1"/>
  <c r="L3072" i="1"/>
  <c r="J3072" i="1"/>
  <c r="S3070" i="1"/>
  <c r="O3070" i="1"/>
  <c r="R3070" i="1" s="1"/>
  <c r="M3070" i="1"/>
  <c r="L3070" i="1"/>
  <c r="J3070" i="1"/>
  <c r="O3069" i="1"/>
  <c r="R3069" i="1" s="1"/>
  <c r="M3069" i="1"/>
  <c r="L3069" i="1"/>
  <c r="J3069" i="1"/>
  <c r="Q3068" i="1"/>
  <c r="R3068" i="1" s="1"/>
  <c r="L3067" i="1"/>
  <c r="R3066" i="1"/>
  <c r="M3066" i="1"/>
  <c r="L3066" i="1"/>
  <c r="J3066" i="1"/>
  <c r="S3066" i="1" s="1"/>
  <c r="R3065" i="1"/>
  <c r="M3065" i="1"/>
  <c r="L3065" i="1"/>
  <c r="J3065" i="1"/>
  <c r="S3065" i="1" s="1"/>
  <c r="R3064" i="1"/>
  <c r="M3064" i="1"/>
  <c r="L3064" i="1"/>
  <c r="J3064" i="1"/>
  <c r="S3064" i="1" s="1"/>
  <c r="R3063" i="1"/>
  <c r="M3063" i="1"/>
  <c r="L3063" i="1"/>
  <c r="J3063" i="1"/>
  <c r="S3063" i="1" s="1"/>
  <c r="R3062" i="1"/>
  <c r="M3062" i="1"/>
  <c r="L3062" i="1"/>
  <c r="J3062" i="1"/>
  <c r="O3061" i="1"/>
  <c r="H3061" i="1"/>
  <c r="O3060" i="1"/>
  <c r="R3060" i="1" s="1"/>
  <c r="M3060" i="1"/>
  <c r="L3060" i="1"/>
  <c r="J3060" i="1"/>
  <c r="R3059" i="1"/>
  <c r="M3059" i="1"/>
  <c r="L3059" i="1"/>
  <c r="O3059" i="1" s="1"/>
  <c r="J3059" i="1"/>
  <c r="O3058" i="1"/>
  <c r="R3058" i="1" s="1"/>
  <c r="M3058" i="1"/>
  <c r="L3058" i="1"/>
  <c r="J3058" i="1"/>
  <c r="N3057" i="1"/>
  <c r="M3057" i="1"/>
  <c r="L3057" i="1"/>
  <c r="O3057" i="1" s="1"/>
  <c r="R3057" i="1" s="1"/>
  <c r="J3057" i="1"/>
  <c r="S3057" i="1" s="1"/>
  <c r="I3057" i="1"/>
  <c r="M3056" i="1"/>
  <c r="L3056" i="1"/>
  <c r="O3056" i="1" s="1"/>
  <c r="R3056" i="1" s="1"/>
  <c r="J3056" i="1"/>
  <c r="S3054" i="1"/>
  <c r="R3054" i="1"/>
  <c r="M3054" i="1"/>
  <c r="L3054" i="1"/>
  <c r="O3054" i="1" s="1"/>
  <c r="J3054" i="1"/>
  <c r="S3053" i="1"/>
  <c r="O3053" i="1"/>
  <c r="R3053" i="1" s="1"/>
  <c r="M3053" i="1"/>
  <c r="L3053" i="1"/>
  <c r="J3053" i="1"/>
  <c r="R3052" i="1"/>
  <c r="M3052" i="1"/>
  <c r="L3052" i="1"/>
  <c r="O3052" i="1" s="1"/>
  <c r="J3052" i="1"/>
  <c r="S3052" i="1" s="1"/>
  <c r="M3051" i="1"/>
  <c r="O3051" i="1" s="1"/>
  <c r="R3051" i="1" s="1"/>
  <c r="L3051" i="1"/>
  <c r="J3051" i="1"/>
  <c r="M3050" i="1"/>
  <c r="L3050" i="1"/>
  <c r="J3050" i="1"/>
  <c r="O3049" i="1"/>
  <c r="R3049" i="1" s="1"/>
  <c r="M3049" i="1"/>
  <c r="L3049" i="1"/>
  <c r="J3049" i="1"/>
  <c r="R3048" i="1"/>
  <c r="O3048" i="1"/>
  <c r="M3048" i="1"/>
  <c r="L3048" i="1"/>
  <c r="J3048" i="1"/>
  <c r="S3048" i="1" s="1"/>
  <c r="M3046" i="1"/>
  <c r="L3046" i="1"/>
  <c r="O3046" i="1" s="1"/>
  <c r="R3046" i="1" s="1"/>
  <c r="J3046" i="1"/>
  <c r="M3045" i="1"/>
  <c r="L3045" i="1"/>
  <c r="O3045" i="1" s="1"/>
  <c r="J3045" i="1"/>
  <c r="M3044" i="1"/>
  <c r="L3044" i="1"/>
  <c r="J3044" i="1"/>
  <c r="M3043" i="1"/>
  <c r="O3043" i="1" s="1"/>
  <c r="R3043" i="1" s="1"/>
  <c r="L3043" i="1"/>
  <c r="J3043" i="1"/>
  <c r="R3042" i="1"/>
  <c r="M3042" i="1"/>
  <c r="L3042" i="1"/>
  <c r="O3042" i="1" s="1"/>
  <c r="J3042" i="1"/>
  <c r="M3041" i="1"/>
  <c r="O3041" i="1" s="1"/>
  <c r="R3041" i="1" s="1"/>
  <c r="L3041" i="1"/>
  <c r="J3041" i="1"/>
  <c r="M3040" i="1"/>
  <c r="L3040" i="1"/>
  <c r="O3040" i="1" s="1"/>
  <c r="J3040" i="1"/>
  <c r="M3039" i="1"/>
  <c r="O3039" i="1" s="1"/>
  <c r="R3039" i="1" s="1"/>
  <c r="L3039" i="1"/>
  <c r="J3039" i="1"/>
  <c r="M3038" i="1"/>
  <c r="L3038" i="1"/>
  <c r="O3038" i="1" s="1"/>
  <c r="R3038" i="1" s="1"/>
  <c r="J3038" i="1"/>
  <c r="O3037" i="1"/>
  <c r="R3037" i="1" s="1"/>
  <c r="M3037" i="1"/>
  <c r="L3037" i="1"/>
  <c r="J3037" i="1"/>
  <c r="M3036" i="1"/>
  <c r="L3036" i="1"/>
  <c r="J3036" i="1"/>
  <c r="M3035" i="1"/>
  <c r="O3035" i="1" s="1"/>
  <c r="R3035" i="1" s="1"/>
  <c r="L3035" i="1"/>
  <c r="J3035" i="1"/>
  <c r="S3035" i="1" s="1"/>
  <c r="M3034" i="1"/>
  <c r="L3034" i="1"/>
  <c r="O3034" i="1" s="1"/>
  <c r="R3034" i="1" s="1"/>
  <c r="J3034" i="1"/>
  <c r="S3034" i="1" s="1"/>
  <c r="M3033" i="1"/>
  <c r="O3033" i="1" s="1"/>
  <c r="R3033" i="1" s="1"/>
  <c r="L3033" i="1"/>
  <c r="J3033" i="1"/>
  <c r="S3033" i="1" s="1"/>
  <c r="S3032" i="1"/>
  <c r="M3032" i="1"/>
  <c r="L3032" i="1"/>
  <c r="O3032" i="1" s="1"/>
  <c r="R3032" i="1" s="1"/>
  <c r="J3032" i="1"/>
  <c r="S3031" i="1"/>
  <c r="O3031" i="1"/>
  <c r="R3031" i="1" s="1"/>
  <c r="M3031" i="1"/>
  <c r="L3031" i="1"/>
  <c r="J3031" i="1"/>
  <c r="R3030" i="1"/>
  <c r="M3030" i="1"/>
  <c r="L3030" i="1"/>
  <c r="O3030" i="1" s="1"/>
  <c r="J3030" i="1"/>
  <c r="M3029" i="1"/>
  <c r="L3029" i="1"/>
  <c r="O3029" i="1" s="1"/>
  <c r="R3029" i="1" s="1"/>
  <c r="J3029" i="1"/>
  <c r="M3028" i="1"/>
  <c r="L3028" i="1"/>
  <c r="O3028" i="1" s="1"/>
  <c r="R3028" i="1" s="1"/>
  <c r="J3028" i="1"/>
  <c r="M3027" i="1"/>
  <c r="O3027" i="1" s="1"/>
  <c r="R3027" i="1" s="1"/>
  <c r="L3027" i="1"/>
  <c r="J3027" i="1"/>
  <c r="R3026" i="1"/>
  <c r="M3026" i="1"/>
  <c r="L3026" i="1"/>
  <c r="O3026" i="1" s="1"/>
  <c r="J3026" i="1"/>
  <c r="S3025" i="1"/>
  <c r="R3025" i="1"/>
  <c r="O3025" i="1"/>
  <c r="M3025" i="1"/>
  <c r="L3025" i="1"/>
  <c r="J3025" i="1"/>
  <c r="S3024" i="1"/>
  <c r="R3024" i="1"/>
  <c r="M3024" i="1"/>
  <c r="L3024" i="1"/>
  <c r="O3024" i="1" s="1"/>
  <c r="J3024" i="1"/>
  <c r="O3023" i="1"/>
  <c r="R3023" i="1" s="1"/>
  <c r="M3023" i="1"/>
  <c r="L3023" i="1"/>
  <c r="J3023" i="1"/>
  <c r="M3022" i="1"/>
  <c r="L3022" i="1"/>
  <c r="O3022" i="1" s="1"/>
  <c r="R3022" i="1" s="1"/>
  <c r="J3022" i="1"/>
  <c r="L3021" i="1"/>
  <c r="M3020" i="1"/>
  <c r="O3020" i="1" s="1"/>
  <c r="R3020" i="1" s="1"/>
  <c r="L3020" i="1"/>
  <c r="J3020" i="1"/>
  <c r="R3019" i="1"/>
  <c r="M3019" i="1"/>
  <c r="L3019" i="1"/>
  <c r="O3019" i="1" s="1"/>
  <c r="J3019" i="1"/>
  <c r="S3018" i="1"/>
  <c r="R3018" i="1"/>
  <c r="O3018" i="1"/>
  <c r="M3018" i="1"/>
  <c r="L3018" i="1"/>
  <c r="J3018" i="1"/>
  <c r="S3017" i="1"/>
  <c r="R3017" i="1"/>
  <c r="M3017" i="1"/>
  <c r="L3017" i="1"/>
  <c r="O3017" i="1" s="1"/>
  <c r="J3017" i="1"/>
  <c r="M3016" i="1"/>
  <c r="O3016" i="1" s="1"/>
  <c r="L3016" i="1"/>
  <c r="J3016" i="1"/>
  <c r="M3015" i="1"/>
  <c r="L3015" i="1"/>
  <c r="O3015" i="1" s="1"/>
  <c r="R3015" i="1" s="1"/>
  <c r="J3015" i="1"/>
  <c r="O3014" i="1"/>
  <c r="R3014" i="1" s="1"/>
  <c r="M3014" i="1"/>
  <c r="L3014" i="1"/>
  <c r="J3014" i="1"/>
  <c r="H3013" i="1"/>
  <c r="M3012" i="1"/>
  <c r="L3012" i="1"/>
  <c r="O3012" i="1" s="1"/>
  <c r="J3012" i="1"/>
  <c r="O3011" i="1"/>
  <c r="R3011" i="1" s="1"/>
  <c r="M3011" i="1"/>
  <c r="L3011" i="1"/>
  <c r="J3011" i="1"/>
  <c r="S3011" i="1" s="1"/>
  <c r="R3010" i="1"/>
  <c r="M3010" i="1"/>
  <c r="L3010" i="1"/>
  <c r="O3010" i="1" s="1"/>
  <c r="J3010" i="1"/>
  <c r="S3010" i="1" s="1"/>
  <c r="O3009" i="1"/>
  <c r="R3009" i="1" s="1"/>
  <c r="M3009" i="1"/>
  <c r="L3009" i="1"/>
  <c r="J3009" i="1"/>
  <c r="S3009" i="1" s="1"/>
  <c r="M3008" i="1"/>
  <c r="L3008" i="1"/>
  <c r="J3008" i="1"/>
  <c r="M3007" i="1"/>
  <c r="O3007" i="1" s="1"/>
  <c r="L3007" i="1"/>
  <c r="J3007" i="1"/>
  <c r="M3006" i="1"/>
  <c r="L3006" i="1"/>
  <c r="O3006" i="1" s="1"/>
  <c r="R3006" i="1" s="1"/>
  <c r="J3006" i="1"/>
  <c r="O3005" i="1"/>
  <c r="R3005" i="1" s="1"/>
  <c r="M3005" i="1"/>
  <c r="L3005" i="1"/>
  <c r="J3005" i="1"/>
  <c r="S3004" i="1"/>
  <c r="R3004" i="1"/>
  <c r="M3004" i="1"/>
  <c r="L3004" i="1"/>
  <c r="O3004" i="1" s="1"/>
  <c r="J3004" i="1"/>
  <c r="S3003" i="1"/>
  <c r="O3003" i="1"/>
  <c r="R3003" i="1" s="1"/>
  <c r="M3003" i="1"/>
  <c r="L3003" i="1"/>
  <c r="J3003" i="1"/>
  <c r="R3002" i="1"/>
  <c r="M3002" i="1"/>
  <c r="L3002" i="1"/>
  <c r="O3002" i="1" s="1"/>
  <c r="J3002" i="1"/>
  <c r="S3002" i="1" s="1"/>
  <c r="M3001" i="1"/>
  <c r="O3001" i="1" s="1"/>
  <c r="L3001" i="1"/>
  <c r="J3001" i="1"/>
  <c r="Q2999" i="1"/>
  <c r="R2998" i="1"/>
  <c r="M2998" i="1"/>
  <c r="L2998" i="1"/>
  <c r="O2998" i="1" s="1"/>
  <c r="J2998" i="1"/>
  <c r="S2998" i="1" s="1"/>
  <c r="O2997" i="1"/>
  <c r="R2997" i="1" s="1"/>
  <c r="M2997" i="1"/>
  <c r="L2997" i="1"/>
  <c r="J2997" i="1"/>
  <c r="R2995" i="1"/>
  <c r="O2995" i="1"/>
  <c r="M2995" i="1"/>
  <c r="L2995" i="1"/>
  <c r="J2995" i="1"/>
  <c r="S2994" i="1"/>
  <c r="M2994" i="1"/>
  <c r="L2994" i="1"/>
  <c r="O2994" i="1" s="1"/>
  <c r="R2994" i="1" s="1"/>
  <c r="J2994" i="1"/>
  <c r="M2993" i="1"/>
  <c r="O2993" i="1" s="1"/>
  <c r="R2993" i="1" s="1"/>
  <c r="L2993" i="1"/>
  <c r="J2993" i="1"/>
  <c r="M2991" i="1"/>
  <c r="O2991" i="1" s="1"/>
  <c r="L2991" i="1"/>
  <c r="J2991" i="1"/>
  <c r="M2990" i="1"/>
  <c r="L2990" i="1"/>
  <c r="O2990" i="1" s="1"/>
  <c r="R2990" i="1" s="1"/>
  <c r="J2990" i="1"/>
  <c r="O2989" i="1"/>
  <c r="R2989" i="1" s="1"/>
  <c r="M2989" i="1"/>
  <c r="L2989" i="1"/>
  <c r="J2989" i="1"/>
  <c r="S2988" i="1"/>
  <c r="R2988" i="1"/>
  <c r="M2988" i="1"/>
  <c r="L2988" i="1"/>
  <c r="O2988" i="1" s="1"/>
  <c r="J2988" i="1"/>
  <c r="S2987" i="1"/>
  <c r="O2987" i="1"/>
  <c r="R2987" i="1" s="1"/>
  <c r="M2987" i="1"/>
  <c r="L2987" i="1"/>
  <c r="J2987" i="1"/>
  <c r="R2986" i="1"/>
  <c r="M2986" i="1"/>
  <c r="L2986" i="1"/>
  <c r="O2986" i="1" s="1"/>
  <c r="J2986" i="1"/>
  <c r="S2986" i="1" s="1"/>
  <c r="O2985" i="1"/>
  <c r="M2985" i="1"/>
  <c r="L2985" i="1"/>
  <c r="J2985" i="1"/>
  <c r="M2984" i="1"/>
  <c r="L2984" i="1"/>
  <c r="O2984" i="1" s="1"/>
  <c r="R2984" i="1" s="1"/>
  <c r="J2984" i="1"/>
  <c r="O2983" i="1"/>
  <c r="R2983" i="1" s="1"/>
  <c r="M2983" i="1"/>
  <c r="L2983" i="1"/>
  <c r="J2983" i="1"/>
  <c r="S2983" i="1" s="1"/>
  <c r="R2982" i="1"/>
  <c r="O2982" i="1"/>
  <c r="M2982" i="1"/>
  <c r="L2982" i="1"/>
  <c r="J2982" i="1"/>
  <c r="S2982" i="1" s="1"/>
  <c r="S2981" i="1"/>
  <c r="R2981" i="1"/>
  <c r="O2981" i="1"/>
  <c r="M2981" i="1"/>
  <c r="L2981" i="1"/>
  <c r="J2981" i="1"/>
  <c r="S2980" i="1"/>
  <c r="R2980" i="1"/>
  <c r="M2980" i="1"/>
  <c r="L2980" i="1"/>
  <c r="O2980" i="1" s="1"/>
  <c r="J2980" i="1"/>
  <c r="M2978" i="1"/>
  <c r="L2978" i="1"/>
  <c r="O2978" i="1" s="1"/>
  <c r="R2978" i="1" s="1"/>
  <c r="J2978" i="1"/>
  <c r="O2977" i="1"/>
  <c r="R2977" i="1" s="1"/>
  <c r="M2977" i="1"/>
  <c r="L2977" i="1"/>
  <c r="J2977" i="1"/>
  <c r="R2976" i="1"/>
  <c r="O2976" i="1"/>
  <c r="M2976" i="1"/>
  <c r="L2976" i="1"/>
  <c r="J2976" i="1"/>
  <c r="O2975" i="1"/>
  <c r="R2975" i="1" s="1"/>
  <c r="M2975" i="1"/>
  <c r="L2975" i="1"/>
  <c r="J2975" i="1"/>
  <c r="S2974" i="1"/>
  <c r="M2974" i="1"/>
  <c r="L2974" i="1"/>
  <c r="O2974" i="1" s="1"/>
  <c r="R2974" i="1" s="1"/>
  <c r="J2974" i="1"/>
  <c r="M2973" i="1"/>
  <c r="O2973" i="1" s="1"/>
  <c r="R2973" i="1" s="1"/>
  <c r="L2973" i="1"/>
  <c r="J2973" i="1"/>
  <c r="S2973" i="1" s="1"/>
  <c r="M2972" i="1"/>
  <c r="L2972" i="1"/>
  <c r="O2972" i="1" s="1"/>
  <c r="R2972" i="1" s="1"/>
  <c r="J2972" i="1"/>
  <c r="S2972" i="1" s="1"/>
  <c r="M2971" i="1"/>
  <c r="L2971" i="1"/>
  <c r="O2971" i="1" s="1"/>
  <c r="J2971" i="1"/>
  <c r="M2970" i="1"/>
  <c r="L2970" i="1"/>
  <c r="J2970" i="1"/>
  <c r="O2969" i="1"/>
  <c r="R2969" i="1" s="1"/>
  <c r="M2969" i="1"/>
  <c r="L2969" i="1"/>
  <c r="J2969" i="1"/>
  <c r="M2968" i="1"/>
  <c r="L2968" i="1"/>
  <c r="O2968" i="1" s="1"/>
  <c r="R2968" i="1" s="1"/>
  <c r="J2968" i="1"/>
  <c r="R2967" i="1"/>
  <c r="M2967" i="1"/>
  <c r="O2967" i="1" s="1"/>
  <c r="L2967" i="1"/>
  <c r="J2967" i="1"/>
  <c r="M2966" i="1"/>
  <c r="L2966" i="1"/>
  <c r="O2966" i="1" s="1"/>
  <c r="J2966" i="1"/>
  <c r="M2965" i="1"/>
  <c r="O2965" i="1" s="1"/>
  <c r="R2965" i="1" s="1"/>
  <c r="L2965" i="1"/>
  <c r="J2965" i="1"/>
  <c r="M2964" i="1"/>
  <c r="L2964" i="1"/>
  <c r="O2964" i="1" s="1"/>
  <c r="R2964" i="1" s="1"/>
  <c r="J2964" i="1"/>
  <c r="S2963" i="1"/>
  <c r="O2963" i="1"/>
  <c r="R2963" i="1" s="1"/>
  <c r="M2963" i="1"/>
  <c r="L2963" i="1"/>
  <c r="J2963" i="1"/>
  <c r="M2962" i="1"/>
  <c r="L2962" i="1"/>
  <c r="O2962" i="1" s="1"/>
  <c r="R2962" i="1" s="1"/>
  <c r="J2962" i="1"/>
  <c r="O2961" i="1"/>
  <c r="R2961" i="1" s="1"/>
  <c r="M2961" i="1"/>
  <c r="L2961" i="1"/>
  <c r="J2961" i="1"/>
  <c r="M2960" i="1"/>
  <c r="L2960" i="1"/>
  <c r="O2960" i="1" s="1"/>
  <c r="R2960" i="1" s="1"/>
  <c r="J2960" i="1"/>
  <c r="M2959" i="1"/>
  <c r="O2959" i="1" s="1"/>
  <c r="R2959" i="1" s="1"/>
  <c r="L2959" i="1"/>
  <c r="J2959" i="1"/>
  <c r="S2959" i="1" s="1"/>
  <c r="S2958" i="1"/>
  <c r="M2958" i="1"/>
  <c r="L2958" i="1"/>
  <c r="O2958" i="1" s="1"/>
  <c r="R2958" i="1" s="1"/>
  <c r="J2958" i="1"/>
  <c r="S2957" i="1"/>
  <c r="O2957" i="1"/>
  <c r="R2957" i="1" s="1"/>
  <c r="M2957" i="1"/>
  <c r="L2957" i="1"/>
  <c r="J2957" i="1"/>
  <c r="R2956" i="1"/>
  <c r="M2956" i="1"/>
  <c r="L2956" i="1"/>
  <c r="O2956" i="1" s="1"/>
  <c r="J2956" i="1"/>
  <c r="M2955" i="1"/>
  <c r="O2955" i="1" s="1"/>
  <c r="R2955" i="1" s="1"/>
  <c r="L2955" i="1"/>
  <c r="J2955" i="1"/>
  <c r="M2954" i="1"/>
  <c r="L2954" i="1"/>
  <c r="O2954" i="1" s="1"/>
  <c r="R2954" i="1" s="1"/>
  <c r="J2954" i="1"/>
  <c r="S2954" i="1" s="1"/>
  <c r="M2953" i="1"/>
  <c r="O2953" i="1" s="1"/>
  <c r="R2953" i="1" s="1"/>
  <c r="L2953" i="1"/>
  <c r="J2953" i="1"/>
  <c r="S2953" i="1" s="1"/>
  <c r="R2952" i="1"/>
  <c r="M2952" i="1"/>
  <c r="L2952" i="1"/>
  <c r="O2952" i="1" s="1"/>
  <c r="J2952" i="1"/>
  <c r="R2951" i="1"/>
  <c r="O2951" i="1"/>
  <c r="M2951" i="1"/>
  <c r="L2951" i="1"/>
  <c r="J2951" i="1"/>
  <c r="S2951" i="1" s="1"/>
  <c r="L2948" i="1"/>
  <c r="L2947" i="1"/>
  <c r="R2946" i="1"/>
  <c r="M2946" i="1"/>
  <c r="L2946" i="1"/>
  <c r="O2946" i="1" s="1"/>
  <c r="J2946" i="1"/>
  <c r="S2946" i="1" s="1"/>
  <c r="M2945" i="1"/>
  <c r="L2945" i="1"/>
  <c r="O2945" i="1" s="1"/>
  <c r="J2945" i="1"/>
  <c r="M2944" i="1"/>
  <c r="L2944" i="1"/>
  <c r="J2944" i="1"/>
  <c r="O2943" i="1"/>
  <c r="R2943" i="1" s="1"/>
  <c r="M2943" i="1"/>
  <c r="L2943" i="1"/>
  <c r="J2943" i="1"/>
  <c r="M2942" i="1"/>
  <c r="O2942" i="1" s="1"/>
  <c r="R2942" i="1" s="1"/>
  <c r="L2942" i="1"/>
  <c r="J2942" i="1"/>
  <c r="S2941" i="1"/>
  <c r="O2941" i="1"/>
  <c r="R2941" i="1" s="1"/>
  <c r="M2941" i="1"/>
  <c r="L2941" i="1"/>
  <c r="J2941" i="1"/>
  <c r="S2940" i="1"/>
  <c r="O2940" i="1"/>
  <c r="R2940" i="1" s="1"/>
  <c r="M2940" i="1"/>
  <c r="L2940" i="1"/>
  <c r="J2940" i="1"/>
  <c r="R2939" i="1"/>
  <c r="O2939" i="1"/>
  <c r="M2939" i="1"/>
  <c r="L2939" i="1"/>
  <c r="J2939" i="1"/>
  <c r="R2938" i="1"/>
  <c r="M2938" i="1"/>
  <c r="L2938" i="1"/>
  <c r="O2938" i="1" s="1"/>
  <c r="J2938" i="1"/>
  <c r="S2938" i="1" s="1"/>
  <c r="M2937" i="1"/>
  <c r="O2937" i="1" s="1"/>
  <c r="R2937" i="1" s="1"/>
  <c r="L2937" i="1"/>
  <c r="J2937" i="1"/>
  <c r="S2937" i="1" s="1"/>
  <c r="M2936" i="1"/>
  <c r="L2936" i="1"/>
  <c r="J2936" i="1"/>
  <c r="M2935" i="1"/>
  <c r="L2935" i="1"/>
  <c r="O2935" i="1" s="1"/>
  <c r="R2935" i="1" s="1"/>
  <c r="J2935" i="1"/>
  <c r="M2934" i="1"/>
  <c r="O2934" i="1" s="1"/>
  <c r="R2934" i="1" s="1"/>
  <c r="L2934" i="1"/>
  <c r="J2934" i="1"/>
  <c r="H2933" i="1"/>
  <c r="M2932" i="1"/>
  <c r="L2932" i="1"/>
  <c r="O2932" i="1" s="1"/>
  <c r="J2932" i="1"/>
  <c r="M2931" i="1"/>
  <c r="L2931" i="1"/>
  <c r="O2931" i="1" s="1"/>
  <c r="R2931" i="1" s="1"/>
  <c r="J2931" i="1"/>
  <c r="L2930" i="1"/>
  <c r="L2929" i="1"/>
  <c r="L2928" i="1"/>
  <c r="M2927" i="1"/>
  <c r="O2927" i="1" s="1"/>
  <c r="R2927" i="1" s="1"/>
  <c r="L2927" i="1"/>
  <c r="J2927" i="1"/>
  <c r="M2926" i="1"/>
  <c r="L2926" i="1"/>
  <c r="O2926" i="1" s="1"/>
  <c r="R2926" i="1" s="1"/>
  <c r="J2926" i="1"/>
  <c r="O2925" i="1"/>
  <c r="M2925" i="1"/>
  <c r="L2925" i="1"/>
  <c r="J2925" i="1"/>
  <c r="H2924" i="1"/>
  <c r="R2923" i="1"/>
  <c r="M2923" i="1"/>
  <c r="L2923" i="1"/>
  <c r="O2923" i="1" s="1"/>
  <c r="J2923" i="1"/>
  <c r="S2923" i="1" s="1"/>
  <c r="M2922" i="1"/>
  <c r="L2922" i="1"/>
  <c r="O2922" i="1" s="1"/>
  <c r="J2922" i="1"/>
  <c r="M2921" i="1"/>
  <c r="L2921" i="1"/>
  <c r="J2921" i="1"/>
  <c r="L2920" i="1"/>
  <c r="O2919" i="1"/>
  <c r="R2919" i="1" s="1"/>
  <c r="M2919" i="1"/>
  <c r="L2919" i="1"/>
  <c r="J2919" i="1"/>
  <c r="S2919" i="1" s="1"/>
  <c r="R2918" i="1"/>
  <c r="O2918" i="1"/>
  <c r="S2918" i="1" s="1"/>
  <c r="M2918" i="1"/>
  <c r="L2918" i="1"/>
  <c r="J2918" i="1"/>
  <c r="S2917" i="1"/>
  <c r="R2917" i="1"/>
  <c r="O2917" i="1"/>
  <c r="M2917" i="1"/>
  <c r="L2917" i="1"/>
  <c r="J2917" i="1"/>
  <c r="S2916" i="1"/>
  <c r="R2916" i="1"/>
  <c r="M2916" i="1"/>
  <c r="L2916" i="1"/>
  <c r="O2916" i="1" s="1"/>
  <c r="J2916" i="1"/>
  <c r="S2915" i="1"/>
  <c r="O2915" i="1"/>
  <c r="R2915" i="1" s="1"/>
  <c r="M2915" i="1"/>
  <c r="L2915" i="1"/>
  <c r="J2915" i="1"/>
  <c r="H2914" i="1"/>
  <c r="H2913" i="1"/>
  <c r="M2912" i="1"/>
  <c r="L2912" i="1"/>
  <c r="O2912" i="1" s="1"/>
  <c r="R2912" i="1" s="1"/>
  <c r="J2912" i="1"/>
  <c r="S2912" i="1" s="1"/>
  <c r="M2911" i="1"/>
  <c r="O2911" i="1" s="1"/>
  <c r="R2911" i="1" s="1"/>
  <c r="L2911" i="1"/>
  <c r="J2911" i="1"/>
  <c r="M2910" i="1"/>
  <c r="O2910" i="1" s="1"/>
  <c r="R2910" i="1" s="1"/>
  <c r="L2910" i="1"/>
  <c r="J2910" i="1"/>
  <c r="S2909" i="1"/>
  <c r="M2909" i="1"/>
  <c r="O2909" i="1" s="1"/>
  <c r="R2909" i="1" s="1"/>
  <c r="L2909" i="1"/>
  <c r="J2909" i="1"/>
  <c r="M2907" i="1"/>
  <c r="L2907" i="1"/>
  <c r="O2907" i="1" s="1"/>
  <c r="R2907" i="1" s="1"/>
  <c r="J2907" i="1"/>
  <c r="S2907" i="1" s="1"/>
  <c r="M2906" i="1"/>
  <c r="L2906" i="1"/>
  <c r="J2906" i="1"/>
  <c r="M2905" i="1"/>
  <c r="L2905" i="1"/>
  <c r="O2905" i="1" s="1"/>
  <c r="R2905" i="1" s="1"/>
  <c r="J2905" i="1"/>
  <c r="M2904" i="1"/>
  <c r="O2904" i="1" s="1"/>
  <c r="R2904" i="1" s="1"/>
  <c r="L2904" i="1"/>
  <c r="J2904" i="1"/>
  <c r="M2903" i="1"/>
  <c r="L2903" i="1"/>
  <c r="J2903" i="1"/>
  <c r="M2902" i="1"/>
  <c r="O2902" i="1" s="1"/>
  <c r="L2902" i="1"/>
  <c r="J2902" i="1"/>
  <c r="M2901" i="1"/>
  <c r="O2901" i="1" s="1"/>
  <c r="R2901" i="1" s="1"/>
  <c r="L2901" i="1"/>
  <c r="J2901" i="1"/>
  <c r="S2900" i="1"/>
  <c r="O2900" i="1"/>
  <c r="R2900" i="1" s="1"/>
  <c r="M2900" i="1"/>
  <c r="L2900" i="1"/>
  <c r="J2900" i="1"/>
  <c r="R2898" i="1"/>
  <c r="M2898" i="1"/>
  <c r="L2898" i="1"/>
  <c r="O2898" i="1" s="1"/>
  <c r="J2898" i="1"/>
  <c r="S2897" i="1"/>
  <c r="R2897" i="1"/>
  <c r="M2897" i="1"/>
  <c r="L2897" i="1"/>
  <c r="O2897" i="1" s="1"/>
  <c r="J2897" i="1"/>
  <c r="S2896" i="1"/>
  <c r="R2896" i="1"/>
  <c r="M2896" i="1"/>
  <c r="L2896" i="1"/>
  <c r="O2896" i="1" s="1"/>
  <c r="J2896" i="1"/>
  <c r="M2895" i="1"/>
  <c r="O2895" i="1" s="1"/>
  <c r="R2895" i="1" s="1"/>
  <c r="L2895" i="1"/>
  <c r="J2895" i="1"/>
  <c r="S2895" i="1" s="1"/>
  <c r="M2894" i="1"/>
  <c r="L2894" i="1"/>
  <c r="O2894" i="1" s="1"/>
  <c r="R2894" i="1" s="1"/>
  <c r="J2894" i="1"/>
  <c r="S2894" i="1" s="1"/>
  <c r="O2893" i="1"/>
  <c r="R2893" i="1" s="1"/>
  <c r="M2893" i="1"/>
  <c r="L2893" i="1"/>
  <c r="J2893" i="1"/>
  <c r="M2892" i="1"/>
  <c r="L2892" i="1"/>
  <c r="O2892" i="1" s="1"/>
  <c r="R2892" i="1" s="1"/>
  <c r="J2892" i="1"/>
  <c r="M2891" i="1"/>
  <c r="L2891" i="1"/>
  <c r="O2891" i="1" s="1"/>
  <c r="R2891" i="1" s="1"/>
  <c r="J2891" i="1"/>
  <c r="M2890" i="1"/>
  <c r="L2890" i="1"/>
  <c r="O2890" i="1" s="1"/>
  <c r="R2890" i="1" s="1"/>
  <c r="J2890" i="1"/>
  <c r="S2890" i="1" s="1"/>
  <c r="M2889" i="1"/>
  <c r="L2889" i="1"/>
  <c r="O2889" i="1" s="1"/>
  <c r="R2889" i="1" s="1"/>
  <c r="J2889" i="1"/>
  <c r="S2889" i="1" s="1"/>
  <c r="M2888" i="1"/>
  <c r="L2888" i="1"/>
  <c r="O2888" i="1" s="1"/>
  <c r="J2888" i="1"/>
  <c r="O2887" i="1"/>
  <c r="R2887" i="1" s="1"/>
  <c r="M2887" i="1"/>
  <c r="L2887" i="1"/>
  <c r="J2887" i="1"/>
  <c r="L2886" i="1"/>
  <c r="M2885" i="1"/>
  <c r="L2885" i="1"/>
  <c r="J2885" i="1"/>
  <c r="L2884" i="1"/>
  <c r="O2883" i="1"/>
  <c r="M2883" i="1"/>
  <c r="L2883" i="1"/>
  <c r="J2883" i="1"/>
  <c r="M2882" i="1"/>
  <c r="O2882" i="1" s="1"/>
  <c r="L2882" i="1"/>
  <c r="J2882" i="1"/>
  <c r="R2881" i="1"/>
  <c r="O2881" i="1"/>
  <c r="M2881" i="1"/>
  <c r="L2881" i="1"/>
  <c r="J2881" i="1"/>
  <c r="S2881" i="1" s="1"/>
  <c r="R2880" i="1"/>
  <c r="O2880" i="1"/>
  <c r="M2880" i="1"/>
  <c r="L2880" i="1"/>
  <c r="J2880" i="1"/>
  <c r="S2880" i="1" s="1"/>
  <c r="R2879" i="1"/>
  <c r="O2879" i="1"/>
  <c r="M2879" i="1"/>
  <c r="L2879" i="1"/>
  <c r="J2879" i="1"/>
  <c r="S2879" i="1" s="1"/>
  <c r="M2878" i="1"/>
  <c r="L2878" i="1"/>
  <c r="J2878" i="1"/>
  <c r="S2877" i="1"/>
  <c r="O2877" i="1"/>
  <c r="R2877" i="1" s="1"/>
  <c r="M2877" i="1"/>
  <c r="L2877" i="1"/>
  <c r="J2877" i="1"/>
  <c r="O2876" i="1"/>
  <c r="R2876" i="1" s="1"/>
  <c r="M2876" i="1"/>
  <c r="L2876" i="1"/>
  <c r="J2876" i="1"/>
  <c r="O2875" i="1"/>
  <c r="R2875" i="1" s="1"/>
  <c r="M2875" i="1"/>
  <c r="L2875" i="1"/>
  <c r="J2875" i="1"/>
  <c r="S2874" i="1"/>
  <c r="O2874" i="1"/>
  <c r="R2874" i="1" s="1"/>
  <c r="M2874" i="1"/>
  <c r="L2874" i="1"/>
  <c r="J2874" i="1"/>
  <c r="S2873" i="1"/>
  <c r="R2873" i="1"/>
  <c r="O2873" i="1"/>
  <c r="M2873" i="1"/>
  <c r="L2873" i="1"/>
  <c r="J2873" i="1"/>
  <c r="R2872" i="1"/>
  <c r="O2872" i="1"/>
  <c r="M2872" i="1"/>
  <c r="L2872" i="1"/>
  <c r="J2872" i="1"/>
  <c r="S2872" i="1" s="1"/>
  <c r="M2871" i="1"/>
  <c r="O2871" i="1" s="1"/>
  <c r="R2871" i="1" s="1"/>
  <c r="L2871" i="1"/>
  <c r="J2871" i="1"/>
  <c r="M2870" i="1"/>
  <c r="L2870" i="1"/>
  <c r="J2870" i="1"/>
  <c r="M2869" i="1"/>
  <c r="O2869" i="1" s="1"/>
  <c r="R2869" i="1" s="1"/>
  <c r="L2869" i="1"/>
  <c r="J2869" i="1"/>
  <c r="M2868" i="1"/>
  <c r="O2868" i="1" s="1"/>
  <c r="R2868" i="1" s="1"/>
  <c r="L2868" i="1"/>
  <c r="J2868" i="1"/>
  <c r="S2868" i="1" s="1"/>
  <c r="S2867" i="1"/>
  <c r="M2867" i="1"/>
  <c r="O2867" i="1" s="1"/>
  <c r="R2867" i="1" s="1"/>
  <c r="L2867" i="1"/>
  <c r="J2867" i="1"/>
  <c r="S2866" i="1"/>
  <c r="M2866" i="1"/>
  <c r="O2866" i="1" s="1"/>
  <c r="R2866" i="1" s="1"/>
  <c r="L2866" i="1"/>
  <c r="J2866" i="1"/>
  <c r="R2865" i="1"/>
  <c r="O2865" i="1"/>
  <c r="M2865" i="1"/>
  <c r="L2865" i="1"/>
  <c r="J2865" i="1"/>
  <c r="S2865" i="1" s="1"/>
  <c r="M2864" i="1"/>
  <c r="L2864" i="1"/>
  <c r="O2864" i="1" s="1"/>
  <c r="R2864" i="1" s="1"/>
  <c r="J2864" i="1"/>
  <c r="S2864" i="1" s="1"/>
  <c r="R2863" i="1"/>
  <c r="M2863" i="1"/>
  <c r="L2863" i="1"/>
  <c r="O2863" i="1" s="1"/>
  <c r="J2863" i="1"/>
  <c r="M2862" i="1"/>
  <c r="L2862" i="1"/>
  <c r="O2862" i="1" s="1"/>
  <c r="R2862" i="1" s="1"/>
  <c r="J2862" i="1"/>
  <c r="S2862" i="1" s="1"/>
  <c r="O2861" i="1"/>
  <c r="R2861" i="1" s="1"/>
  <c r="M2861" i="1"/>
  <c r="L2861" i="1"/>
  <c r="J2861" i="1"/>
  <c r="M2860" i="1"/>
  <c r="L2860" i="1"/>
  <c r="O2860" i="1" s="1"/>
  <c r="R2860" i="1" s="1"/>
  <c r="J2860" i="1"/>
  <c r="H2859" i="1"/>
  <c r="Q2858" i="1"/>
  <c r="M2857" i="1"/>
  <c r="O2857" i="1" s="1"/>
  <c r="R2857" i="1" s="1"/>
  <c r="L2857" i="1"/>
  <c r="J2857" i="1"/>
  <c r="S2857" i="1" s="1"/>
  <c r="M2856" i="1"/>
  <c r="O2856" i="1" s="1"/>
  <c r="R2856" i="1" s="1"/>
  <c r="L2856" i="1"/>
  <c r="J2856" i="1"/>
  <c r="S2856" i="1" s="1"/>
  <c r="M2855" i="1"/>
  <c r="O2855" i="1" s="1"/>
  <c r="L2855" i="1"/>
  <c r="J2855" i="1"/>
  <c r="R2854" i="1"/>
  <c r="O2854" i="1"/>
  <c r="M2854" i="1"/>
  <c r="L2854" i="1"/>
  <c r="J2854" i="1"/>
  <c r="S2854" i="1" s="1"/>
  <c r="O2853" i="1"/>
  <c r="R2853" i="1" s="1"/>
  <c r="M2853" i="1"/>
  <c r="L2853" i="1"/>
  <c r="J2853" i="1"/>
  <c r="S2853" i="1" s="1"/>
  <c r="M2852" i="1"/>
  <c r="L2852" i="1"/>
  <c r="J2852" i="1"/>
  <c r="M2851" i="1"/>
  <c r="L2851" i="1"/>
  <c r="J2851" i="1"/>
  <c r="O2850" i="1"/>
  <c r="R2850" i="1" s="1"/>
  <c r="M2850" i="1"/>
  <c r="L2850" i="1"/>
  <c r="J2850" i="1"/>
  <c r="M2849" i="1"/>
  <c r="O2849" i="1" s="1"/>
  <c r="R2849" i="1" s="1"/>
  <c r="L2849" i="1"/>
  <c r="J2849" i="1"/>
  <c r="M2848" i="1"/>
  <c r="O2848" i="1" s="1"/>
  <c r="R2848" i="1" s="1"/>
  <c r="L2848" i="1"/>
  <c r="J2848" i="1"/>
  <c r="M2847" i="1"/>
  <c r="O2847" i="1" s="1"/>
  <c r="L2847" i="1"/>
  <c r="J2847" i="1"/>
  <c r="R2846" i="1"/>
  <c r="M2846" i="1"/>
  <c r="O2846" i="1" s="1"/>
  <c r="L2846" i="1"/>
  <c r="J2846" i="1"/>
  <c r="S2845" i="1"/>
  <c r="O2845" i="1"/>
  <c r="R2845" i="1" s="1"/>
  <c r="M2845" i="1"/>
  <c r="L2845" i="1"/>
  <c r="J2845" i="1"/>
  <c r="O2844" i="1"/>
  <c r="R2844" i="1" s="1"/>
  <c r="M2844" i="1"/>
  <c r="L2844" i="1"/>
  <c r="J2844" i="1"/>
  <c r="S2844" i="1" s="1"/>
  <c r="M2843" i="1"/>
  <c r="L2843" i="1"/>
  <c r="J2843" i="1"/>
  <c r="S2841" i="1"/>
  <c r="R2841" i="1"/>
  <c r="M2841" i="1"/>
  <c r="L2841" i="1"/>
  <c r="O2841" i="1" s="1"/>
  <c r="J2841" i="1"/>
  <c r="S2840" i="1"/>
  <c r="M2840" i="1"/>
  <c r="O2840" i="1" s="1"/>
  <c r="R2840" i="1" s="1"/>
  <c r="L2840" i="1"/>
  <c r="J2840" i="1"/>
  <c r="M2839" i="1"/>
  <c r="L2839" i="1"/>
  <c r="O2839" i="1" s="1"/>
  <c r="R2839" i="1" s="1"/>
  <c r="J2839" i="1"/>
  <c r="M2838" i="1"/>
  <c r="L2838" i="1"/>
  <c r="O2838" i="1" s="1"/>
  <c r="R2838" i="1" s="1"/>
  <c r="J2838" i="1"/>
  <c r="M2837" i="1"/>
  <c r="L2837" i="1"/>
  <c r="O2837" i="1" s="1"/>
  <c r="R2837" i="1" s="1"/>
  <c r="J2837" i="1"/>
  <c r="S2837" i="1" s="1"/>
  <c r="M2836" i="1"/>
  <c r="L2836" i="1"/>
  <c r="O2836" i="1" s="1"/>
  <c r="R2836" i="1" s="1"/>
  <c r="J2836" i="1"/>
  <c r="S2836" i="1" s="1"/>
  <c r="M2835" i="1"/>
  <c r="L2835" i="1"/>
  <c r="O2835" i="1" s="1"/>
  <c r="R2835" i="1" s="1"/>
  <c r="J2835" i="1"/>
  <c r="S2835" i="1" s="1"/>
  <c r="M2834" i="1"/>
  <c r="L2834" i="1"/>
  <c r="O2834" i="1" s="1"/>
  <c r="R2834" i="1" s="1"/>
  <c r="J2834" i="1"/>
  <c r="M2833" i="1"/>
  <c r="L2833" i="1"/>
  <c r="O2833" i="1" s="1"/>
  <c r="J2833" i="1"/>
  <c r="O2832" i="1"/>
  <c r="R2832" i="1" s="1"/>
  <c r="M2832" i="1"/>
  <c r="L2832" i="1"/>
  <c r="J2832" i="1"/>
  <c r="M2831" i="1"/>
  <c r="L2831" i="1"/>
  <c r="O2831" i="1" s="1"/>
  <c r="R2831" i="1" s="1"/>
  <c r="J2831" i="1"/>
  <c r="S2831" i="1" s="1"/>
  <c r="M2830" i="1"/>
  <c r="L2830" i="1"/>
  <c r="O2830" i="1" s="1"/>
  <c r="J2830" i="1"/>
  <c r="M2829" i="1"/>
  <c r="L2829" i="1"/>
  <c r="J2829" i="1"/>
  <c r="M2828" i="1"/>
  <c r="L2828" i="1"/>
  <c r="O2828" i="1" s="1"/>
  <c r="J2828" i="1"/>
  <c r="M2827" i="1"/>
  <c r="L2827" i="1"/>
  <c r="J2827" i="1"/>
  <c r="M2826" i="1"/>
  <c r="L2826" i="1"/>
  <c r="J2826" i="1"/>
  <c r="M2823" i="1"/>
  <c r="O2823" i="1" s="1"/>
  <c r="R2823" i="1" s="1"/>
  <c r="L2823" i="1"/>
  <c r="J2823" i="1"/>
  <c r="S2823" i="1" s="1"/>
  <c r="S2822" i="1"/>
  <c r="M2822" i="1"/>
  <c r="O2822" i="1" s="1"/>
  <c r="R2822" i="1" s="1"/>
  <c r="L2822" i="1"/>
  <c r="J2822" i="1"/>
  <c r="S2821" i="1"/>
  <c r="M2821" i="1"/>
  <c r="O2821" i="1" s="1"/>
  <c r="R2821" i="1" s="1"/>
  <c r="L2821" i="1"/>
  <c r="J2821" i="1"/>
  <c r="R2820" i="1"/>
  <c r="O2820" i="1"/>
  <c r="M2820" i="1"/>
  <c r="L2820" i="1"/>
  <c r="J2820" i="1"/>
  <c r="S2820" i="1" s="1"/>
  <c r="O2819" i="1"/>
  <c r="R2819" i="1" s="1"/>
  <c r="M2819" i="1"/>
  <c r="L2819" i="1"/>
  <c r="J2819" i="1"/>
  <c r="S2819" i="1" s="1"/>
  <c r="R2818" i="1"/>
  <c r="M2818" i="1"/>
  <c r="L2818" i="1"/>
  <c r="O2818" i="1" s="1"/>
  <c r="J2818" i="1"/>
  <c r="R2817" i="1"/>
  <c r="M2817" i="1"/>
  <c r="L2817" i="1"/>
  <c r="O2817" i="1" s="1"/>
  <c r="J2817" i="1"/>
  <c r="S2817" i="1" s="1"/>
  <c r="O2816" i="1"/>
  <c r="R2816" i="1" s="1"/>
  <c r="M2816" i="1"/>
  <c r="L2816" i="1"/>
  <c r="J2816" i="1"/>
  <c r="O2815" i="1"/>
  <c r="R2815" i="1" s="1"/>
  <c r="M2815" i="1"/>
  <c r="L2815" i="1"/>
  <c r="J2815" i="1"/>
  <c r="S2815" i="1" s="1"/>
  <c r="M2814" i="1"/>
  <c r="L2814" i="1"/>
  <c r="J2814" i="1"/>
  <c r="O2813" i="1"/>
  <c r="M2813" i="1"/>
  <c r="L2813" i="1"/>
  <c r="J2813" i="1"/>
  <c r="R2812" i="1"/>
  <c r="O2812" i="1"/>
  <c r="M2812" i="1"/>
  <c r="L2812" i="1"/>
  <c r="J2812" i="1"/>
  <c r="S2812" i="1" s="1"/>
  <c r="R2811" i="1"/>
  <c r="O2811" i="1"/>
  <c r="M2811" i="1"/>
  <c r="L2811" i="1"/>
  <c r="J2811" i="1"/>
  <c r="S2811" i="1" s="1"/>
  <c r="L2810" i="1"/>
  <c r="L2809" i="1"/>
  <c r="L2808" i="1"/>
  <c r="O2807" i="1"/>
  <c r="R2807" i="1" s="1"/>
  <c r="M2807" i="1"/>
  <c r="L2807" i="1"/>
  <c r="J2807" i="1"/>
  <c r="S2807" i="1" s="1"/>
  <c r="S2806" i="1"/>
  <c r="O2806" i="1"/>
  <c r="R2806" i="1" s="1"/>
  <c r="M2806" i="1"/>
  <c r="L2806" i="1"/>
  <c r="J2806" i="1"/>
  <c r="H2805" i="1"/>
  <c r="N2804" i="1"/>
  <c r="M2804" i="1"/>
  <c r="L2804" i="1"/>
  <c r="J2804" i="1"/>
  <c r="I2804" i="1"/>
  <c r="N2803" i="1"/>
  <c r="M2803" i="1"/>
  <c r="L2803" i="1"/>
  <c r="J2803" i="1"/>
  <c r="I2803" i="1"/>
  <c r="N2802" i="1"/>
  <c r="M2802" i="1"/>
  <c r="L2802" i="1"/>
  <c r="J2802" i="1"/>
  <c r="I2802" i="1"/>
  <c r="M2801" i="1"/>
  <c r="L2801" i="1"/>
  <c r="J2801" i="1"/>
  <c r="I2801" i="1"/>
  <c r="N2800" i="1"/>
  <c r="M2800" i="1"/>
  <c r="L2800" i="1"/>
  <c r="J2800" i="1"/>
  <c r="I2800" i="1"/>
  <c r="N2799" i="1"/>
  <c r="M2799" i="1"/>
  <c r="L2799" i="1"/>
  <c r="J2799" i="1"/>
  <c r="I2799" i="1"/>
  <c r="N2798" i="1"/>
  <c r="M2798" i="1"/>
  <c r="L2798" i="1"/>
  <c r="J2798" i="1"/>
  <c r="I2798" i="1"/>
  <c r="M2797" i="1"/>
  <c r="L2797" i="1"/>
  <c r="J2797" i="1"/>
  <c r="I2797" i="1"/>
  <c r="N2796" i="1"/>
  <c r="M2796" i="1"/>
  <c r="L2796" i="1"/>
  <c r="J2796" i="1"/>
  <c r="I2796" i="1"/>
  <c r="N2795" i="1"/>
  <c r="M2795" i="1"/>
  <c r="L2795" i="1"/>
  <c r="J2795" i="1"/>
  <c r="I2795" i="1"/>
  <c r="N2794" i="1"/>
  <c r="M2794" i="1"/>
  <c r="L2794" i="1"/>
  <c r="J2794" i="1"/>
  <c r="I2794" i="1"/>
  <c r="M2793" i="1"/>
  <c r="L2793" i="1"/>
  <c r="J2793" i="1"/>
  <c r="I2793" i="1"/>
  <c r="N2792" i="1"/>
  <c r="M2792" i="1"/>
  <c r="L2792" i="1"/>
  <c r="J2792" i="1"/>
  <c r="I2792" i="1"/>
  <c r="N2791" i="1"/>
  <c r="M2791" i="1"/>
  <c r="L2791" i="1"/>
  <c r="J2791" i="1"/>
  <c r="I2791" i="1"/>
  <c r="N2790" i="1"/>
  <c r="M2790" i="1"/>
  <c r="L2790" i="1"/>
  <c r="J2790" i="1"/>
  <c r="I2790" i="1"/>
  <c r="M2789" i="1"/>
  <c r="L2789" i="1"/>
  <c r="J2789" i="1"/>
  <c r="I2789" i="1"/>
  <c r="N2788" i="1"/>
  <c r="M2788" i="1"/>
  <c r="L2788" i="1"/>
  <c r="J2788" i="1"/>
  <c r="I2788" i="1"/>
  <c r="N2787" i="1"/>
  <c r="M2787" i="1"/>
  <c r="L2787" i="1"/>
  <c r="J2787" i="1"/>
  <c r="I2787" i="1"/>
  <c r="H2785" i="1"/>
  <c r="M2784" i="1"/>
  <c r="O2784" i="1" s="1"/>
  <c r="R2784" i="1" s="1"/>
  <c r="L2784" i="1"/>
  <c r="J2784" i="1"/>
  <c r="R2783" i="1"/>
  <c r="M2783" i="1"/>
  <c r="L2783" i="1"/>
  <c r="O2783" i="1" s="1"/>
  <c r="J2783" i="1"/>
  <c r="S2782" i="1"/>
  <c r="M2782" i="1"/>
  <c r="O2782" i="1" s="1"/>
  <c r="R2782" i="1" s="1"/>
  <c r="L2782" i="1"/>
  <c r="J2782" i="1"/>
  <c r="M2780" i="1"/>
  <c r="O2780" i="1" s="1"/>
  <c r="R2780" i="1" s="1"/>
  <c r="L2780" i="1"/>
  <c r="J2780" i="1"/>
  <c r="S2780" i="1" s="1"/>
  <c r="L2779" i="1"/>
  <c r="L2778" i="1"/>
  <c r="L2777" i="1"/>
  <c r="S2776" i="1"/>
  <c r="R2776" i="1"/>
  <c r="M2776" i="1"/>
  <c r="L2776" i="1"/>
  <c r="O2776" i="1" s="1"/>
  <c r="J2776" i="1"/>
  <c r="M2775" i="1"/>
  <c r="O2775" i="1" s="1"/>
  <c r="R2775" i="1" s="1"/>
  <c r="L2775" i="1"/>
  <c r="J2775" i="1"/>
  <c r="S2775" i="1" s="1"/>
  <c r="M2774" i="1"/>
  <c r="L2774" i="1"/>
  <c r="O2774" i="1" s="1"/>
  <c r="R2774" i="1" s="1"/>
  <c r="J2774" i="1"/>
  <c r="S2774" i="1" s="1"/>
  <c r="O2773" i="1"/>
  <c r="R2773" i="1" s="1"/>
  <c r="M2773" i="1"/>
  <c r="L2773" i="1"/>
  <c r="J2773" i="1"/>
  <c r="M2772" i="1"/>
  <c r="L2772" i="1"/>
  <c r="J2772" i="1"/>
  <c r="O2771" i="1"/>
  <c r="M2771" i="1"/>
  <c r="L2771" i="1"/>
  <c r="J2771" i="1"/>
  <c r="R2770" i="1"/>
  <c r="O2770" i="1"/>
  <c r="M2770" i="1"/>
  <c r="L2770" i="1"/>
  <c r="J2770" i="1"/>
  <c r="S2770" i="1" s="1"/>
  <c r="R2769" i="1"/>
  <c r="O2769" i="1"/>
  <c r="M2769" i="1"/>
  <c r="L2769" i="1"/>
  <c r="J2769" i="1"/>
  <c r="S2769" i="1" s="1"/>
  <c r="S2768" i="1"/>
  <c r="R2768" i="1"/>
  <c r="M2768" i="1"/>
  <c r="L2768" i="1"/>
  <c r="O2768" i="1" s="1"/>
  <c r="J2768" i="1"/>
  <c r="M2767" i="1"/>
  <c r="O2767" i="1" s="1"/>
  <c r="R2767" i="1" s="1"/>
  <c r="L2767" i="1"/>
  <c r="J2767" i="1"/>
  <c r="S2767" i="1" s="1"/>
  <c r="M2766" i="1"/>
  <c r="L2766" i="1"/>
  <c r="O2766" i="1" s="1"/>
  <c r="R2766" i="1" s="1"/>
  <c r="J2766" i="1"/>
  <c r="S2766" i="1" s="1"/>
  <c r="H2765" i="1"/>
  <c r="S2764" i="1"/>
  <c r="R2764" i="1"/>
  <c r="O2764" i="1"/>
  <c r="M2764" i="1"/>
  <c r="L2764" i="1"/>
  <c r="J2764" i="1"/>
  <c r="R2763" i="1"/>
  <c r="M2763" i="1"/>
  <c r="L2763" i="1"/>
  <c r="O2763" i="1" s="1"/>
  <c r="S2763" i="1" s="1"/>
  <c r="J2763" i="1"/>
  <c r="M2762" i="1"/>
  <c r="O2762" i="1" s="1"/>
  <c r="R2762" i="1" s="1"/>
  <c r="L2762" i="1"/>
  <c r="J2762" i="1"/>
  <c r="S2762" i="1" s="1"/>
  <c r="M2761" i="1"/>
  <c r="L2761" i="1"/>
  <c r="O2761" i="1" s="1"/>
  <c r="R2761" i="1" s="1"/>
  <c r="J2761" i="1"/>
  <c r="M2760" i="1"/>
  <c r="O2760" i="1" s="1"/>
  <c r="R2760" i="1" s="1"/>
  <c r="L2760" i="1"/>
  <c r="J2760" i="1"/>
  <c r="M2759" i="1"/>
  <c r="L2759" i="1"/>
  <c r="O2759" i="1" s="1"/>
  <c r="R2759" i="1" s="1"/>
  <c r="J2759" i="1"/>
  <c r="S2759" i="1" s="1"/>
  <c r="S2758" i="1"/>
  <c r="O2758" i="1"/>
  <c r="R2758" i="1" s="1"/>
  <c r="M2758" i="1"/>
  <c r="L2758" i="1"/>
  <c r="J2758" i="1"/>
  <c r="O2757" i="1"/>
  <c r="R2757" i="1" s="1"/>
  <c r="M2757" i="1"/>
  <c r="L2757" i="1"/>
  <c r="J2757" i="1"/>
  <c r="S2756" i="1"/>
  <c r="R2756" i="1"/>
  <c r="O2756" i="1"/>
  <c r="M2756" i="1"/>
  <c r="L2756" i="1"/>
  <c r="J2756" i="1"/>
  <c r="R2755" i="1"/>
  <c r="M2755" i="1"/>
  <c r="L2755" i="1"/>
  <c r="O2755" i="1" s="1"/>
  <c r="S2755" i="1" s="1"/>
  <c r="J2755" i="1"/>
  <c r="M2754" i="1"/>
  <c r="O2754" i="1" s="1"/>
  <c r="R2754" i="1" s="1"/>
  <c r="L2754" i="1"/>
  <c r="J2754" i="1"/>
  <c r="M2753" i="1"/>
  <c r="L2753" i="1"/>
  <c r="O2753" i="1" s="1"/>
  <c r="R2753" i="1" s="1"/>
  <c r="J2753" i="1"/>
  <c r="O2752" i="1"/>
  <c r="R2752" i="1" s="1"/>
  <c r="M2752" i="1"/>
  <c r="L2752" i="1"/>
  <c r="J2752" i="1"/>
  <c r="M2751" i="1"/>
  <c r="L2751" i="1"/>
  <c r="O2751" i="1" s="1"/>
  <c r="R2751" i="1" s="1"/>
  <c r="J2751" i="1"/>
  <c r="S2750" i="1"/>
  <c r="O2750" i="1"/>
  <c r="R2750" i="1" s="1"/>
  <c r="M2750" i="1"/>
  <c r="L2750" i="1"/>
  <c r="J2750" i="1"/>
  <c r="R2749" i="1"/>
  <c r="O2749" i="1"/>
  <c r="M2749" i="1"/>
  <c r="L2749" i="1"/>
  <c r="J2749" i="1"/>
  <c r="S2749" i="1" s="1"/>
  <c r="M2747" i="1"/>
  <c r="L2747" i="1"/>
  <c r="O2747" i="1" s="1"/>
  <c r="R2747" i="1" s="1"/>
  <c r="J2747" i="1"/>
  <c r="S2747" i="1" s="1"/>
  <c r="M2746" i="1"/>
  <c r="L2746" i="1"/>
  <c r="O2746" i="1" s="1"/>
  <c r="R2746" i="1" s="1"/>
  <c r="J2746" i="1"/>
  <c r="M2745" i="1"/>
  <c r="L2745" i="1"/>
  <c r="J2745" i="1"/>
  <c r="S2744" i="1"/>
  <c r="O2744" i="1"/>
  <c r="R2744" i="1" s="1"/>
  <c r="M2744" i="1"/>
  <c r="L2744" i="1"/>
  <c r="J2744" i="1"/>
  <c r="R2743" i="1"/>
  <c r="O2743" i="1"/>
  <c r="M2743" i="1"/>
  <c r="L2743" i="1"/>
  <c r="J2743" i="1"/>
  <c r="R2742" i="1"/>
  <c r="O2742" i="1"/>
  <c r="M2742" i="1"/>
  <c r="L2742" i="1"/>
  <c r="J2742" i="1"/>
  <c r="S2742" i="1" s="1"/>
  <c r="M2741" i="1"/>
  <c r="L2741" i="1"/>
  <c r="O2741" i="1" s="1"/>
  <c r="J2741" i="1"/>
  <c r="M2740" i="1"/>
  <c r="O2740" i="1" s="1"/>
  <c r="R2740" i="1" s="1"/>
  <c r="L2740" i="1"/>
  <c r="J2740" i="1"/>
  <c r="M2739" i="1"/>
  <c r="L2739" i="1"/>
  <c r="O2739" i="1" s="1"/>
  <c r="R2739" i="1" s="1"/>
  <c r="J2739" i="1"/>
  <c r="S2739" i="1" s="1"/>
  <c r="O2738" i="1"/>
  <c r="R2738" i="1" s="1"/>
  <c r="M2738" i="1"/>
  <c r="L2738" i="1"/>
  <c r="J2738" i="1"/>
  <c r="M2737" i="1"/>
  <c r="L2737" i="1"/>
  <c r="J2737" i="1"/>
  <c r="S2736" i="1"/>
  <c r="O2736" i="1"/>
  <c r="R2736" i="1" s="1"/>
  <c r="M2736" i="1"/>
  <c r="L2736" i="1"/>
  <c r="J2736" i="1"/>
  <c r="O2735" i="1"/>
  <c r="R2735" i="1" s="1"/>
  <c r="M2735" i="1"/>
  <c r="L2735" i="1"/>
  <c r="J2735" i="1"/>
  <c r="R2734" i="1"/>
  <c r="O2734" i="1"/>
  <c r="M2734" i="1"/>
  <c r="L2734" i="1"/>
  <c r="J2734" i="1"/>
  <c r="S2734" i="1" s="1"/>
  <c r="S2733" i="1"/>
  <c r="M2733" i="1"/>
  <c r="L2733" i="1"/>
  <c r="O2733" i="1" s="1"/>
  <c r="R2733" i="1" s="1"/>
  <c r="J2733" i="1"/>
  <c r="M2732" i="1"/>
  <c r="O2732" i="1" s="1"/>
  <c r="R2732" i="1" s="1"/>
  <c r="L2732" i="1"/>
  <c r="J2732" i="1"/>
  <c r="S2732" i="1" s="1"/>
  <c r="L2731" i="1"/>
  <c r="M2730" i="1"/>
  <c r="L2730" i="1"/>
  <c r="O2730" i="1" s="1"/>
  <c r="R2730" i="1" s="1"/>
  <c r="J2730" i="1"/>
  <c r="S2729" i="1"/>
  <c r="O2729" i="1"/>
  <c r="R2729" i="1" s="1"/>
  <c r="M2729" i="1"/>
  <c r="L2729" i="1"/>
  <c r="J2729" i="1"/>
  <c r="O2728" i="1"/>
  <c r="R2728" i="1" s="1"/>
  <c r="M2728" i="1"/>
  <c r="L2728" i="1"/>
  <c r="J2728" i="1"/>
  <c r="S2728" i="1" s="1"/>
  <c r="S2727" i="1"/>
  <c r="O2727" i="1"/>
  <c r="R2727" i="1" s="1"/>
  <c r="M2727" i="1"/>
  <c r="L2727" i="1"/>
  <c r="J2727" i="1"/>
  <c r="S2726" i="1"/>
  <c r="R2726" i="1"/>
  <c r="M2726" i="1"/>
  <c r="L2726" i="1"/>
  <c r="O2726" i="1" s="1"/>
  <c r="J2726" i="1"/>
  <c r="S2725" i="1"/>
  <c r="M2725" i="1"/>
  <c r="O2725" i="1" s="1"/>
  <c r="R2725" i="1" s="1"/>
  <c r="L2725" i="1"/>
  <c r="J2725" i="1"/>
  <c r="M2724" i="1"/>
  <c r="L2724" i="1"/>
  <c r="O2724" i="1" s="1"/>
  <c r="R2724" i="1" s="1"/>
  <c r="J2724" i="1"/>
  <c r="S2724" i="1" s="1"/>
  <c r="M2723" i="1"/>
  <c r="O2723" i="1" s="1"/>
  <c r="R2723" i="1" s="1"/>
  <c r="L2723" i="1"/>
  <c r="J2723" i="1"/>
  <c r="M2722" i="1"/>
  <c r="L2722" i="1"/>
  <c r="O2722" i="1" s="1"/>
  <c r="R2722" i="1" s="1"/>
  <c r="J2722" i="1"/>
  <c r="S2721" i="1"/>
  <c r="O2721" i="1"/>
  <c r="R2721" i="1" s="1"/>
  <c r="M2721" i="1"/>
  <c r="L2721" i="1"/>
  <c r="J2721" i="1"/>
  <c r="O2720" i="1"/>
  <c r="R2720" i="1" s="1"/>
  <c r="M2720" i="1"/>
  <c r="L2720" i="1"/>
  <c r="J2720" i="1"/>
  <c r="S2720" i="1" s="1"/>
  <c r="S2719" i="1"/>
  <c r="O2719" i="1"/>
  <c r="R2719" i="1" s="1"/>
  <c r="M2719" i="1"/>
  <c r="L2719" i="1"/>
  <c r="J2719" i="1"/>
  <c r="H2718" i="1"/>
  <c r="M2717" i="1"/>
  <c r="L2717" i="1"/>
  <c r="J2717" i="1"/>
  <c r="S2716" i="1"/>
  <c r="O2716" i="1"/>
  <c r="R2716" i="1" s="1"/>
  <c r="M2716" i="1"/>
  <c r="L2716" i="1"/>
  <c r="J2716" i="1"/>
  <c r="O2715" i="1"/>
  <c r="R2715" i="1" s="1"/>
  <c r="M2715" i="1"/>
  <c r="L2715" i="1"/>
  <c r="J2715" i="1"/>
  <c r="R2714" i="1"/>
  <c r="O2714" i="1"/>
  <c r="M2714" i="1"/>
  <c r="L2714" i="1"/>
  <c r="J2714" i="1"/>
  <c r="S2714" i="1" s="1"/>
  <c r="S2713" i="1"/>
  <c r="M2713" i="1"/>
  <c r="L2713" i="1"/>
  <c r="O2713" i="1" s="1"/>
  <c r="R2713" i="1" s="1"/>
  <c r="J2713" i="1"/>
  <c r="M2712" i="1"/>
  <c r="O2712" i="1" s="1"/>
  <c r="R2712" i="1" s="1"/>
  <c r="L2712" i="1"/>
  <c r="J2712" i="1"/>
  <c r="S2712" i="1" s="1"/>
  <c r="M2711" i="1"/>
  <c r="L2711" i="1"/>
  <c r="O2711" i="1" s="1"/>
  <c r="R2711" i="1" s="1"/>
  <c r="J2711" i="1"/>
  <c r="S2711" i="1" s="1"/>
  <c r="M2710" i="1"/>
  <c r="L2710" i="1"/>
  <c r="O2710" i="1" s="1"/>
  <c r="R2710" i="1" s="1"/>
  <c r="J2710" i="1"/>
  <c r="M2709" i="1"/>
  <c r="L2709" i="1"/>
  <c r="J2709" i="1"/>
  <c r="S2708" i="1"/>
  <c r="O2708" i="1"/>
  <c r="R2708" i="1" s="1"/>
  <c r="M2708" i="1"/>
  <c r="L2708" i="1"/>
  <c r="J2708" i="1"/>
  <c r="R2707" i="1"/>
  <c r="O2707" i="1"/>
  <c r="M2707" i="1"/>
  <c r="L2707" i="1"/>
  <c r="J2707" i="1"/>
  <c r="R2706" i="1"/>
  <c r="O2706" i="1"/>
  <c r="M2706" i="1"/>
  <c r="L2706" i="1"/>
  <c r="J2706" i="1"/>
  <c r="S2706" i="1" s="1"/>
  <c r="M2705" i="1"/>
  <c r="L2705" i="1"/>
  <c r="O2705" i="1" s="1"/>
  <c r="J2705" i="1"/>
  <c r="M2704" i="1"/>
  <c r="O2704" i="1" s="1"/>
  <c r="R2704" i="1" s="1"/>
  <c r="L2704" i="1"/>
  <c r="J2704" i="1"/>
  <c r="M2703" i="1"/>
  <c r="L2703" i="1"/>
  <c r="O2703" i="1" s="1"/>
  <c r="R2703" i="1" s="1"/>
  <c r="J2703" i="1"/>
  <c r="S2703" i="1" s="1"/>
  <c r="O2702" i="1"/>
  <c r="R2702" i="1" s="1"/>
  <c r="M2702" i="1"/>
  <c r="L2702" i="1"/>
  <c r="J2702" i="1"/>
  <c r="M2701" i="1"/>
  <c r="L2701" i="1"/>
  <c r="J2701" i="1"/>
  <c r="S2700" i="1"/>
  <c r="O2700" i="1"/>
  <c r="R2700" i="1" s="1"/>
  <c r="M2700" i="1"/>
  <c r="L2700" i="1"/>
  <c r="J2700" i="1"/>
  <c r="O2699" i="1"/>
  <c r="R2699" i="1" s="1"/>
  <c r="M2699" i="1"/>
  <c r="L2699" i="1"/>
  <c r="J2699" i="1"/>
  <c r="R2698" i="1"/>
  <c r="O2698" i="1"/>
  <c r="M2698" i="1"/>
  <c r="L2698" i="1"/>
  <c r="J2698" i="1"/>
  <c r="S2698" i="1" s="1"/>
  <c r="S2697" i="1"/>
  <c r="M2697" i="1"/>
  <c r="L2697" i="1"/>
  <c r="O2697" i="1" s="1"/>
  <c r="R2697" i="1" s="1"/>
  <c r="J2697" i="1"/>
  <c r="M2696" i="1"/>
  <c r="O2696" i="1" s="1"/>
  <c r="R2696" i="1" s="1"/>
  <c r="L2696" i="1"/>
  <c r="J2696" i="1"/>
  <c r="S2696" i="1" s="1"/>
  <c r="M2695" i="1"/>
  <c r="L2695" i="1"/>
  <c r="O2695" i="1" s="1"/>
  <c r="R2695" i="1" s="1"/>
  <c r="J2695" i="1"/>
  <c r="S2695" i="1" s="1"/>
  <c r="M2694" i="1"/>
  <c r="L2694" i="1"/>
  <c r="O2694" i="1" s="1"/>
  <c r="R2694" i="1" s="1"/>
  <c r="J2694" i="1"/>
  <c r="M2693" i="1"/>
  <c r="L2693" i="1"/>
  <c r="J2693" i="1"/>
  <c r="S2692" i="1"/>
  <c r="O2692" i="1"/>
  <c r="R2692" i="1" s="1"/>
  <c r="M2692" i="1"/>
  <c r="L2692" i="1"/>
  <c r="J2692" i="1"/>
  <c r="O2691" i="1"/>
  <c r="R2691" i="1" s="1"/>
  <c r="M2691" i="1"/>
  <c r="L2691" i="1"/>
  <c r="J2691" i="1"/>
  <c r="R2690" i="1"/>
  <c r="O2690" i="1"/>
  <c r="M2690" i="1"/>
  <c r="L2690" i="1"/>
  <c r="J2690" i="1"/>
  <c r="S2690" i="1" s="1"/>
  <c r="M2689" i="1"/>
  <c r="L2689" i="1"/>
  <c r="O2689" i="1" s="1"/>
  <c r="J2689" i="1"/>
  <c r="M2688" i="1"/>
  <c r="O2688" i="1" s="1"/>
  <c r="R2688" i="1" s="1"/>
  <c r="L2688" i="1"/>
  <c r="J2688" i="1"/>
  <c r="M2687" i="1"/>
  <c r="L2687" i="1"/>
  <c r="O2687" i="1" s="1"/>
  <c r="R2687" i="1" s="1"/>
  <c r="J2687" i="1"/>
  <c r="S2687" i="1" s="1"/>
  <c r="M2686" i="1"/>
  <c r="O2686" i="1" s="1"/>
  <c r="R2686" i="1" s="1"/>
  <c r="L2686" i="1"/>
  <c r="J2686" i="1"/>
  <c r="M2685" i="1"/>
  <c r="L2685" i="1"/>
  <c r="J2685" i="1"/>
  <c r="S2684" i="1"/>
  <c r="O2684" i="1"/>
  <c r="R2684" i="1" s="1"/>
  <c r="M2684" i="1"/>
  <c r="L2684" i="1"/>
  <c r="J2684" i="1"/>
  <c r="O2683" i="1"/>
  <c r="R2683" i="1" s="1"/>
  <c r="M2683" i="1"/>
  <c r="L2683" i="1"/>
  <c r="J2683" i="1"/>
  <c r="R2682" i="1"/>
  <c r="O2682" i="1"/>
  <c r="M2682" i="1"/>
  <c r="L2682" i="1"/>
  <c r="J2682" i="1"/>
  <c r="S2682" i="1" s="1"/>
  <c r="S2681" i="1"/>
  <c r="M2681" i="1"/>
  <c r="L2681" i="1"/>
  <c r="O2681" i="1" s="1"/>
  <c r="R2681" i="1" s="1"/>
  <c r="J2681" i="1"/>
  <c r="M2680" i="1"/>
  <c r="O2680" i="1" s="1"/>
  <c r="R2680" i="1" s="1"/>
  <c r="L2680" i="1"/>
  <c r="J2680" i="1"/>
  <c r="S2680" i="1" s="1"/>
  <c r="M2679" i="1"/>
  <c r="L2679" i="1"/>
  <c r="O2679" i="1" s="1"/>
  <c r="R2679" i="1" s="1"/>
  <c r="J2679" i="1"/>
  <c r="S2679" i="1" s="1"/>
  <c r="M2678" i="1"/>
  <c r="L2678" i="1"/>
  <c r="O2678" i="1" s="1"/>
  <c r="R2678" i="1" s="1"/>
  <c r="J2678" i="1"/>
  <c r="M2677" i="1"/>
  <c r="L2677" i="1"/>
  <c r="J2677" i="1"/>
  <c r="S2676" i="1"/>
  <c r="O2676" i="1"/>
  <c r="R2676" i="1" s="1"/>
  <c r="M2676" i="1"/>
  <c r="L2676" i="1"/>
  <c r="J2676" i="1"/>
  <c r="O2675" i="1"/>
  <c r="R2675" i="1" s="1"/>
  <c r="M2675" i="1"/>
  <c r="L2675" i="1"/>
  <c r="J2675" i="1"/>
  <c r="R2674" i="1"/>
  <c r="O2674" i="1"/>
  <c r="M2674" i="1"/>
  <c r="L2674" i="1"/>
  <c r="J2674" i="1"/>
  <c r="S2674" i="1" s="1"/>
  <c r="M2673" i="1"/>
  <c r="L2673" i="1"/>
  <c r="O2673" i="1" s="1"/>
  <c r="J2673" i="1"/>
  <c r="M2672" i="1"/>
  <c r="O2672" i="1" s="1"/>
  <c r="R2672" i="1" s="1"/>
  <c r="L2672" i="1"/>
  <c r="J2672" i="1"/>
  <c r="M2671" i="1"/>
  <c r="L2671" i="1"/>
  <c r="O2671" i="1" s="1"/>
  <c r="R2671" i="1" s="1"/>
  <c r="J2671" i="1"/>
  <c r="S2671" i="1" s="1"/>
  <c r="M2670" i="1"/>
  <c r="O2670" i="1" s="1"/>
  <c r="R2670" i="1" s="1"/>
  <c r="L2670" i="1"/>
  <c r="J2670" i="1"/>
  <c r="M2669" i="1"/>
  <c r="L2669" i="1"/>
  <c r="J2669" i="1"/>
  <c r="S2668" i="1"/>
  <c r="O2668" i="1"/>
  <c r="R2668" i="1" s="1"/>
  <c r="M2668" i="1"/>
  <c r="L2668" i="1"/>
  <c r="J2668" i="1"/>
  <c r="O2667" i="1"/>
  <c r="R2667" i="1" s="1"/>
  <c r="M2667" i="1"/>
  <c r="L2667" i="1"/>
  <c r="J2667" i="1"/>
  <c r="R2666" i="1"/>
  <c r="O2666" i="1"/>
  <c r="M2666" i="1"/>
  <c r="L2666" i="1"/>
  <c r="J2666" i="1"/>
  <c r="S2666" i="1" s="1"/>
  <c r="S2665" i="1"/>
  <c r="M2665" i="1"/>
  <c r="L2665" i="1"/>
  <c r="O2665" i="1" s="1"/>
  <c r="R2665" i="1" s="1"/>
  <c r="J2665" i="1"/>
  <c r="M2664" i="1"/>
  <c r="O2664" i="1" s="1"/>
  <c r="R2664" i="1" s="1"/>
  <c r="L2664" i="1"/>
  <c r="J2664" i="1"/>
  <c r="S2664" i="1" s="1"/>
  <c r="M2663" i="1"/>
  <c r="L2663" i="1"/>
  <c r="O2663" i="1" s="1"/>
  <c r="R2663" i="1" s="1"/>
  <c r="J2663" i="1"/>
  <c r="S2663" i="1" s="1"/>
  <c r="M2662" i="1"/>
  <c r="L2662" i="1"/>
  <c r="O2662" i="1" s="1"/>
  <c r="R2662" i="1" s="1"/>
  <c r="J2662" i="1"/>
  <c r="M2661" i="1"/>
  <c r="L2661" i="1"/>
  <c r="J2661" i="1"/>
  <c r="S2660" i="1"/>
  <c r="O2660" i="1"/>
  <c r="R2660" i="1" s="1"/>
  <c r="M2660" i="1"/>
  <c r="L2660" i="1"/>
  <c r="J2660" i="1"/>
  <c r="O2659" i="1"/>
  <c r="R2659" i="1" s="1"/>
  <c r="M2659" i="1"/>
  <c r="L2659" i="1"/>
  <c r="J2659" i="1"/>
  <c r="R2658" i="1"/>
  <c r="O2658" i="1"/>
  <c r="M2658" i="1"/>
  <c r="L2658" i="1"/>
  <c r="J2658" i="1"/>
  <c r="S2658" i="1" s="1"/>
  <c r="M2657" i="1"/>
  <c r="L2657" i="1"/>
  <c r="O2657" i="1" s="1"/>
  <c r="J2657" i="1"/>
  <c r="M2656" i="1"/>
  <c r="O2656" i="1" s="1"/>
  <c r="R2656" i="1" s="1"/>
  <c r="L2656" i="1"/>
  <c r="J2656" i="1"/>
  <c r="M2655" i="1"/>
  <c r="L2655" i="1"/>
  <c r="O2655" i="1" s="1"/>
  <c r="R2655" i="1" s="1"/>
  <c r="J2655" i="1"/>
  <c r="M2654" i="1"/>
  <c r="O2654" i="1" s="1"/>
  <c r="R2654" i="1" s="1"/>
  <c r="L2654" i="1"/>
  <c r="J2654" i="1"/>
  <c r="M2653" i="1"/>
  <c r="L2653" i="1"/>
  <c r="J2653" i="1"/>
  <c r="S2652" i="1"/>
  <c r="O2652" i="1"/>
  <c r="R2652" i="1" s="1"/>
  <c r="M2652" i="1"/>
  <c r="L2652" i="1"/>
  <c r="J2652" i="1"/>
  <c r="O2651" i="1"/>
  <c r="R2651" i="1" s="1"/>
  <c r="M2651" i="1"/>
  <c r="L2651" i="1"/>
  <c r="J2651" i="1"/>
  <c r="R2650" i="1"/>
  <c r="O2650" i="1"/>
  <c r="M2650" i="1"/>
  <c r="L2650" i="1"/>
  <c r="J2650" i="1"/>
  <c r="S2650" i="1" s="1"/>
  <c r="H2648" i="1"/>
  <c r="S2647" i="1"/>
  <c r="O2647" i="1"/>
  <c r="R2647" i="1" s="1"/>
  <c r="M2647" i="1"/>
  <c r="L2647" i="1"/>
  <c r="J2647" i="1"/>
  <c r="S2646" i="1"/>
  <c r="R2646" i="1"/>
  <c r="M2646" i="1"/>
  <c r="L2646" i="1"/>
  <c r="O2646" i="1" s="1"/>
  <c r="J2646" i="1"/>
  <c r="S2645" i="1"/>
  <c r="M2645" i="1"/>
  <c r="O2645" i="1" s="1"/>
  <c r="R2645" i="1" s="1"/>
  <c r="L2645" i="1"/>
  <c r="J2645" i="1"/>
  <c r="M2644" i="1"/>
  <c r="L2644" i="1"/>
  <c r="O2644" i="1" s="1"/>
  <c r="R2644" i="1" s="1"/>
  <c r="J2644" i="1"/>
  <c r="S2644" i="1" s="1"/>
  <c r="M2643" i="1"/>
  <c r="O2643" i="1" s="1"/>
  <c r="R2643" i="1" s="1"/>
  <c r="L2643" i="1"/>
  <c r="J2643" i="1"/>
  <c r="M2642" i="1"/>
  <c r="L2642" i="1"/>
  <c r="O2642" i="1" s="1"/>
  <c r="R2642" i="1" s="1"/>
  <c r="J2642" i="1"/>
  <c r="S2640" i="1"/>
  <c r="M2640" i="1"/>
  <c r="L2640" i="1"/>
  <c r="O2640" i="1" s="1"/>
  <c r="R2640" i="1" s="1"/>
  <c r="J2640" i="1"/>
  <c r="M2639" i="1"/>
  <c r="O2639" i="1" s="1"/>
  <c r="R2639" i="1" s="1"/>
  <c r="L2639" i="1"/>
  <c r="J2639" i="1"/>
  <c r="M2638" i="1"/>
  <c r="L2638" i="1"/>
  <c r="O2638" i="1" s="1"/>
  <c r="R2638" i="1" s="1"/>
  <c r="J2638" i="1"/>
  <c r="S2638" i="1" s="1"/>
  <c r="M2637" i="1"/>
  <c r="L2637" i="1"/>
  <c r="O2637" i="1" s="1"/>
  <c r="R2637" i="1" s="1"/>
  <c r="J2637" i="1"/>
  <c r="M2636" i="1"/>
  <c r="L2636" i="1"/>
  <c r="J2636" i="1"/>
  <c r="O2635" i="1"/>
  <c r="M2635" i="1"/>
  <c r="L2635" i="1"/>
  <c r="J2635" i="1"/>
  <c r="H2633" i="1"/>
  <c r="S2632" i="1"/>
  <c r="O2632" i="1"/>
  <c r="R2632" i="1" s="1"/>
  <c r="M2632" i="1"/>
  <c r="L2632" i="1"/>
  <c r="J2632" i="1"/>
  <c r="O2631" i="1"/>
  <c r="R2631" i="1" s="1"/>
  <c r="M2631" i="1"/>
  <c r="L2631" i="1"/>
  <c r="J2631" i="1"/>
  <c r="S2631" i="1" s="1"/>
  <c r="S2630" i="1"/>
  <c r="O2630" i="1"/>
  <c r="R2630" i="1" s="1"/>
  <c r="M2630" i="1"/>
  <c r="L2630" i="1"/>
  <c r="J2630" i="1"/>
  <c r="M2628" i="1"/>
  <c r="O2628" i="1" s="1"/>
  <c r="R2628" i="1" s="1"/>
  <c r="L2628" i="1"/>
  <c r="J2628" i="1"/>
  <c r="M2627" i="1"/>
  <c r="L2627" i="1"/>
  <c r="J2627" i="1"/>
  <c r="S2626" i="1"/>
  <c r="O2626" i="1"/>
  <c r="R2626" i="1" s="1"/>
  <c r="M2626" i="1"/>
  <c r="L2626" i="1"/>
  <c r="J2626" i="1"/>
  <c r="M2624" i="1"/>
  <c r="O2624" i="1" s="1"/>
  <c r="R2624" i="1" s="1"/>
  <c r="L2624" i="1"/>
  <c r="J2624" i="1"/>
  <c r="M2623" i="1"/>
  <c r="L2623" i="1"/>
  <c r="O2623" i="1" s="1"/>
  <c r="R2623" i="1" s="1"/>
  <c r="J2623" i="1"/>
  <c r="S2623" i="1" s="1"/>
  <c r="M2622" i="1"/>
  <c r="L2622" i="1"/>
  <c r="O2622" i="1" s="1"/>
  <c r="R2622" i="1" s="1"/>
  <c r="J2622" i="1"/>
  <c r="M2621" i="1"/>
  <c r="L2621" i="1"/>
  <c r="J2621" i="1"/>
  <c r="O2620" i="1"/>
  <c r="M2620" i="1"/>
  <c r="L2620" i="1"/>
  <c r="J2620" i="1"/>
  <c r="R2619" i="1"/>
  <c r="O2619" i="1"/>
  <c r="M2619" i="1"/>
  <c r="L2619" i="1"/>
  <c r="J2619" i="1"/>
  <c r="O2618" i="1"/>
  <c r="R2618" i="1" s="1"/>
  <c r="M2618" i="1"/>
  <c r="L2618" i="1"/>
  <c r="J2618" i="1"/>
  <c r="S2617" i="1"/>
  <c r="M2617" i="1"/>
  <c r="L2617" i="1"/>
  <c r="O2617" i="1" s="1"/>
  <c r="R2617" i="1" s="1"/>
  <c r="J2617" i="1"/>
  <c r="M2616" i="1"/>
  <c r="O2616" i="1" s="1"/>
  <c r="R2616" i="1" s="1"/>
  <c r="L2616" i="1"/>
  <c r="J2616" i="1"/>
  <c r="S2616" i="1" s="1"/>
  <c r="M2615" i="1"/>
  <c r="L2615" i="1"/>
  <c r="O2615" i="1" s="1"/>
  <c r="R2615" i="1" s="1"/>
  <c r="J2615" i="1"/>
  <c r="S2615" i="1" s="1"/>
  <c r="M2614" i="1"/>
  <c r="L2614" i="1"/>
  <c r="O2614" i="1" s="1"/>
  <c r="R2614" i="1" s="1"/>
  <c r="J2614" i="1"/>
  <c r="M2613" i="1"/>
  <c r="L2613" i="1"/>
  <c r="J2613" i="1"/>
  <c r="O2612" i="1"/>
  <c r="R2612" i="1" s="1"/>
  <c r="M2612" i="1"/>
  <c r="L2612" i="1"/>
  <c r="J2612" i="1"/>
  <c r="R2611" i="1"/>
  <c r="O2611" i="1"/>
  <c r="M2611" i="1"/>
  <c r="L2611" i="1"/>
  <c r="J2611" i="1"/>
  <c r="O2610" i="1"/>
  <c r="R2610" i="1" s="1"/>
  <c r="M2610" i="1"/>
  <c r="L2610" i="1"/>
  <c r="J2610" i="1"/>
  <c r="M2609" i="1"/>
  <c r="L2609" i="1"/>
  <c r="O2609" i="1" s="1"/>
  <c r="J2609" i="1"/>
  <c r="M2608" i="1"/>
  <c r="O2608" i="1" s="1"/>
  <c r="R2608" i="1" s="1"/>
  <c r="L2608" i="1"/>
  <c r="J2608" i="1"/>
  <c r="S2608" i="1" s="1"/>
  <c r="M2607" i="1"/>
  <c r="L2607" i="1"/>
  <c r="O2607" i="1" s="1"/>
  <c r="R2607" i="1" s="1"/>
  <c r="J2607" i="1"/>
  <c r="S2607" i="1" s="1"/>
  <c r="O2606" i="1"/>
  <c r="R2606" i="1" s="1"/>
  <c r="M2606" i="1"/>
  <c r="L2606" i="1"/>
  <c r="J2606" i="1"/>
  <c r="M2605" i="1"/>
  <c r="L2605" i="1"/>
  <c r="J2605" i="1"/>
  <c r="O2604" i="1"/>
  <c r="M2604" i="1"/>
  <c r="L2604" i="1"/>
  <c r="J2604" i="1"/>
  <c r="R2603" i="1"/>
  <c r="O2603" i="1"/>
  <c r="M2603" i="1"/>
  <c r="L2603" i="1"/>
  <c r="J2603" i="1"/>
  <c r="O2602" i="1"/>
  <c r="R2602" i="1" s="1"/>
  <c r="M2602" i="1"/>
  <c r="L2602" i="1"/>
  <c r="J2602" i="1"/>
  <c r="M2601" i="1"/>
  <c r="L2601" i="1"/>
  <c r="O2601" i="1" s="1"/>
  <c r="R2601" i="1" s="1"/>
  <c r="J2601" i="1"/>
  <c r="M2600" i="1"/>
  <c r="O2600" i="1" s="1"/>
  <c r="R2600" i="1" s="1"/>
  <c r="L2600" i="1"/>
  <c r="J2600" i="1"/>
  <c r="S2600" i="1" s="1"/>
  <c r="M2599" i="1"/>
  <c r="L2599" i="1"/>
  <c r="O2599" i="1" s="1"/>
  <c r="R2599" i="1" s="1"/>
  <c r="J2599" i="1"/>
  <c r="S2599" i="1" s="1"/>
  <c r="M2598" i="1"/>
  <c r="L2598" i="1"/>
  <c r="O2598" i="1" s="1"/>
  <c r="R2598" i="1" s="1"/>
  <c r="J2598" i="1"/>
  <c r="M2597" i="1"/>
  <c r="L2597" i="1"/>
  <c r="J2597" i="1"/>
  <c r="O2596" i="1"/>
  <c r="R2596" i="1" s="1"/>
  <c r="M2596" i="1"/>
  <c r="L2596" i="1"/>
  <c r="J2596" i="1"/>
  <c r="O2595" i="1"/>
  <c r="R2595" i="1" s="1"/>
  <c r="M2595" i="1"/>
  <c r="L2595" i="1"/>
  <c r="J2595" i="1"/>
  <c r="O2594" i="1"/>
  <c r="R2594" i="1" s="1"/>
  <c r="M2594" i="1"/>
  <c r="L2594" i="1"/>
  <c r="J2594" i="1"/>
  <c r="M2593" i="1"/>
  <c r="L2593" i="1"/>
  <c r="O2593" i="1" s="1"/>
  <c r="J2593" i="1"/>
  <c r="M2592" i="1"/>
  <c r="O2592" i="1" s="1"/>
  <c r="R2592" i="1" s="1"/>
  <c r="L2592" i="1"/>
  <c r="J2592" i="1"/>
  <c r="S2592" i="1" s="1"/>
  <c r="M2591" i="1"/>
  <c r="L2591" i="1"/>
  <c r="O2591" i="1" s="1"/>
  <c r="R2591" i="1" s="1"/>
  <c r="J2591" i="1"/>
  <c r="S2591" i="1" s="1"/>
  <c r="M2590" i="1"/>
  <c r="O2590" i="1" s="1"/>
  <c r="R2590" i="1" s="1"/>
  <c r="L2590" i="1"/>
  <c r="J2590" i="1"/>
  <c r="M2589" i="1"/>
  <c r="L2589" i="1"/>
  <c r="J2589" i="1"/>
  <c r="O2588" i="1"/>
  <c r="M2588" i="1"/>
  <c r="L2588" i="1"/>
  <c r="J2588" i="1"/>
  <c r="R2587" i="1"/>
  <c r="O2587" i="1"/>
  <c r="M2587" i="1"/>
  <c r="L2587" i="1"/>
  <c r="J2587" i="1"/>
  <c r="O2586" i="1"/>
  <c r="R2586" i="1" s="1"/>
  <c r="M2586" i="1"/>
  <c r="L2586" i="1"/>
  <c r="J2586" i="1"/>
  <c r="M2585" i="1"/>
  <c r="L2585" i="1"/>
  <c r="O2585" i="1" s="1"/>
  <c r="R2585" i="1" s="1"/>
  <c r="J2585" i="1"/>
  <c r="M2584" i="1"/>
  <c r="O2584" i="1" s="1"/>
  <c r="R2584" i="1" s="1"/>
  <c r="L2584" i="1"/>
  <c r="J2584" i="1"/>
  <c r="S2584" i="1" s="1"/>
  <c r="M2583" i="1"/>
  <c r="L2583" i="1"/>
  <c r="O2583" i="1" s="1"/>
  <c r="R2583" i="1" s="1"/>
  <c r="J2583" i="1"/>
  <c r="S2583" i="1" s="1"/>
  <c r="M2582" i="1"/>
  <c r="L2582" i="1"/>
  <c r="O2582" i="1" s="1"/>
  <c r="R2582" i="1" s="1"/>
  <c r="J2582" i="1"/>
  <c r="M2581" i="1"/>
  <c r="L2581" i="1"/>
  <c r="J2581" i="1"/>
  <c r="O2580" i="1"/>
  <c r="R2580" i="1" s="1"/>
  <c r="M2580" i="1"/>
  <c r="L2580" i="1"/>
  <c r="J2580" i="1"/>
  <c r="O2579" i="1"/>
  <c r="R2579" i="1" s="1"/>
  <c r="M2579" i="1"/>
  <c r="L2579" i="1"/>
  <c r="J2579" i="1"/>
  <c r="S2577" i="1"/>
  <c r="R2577" i="1"/>
  <c r="Q2577" i="1"/>
  <c r="O2576" i="1"/>
  <c r="M2576" i="1"/>
  <c r="L2576" i="1"/>
  <c r="J2576" i="1"/>
  <c r="R2575" i="1"/>
  <c r="O2575" i="1"/>
  <c r="M2575" i="1"/>
  <c r="L2575" i="1"/>
  <c r="J2575" i="1"/>
  <c r="S2575" i="1" s="1"/>
  <c r="M2573" i="1"/>
  <c r="L2573" i="1"/>
  <c r="O2573" i="1" s="1"/>
  <c r="R2573" i="1" s="1"/>
  <c r="J2573" i="1"/>
  <c r="S2573" i="1" s="1"/>
  <c r="M2572" i="1"/>
  <c r="O2572" i="1" s="1"/>
  <c r="R2572" i="1" s="1"/>
  <c r="L2572" i="1"/>
  <c r="J2572" i="1"/>
  <c r="S2572" i="1" s="1"/>
  <c r="M2571" i="1"/>
  <c r="L2571" i="1"/>
  <c r="O2571" i="1" s="1"/>
  <c r="R2571" i="1" s="1"/>
  <c r="J2571" i="1"/>
  <c r="S2570" i="1"/>
  <c r="O2570" i="1"/>
  <c r="R2570" i="1" s="1"/>
  <c r="M2570" i="1"/>
  <c r="L2570" i="1"/>
  <c r="J2570" i="1"/>
  <c r="O2569" i="1"/>
  <c r="R2569" i="1" s="1"/>
  <c r="M2569" i="1"/>
  <c r="L2569" i="1"/>
  <c r="J2569" i="1"/>
  <c r="S2569" i="1" s="1"/>
  <c r="S2568" i="1"/>
  <c r="O2568" i="1"/>
  <c r="R2568" i="1" s="1"/>
  <c r="M2568" i="1"/>
  <c r="L2568" i="1"/>
  <c r="J2568" i="1"/>
  <c r="S2567" i="1"/>
  <c r="R2567" i="1"/>
  <c r="M2567" i="1"/>
  <c r="L2567" i="1"/>
  <c r="O2567" i="1" s="1"/>
  <c r="J2567" i="1"/>
  <c r="M2566" i="1"/>
  <c r="O2566" i="1" s="1"/>
  <c r="R2566" i="1" s="1"/>
  <c r="L2566" i="1"/>
  <c r="J2566" i="1"/>
  <c r="M2565" i="1"/>
  <c r="L2565" i="1"/>
  <c r="O2565" i="1" s="1"/>
  <c r="R2565" i="1" s="1"/>
  <c r="J2565" i="1"/>
  <c r="S2565" i="1" s="1"/>
  <c r="M2564" i="1"/>
  <c r="O2564" i="1" s="1"/>
  <c r="R2564" i="1" s="1"/>
  <c r="L2564" i="1"/>
  <c r="J2564" i="1"/>
  <c r="R2562" i="1"/>
  <c r="O2562" i="1"/>
  <c r="S2562" i="1" s="1"/>
  <c r="M2562" i="1"/>
  <c r="L2562" i="1"/>
  <c r="J2562" i="1"/>
  <c r="M2560" i="1"/>
  <c r="O2560" i="1" s="1"/>
  <c r="R2560" i="1" s="1"/>
  <c r="L2560" i="1"/>
  <c r="J2560" i="1"/>
  <c r="M2559" i="1"/>
  <c r="L2559" i="1"/>
  <c r="O2559" i="1" s="1"/>
  <c r="R2559" i="1" s="1"/>
  <c r="J2559" i="1"/>
  <c r="S2559" i="1" s="1"/>
  <c r="S2558" i="1"/>
  <c r="O2558" i="1"/>
  <c r="R2558" i="1" s="1"/>
  <c r="M2558" i="1"/>
  <c r="L2558" i="1"/>
  <c r="J2558" i="1"/>
  <c r="M2556" i="1"/>
  <c r="O2556" i="1" s="1"/>
  <c r="R2556" i="1" s="1"/>
  <c r="L2556" i="1"/>
  <c r="J2556" i="1"/>
  <c r="S2556" i="1" s="1"/>
  <c r="M2555" i="1"/>
  <c r="L2555" i="1"/>
  <c r="O2555" i="1" s="1"/>
  <c r="R2555" i="1" s="1"/>
  <c r="J2555" i="1"/>
  <c r="S2555" i="1" s="1"/>
  <c r="M2554" i="1"/>
  <c r="L2554" i="1"/>
  <c r="O2554" i="1" s="1"/>
  <c r="R2554" i="1" s="1"/>
  <c r="J2554" i="1"/>
  <c r="M2553" i="1"/>
  <c r="L2553" i="1"/>
  <c r="J2553" i="1"/>
  <c r="M2552" i="1"/>
  <c r="O2552" i="1" s="1"/>
  <c r="L2552" i="1"/>
  <c r="J2552" i="1"/>
  <c r="H2549" i="1"/>
  <c r="N2548" i="1"/>
  <c r="M2548" i="1"/>
  <c r="L2548" i="1"/>
  <c r="O2548" i="1" s="1"/>
  <c r="R2548" i="1" s="1"/>
  <c r="J2548" i="1"/>
  <c r="S2548" i="1" s="1"/>
  <c r="I2548" i="1"/>
  <c r="F2548" i="1"/>
  <c r="N2547" i="1"/>
  <c r="M2547" i="1"/>
  <c r="L2547" i="1"/>
  <c r="O2547" i="1" s="1"/>
  <c r="R2547" i="1" s="1"/>
  <c r="J2547" i="1"/>
  <c r="I2547" i="1"/>
  <c r="F2547" i="1"/>
  <c r="N2546" i="1"/>
  <c r="M2546" i="1"/>
  <c r="L2546" i="1"/>
  <c r="J2546" i="1"/>
  <c r="I2546" i="1"/>
  <c r="F2546" i="1"/>
  <c r="S2545" i="1"/>
  <c r="O2545" i="1"/>
  <c r="R2545" i="1" s="1"/>
  <c r="N2545" i="1"/>
  <c r="M2545" i="1"/>
  <c r="L2545" i="1"/>
  <c r="J2545" i="1"/>
  <c r="I2545" i="1"/>
  <c r="F2545" i="1"/>
  <c r="R2544" i="1"/>
  <c r="O2544" i="1"/>
  <c r="N2544" i="1"/>
  <c r="M2544" i="1"/>
  <c r="L2544" i="1"/>
  <c r="J2544" i="1"/>
  <c r="S2544" i="1" s="1"/>
  <c r="I2544" i="1"/>
  <c r="F2544" i="1"/>
  <c r="S2543" i="1"/>
  <c r="R2543" i="1"/>
  <c r="O2543" i="1"/>
  <c r="N2543" i="1"/>
  <c r="M2543" i="1"/>
  <c r="L2543" i="1"/>
  <c r="J2543" i="1"/>
  <c r="I2543" i="1"/>
  <c r="F2543" i="1"/>
  <c r="N2542" i="1"/>
  <c r="M2542" i="1"/>
  <c r="L2542" i="1"/>
  <c r="O2542" i="1" s="1"/>
  <c r="J2542" i="1"/>
  <c r="I2542" i="1"/>
  <c r="F2542" i="1"/>
  <c r="N2541" i="1"/>
  <c r="M2541" i="1"/>
  <c r="O2541" i="1" s="1"/>
  <c r="R2541" i="1" s="1"/>
  <c r="L2541" i="1"/>
  <c r="J2541" i="1"/>
  <c r="S2541" i="1" s="1"/>
  <c r="I2541" i="1"/>
  <c r="F2541" i="1"/>
  <c r="N2540" i="1"/>
  <c r="M2540" i="1"/>
  <c r="L2540" i="1"/>
  <c r="O2540" i="1" s="1"/>
  <c r="R2540" i="1" s="1"/>
  <c r="J2540" i="1"/>
  <c r="S2540" i="1" s="1"/>
  <c r="I2540" i="1"/>
  <c r="F2540" i="1"/>
  <c r="N2539" i="1"/>
  <c r="M2539" i="1"/>
  <c r="L2539" i="1"/>
  <c r="J2539" i="1"/>
  <c r="I2539" i="1"/>
  <c r="F2539" i="1"/>
  <c r="N2538" i="1"/>
  <c r="M2538" i="1"/>
  <c r="L2538" i="1"/>
  <c r="O2538" i="1" s="1"/>
  <c r="R2538" i="1" s="1"/>
  <c r="J2538" i="1"/>
  <c r="I2538" i="1"/>
  <c r="F2538" i="1"/>
  <c r="N2537" i="1"/>
  <c r="M2537" i="1"/>
  <c r="O2537" i="1" s="1"/>
  <c r="L2537" i="1"/>
  <c r="J2537" i="1"/>
  <c r="I2537" i="1"/>
  <c r="F2537" i="1"/>
  <c r="O2536" i="1"/>
  <c r="R2536" i="1" s="1"/>
  <c r="N2536" i="1"/>
  <c r="M2536" i="1"/>
  <c r="L2536" i="1"/>
  <c r="J2536" i="1"/>
  <c r="S2536" i="1" s="1"/>
  <c r="I2536" i="1"/>
  <c r="F2536" i="1"/>
  <c r="R2535" i="1"/>
  <c r="O2535" i="1"/>
  <c r="N2535" i="1"/>
  <c r="M2535" i="1"/>
  <c r="L2535" i="1"/>
  <c r="J2535" i="1"/>
  <c r="S2535" i="1" s="1"/>
  <c r="I2535" i="1"/>
  <c r="F2535" i="1"/>
  <c r="S2534" i="1"/>
  <c r="N2534" i="1"/>
  <c r="M2534" i="1"/>
  <c r="L2534" i="1"/>
  <c r="O2534" i="1" s="1"/>
  <c r="R2534" i="1" s="1"/>
  <c r="J2534" i="1"/>
  <c r="I2534" i="1"/>
  <c r="F2534" i="1"/>
  <c r="S2533" i="1"/>
  <c r="N2533" i="1"/>
  <c r="M2533" i="1"/>
  <c r="O2533" i="1" s="1"/>
  <c r="R2533" i="1" s="1"/>
  <c r="L2533" i="1"/>
  <c r="J2533" i="1"/>
  <c r="I2533" i="1"/>
  <c r="F2533" i="1"/>
  <c r="N2532" i="1"/>
  <c r="M2532" i="1"/>
  <c r="L2532" i="1"/>
  <c r="O2532" i="1" s="1"/>
  <c r="R2532" i="1" s="1"/>
  <c r="J2532" i="1"/>
  <c r="S2532" i="1" s="1"/>
  <c r="I2532" i="1"/>
  <c r="F2532" i="1"/>
  <c r="N2531" i="1"/>
  <c r="M2531" i="1"/>
  <c r="L2531" i="1"/>
  <c r="O2531" i="1" s="1"/>
  <c r="R2531" i="1" s="1"/>
  <c r="J2531" i="1"/>
  <c r="I2531" i="1"/>
  <c r="F2531" i="1"/>
  <c r="N2530" i="1"/>
  <c r="M2530" i="1"/>
  <c r="L2530" i="1"/>
  <c r="J2530" i="1"/>
  <c r="I2530" i="1"/>
  <c r="F2530" i="1"/>
  <c r="O2529" i="1"/>
  <c r="N2529" i="1"/>
  <c r="M2529" i="1"/>
  <c r="L2529" i="1"/>
  <c r="J2529" i="1"/>
  <c r="I2529" i="1"/>
  <c r="F2529" i="1"/>
  <c r="O2528" i="1"/>
  <c r="R2528" i="1" s="1"/>
  <c r="N2528" i="1"/>
  <c r="M2528" i="1"/>
  <c r="L2528" i="1"/>
  <c r="J2528" i="1"/>
  <c r="I2528" i="1"/>
  <c r="F2528" i="1"/>
  <c r="S2527" i="1"/>
  <c r="R2527" i="1"/>
  <c r="O2527" i="1"/>
  <c r="N2527" i="1"/>
  <c r="M2527" i="1"/>
  <c r="L2527" i="1"/>
  <c r="J2527" i="1"/>
  <c r="I2527" i="1"/>
  <c r="F2527" i="1"/>
  <c r="S2526" i="1"/>
  <c r="N2526" i="1"/>
  <c r="M2526" i="1"/>
  <c r="L2526" i="1"/>
  <c r="O2526" i="1" s="1"/>
  <c r="R2526" i="1" s="1"/>
  <c r="J2526" i="1"/>
  <c r="I2526" i="1"/>
  <c r="F2526" i="1"/>
  <c r="N2525" i="1"/>
  <c r="M2525" i="1"/>
  <c r="O2525" i="1" s="1"/>
  <c r="R2525" i="1" s="1"/>
  <c r="L2525" i="1"/>
  <c r="J2525" i="1"/>
  <c r="S2525" i="1" s="1"/>
  <c r="I2525" i="1"/>
  <c r="F2525" i="1"/>
  <c r="N2524" i="1"/>
  <c r="M2524" i="1"/>
  <c r="L2524" i="1"/>
  <c r="O2524" i="1" s="1"/>
  <c r="R2524" i="1" s="1"/>
  <c r="J2524" i="1"/>
  <c r="S2524" i="1" s="1"/>
  <c r="I2524" i="1"/>
  <c r="F2524" i="1"/>
  <c r="N2523" i="1"/>
  <c r="M2523" i="1"/>
  <c r="L2523" i="1"/>
  <c r="O2523" i="1" s="1"/>
  <c r="R2523" i="1" s="1"/>
  <c r="J2523" i="1"/>
  <c r="I2523" i="1"/>
  <c r="F2523" i="1"/>
  <c r="N2522" i="1"/>
  <c r="M2522" i="1"/>
  <c r="L2522" i="1"/>
  <c r="J2522" i="1"/>
  <c r="I2522" i="1"/>
  <c r="F2522" i="1"/>
  <c r="N2521" i="1"/>
  <c r="M2521" i="1"/>
  <c r="O2521" i="1" s="1"/>
  <c r="L2521" i="1"/>
  <c r="J2521" i="1"/>
  <c r="I2521" i="1"/>
  <c r="F2521" i="1"/>
  <c r="O2520" i="1"/>
  <c r="R2520" i="1" s="1"/>
  <c r="N2520" i="1"/>
  <c r="M2520" i="1"/>
  <c r="L2520" i="1"/>
  <c r="J2520" i="1"/>
  <c r="I2520" i="1"/>
  <c r="F2520" i="1"/>
  <c r="R2519" i="1"/>
  <c r="O2519" i="1"/>
  <c r="N2519" i="1"/>
  <c r="M2519" i="1"/>
  <c r="L2519" i="1"/>
  <c r="J2519" i="1"/>
  <c r="S2519" i="1" s="1"/>
  <c r="I2519" i="1"/>
  <c r="F2519" i="1"/>
  <c r="N2518" i="1"/>
  <c r="M2518" i="1"/>
  <c r="L2518" i="1"/>
  <c r="O2518" i="1" s="1"/>
  <c r="J2518" i="1"/>
  <c r="I2518" i="1"/>
  <c r="F2518" i="1"/>
  <c r="N2517" i="1"/>
  <c r="M2517" i="1"/>
  <c r="O2517" i="1" s="1"/>
  <c r="R2517" i="1" s="1"/>
  <c r="L2517" i="1"/>
  <c r="J2517" i="1"/>
  <c r="I2517" i="1"/>
  <c r="F2517" i="1"/>
  <c r="N2516" i="1"/>
  <c r="M2516" i="1"/>
  <c r="L2516" i="1"/>
  <c r="O2516" i="1" s="1"/>
  <c r="R2516" i="1" s="1"/>
  <c r="J2516" i="1"/>
  <c r="I2516" i="1"/>
  <c r="F2516" i="1"/>
  <c r="N2515" i="1"/>
  <c r="M2515" i="1"/>
  <c r="L2515" i="1"/>
  <c r="O2515" i="1" s="1"/>
  <c r="R2515" i="1" s="1"/>
  <c r="J2515" i="1"/>
  <c r="I2515" i="1"/>
  <c r="F2515" i="1"/>
  <c r="N2514" i="1"/>
  <c r="M2514" i="1"/>
  <c r="L2514" i="1"/>
  <c r="J2514" i="1"/>
  <c r="I2514" i="1"/>
  <c r="F2514" i="1"/>
  <c r="S2513" i="1"/>
  <c r="O2513" i="1"/>
  <c r="R2513" i="1" s="1"/>
  <c r="N2513" i="1"/>
  <c r="M2513" i="1"/>
  <c r="L2513" i="1"/>
  <c r="J2513" i="1"/>
  <c r="I2513" i="1"/>
  <c r="F2513" i="1"/>
  <c r="M2511" i="1"/>
  <c r="O2511" i="1" s="1"/>
  <c r="R2511" i="1" s="1"/>
  <c r="L2511" i="1"/>
  <c r="J2511" i="1"/>
  <c r="S2511" i="1" s="1"/>
  <c r="M2510" i="1"/>
  <c r="L2510" i="1"/>
  <c r="O2510" i="1" s="1"/>
  <c r="R2510" i="1" s="1"/>
  <c r="J2510" i="1"/>
  <c r="S2510" i="1" s="1"/>
  <c r="M2509" i="1"/>
  <c r="L2509" i="1"/>
  <c r="O2509" i="1" s="1"/>
  <c r="R2509" i="1" s="1"/>
  <c r="J2509" i="1"/>
  <c r="R2507" i="1"/>
  <c r="O2507" i="1"/>
  <c r="M2507" i="1"/>
  <c r="L2507" i="1"/>
  <c r="J2507" i="1"/>
  <c r="M2505" i="1"/>
  <c r="L2505" i="1"/>
  <c r="O2505" i="1" s="1"/>
  <c r="R2505" i="1" s="1"/>
  <c r="J2505" i="1"/>
  <c r="M2504" i="1"/>
  <c r="L2504" i="1"/>
  <c r="J2504" i="1"/>
  <c r="O2503" i="1"/>
  <c r="M2503" i="1"/>
  <c r="L2503" i="1"/>
  <c r="J2503" i="1"/>
  <c r="R2502" i="1"/>
  <c r="O2502" i="1"/>
  <c r="M2502" i="1"/>
  <c r="L2502" i="1"/>
  <c r="J2502" i="1"/>
  <c r="S2502" i="1" s="1"/>
  <c r="R2501" i="1"/>
  <c r="O2501" i="1"/>
  <c r="M2501" i="1"/>
  <c r="L2501" i="1"/>
  <c r="J2501" i="1"/>
  <c r="S2501" i="1" s="1"/>
  <c r="S2500" i="1"/>
  <c r="R2500" i="1"/>
  <c r="M2500" i="1"/>
  <c r="L2500" i="1"/>
  <c r="O2500" i="1" s="1"/>
  <c r="J2500" i="1"/>
  <c r="M2499" i="1"/>
  <c r="O2499" i="1" s="1"/>
  <c r="R2499" i="1" s="1"/>
  <c r="L2499" i="1"/>
  <c r="J2499" i="1"/>
  <c r="M2498" i="1"/>
  <c r="L2498" i="1"/>
  <c r="O2498" i="1" s="1"/>
  <c r="R2498" i="1" s="1"/>
  <c r="J2498" i="1"/>
  <c r="M2497" i="1"/>
  <c r="L2497" i="1"/>
  <c r="O2497" i="1" s="1"/>
  <c r="R2497" i="1" s="1"/>
  <c r="J2497" i="1"/>
  <c r="M2496" i="1"/>
  <c r="L2496" i="1"/>
  <c r="J2496" i="1"/>
  <c r="M2495" i="1"/>
  <c r="O2495" i="1" s="1"/>
  <c r="L2495" i="1"/>
  <c r="J2495" i="1"/>
  <c r="R2494" i="1"/>
  <c r="O2494" i="1"/>
  <c r="M2494" i="1"/>
  <c r="L2494" i="1"/>
  <c r="J2494" i="1"/>
  <c r="S2494" i="1" s="1"/>
  <c r="M2492" i="1"/>
  <c r="L2492" i="1"/>
  <c r="O2492" i="1" s="1"/>
  <c r="R2492" i="1" s="1"/>
  <c r="J2492" i="1"/>
  <c r="M2489" i="1"/>
  <c r="O2489" i="1" s="1"/>
  <c r="R2489" i="1" s="1"/>
  <c r="L2489" i="1"/>
  <c r="J2489" i="1"/>
  <c r="S2489" i="1" s="1"/>
  <c r="M2488" i="1"/>
  <c r="L2488" i="1"/>
  <c r="O2488" i="1" s="1"/>
  <c r="R2488" i="1" s="1"/>
  <c r="J2488" i="1"/>
  <c r="O2487" i="1"/>
  <c r="R2487" i="1" s="1"/>
  <c r="M2487" i="1"/>
  <c r="L2487" i="1"/>
  <c r="J2487" i="1"/>
  <c r="M2486" i="1"/>
  <c r="L2486" i="1"/>
  <c r="O2486" i="1" s="1"/>
  <c r="R2486" i="1" s="1"/>
  <c r="J2486" i="1"/>
  <c r="S2485" i="1"/>
  <c r="O2485" i="1"/>
  <c r="R2485" i="1" s="1"/>
  <c r="M2485" i="1"/>
  <c r="L2485" i="1"/>
  <c r="J2485" i="1"/>
  <c r="R2484" i="1"/>
  <c r="O2484" i="1"/>
  <c r="M2484" i="1"/>
  <c r="L2484" i="1"/>
  <c r="J2484" i="1"/>
  <c r="S2484" i="1" s="1"/>
  <c r="O2483" i="1"/>
  <c r="S2483" i="1" s="1"/>
  <c r="M2483" i="1"/>
  <c r="L2483" i="1"/>
  <c r="J2483" i="1"/>
  <c r="M2482" i="1"/>
  <c r="L2482" i="1"/>
  <c r="O2482" i="1" s="1"/>
  <c r="S2482" i="1" s="1"/>
  <c r="J2482" i="1"/>
  <c r="S2481" i="1"/>
  <c r="M2481" i="1"/>
  <c r="O2481" i="1" s="1"/>
  <c r="R2481" i="1" s="1"/>
  <c r="L2481" i="1"/>
  <c r="J2481" i="1"/>
  <c r="M2480" i="1"/>
  <c r="L2480" i="1"/>
  <c r="O2480" i="1" s="1"/>
  <c r="R2480" i="1" s="1"/>
  <c r="J2480" i="1"/>
  <c r="M2479" i="1"/>
  <c r="O2479" i="1" s="1"/>
  <c r="R2479" i="1" s="1"/>
  <c r="L2479" i="1"/>
  <c r="J2479" i="1"/>
  <c r="M2478" i="1"/>
  <c r="L2478" i="1"/>
  <c r="O2478" i="1" s="1"/>
  <c r="R2478" i="1" s="1"/>
  <c r="J2478" i="1"/>
  <c r="S2478" i="1" s="1"/>
  <c r="S2477" i="1"/>
  <c r="O2477" i="1"/>
  <c r="R2477" i="1" s="1"/>
  <c r="M2477" i="1"/>
  <c r="L2477" i="1"/>
  <c r="J2477" i="1"/>
  <c r="M2475" i="1"/>
  <c r="O2475" i="1" s="1"/>
  <c r="R2475" i="1" s="1"/>
  <c r="L2475" i="1"/>
  <c r="J2475" i="1"/>
  <c r="S2475" i="1" s="1"/>
  <c r="M2474" i="1"/>
  <c r="L2474" i="1"/>
  <c r="O2474" i="1" s="1"/>
  <c r="R2474" i="1" s="1"/>
  <c r="J2474" i="1"/>
  <c r="S2474" i="1" s="1"/>
  <c r="O2473" i="1"/>
  <c r="R2473" i="1" s="1"/>
  <c r="M2473" i="1"/>
  <c r="L2473" i="1"/>
  <c r="J2473" i="1"/>
  <c r="S2473" i="1" s="1"/>
  <c r="M2472" i="1"/>
  <c r="L2472" i="1"/>
  <c r="J2472" i="1"/>
  <c r="O2471" i="1"/>
  <c r="M2471" i="1"/>
  <c r="L2471" i="1"/>
  <c r="J2471" i="1"/>
  <c r="R2470" i="1"/>
  <c r="O2470" i="1"/>
  <c r="M2470" i="1"/>
  <c r="L2470" i="1"/>
  <c r="J2470" i="1"/>
  <c r="S2470" i="1" s="1"/>
  <c r="R2469" i="1"/>
  <c r="O2469" i="1"/>
  <c r="M2469" i="1"/>
  <c r="L2469" i="1"/>
  <c r="J2469" i="1"/>
  <c r="S2469" i="1" s="1"/>
  <c r="S2468" i="1"/>
  <c r="R2468" i="1"/>
  <c r="M2468" i="1"/>
  <c r="L2468" i="1"/>
  <c r="O2468" i="1" s="1"/>
  <c r="J2468" i="1"/>
  <c r="M2467" i="1"/>
  <c r="O2467" i="1" s="1"/>
  <c r="R2467" i="1" s="1"/>
  <c r="L2467" i="1"/>
  <c r="J2467" i="1"/>
  <c r="S2467" i="1" s="1"/>
  <c r="M2466" i="1"/>
  <c r="L2466" i="1"/>
  <c r="O2466" i="1" s="1"/>
  <c r="R2466" i="1" s="1"/>
  <c r="J2466" i="1"/>
  <c r="S2466" i="1" s="1"/>
  <c r="O2465" i="1"/>
  <c r="R2465" i="1" s="1"/>
  <c r="M2465" i="1"/>
  <c r="L2465" i="1"/>
  <c r="J2465" i="1"/>
  <c r="M2464" i="1"/>
  <c r="L2464" i="1"/>
  <c r="J2464" i="1"/>
  <c r="O2463" i="1"/>
  <c r="M2463" i="1"/>
  <c r="L2463" i="1"/>
  <c r="J2463" i="1"/>
  <c r="R2462" i="1"/>
  <c r="O2462" i="1"/>
  <c r="M2462" i="1"/>
  <c r="L2462" i="1"/>
  <c r="J2462" i="1"/>
  <c r="S2462" i="1" s="1"/>
  <c r="R2461" i="1"/>
  <c r="O2461" i="1"/>
  <c r="M2461" i="1"/>
  <c r="L2461" i="1"/>
  <c r="J2461" i="1"/>
  <c r="S2461" i="1" s="1"/>
  <c r="S2460" i="1"/>
  <c r="R2460" i="1"/>
  <c r="M2460" i="1"/>
  <c r="L2460" i="1"/>
  <c r="O2460" i="1" s="1"/>
  <c r="J2460" i="1"/>
  <c r="M2459" i="1"/>
  <c r="O2459" i="1" s="1"/>
  <c r="R2459" i="1" s="1"/>
  <c r="L2459" i="1"/>
  <c r="J2459" i="1"/>
  <c r="O2457" i="1"/>
  <c r="M2457" i="1"/>
  <c r="L2457" i="1"/>
  <c r="J2457" i="1"/>
  <c r="R2456" i="1"/>
  <c r="O2456" i="1"/>
  <c r="M2456" i="1"/>
  <c r="L2456" i="1"/>
  <c r="J2456" i="1"/>
  <c r="O2455" i="1"/>
  <c r="R2455" i="1" s="1"/>
  <c r="M2455" i="1"/>
  <c r="L2455" i="1"/>
  <c r="J2455" i="1"/>
  <c r="M2453" i="1"/>
  <c r="L2453" i="1"/>
  <c r="J2453" i="1"/>
  <c r="M2452" i="1"/>
  <c r="L2452" i="1"/>
  <c r="J2452" i="1"/>
  <c r="S2451" i="1"/>
  <c r="O2451" i="1"/>
  <c r="R2451" i="1" s="1"/>
  <c r="M2451" i="1"/>
  <c r="L2451" i="1"/>
  <c r="J2451" i="1"/>
  <c r="O2450" i="1"/>
  <c r="R2450" i="1" s="1"/>
  <c r="M2450" i="1"/>
  <c r="L2450" i="1"/>
  <c r="J2450" i="1"/>
  <c r="R2449" i="1"/>
  <c r="O2449" i="1"/>
  <c r="M2449" i="1"/>
  <c r="L2449" i="1"/>
  <c r="J2449" i="1"/>
  <c r="S2449" i="1" s="1"/>
  <c r="M2448" i="1"/>
  <c r="L2448" i="1"/>
  <c r="O2448" i="1" s="1"/>
  <c r="J2448" i="1"/>
  <c r="M2446" i="1"/>
  <c r="L2446" i="1"/>
  <c r="J2446" i="1"/>
  <c r="M2445" i="1"/>
  <c r="O2445" i="1" s="1"/>
  <c r="L2445" i="1"/>
  <c r="J2445" i="1"/>
  <c r="R2444" i="1"/>
  <c r="O2444" i="1"/>
  <c r="M2444" i="1"/>
  <c r="L2444" i="1"/>
  <c r="J2444" i="1"/>
  <c r="R2443" i="1"/>
  <c r="O2443" i="1"/>
  <c r="M2443" i="1"/>
  <c r="L2443" i="1"/>
  <c r="J2443" i="1"/>
  <c r="S2443" i="1" s="1"/>
  <c r="S2442" i="1"/>
  <c r="R2442" i="1"/>
  <c r="M2442" i="1"/>
  <c r="L2442" i="1"/>
  <c r="O2442" i="1" s="1"/>
  <c r="J2442" i="1"/>
  <c r="M2441" i="1"/>
  <c r="O2441" i="1" s="1"/>
  <c r="R2441" i="1" s="1"/>
  <c r="L2441" i="1"/>
  <c r="J2441" i="1"/>
  <c r="M2440" i="1"/>
  <c r="L2440" i="1"/>
  <c r="O2440" i="1" s="1"/>
  <c r="R2440" i="1" s="1"/>
  <c r="J2440" i="1"/>
  <c r="S2440" i="1" s="1"/>
  <c r="O2439" i="1"/>
  <c r="R2439" i="1" s="1"/>
  <c r="M2439" i="1"/>
  <c r="L2439" i="1"/>
  <c r="J2439" i="1"/>
  <c r="M2438" i="1"/>
  <c r="L2438" i="1"/>
  <c r="O2438" i="1" s="1"/>
  <c r="R2438" i="1" s="1"/>
  <c r="J2438" i="1"/>
  <c r="M2437" i="1"/>
  <c r="O2437" i="1" s="1"/>
  <c r="L2437" i="1"/>
  <c r="J2437" i="1"/>
  <c r="R2436" i="1"/>
  <c r="O2436" i="1"/>
  <c r="M2436" i="1"/>
  <c r="L2436" i="1"/>
  <c r="J2436" i="1"/>
  <c r="S2435" i="1"/>
  <c r="R2435" i="1"/>
  <c r="O2435" i="1"/>
  <c r="M2435" i="1"/>
  <c r="L2435" i="1"/>
  <c r="J2435" i="1"/>
  <c r="S2434" i="1"/>
  <c r="R2434" i="1"/>
  <c r="M2434" i="1"/>
  <c r="L2434" i="1"/>
  <c r="O2434" i="1" s="1"/>
  <c r="J2434" i="1"/>
  <c r="M2433" i="1"/>
  <c r="O2433" i="1" s="1"/>
  <c r="R2433" i="1" s="1"/>
  <c r="L2433" i="1"/>
  <c r="J2433" i="1"/>
  <c r="Q2431" i="1"/>
  <c r="M2430" i="1"/>
  <c r="L2430" i="1"/>
  <c r="O2430" i="1" s="1"/>
  <c r="S2430" i="1" s="1"/>
  <c r="J2430" i="1"/>
  <c r="S2429" i="1"/>
  <c r="M2429" i="1"/>
  <c r="O2429" i="1" s="1"/>
  <c r="R2429" i="1" s="1"/>
  <c r="L2429" i="1"/>
  <c r="J2429" i="1"/>
  <c r="M2428" i="1"/>
  <c r="L2428" i="1"/>
  <c r="O2428" i="1" s="1"/>
  <c r="J2428" i="1"/>
  <c r="O2426" i="1"/>
  <c r="R2426" i="1" s="1"/>
  <c r="M2426" i="1"/>
  <c r="L2426" i="1"/>
  <c r="J2426" i="1"/>
  <c r="S2426" i="1" s="1"/>
  <c r="S2425" i="1"/>
  <c r="Q2425" i="1"/>
  <c r="R2425" i="1" s="1"/>
  <c r="S2423" i="1"/>
  <c r="Q2423" i="1"/>
  <c r="R2423" i="1" s="1"/>
  <c r="S2422" i="1"/>
  <c r="R2422" i="1"/>
  <c r="M2422" i="1"/>
  <c r="L2422" i="1"/>
  <c r="O2422" i="1" s="1"/>
  <c r="J2422" i="1"/>
  <c r="Q2421" i="1"/>
  <c r="S2420" i="1"/>
  <c r="R2420" i="1"/>
  <c r="Q2420" i="1"/>
  <c r="S2419" i="1"/>
  <c r="R2419" i="1"/>
  <c r="Q2419" i="1"/>
  <c r="R2418" i="1"/>
  <c r="M2418" i="1"/>
  <c r="L2418" i="1"/>
  <c r="J2418" i="1"/>
  <c r="O2416" i="1"/>
  <c r="R2416" i="1" s="1"/>
  <c r="M2416" i="1"/>
  <c r="L2416" i="1"/>
  <c r="J2416" i="1"/>
  <c r="M2414" i="1"/>
  <c r="O2414" i="1" s="1"/>
  <c r="L2414" i="1"/>
  <c r="J2414" i="1"/>
  <c r="M2413" i="1"/>
  <c r="L2413" i="1"/>
  <c r="O2413" i="1" s="1"/>
  <c r="R2413" i="1" s="1"/>
  <c r="J2413" i="1"/>
  <c r="Q2411" i="1"/>
  <c r="S2410" i="1"/>
  <c r="O2410" i="1"/>
  <c r="R2410" i="1" s="1"/>
  <c r="M2410" i="1"/>
  <c r="L2410" i="1"/>
  <c r="J2410" i="1"/>
  <c r="R2409" i="1"/>
  <c r="M2409" i="1"/>
  <c r="L2409" i="1"/>
  <c r="O2409" i="1" s="1"/>
  <c r="J2409" i="1"/>
  <c r="S2409" i="1" s="1"/>
  <c r="M2408" i="1"/>
  <c r="L2408" i="1"/>
  <c r="O2408" i="1" s="1"/>
  <c r="R2408" i="1" s="1"/>
  <c r="J2408" i="1"/>
  <c r="M2407" i="1"/>
  <c r="L2407" i="1"/>
  <c r="O2407" i="1" s="1"/>
  <c r="R2407" i="1" s="1"/>
  <c r="J2407" i="1"/>
  <c r="O2404" i="1"/>
  <c r="R2404" i="1" s="1"/>
  <c r="M2404" i="1"/>
  <c r="L2404" i="1"/>
  <c r="J2404" i="1"/>
  <c r="M2403" i="1"/>
  <c r="L2403" i="1"/>
  <c r="J2403" i="1"/>
  <c r="M2402" i="1"/>
  <c r="O2402" i="1" s="1"/>
  <c r="R2402" i="1" s="1"/>
  <c r="L2402" i="1"/>
  <c r="J2402" i="1"/>
  <c r="M2401" i="1"/>
  <c r="L2401" i="1"/>
  <c r="O2401" i="1" s="1"/>
  <c r="R2401" i="1" s="1"/>
  <c r="J2401" i="1"/>
  <c r="S2401" i="1" s="1"/>
  <c r="S2399" i="1"/>
  <c r="M2399" i="1"/>
  <c r="L2399" i="1"/>
  <c r="O2399" i="1" s="1"/>
  <c r="R2399" i="1" s="1"/>
  <c r="J2399" i="1"/>
  <c r="M2398" i="1"/>
  <c r="L2398" i="1"/>
  <c r="J2398" i="1"/>
  <c r="M2397" i="1"/>
  <c r="L2397" i="1"/>
  <c r="O2397" i="1" s="1"/>
  <c r="R2397" i="1" s="1"/>
  <c r="J2397" i="1"/>
  <c r="S2397" i="1" s="1"/>
  <c r="M2396" i="1"/>
  <c r="O2396" i="1" s="1"/>
  <c r="R2396" i="1" s="1"/>
  <c r="L2396" i="1"/>
  <c r="J2396" i="1"/>
  <c r="R2395" i="1"/>
  <c r="M2395" i="1"/>
  <c r="L2395" i="1"/>
  <c r="O2395" i="1" s="1"/>
  <c r="J2395" i="1"/>
  <c r="S2394" i="1"/>
  <c r="R2394" i="1"/>
  <c r="O2394" i="1"/>
  <c r="M2394" i="1"/>
  <c r="L2394" i="1"/>
  <c r="J2394" i="1"/>
  <c r="S2393" i="1"/>
  <c r="R2393" i="1"/>
  <c r="M2393" i="1"/>
  <c r="L2393" i="1"/>
  <c r="O2393" i="1" s="1"/>
  <c r="J2393" i="1"/>
  <c r="M2391" i="1"/>
  <c r="L2391" i="1"/>
  <c r="O2391" i="1" s="1"/>
  <c r="R2391" i="1" s="1"/>
  <c r="J2391" i="1"/>
  <c r="M2390" i="1"/>
  <c r="O2390" i="1" s="1"/>
  <c r="R2390" i="1" s="1"/>
  <c r="L2390" i="1"/>
  <c r="J2390" i="1"/>
  <c r="S2390" i="1" s="1"/>
  <c r="R2389" i="1"/>
  <c r="M2389" i="1"/>
  <c r="L2389" i="1"/>
  <c r="O2389" i="1" s="1"/>
  <c r="J2389" i="1"/>
  <c r="S2388" i="1"/>
  <c r="R2388" i="1"/>
  <c r="O2388" i="1"/>
  <c r="M2388" i="1"/>
  <c r="L2388" i="1"/>
  <c r="J2388" i="1"/>
  <c r="R2387" i="1"/>
  <c r="M2387" i="1"/>
  <c r="L2387" i="1"/>
  <c r="O2387" i="1" s="1"/>
  <c r="S2387" i="1" s="1"/>
  <c r="J2387" i="1"/>
  <c r="S2386" i="1"/>
  <c r="O2386" i="1"/>
  <c r="R2386" i="1" s="1"/>
  <c r="M2386" i="1"/>
  <c r="L2386" i="1"/>
  <c r="J2386" i="1"/>
  <c r="S2385" i="1"/>
  <c r="M2385" i="1"/>
  <c r="L2385" i="1"/>
  <c r="O2385" i="1" s="1"/>
  <c r="R2385" i="1" s="1"/>
  <c r="J2385" i="1"/>
  <c r="M2384" i="1"/>
  <c r="O2384" i="1" s="1"/>
  <c r="R2384" i="1" s="1"/>
  <c r="L2384" i="1"/>
  <c r="J2384" i="1"/>
  <c r="S2384" i="1" s="1"/>
  <c r="R2383" i="1"/>
  <c r="M2383" i="1"/>
  <c r="L2383" i="1"/>
  <c r="O2383" i="1" s="1"/>
  <c r="J2383" i="1"/>
  <c r="S2381" i="1"/>
  <c r="R2381" i="1"/>
  <c r="Q2381" i="1"/>
  <c r="S2380" i="1"/>
  <c r="Q2380" i="1"/>
  <c r="R2380" i="1" s="1"/>
  <c r="M2379" i="1"/>
  <c r="L2379" i="1"/>
  <c r="J2379" i="1"/>
  <c r="R2378" i="1"/>
  <c r="M2378" i="1"/>
  <c r="O2378" i="1" s="1"/>
  <c r="L2378" i="1"/>
  <c r="J2378" i="1"/>
  <c r="R2377" i="1"/>
  <c r="M2377" i="1"/>
  <c r="L2377" i="1"/>
  <c r="O2377" i="1" s="1"/>
  <c r="S2377" i="1" s="1"/>
  <c r="J2377" i="1"/>
  <c r="O2376" i="1"/>
  <c r="R2376" i="1" s="1"/>
  <c r="M2376" i="1"/>
  <c r="L2376" i="1"/>
  <c r="J2376" i="1"/>
  <c r="S2375" i="1"/>
  <c r="M2375" i="1"/>
  <c r="L2375" i="1"/>
  <c r="O2375" i="1" s="1"/>
  <c r="R2375" i="1" s="1"/>
  <c r="J2375" i="1"/>
  <c r="M2374" i="1"/>
  <c r="L2374" i="1"/>
  <c r="J2374" i="1"/>
  <c r="M2373" i="1"/>
  <c r="L2373" i="1"/>
  <c r="O2373" i="1" s="1"/>
  <c r="R2373" i="1" s="1"/>
  <c r="J2373" i="1"/>
  <c r="S2373" i="1" s="1"/>
  <c r="M2372" i="1"/>
  <c r="O2372" i="1" s="1"/>
  <c r="R2372" i="1" s="1"/>
  <c r="L2372" i="1"/>
  <c r="J2372" i="1"/>
  <c r="R2371" i="1"/>
  <c r="M2371" i="1"/>
  <c r="L2371" i="1"/>
  <c r="O2371" i="1" s="1"/>
  <c r="J2371" i="1"/>
  <c r="S2370" i="1"/>
  <c r="R2370" i="1"/>
  <c r="O2370" i="1"/>
  <c r="M2370" i="1"/>
  <c r="L2370" i="1"/>
  <c r="J2370" i="1"/>
  <c r="S2369" i="1"/>
  <c r="M2369" i="1"/>
  <c r="L2369" i="1"/>
  <c r="O2369" i="1" s="1"/>
  <c r="R2369" i="1" s="1"/>
  <c r="J2369" i="1"/>
  <c r="S2368" i="1"/>
  <c r="O2368" i="1"/>
  <c r="R2368" i="1" s="1"/>
  <c r="M2368" i="1"/>
  <c r="L2368" i="1"/>
  <c r="J2368" i="1"/>
  <c r="M2367" i="1"/>
  <c r="L2367" i="1"/>
  <c r="O2367" i="1" s="1"/>
  <c r="J2367" i="1"/>
  <c r="S2366" i="1"/>
  <c r="M2366" i="1"/>
  <c r="O2366" i="1" s="1"/>
  <c r="R2366" i="1" s="1"/>
  <c r="L2366" i="1"/>
  <c r="J2366" i="1"/>
  <c r="R2365" i="1"/>
  <c r="M2365" i="1"/>
  <c r="L2365" i="1"/>
  <c r="O2365" i="1" s="1"/>
  <c r="J2365" i="1"/>
  <c r="O2364" i="1"/>
  <c r="R2364" i="1" s="1"/>
  <c r="M2364" i="1"/>
  <c r="L2364" i="1"/>
  <c r="J2364" i="1"/>
  <c r="S2364" i="1" s="1"/>
  <c r="M2363" i="1"/>
  <c r="L2363" i="1"/>
  <c r="J2363" i="1"/>
  <c r="M2362" i="1"/>
  <c r="O2362" i="1" s="1"/>
  <c r="R2362" i="1" s="1"/>
  <c r="L2362" i="1"/>
  <c r="J2362" i="1"/>
  <c r="R2361" i="1"/>
  <c r="M2361" i="1"/>
  <c r="L2361" i="1"/>
  <c r="O2361" i="1" s="1"/>
  <c r="S2361" i="1" s="1"/>
  <c r="J2361" i="1"/>
  <c r="O2360" i="1"/>
  <c r="R2360" i="1" s="1"/>
  <c r="M2360" i="1"/>
  <c r="L2360" i="1"/>
  <c r="J2360" i="1"/>
  <c r="M2359" i="1"/>
  <c r="L2359" i="1"/>
  <c r="O2359" i="1" s="1"/>
  <c r="R2359" i="1" s="1"/>
  <c r="J2359" i="1"/>
  <c r="M2358" i="1"/>
  <c r="L2358" i="1"/>
  <c r="J2358" i="1"/>
  <c r="M2357" i="1"/>
  <c r="L2357" i="1"/>
  <c r="O2357" i="1" s="1"/>
  <c r="R2357" i="1" s="1"/>
  <c r="J2357" i="1"/>
  <c r="S2357" i="1" s="1"/>
  <c r="M2356" i="1"/>
  <c r="O2356" i="1" s="1"/>
  <c r="R2356" i="1" s="1"/>
  <c r="L2356" i="1"/>
  <c r="J2356" i="1"/>
  <c r="S2356" i="1" s="1"/>
  <c r="R2355" i="1"/>
  <c r="M2355" i="1"/>
  <c r="L2355" i="1"/>
  <c r="O2355" i="1" s="1"/>
  <c r="J2355" i="1"/>
  <c r="S2354" i="1"/>
  <c r="R2354" i="1"/>
  <c r="O2354" i="1"/>
  <c r="M2354" i="1"/>
  <c r="L2354" i="1"/>
  <c r="J2354" i="1"/>
  <c r="S2353" i="1"/>
  <c r="R2353" i="1"/>
  <c r="M2353" i="1"/>
  <c r="L2353" i="1"/>
  <c r="O2353" i="1" s="1"/>
  <c r="J2353" i="1"/>
  <c r="S2352" i="1"/>
  <c r="O2352" i="1"/>
  <c r="R2352" i="1" s="1"/>
  <c r="M2352" i="1"/>
  <c r="L2352" i="1"/>
  <c r="J2352" i="1"/>
  <c r="S2351" i="1"/>
  <c r="M2351" i="1"/>
  <c r="L2351" i="1"/>
  <c r="O2351" i="1" s="1"/>
  <c r="R2351" i="1" s="1"/>
  <c r="J2351" i="1"/>
  <c r="S2350" i="1"/>
  <c r="M2350" i="1"/>
  <c r="O2350" i="1" s="1"/>
  <c r="R2350" i="1" s="1"/>
  <c r="L2350" i="1"/>
  <c r="J2350" i="1"/>
  <c r="R2349" i="1"/>
  <c r="M2349" i="1"/>
  <c r="L2349" i="1"/>
  <c r="O2349" i="1" s="1"/>
  <c r="J2349" i="1"/>
  <c r="O2348" i="1"/>
  <c r="R2348" i="1" s="1"/>
  <c r="M2348" i="1"/>
  <c r="L2348" i="1"/>
  <c r="J2348" i="1"/>
  <c r="M2347" i="1"/>
  <c r="L2347" i="1"/>
  <c r="J2347" i="1"/>
  <c r="R2346" i="1"/>
  <c r="M2346" i="1"/>
  <c r="O2346" i="1" s="1"/>
  <c r="L2346" i="1"/>
  <c r="J2346" i="1"/>
  <c r="S2346" i="1" s="1"/>
  <c r="R2345" i="1"/>
  <c r="M2345" i="1"/>
  <c r="L2345" i="1"/>
  <c r="O2345" i="1" s="1"/>
  <c r="S2345" i="1" s="1"/>
  <c r="J2345" i="1"/>
  <c r="O2344" i="1"/>
  <c r="M2344" i="1"/>
  <c r="L2344" i="1"/>
  <c r="J2344" i="1"/>
  <c r="S2343" i="1"/>
  <c r="M2343" i="1"/>
  <c r="L2343" i="1"/>
  <c r="O2343" i="1" s="1"/>
  <c r="R2343" i="1" s="1"/>
  <c r="J2343" i="1"/>
  <c r="M2342" i="1"/>
  <c r="L2342" i="1"/>
  <c r="J2342" i="1"/>
  <c r="M2341" i="1"/>
  <c r="L2341" i="1"/>
  <c r="O2341" i="1" s="1"/>
  <c r="R2341" i="1" s="1"/>
  <c r="J2341" i="1"/>
  <c r="S2341" i="1" s="1"/>
  <c r="M2340" i="1"/>
  <c r="O2340" i="1" s="1"/>
  <c r="R2340" i="1" s="1"/>
  <c r="L2340" i="1"/>
  <c r="J2340" i="1"/>
  <c r="Q2338" i="1"/>
  <c r="S2337" i="1"/>
  <c r="R2337" i="1"/>
  <c r="Q2337" i="1"/>
  <c r="S2336" i="1"/>
  <c r="Q2336" i="1"/>
  <c r="R2336" i="1" s="1"/>
  <c r="R2335" i="1"/>
  <c r="M2335" i="1"/>
  <c r="L2335" i="1"/>
  <c r="O2335" i="1" s="1"/>
  <c r="J2335" i="1"/>
  <c r="S2335" i="1" s="1"/>
  <c r="O2334" i="1"/>
  <c r="R2334" i="1" s="1"/>
  <c r="M2334" i="1"/>
  <c r="L2334" i="1"/>
  <c r="J2334" i="1"/>
  <c r="M2333" i="1"/>
  <c r="L2333" i="1"/>
  <c r="J2333" i="1"/>
  <c r="S2332" i="1"/>
  <c r="M2332" i="1"/>
  <c r="L2332" i="1"/>
  <c r="O2332" i="1" s="1"/>
  <c r="R2332" i="1" s="1"/>
  <c r="J2332" i="1"/>
  <c r="O2331" i="1"/>
  <c r="R2331" i="1" s="1"/>
  <c r="M2331" i="1"/>
  <c r="L2331" i="1"/>
  <c r="J2331" i="1"/>
  <c r="R2329" i="1"/>
  <c r="M2329" i="1"/>
  <c r="L2329" i="1"/>
  <c r="O2329" i="1" s="1"/>
  <c r="J2329" i="1"/>
  <c r="S2329" i="1" s="1"/>
  <c r="M2328" i="1"/>
  <c r="L2328" i="1"/>
  <c r="O2328" i="1" s="1"/>
  <c r="J2328" i="1"/>
  <c r="M2327" i="1"/>
  <c r="L2327" i="1"/>
  <c r="J2327" i="1"/>
  <c r="S2325" i="1"/>
  <c r="O2325" i="1"/>
  <c r="R2325" i="1" s="1"/>
  <c r="M2325" i="1"/>
  <c r="L2325" i="1"/>
  <c r="J2325" i="1"/>
  <c r="M2324" i="1"/>
  <c r="O2324" i="1" s="1"/>
  <c r="R2324" i="1" s="1"/>
  <c r="L2324" i="1"/>
  <c r="J2324" i="1"/>
  <c r="S2324" i="1" s="1"/>
  <c r="R2323" i="1"/>
  <c r="M2323" i="1"/>
  <c r="L2323" i="1"/>
  <c r="O2323" i="1" s="1"/>
  <c r="J2323" i="1"/>
  <c r="S2323" i="1" s="1"/>
  <c r="M2322" i="1"/>
  <c r="L2322" i="1"/>
  <c r="O2322" i="1" s="1"/>
  <c r="J2322" i="1"/>
  <c r="M2321" i="1"/>
  <c r="L2321" i="1"/>
  <c r="J2321" i="1"/>
  <c r="O2320" i="1"/>
  <c r="R2320" i="1" s="1"/>
  <c r="M2320" i="1"/>
  <c r="L2320" i="1"/>
  <c r="J2320" i="1"/>
  <c r="O2319" i="1"/>
  <c r="R2319" i="1" s="1"/>
  <c r="M2319" i="1"/>
  <c r="L2319" i="1"/>
  <c r="J2319" i="1"/>
  <c r="M2318" i="1"/>
  <c r="O2318" i="1" s="1"/>
  <c r="L2318" i="1"/>
  <c r="J2318" i="1"/>
  <c r="O2317" i="1"/>
  <c r="M2317" i="1"/>
  <c r="L2317" i="1"/>
  <c r="J2317" i="1"/>
  <c r="M2316" i="1"/>
  <c r="O2316" i="1" s="1"/>
  <c r="R2316" i="1" s="1"/>
  <c r="L2316" i="1"/>
  <c r="J2316" i="1"/>
  <c r="R2315" i="1"/>
  <c r="M2315" i="1"/>
  <c r="L2315" i="1"/>
  <c r="O2315" i="1" s="1"/>
  <c r="J2315" i="1"/>
  <c r="S2315" i="1" s="1"/>
  <c r="M2314" i="1"/>
  <c r="O2314" i="1" s="1"/>
  <c r="R2314" i="1" s="1"/>
  <c r="L2314" i="1"/>
  <c r="J2314" i="1"/>
  <c r="M2313" i="1"/>
  <c r="L2313" i="1"/>
  <c r="O2313" i="1" s="1"/>
  <c r="R2313" i="1" s="1"/>
  <c r="J2313" i="1"/>
  <c r="M2312" i="1"/>
  <c r="L2312" i="1"/>
  <c r="O2312" i="1" s="1"/>
  <c r="R2312" i="1" s="1"/>
  <c r="J2312" i="1"/>
  <c r="M2311" i="1"/>
  <c r="O2311" i="1" s="1"/>
  <c r="R2311" i="1" s="1"/>
  <c r="L2311" i="1"/>
  <c r="J2311" i="1"/>
  <c r="M2310" i="1"/>
  <c r="O2310" i="1" s="1"/>
  <c r="R2310" i="1" s="1"/>
  <c r="L2310" i="1"/>
  <c r="J2310" i="1"/>
  <c r="S2309" i="1"/>
  <c r="O2309" i="1"/>
  <c r="R2309" i="1" s="1"/>
  <c r="M2309" i="1"/>
  <c r="L2309" i="1"/>
  <c r="J2309" i="1"/>
  <c r="M2308" i="1"/>
  <c r="O2308" i="1" s="1"/>
  <c r="R2308" i="1" s="1"/>
  <c r="L2308" i="1"/>
  <c r="J2308" i="1"/>
  <c r="R2307" i="1"/>
  <c r="M2307" i="1"/>
  <c r="L2307" i="1"/>
  <c r="O2307" i="1" s="1"/>
  <c r="J2307" i="1"/>
  <c r="S2307" i="1" s="1"/>
  <c r="M2306" i="1"/>
  <c r="L2306" i="1"/>
  <c r="O2306" i="1" s="1"/>
  <c r="J2306" i="1"/>
  <c r="R2304" i="1"/>
  <c r="O2304" i="1"/>
  <c r="M2304" i="1"/>
  <c r="L2304" i="1"/>
  <c r="J2304" i="1"/>
  <c r="S2304" i="1" s="1"/>
  <c r="M2303" i="1"/>
  <c r="L2303" i="1"/>
  <c r="O2303" i="1" s="1"/>
  <c r="J2303" i="1"/>
  <c r="O2302" i="1"/>
  <c r="R2302" i="1" s="1"/>
  <c r="M2302" i="1"/>
  <c r="L2302" i="1"/>
  <c r="J2302" i="1"/>
  <c r="M2301" i="1"/>
  <c r="L2301" i="1"/>
  <c r="O2301" i="1" s="1"/>
  <c r="R2301" i="1" s="1"/>
  <c r="J2301" i="1"/>
  <c r="M2300" i="1"/>
  <c r="O2300" i="1" s="1"/>
  <c r="R2300" i="1" s="1"/>
  <c r="L2300" i="1"/>
  <c r="J2300" i="1"/>
  <c r="M2299" i="1"/>
  <c r="L2299" i="1"/>
  <c r="O2299" i="1" s="1"/>
  <c r="R2299" i="1" s="1"/>
  <c r="J2299" i="1"/>
  <c r="M2298" i="1"/>
  <c r="L2298" i="1"/>
  <c r="O2298" i="1" s="1"/>
  <c r="R2298" i="1" s="1"/>
  <c r="J2298" i="1"/>
  <c r="M2297" i="1"/>
  <c r="L2297" i="1"/>
  <c r="O2297" i="1" s="1"/>
  <c r="R2297" i="1" s="1"/>
  <c r="J2297" i="1"/>
  <c r="O2295" i="1"/>
  <c r="R2295" i="1" s="1"/>
  <c r="M2295" i="1"/>
  <c r="L2295" i="1"/>
  <c r="J2295" i="1"/>
  <c r="S2295" i="1" s="1"/>
  <c r="M2294" i="1"/>
  <c r="L2294" i="1"/>
  <c r="J2294" i="1"/>
  <c r="M2293" i="1"/>
  <c r="L2293" i="1"/>
  <c r="J2293" i="1"/>
  <c r="M2292" i="1"/>
  <c r="L2292" i="1"/>
  <c r="O2292" i="1" s="1"/>
  <c r="R2292" i="1" s="1"/>
  <c r="J2292" i="1"/>
  <c r="S2292" i="1" s="1"/>
  <c r="M2291" i="1"/>
  <c r="O2291" i="1" s="1"/>
  <c r="R2291" i="1" s="1"/>
  <c r="L2291" i="1"/>
  <c r="J2291" i="1"/>
  <c r="S2291" i="1" s="1"/>
  <c r="M2290" i="1"/>
  <c r="L2290" i="1"/>
  <c r="J2290" i="1"/>
  <c r="M2289" i="1"/>
  <c r="O2289" i="1" s="1"/>
  <c r="L2289" i="1"/>
  <c r="J2289" i="1"/>
  <c r="M2288" i="1"/>
  <c r="O2288" i="1" s="1"/>
  <c r="R2288" i="1" s="1"/>
  <c r="L2288" i="1"/>
  <c r="J2288" i="1"/>
  <c r="S2287" i="1"/>
  <c r="O2287" i="1"/>
  <c r="R2287" i="1" s="1"/>
  <c r="M2287" i="1"/>
  <c r="L2287" i="1"/>
  <c r="J2287" i="1"/>
  <c r="O2286" i="1"/>
  <c r="R2286" i="1" s="1"/>
  <c r="M2286" i="1"/>
  <c r="L2286" i="1"/>
  <c r="J2286" i="1"/>
  <c r="M2285" i="1"/>
  <c r="L2285" i="1"/>
  <c r="J2285" i="1"/>
  <c r="M2284" i="1"/>
  <c r="O2284" i="1" s="1"/>
  <c r="R2284" i="1" s="1"/>
  <c r="L2284" i="1"/>
  <c r="J2284" i="1"/>
  <c r="O2283" i="1"/>
  <c r="R2283" i="1" s="1"/>
  <c r="M2283" i="1"/>
  <c r="L2283" i="1"/>
  <c r="J2283" i="1"/>
  <c r="S2280" i="1"/>
  <c r="Q2280" i="1"/>
  <c r="R2280" i="1" s="1"/>
  <c r="S2279" i="1"/>
  <c r="O2279" i="1"/>
  <c r="R2279" i="1" s="1"/>
  <c r="M2279" i="1"/>
  <c r="L2279" i="1"/>
  <c r="J2279" i="1"/>
  <c r="O2278" i="1"/>
  <c r="R2278" i="1" s="1"/>
  <c r="M2278" i="1"/>
  <c r="L2278" i="1"/>
  <c r="J2278" i="1"/>
  <c r="S2277" i="1"/>
  <c r="O2277" i="1"/>
  <c r="M2277" i="1"/>
  <c r="L2277" i="1"/>
  <c r="J2277" i="1"/>
  <c r="R2276" i="1"/>
  <c r="M2276" i="1"/>
  <c r="O2276" i="1" s="1"/>
  <c r="L2276" i="1"/>
  <c r="J2276" i="1"/>
  <c r="S2272" i="1"/>
  <c r="N2272" i="1"/>
  <c r="M2272" i="1"/>
  <c r="O2272" i="1" s="1"/>
  <c r="R2272" i="1" s="1"/>
  <c r="L2272" i="1"/>
  <c r="J2272" i="1"/>
  <c r="I2272" i="1"/>
  <c r="F2272" i="1"/>
  <c r="N2271" i="1"/>
  <c r="M2271" i="1"/>
  <c r="L2271" i="1"/>
  <c r="O2271" i="1" s="1"/>
  <c r="J2271" i="1"/>
  <c r="I2271" i="1"/>
  <c r="F2271" i="1"/>
  <c r="O2270" i="1"/>
  <c r="R2270" i="1" s="1"/>
  <c r="N2270" i="1"/>
  <c r="M2270" i="1"/>
  <c r="L2270" i="1"/>
  <c r="J2270" i="1"/>
  <c r="S2270" i="1" s="1"/>
  <c r="I2270" i="1"/>
  <c r="F2270" i="1"/>
  <c r="R2269" i="1"/>
  <c r="N2269" i="1"/>
  <c r="M2269" i="1"/>
  <c r="L2269" i="1"/>
  <c r="O2269" i="1" s="1"/>
  <c r="J2269" i="1"/>
  <c r="S2269" i="1" s="1"/>
  <c r="I2269" i="1"/>
  <c r="F2269" i="1"/>
  <c r="N2268" i="1"/>
  <c r="M2268" i="1"/>
  <c r="O2268" i="1" s="1"/>
  <c r="L2268" i="1"/>
  <c r="J2268" i="1"/>
  <c r="I2268" i="1"/>
  <c r="F2268" i="1"/>
  <c r="N2267" i="1"/>
  <c r="M2267" i="1"/>
  <c r="L2267" i="1"/>
  <c r="J2267" i="1"/>
  <c r="I2267" i="1"/>
  <c r="F2267" i="1"/>
  <c r="O2266" i="1"/>
  <c r="R2266" i="1" s="1"/>
  <c r="N2266" i="1"/>
  <c r="M2266" i="1"/>
  <c r="L2266" i="1"/>
  <c r="J2266" i="1"/>
  <c r="I2266" i="1"/>
  <c r="F2266" i="1"/>
  <c r="O2265" i="1"/>
  <c r="R2265" i="1" s="1"/>
  <c r="N2265" i="1"/>
  <c r="M2265" i="1"/>
  <c r="L2265" i="1"/>
  <c r="J2265" i="1"/>
  <c r="I2265" i="1"/>
  <c r="F2265" i="1"/>
  <c r="R2264" i="1"/>
  <c r="O2264" i="1"/>
  <c r="N2264" i="1"/>
  <c r="M2264" i="1"/>
  <c r="L2264" i="1"/>
  <c r="J2264" i="1"/>
  <c r="I2264" i="1"/>
  <c r="F2264" i="1"/>
  <c r="S2263" i="1"/>
  <c r="O2263" i="1"/>
  <c r="R2263" i="1" s="1"/>
  <c r="N2263" i="1"/>
  <c r="M2263" i="1"/>
  <c r="L2263" i="1"/>
  <c r="J2263" i="1"/>
  <c r="I2263" i="1"/>
  <c r="F2263" i="1"/>
  <c r="S2262" i="1"/>
  <c r="R2262" i="1"/>
  <c r="O2262" i="1"/>
  <c r="N2262" i="1"/>
  <c r="M2262" i="1"/>
  <c r="L2262" i="1"/>
  <c r="J2262" i="1"/>
  <c r="I2262" i="1"/>
  <c r="F2262" i="1"/>
  <c r="S2261" i="1"/>
  <c r="O2261" i="1"/>
  <c r="R2261" i="1" s="1"/>
  <c r="N2261" i="1"/>
  <c r="M2261" i="1"/>
  <c r="L2261" i="1"/>
  <c r="J2261" i="1"/>
  <c r="I2261" i="1"/>
  <c r="F2261" i="1"/>
  <c r="N2260" i="1"/>
  <c r="M2260" i="1"/>
  <c r="L2260" i="1"/>
  <c r="O2260" i="1" s="1"/>
  <c r="R2260" i="1" s="1"/>
  <c r="J2260" i="1"/>
  <c r="I2260" i="1"/>
  <c r="F2260" i="1"/>
  <c r="N2259" i="1"/>
  <c r="M2259" i="1"/>
  <c r="L2259" i="1"/>
  <c r="O2259" i="1" s="1"/>
  <c r="R2259" i="1" s="1"/>
  <c r="J2259" i="1"/>
  <c r="I2259" i="1"/>
  <c r="F2259" i="1"/>
  <c r="N2258" i="1"/>
  <c r="M2258" i="1"/>
  <c r="L2258" i="1"/>
  <c r="O2258" i="1" s="1"/>
  <c r="R2258" i="1" s="1"/>
  <c r="J2258" i="1"/>
  <c r="I2258" i="1"/>
  <c r="F2258" i="1"/>
  <c r="N2257" i="1"/>
  <c r="M2257" i="1"/>
  <c r="L2257" i="1"/>
  <c r="O2257" i="1" s="1"/>
  <c r="R2257" i="1" s="1"/>
  <c r="J2257" i="1"/>
  <c r="I2257" i="1"/>
  <c r="F2257" i="1"/>
  <c r="O2256" i="1"/>
  <c r="R2256" i="1" s="1"/>
  <c r="N2256" i="1"/>
  <c r="M2256" i="1"/>
  <c r="L2256" i="1"/>
  <c r="J2256" i="1"/>
  <c r="I2256" i="1"/>
  <c r="F2256" i="1"/>
  <c r="R2255" i="1"/>
  <c r="N2255" i="1"/>
  <c r="M2255" i="1"/>
  <c r="L2255" i="1"/>
  <c r="O2255" i="1" s="1"/>
  <c r="S2255" i="1" s="1"/>
  <c r="J2255" i="1"/>
  <c r="I2255" i="1"/>
  <c r="F2255" i="1"/>
  <c r="S2254" i="1"/>
  <c r="O2254" i="1"/>
  <c r="R2254" i="1" s="1"/>
  <c r="N2254" i="1"/>
  <c r="M2254" i="1"/>
  <c r="L2254" i="1"/>
  <c r="J2254" i="1"/>
  <c r="I2254" i="1"/>
  <c r="F2254" i="1"/>
  <c r="R2253" i="1"/>
  <c r="O2253" i="1"/>
  <c r="N2253" i="1"/>
  <c r="M2253" i="1"/>
  <c r="L2253" i="1"/>
  <c r="J2253" i="1"/>
  <c r="I2253" i="1"/>
  <c r="F2253" i="1"/>
  <c r="S2252" i="1"/>
  <c r="O2252" i="1"/>
  <c r="R2252" i="1" s="1"/>
  <c r="N2252" i="1"/>
  <c r="M2252" i="1"/>
  <c r="L2252" i="1"/>
  <c r="J2252" i="1"/>
  <c r="I2252" i="1"/>
  <c r="F2252" i="1"/>
  <c r="N2251" i="1"/>
  <c r="M2251" i="1"/>
  <c r="L2251" i="1"/>
  <c r="J2251" i="1"/>
  <c r="I2251" i="1"/>
  <c r="F2251" i="1"/>
  <c r="O2250" i="1"/>
  <c r="R2250" i="1" s="1"/>
  <c r="N2250" i="1"/>
  <c r="M2250" i="1"/>
  <c r="L2250" i="1"/>
  <c r="J2250" i="1"/>
  <c r="S2250" i="1" s="1"/>
  <c r="I2250" i="1"/>
  <c r="F2250" i="1"/>
  <c r="O2249" i="1"/>
  <c r="R2249" i="1" s="1"/>
  <c r="N2249" i="1"/>
  <c r="M2249" i="1"/>
  <c r="L2249" i="1"/>
  <c r="J2249" i="1"/>
  <c r="I2249" i="1"/>
  <c r="F2249" i="1"/>
  <c r="S2248" i="1"/>
  <c r="R2248" i="1"/>
  <c r="N2248" i="1"/>
  <c r="M2248" i="1"/>
  <c r="L2248" i="1"/>
  <c r="O2248" i="1" s="1"/>
  <c r="J2248" i="1"/>
  <c r="I2248" i="1"/>
  <c r="F2248" i="1"/>
  <c r="S2247" i="1"/>
  <c r="N2247" i="1"/>
  <c r="M2247" i="1"/>
  <c r="O2247" i="1" s="1"/>
  <c r="R2247" i="1" s="1"/>
  <c r="L2247" i="1"/>
  <c r="J2247" i="1"/>
  <c r="I2247" i="1"/>
  <c r="F2247" i="1"/>
  <c r="R2246" i="1"/>
  <c r="O2246" i="1"/>
  <c r="N2246" i="1"/>
  <c r="M2246" i="1"/>
  <c r="L2246" i="1"/>
  <c r="J2246" i="1"/>
  <c r="S2246" i="1" s="1"/>
  <c r="I2246" i="1"/>
  <c r="F2246" i="1"/>
  <c r="O2245" i="1"/>
  <c r="R2245" i="1" s="1"/>
  <c r="N2245" i="1"/>
  <c r="M2245" i="1"/>
  <c r="L2245" i="1"/>
  <c r="J2245" i="1"/>
  <c r="I2245" i="1"/>
  <c r="F2245" i="1"/>
  <c r="N2244" i="1"/>
  <c r="M2244" i="1"/>
  <c r="L2244" i="1"/>
  <c r="J2244" i="1"/>
  <c r="I2244" i="1"/>
  <c r="F2244" i="1"/>
  <c r="N2243" i="1"/>
  <c r="M2243" i="1"/>
  <c r="L2243" i="1"/>
  <c r="O2243" i="1" s="1"/>
  <c r="R2243" i="1" s="1"/>
  <c r="J2243" i="1"/>
  <c r="I2243" i="1"/>
  <c r="F2243" i="1"/>
  <c r="S2241" i="1"/>
  <c r="O2241" i="1"/>
  <c r="R2241" i="1" s="1"/>
  <c r="M2241" i="1"/>
  <c r="L2241" i="1"/>
  <c r="J2241" i="1"/>
  <c r="S2240" i="1"/>
  <c r="R2240" i="1"/>
  <c r="O2240" i="1"/>
  <c r="M2240" i="1"/>
  <c r="L2240" i="1"/>
  <c r="J2240" i="1"/>
  <c r="O2239" i="1"/>
  <c r="R2239" i="1" s="1"/>
  <c r="M2239" i="1"/>
  <c r="L2239" i="1"/>
  <c r="J2239" i="1"/>
  <c r="R2237" i="1"/>
  <c r="Q2237" i="1"/>
  <c r="S2237" i="1" s="1"/>
  <c r="O2236" i="1"/>
  <c r="R2236" i="1" s="1"/>
  <c r="M2236" i="1"/>
  <c r="L2236" i="1"/>
  <c r="J2236" i="1"/>
  <c r="R2235" i="1"/>
  <c r="M2235" i="1"/>
  <c r="L2235" i="1"/>
  <c r="O2235" i="1" s="1"/>
  <c r="S2235" i="1" s="1"/>
  <c r="J2235" i="1"/>
  <c r="M2234" i="1"/>
  <c r="L2234" i="1"/>
  <c r="O2234" i="1" s="1"/>
  <c r="J2234" i="1"/>
  <c r="S2233" i="1"/>
  <c r="M2233" i="1"/>
  <c r="L2233" i="1"/>
  <c r="O2233" i="1" s="1"/>
  <c r="R2233" i="1" s="1"/>
  <c r="J2233" i="1"/>
  <c r="M2231" i="1"/>
  <c r="O2231" i="1" s="1"/>
  <c r="L2231" i="1"/>
  <c r="J2231" i="1"/>
  <c r="R2230" i="1"/>
  <c r="M2230" i="1"/>
  <c r="O2230" i="1" s="1"/>
  <c r="L2230" i="1"/>
  <c r="J2230" i="1"/>
  <c r="S2230" i="1" s="1"/>
  <c r="S2229" i="1"/>
  <c r="O2229" i="1"/>
  <c r="R2229" i="1" s="1"/>
  <c r="M2229" i="1"/>
  <c r="L2229" i="1"/>
  <c r="J2229" i="1"/>
  <c r="O2228" i="1"/>
  <c r="R2228" i="1" s="1"/>
  <c r="M2228" i="1"/>
  <c r="L2228" i="1"/>
  <c r="J2228" i="1"/>
  <c r="M2227" i="1"/>
  <c r="L2227" i="1"/>
  <c r="J2227" i="1"/>
  <c r="O2226" i="1"/>
  <c r="R2226" i="1" s="1"/>
  <c r="M2226" i="1"/>
  <c r="L2226" i="1"/>
  <c r="J2226" i="1"/>
  <c r="O2225" i="1"/>
  <c r="R2225" i="1" s="1"/>
  <c r="M2225" i="1"/>
  <c r="L2225" i="1"/>
  <c r="J2225" i="1"/>
  <c r="S2225" i="1" s="1"/>
  <c r="M2224" i="1"/>
  <c r="L2224" i="1"/>
  <c r="O2224" i="1" s="1"/>
  <c r="J2224" i="1"/>
  <c r="S2223" i="1"/>
  <c r="M2223" i="1"/>
  <c r="O2223" i="1" s="1"/>
  <c r="R2223" i="1" s="1"/>
  <c r="L2223" i="1"/>
  <c r="J2223" i="1"/>
  <c r="M2222" i="1"/>
  <c r="L2222" i="1"/>
  <c r="O2222" i="1" s="1"/>
  <c r="R2222" i="1" s="1"/>
  <c r="J2222" i="1"/>
  <c r="M2221" i="1"/>
  <c r="O2221" i="1" s="1"/>
  <c r="R2221" i="1" s="1"/>
  <c r="L2221" i="1"/>
  <c r="J2221" i="1"/>
  <c r="R2220" i="1"/>
  <c r="M2220" i="1"/>
  <c r="L2220" i="1"/>
  <c r="O2220" i="1" s="1"/>
  <c r="J2220" i="1"/>
  <c r="S2219" i="1"/>
  <c r="M2219" i="1"/>
  <c r="O2219" i="1" s="1"/>
  <c r="R2219" i="1" s="1"/>
  <c r="L2219" i="1"/>
  <c r="J2219" i="1"/>
  <c r="O2218" i="1"/>
  <c r="R2218" i="1" s="1"/>
  <c r="M2218" i="1"/>
  <c r="L2218" i="1"/>
  <c r="J2218" i="1"/>
  <c r="S2218" i="1" s="1"/>
  <c r="M2216" i="1"/>
  <c r="L2216" i="1"/>
  <c r="O2216" i="1" s="1"/>
  <c r="R2216" i="1" s="1"/>
  <c r="J2216" i="1"/>
  <c r="S2216" i="1" s="1"/>
  <c r="M2215" i="1"/>
  <c r="L2215" i="1"/>
  <c r="O2215" i="1" s="1"/>
  <c r="R2215" i="1" s="1"/>
  <c r="J2215" i="1"/>
  <c r="S2213" i="1"/>
  <c r="R2213" i="1"/>
  <c r="O2213" i="1"/>
  <c r="M2213" i="1"/>
  <c r="L2213" i="1"/>
  <c r="J2213" i="1"/>
  <c r="S2212" i="1"/>
  <c r="R2212" i="1"/>
  <c r="M2212" i="1"/>
  <c r="L2212" i="1"/>
  <c r="O2212" i="1" s="1"/>
  <c r="J2212" i="1"/>
  <c r="M2211" i="1"/>
  <c r="O2211" i="1" s="1"/>
  <c r="R2211" i="1" s="1"/>
  <c r="L2211" i="1"/>
  <c r="J2211" i="1"/>
  <c r="M2210" i="1"/>
  <c r="L2210" i="1"/>
  <c r="O2210" i="1" s="1"/>
  <c r="R2210" i="1" s="1"/>
  <c r="J2210" i="1"/>
  <c r="O2209" i="1"/>
  <c r="R2209" i="1" s="1"/>
  <c r="M2209" i="1"/>
  <c r="L2209" i="1"/>
  <c r="J2209" i="1"/>
  <c r="M2208" i="1"/>
  <c r="L2208" i="1"/>
  <c r="J2208" i="1"/>
  <c r="R2206" i="1"/>
  <c r="M2206" i="1"/>
  <c r="L2206" i="1"/>
  <c r="O2206" i="1" s="1"/>
  <c r="S2206" i="1" s="1"/>
  <c r="J2206" i="1"/>
  <c r="S2205" i="1"/>
  <c r="M2205" i="1"/>
  <c r="O2205" i="1" s="1"/>
  <c r="R2205" i="1" s="1"/>
  <c r="L2205" i="1"/>
  <c r="J2205" i="1"/>
  <c r="M2204" i="1"/>
  <c r="L2204" i="1"/>
  <c r="O2204" i="1" s="1"/>
  <c r="R2204" i="1" s="1"/>
  <c r="J2204" i="1"/>
  <c r="M2203" i="1"/>
  <c r="L2203" i="1"/>
  <c r="O2203" i="1" s="1"/>
  <c r="R2203" i="1" s="1"/>
  <c r="J2203" i="1"/>
  <c r="O2201" i="1"/>
  <c r="R2201" i="1" s="1"/>
  <c r="M2201" i="1"/>
  <c r="L2201" i="1"/>
  <c r="J2201" i="1"/>
  <c r="M2200" i="1"/>
  <c r="L2200" i="1"/>
  <c r="O2200" i="1" s="1"/>
  <c r="J2200" i="1"/>
  <c r="S2199" i="1"/>
  <c r="M2199" i="1"/>
  <c r="O2199" i="1" s="1"/>
  <c r="R2199" i="1" s="1"/>
  <c r="L2199" i="1"/>
  <c r="J2199" i="1"/>
  <c r="M2198" i="1"/>
  <c r="L2198" i="1"/>
  <c r="O2198" i="1" s="1"/>
  <c r="R2198" i="1" s="1"/>
  <c r="J2198" i="1"/>
  <c r="M2197" i="1"/>
  <c r="O2197" i="1" s="1"/>
  <c r="R2197" i="1" s="1"/>
  <c r="L2197" i="1"/>
  <c r="J2197" i="1"/>
  <c r="S2197" i="1" s="1"/>
  <c r="R2196" i="1"/>
  <c r="M2196" i="1"/>
  <c r="L2196" i="1"/>
  <c r="O2196" i="1" s="1"/>
  <c r="J2196" i="1"/>
  <c r="M2195" i="1"/>
  <c r="O2195" i="1" s="1"/>
  <c r="R2195" i="1" s="1"/>
  <c r="L2195" i="1"/>
  <c r="J2195" i="1"/>
  <c r="O2194" i="1"/>
  <c r="R2194" i="1" s="1"/>
  <c r="M2194" i="1"/>
  <c r="L2194" i="1"/>
  <c r="J2194" i="1"/>
  <c r="O2193" i="1"/>
  <c r="R2193" i="1" s="1"/>
  <c r="M2193" i="1"/>
  <c r="L2193" i="1"/>
  <c r="J2193" i="1"/>
  <c r="M2192" i="1"/>
  <c r="L2192" i="1"/>
  <c r="O2192" i="1" s="1"/>
  <c r="J2192" i="1"/>
  <c r="S2191" i="1"/>
  <c r="M2191" i="1"/>
  <c r="O2191" i="1" s="1"/>
  <c r="R2191" i="1" s="1"/>
  <c r="L2191" i="1"/>
  <c r="J2191" i="1"/>
  <c r="M2190" i="1"/>
  <c r="L2190" i="1"/>
  <c r="O2190" i="1" s="1"/>
  <c r="R2190" i="1" s="1"/>
  <c r="J2190" i="1"/>
  <c r="M2189" i="1"/>
  <c r="O2189" i="1" s="1"/>
  <c r="R2189" i="1" s="1"/>
  <c r="L2189" i="1"/>
  <c r="J2189" i="1"/>
  <c r="S2189" i="1" s="1"/>
  <c r="R2188" i="1"/>
  <c r="M2188" i="1"/>
  <c r="L2188" i="1"/>
  <c r="O2188" i="1" s="1"/>
  <c r="J2188" i="1"/>
  <c r="M2187" i="1"/>
  <c r="O2187" i="1" s="1"/>
  <c r="R2187" i="1" s="1"/>
  <c r="L2187" i="1"/>
  <c r="J2187" i="1"/>
  <c r="M2185" i="1"/>
  <c r="O2185" i="1" s="1"/>
  <c r="R2185" i="1" s="1"/>
  <c r="L2185" i="1"/>
  <c r="J2185" i="1"/>
  <c r="M2184" i="1"/>
  <c r="L2184" i="1"/>
  <c r="O2184" i="1" s="1"/>
  <c r="R2184" i="1" s="1"/>
  <c r="J2184" i="1"/>
  <c r="S2184" i="1" s="1"/>
  <c r="O2182" i="1"/>
  <c r="R2182" i="1" s="1"/>
  <c r="M2182" i="1"/>
  <c r="L2182" i="1"/>
  <c r="J2182" i="1"/>
  <c r="S2182" i="1" s="1"/>
  <c r="S2181" i="1"/>
  <c r="O2181" i="1"/>
  <c r="R2181" i="1" s="1"/>
  <c r="M2181" i="1"/>
  <c r="L2181" i="1"/>
  <c r="J2181" i="1"/>
  <c r="S2180" i="1"/>
  <c r="R2180" i="1"/>
  <c r="M2180" i="1"/>
  <c r="L2180" i="1"/>
  <c r="O2180" i="1" s="1"/>
  <c r="J2180" i="1"/>
  <c r="S2179" i="1"/>
  <c r="M2179" i="1"/>
  <c r="O2179" i="1" s="1"/>
  <c r="R2179" i="1" s="1"/>
  <c r="L2179" i="1"/>
  <c r="J2179" i="1"/>
  <c r="M2178" i="1"/>
  <c r="L2178" i="1"/>
  <c r="O2178" i="1" s="1"/>
  <c r="R2178" i="1" s="1"/>
  <c r="J2178" i="1"/>
  <c r="S2178" i="1" s="1"/>
  <c r="M2177" i="1"/>
  <c r="O2177" i="1" s="1"/>
  <c r="R2177" i="1" s="1"/>
  <c r="L2177" i="1"/>
  <c r="J2177" i="1"/>
  <c r="S2177" i="1" s="1"/>
  <c r="M2176" i="1"/>
  <c r="L2176" i="1"/>
  <c r="O2176" i="1" s="1"/>
  <c r="R2176" i="1" s="1"/>
  <c r="J2176" i="1"/>
  <c r="S2175" i="1"/>
  <c r="O2175" i="1"/>
  <c r="R2175" i="1" s="1"/>
  <c r="M2175" i="1"/>
  <c r="L2175" i="1"/>
  <c r="J2175" i="1"/>
  <c r="O2174" i="1"/>
  <c r="R2174" i="1" s="1"/>
  <c r="M2174" i="1"/>
  <c r="L2174" i="1"/>
  <c r="J2174" i="1"/>
  <c r="S2174" i="1" s="1"/>
  <c r="S2173" i="1"/>
  <c r="O2173" i="1"/>
  <c r="R2173" i="1" s="1"/>
  <c r="M2173" i="1"/>
  <c r="L2173" i="1"/>
  <c r="J2173" i="1"/>
  <c r="S2172" i="1"/>
  <c r="R2172" i="1"/>
  <c r="M2172" i="1"/>
  <c r="L2172" i="1"/>
  <c r="O2172" i="1" s="1"/>
  <c r="J2172" i="1"/>
  <c r="S2171" i="1"/>
  <c r="M2171" i="1"/>
  <c r="O2171" i="1" s="1"/>
  <c r="R2171" i="1" s="1"/>
  <c r="L2171" i="1"/>
  <c r="J2171" i="1"/>
  <c r="M2170" i="1"/>
  <c r="L2170" i="1"/>
  <c r="O2170" i="1" s="1"/>
  <c r="R2170" i="1" s="1"/>
  <c r="J2170" i="1"/>
  <c r="S2170" i="1" s="1"/>
  <c r="M2169" i="1"/>
  <c r="O2169" i="1" s="1"/>
  <c r="R2169" i="1" s="1"/>
  <c r="L2169" i="1"/>
  <c r="J2169" i="1"/>
  <c r="S2169" i="1" s="1"/>
  <c r="M2168" i="1"/>
  <c r="L2168" i="1"/>
  <c r="O2168" i="1" s="1"/>
  <c r="R2168" i="1" s="1"/>
  <c r="J2168" i="1"/>
  <c r="S2167" i="1"/>
  <c r="O2167" i="1"/>
  <c r="R2167" i="1" s="1"/>
  <c r="M2167" i="1"/>
  <c r="L2167" i="1"/>
  <c r="J2167" i="1"/>
  <c r="O2166" i="1"/>
  <c r="R2166" i="1" s="1"/>
  <c r="M2166" i="1"/>
  <c r="L2166" i="1"/>
  <c r="J2166" i="1"/>
  <c r="S2166" i="1" s="1"/>
  <c r="S2165" i="1"/>
  <c r="O2165" i="1"/>
  <c r="R2165" i="1" s="1"/>
  <c r="M2165" i="1"/>
  <c r="L2165" i="1"/>
  <c r="J2165" i="1"/>
  <c r="S2164" i="1"/>
  <c r="R2164" i="1"/>
  <c r="M2164" i="1"/>
  <c r="L2164" i="1"/>
  <c r="O2164" i="1" s="1"/>
  <c r="J2164" i="1"/>
  <c r="S2163" i="1"/>
  <c r="M2163" i="1"/>
  <c r="O2163" i="1" s="1"/>
  <c r="R2163" i="1" s="1"/>
  <c r="L2163" i="1"/>
  <c r="J2163" i="1"/>
  <c r="M2162" i="1"/>
  <c r="L2162" i="1"/>
  <c r="O2162" i="1" s="1"/>
  <c r="R2162" i="1" s="1"/>
  <c r="J2162" i="1"/>
  <c r="S2162" i="1" s="1"/>
  <c r="M2161" i="1"/>
  <c r="O2161" i="1" s="1"/>
  <c r="R2161" i="1" s="1"/>
  <c r="L2161" i="1"/>
  <c r="J2161" i="1"/>
  <c r="S2161" i="1" s="1"/>
  <c r="M2160" i="1"/>
  <c r="L2160" i="1"/>
  <c r="O2160" i="1" s="1"/>
  <c r="R2160" i="1" s="1"/>
  <c r="J2160" i="1"/>
  <c r="S2159" i="1"/>
  <c r="O2159" i="1"/>
  <c r="R2159" i="1" s="1"/>
  <c r="M2159" i="1"/>
  <c r="L2159" i="1"/>
  <c r="J2159" i="1"/>
  <c r="O2158" i="1"/>
  <c r="R2158" i="1" s="1"/>
  <c r="M2158" i="1"/>
  <c r="L2158" i="1"/>
  <c r="J2158" i="1"/>
  <c r="S2158" i="1" s="1"/>
  <c r="S2157" i="1"/>
  <c r="O2157" i="1"/>
  <c r="R2157" i="1" s="1"/>
  <c r="M2157" i="1"/>
  <c r="L2157" i="1"/>
  <c r="J2157" i="1"/>
  <c r="S2156" i="1"/>
  <c r="R2156" i="1"/>
  <c r="M2156" i="1"/>
  <c r="L2156" i="1"/>
  <c r="O2156" i="1" s="1"/>
  <c r="J2156" i="1"/>
  <c r="S2155" i="1"/>
  <c r="M2155" i="1"/>
  <c r="O2155" i="1" s="1"/>
  <c r="R2155" i="1" s="1"/>
  <c r="L2155" i="1"/>
  <c r="J2155" i="1"/>
  <c r="M2154" i="1"/>
  <c r="L2154" i="1"/>
  <c r="O2154" i="1" s="1"/>
  <c r="R2154" i="1" s="1"/>
  <c r="J2154" i="1"/>
  <c r="S2154" i="1" s="1"/>
  <c r="M2153" i="1"/>
  <c r="O2153" i="1" s="1"/>
  <c r="R2153" i="1" s="1"/>
  <c r="L2153" i="1"/>
  <c r="J2153" i="1"/>
  <c r="S2151" i="1"/>
  <c r="Q2151" i="1"/>
  <c r="R2151" i="1" s="1"/>
  <c r="M2150" i="1"/>
  <c r="L2150" i="1"/>
  <c r="O2150" i="1" s="1"/>
  <c r="R2150" i="1" s="1"/>
  <c r="J2150" i="1"/>
  <c r="S2150" i="1" s="1"/>
  <c r="M2149" i="1"/>
  <c r="L2149" i="1"/>
  <c r="O2149" i="1" s="1"/>
  <c r="R2149" i="1" s="1"/>
  <c r="J2149" i="1"/>
  <c r="M2148" i="1"/>
  <c r="L2148" i="1"/>
  <c r="J2148" i="1"/>
  <c r="O2147" i="1"/>
  <c r="R2147" i="1" s="1"/>
  <c r="M2147" i="1"/>
  <c r="L2147" i="1"/>
  <c r="J2147" i="1"/>
  <c r="O2146" i="1"/>
  <c r="R2146" i="1" s="1"/>
  <c r="M2146" i="1"/>
  <c r="L2146" i="1"/>
  <c r="J2146" i="1"/>
  <c r="O2145" i="1"/>
  <c r="R2145" i="1" s="1"/>
  <c r="M2145" i="1"/>
  <c r="L2145" i="1"/>
  <c r="J2145" i="1"/>
  <c r="M2144" i="1"/>
  <c r="L2144" i="1"/>
  <c r="O2144" i="1" s="1"/>
  <c r="R2144" i="1" s="1"/>
  <c r="J2144" i="1"/>
  <c r="M2143" i="1"/>
  <c r="O2143" i="1" s="1"/>
  <c r="R2143" i="1" s="1"/>
  <c r="L2143" i="1"/>
  <c r="J2143" i="1"/>
  <c r="S2143" i="1" s="1"/>
  <c r="M2142" i="1"/>
  <c r="L2142" i="1"/>
  <c r="O2142" i="1" s="1"/>
  <c r="R2142" i="1" s="1"/>
  <c r="J2142" i="1"/>
  <c r="S2142" i="1" s="1"/>
  <c r="M2141" i="1"/>
  <c r="L2141" i="1"/>
  <c r="O2141" i="1" s="1"/>
  <c r="R2141" i="1" s="1"/>
  <c r="J2141" i="1"/>
  <c r="M2140" i="1"/>
  <c r="L2140" i="1"/>
  <c r="J2140" i="1"/>
  <c r="O2139" i="1"/>
  <c r="R2139" i="1" s="1"/>
  <c r="M2139" i="1"/>
  <c r="L2139" i="1"/>
  <c r="J2139" i="1"/>
  <c r="O2138" i="1"/>
  <c r="R2138" i="1" s="1"/>
  <c r="M2138" i="1"/>
  <c r="L2138" i="1"/>
  <c r="J2138" i="1"/>
  <c r="O2137" i="1"/>
  <c r="R2137" i="1" s="1"/>
  <c r="M2137" i="1"/>
  <c r="L2137" i="1"/>
  <c r="J2137" i="1"/>
  <c r="M2136" i="1"/>
  <c r="L2136" i="1"/>
  <c r="O2136" i="1" s="1"/>
  <c r="R2136" i="1" s="1"/>
  <c r="J2136" i="1"/>
  <c r="M2135" i="1"/>
  <c r="O2135" i="1" s="1"/>
  <c r="R2135" i="1" s="1"/>
  <c r="L2135" i="1"/>
  <c r="J2135" i="1"/>
  <c r="S2135" i="1" s="1"/>
  <c r="M2134" i="1"/>
  <c r="L2134" i="1"/>
  <c r="O2134" i="1" s="1"/>
  <c r="R2134" i="1" s="1"/>
  <c r="J2134" i="1"/>
  <c r="S2134" i="1" s="1"/>
  <c r="M2133" i="1"/>
  <c r="L2133" i="1"/>
  <c r="O2133" i="1" s="1"/>
  <c r="R2133" i="1" s="1"/>
  <c r="J2133" i="1"/>
  <c r="M2132" i="1"/>
  <c r="L2132" i="1"/>
  <c r="J2132" i="1"/>
  <c r="O2131" i="1"/>
  <c r="R2131" i="1" s="1"/>
  <c r="M2131" i="1"/>
  <c r="L2131" i="1"/>
  <c r="J2131" i="1"/>
  <c r="O2130" i="1"/>
  <c r="R2130" i="1" s="1"/>
  <c r="M2130" i="1"/>
  <c r="L2130" i="1"/>
  <c r="J2130" i="1"/>
  <c r="O2129" i="1"/>
  <c r="R2129" i="1" s="1"/>
  <c r="M2129" i="1"/>
  <c r="L2129" i="1"/>
  <c r="J2129" i="1"/>
  <c r="M2128" i="1"/>
  <c r="L2128" i="1"/>
  <c r="O2128" i="1" s="1"/>
  <c r="R2128" i="1" s="1"/>
  <c r="J2128" i="1"/>
  <c r="M2127" i="1"/>
  <c r="O2127" i="1" s="1"/>
  <c r="R2127" i="1" s="1"/>
  <c r="L2127" i="1"/>
  <c r="J2127" i="1"/>
  <c r="S2127" i="1" s="1"/>
  <c r="M2126" i="1"/>
  <c r="L2126" i="1"/>
  <c r="O2126" i="1" s="1"/>
  <c r="R2126" i="1" s="1"/>
  <c r="J2126" i="1"/>
  <c r="S2126" i="1" s="1"/>
  <c r="M2125" i="1"/>
  <c r="L2125" i="1"/>
  <c r="O2125" i="1" s="1"/>
  <c r="R2125" i="1" s="1"/>
  <c r="J2125" i="1"/>
  <c r="M2124" i="1"/>
  <c r="L2124" i="1"/>
  <c r="J2124" i="1"/>
  <c r="O2123" i="1"/>
  <c r="R2123" i="1" s="1"/>
  <c r="M2123" i="1"/>
  <c r="L2123" i="1"/>
  <c r="J2123" i="1"/>
  <c r="O2122" i="1"/>
  <c r="R2122" i="1" s="1"/>
  <c r="M2122" i="1"/>
  <c r="L2122" i="1"/>
  <c r="J2122" i="1"/>
  <c r="O2121" i="1"/>
  <c r="R2121" i="1" s="1"/>
  <c r="M2121" i="1"/>
  <c r="L2121" i="1"/>
  <c r="J2121" i="1"/>
  <c r="M2120" i="1"/>
  <c r="L2120" i="1"/>
  <c r="O2120" i="1" s="1"/>
  <c r="R2120" i="1" s="1"/>
  <c r="J2120" i="1"/>
  <c r="M2119" i="1"/>
  <c r="O2119" i="1" s="1"/>
  <c r="R2119" i="1" s="1"/>
  <c r="L2119" i="1"/>
  <c r="J2119" i="1"/>
  <c r="S2119" i="1" s="1"/>
  <c r="M2118" i="1"/>
  <c r="L2118" i="1"/>
  <c r="O2118" i="1" s="1"/>
  <c r="R2118" i="1" s="1"/>
  <c r="J2118" i="1"/>
  <c r="S2118" i="1" s="1"/>
  <c r="M2117" i="1"/>
  <c r="L2117" i="1"/>
  <c r="O2117" i="1" s="1"/>
  <c r="R2117" i="1" s="1"/>
  <c r="J2117" i="1"/>
  <c r="M2116" i="1"/>
  <c r="L2116" i="1"/>
  <c r="J2116" i="1"/>
  <c r="O2115" i="1"/>
  <c r="R2115" i="1" s="1"/>
  <c r="M2115" i="1"/>
  <c r="L2115" i="1"/>
  <c r="J2115" i="1"/>
  <c r="O2114" i="1"/>
  <c r="R2114" i="1" s="1"/>
  <c r="M2114" i="1"/>
  <c r="L2114" i="1"/>
  <c r="J2114" i="1"/>
  <c r="O2113" i="1"/>
  <c r="R2113" i="1" s="1"/>
  <c r="M2113" i="1"/>
  <c r="L2113" i="1"/>
  <c r="J2113" i="1"/>
  <c r="M2112" i="1"/>
  <c r="L2112" i="1"/>
  <c r="O2112" i="1" s="1"/>
  <c r="R2112" i="1" s="1"/>
  <c r="J2112" i="1"/>
  <c r="M2111" i="1"/>
  <c r="O2111" i="1" s="1"/>
  <c r="R2111" i="1" s="1"/>
  <c r="L2111" i="1"/>
  <c r="J2111" i="1"/>
  <c r="S2111" i="1" s="1"/>
  <c r="M2110" i="1"/>
  <c r="L2110" i="1"/>
  <c r="O2110" i="1" s="1"/>
  <c r="R2110" i="1" s="1"/>
  <c r="J2110" i="1"/>
  <c r="S2110" i="1" s="1"/>
  <c r="M2109" i="1"/>
  <c r="L2109" i="1"/>
  <c r="O2109" i="1" s="1"/>
  <c r="R2109" i="1" s="1"/>
  <c r="J2109" i="1"/>
  <c r="M2108" i="1"/>
  <c r="L2108" i="1"/>
  <c r="J2108" i="1"/>
  <c r="O2107" i="1"/>
  <c r="R2107" i="1" s="1"/>
  <c r="M2107" i="1"/>
  <c r="L2107" i="1"/>
  <c r="J2107" i="1"/>
  <c r="O2106" i="1"/>
  <c r="R2106" i="1" s="1"/>
  <c r="M2106" i="1"/>
  <c r="L2106" i="1"/>
  <c r="J2106" i="1"/>
  <c r="O2105" i="1"/>
  <c r="R2105" i="1" s="1"/>
  <c r="M2105" i="1"/>
  <c r="L2105" i="1"/>
  <c r="J2105" i="1"/>
  <c r="M2104" i="1"/>
  <c r="L2104" i="1"/>
  <c r="O2104" i="1" s="1"/>
  <c r="R2104" i="1" s="1"/>
  <c r="J2104" i="1"/>
  <c r="M2103" i="1"/>
  <c r="O2103" i="1" s="1"/>
  <c r="R2103" i="1" s="1"/>
  <c r="L2103" i="1"/>
  <c r="J2103" i="1"/>
  <c r="S2103" i="1" s="1"/>
  <c r="M2102" i="1"/>
  <c r="L2102" i="1"/>
  <c r="O2102" i="1" s="1"/>
  <c r="R2102" i="1" s="1"/>
  <c r="J2102" i="1"/>
  <c r="S2102" i="1" s="1"/>
  <c r="M2101" i="1"/>
  <c r="L2101" i="1"/>
  <c r="O2101" i="1" s="1"/>
  <c r="R2101" i="1" s="1"/>
  <c r="J2101" i="1"/>
  <c r="M2100" i="1"/>
  <c r="L2100" i="1"/>
  <c r="J2100" i="1"/>
  <c r="O2099" i="1"/>
  <c r="R2099" i="1" s="1"/>
  <c r="M2099" i="1"/>
  <c r="L2099" i="1"/>
  <c r="J2099" i="1"/>
  <c r="O2098" i="1"/>
  <c r="R2098" i="1" s="1"/>
  <c r="M2098" i="1"/>
  <c r="L2098" i="1"/>
  <c r="J2098" i="1"/>
  <c r="O2097" i="1"/>
  <c r="R2097" i="1" s="1"/>
  <c r="M2097" i="1"/>
  <c r="L2097" i="1"/>
  <c r="J2097" i="1"/>
  <c r="M2096" i="1"/>
  <c r="L2096" i="1"/>
  <c r="O2096" i="1" s="1"/>
  <c r="R2096" i="1" s="1"/>
  <c r="J2096" i="1"/>
  <c r="M2095" i="1"/>
  <c r="O2095" i="1" s="1"/>
  <c r="R2095" i="1" s="1"/>
  <c r="L2095" i="1"/>
  <c r="J2095" i="1"/>
  <c r="S2095" i="1" s="1"/>
  <c r="M2094" i="1"/>
  <c r="L2094" i="1"/>
  <c r="O2094" i="1" s="1"/>
  <c r="R2094" i="1" s="1"/>
  <c r="J2094" i="1"/>
  <c r="S2094" i="1" s="1"/>
  <c r="M2093" i="1"/>
  <c r="L2093" i="1"/>
  <c r="O2093" i="1" s="1"/>
  <c r="R2093" i="1" s="1"/>
  <c r="J2093" i="1"/>
  <c r="M2092" i="1"/>
  <c r="L2092" i="1"/>
  <c r="J2092" i="1"/>
  <c r="O2091" i="1"/>
  <c r="R2091" i="1" s="1"/>
  <c r="M2091" i="1"/>
  <c r="L2091" i="1"/>
  <c r="J2091" i="1"/>
  <c r="O2090" i="1"/>
  <c r="R2090" i="1" s="1"/>
  <c r="M2090" i="1"/>
  <c r="L2090" i="1"/>
  <c r="J2090" i="1"/>
  <c r="O2089" i="1"/>
  <c r="R2089" i="1" s="1"/>
  <c r="M2089" i="1"/>
  <c r="L2089" i="1"/>
  <c r="J2089" i="1"/>
  <c r="M2088" i="1"/>
  <c r="L2088" i="1"/>
  <c r="O2088" i="1" s="1"/>
  <c r="R2088" i="1" s="1"/>
  <c r="J2088" i="1"/>
  <c r="M2087" i="1"/>
  <c r="O2087" i="1" s="1"/>
  <c r="R2087" i="1" s="1"/>
  <c r="L2087" i="1"/>
  <c r="J2087" i="1"/>
  <c r="S2087" i="1" s="1"/>
  <c r="M2086" i="1"/>
  <c r="L2086" i="1"/>
  <c r="O2086" i="1" s="1"/>
  <c r="R2086" i="1" s="1"/>
  <c r="J2086" i="1"/>
  <c r="S2086" i="1" s="1"/>
  <c r="M2085" i="1"/>
  <c r="L2085" i="1"/>
  <c r="O2085" i="1" s="1"/>
  <c r="R2085" i="1" s="1"/>
  <c r="J2085" i="1"/>
  <c r="M2084" i="1"/>
  <c r="L2084" i="1"/>
  <c r="J2084" i="1"/>
  <c r="O2083" i="1"/>
  <c r="R2083" i="1" s="1"/>
  <c r="M2083" i="1"/>
  <c r="L2083" i="1"/>
  <c r="J2083" i="1"/>
  <c r="O2082" i="1"/>
  <c r="R2082" i="1" s="1"/>
  <c r="M2082" i="1"/>
  <c r="L2082" i="1"/>
  <c r="J2082" i="1"/>
  <c r="M2080" i="1"/>
  <c r="L2080" i="1"/>
  <c r="O2080" i="1" s="1"/>
  <c r="R2080" i="1" s="1"/>
  <c r="J2080" i="1"/>
  <c r="M2079" i="1"/>
  <c r="L2079" i="1"/>
  <c r="J2079" i="1"/>
  <c r="M2078" i="1"/>
  <c r="L2078" i="1"/>
  <c r="O2078" i="1" s="1"/>
  <c r="R2078" i="1" s="1"/>
  <c r="J2078" i="1"/>
  <c r="O2077" i="1"/>
  <c r="R2077" i="1" s="1"/>
  <c r="M2077" i="1"/>
  <c r="L2077" i="1"/>
  <c r="J2077" i="1"/>
  <c r="O2076" i="1"/>
  <c r="R2076" i="1" s="1"/>
  <c r="M2076" i="1"/>
  <c r="L2076" i="1"/>
  <c r="J2076" i="1"/>
  <c r="O2075" i="1"/>
  <c r="R2075" i="1" s="1"/>
  <c r="M2075" i="1"/>
  <c r="L2075" i="1"/>
  <c r="J2075" i="1"/>
  <c r="R2074" i="1"/>
  <c r="M2074" i="1"/>
  <c r="L2074" i="1"/>
  <c r="O2074" i="1" s="1"/>
  <c r="S2074" i="1" s="1"/>
  <c r="J2074" i="1"/>
  <c r="S2073" i="1"/>
  <c r="M2073" i="1"/>
  <c r="O2073" i="1" s="1"/>
  <c r="R2073" i="1" s="1"/>
  <c r="L2073" i="1"/>
  <c r="J2073" i="1"/>
  <c r="M2072" i="1"/>
  <c r="L2072" i="1"/>
  <c r="O2072" i="1" s="1"/>
  <c r="R2072" i="1" s="1"/>
  <c r="J2072" i="1"/>
  <c r="M2071" i="1"/>
  <c r="L2071" i="1"/>
  <c r="O2071" i="1" s="1"/>
  <c r="R2071" i="1" s="1"/>
  <c r="J2071" i="1"/>
  <c r="M2070" i="1"/>
  <c r="L2070" i="1"/>
  <c r="O2070" i="1" s="1"/>
  <c r="R2070" i="1" s="1"/>
  <c r="J2070" i="1"/>
  <c r="O2069" i="1"/>
  <c r="R2069" i="1" s="1"/>
  <c r="M2069" i="1"/>
  <c r="L2069" i="1"/>
  <c r="J2069" i="1"/>
  <c r="O2068" i="1"/>
  <c r="R2068" i="1" s="1"/>
  <c r="M2068" i="1"/>
  <c r="L2068" i="1"/>
  <c r="J2068" i="1"/>
  <c r="O2067" i="1"/>
  <c r="R2067" i="1" s="1"/>
  <c r="M2067" i="1"/>
  <c r="L2067" i="1"/>
  <c r="J2067" i="1"/>
  <c r="M2066" i="1"/>
  <c r="L2066" i="1"/>
  <c r="O2066" i="1" s="1"/>
  <c r="S2066" i="1" s="1"/>
  <c r="J2066" i="1"/>
  <c r="S2065" i="1"/>
  <c r="M2065" i="1"/>
  <c r="O2065" i="1" s="1"/>
  <c r="R2065" i="1" s="1"/>
  <c r="L2065" i="1"/>
  <c r="J2065" i="1"/>
  <c r="M2064" i="1"/>
  <c r="L2064" i="1"/>
  <c r="O2064" i="1" s="1"/>
  <c r="R2064" i="1" s="1"/>
  <c r="J2064" i="1"/>
  <c r="M2063" i="1"/>
  <c r="L2063" i="1"/>
  <c r="O2063" i="1" s="1"/>
  <c r="R2063" i="1" s="1"/>
  <c r="J2063" i="1"/>
  <c r="S2063" i="1" s="1"/>
  <c r="M2062" i="1"/>
  <c r="L2062" i="1"/>
  <c r="O2062" i="1" s="1"/>
  <c r="R2062" i="1" s="1"/>
  <c r="J2062" i="1"/>
  <c r="S2061" i="1"/>
  <c r="O2061" i="1"/>
  <c r="M2061" i="1"/>
  <c r="L2061" i="1"/>
  <c r="J2061" i="1"/>
  <c r="O2058" i="1"/>
  <c r="R2058" i="1" s="1"/>
  <c r="N2058" i="1"/>
  <c r="M2058" i="1"/>
  <c r="L2058" i="1"/>
  <c r="J2058" i="1"/>
  <c r="S2058" i="1" s="1"/>
  <c r="I2058" i="1"/>
  <c r="F2058" i="1"/>
  <c r="R2057" i="1"/>
  <c r="O2057" i="1"/>
  <c r="N2057" i="1"/>
  <c r="M2057" i="1"/>
  <c r="L2057" i="1"/>
  <c r="J2057" i="1"/>
  <c r="S2057" i="1" s="1"/>
  <c r="I2057" i="1"/>
  <c r="F2057" i="1"/>
  <c r="N2056" i="1"/>
  <c r="M2056" i="1"/>
  <c r="L2056" i="1"/>
  <c r="O2056" i="1" s="1"/>
  <c r="J2056" i="1"/>
  <c r="I2056" i="1"/>
  <c r="F2056" i="1"/>
  <c r="N2055" i="1"/>
  <c r="M2055" i="1"/>
  <c r="O2055" i="1" s="1"/>
  <c r="R2055" i="1" s="1"/>
  <c r="L2055" i="1"/>
  <c r="J2055" i="1"/>
  <c r="I2055" i="1"/>
  <c r="F2055" i="1"/>
  <c r="N2054" i="1"/>
  <c r="M2054" i="1"/>
  <c r="L2054" i="1"/>
  <c r="O2054" i="1" s="1"/>
  <c r="R2054" i="1" s="1"/>
  <c r="J2054" i="1"/>
  <c r="S2054" i="1" s="1"/>
  <c r="I2054" i="1"/>
  <c r="F2054" i="1"/>
  <c r="O2053" i="1"/>
  <c r="R2053" i="1" s="1"/>
  <c r="N2053" i="1"/>
  <c r="M2053" i="1"/>
  <c r="L2053" i="1"/>
  <c r="J2053" i="1"/>
  <c r="I2053" i="1"/>
  <c r="F2053" i="1"/>
  <c r="N2052" i="1"/>
  <c r="M2052" i="1"/>
  <c r="L2052" i="1"/>
  <c r="J2052" i="1"/>
  <c r="I2052" i="1"/>
  <c r="F2052" i="1"/>
  <c r="N2051" i="1"/>
  <c r="M2051" i="1"/>
  <c r="O2051" i="1" s="1"/>
  <c r="L2051" i="1"/>
  <c r="J2051" i="1"/>
  <c r="I2051" i="1"/>
  <c r="F2051" i="1"/>
  <c r="O2050" i="1"/>
  <c r="R2050" i="1" s="1"/>
  <c r="N2050" i="1"/>
  <c r="M2050" i="1"/>
  <c r="L2050" i="1"/>
  <c r="J2050" i="1"/>
  <c r="I2050" i="1"/>
  <c r="F2050" i="1"/>
  <c r="O2049" i="1"/>
  <c r="R2049" i="1" s="1"/>
  <c r="N2049" i="1"/>
  <c r="M2049" i="1"/>
  <c r="L2049" i="1"/>
  <c r="J2049" i="1"/>
  <c r="S2049" i="1" s="1"/>
  <c r="I2049" i="1"/>
  <c r="F2049" i="1"/>
  <c r="S2048" i="1"/>
  <c r="R2048" i="1"/>
  <c r="N2048" i="1"/>
  <c r="M2048" i="1"/>
  <c r="L2048" i="1"/>
  <c r="O2048" i="1" s="1"/>
  <c r="J2048" i="1"/>
  <c r="I2048" i="1"/>
  <c r="F2048" i="1"/>
  <c r="S2047" i="1"/>
  <c r="N2047" i="1"/>
  <c r="M2047" i="1"/>
  <c r="O2047" i="1" s="1"/>
  <c r="R2047" i="1" s="1"/>
  <c r="L2047" i="1"/>
  <c r="J2047" i="1"/>
  <c r="I2047" i="1"/>
  <c r="F2047" i="1"/>
  <c r="N2046" i="1"/>
  <c r="M2046" i="1"/>
  <c r="L2046" i="1"/>
  <c r="O2046" i="1" s="1"/>
  <c r="R2046" i="1" s="1"/>
  <c r="J2046" i="1"/>
  <c r="I2046" i="1"/>
  <c r="F2046" i="1"/>
  <c r="N2045" i="1"/>
  <c r="M2045" i="1"/>
  <c r="L2045" i="1"/>
  <c r="O2045" i="1" s="1"/>
  <c r="R2045" i="1" s="1"/>
  <c r="J2045" i="1"/>
  <c r="S2045" i="1" s="1"/>
  <c r="I2045" i="1"/>
  <c r="F2045" i="1"/>
  <c r="N2044" i="1"/>
  <c r="M2044" i="1"/>
  <c r="L2044" i="1"/>
  <c r="J2044" i="1"/>
  <c r="I2044" i="1"/>
  <c r="F2044" i="1"/>
  <c r="N2043" i="1"/>
  <c r="M2043" i="1"/>
  <c r="O2043" i="1" s="1"/>
  <c r="L2043" i="1"/>
  <c r="J2043" i="1"/>
  <c r="I2043" i="1"/>
  <c r="F2043" i="1"/>
  <c r="O2042" i="1"/>
  <c r="R2042" i="1" s="1"/>
  <c r="N2042" i="1"/>
  <c r="M2042" i="1"/>
  <c r="L2042" i="1"/>
  <c r="J2042" i="1"/>
  <c r="S2042" i="1" s="1"/>
  <c r="I2042" i="1"/>
  <c r="F2042" i="1"/>
  <c r="R2041" i="1"/>
  <c r="O2041" i="1"/>
  <c r="N2041" i="1"/>
  <c r="M2041" i="1"/>
  <c r="L2041" i="1"/>
  <c r="J2041" i="1"/>
  <c r="S2041" i="1" s="1"/>
  <c r="I2041" i="1"/>
  <c r="F2041" i="1"/>
  <c r="N2040" i="1"/>
  <c r="M2040" i="1"/>
  <c r="L2040" i="1"/>
  <c r="O2040" i="1" s="1"/>
  <c r="J2040" i="1"/>
  <c r="I2040" i="1"/>
  <c r="F2040" i="1"/>
  <c r="N2039" i="1"/>
  <c r="M2039" i="1"/>
  <c r="O2039" i="1" s="1"/>
  <c r="R2039" i="1" s="1"/>
  <c r="L2039" i="1"/>
  <c r="J2039" i="1"/>
  <c r="I2039" i="1"/>
  <c r="F2039" i="1"/>
  <c r="N2038" i="1"/>
  <c r="M2038" i="1"/>
  <c r="L2038" i="1"/>
  <c r="O2038" i="1" s="1"/>
  <c r="R2038" i="1" s="1"/>
  <c r="J2038" i="1"/>
  <c r="S2038" i="1" s="1"/>
  <c r="I2038" i="1"/>
  <c r="F2038" i="1"/>
  <c r="O2037" i="1"/>
  <c r="R2037" i="1" s="1"/>
  <c r="N2037" i="1"/>
  <c r="M2037" i="1"/>
  <c r="L2037" i="1"/>
  <c r="J2037" i="1"/>
  <c r="I2037" i="1"/>
  <c r="F2037" i="1"/>
  <c r="N2036" i="1"/>
  <c r="M2036" i="1"/>
  <c r="L2036" i="1"/>
  <c r="J2036" i="1"/>
  <c r="I2036" i="1"/>
  <c r="F2036" i="1"/>
  <c r="N2035" i="1"/>
  <c r="M2035" i="1"/>
  <c r="O2035" i="1" s="1"/>
  <c r="L2035" i="1"/>
  <c r="J2035" i="1"/>
  <c r="I2035" i="1"/>
  <c r="F2035" i="1"/>
  <c r="O2034" i="1"/>
  <c r="R2034" i="1" s="1"/>
  <c r="N2034" i="1"/>
  <c r="M2034" i="1"/>
  <c r="L2034" i="1"/>
  <c r="J2034" i="1"/>
  <c r="I2034" i="1"/>
  <c r="F2034" i="1"/>
  <c r="O2033" i="1"/>
  <c r="R2033" i="1" s="1"/>
  <c r="N2033" i="1"/>
  <c r="M2033" i="1"/>
  <c r="L2033" i="1"/>
  <c r="J2033" i="1"/>
  <c r="I2033" i="1"/>
  <c r="F2033" i="1"/>
  <c r="S2032" i="1"/>
  <c r="R2032" i="1"/>
  <c r="N2032" i="1"/>
  <c r="M2032" i="1"/>
  <c r="L2032" i="1"/>
  <c r="O2032" i="1" s="1"/>
  <c r="J2032" i="1"/>
  <c r="I2032" i="1"/>
  <c r="F2032" i="1"/>
  <c r="S2031" i="1"/>
  <c r="N2031" i="1"/>
  <c r="M2031" i="1"/>
  <c r="O2031" i="1" s="1"/>
  <c r="R2031" i="1" s="1"/>
  <c r="L2031" i="1"/>
  <c r="J2031" i="1"/>
  <c r="I2031" i="1"/>
  <c r="F2031" i="1"/>
  <c r="N2030" i="1"/>
  <c r="M2030" i="1"/>
  <c r="L2030" i="1"/>
  <c r="O2030" i="1" s="1"/>
  <c r="R2030" i="1" s="1"/>
  <c r="J2030" i="1"/>
  <c r="I2030" i="1"/>
  <c r="F2030" i="1"/>
  <c r="N2029" i="1"/>
  <c r="M2029" i="1"/>
  <c r="L2029" i="1"/>
  <c r="O2029" i="1" s="1"/>
  <c r="R2029" i="1" s="1"/>
  <c r="J2029" i="1"/>
  <c r="S2029" i="1" s="1"/>
  <c r="I2029" i="1"/>
  <c r="F2029" i="1"/>
  <c r="N2028" i="1"/>
  <c r="M2028" i="1"/>
  <c r="L2028" i="1"/>
  <c r="J2028" i="1"/>
  <c r="I2028" i="1"/>
  <c r="F2028" i="1"/>
  <c r="N2027" i="1"/>
  <c r="M2027" i="1"/>
  <c r="O2027" i="1" s="1"/>
  <c r="L2027" i="1"/>
  <c r="J2027" i="1"/>
  <c r="I2027" i="1"/>
  <c r="F2027" i="1"/>
  <c r="O2026" i="1"/>
  <c r="R2026" i="1" s="1"/>
  <c r="N2026" i="1"/>
  <c r="M2026" i="1"/>
  <c r="L2026" i="1"/>
  <c r="J2026" i="1"/>
  <c r="S2026" i="1" s="1"/>
  <c r="I2026" i="1"/>
  <c r="F2026" i="1"/>
  <c r="R2025" i="1"/>
  <c r="O2025" i="1"/>
  <c r="N2025" i="1"/>
  <c r="M2025" i="1"/>
  <c r="L2025" i="1"/>
  <c r="J2025" i="1"/>
  <c r="S2025" i="1" s="1"/>
  <c r="I2025" i="1"/>
  <c r="F2025" i="1"/>
  <c r="N2024" i="1"/>
  <c r="M2024" i="1"/>
  <c r="L2024" i="1"/>
  <c r="O2024" i="1" s="1"/>
  <c r="J2024" i="1"/>
  <c r="I2024" i="1"/>
  <c r="F2024" i="1"/>
  <c r="N2023" i="1"/>
  <c r="M2023" i="1"/>
  <c r="O2023" i="1" s="1"/>
  <c r="R2023" i="1" s="1"/>
  <c r="L2023" i="1"/>
  <c r="J2023" i="1"/>
  <c r="I2023" i="1"/>
  <c r="F2023" i="1"/>
  <c r="N2022" i="1"/>
  <c r="M2022" i="1"/>
  <c r="L2022" i="1"/>
  <c r="O2022" i="1" s="1"/>
  <c r="R2022" i="1" s="1"/>
  <c r="J2022" i="1"/>
  <c r="S2022" i="1" s="1"/>
  <c r="I2022" i="1"/>
  <c r="F2022" i="1"/>
  <c r="O2021" i="1"/>
  <c r="R2021" i="1" s="1"/>
  <c r="N2021" i="1"/>
  <c r="M2021" i="1"/>
  <c r="L2021" i="1"/>
  <c r="J2021" i="1"/>
  <c r="I2021" i="1"/>
  <c r="F2021" i="1"/>
  <c r="N2020" i="1"/>
  <c r="M2020" i="1"/>
  <c r="L2020" i="1"/>
  <c r="J2020" i="1"/>
  <c r="I2020" i="1"/>
  <c r="F2020" i="1"/>
  <c r="N2019" i="1"/>
  <c r="M2019" i="1"/>
  <c r="O2019" i="1" s="1"/>
  <c r="L2019" i="1"/>
  <c r="J2019" i="1"/>
  <c r="I2019" i="1"/>
  <c r="F2019" i="1"/>
  <c r="O2018" i="1"/>
  <c r="R2018" i="1" s="1"/>
  <c r="N2018" i="1"/>
  <c r="M2018" i="1"/>
  <c r="L2018" i="1"/>
  <c r="J2018" i="1"/>
  <c r="I2018" i="1"/>
  <c r="F2018" i="1"/>
  <c r="O2017" i="1"/>
  <c r="R2017" i="1" s="1"/>
  <c r="N2017" i="1"/>
  <c r="M2017" i="1"/>
  <c r="L2017" i="1"/>
  <c r="J2017" i="1"/>
  <c r="S2017" i="1" s="1"/>
  <c r="I2017" i="1"/>
  <c r="F2017" i="1"/>
  <c r="S2016" i="1"/>
  <c r="R2016" i="1"/>
  <c r="N2016" i="1"/>
  <c r="M2016" i="1"/>
  <c r="L2016" i="1"/>
  <c r="O2016" i="1" s="1"/>
  <c r="J2016" i="1"/>
  <c r="I2016" i="1"/>
  <c r="F2016" i="1"/>
  <c r="S2015" i="1"/>
  <c r="N2015" i="1"/>
  <c r="M2015" i="1"/>
  <c r="O2015" i="1" s="1"/>
  <c r="R2015" i="1" s="1"/>
  <c r="L2015" i="1"/>
  <c r="J2015" i="1"/>
  <c r="I2015" i="1"/>
  <c r="F2015" i="1"/>
  <c r="N2014" i="1"/>
  <c r="M2014" i="1"/>
  <c r="L2014" i="1"/>
  <c r="O2014" i="1" s="1"/>
  <c r="R2014" i="1" s="1"/>
  <c r="J2014" i="1"/>
  <c r="I2014" i="1"/>
  <c r="F2014" i="1"/>
  <c r="N2013" i="1"/>
  <c r="M2013" i="1"/>
  <c r="L2013" i="1"/>
  <c r="O2013" i="1" s="1"/>
  <c r="R2013" i="1" s="1"/>
  <c r="J2013" i="1"/>
  <c r="S2013" i="1" s="1"/>
  <c r="I2013" i="1"/>
  <c r="F2013" i="1"/>
  <c r="N2012" i="1"/>
  <c r="M2012" i="1"/>
  <c r="L2012" i="1"/>
  <c r="J2012" i="1"/>
  <c r="I2012" i="1"/>
  <c r="F2012" i="1"/>
  <c r="N2011" i="1"/>
  <c r="M2011" i="1"/>
  <c r="O2011" i="1" s="1"/>
  <c r="L2011" i="1"/>
  <c r="J2011" i="1"/>
  <c r="I2011" i="1"/>
  <c r="F2011" i="1"/>
  <c r="O2010" i="1"/>
  <c r="R2010" i="1" s="1"/>
  <c r="N2010" i="1"/>
  <c r="M2010" i="1"/>
  <c r="L2010" i="1"/>
  <c r="J2010" i="1"/>
  <c r="S2010" i="1" s="1"/>
  <c r="I2010" i="1"/>
  <c r="F2010" i="1"/>
  <c r="L2009" i="1"/>
  <c r="L2008" i="1"/>
  <c r="L2007" i="1"/>
  <c r="L2006" i="1"/>
  <c r="L2005" i="1"/>
  <c r="H2004" i="1"/>
  <c r="M2003" i="1"/>
  <c r="O2003" i="1" s="1"/>
  <c r="L2003" i="1"/>
  <c r="J2003" i="1"/>
  <c r="R2002" i="1"/>
  <c r="O2002" i="1"/>
  <c r="M2002" i="1"/>
  <c r="L2002" i="1"/>
  <c r="J2002" i="1"/>
  <c r="R2001" i="1"/>
  <c r="O2001" i="1"/>
  <c r="M2001" i="1"/>
  <c r="L2001" i="1"/>
  <c r="J2001" i="1"/>
  <c r="S2001" i="1" s="1"/>
  <c r="O1999" i="1"/>
  <c r="R1999" i="1" s="1"/>
  <c r="M1999" i="1"/>
  <c r="L1999" i="1"/>
  <c r="J1999" i="1"/>
  <c r="M1998" i="1"/>
  <c r="L1998" i="1"/>
  <c r="O1998" i="1" s="1"/>
  <c r="R1998" i="1" s="1"/>
  <c r="J1998" i="1"/>
  <c r="S1998" i="1" s="1"/>
  <c r="M1997" i="1"/>
  <c r="O1997" i="1" s="1"/>
  <c r="L1997" i="1"/>
  <c r="J1997" i="1"/>
  <c r="S1995" i="1"/>
  <c r="M1995" i="1"/>
  <c r="O1995" i="1" s="1"/>
  <c r="R1995" i="1" s="1"/>
  <c r="L1995" i="1"/>
  <c r="J1995" i="1"/>
  <c r="M1994" i="1"/>
  <c r="L1994" i="1"/>
  <c r="O1994" i="1" s="1"/>
  <c r="R1994" i="1" s="1"/>
  <c r="J1994" i="1"/>
  <c r="M1993" i="1"/>
  <c r="L1993" i="1"/>
  <c r="O1993" i="1" s="1"/>
  <c r="R1993" i="1" s="1"/>
  <c r="J1993" i="1"/>
  <c r="M1992" i="1"/>
  <c r="L1992" i="1"/>
  <c r="O1992" i="1" s="1"/>
  <c r="R1992" i="1" s="1"/>
  <c r="J1992" i="1"/>
  <c r="O1991" i="1"/>
  <c r="R1991" i="1" s="1"/>
  <c r="M1991" i="1"/>
  <c r="L1991" i="1"/>
  <c r="J1991" i="1"/>
  <c r="M1989" i="1"/>
  <c r="O1989" i="1" s="1"/>
  <c r="R1989" i="1" s="1"/>
  <c r="L1989" i="1"/>
  <c r="J1989" i="1"/>
  <c r="Q1987" i="1"/>
  <c r="S1986" i="1"/>
  <c r="R1986" i="1"/>
  <c r="Q1986" i="1"/>
  <c r="O1984" i="1"/>
  <c r="R1984" i="1" s="1"/>
  <c r="M1984" i="1"/>
  <c r="L1984" i="1"/>
  <c r="J1984" i="1"/>
  <c r="S1984" i="1" s="1"/>
  <c r="O1983" i="1"/>
  <c r="R1983" i="1" s="1"/>
  <c r="M1983" i="1"/>
  <c r="L1983" i="1"/>
  <c r="J1983" i="1"/>
  <c r="M1982" i="1"/>
  <c r="L1982" i="1"/>
  <c r="O1982" i="1" s="1"/>
  <c r="J1982" i="1"/>
  <c r="S1981" i="1"/>
  <c r="M1981" i="1"/>
  <c r="O1981" i="1" s="1"/>
  <c r="R1981" i="1" s="1"/>
  <c r="L1981" i="1"/>
  <c r="J1981" i="1"/>
  <c r="M1980" i="1"/>
  <c r="L1980" i="1"/>
  <c r="O1980" i="1" s="1"/>
  <c r="R1980" i="1" s="1"/>
  <c r="J1980" i="1"/>
  <c r="M1979" i="1"/>
  <c r="O1979" i="1" s="1"/>
  <c r="R1979" i="1" s="1"/>
  <c r="L1979" i="1"/>
  <c r="J1979" i="1"/>
  <c r="R1978" i="1"/>
  <c r="M1978" i="1"/>
  <c r="L1978" i="1"/>
  <c r="O1978" i="1" s="1"/>
  <c r="J1978" i="1"/>
  <c r="S1977" i="1"/>
  <c r="M1977" i="1"/>
  <c r="O1977" i="1" s="1"/>
  <c r="R1977" i="1" s="1"/>
  <c r="L1977" i="1"/>
  <c r="J1977" i="1"/>
  <c r="O1976" i="1"/>
  <c r="R1976" i="1" s="1"/>
  <c r="M1976" i="1"/>
  <c r="L1976" i="1"/>
  <c r="J1976" i="1"/>
  <c r="O1975" i="1"/>
  <c r="R1975" i="1" s="1"/>
  <c r="M1975" i="1"/>
  <c r="L1975" i="1"/>
  <c r="J1975" i="1"/>
  <c r="S1975" i="1" s="1"/>
  <c r="M1974" i="1"/>
  <c r="L1974" i="1"/>
  <c r="O1974" i="1" s="1"/>
  <c r="J1974" i="1"/>
  <c r="S1973" i="1"/>
  <c r="M1973" i="1"/>
  <c r="O1973" i="1" s="1"/>
  <c r="R1973" i="1" s="1"/>
  <c r="L1973" i="1"/>
  <c r="J1973" i="1"/>
  <c r="M1972" i="1"/>
  <c r="L1972" i="1"/>
  <c r="O1972" i="1" s="1"/>
  <c r="R1972" i="1" s="1"/>
  <c r="J1972" i="1"/>
  <c r="M1971" i="1"/>
  <c r="O1971" i="1" s="1"/>
  <c r="R1971" i="1" s="1"/>
  <c r="L1971" i="1"/>
  <c r="J1971" i="1"/>
  <c r="R1970" i="1"/>
  <c r="M1970" i="1"/>
  <c r="L1970" i="1"/>
  <c r="O1970" i="1" s="1"/>
  <c r="J1970" i="1"/>
  <c r="S1969" i="1"/>
  <c r="M1969" i="1"/>
  <c r="O1969" i="1" s="1"/>
  <c r="R1969" i="1" s="1"/>
  <c r="L1969" i="1"/>
  <c r="J1969" i="1"/>
  <c r="O1968" i="1"/>
  <c r="R1968" i="1" s="1"/>
  <c r="M1968" i="1"/>
  <c r="L1968" i="1"/>
  <c r="J1968" i="1"/>
  <c r="S1968" i="1" s="1"/>
  <c r="Q1967" i="1"/>
  <c r="M1966" i="1"/>
  <c r="L1966" i="1"/>
  <c r="O1966" i="1" s="1"/>
  <c r="R1966" i="1" s="1"/>
  <c r="J1966" i="1"/>
  <c r="M1965" i="1"/>
  <c r="L1965" i="1"/>
  <c r="O1965" i="1" s="1"/>
  <c r="R1965" i="1" s="1"/>
  <c r="J1965" i="1"/>
  <c r="M1964" i="1"/>
  <c r="L1964" i="1"/>
  <c r="J1964" i="1"/>
  <c r="O1963" i="1"/>
  <c r="M1963" i="1"/>
  <c r="L1963" i="1"/>
  <c r="J1963" i="1"/>
  <c r="S1961" i="1"/>
  <c r="M1961" i="1"/>
  <c r="O1961" i="1" s="1"/>
  <c r="R1961" i="1" s="1"/>
  <c r="L1961" i="1"/>
  <c r="J1961" i="1"/>
  <c r="M1960" i="1"/>
  <c r="L1960" i="1"/>
  <c r="O1960" i="1" s="1"/>
  <c r="R1960" i="1" s="1"/>
  <c r="J1960" i="1"/>
  <c r="M1959" i="1"/>
  <c r="O1959" i="1" s="1"/>
  <c r="R1959" i="1" s="1"/>
  <c r="L1959" i="1"/>
  <c r="J1959" i="1"/>
  <c r="M1958" i="1"/>
  <c r="L1958" i="1"/>
  <c r="O1958" i="1" s="1"/>
  <c r="R1958" i="1" s="1"/>
  <c r="J1958" i="1"/>
  <c r="S1958" i="1" s="1"/>
  <c r="M1957" i="1"/>
  <c r="O1957" i="1" s="1"/>
  <c r="R1957" i="1" s="1"/>
  <c r="L1957" i="1"/>
  <c r="J1957" i="1"/>
  <c r="M1954" i="1"/>
  <c r="L1954" i="1"/>
  <c r="J1954" i="1"/>
  <c r="O1953" i="1"/>
  <c r="R1953" i="1" s="1"/>
  <c r="M1953" i="1"/>
  <c r="L1953" i="1"/>
  <c r="J1953" i="1"/>
  <c r="R1952" i="1"/>
  <c r="O1952" i="1"/>
  <c r="M1952" i="1"/>
  <c r="L1952" i="1"/>
  <c r="J1952" i="1"/>
  <c r="M1950" i="1"/>
  <c r="L1950" i="1"/>
  <c r="O1950" i="1" s="1"/>
  <c r="R1950" i="1" s="1"/>
  <c r="J1950" i="1"/>
  <c r="M1949" i="1"/>
  <c r="L1949" i="1"/>
  <c r="O1949" i="1" s="1"/>
  <c r="R1949" i="1" s="1"/>
  <c r="J1949" i="1"/>
  <c r="S1949" i="1" s="1"/>
  <c r="M1948" i="1"/>
  <c r="L1948" i="1"/>
  <c r="O1948" i="1" s="1"/>
  <c r="R1948" i="1" s="1"/>
  <c r="J1948" i="1"/>
  <c r="S1946" i="1"/>
  <c r="M1946" i="1"/>
  <c r="L1946" i="1"/>
  <c r="O1946" i="1" s="1"/>
  <c r="Q1945" i="1" s="1"/>
  <c r="R1945" i="1" s="1"/>
  <c r="J1946" i="1"/>
  <c r="S1945" i="1"/>
  <c r="M1944" i="1"/>
  <c r="L1944" i="1"/>
  <c r="J1944" i="1"/>
  <c r="O1943" i="1"/>
  <c r="M1943" i="1"/>
  <c r="L1943" i="1"/>
  <c r="J1943" i="1"/>
  <c r="R1942" i="1"/>
  <c r="O1942" i="1"/>
  <c r="M1942" i="1"/>
  <c r="L1942" i="1"/>
  <c r="J1942" i="1"/>
  <c r="S1942" i="1" s="1"/>
  <c r="M1940" i="1"/>
  <c r="L1940" i="1"/>
  <c r="O1940" i="1" s="1"/>
  <c r="R1940" i="1" s="1"/>
  <c r="J1940" i="1"/>
  <c r="M1939" i="1"/>
  <c r="O1939" i="1" s="1"/>
  <c r="R1939" i="1" s="1"/>
  <c r="L1939" i="1"/>
  <c r="J1939" i="1"/>
  <c r="R1938" i="1"/>
  <c r="M1938" i="1"/>
  <c r="L1938" i="1"/>
  <c r="O1938" i="1" s="1"/>
  <c r="J1938" i="1"/>
  <c r="S1936" i="1"/>
  <c r="R1936" i="1"/>
  <c r="M1936" i="1"/>
  <c r="L1936" i="1"/>
  <c r="O1936" i="1" s="1"/>
  <c r="Q1935" i="1" s="1"/>
  <c r="R1935" i="1" s="1"/>
  <c r="J1936" i="1"/>
  <c r="M1934" i="1"/>
  <c r="L1934" i="1"/>
  <c r="J1934" i="1"/>
  <c r="O1933" i="1"/>
  <c r="M1933" i="1"/>
  <c r="L1933" i="1"/>
  <c r="J1933" i="1"/>
  <c r="S1931" i="1"/>
  <c r="M1931" i="1"/>
  <c r="O1931" i="1" s="1"/>
  <c r="R1931" i="1" s="1"/>
  <c r="L1931" i="1"/>
  <c r="J1931" i="1"/>
  <c r="M1930" i="1"/>
  <c r="L1930" i="1"/>
  <c r="O1930" i="1" s="1"/>
  <c r="R1930" i="1" s="1"/>
  <c r="J1930" i="1"/>
  <c r="M1929" i="1"/>
  <c r="O1929" i="1" s="1"/>
  <c r="R1929" i="1" s="1"/>
  <c r="L1929" i="1"/>
  <c r="J1929" i="1"/>
  <c r="M1928" i="1"/>
  <c r="L1928" i="1"/>
  <c r="O1928" i="1" s="1"/>
  <c r="R1928" i="1" s="1"/>
  <c r="J1928" i="1"/>
  <c r="S1928" i="1" s="1"/>
  <c r="M1927" i="1"/>
  <c r="O1927" i="1" s="1"/>
  <c r="R1927" i="1" s="1"/>
  <c r="L1927" i="1"/>
  <c r="J1927" i="1"/>
  <c r="O1926" i="1"/>
  <c r="R1926" i="1" s="1"/>
  <c r="M1926" i="1"/>
  <c r="L1926" i="1"/>
  <c r="J1926" i="1"/>
  <c r="S1925" i="1"/>
  <c r="R1925" i="1"/>
  <c r="O1925" i="1"/>
  <c r="M1925" i="1"/>
  <c r="L1925" i="1"/>
  <c r="J1925" i="1"/>
  <c r="M1924" i="1"/>
  <c r="L1924" i="1"/>
  <c r="O1924" i="1" s="1"/>
  <c r="S1924" i="1" s="1"/>
  <c r="J1924" i="1"/>
  <c r="S1923" i="1"/>
  <c r="M1923" i="1"/>
  <c r="O1923" i="1" s="1"/>
  <c r="R1923" i="1" s="1"/>
  <c r="L1923" i="1"/>
  <c r="J1923" i="1"/>
  <c r="M1922" i="1"/>
  <c r="L1922" i="1"/>
  <c r="O1922" i="1" s="1"/>
  <c r="R1922" i="1" s="1"/>
  <c r="J1922" i="1"/>
  <c r="M1921" i="1"/>
  <c r="O1921" i="1" s="1"/>
  <c r="R1921" i="1" s="1"/>
  <c r="L1921" i="1"/>
  <c r="J1921" i="1"/>
  <c r="M1920" i="1"/>
  <c r="L1920" i="1"/>
  <c r="O1920" i="1" s="1"/>
  <c r="R1920" i="1" s="1"/>
  <c r="J1920" i="1"/>
  <c r="S1920" i="1" s="1"/>
  <c r="M1919" i="1"/>
  <c r="O1919" i="1" s="1"/>
  <c r="R1919" i="1" s="1"/>
  <c r="L1919" i="1"/>
  <c r="J1919" i="1"/>
  <c r="R1918" i="1"/>
  <c r="O1918" i="1"/>
  <c r="M1918" i="1"/>
  <c r="L1918" i="1"/>
  <c r="J1918" i="1"/>
  <c r="S1918" i="1" s="1"/>
  <c r="O1917" i="1"/>
  <c r="S1917" i="1" s="1"/>
  <c r="M1917" i="1"/>
  <c r="L1917" i="1"/>
  <c r="J1917" i="1"/>
  <c r="R1916" i="1"/>
  <c r="M1916" i="1"/>
  <c r="L1916" i="1"/>
  <c r="O1916" i="1" s="1"/>
  <c r="S1916" i="1" s="1"/>
  <c r="J1916" i="1"/>
  <c r="M1915" i="1"/>
  <c r="O1915" i="1" s="1"/>
  <c r="R1915" i="1" s="1"/>
  <c r="L1915" i="1"/>
  <c r="J1915" i="1"/>
  <c r="S1915" i="1" s="1"/>
  <c r="M1914" i="1"/>
  <c r="L1914" i="1"/>
  <c r="O1914" i="1" s="1"/>
  <c r="R1914" i="1" s="1"/>
  <c r="J1914" i="1"/>
  <c r="M1913" i="1"/>
  <c r="O1913" i="1" s="1"/>
  <c r="R1913" i="1" s="1"/>
  <c r="L1913" i="1"/>
  <c r="J1913" i="1"/>
  <c r="M1912" i="1"/>
  <c r="L1912" i="1"/>
  <c r="O1912" i="1" s="1"/>
  <c r="R1912" i="1" s="1"/>
  <c r="J1912" i="1"/>
  <c r="S1912" i="1" s="1"/>
  <c r="M1911" i="1"/>
  <c r="O1911" i="1" s="1"/>
  <c r="R1911" i="1" s="1"/>
  <c r="L1911" i="1"/>
  <c r="J1911" i="1"/>
  <c r="O1910" i="1"/>
  <c r="R1910" i="1" s="1"/>
  <c r="M1910" i="1"/>
  <c r="L1910" i="1"/>
  <c r="J1910" i="1"/>
  <c r="S1910" i="1" s="1"/>
  <c r="S1909" i="1"/>
  <c r="R1909" i="1"/>
  <c r="O1909" i="1"/>
  <c r="M1909" i="1"/>
  <c r="L1909" i="1"/>
  <c r="J1909" i="1"/>
  <c r="M1908" i="1"/>
  <c r="L1908" i="1"/>
  <c r="O1908" i="1" s="1"/>
  <c r="S1908" i="1" s="1"/>
  <c r="J1908" i="1"/>
  <c r="S1907" i="1"/>
  <c r="M1907" i="1"/>
  <c r="O1907" i="1" s="1"/>
  <c r="R1907" i="1" s="1"/>
  <c r="L1907" i="1"/>
  <c r="J1907" i="1"/>
  <c r="M1906" i="1"/>
  <c r="L1906" i="1"/>
  <c r="O1906" i="1" s="1"/>
  <c r="R1906" i="1" s="1"/>
  <c r="J1906" i="1"/>
  <c r="M1905" i="1"/>
  <c r="O1905" i="1" s="1"/>
  <c r="R1905" i="1" s="1"/>
  <c r="L1905" i="1"/>
  <c r="J1905" i="1"/>
  <c r="M1904" i="1"/>
  <c r="L1904" i="1"/>
  <c r="O1904" i="1" s="1"/>
  <c r="R1904" i="1" s="1"/>
  <c r="J1904" i="1"/>
  <c r="S1904" i="1" s="1"/>
  <c r="M1903" i="1"/>
  <c r="O1903" i="1" s="1"/>
  <c r="R1903" i="1" s="1"/>
  <c r="L1903" i="1"/>
  <c r="J1903" i="1"/>
  <c r="R1902" i="1"/>
  <c r="O1902" i="1"/>
  <c r="M1902" i="1"/>
  <c r="L1902" i="1"/>
  <c r="J1902" i="1"/>
  <c r="S1902" i="1" s="1"/>
  <c r="O1901" i="1"/>
  <c r="S1901" i="1" s="1"/>
  <c r="M1901" i="1"/>
  <c r="L1901" i="1"/>
  <c r="J1901" i="1"/>
  <c r="R1900" i="1"/>
  <c r="M1900" i="1"/>
  <c r="L1900" i="1"/>
  <c r="O1900" i="1" s="1"/>
  <c r="S1900" i="1" s="1"/>
  <c r="J1900" i="1"/>
  <c r="M1898" i="1"/>
  <c r="L1898" i="1"/>
  <c r="O1898" i="1" s="1"/>
  <c r="R1898" i="1" s="1"/>
  <c r="J1898" i="1"/>
  <c r="S1897" i="1"/>
  <c r="O1897" i="1"/>
  <c r="R1897" i="1" s="1"/>
  <c r="M1897" i="1"/>
  <c r="L1897" i="1"/>
  <c r="J1897" i="1"/>
  <c r="O1896" i="1"/>
  <c r="R1896" i="1" s="1"/>
  <c r="M1896" i="1"/>
  <c r="L1896" i="1"/>
  <c r="J1896" i="1"/>
  <c r="S1896" i="1" s="1"/>
  <c r="S1895" i="1"/>
  <c r="O1895" i="1"/>
  <c r="R1895" i="1" s="1"/>
  <c r="M1895" i="1"/>
  <c r="L1895" i="1"/>
  <c r="J1895" i="1"/>
  <c r="S1894" i="1"/>
  <c r="R1894" i="1"/>
  <c r="M1894" i="1"/>
  <c r="L1894" i="1"/>
  <c r="O1894" i="1" s="1"/>
  <c r="J1894" i="1"/>
  <c r="M1893" i="1"/>
  <c r="O1893" i="1" s="1"/>
  <c r="R1893" i="1" s="1"/>
  <c r="L1893" i="1"/>
  <c r="J1893" i="1"/>
  <c r="M1892" i="1"/>
  <c r="L1892" i="1"/>
  <c r="O1892" i="1" s="1"/>
  <c r="R1892" i="1" s="1"/>
  <c r="J1892" i="1"/>
  <c r="S1892" i="1" s="1"/>
  <c r="M1891" i="1"/>
  <c r="L1891" i="1"/>
  <c r="O1891" i="1" s="1"/>
  <c r="R1891" i="1" s="1"/>
  <c r="J1891" i="1"/>
  <c r="S1891" i="1" s="1"/>
  <c r="M1890" i="1"/>
  <c r="L1890" i="1"/>
  <c r="O1890" i="1" s="1"/>
  <c r="R1890" i="1" s="1"/>
  <c r="J1890" i="1"/>
  <c r="S1889" i="1"/>
  <c r="O1889" i="1"/>
  <c r="R1889" i="1" s="1"/>
  <c r="M1889" i="1"/>
  <c r="L1889" i="1"/>
  <c r="J1889" i="1"/>
  <c r="O1888" i="1"/>
  <c r="R1888" i="1" s="1"/>
  <c r="M1888" i="1"/>
  <c r="L1888" i="1"/>
  <c r="J1888" i="1"/>
  <c r="S1888" i="1" s="1"/>
  <c r="S1887" i="1"/>
  <c r="O1887" i="1"/>
  <c r="R1887" i="1" s="1"/>
  <c r="M1887" i="1"/>
  <c r="L1887" i="1"/>
  <c r="J1887" i="1"/>
  <c r="S1886" i="1"/>
  <c r="R1886" i="1"/>
  <c r="M1886" i="1"/>
  <c r="L1886" i="1"/>
  <c r="O1886" i="1" s="1"/>
  <c r="J1886" i="1"/>
  <c r="M1885" i="1"/>
  <c r="O1885" i="1" s="1"/>
  <c r="R1885" i="1" s="1"/>
  <c r="L1885" i="1"/>
  <c r="J1885" i="1"/>
  <c r="M1884" i="1"/>
  <c r="L1884" i="1"/>
  <c r="O1884" i="1" s="1"/>
  <c r="R1884" i="1" s="1"/>
  <c r="J1884" i="1"/>
  <c r="S1884" i="1" s="1"/>
  <c r="M1883" i="1"/>
  <c r="L1883" i="1"/>
  <c r="O1883" i="1" s="1"/>
  <c r="R1883" i="1" s="1"/>
  <c r="J1883" i="1"/>
  <c r="S1883" i="1" s="1"/>
  <c r="M1882" i="1"/>
  <c r="L1882" i="1"/>
  <c r="O1882" i="1" s="1"/>
  <c r="R1882" i="1" s="1"/>
  <c r="J1882" i="1"/>
  <c r="S1881" i="1"/>
  <c r="O1881" i="1"/>
  <c r="R1881" i="1" s="1"/>
  <c r="M1881" i="1"/>
  <c r="L1881" i="1"/>
  <c r="J1881" i="1"/>
  <c r="O1880" i="1"/>
  <c r="R1880" i="1" s="1"/>
  <c r="M1880" i="1"/>
  <c r="L1880" i="1"/>
  <c r="J1880" i="1"/>
  <c r="S1880" i="1" s="1"/>
  <c r="S1879" i="1"/>
  <c r="O1879" i="1"/>
  <c r="R1879" i="1" s="1"/>
  <c r="M1879" i="1"/>
  <c r="L1879" i="1"/>
  <c r="J1879" i="1"/>
  <c r="S1878" i="1"/>
  <c r="R1878" i="1"/>
  <c r="M1878" i="1"/>
  <c r="L1878" i="1"/>
  <c r="O1878" i="1" s="1"/>
  <c r="J1878" i="1"/>
  <c r="M1877" i="1"/>
  <c r="O1877" i="1" s="1"/>
  <c r="R1877" i="1" s="1"/>
  <c r="L1877" i="1"/>
  <c r="J1877" i="1"/>
  <c r="M1876" i="1"/>
  <c r="L1876" i="1"/>
  <c r="O1876" i="1" s="1"/>
  <c r="R1876" i="1" s="1"/>
  <c r="J1876" i="1"/>
  <c r="S1876" i="1" s="1"/>
  <c r="M1875" i="1"/>
  <c r="L1875" i="1"/>
  <c r="O1875" i="1" s="1"/>
  <c r="R1875" i="1" s="1"/>
  <c r="J1875" i="1"/>
  <c r="S1875" i="1" s="1"/>
  <c r="M1874" i="1"/>
  <c r="L1874" i="1"/>
  <c r="O1874" i="1" s="1"/>
  <c r="R1874" i="1" s="1"/>
  <c r="J1874" i="1"/>
  <c r="S1873" i="1"/>
  <c r="O1873" i="1"/>
  <c r="R1873" i="1" s="1"/>
  <c r="M1873" i="1"/>
  <c r="L1873" i="1"/>
  <c r="J1873" i="1"/>
  <c r="O1872" i="1"/>
  <c r="R1872" i="1" s="1"/>
  <c r="M1872" i="1"/>
  <c r="L1872" i="1"/>
  <c r="J1872" i="1"/>
  <c r="S1872" i="1" s="1"/>
  <c r="S1871" i="1"/>
  <c r="O1871" i="1"/>
  <c r="R1871" i="1" s="1"/>
  <c r="M1871" i="1"/>
  <c r="L1871" i="1"/>
  <c r="J1871" i="1"/>
  <c r="S1870" i="1"/>
  <c r="R1870" i="1"/>
  <c r="M1870" i="1"/>
  <c r="L1870" i="1"/>
  <c r="O1870" i="1" s="1"/>
  <c r="J1870" i="1"/>
  <c r="M1869" i="1"/>
  <c r="O1869" i="1" s="1"/>
  <c r="R1869" i="1" s="1"/>
  <c r="L1869" i="1"/>
  <c r="J1869" i="1"/>
  <c r="M1868" i="1"/>
  <c r="L1868" i="1"/>
  <c r="O1868" i="1" s="1"/>
  <c r="R1868" i="1" s="1"/>
  <c r="J1868" i="1"/>
  <c r="S1868" i="1" s="1"/>
  <c r="M1867" i="1"/>
  <c r="L1867" i="1"/>
  <c r="O1867" i="1" s="1"/>
  <c r="R1867" i="1" s="1"/>
  <c r="J1867" i="1"/>
  <c r="M1866" i="1"/>
  <c r="L1866" i="1"/>
  <c r="O1866" i="1" s="1"/>
  <c r="R1866" i="1" s="1"/>
  <c r="J1866" i="1"/>
  <c r="S1865" i="1"/>
  <c r="O1865" i="1"/>
  <c r="R1865" i="1" s="1"/>
  <c r="M1865" i="1"/>
  <c r="L1865" i="1"/>
  <c r="J1865" i="1"/>
  <c r="M1863" i="1"/>
  <c r="O1863" i="1" s="1"/>
  <c r="R1863" i="1" s="1"/>
  <c r="L1863" i="1"/>
  <c r="J1863" i="1"/>
  <c r="M1862" i="1"/>
  <c r="L1862" i="1"/>
  <c r="O1862" i="1" s="1"/>
  <c r="R1862" i="1" s="1"/>
  <c r="J1862" i="1"/>
  <c r="S1862" i="1" s="1"/>
  <c r="O1861" i="1"/>
  <c r="R1861" i="1" s="1"/>
  <c r="M1861" i="1"/>
  <c r="L1861" i="1"/>
  <c r="J1861" i="1"/>
  <c r="M1860" i="1"/>
  <c r="L1860" i="1"/>
  <c r="J1860" i="1"/>
  <c r="O1859" i="1"/>
  <c r="R1859" i="1" s="1"/>
  <c r="M1859" i="1"/>
  <c r="L1859" i="1"/>
  <c r="J1859" i="1"/>
  <c r="L1858" i="1"/>
  <c r="S1857" i="1"/>
  <c r="M1857" i="1"/>
  <c r="L1857" i="1"/>
  <c r="O1857" i="1" s="1"/>
  <c r="R1857" i="1" s="1"/>
  <c r="J1857" i="1"/>
  <c r="M1856" i="1"/>
  <c r="O1856" i="1" s="1"/>
  <c r="R1856" i="1" s="1"/>
  <c r="L1856" i="1"/>
  <c r="J1856" i="1"/>
  <c r="M1855" i="1"/>
  <c r="L1855" i="1"/>
  <c r="O1855" i="1" s="1"/>
  <c r="R1855" i="1" s="1"/>
  <c r="J1855" i="1"/>
  <c r="S1855" i="1" s="1"/>
  <c r="O1854" i="1"/>
  <c r="R1854" i="1" s="1"/>
  <c r="M1854" i="1"/>
  <c r="L1854" i="1"/>
  <c r="J1854" i="1"/>
  <c r="M1853" i="1"/>
  <c r="L1853" i="1"/>
  <c r="J1853" i="1"/>
  <c r="O1852" i="1"/>
  <c r="R1852" i="1" s="1"/>
  <c r="M1852" i="1"/>
  <c r="L1852" i="1"/>
  <c r="J1852" i="1"/>
  <c r="R1851" i="1"/>
  <c r="O1851" i="1"/>
  <c r="M1851" i="1"/>
  <c r="L1851" i="1"/>
  <c r="J1851" i="1"/>
  <c r="O1850" i="1"/>
  <c r="R1850" i="1" s="1"/>
  <c r="M1850" i="1"/>
  <c r="L1850" i="1"/>
  <c r="J1850" i="1"/>
  <c r="S1850" i="1" s="1"/>
  <c r="S1849" i="1"/>
  <c r="M1849" i="1"/>
  <c r="L1849" i="1"/>
  <c r="O1849" i="1" s="1"/>
  <c r="R1849" i="1" s="1"/>
  <c r="J1849" i="1"/>
  <c r="M1848" i="1"/>
  <c r="O1848" i="1" s="1"/>
  <c r="R1848" i="1" s="1"/>
  <c r="L1848" i="1"/>
  <c r="J1848" i="1"/>
  <c r="M1847" i="1"/>
  <c r="L1847" i="1"/>
  <c r="O1847" i="1" s="1"/>
  <c r="R1847" i="1" s="1"/>
  <c r="J1847" i="1"/>
  <c r="S1847" i="1" s="1"/>
  <c r="O1846" i="1"/>
  <c r="R1846" i="1" s="1"/>
  <c r="M1846" i="1"/>
  <c r="L1846" i="1"/>
  <c r="J1846" i="1"/>
  <c r="M1845" i="1"/>
  <c r="L1845" i="1"/>
  <c r="J1845" i="1"/>
  <c r="O1844" i="1"/>
  <c r="R1844" i="1" s="1"/>
  <c r="M1844" i="1"/>
  <c r="L1844" i="1"/>
  <c r="J1844" i="1"/>
  <c r="R1843" i="1"/>
  <c r="O1843" i="1"/>
  <c r="M1843" i="1"/>
  <c r="L1843" i="1"/>
  <c r="J1843" i="1"/>
  <c r="O1842" i="1"/>
  <c r="R1842" i="1" s="1"/>
  <c r="M1842" i="1"/>
  <c r="L1842" i="1"/>
  <c r="J1842" i="1"/>
  <c r="S1841" i="1"/>
  <c r="M1841" i="1"/>
  <c r="L1841" i="1"/>
  <c r="O1841" i="1" s="1"/>
  <c r="R1841" i="1" s="1"/>
  <c r="J1841" i="1"/>
  <c r="M1840" i="1"/>
  <c r="O1840" i="1" s="1"/>
  <c r="R1840" i="1" s="1"/>
  <c r="L1840" i="1"/>
  <c r="J1840" i="1"/>
  <c r="M1839" i="1"/>
  <c r="L1839" i="1"/>
  <c r="O1839" i="1" s="1"/>
  <c r="R1839" i="1" s="1"/>
  <c r="J1839" i="1"/>
  <c r="S1839" i="1" s="1"/>
  <c r="O1838" i="1"/>
  <c r="R1838" i="1" s="1"/>
  <c r="M1838" i="1"/>
  <c r="L1838" i="1"/>
  <c r="J1838" i="1"/>
  <c r="M1837" i="1"/>
  <c r="L1837" i="1"/>
  <c r="J1837" i="1"/>
  <c r="O1836" i="1"/>
  <c r="R1836" i="1" s="1"/>
  <c r="M1836" i="1"/>
  <c r="L1836" i="1"/>
  <c r="J1836" i="1"/>
  <c r="R1835" i="1"/>
  <c r="O1835" i="1"/>
  <c r="M1835" i="1"/>
  <c r="L1835" i="1"/>
  <c r="J1835" i="1"/>
  <c r="O1834" i="1"/>
  <c r="R1834" i="1" s="1"/>
  <c r="M1834" i="1"/>
  <c r="L1834" i="1"/>
  <c r="J1834" i="1"/>
  <c r="S1834" i="1" s="1"/>
  <c r="S1833" i="1"/>
  <c r="M1833" i="1"/>
  <c r="L1833" i="1"/>
  <c r="O1833" i="1" s="1"/>
  <c r="R1833" i="1" s="1"/>
  <c r="J1833" i="1"/>
  <c r="M1832" i="1"/>
  <c r="O1832" i="1" s="1"/>
  <c r="R1832" i="1" s="1"/>
  <c r="L1832" i="1"/>
  <c r="J1832" i="1"/>
  <c r="M1831" i="1"/>
  <c r="L1831" i="1"/>
  <c r="O1831" i="1" s="1"/>
  <c r="R1831" i="1" s="1"/>
  <c r="J1831" i="1"/>
  <c r="S1831" i="1" s="1"/>
  <c r="O1830" i="1"/>
  <c r="R1830" i="1" s="1"/>
  <c r="M1830" i="1"/>
  <c r="L1830" i="1"/>
  <c r="J1830" i="1"/>
  <c r="M1829" i="1"/>
  <c r="L1829" i="1"/>
  <c r="J1829" i="1"/>
  <c r="O1828" i="1"/>
  <c r="R1828" i="1" s="1"/>
  <c r="M1828" i="1"/>
  <c r="L1828" i="1"/>
  <c r="J1828" i="1"/>
  <c r="R1827" i="1"/>
  <c r="O1827" i="1"/>
  <c r="M1827" i="1"/>
  <c r="L1827" i="1"/>
  <c r="J1827" i="1"/>
  <c r="O1826" i="1"/>
  <c r="R1826" i="1" s="1"/>
  <c r="M1826" i="1"/>
  <c r="L1826" i="1"/>
  <c r="J1826" i="1"/>
  <c r="S1825" i="1"/>
  <c r="M1825" i="1"/>
  <c r="L1825" i="1"/>
  <c r="O1825" i="1" s="1"/>
  <c r="R1825" i="1" s="1"/>
  <c r="J1825" i="1"/>
  <c r="M1824" i="1"/>
  <c r="O1824" i="1" s="1"/>
  <c r="R1824" i="1" s="1"/>
  <c r="L1824" i="1"/>
  <c r="J1824" i="1"/>
  <c r="M1823" i="1"/>
  <c r="L1823" i="1"/>
  <c r="O1823" i="1" s="1"/>
  <c r="R1823" i="1" s="1"/>
  <c r="J1823" i="1"/>
  <c r="S1823" i="1" s="1"/>
  <c r="O1822" i="1"/>
  <c r="R1822" i="1" s="1"/>
  <c r="M1822" i="1"/>
  <c r="L1822" i="1"/>
  <c r="J1822" i="1"/>
  <c r="M1821" i="1"/>
  <c r="L1821" i="1"/>
  <c r="J1821" i="1"/>
  <c r="O1820" i="1"/>
  <c r="R1820" i="1" s="1"/>
  <c r="M1820" i="1"/>
  <c r="L1820" i="1"/>
  <c r="J1820" i="1"/>
  <c r="R1819" i="1"/>
  <c r="O1819" i="1"/>
  <c r="M1819" i="1"/>
  <c r="L1819" i="1"/>
  <c r="J1819" i="1"/>
  <c r="O1818" i="1"/>
  <c r="R1818" i="1" s="1"/>
  <c r="M1818" i="1"/>
  <c r="L1818" i="1"/>
  <c r="J1818" i="1"/>
  <c r="S1818" i="1" s="1"/>
  <c r="S1817" i="1"/>
  <c r="M1817" i="1"/>
  <c r="L1817" i="1"/>
  <c r="O1817" i="1" s="1"/>
  <c r="R1817" i="1" s="1"/>
  <c r="J1817" i="1"/>
  <c r="M1816" i="1"/>
  <c r="O1816" i="1" s="1"/>
  <c r="R1816" i="1" s="1"/>
  <c r="L1816" i="1"/>
  <c r="J1816" i="1"/>
  <c r="M1815" i="1"/>
  <c r="L1815" i="1"/>
  <c r="O1815" i="1" s="1"/>
  <c r="R1815" i="1" s="1"/>
  <c r="J1815" i="1"/>
  <c r="S1815" i="1" s="1"/>
  <c r="O1814" i="1"/>
  <c r="R1814" i="1" s="1"/>
  <c r="M1814" i="1"/>
  <c r="L1814" i="1"/>
  <c r="J1814" i="1"/>
  <c r="M1813" i="1"/>
  <c r="L1813" i="1"/>
  <c r="J1813" i="1"/>
  <c r="O1812" i="1"/>
  <c r="R1812" i="1" s="1"/>
  <c r="M1812" i="1"/>
  <c r="L1812" i="1"/>
  <c r="J1812" i="1"/>
  <c r="R1811" i="1"/>
  <c r="O1811" i="1"/>
  <c r="M1811" i="1"/>
  <c r="L1811" i="1"/>
  <c r="J1811" i="1"/>
  <c r="O1810" i="1"/>
  <c r="R1810" i="1" s="1"/>
  <c r="M1810" i="1"/>
  <c r="L1810" i="1"/>
  <c r="J1810" i="1"/>
  <c r="S1809" i="1"/>
  <c r="M1809" i="1"/>
  <c r="L1809" i="1"/>
  <c r="O1809" i="1" s="1"/>
  <c r="R1809" i="1" s="1"/>
  <c r="J1809" i="1"/>
  <c r="M1808" i="1"/>
  <c r="O1808" i="1" s="1"/>
  <c r="R1808" i="1" s="1"/>
  <c r="L1808" i="1"/>
  <c r="J1808" i="1"/>
  <c r="M1807" i="1"/>
  <c r="L1807" i="1"/>
  <c r="O1807" i="1" s="1"/>
  <c r="R1807" i="1" s="1"/>
  <c r="J1807" i="1"/>
  <c r="S1807" i="1" s="1"/>
  <c r="O1806" i="1"/>
  <c r="R1806" i="1" s="1"/>
  <c r="M1806" i="1"/>
  <c r="L1806" i="1"/>
  <c r="J1806" i="1"/>
  <c r="M1805" i="1"/>
  <c r="L1805" i="1"/>
  <c r="J1805" i="1"/>
  <c r="H1804" i="1"/>
  <c r="S1803" i="1"/>
  <c r="M1803" i="1"/>
  <c r="O1803" i="1" s="1"/>
  <c r="R1803" i="1" s="1"/>
  <c r="L1803" i="1"/>
  <c r="J1803" i="1"/>
  <c r="M1802" i="1"/>
  <c r="L1802" i="1"/>
  <c r="O1802" i="1" s="1"/>
  <c r="R1802" i="1" s="1"/>
  <c r="J1802" i="1"/>
  <c r="M1801" i="1"/>
  <c r="L1801" i="1"/>
  <c r="O1801" i="1" s="1"/>
  <c r="R1801" i="1" s="1"/>
  <c r="J1801" i="1"/>
  <c r="S1801" i="1" s="1"/>
  <c r="M1800" i="1"/>
  <c r="L1800" i="1"/>
  <c r="O1800" i="1" s="1"/>
  <c r="R1800" i="1" s="1"/>
  <c r="J1800" i="1"/>
  <c r="O1799" i="1"/>
  <c r="R1799" i="1" s="1"/>
  <c r="M1799" i="1"/>
  <c r="L1799" i="1"/>
  <c r="J1799" i="1"/>
  <c r="O1798" i="1"/>
  <c r="R1798" i="1" s="1"/>
  <c r="M1798" i="1"/>
  <c r="L1798" i="1"/>
  <c r="J1798" i="1"/>
  <c r="O1797" i="1"/>
  <c r="R1797" i="1" s="1"/>
  <c r="M1797" i="1"/>
  <c r="L1797" i="1"/>
  <c r="J1797" i="1"/>
  <c r="R1796" i="1"/>
  <c r="M1796" i="1"/>
  <c r="L1796" i="1"/>
  <c r="O1796" i="1" s="1"/>
  <c r="S1796" i="1" s="1"/>
  <c r="J1796" i="1"/>
  <c r="S1795" i="1"/>
  <c r="M1795" i="1"/>
  <c r="O1795" i="1" s="1"/>
  <c r="R1795" i="1" s="1"/>
  <c r="L1795" i="1"/>
  <c r="J1795" i="1"/>
  <c r="M1794" i="1"/>
  <c r="L1794" i="1"/>
  <c r="O1794" i="1" s="1"/>
  <c r="R1794" i="1" s="1"/>
  <c r="J1794" i="1"/>
  <c r="M1793" i="1"/>
  <c r="L1793" i="1"/>
  <c r="J1793" i="1"/>
  <c r="M1792" i="1"/>
  <c r="L1792" i="1"/>
  <c r="O1792" i="1" s="1"/>
  <c r="R1792" i="1" s="1"/>
  <c r="J1792" i="1"/>
  <c r="O1791" i="1"/>
  <c r="R1791" i="1" s="1"/>
  <c r="M1791" i="1"/>
  <c r="L1791" i="1"/>
  <c r="J1791" i="1"/>
  <c r="O1790" i="1"/>
  <c r="R1790" i="1" s="1"/>
  <c r="M1790" i="1"/>
  <c r="L1790" i="1"/>
  <c r="J1790" i="1"/>
  <c r="O1789" i="1"/>
  <c r="R1789" i="1" s="1"/>
  <c r="M1789" i="1"/>
  <c r="L1789" i="1"/>
  <c r="J1789" i="1"/>
  <c r="R1788" i="1"/>
  <c r="M1788" i="1"/>
  <c r="L1788" i="1"/>
  <c r="O1788" i="1" s="1"/>
  <c r="S1788" i="1" s="1"/>
  <c r="J1788" i="1"/>
  <c r="S1787" i="1"/>
  <c r="M1787" i="1"/>
  <c r="O1787" i="1" s="1"/>
  <c r="R1787" i="1" s="1"/>
  <c r="L1787" i="1"/>
  <c r="J1787" i="1"/>
  <c r="M1786" i="1"/>
  <c r="L1786" i="1"/>
  <c r="O1786" i="1" s="1"/>
  <c r="R1786" i="1" s="1"/>
  <c r="J1786" i="1"/>
  <c r="M1785" i="1"/>
  <c r="L1785" i="1"/>
  <c r="O1785" i="1" s="1"/>
  <c r="R1785" i="1" s="1"/>
  <c r="J1785" i="1"/>
  <c r="M1784" i="1"/>
  <c r="L1784" i="1"/>
  <c r="O1784" i="1" s="1"/>
  <c r="R1784" i="1" s="1"/>
  <c r="J1784" i="1"/>
  <c r="O1783" i="1"/>
  <c r="R1783" i="1" s="1"/>
  <c r="M1783" i="1"/>
  <c r="L1783" i="1"/>
  <c r="J1783" i="1"/>
  <c r="O1782" i="1"/>
  <c r="R1782" i="1" s="1"/>
  <c r="M1782" i="1"/>
  <c r="L1782" i="1"/>
  <c r="J1782" i="1"/>
  <c r="O1781" i="1"/>
  <c r="R1781" i="1" s="1"/>
  <c r="M1781" i="1"/>
  <c r="L1781" i="1"/>
  <c r="J1781" i="1"/>
  <c r="M1780" i="1"/>
  <c r="L1780" i="1"/>
  <c r="O1780" i="1" s="1"/>
  <c r="S1780" i="1" s="1"/>
  <c r="J1780" i="1"/>
  <c r="S1779" i="1"/>
  <c r="M1779" i="1"/>
  <c r="O1779" i="1" s="1"/>
  <c r="R1779" i="1" s="1"/>
  <c r="L1779" i="1"/>
  <c r="J1779" i="1"/>
  <c r="M1778" i="1"/>
  <c r="L1778" i="1"/>
  <c r="O1778" i="1" s="1"/>
  <c r="R1778" i="1" s="1"/>
  <c r="J1778" i="1"/>
  <c r="M1777" i="1"/>
  <c r="L1777" i="1"/>
  <c r="O1777" i="1" s="1"/>
  <c r="R1777" i="1" s="1"/>
  <c r="J1777" i="1"/>
  <c r="O1775" i="1"/>
  <c r="R1775" i="1" s="1"/>
  <c r="M1775" i="1"/>
  <c r="L1775" i="1"/>
  <c r="J1775" i="1"/>
  <c r="S1775" i="1" s="1"/>
  <c r="M1774" i="1"/>
  <c r="L1774" i="1"/>
  <c r="O1774" i="1" s="1"/>
  <c r="J1774" i="1"/>
  <c r="S1773" i="1"/>
  <c r="M1773" i="1"/>
  <c r="O1773" i="1" s="1"/>
  <c r="R1773" i="1" s="1"/>
  <c r="L1773" i="1"/>
  <c r="J1773" i="1"/>
  <c r="S1771" i="1"/>
  <c r="O1771" i="1"/>
  <c r="R1771" i="1" s="1"/>
  <c r="M1771" i="1"/>
  <c r="L1771" i="1"/>
  <c r="J1771" i="1"/>
  <c r="O1770" i="1"/>
  <c r="M1770" i="1"/>
  <c r="L1770" i="1"/>
  <c r="J1770" i="1"/>
  <c r="H1768" i="1"/>
  <c r="H1767" i="1"/>
  <c r="N1766" i="1"/>
  <c r="M1766" i="1"/>
  <c r="L1766" i="1"/>
  <c r="O1766" i="1" s="1"/>
  <c r="R1766" i="1" s="1"/>
  <c r="J1766" i="1"/>
  <c r="I1766" i="1"/>
  <c r="F1766" i="1"/>
  <c r="O1765" i="1"/>
  <c r="N1765" i="1"/>
  <c r="M1765" i="1"/>
  <c r="L1765" i="1"/>
  <c r="J1765" i="1"/>
  <c r="I1765" i="1"/>
  <c r="F1765" i="1"/>
  <c r="O1764" i="1"/>
  <c r="R1764" i="1" s="1"/>
  <c r="N1764" i="1"/>
  <c r="M1764" i="1"/>
  <c r="L1764" i="1"/>
  <c r="J1764" i="1"/>
  <c r="S1764" i="1" s="1"/>
  <c r="I1764" i="1"/>
  <c r="F1764" i="1"/>
  <c r="S1763" i="1"/>
  <c r="R1763" i="1"/>
  <c r="O1763" i="1"/>
  <c r="N1763" i="1"/>
  <c r="M1763" i="1"/>
  <c r="L1763" i="1"/>
  <c r="J1763" i="1"/>
  <c r="I1763" i="1"/>
  <c r="F1763" i="1"/>
  <c r="N1762" i="1"/>
  <c r="M1762" i="1"/>
  <c r="L1762" i="1"/>
  <c r="O1762" i="1" s="1"/>
  <c r="R1762" i="1" s="1"/>
  <c r="J1762" i="1"/>
  <c r="I1762" i="1"/>
  <c r="F1762" i="1"/>
  <c r="N1761" i="1"/>
  <c r="M1761" i="1"/>
  <c r="O1761" i="1" s="1"/>
  <c r="R1761" i="1" s="1"/>
  <c r="L1761" i="1"/>
  <c r="J1761" i="1"/>
  <c r="S1761" i="1" s="1"/>
  <c r="I1761" i="1"/>
  <c r="F1761" i="1"/>
  <c r="N1760" i="1"/>
  <c r="M1760" i="1"/>
  <c r="L1760" i="1"/>
  <c r="O1760" i="1" s="1"/>
  <c r="R1760" i="1" s="1"/>
  <c r="J1760" i="1"/>
  <c r="S1760" i="1" s="1"/>
  <c r="I1760" i="1"/>
  <c r="F1760" i="1"/>
  <c r="N1759" i="1"/>
  <c r="M1759" i="1"/>
  <c r="L1759" i="1"/>
  <c r="O1759" i="1" s="1"/>
  <c r="R1759" i="1" s="1"/>
  <c r="J1759" i="1"/>
  <c r="I1759" i="1"/>
  <c r="F1759" i="1"/>
  <c r="N1758" i="1"/>
  <c r="M1758" i="1"/>
  <c r="L1758" i="1"/>
  <c r="J1758" i="1"/>
  <c r="I1758" i="1"/>
  <c r="F1758" i="1"/>
  <c r="S1757" i="1"/>
  <c r="O1757" i="1"/>
  <c r="R1757" i="1" s="1"/>
  <c r="N1757" i="1"/>
  <c r="M1757" i="1"/>
  <c r="L1757" i="1"/>
  <c r="J1757" i="1"/>
  <c r="I1757" i="1"/>
  <c r="F1757" i="1"/>
  <c r="R1756" i="1"/>
  <c r="O1756" i="1"/>
  <c r="N1756" i="1"/>
  <c r="M1756" i="1"/>
  <c r="L1756" i="1"/>
  <c r="J1756" i="1"/>
  <c r="S1756" i="1" s="1"/>
  <c r="I1756" i="1"/>
  <c r="F1756" i="1"/>
  <c r="S1755" i="1"/>
  <c r="R1755" i="1"/>
  <c r="O1755" i="1"/>
  <c r="N1755" i="1"/>
  <c r="M1755" i="1"/>
  <c r="L1755" i="1"/>
  <c r="J1755" i="1"/>
  <c r="I1755" i="1"/>
  <c r="F1755" i="1"/>
  <c r="N1754" i="1"/>
  <c r="M1754" i="1"/>
  <c r="L1754" i="1"/>
  <c r="O1754" i="1" s="1"/>
  <c r="R1754" i="1" s="1"/>
  <c r="J1754" i="1"/>
  <c r="I1754" i="1"/>
  <c r="F1754" i="1"/>
  <c r="N1753" i="1"/>
  <c r="M1753" i="1"/>
  <c r="O1753" i="1" s="1"/>
  <c r="R1753" i="1" s="1"/>
  <c r="L1753" i="1"/>
  <c r="J1753" i="1"/>
  <c r="S1753" i="1" s="1"/>
  <c r="I1753" i="1"/>
  <c r="F1753" i="1"/>
  <c r="N1752" i="1"/>
  <c r="M1752" i="1"/>
  <c r="L1752" i="1"/>
  <c r="O1752" i="1" s="1"/>
  <c r="R1752" i="1" s="1"/>
  <c r="J1752" i="1"/>
  <c r="S1752" i="1" s="1"/>
  <c r="I1752" i="1"/>
  <c r="F1752" i="1"/>
  <c r="N1751" i="1"/>
  <c r="M1751" i="1"/>
  <c r="L1751" i="1"/>
  <c r="O1751" i="1" s="1"/>
  <c r="R1751" i="1" s="1"/>
  <c r="J1751" i="1"/>
  <c r="I1751" i="1"/>
  <c r="F1751" i="1"/>
  <c r="R1750" i="1"/>
  <c r="N1750" i="1"/>
  <c r="M1750" i="1"/>
  <c r="L1750" i="1"/>
  <c r="O1750" i="1" s="1"/>
  <c r="J1750" i="1"/>
  <c r="S1750" i="1" s="1"/>
  <c r="I1750" i="1"/>
  <c r="F1750" i="1"/>
  <c r="N1749" i="1"/>
  <c r="M1749" i="1"/>
  <c r="O1749" i="1" s="1"/>
  <c r="L1749" i="1"/>
  <c r="J1749" i="1"/>
  <c r="I1749" i="1"/>
  <c r="F1749" i="1"/>
  <c r="O1748" i="1"/>
  <c r="R1748" i="1" s="1"/>
  <c r="N1748" i="1"/>
  <c r="M1748" i="1"/>
  <c r="L1748" i="1"/>
  <c r="J1748" i="1"/>
  <c r="S1748" i="1" s="1"/>
  <c r="I1748" i="1"/>
  <c r="F1748" i="1"/>
  <c r="S1747" i="1"/>
  <c r="R1747" i="1"/>
  <c r="O1747" i="1"/>
  <c r="N1747" i="1"/>
  <c r="M1747" i="1"/>
  <c r="L1747" i="1"/>
  <c r="J1747" i="1"/>
  <c r="I1747" i="1"/>
  <c r="F1747" i="1"/>
  <c r="N1746" i="1"/>
  <c r="M1746" i="1"/>
  <c r="L1746" i="1"/>
  <c r="O1746" i="1" s="1"/>
  <c r="R1746" i="1" s="1"/>
  <c r="J1746" i="1"/>
  <c r="I1746" i="1"/>
  <c r="F1746" i="1"/>
  <c r="N1745" i="1"/>
  <c r="M1745" i="1"/>
  <c r="O1745" i="1" s="1"/>
  <c r="R1745" i="1" s="1"/>
  <c r="L1745" i="1"/>
  <c r="J1745" i="1"/>
  <c r="S1745" i="1" s="1"/>
  <c r="I1745" i="1"/>
  <c r="F1745" i="1"/>
  <c r="N1744" i="1"/>
  <c r="M1744" i="1"/>
  <c r="L1744" i="1"/>
  <c r="O1744" i="1" s="1"/>
  <c r="R1744" i="1" s="1"/>
  <c r="J1744" i="1"/>
  <c r="S1744" i="1" s="1"/>
  <c r="I1744" i="1"/>
  <c r="F1744" i="1"/>
  <c r="N1743" i="1"/>
  <c r="M1743" i="1"/>
  <c r="L1743" i="1"/>
  <c r="O1743" i="1" s="1"/>
  <c r="R1743" i="1" s="1"/>
  <c r="J1743" i="1"/>
  <c r="I1743" i="1"/>
  <c r="F1743" i="1"/>
  <c r="N1742" i="1"/>
  <c r="M1742" i="1"/>
  <c r="L1742" i="1"/>
  <c r="J1742" i="1"/>
  <c r="I1742" i="1"/>
  <c r="F1742" i="1"/>
  <c r="O1741" i="1"/>
  <c r="R1741" i="1" s="1"/>
  <c r="N1741" i="1"/>
  <c r="M1741" i="1"/>
  <c r="L1741" i="1"/>
  <c r="J1741" i="1"/>
  <c r="I1741" i="1"/>
  <c r="F1741" i="1"/>
  <c r="O1740" i="1"/>
  <c r="R1740" i="1" s="1"/>
  <c r="N1740" i="1"/>
  <c r="M1740" i="1"/>
  <c r="L1740" i="1"/>
  <c r="J1740" i="1"/>
  <c r="I1740" i="1"/>
  <c r="F1740" i="1"/>
  <c r="S1739" i="1"/>
  <c r="R1739" i="1"/>
  <c r="O1739" i="1"/>
  <c r="N1739" i="1"/>
  <c r="M1739" i="1"/>
  <c r="L1739" i="1"/>
  <c r="J1739" i="1"/>
  <c r="I1739" i="1"/>
  <c r="F1739" i="1"/>
  <c r="S1738" i="1"/>
  <c r="N1738" i="1"/>
  <c r="M1738" i="1"/>
  <c r="L1738" i="1"/>
  <c r="O1738" i="1" s="1"/>
  <c r="R1738" i="1" s="1"/>
  <c r="J1738" i="1"/>
  <c r="I1738" i="1"/>
  <c r="F1738" i="1"/>
  <c r="S1737" i="1"/>
  <c r="N1737" i="1"/>
  <c r="M1737" i="1"/>
  <c r="O1737" i="1" s="1"/>
  <c r="R1737" i="1" s="1"/>
  <c r="L1737" i="1"/>
  <c r="J1737" i="1"/>
  <c r="I1737" i="1"/>
  <c r="F1737" i="1"/>
  <c r="N1736" i="1"/>
  <c r="M1736" i="1"/>
  <c r="L1736" i="1"/>
  <c r="O1736" i="1" s="1"/>
  <c r="R1736" i="1" s="1"/>
  <c r="J1736" i="1"/>
  <c r="S1736" i="1" s="1"/>
  <c r="I1736" i="1"/>
  <c r="F1736" i="1"/>
  <c r="N1735" i="1"/>
  <c r="M1735" i="1"/>
  <c r="L1735" i="1"/>
  <c r="J1735" i="1"/>
  <c r="I1735" i="1"/>
  <c r="F1735" i="1"/>
  <c r="N1734" i="1"/>
  <c r="M1734" i="1"/>
  <c r="L1734" i="1"/>
  <c r="O1734" i="1" s="1"/>
  <c r="R1734" i="1" s="1"/>
  <c r="J1734" i="1"/>
  <c r="I1734" i="1"/>
  <c r="F1734" i="1"/>
  <c r="O1733" i="1"/>
  <c r="N1733" i="1"/>
  <c r="M1733" i="1"/>
  <c r="L1733" i="1"/>
  <c r="J1733" i="1"/>
  <c r="I1733" i="1"/>
  <c r="F1733" i="1"/>
  <c r="O1732" i="1"/>
  <c r="R1732" i="1" s="1"/>
  <c r="N1732" i="1"/>
  <c r="M1732" i="1"/>
  <c r="L1732" i="1"/>
  <c r="J1732" i="1"/>
  <c r="I1732" i="1"/>
  <c r="F1732" i="1"/>
  <c r="S1731" i="1"/>
  <c r="R1731" i="1"/>
  <c r="O1731" i="1"/>
  <c r="N1731" i="1"/>
  <c r="M1731" i="1"/>
  <c r="L1731" i="1"/>
  <c r="J1731" i="1"/>
  <c r="I1731" i="1"/>
  <c r="F1731" i="1"/>
  <c r="S1730" i="1"/>
  <c r="N1730" i="1"/>
  <c r="M1730" i="1"/>
  <c r="L1730" i="1"/>
  <c r="O1730" i="1" s="1"/>
  <c r="R1730" i="1" s="1"/>
  <c r="J1730" i="1"/>
  <c r="I1730" i="1"/>
  <c r="F1730" i="1"/>
  <c r="N1729" i="1"/>
  <c r="M1729" i="1"/>
  <c r="O1729" i="1" s="1"/>
  <c r="R1729" i="1" s="1"/>
  <c r="L1729" i="1"/>
  <c r="J1729" i="1"/>
  <c r="I1729" i="1"/>
  <c r="F1729" i="1"/>
  <c r="N1728" i="1"/>
  <c r="M1728" i="1"/>
  <c r="L1728" i="1"/>
  <c r="O1728" i="1" s="1"/>
  <c r="R1728" i="1" s="1"/>
  <c r="J1728" i="1"/>
  <c r="S1728" i="1" s="1"/>
  <c r="I1728" i="1"/>
  <c r="F1728" i="1"/>
  <c r="N1727" i="1"/>
  <c r="M1727" i="1"/>
  <c r="L1727" i="1"/>
  <c r="O1727" i="1" s="1"/>
  <c r="R1727" i="1" s="1"/>
  <c r="J1727" i="1"/>
  <c r="I1727" i="1"/>
  <c r="F1727" i="1"/>
  <c r="N1726" i="1"/>
  <c r="M1726" i="1"/>
  <c r="L1726" i="1"/>
  <c r="J1726" i="1"/>
  <c r="I1726" i="1"/>
  <c r="F1726" i="1"/>
  <c r="S1725" i="1"/>
  <c r="O1725" i="1"/>
  <c r="R1725" i="1" s="1"/>
  <c r="N1725" i="1"/>
  <c r="M1725" i="1"/>
  <c r="L1725" i="1"/>
  <c r="J1725" i="1"/>
  <c r="I1725" i="1"/>
  <c r="F1725" i="1"/>
  <c r="R1724" i="1"/>
  <c r="O1724" i="1"/>
  <c r="N1724" i="1"/>
  <c r="M1724" i="1"/>
  <c r="L1724" i="1"/>
  <c r="J1724" i="1"/>
  <c r="I1724" i="1"/>
  <c r="F1724" i="1"/>
  <c r="S1723" i="1"/>
  <c r="R1723" i="1"/>
  <c r="O1723" i="1"/>
  <c r="N1723" i="1"/>
  <c r="M1723" i="1"/>
  <c r="L1723" i="1"/>
  <c r="J1723" i="1"/>
  <c r="I1723" i="1"/>
  <c r="F1723" i="1"/>
  <c r="N1722" i="1"/>
  <c r="M1722" i="1"/>
  <c r="L1722" i="1"/>
  <c r="O1722" i="1" s="1"/>
  <c r="R1722" i="1" s="1"/>
  <c r="J1722" i="1"/>
  <c r="I1722" i="1"/>
  <c r="F1722" i="1"/>
  <c r="S1721" i="1"/>
  <c r="N1721" i="1"/>
  <c r="M1721" i="1"/>
  <c r="O1721" i="1" s="1"/>
  <c r="R1721" i="1" s="1"/>
  <c r="L1721" i="1"/>
  <c r="J1721" i="1"/>
  <c r="I1721" i="1"/>
  <c r="F1721" i="1"/>
  <c r="N1720" i="1"/>
  <c r="M1720" i="1"/>
  <c r="L1720" i="1"/>
  <c r="O1720" i="1" s="1"/>
  <c r="R1720" i="1" s="1"/>
  <c r="J1720" i="1"/>
  <c r="S1720" i="1" s="1"/>
  <c r="I1720" i="1"/>
  <c r="F1720" i="1"/>
  <c r="N1719" i="1"/>
  <c r="M1719" i="1"/>
  <c r="L1719" i="1"/>
  <c r="O1719" i="1" s="1"/>
  <c r="R1719" i="1" s="1"/>
  <c r="J1719" i="1"/>
  <c r="I1719" i="1"/>
  <c r="F1719" i="1"/>
  <c r="N1718" i="1"/>
  <c r="M1718" i="1"/>
  <c r="L1718" i="1"/>
  <c r="O1718" i="1" s="1"/>
  <c r="R1718" i="1" s="1"/>
  <c r="J1718" i="1"/>
  <c r="S1718" i="1" s="1"/>
  <c r="I1718" i="1"/>
  <c r="F1718" i="1"/>
  <c r="N1717" i="1"/>
  <c r="M1717" i="1"/>
  <c r="O1717" i="1" s="1"/>
  <c r="L1717" i="1"/>
  <c r="J1717" i="1"/>
  <c r="I1717" i="1"/>
  <c r="F1717" i="1"/>
  <c r="O1716" i="1"/>
  <c r="R1716" i="1" s="1"/>
  <c r="N1716" i="1"/>
  <c r="M1716" i="1"/>
  <c r="L1716" i="1"/>
  <c r="J1716" i="1"/>
  <c r="I1716" i="1"/>
  <c r="F1716" i="1"/>
  <c r="S1715" i="1"/>
  <c r="R1715" i="1"/>
  <c r="O1715" i="1"/>
  <c r="N1715" i="1"/>
  <c r="M1715" i="1"/>
  <c r="L1715" i="1"/>
  <c r="J1715" i="1"/>
  <c r="I1715" i="1"/>
  <c r="F1715" i="1"/>
  <c r="N1714" i="1"/>
  <c r="M1714" i="1"/>
  <c r="L1714" i="1"/>
  <c r="O1714" i="1" s="1"/>
  <c r="R1714" i="1" s="1"/>
  <c r="J1714" i="1"/>
  <c r="I1714" i="1"/>
  <c r="F1714" i="1"/>
  <c r="S1713" i="1"/>
  <c r="N1713" i="1"/>
  <c r="M1713" i="1"/>
  <c r="O1713" i="1" s="1"/>
  <c r="R1713" i="1" s="1"/>
  <c r="L1713" i="1"/>
  <c r="J1713" i="1"/>
  <c r="I1713" i="1"/>
  <c r="F1713" i="1"/>
  <c r="N1712" i="1"/>
  <c r="M1712" i="1"/>
  <c r="L1712" i="1"/>
  <c r="O1712" i="1" s="1"/>
  <c r="R1712" i="1" s="1"/>
  <c r="J1712" i="1"/>
  <c r="S1712" i="1" s="1"/>
  <c r="I1712" i="1"/>
  <c r="F1712" i="1"/>
  <c r="N1711" i="1"/>
  <c r="M1711" i="1"/>
  <c r="L1711" i="1"/>
  <c r="O1711" i="1" s="1"/>
  <c r="R1711" i="1" s="1"/>
  <c r="J1711" i="1"/>
  <c r="I1711" i="1"/>
  <c r="F1711" i="1"/>
  <c r="N1710" i="1"/>
  <c r="M1710" i="1"/>
  <c r="L1710" i="1"/>
  <c r="J1710" i="1"/>
  <c r="I1710" i="1"/>
  <c r="F1710" i="1"/>
  <c r="O1709" i="1"/>
  <c r="R1709" i="1" s="1"/>
  <c r="N1709" i="1"/>
  <c r="M1709" i="1"/>
  <c r="L1709" i="1"/>
  <c r="J1709" i="1"/>
  <c r="I1709" i="1"/>
  <c r="F1709" i="1"/>
  <c r="O1708" i="1"/>
  <c r="R1708" i="1" s="1"/>
  <c r="N1708" i="1"/>
  <c r="M1708" i="1"/>
  <c r="L1708" i="1"/>
  <c r="J1708" i="1"/>
  <c r="S1708" i="1" s="1"/>
  <c r="I1708" i="1"/>
  <c r="F1708" i="1"/>
  <c r="S1707" i="1"/>
  <c r="R1707" i="1"/>
  <c r="O1707" i="1"/>
  <c r="N1707" i="1"/>
  <c r="M1707" i="1"/>
  <c r="L1707" i="1"/>
  <c r="J1707" i="1"/>
  <c r="I1707" i="1"/>
  <c r="F1707" i="1"/>
  <c r="N1706" i="1"/>
  <c r="M1706" i="1"/>
  <c r="L1706" i="1"/>
  <c r="O1706" i="1" s="1"/>
  <c r="R1706" i="1" s="1"/>
  <c r="J1706" i="1"/>
  <c r="I1706" i="1"/>
  <c r="F1706" i="1"/>
  <c r="N1705" i="1"/>
  <c r="M1705" i="1"/>
  <c r="O1705" i="1" s="1"/>
  <c r="R1705" i="1" s="1"/>
  <c r="L1705" i="1"/>
  <c r="J1705" i="1"/>
  <c r="S1705" i="1" s="1"/>
  <c r="I1705" i="1"/>
  <c r="F1705" i="1"/>
  <c r="N1704" i="1"/>
  <c r="M1704" i="1"/>
  <c r="L1704" i="1"/>
  <c r="O1704" i="1" s="1"/>
  <c r="R1704" i="1" s="1"/>
  <c r="J1704" i="1"/>
  <c r="S1704" i="1" s="1"/>
  <c r="I1704" i="1"/>
  <c r="F1704" i="1"/>
  <c r="N1703" i="1"/>
  <c r="M1703" i="1"/>
  <c r="L1703" i="1"/>
  <c r="J1703" i="1"/>
  <c r="I1703" i="1"/>
  <c r="F1703" i="1"/>
  <c r="N1702" i="1"/>
  <c r="M1702" i="1"/>
  <c r="L1702" i="1"/>
  <c r="O1702" i="1" s="1"/>
  <c r="R1702" i="1" s="1"/>
  <c r="J1702" i="1"/>
  <c r="I1702" i="1"/>
  <c r="F1702" i="1"/>
  <c r="O1701" i="1"/>
  <c r="N1701" i="1"/>
  <c r="M1701" i="1"/>
  <c r="L1701" i="1"/>
  <c r="J1701" i="1"/>
  <c r="I1701" i="1"/>
  <c r="F1701" i="1"/>
  <c r="O1700" i="1"/>
  <c r="R1700" i="1" s="1"/>
  <c r="N1700" i="1"/>
  <c r="M1700" i="1"/>
  <c r="L1700" i="1"/>
  <c r="J1700" i="1"/>
  <c r="S1700" i="1" s="1"/>
  <c r="I1700" i="1"/>
  <c r="F1700" i="1"/>
  <c r="S1699" i="1"/>
  <c r="R1699" i="1"/>
  <c r="O1699" i="1"/>
  <c r="N1699" i="1"/>
  <c r="M1699" i="1"/>
  <c r="L1699" i="1"/>
  <c r="J1699" i="1"/>
  <c r="I1699" i="1"/>
  <c r="F1699" i="1"/>
  <c r="N1698" i="1"/>
  <c r="M1698" i="1"/>
  <c r="L1698" i="1"/>
  <c r="O1698" i="1" s="1"/>
  <c r="R1698" i="1" s="1"/>
  <c r="J1698" i="1"/>
  <c r="I1698" i="1"/>
  <c r="F1698" i="1"/>
  <c r="L1697" i="1"/>
  <c r="L1696" i="1"/>
  <c r="L1695" i="1"/>
  <c r="L1694" i="1"/>
  <c r="H1693" i="1"/>
  <c r="O1692" i="1"/>
  <c r="M1692" i="1"/>
  <c r="L1692" i="1"/>
  <c r="J1692" i="1"/>
  <c r="R1691" i="1"/>
  <c r="O1691" i="1"/>
  <c r="M1691" i="1"/>
  <c r="L1691" i="1"/>
  <c r="J1691" i="1"/>
  <c r="S1691" i="1" s="1"/>
  <c r="M1689" i="1"/>
  <c r="L1689" i="1"/>
  <c r="O1689" i="1" s="1"/>
  <c r="R1689" i="1" s="1"/>
  <c r="J1689" i="1"/>
  <c r="M1688" i="1"/>
  <c r="O1688" i="1" s="1"/>
  <c r="R1688" i="1" s="1"/>
  <c r="L1688" i="1"/>
  <c r="J1688" i="1"/>
  <c r="R1687" i="1"/>
  <c r="M1687" i="1"/>
  <c r="L1687" i="1"/>
  <c r="O1687" i="1" s="1"/>
  <c r="J1687" i="1"/>
  <c r="S1686" i="1"/>
  <c r="M1686" i="1"/>
  <c r="O1686" i="1" s="1"/>
  <c r="R1686" i="1" s="1"/>
  <c r="L1686" i="1"/>
  <c r="J1686" i="1"/>
  <c r="O1685" i="1"/>
  <c r="R1685" i="1" s="1"/>
  <c r="M1685" i="1"/>
  <c r="L1685" i="1"/>
  <c r="J1685" i="1"/>
  <c r="S1685" i="1" s="1"/>
  <c r="O1684" i="1"/>
  <c r="R1684" i="1" s="1"/>
  <c r="M1684" i="1"/>
  <c r="L1684" i="1"/>
  <c r="J1684" i="1"/>
  <c r="S1684" i="1" s="1"/>
  <c r="M1683" i="1"/>
  <c r="L1683" i="1"/>
  <c r="O1683" i="1" s="1"/>
  <c r="J1683" i="1"/>
  <c r="S1682" i="1"/>
  <c r="M1682" i="1"/>
  <c r="O1682" i="1" s="1"/>
  <c r="R1682" i="1" s="1"/>
  <c r="L1682" i="1"/>
  <c r="J1682" i="1"/>
  <c r="M1681" i="1"/>
  <c r="L1681" i="1"/>
  <c r="O1681" i="1" s="1"/>
  <c r="R1681" i="1" s="1"/>
  <c r="J1681" i="1"/>
  <c r="M1680" i="1"/>
  <c r="O1680" i="1" s="1"/>
  <c r="R1680" i="1" s="1"/>
  <c r="L1680" i="1"/>
  <c r="J1680" i="1"/>
  <c r="R1679" i="1"/>
  <c r="M1679" i="1"/>
  <c r="L1679" i="1"/>
  <c r="O1679" i="1" s="1"/>
  <c r="J1679" i="1"/>
  <c r="S1678" i="1"/>
  <c r="M1678" i="1"/>
  <c r="O1678" i="1" s="1"/>
  <c r="R1678" i="1" s="1"/>
  <c r="L1678" i="1"/>
  <c r="J1678" i="1"/>
  <c r="O1677" i="1"/>
  <c r="R1677" i="1" s="1"/>
  <c r="M1677" i="1"/>
  <c r="L1677" i="1"/>
  <c r="J1677" i="1"/>
  <c r="S1677" i="1" s="1"/>
  <c r="O1676" i="1"/>
  <c r="R1676" i="1" s="1"/>
  <c r="M1676" i="1"/>
  <c r="L1676" i="1"/>
  <c r="J1676" i="1"/>
  <c r="S1676" i="1" s="1"/>
  <c r="M1675" i="1"/>
  <c r="L1675" i="1"/>
  <c r="O1675" i="1" s="1"/>
  <c r="J1675" i="1"/>
  <c r="S1674" i="1"/>
  <c r="M1674" i="1"/>
  <c r="O1674" i="1" s="1"/>
  <c r="R1674" i="1" s="1"/>
  <c r="L1674" i="1"/>
  <c r="J1674" i="1"/>
  <c r="M1673" i="1"/>
  <c r="L1673" i="1"/>
  <c r="O1673" i="1" s="1"/>
  <c r="R1673" i="1" s="1"/>
  <c r="J1673" i="1"/>
  <c r="M1672" i="1"/>
  <c r="O1672" i="1" s="1"/>
  <c r="R1672" i="1" s="1"/>
  <c r="L1672" i="1"/>
  <c r="J1672" i="1"/>
  <c r="R1671" i="1"/>
  <c r="M1671" i="1"/>
  <c r="L1671" i="1"/>
  <c r="O1671" i="1" s="1"/>
  <c r="J1671" i="1"/>
  <c r="S1670" i="1"/>
  <c r="M1670" i="1"/>
  <c r="O1670" i="1" s="1"/>
  <c r="R1670" i="1" s="1"/>
  <c r="L1670" i="1"/>
  <c r="J1670" i="1"/>
  <c r="O1669" i="1"/>
  <c r="R1669" i="1" s="1"/>
  <c r="M1669" i="1"/>
  <c r="L1669" i="1"/>
  <c r="J1669" i="1"/>
  <c r="S1669" i="1" s="1"/>
  <c r="O1668" i="1"/>
  <c r="R1668" i="1" s="1"/>
  <c r="M1668" i="1"/>
  <c r="L1668" i="1"/>
  <c r="J1668" i="1"/>
  <c r="S1668" i="1" s="1"/>
  <c r="M1667" i="1"/>
  <c r="L1667" i="1"/>
  <c r="O1667" i="1" s="1"/>
  <c r="J1667" i="1"/>
  <c r="S1666" i="1"/>
  <c r="M1666" i="1"/>
  <c r="O1666" i="1" s="1"/>
  <c r="R1666" i="1" s="1"/>
  <c r="L1666" i="1"/>
  <c r="J1666" i="1"/>
  <c r="M1665" i="1"/>
  <c r="L1665" i="1"/>
  <c r="O1665" i="1" s="1"/>
  <c r="R1665" i="1" s="1"/>
  <c r="J1665" i="1"/>
  <c r="M1664" i="1"/>
  <c r="O1664" i="1" s="1"/>
  <c r="R1664" i="1" s="1"/>
  <c r="L1664" i="1"/>
  <c r="J1664" i="1"/>
  <c r="R1663" i="1"/>
  <c r="M1663" i="1"/>
  <c r="L1663" i="1"/>
  <c r="O1663" i="1" s="1"/>
  <c r="J1663" i="1"/>
  <c r="S1662" i="1"/>
  <c r="M1662" i="1"/>
  <c r="O1662" i="1" s="1"/>
  <c r="R1662" i="1" s="1"/>
  <c r="L1662" i="1"/>
  <c r="J1662" i="1"/>
  <c r="O1661" i="1"/>
  <c r="R1661" i="1" s="1"/>
  <c r="M1661" i="1"/>
  <c r="L1661" i="1"/>
  <c r="J1661" i="1"/>
  <c r="S1661" i="1" s="1"/>
  <c r="O1660" i="1"/>
  <c r="R1660" i="1" s="1"/>
  <c r="M1660" i="1"/>
  <c r="L1660" i="1"/>
  <c r="J1660" i="1"/>
  <c r="S1660" i="1" s="1"/>
  <c r="M1659" i="1"/>
  <c r="L1659" i="1"/>
  <c r="O1659" i="1" s="1"/>
  <c r="J1659" i="1"/>
  <c r="S1658" i="1"/>
  <c r="M1658" i="1"/>
  <c r="O1658" i="1" s="1"/>
  <c r="R1658" i="1" s="1"/>
  <c r="L1658" i="1"/>
  <c r="J1658" i="1"/>
  <c r="M1657" i="1"/>
  <c r="L1657" i="1"/>
  <c r="O1657" i="1" s="1"/>
  <c r="R1657" i="1" s="1"/>
  <c r="J1657" i="1"/>
  <c r="M1656" i="1"/>
  <c r="O1656" i="1" s="1"/>
  <c r="R1656" i="1" s="1"/>
  <c r="L1656" i="1"/>
  <c r="J1656" i="1"/>
  <c r="R1655" i="1"/>
  <c r="M1655" i="1"/>
  <c r="L1655" i="1"/>
  <c r="O1655" i="1" s="1"/>
  <c r="J1655" i="1"/>
  <c r="S1654" i="1"/>
  <c r="M1654" i="1"/>
  <c r="O1654" i="1" s="1"/>
  <c r="R1654" i="1" s="1"/>
  <c r="L1654" i="1"/>
  <c r="J1654" i="1"/>
  <c r="O1653" i="1"/>
  <c r="R1653" i="1" s="1"/>
  <c r="M1653" i="1"/>
  <c r="L1653" i="1"/>
  <c r="J1653" i="1"/>
  <c r="S1653" i="1" s="1"/>
  <c r="O1652" i="1"/>
  <c r="R1652" i="1" s="1"/>
  <c r="M1652" i="1"/>
  <c r="L1652" i="1"/>
  <c r="J1652" i="1"/>
  <c r="S1652" i="1" s="1"/>
  <c r="M1651" i="1"/>
  <c r="L1651" i="1"/>
  <c r="O1651" i="1" s="1"/>
  <c r="J1651" i="1"/>
  <c r="S1650" i="1"/>
  <c r="M1650" i="1"/>
  <c r="O1650" i="1" s="1"/>
  <c r="R1650" i="1" s="1"/>
  <c r="L1650" i="1"/>
  <c r="J1650" i="1"/>
  <c r="S1648" i="1"/>
  <c r="O1648" i="1"/>
  <c r="R1648" i="1" s="1"/>
  <c r="M1648" i="1"/>
  <c r="L1648" i="1"/>
  <c r="J1648" i="1"/>
  <c r="Q1647" i="1"/>
  <c r="M1645" i="1"/>
  <c r="L1645" i="1"/>
  <c r="J1645" i="1"/>
  <c r="M1644" i="1"/>
  <c r="O1644" i="1" s="1"/>
  <c r="L1644" i="1"/>
  <c r="J1644" i="1"/>
  <c r="R1643" i="1"/>
  <c r="O1643" i="1"/>
  <c r="M1643" i="1"/>
  <c r="L1643" i="1"/>
  <c r="J1643" i="1"/>
  <c r="S1643" i="1" s="1"/>
  <c r="R1642" i="1"/>
  <c r="O1642" i="1"/>
  <c r="M1642" i="1"/>
  <c r="L1642" i="1"/>
  <c r="J1642" i="1"/>
  <c r="S1642" i="1" s="1"/>
  <c r="S1641" i="1"/>
  <c r="R1641" i="1"/>
  <c r="M1641" i="1"/>
  <c r="L1641" i="1"/>
  <c r="O1641" i="1" s="1"/>
  <c r="J1641" i="1"/>
  <c r="M1640" i="1"/>
  <c r="O1640" i="1" s="1"/>
  <c r="R1640" i="1" s="1"/>
  <c r="L1640" i="1"/>
  <c r="J1640" i="1"/>
  <c r="S1640" i="1" s="1"/>
  <c r="M1639" i="1"/>
  <c r="L1639" i="1"/>
  <c r="O1639" i="1" s="1"/>
  <c r="R1639" i="1" s="1"/>
  <c r="J1639" i="1"/>
  <c r="S1639" i="1" s="1"/>
  <c r="O1638" i="1"/>
  <c r="R1638" i="1" s="1"/>
  <c r="M1638" i="1"/>
  <c r="L1638" i="1"/>
  <c r="J1638" i="1"/>
  <c r="S1638" i="1" s="1"/>
  <c r="M1637" i="1"/>
  <c r="L1637" i="1"/>
  <c r="J1637" i="1"/>
  <c r="O1636" i="1"/>
  <c r="M1636" i="1"/>
  <c r="L1636" i="1"/>
  <c r="J1636" i="1"/>
  <c r="R1635" i="1"/>
  <c r="O1635" i="1"/>
  <c r="M1635" i="1"/>
  <c r="L1635" i="1"/>
  <c r="J1635" i="1"/>
  <c r="S1635" i="1" s="1"/>
  <c r="R1634" i="1"/>
  <c r="O1634" i="1"/>
  <c r="M1634" i="1"/>
  <c r="L1634" i="1"/>
  <c r="J1634" i="1"/>
  <c r="S1634" i="1" s="1"/>
  <c r="S1633" i="1"/>
  <c r="R1633" i="1"/>
  <c r="M1633" i="1"/>
  <c r="L1633" i="1"/>
  <c r="O1633" i="1" s="1"/>
  <c r="J1633" i="1"/>
  <c r="M1632" i="1"/>
  <c r="O1632" i="1" s="1"/>
  <c r="R1632" i="1" s="1"/>
  <c r="L1632" i="1"/>
  <c r="J1632" i="1"/>
  <c r="S1632" i="1" s="1"/>
  <c r="M1631" i="1"/>
  <c r="L1631" i="1"/>
  <c r="O1631" i="1" s="1"/>
  <c r="R1631" i="1" s="1"/>
  <c r="J1631" i="1"/>
  <c r="S1631" i="1" s="1"/>
  <c r="O1630" i="1"/>
  <c r="R1630" i="1" s="1"/>
  <c r="M1630" i="1"/>
  <c r="L1630" i="1"/>
  <c r="J1630" i="1"/>
  <c r="S1630" i="1" s="1"/>
  <c r="M1629" i="1"/>
  <c r="L1629" i="1"/>
  <c r="J1629" i="1"/>
  <c r="O1628" i="1"/>
  <c r="M1628" i="1"/>
  <c r="L1628" i="1"/>
  <c r="J1628" i="1"/>
  <c r="R1627" i="1"/>
  <c r="O1627" i="1"/>
  <c r="M1627" i="1"/>
  <c r="L1627" i="1"/>
  <c r="J1627" i="1"/>
  <c r="S1627" i="1" s="1"/>
  <c r="R1626" i="1"/>
  <c r="O1626" i="1"/>
  <c r="M1626" i="1"/>
  <c r="L1626" i="1"/>
  <c r="J1626" i="1"/>
  <c r="S1626" i="1" s="1"/>
  <c r="S1625" i="1"/>
  <c r="R1625" i="1"/>
  <c r="M1625" i="1"/>
  <c r="L1625" i="1"/>
  <c r="O1625" i="1" s="1"/>
  <c r="J1625" i="1"/>
  <c r="M1624" i="1"/>
  <c r="O1624" i="1" s="1"/>
  <c r="R1624" i="1" s="1"/>
  <c r="L1624" i="1"/>
  <c r="J1624" i="1"/>
  <c r="S1624" i="1" s="1"/>
  <c r="M1623" i="1"/>
  <c r="L1623" i="1"/>
  <c r="O1623" i="1" s="1"/>
  <c r="R1623" i="1" s="1"/>
  <c r="J1623" i="1"/>
  <c r="S1623" i="1" s="1"/>
  <c r="S1620" i="1"/>
  <c r="M1620" i="1"/>
  <c r="O1620" i="1" s="1"/>
  <c r="R1620" i="1" s="1"/>
  <c r="L1620" i="1"/>
  <c r="J1620" i="1"/>
  <c r="S1617" i="1"/>
  <c r="R1617" i="1"/>
  <c r="Q1617" i="1"/>
  <c r="M1616" i="1"/>
  <c r="L1616" i="1"/>
  <c r="O1616" i="1" s="1"/>
  <c r="R1616" i="1" s="1"/>
  <c r="J1616" i="1"/>
  <c r="M1615" i="1"/>
  <c r="L1615" i="1"/>
  <c r="J1615" i="1"/>
  <c r="M1614" i="1"/>
  <c r="O1614" i="1" s="1"/>
  <c r="L1614" i="1"/>
  <c r="J1614" i="1"/>
  <c r="R1613" i="1"/>
  <c r="O1613" i="1"/>
  <c r="M1613" i="1"/>
  <c r="L1613" i="1"/>
  <c r="J1613" i="1"/>
  <c r="S1613" i="1" s="1"/>
  <c r="R1612" i="1"/>
  <c r="O1612" i="1"/>
  <c r="M1612" i="1"/>
  <c r="L1612" i="1"/>
  <c r="J1612" i="1"/>
  <c r="S1611" i="1"/>
  <c r="M1611" i="1"/>
  <c r="L1611" i="1"/>
  <c r="O1611" i="1" s="1"/>
  <c r="R1611" i="1" s="1"/>
  <c r="J1611" i="1"/>
  <c r="M1609" i="1"/>
  <c r="L1609" i="1"/>
  <c r="J1609" i="1"/>
  <c r="O1608" i="1"/>
  <c r="M1608" i="1"/>
  <c r="L1608" i="1"/>
  <c r="J1608" i="1"/>
  <c r="R1605" i="1"/>
  <c r="M1605" i="1"/>
  <c r="L1605" i="1"/>
  <c r="O1605" i="1" s="1"/>
  <c r="Q1604" i="1" s="1"/>
  <c r="R1604" i="1" s="1"/>
  <c r="J1605" i="1"/>
  <c r="S1604" i="1"/>
  <c r="S1603" i="1"/>
  <c r="R1603" i="1"/>
  <c r="M1603" i="1"/>
  <c r="L1603" i="1"/>
  <c r="O1603" i="1" s="1"/>
  <c r="J1603" i="1"/>
  <c r="M1602" i="1"/>
  <c r="O1602" i="1" s="1"/>
  <c r="R1602" i="1" s="1"/>
  <c r="L1602" i="1"/>
  <c r="J1602" i="1"/>
  <c r="M1601" i="1"/>
  <c r="L1601" i="1"/>
  <c r="O1601" i="1" s="1"/>
  <c r="R1601" i="1" s="1"/>
  <c r="J1601" i="1"/>
  <c r="S1601" i="1" s="1"/>
  <c r="O1600" i="1"/>
  <c r="R1600" i="1" s="1"/>
  <c r="M1600" i="1"/>
  <c r="L1600" i="1"/>
  <c r="J1600" i="1"/>
  <c r="M1599" i="1"/>
  <c r="L1599" i="1"/>
  <c r="O1599" i="1" s="1"/>
  <c r="R1599" i="1" s="1"/>
  <c r="J1599" i="1"/>
  <c r="M1598" i="1"/>
  <c r="O1598" i="1" s="1"/>
  <c r="L1598" i="1"/>
  <c r="J1598" i="1"/>
  <c r="R1597" i="1"/>
  <c r="O1597" i="1"/>
  <c r="M1597" i="1"/>
  <c r="L1597" i="1"/>
  <c r="J1597" i="1"/>
  <c r="S1596" i="1"/>
  <c r="R1596" i="1"/>
  <c r="O1596" i="1"/>
  <c r="M1596" i="1"/>
  <c r="L1596" i="1"/>
  <c r="J1596" i="1"/>
  <c r="L1595" i="1"/>
  <c r="M1594" i="1"/>
  <c r="L1594" i="1"/>
  <c r="O1594" i="1" s="1"/>
  <c r="R1594" i="1" s="1"/>
  <c r="J1594" i="1"/>
  <c r="S1594" i="1" s="1"/>
  <c r="M1593" i="1"/>
  <c r="L1593" i="1"/>
  <c r="O1593" i="1" s="1"/>
  <c r="R1593" i="1" s="1"/>
  <c r="J1593" i="1"/>
  <c r="S1593" i="1" s="1"/>
  <c r="M1592" i="1"/>
  <c r="L1592" i="1"/>
  <c r="O1592" i="1" s="1"/>
  <c r="R1592" i="1" s="1"/>
  <c r="J1592" i="1"/>
  <c r="S1591" i="1"/>
  <c r="O1591" i="1"/>
  <c r="R1591" i="1" s="1"/>
  <c r="M1591" i="1"/>
  <c r="L1591" i="1"/>
  <c r="J1591" i="1"/>
  <c r="O1590" i="1"/>
  <c r="R1590" i="1" s="1"/>
  <c r="M1590" i="1"/>
  <c r="L1590" i="1"/>
  <c r="J1590" i="1"/>
  <c r="S1590" i="1" s="1"/>
  <c r="S1589" i="1"/>
  <c r="O1589" i="1"/>
  <c r="R1589" i="1" s="1"/>
  <c r="M1589" i="1"/>
  <c r="L1589" i="1"/>
  <c r="J1589" i="1"/>
  <c r="S1588" i="1"/>
  <c r="R1588" i="1"/>
  <c r="M1588" i="1"/>
  <c r="L1588" i="1"/>
  <c r="O1588" i="1" s="1"/>
  <c r="J1588" i="1"/>
  <c r="H1587" i="1"/>
  <c r="M1586" i="1"/>
  <c r="O1586" i="1" s="1"/>
  <c r="R1586" i="1" s="1"/>
  <c r="L1586" i="1"/>
  <c r="J1586" i="1"/>
  <c r="R1585" i="1"/>
  <c r="O1585" i="1"/>
  <c r="S1585" i="1" s="1"/>
  <c r="M1585" i="1"/>
  <c r="L1585" i="1"/>
  <c r="J1585" i="1"/>
  <c r="O1584" i="1"/>
  <c r="S1584" i="1" s="1"/>
  <c r="M1584" i="1"/>
  <c r="L1584" i="1"/>
  <c r="J1584" i="1"/>
  <c r="R1583" i="1"/>
  <c r="M1583" i="1"/>
  <c r="L1583" i="1"/>
  <c r="O1583" i="1" s="1"/>
  <c r="S1583" i="1" s="1"/>
  <c r="J1583" i="1"/>
  <c r="S1582" i="1"/>
  <c r="M1582" i="1"/>
  <c r="O1582" i="1" s="1"/>
  <c r="R1582" i="1" s="1"/>
  <c r="L1582" i="1"/>
  <c r="J1582" i="1"/>
  <c r="M1581" i="1"/>
  <c r="L1581" i="1"/>
  <c r="O1581" i="1" s="1"/>
  <c r="R1581" i="1" s="1"/>
  <c r="J1581" i="1"/>
  <c r="M1580" i="1"/>
  <c r="O1580" i="1" s="1"/>
  <c r="R1580" i="1" s="1"/>
  <c r="L1580" i="1"/>
  <c r="J1580" i="1"/>
  <c r="M1579" i="1"/>
  <c r="L1579" i="1"/>
  <c r="O1579" i="1" s="1"/>
  <c r="R1579" i="1" s="1"/>
  <c r="J1579" i="1"/>
  <c r="S1579" i="1" s="1"/>
  <c r="M1578" i="1"/>
  <c r="O1578" i="1" s="1"/>
  <c r="R1578" i="1" s="1"/>
  <c r="L1578" i="1"/>
  <c r="J1578" i="1"/>
  <c r="O1577" i="1"/>
  <c r="R1577" i="1" s="1"/>
  <c r="M1577" i="1"/>
  <c r="L1577" i="1"/>
  <c r="J1577" i="1"/>
  <c r="S1576" i="1"/>
  <c r="R1576" i="1"/>
  <c r="O1576" i="1"/>
  <c r="M1576" i="1"/>
  <c r="L1576" i="1"/>
  <c r="J1576" i="1"/>
  <c r="M1575" i="1"/>
  <c r="L1575" i="1"/>
  <c r="O1575" i="1" s="1"/>
  <c r="S1575" i="1" s="1"/>
  <c r="J1575" i="1"/>
  <c r="S1574" i="1"/>
  <c r="M1574" i="1"/>
  <c r="O1574" i="1" s="1"/>
  <c r="R1574" i="1" s="1"/>
  <c r="L1574" i="1"/>
  <c r="J1574" i="1"/>
  <c r="M1573" i="1"/>
  <c r="L1573" i="1"/>
  <c r="O1573" i="1" s="1"/>
  <c r="R1573" i="1" s="1"/>
  <c r="J1573" i="1"/>
  <c r="M1572" i="1"/>
  <c r="O1572" i="1" s="1"/>
  <c r="R1572" i="1" s="1"/>
  <c r="L1572" i="1"/>
  <c r="J1572" i="1"/>
  <c r="M1571" i="1"/>
  <c r="L1571" i="1"/>
  <c r="O1571" i="1" s="1"/>
  <c r="R1571" i="1" s="1"/>
  <c r="J1571" i="1"/>
  <c r="S1571" i="1" s="1"/>
  <c r="H1569" i="1"/>
  <c r="M1568" i="1"/>
  <c r="L1568" i="1"/>
  <c r="O1568" i="1" s="1"/>
  <c r="J1568" i="1"/>
  <c r="S1567" i="1"/>
  <c r="O1567" i="1"/>
  <c r="R1567" i="1" s="1"/>
  <c r="M1567" i="1"/>
  <c r="L1567" i="1"/>
  <c r="J1567" i="1"/>
  <c r="O1566" i="1"/>
  <c r="R1566" i="1" s="1"/>
  <c r="M1566" i="1"/>
  <c r="L1566" i="1"/>
  <c r="J1566" i="1"/>
  <c r="S1566" i="1" s="1"/>
  <c r="M1564" i="1"/>
  <c r="L1564" i="1"/>
  <c r="O1564" i="1" s="1"/>
  <c r="R1564" i="1" s="1"/>
  <c r="J1564" i="1"/>
  <c r="S1564" i="1" s="1"/>
  <c r="O1563" i="1"/>
  <c r="R1563" i="1" s="1"/>
  <c r="M1563" i="1"/>
  <c r="L1563" i="1"/>
  <c r="J1563" i="1"/>
  <c r="M1562" i="1"/>
  <c r="L1562" i="1"/>
  <c r="O1562" i="1" s="1"/>
  <c r="R1562" i="1" s="1"/>
  <c r="J1562" i="1"/>
  <c r="M1561" i="1"/>
  <c r="O1561" i="1" s="1"/>
  <c r="L1561" i="1"/>
  <c r="J1561" i="1"/>
  <c r="R1560" i="1"/>
  <c r="O1560" i="1"/>
  <c r="M1560" i="1"/>
  <c r="L1560" i="1"/>
  <c r="J1560" i="1"/>
  <c r="S1559" i="1"/>
  <c r="R1559" i="1"/>
  <c r="O1559" i="1"/>
  <c r="M1559" i="1"/>
  <c r="L1559" i="1"/>
  <c r="J1559" i="1"/>
  <c r="S1558" i="1"/>
  <c r="R1558" i="1"/>
  <c r="M1558" i="1"/>
  <c r="L1558" i="1"/>
  <c r="O1558" i="1" s="1"/>
  <c r="J1558" i="1"/>
  <c r="M1557" i="1"/>
  <c r="O1557" i="1" s="1"/>
  <c r="R1557" i="1" s="1"/>
  <c r="L1557" i="1"/>
  <c r="J1557" i="1"/>
  <c r="M1555" i="1"/>
  <c r="O1555" i="1" s="1"/>
  <c r="L1555" i="1"/>
  <c r="J1555" i="1"/>
  <c r="M1553" i="1"/>
  <c r="O1553" i="1" s="1"/>
  <c r="R1553" i="1" s="1"/>
  <c r="L1553" i="1"/>
  <c r="J1553" i="1"/>
  <c r="S1553" i="1" s="1"/>
  <c r="M1552" i="1"/>
  <c r="L1552" i="1"/>
  <c r="O1552" i="1" s="1"/>
  <c r="R1552" i="1" s="1"/>
  <c r="J1552" i="1"/>
  <c r="O1551" i="1"/>
  <c r="R1551" i="1" s="1"/>
  <c r="M1551" i="1"/>
  <c r="L1551" i="1"/>
  <c r="J1551" i="1"/>
  <c r="M1550" i="1"/>
  <c r="L1550" i="1"/>
  <c r="O1550" i="1" s="1"/>
  <c r="R1550" i="1" s="1"/>
  <c r="J1550" i="1"/>
  <c r="S1550" i="1" s="1"/>
  <c r="S1549" i="1"/>
  <c r="M1549" i="1"/>
  <c r="O1549" i="1" s="1"/>
  <c r="R1549" i="1" s="1"/>
  <c r="L1549" i="1"/>
  <c r="J1549" i="1"/>
  <c r="O1548" i="1"/>
  <c r="R1548" i="1" s="1"/>
  <c r="M1548" i="1"/>
  <c r="L1548" i="1"/>
  <c r="J1548" i="1"/>
  <c r="O1547" i="1"/>
  <c r="S1547" i="1" s="1"/>
  <c r="M1547" i="1"/>
  <c r="L1547" i="1"/>
  <c r="J1547" i="1"/>
  <c r="M1546" i="1"/>
  <c r="L1546" i="1"/>
  <c r="O1546" i="1" s="1"/>
  <c r="S1546" i="1" s="1"/>
  <c r="J1546" i="1"/>
  <c r="M1545" i="1"/>
  <c r="O1545" i="1" s="1"/>
  <c r="R1545" i="1" s="1"/>
  <c r="L1545" i="1"/>
  <c r="J1545" i="1"/>
  <c r="S1545" i="1" s="1"/>
  <c r="M1544" i="1"/>
  <c r="L1544" i="1"/>
  <c r="O1544" i="1" s="1"/>
  <c r="R1544" i="1" s="1"/>
  <c r="J1544" i="1"/>
  <c r="M1543" i="1"/>
  <c r="O1543" i="1" s="1"/>
  <c r="R1543" i="1" s="1"/>
  <c r="L1543" i="1"/>
  <c r="J1543" i="1"/>
  <c r="M1542" i="1"/>
  <c r="L1542" i="1"/>
  <c r="O1542" i="1" s="1"/>
  <c r="R1542" i="1" s="1"/>
  <c r="J1542" i="1"/>
  <c r="M1541" i="1"/>
  <c r="O1541" i="1" s="1"/>
  <c r="R1541" i="1" s="1"/>
  <c r="L1541" i="1"/>
  <c r="J1541" i="1"/>
  <c r="O1540" i="1"/>
  <c r="R1540" i="1" s="1"/>
  <c r="M1540" i="1"/>
  <c r="L1540" i="1"/>
  <c r="J1540" i="1"/>
  <c r="S1539" i="1"/>
  <c r="O1539" i="1"/>
  <c r="R1539" i="1" s="1"/>
  <c r="M1539" i="1"/>
  <c r="L1539" i="1"/>
  <c r="J1539" i="1"/>
  <c r="R1538" i="1"/>
  <c r="M1538" i="1"/>
  <c r="L1538" i="1"/>
  <c r="O1538" i="1" s="1"/>
  <c r="S1538" i="1" s="1"/>
  <c r="J1538" i="1"/>
  <c r="S1537" i="1"/>
  <c r="M1537" i="1"/>
  <c r="O1537" i="1" s="1"/>
  <c r="R1537" i="1" s="1"/>
  <c r="L1537" i="1"/>
  <c r="J1537" i="1"/>
  <c r="M1536" i="1"/>
  <c r="L1536" i="1"/>
  <c r="O1536" i="1" s="1"/>
  <c r="R1536" i="1" s="1"/>
  <c r="J1536" i="1"/>
  <c r="O1535" i="1"/>
  <c r="R1535" i="1" s="1"/>
  <c r="M1535" i="1"/>
  <c r="L1535" i="1"/>
  <c r="J1535" i="1"/>
  <c r="M1534" i="1"/>
  <c r="L1534" i="1"/>
  <c r="O1534" i="1" s="1"/>
  <c r="R1534" i="1" s="1"/>
  <c r="J1534" i="1"/>
  <c r="S1534" i="1" s="1"/>
  <c r="S1533" i="1"/>
  <c r="M1533" i="1"/>
  <c r="O1533" i="1" s="1"/>
  <c r="R1533" i="1" s="1"/>
  <c r="L1533" i="1"/>
  <c r="J1533" i="1"/>
  <c r="O1532" i="1"/>
  <c r="R1532" i="1" s="1"/>
  <c r="M1532" i="1"/>
  <c r="L1532" i="1"/>
  <c r="J1532" i="1"/>
  <c r="O1531" i="1"/>
  <c r="S1531" i="1" s="1"/>
  <c r="M1531" i="1"/>
  <c r="L1531" i="1"/>
  <c r="J1531" i="1"/>
  <c r="M1530" i="1"/>
  <c r="L1530" i="1"/>
  <c r="O1530" i="1" s="1"/>
  <c r="S1530" i="1" s="1"/>
  <c r="J1530" i="1"/>
  <c r="M1529" i="1"/>
  <c r="O1529" i="1" s="1"/>
  <c r="R1529" i="1" s="1"/>
  <c r="L1529" i="1"/>
  <c r="J1529" i="1"/>
  <c r="S1529" i="1" s="1"/>
  <c r="M1528" i="1"/>
  <c r="L1528" i="1"/>
  <c r="O1528" i="1" s="1"/>
  <c r="R1528" i="1" s="1"/>
  <c r="J1528" i="1"/>
  <c r="M1527" i="1"/>
  <c r="O1527" i="1" s="1"/>
  <c r="R1527" i="1" s="1"/>
  <c r="L1527" i="1"/>
  <c r="J1527" i="1"/>
  <c r="M1526" i="1"/>
  <c r="L1526" i="1"/>
  <c r="O1526" i="1" s="1"/>
  <c r="R1526" i="1" s="1"/>
  <c r="J1526" i="1"/>
  <c r="M1525" i="1"/>
  <c r="O1525" i="1" s="1"/>
  <c r="R1525" i="1" s="1"/>
  <c r="L1525" i="1"/>
  <c r="J1525" i="1"/>
  <c r="O1524" i="1"/>
  <c r="R1524" i="1" s="1"/>
  <c r="M1524" i="1"/>
  <c r="L1524" i="1"/>
  <c r="J1524" i="1"/>
  <c r="S1524" i="1" s="1"/>
  <c r="S1523" i="1"/>
  <c r="O1523" i="1"/>
  <c r="R1523" i="1" s="1"/>
  <c r="M1523" i="1"/>
  <c r="L1523" i="1"/>
  <c r="J1523" i="1"/>
  <c r="R1522" i="1"/>
  <c r="M1522" i="1"/>
  <c r="L1522" i="1"/>
  <c r="O1522" i="1" s="1"/>
  <c r="S1522" i="1" s="1"/>
  <c r="J1522" i="1"/>
  <c r="M1521" i="1"/>
  <c r="O1521" i="1" s="1"/>
  <c r="R1521" i="1" s="1"/>
  <c r="L1521" i="1"/>
  <c r="J1521" i="1"/>
  <c r="S1521" i="1" s="1"/>
  <c r="M1520" i="1"/>
  <c r="L1520" i="1"/>
  <c r="O1520" i="1" s="1"/>
  <c r="R1520" i="1" s="1"/>
  <c r="J1520" i="1"/>
  <c r="O1519" i="1"/>
  <c r="R1519" i="1" s="1"/>
  <c r="M1519" i="1"/>
  <c r="L1519" i="1"/>
  <c r="J1519" i="1"/>
  <c r="M1518" i="1"/>
  <c r="L1518" i="1"/>
  <c r="O1518" i="1" s="1"/>
  <c r="R1518" i="1" s="1"/>
  <c r="J1518" i="1"/>
  <c r="S1518" i="1" s="1"/>
  <c r="S1517" i="1"/>
  <c r="M1517" i="1"/>
  <c r="O1517" i="1" s="1"/>
  <c r="R1517" i="1" s="1"/>
  <c r="L1517" i="1"/>
  <c r="J1517" i="1"/>
  <c r="O1516" i="1"/>
  <c r="R1516" i="1" s="1"/>
  <c r="M1516" i="1"/>
  <c r="L1516" i="1"/>
  <c r="J1516" i="1"/>
  <c r="O1515" i="1"/>
  <c r="S1515" i="1" s="1"/>
  <c r="M1515" i="1"/>
  <c r="L1515" i="1"/>
  <c r="J1515" i="1"/>
  <c r="L1514" i="1"/>
  <c r="M1513" i="1"/>
  <c r="L1513" i="1"/>
  <c r="O1513" i="1" s="1"/>
  <c r="R1513" i="1" s="1"/>
  <c r="J1513" i="1"/>
  <c r="S1513" i="1" s="1"/>
  <c r="O1512" i="1"/>
  <c r="R1512" i="1" s="1"/>
  <c r="M1512" i="1"/>
  <c r="L1512" i="1"/>
  <c r="J1512" i="1"/>
  <c r="R1511" i="1"/>
  <c r="M1511" i="1"/>
  <c r="L1511" i="1"/>
  <c r="O1511" i="1" s="1"/>
  <c r="J1511" i="1"/>
  <c r="S1511" i="1" s="1"/>
  <c r="M1510" i="1"/>
  <c r="O1510" i="1" s="1"/>
  <c r="L1510" i="1"/>
  <c r="J1510" i="1"/>
  <c r="R1509" i="1"/>
  <c r="O1509" i="1"/>
  <c r="M1509" i="1"/>
  <c r="L1509" i="1"/>
  <c r="J1509" i="1"/>
  <c r="S1508" i="1"/>
  <c r="R1508" i="1"/>
  <c r="O1508" i="1"/>
  <c r="M1508" i="1"/>
  <c r="L1508" i="1"/>
  <c r="J1508" i="1"/>
  <c r="S1507" i="1"/>
  <c r="R1507" i="1"/>
  <c r="M1507" i="1"/>
  <c r="L1507" i="1"/>
  <c r="O1507" i="1" s="1"/>
  <c r="J1507" i="1"/>
  <c r="M1506" i="1"/>
  <c r="O1506" i="1" s="1"/>
  <c r="R1506" i="1" s="1"/>
  <c r="L1506" i="1"/>
  <c r="J1506" i="1"/>
  <c r="S1506" i="1" s="1"/>
  <c r="M1505" i="1"/>
  <c r="L1505" i="1"/>
  <c r="O1505" i="1" s="1"/>
  <c r="R1505" i="1" s="1"/>
  <c r="J1505" i="1"/>
  <c r="S1505" i="1" s="1"/>
  <c r="O1504" i="1"/>
  <c r="R1504" i="1" s="1"/>
  <c r="M1504" i="1"/>
  <c r="L1504" i="1"/>
  <c r="J1504" i="1"/>
  <c r="M1503" i="1"/>
  <c r="L1503" i="1"/>
  <c r="O1503" i="1" s="1"/>
  <c r="R1503" i="1" s="1"/>
  <c r="J1503" i="1"/>
  <c r="S1503" i="1" s="1"/>
  <c r="M1502" i="1"/>
  <c r="O1502" i="1" s="1"/>
  <c r="L1502" i="1"/>
  <c r="J1502" i="1"/>
  <c r="H1501" i="1"/>
  <c r="H1500" i="1"/>
  <c r="R1499" i="1"/>
  <c r="O1499" i="1"/>
  <c r="M1499" i="1"/>
  <c r="L1499" i="1"/>
  <c r="J1499" i="1"/>
  <c r="S1499" i="1" s="1"/>
  <c r="R1498" i="1"/>
  <c r="O1498" i="1"/>
  <c r="M1498" i="1"/>
  <c r="L1498" i="1"/>
  <c r="J1498" i="1"/>
  <c r="S1498" i="1" s="1"/>
  <c r="S1497" i="1"/>
  <c r="R1497" i="1"/>
  <c r="M1497" i="1"/>
  <c r="L1497" i="1"/>
  <c r="O1497" i="1" s="1"/>
  <c r="J1497" i="1"/>
  <c r="M1496" i="1"/>
  <c r="O1496" i="1" s="1"/>
  <c r="R1496" i="1" s="1"/>
  <c r="L1496" i="1"/>
  <c r="J1496" i="1"/>
  <c r="S1496" i="1" s="1"/>
  <c r="M1495" i="1"/>
  <c r="L1495" i="1"/>
  <c r="O1495" i="1" s="1"/>
  <c r="R1495" i="1" s="1"/>
  <c r="J1495" i="1"/>
  <c r="S1495" i="1" s="1"/>
  <c r="M1494" i="1"/>
  <c r="L1494" i="1"/>
  <c r="O1494" i="1" s="1"/>
  <c r="R1494" i="1" s="1"/>
  <c r="J1494" i="1"/>
  <c r="M1493" i="1"/>
  <c r="L1493" i="1"/>
  <c r="J1493" i="1"/>
  <c r="M1492" i="1"/>
  <c r="O1492" i="1" s="1"/>
  <c r="L1492" i="1"/>
  <c r="J1492" i="1"/>
  <c r="R1491" i="1"/>
  <c r="O1491" i="1"/>
  <c r="M1491" i="1"/>
  <c r="L1491" i="1"/>
  <c r="J1491" i="1"/>
  <c r="S1491" i="1" s="1"/>
  <c r="R1490" i="1"/>
  <c r="O1490" i="1"/>
  <c r="M1490" i="1"/>
  <c r="L1490" i="1"/>
  <c r="J1490" i="1"/>
  <c r="S1489" i="1"/>
  <c r="R1489" i="1"/>
  <c r="M1489" i="1"/>
  <c r="L1489" i="1"/>
  <c r="O1489" i="1" s="1"/>
  <c r="J1489" i="1"/>
  <c r="M1487" i="1"/>
  <c r="L1487" i="1"/>
  <c r="J1487" i="1"/>
  <c r="M1485" i="1"/>
  <c r="L1485" i="1"/>
  <c r="O1485" i="1" s="1"/>
  <c r="J1485" i="1"/>
  <c r="S1484" i="1"/>
  <c r="M1484" i="1"/>
  <c r="O1484" i="1" s="1"/>
  <c r="R1484" i="1" s="1"/>
  <c r="L1484" i="1"/>
  <c r="J1484" i="1"/>
  <c r="M1483" i="1"/>
  <c r="L1483" i="1"/>
  <c r="O1483" i="1" s="1"/>
  <c r="R1483" i="1" s="1"/>
  <c r="J1483" i="1"/>
  <c r="M1482" i="1"/>
  <c r="O1482" i="1" s="1"/>
  <c r="R1482" i="1" s="1"/>
  <c r="L1482" i="1"/>
  <c r="J1482" i="1"/>
  <c r="R1481" i="1"/>
  <c r="M1481" i="1"/>
  <c r="L1481" i="1"/>
  <c r="O1481" i="1" s="1"/>
  <c r="J1481" i="1"/>
  <c r="S1480" i="1"/>
  <c r="M1480" i="1"/>
  <c r="O1480" i="1" s="1"/>
  <c r="R1480" i="1" s="1"/>
  <c r="L1480" i="1"/>
  <c r="J1480" i="1"/>
  <c r="O1479" i="1"/>
  <c r="R1479" i="1" s="1"/>
  <c r="M1479" i="1"/>
  <c r="L1479" i="1"/>
  <c r="J1479" i="1"/>
  <c r="S1479" i="1" s="1"/>
  <c r="O1478" i="1"/>
  <c r="R1478" i="1" s="1"/>
  <c r="M1478" i="1"/>
  <c r="L1478" i="1"/>
  <c r="J1478" i="1"/>
  <c r="S1478" i="1" s="1"/>
  <c r="M1477" i="1"/>
  <c r="L1477" i="1"/>
  <c r="O1477" i="1" s="1"/>
  <c r="J1477" i="1"/>
  <c r="S1476" i="1"/>
  <c r="M1476" i="1"/>
  <c r="O1476" i="1" s="1"/>
  <c r="R1476" i="1" s="1"/>
  <c r="L1476" i="1"/>
  <c r="J1476" i="1"/>
  <c r="M1475" i="1"/>
  <c r="L1475" i="1"/>
  <c r="O1475" i="1" s="1"/>
  <c r="R1475" i="1" s="1"/>
  <c r="J1475" i="1"/>
  <c r="M1474" i="1"/>
  <c r="O1474" i="1" s="1"/>
  <c r="R1474" i="1" s="1"/>
  <c r="L1474" i="1"/>
  <c r="J1474" i="1"/>
  <c r="R1473" i="1"/>
  <c r="M1473" i="1"/>
  <c r="L1473" i="1"/>
  <c r="O1473" i="1" s="1"/>
  <c r="J1473" i="1"/>
  <c r="H1471" i="1"/>
  <c r="M1470" i="1"/>
  <c r="L1470" i="1"/>
  <c r="O1470" i="1" s="1"/>
  <c r="R1470" i="1" s="1"/>
  <c r="J1470" i="1"/>
  <c r="O1469" i="1"/>
  <c r="R1469" i="1" s="1"/>
  <c r="M1469" i="1"/>
  <c r="L1469" i="1"/>
  <c r="J1469" i="1"/>
  <c r="O1468" i="1"/>
  <c r="R1468" i="1" s="1"/>
  <c r="M1468" i="1"/>
  <c r="L1468" i="1"/>
  <c r="J1468" i="1"/>
  <c r="O1467" i="1"/>
  <c r="R1467" i="1" s="1"/>
  <c r="M1467" i="1"/>
  <c r="L1467" i="1"/>
  <c r="J1467" i="1"/>
  <c r="R1466" i="1"/>
  <c r="M1466" i="1"/>
  <c r="L1466" i="1"/>
  <c r="O1466" i="1" s="1"/>
  <c r="S1466" i="1" s="1"/>
  <c r="J1466" i="1"/>
  <c r="S1465" i="1"/>
  <c r="M1465" i="1"/>
  <c r="O1465" i="1" s="1"/>
  <c r="R1465" i="1" s="1"/>
  <c r="L1465" i="1"/>
  <c r="J1465" i="1"/>
  <c r="M1464" i="1"/>
  <c r="L1464" i="1"/>
  <c r="O1464" i="1" s="1"/>
  <c r="R1464" i="1" s="1"/>
  <c r="J1464" i="1"/>
  <c r="M1463" i="1"/>
  <c r="L1463" i="1"/>
  <c r="J1463" i="1"/>
  <c r="M1462" i="1"/>
  <c r="L1462" i="1"/>
  <c r="O1462" i="1" s="1"/>
  <c r="R1462" i="1" s="1"/>
  <c r="J1462" i="1"/>
  <c r="O1461" i="1"/>
  <c r="R1461" i="1" s="1"/>
  <c r="M1461" i="1"/>
  <c r="L1461" i="1"/>
  <c r="J1461" i="1"/>
  <c r="O1460" i="1"/>
  <c r="R1460" i="1" s="1"/>
  <c r="M1460" i="1"/>
  <c r="L1460" i="1"/>
  <c r="J1460" i="1"/>
  <c r="O1459" i="1"/>
  <c r="R1459" i="1" s="1"/>
  <c r="M1459" i="1"/>
  <c r="L1459" i="1"/>
  <c r="J1459" i="1"/>
  <c r="R1458" i="1"/>
  <c r="M1458" i="1"/>
  <c r="L1458" i="1"/>
  <c r="O1458" i="1" s="1"/>
  <c r="S1458" i="1" s="1"/>
  <c r="J1458" i="1"/>
  <c r="S1457" i="1"/>
  <c r="M1457" i="1"/>
  <c r="O1457" i="1" s="1"/>
  <c r="R1457" i="1" s="1"/>
  <c r="L1457" i="1"/>
  <c r="J1457" i="1"/>
  <c r="M1456" i="1"/>
  <c r="L1456" i="1"/>
  <c r="O1456" i="1" s="1"/>
  <c r="R1456" i="1" s="1"/>
  <c r="J1456" i="1"/>
  <c r="M1455" i="1"/>
  <c r="L1455" i="1"/>
  <c r="O1455" i="1" s="1"/>
  <c r="R1455" i="1" s="1"/>
  <c r="J1455" i="1"/>
  <c r="O1453" i="1"/>
  <c r="R1453" i="1" s="1"/>
  <c r="M1453" i="1"/>
  <c r="L1453" i="1"/>
  <c r="J1453" i="1"/>
  <c r="M1452" i="1"/>
  <c r="L1452" i="1"/>
  <c r="O1452" i="1" s="1"/>
  <c r="J1452" i="1"/>
  <c r="S1451" i="1"/>
  <c r="M1451" i="1"/>
  <c r="O1451" i="1" s="1"/>
  <c r="R1451" i="1" s="1"/>
  <c r="L1451" i="1"/>
  <c r="J1451" i="1"/>
  <c r="M1450" i="1"/>
  <c r="L1450" i="1"/>
  <c r="O1450" i="1" s="1"/>
  <c r="R1450" i="1" s="1"/>
  <c r="J1450" i="1"/>
  <c r="M1449" i="1"/>
  <c r="O1449" i="1" s="1"/>
  <c r="R1449" i="1" s="1"/>
  <c r="L1449" i="1"/>
  <c r="J1449" i="1"/>
  <c r="S1449" i="1" s="1"/>
  <c r="R1448" i="1"/>
  <c r="M1448" i="1"/>
  <c r="L1448" i="1"/>
  <c r="O1448" i="1" s="1"/>
  <c r="J1448" i="1"/>
  <c r="M1447" i="1"/>
  <c r="O1447" i="1" s="1"/>
  <c r="R1447" i="1" s="1"/>
  <c r="L1447" i="1"/>
  <c r="J1447" i="1"/>
  <c r="O1446" i="1"/>
  <c r="R1446" i="1" s="1"/>
  <c r="M1446" i="1"/>
  <c r="L1446" i="1"/>
  <c r="J1446" i="1"/>
  <c r="O1445" i="1"/>
  <c r="R1445" i="1" s="1"/>
  <c r="M1445" i="1"/>
  <c r="L1445" i="1"/>
  <c r="J1445" i="1"/>
  <c r="M1444" i="1"/>
  <c r="L1444" i="1"/>
  <c r="O1444" i="1" s="1"/>
  <c r="J1444" i="1"/>
  <c r="S1443" i="1"/>
  <c r="M1443" i="1"/>
  <c r="O1443" i="1" s="1"/>
  <c r="R1443" i="1" s="1"/>
  <c r="L1443" i="1"/>
  <c r="J1443" i="1"/>
  <c r="M1442" i="1"/>
  <c r="L1442" i="1"/>
  <c r="O1442" i="1" s="1"/>
  <c r="R1442" i="1" s="1"/>
  <c r="J1442" i="1"/>
  <c r="M1441" i="1"/>
  <c r="O1441" i="1" s="1"/>
  <c r="R1441" i="1" s="1"/>
  <c r="L1441" i="1"/>
  <c r="J1441" i="1"/>
  <c r="S1441" i="1" s="1"/>
  <c r="R1440" i="1"/>
  <c r="M1440" i="1"/>
  <c r="L1440" i="1"/>
  <c r="O1440" i="1" s="1"/>
  <c r="J1440" i="1"/>
  <c r="M1439" i="1"/>
  <c r="O1439" i="1" s="1"/>
  <c r="R1439" i="1" s="1"/>
  <c r="L1439" i="1"/>
  <c r="J1439" i="1"/>
  <c r="O1438" i="1"/>
  <c r="R1438" i="1" s="1"/>
  <c r="M1438" i="1"/>
  <c r="L1438" i="1"/>
  <c r="J1438" i="1"/>
  <c r="O1437" i="1"/>
  <c r="R1437" i="1" s="1"/>
  <c r="M1437" i="1"/>
  <c r="L1437" i="1"/>
  <c r="J1437" i="1"/>
  <c r="M1436" i="1"/>
  <c r="L1436" i="1"/>
  <c r="O1436" i="1" s="1"/>
  <c r="J1436" i="1"/>
  <c r="S1435" i="1"/>
  <c r="M1435" i="1"/>
  <c r="O1435" i="1" s="1"/>
  <c r="R1435" i="1" s="1"/>
  <c r="L1435" i="1"/>
  <c r="J1435" i="1"/>
  <c r="M1434" i="1"/>
  <c r="L1434" i="1"/>
  <c r="O1434" i="1" s="1"/>
  <c r="R1434" i="1" s="1"/>
  <c r="J1434" i="1"/>
  <c r="M1433" i="1"/>
  <c r="O1433" i="1" s="1"/>
  <c r="R1433" i="1" s="1"/>
  <c r="L1433" i="1"/>
  <c r="J1433" i="1"/>
  <c r="S1433" i="1" s="1"/>
  <c r="R1432" i="1"/>
  <c r="M1432" i="1"/>
  <c r="L1432" i="1"/>
  <c r="O1432" i="1" s="1"/>
  <c r="J1432" i="1"/>
  <c r="M1431" i="1"/>
  <c r="O1431" i="1" s="1"/>
  <c r="R1431" i="1" s="1"/>
  <c r="L1431" i="1"/>
  <c r="J1431" i="1"/>
  <c r="O1430" i="1"/>
  <c r="R1430" i="1" s="1"/>
  <c r="M1430" i="1"/>
  <c r="L1430" i="1"/>
  <c r="J1430" i="1"/>
  <c r="O1429" i="1"/>
  <c r="R1429" i="1" s="1"/>
  <c r="M1429" i="1"/>
  <c r="L1429" i="1"/>
  <c r="J1429" i="1"/>
  <c r="R1426" i="1"/>
  <c r="O1426" i="1"/>
  <c r="M1426" i="1"/>
  <c r="L1426" i="1"/>
  <c r="J1426" i="1"/>
  <c r="S1426" i="1" s="1"/>
  <c r="R1425" i="1"/>
  <c r="O1425" i="1"/>
  <c r="M1425" i="1"/>
  <c r="L1425" i="1"/>
  <c r="J1425" i="1"/>
  <c r="S1424" i="1"/>
  <c r="R1424" i="1"/>
  <c r="M1424" i="1"/>
  <c r="L1424" i="1"/>
  <c r="O1424" i="1" s="1"/>
  <c r="J1424" i="1"/>
  <c r="M1422" i="1"/>
  <c r="L1422" i="1"/>
  <c r="J1422" i="1"/>
  <c r="S1421" i="1"/>
  <c r="O1421" i="1"/>
  <c r="R1421" i="1" s="1"/>
  <c r="M1421" i="1"/>
  <c r="L1421" i="1"/>
  <c r="J1421" i="1"/>
  <c r="O1420" i="1"/>
  <c r="R1420" i="1" s="1"/>
  <c r="M1420" i="1"/>
  <c r="L1420" i="1"/>
  <c r="J1420" i="1"/>
  <c r="R1419" i="1"/>
  <c r="O1419" i="1"/>
  <c r="M1419" i="1"/>
  <c r="L1419" i="1"/>
  <c r="J1419" i="1"/>
  <c r="S1419" i="1" s="1"/>
  <c r="M1418" i="1"/>
  <c r="L1418" i="1"/>
  <c r="O1418" i="1" s="1"/>
  <c r="R1418" i="1" s="1"/>
  <c r="J1418" i="1"/>
  <c r="M1417" i="1"/>
  <c r="O1417" i="1" s="1"/>
  <c r="R1417" i="1" s="1"/>
  <c r="L1417" i="1"/>
  <c r="J1417" i="1"/>
  <c r="S1417" i="1" s="1"/>
  <c r="M1416" i="1"/>
  <c r="L1416" i="1"/>
  <c r="O1416" i="1" s="1"/>
  <c r="R1416" i="1" s="1"/>
  <c r="J1416" i="1"/>
  <c r="S1416" i="1" s="1"/>
  <c r="M1415" i="1"/>
  <c r="L1415" i="1"/>
  <c r="O1415" i="1" s="1"/>
  <c r="R1415" i="1" s="1"/>
  <c r="J1415" i="1"/>
  <c r="M1414" i="1"/>
  <c r="L1414" i="1"/>
  <c r="J1414" i="1"/>
  <c r="S1413" i="1"/>
  <c r="O1413" i="1"/>
  <c r="R1413" i="1" s="1"/>
  <c r="M1413" i="1"/>
  <c r="L1413" i="1"/>
  <c r="J1413" i="1"/>
  <c r="O1412" i="1"/>
  <c r="R1412" i="1" s="1"/>
  <c r="M1412" i="1"/>
  <c r="L1412" i="1"/>
  <c r="J1412" i="1"/>
  <c r="R1411" i="1"/>
  <c r="O1411" i="1"/>
  <c r="M1411" i="1"/>
  <c r="L1411" i="1"/>
  <c r="J1411" i="1"/>
  <c r="S1411" i="1" s="1"/>
  <c r="M1410" i="1"/>
  <c r="L1410" i="1"/>
  <c r="O1410" i="1" s="1"/>
  <c r="R1410" i="1" s="1"/>
  <c r="J1410" i="1"/>
  <c r="M1409" i="1"/>
  <c r="O1409" i="1" s="1"/>
  <c r="R1409" i="1" s="1"/>
  <c r="L1409" i="1"/>
  <c r="J1409" i="1"/>
  <c r="M1407" i="1"/>
  <c r="O1407" i="1" s="1"/>
  <c r="L1407" i="1"/>
  <c r="J1407" i="1"/>
  <c r="R1406" i="1"/>
  <c r="O1406" i="1"/>
  <c r="S1406" i="1" s="1"/>
  <c r="M1406" i="1"/>
  <c r="L1406" i="1"/>
  <c r="J1406" i="1"/>
  <c r="S1405" i="1"/>
  <c r="R1405" i="1"/>
  <c r="O1405" i="1"/>
  <c r="M1405" i="1"/>
  <c r="L1405" i="1"/>
  <c r="J1405" i="1"/>
  <c r="S1404" i="1"/>
  <c r="R1404" i="1"/>
  <c r="M1404" i="1"/>
  <c r="L1404" i="1"/>
  <c r="O1404" i="1" s="1"/>
  <c r="J1404" i="1"/>
  <c r="M1403" i="1"/>
  <c r="O1403" i="1" s="1"/>
  <c r="R1403" i="1" s="1"/>
  <c r="L1403" i="1"/>
  <c r="J1403" i="1"/>
  <c r="M1401" i="1"/>
  <c r="O1401" i="1" s="1"/>
  <c r="L1401" i="1"/>
  <c r="J1401" i="1"/>
  <c r="R1400" i="1"/>
  <c r="O1400" i="1"/>
  <c r="S1400" i="1" s="1"/>
  <c r="M1400" i="1"/>
  <c r="L1400" i="1"/>
  <c r="J1400" i="1"/>
  <c r="R1399" i="1"/>
  <c r="O1399" i="1"/>
  <c r="M1399" i="1"/>
  <c r="L1399" i="1"/>
  <c r="J1399" i="1"/>
  <c r="M1397" i="1"/>
  <c r="L1397" i="1"/>
  <c r="O1397" i="1" s="1"/>
  <c r="R1397" i="1" s="1"/>
  <c r="J1397" i="1"/>
  <c r="R1395" i="1"/>
  <c r="O1395" i="1"/>
  <c r="M1395" i="1"/>
  <c r="L1395" i="1"/>
  <c r="J1395" i="1"/>
  <c r="S1395" i="1" s="1"/>
  <c r="S1394" i="1"/>
  <c r="R1394" i="1"/>
  <c r="M1394" i="1"/>
  <c r="L1394" i="1"/>
  <c r="O1394" i="1" s="1"/>
  <c r="J1394" i="1"/>
  <c r="M1393" i="1"/>
  <c r="O1393" i="1" s="1"/>
  <c r="R1393" i="1" s="1"/>
  <c r="L1393" i="1"/>
  <c r="J1393" i="1"/>
  <c r="S1393" i="1" s="1"/>
  <c r="M1392" i="1"/>
  <c r="L1392" i="1"/>
  <c r="O1392" i="1" s="1"/>
  <c r="R1392" i="1" s="1"/>
  <c r="J1392" i="1"/>
  <c r="S1392" i="1" s="1"/>
  <c r="O1391" i="1"/>
  <c r="R1391" i="1" s="1"/>
  <c r="M1391" i="1"/>
  <c r="L1391" i="1"/>
  <c r="J1391" i="1"/>
  <c r="R1390" i="1"/>
  <c r="M1390" i="1"/>
  <c r="L1390" i="1"/>
  <c r="O1390" i="1" s="1"/>
  <c r="J1390" i="1"/>
  <c r="S1390" i="1" s="1"/>
  <c r="M1389" i="1"/>
  <c r="O1389" i="1" s="1"/>
  <c r="L1389" i="1"/>
  <c r="J1389" i="1"/>
  <c r="R1388" i="1"/>
  <c r="O1388" i="1"/>
  <c r="S1388" i="1" s="1"/>
  <c r="M1388" i="1"/>
  <c r="L1388" i="1"/>
  <c r="J1388" i="1"/>
  <c r="R1387" i="1"/>
  <c r="O1387" i="1"/>
  <c r="M1387" i="1"/>
  <c r="L1387" i="1"/>
  <c r="J1387" i="1"/>
  <c r="S1387" i="1" s="1"/>
  <c r="S1386" i="1"/>
  <c r="R1386" i="1"/>
  <c r="M1386" i="1"/>
  <c r="L1386" i="1"/>
  <c r="O1386" i="1" s="1"/>
  <c r="J1386" i="1"/>
  <c r="M1385" i="1"/>
  <c r="O1385" i="1" s="1"/>
  <c r="R1385" i="1" s="1"/>
  <c r="L1385" i="1"/>
  <c r="J1385" i="1"/>
  <c r="S1385" i="1" s="1"/>
  <c r="M1384" i="1"/>
  <c r="L1384" i="1"/>
  <c r="O1384" i="1" s="1"/>
  <c r="R1384" i="1" s="1"/>
  <c r="J1384" i="1"/>
  <c r="S1384" i="1" s="1"/>
  <c r="O1383" i="1"/>
  <c r="R1383" i="1" s="1"/>
  <c r="M1383" i="1"/>
  <c r="L1383" i="1"/>
  <c r="J1383" i="1"/>
  <c r="M1382" i="1"/>
  <c r="L1382" i="1"/>
  <c r="O1382" i="1" s="1"/>
  <c r="R1382" i="1" s="1"/>
  <c r="J1382" i="1"/>
  <c r="S1382" i="1" s="1"/>
  <c r="M1381" i="1"/>
  <c r="O1381" i="1" s="1"/>
  <c r="L1381" i="1"/>
  <c r="J1381" i="1"/>
  <c r="R1380" i="1"/>
  <c r="O1380" i="1"/>
  <c r="S1380" i="1" s="1"/>
  <c r="M1380" i="1"/>
  <c r="L1380" i="1"/>
  <c r="J1380" i="1"/>
  <c r="S1379" i="1"/>
  <c r="R1379" i="1"/>
  <c r="O1379" i="1"/>
  <c r="M1379" i="1"/>
  <c r="L1379" i="1"/>
  <c r="J1379" i="1"/>
  <c r="S1378" i="1"/>
  <c r="R1378" i="1"/>
  <c r="M1378" i="1"/>
  <c r="L1378" i="1"/>
  <c r="O1378" i="1" s="1"/>
  <c r="J1378" i="1"/>
  <c r="M1377" i="1"/>
  <c r="O1377" i="1" s="1"/>
  <c r="R1377" i="1" s="1"/>
  <c r="L1377" i="1"/>
  <c r="J1377" i="1"/>
  <c r="M1376" i="1"/>
  <c r="L1376" i="1"/>
  <c r="O1376" i="1" s="1"/>
  <c r="R1376" i="1" s="1"/>
  <c r="J1376" i="1"/>
  <c r="S1376" i="1" s="1"/>
  <c r="L1375" i="1"/>
  <c r="S1374" i="1"/>
  <c r="M1374" i="1"/>
  <c r="O1374" i="1" s="1"/>
  <c r="R1374" i="1" s="1"/>
  <c r="L1374" i="1"/>
  <c r="J1374" i="1"/>
  <c r="O1373" i="1"/>
  <c r="R1373" i="1" s="1"/>
  <c r="M1373" i="1"/>
  <c r="L1373" i="1"/>
  <c r="J1373" i="1"/>
  <c r="S1373" i="1" s="1"/>
  <c r="L1372" i="1"/>
  <c r="M1371" i="1"/>
  <c r="O1371" i="1" s="1"/>
  <c r="R1371" i="1" s="1"/>
  <c r="L1371" i="1"/>
  <c r="J1371" i="1"/>
  <c r="S1371" i="1" s="1"/>
  <c r="M1370" i="1"/>
  <c r="L1370" i="1"/>
  <c r="O1370" i="1" s="1"/>
  <c r="R1370" i="1" s="1"/>
  <c r="J1370" i="1"/>
  <c r="S1370" i="1" s="1"/>
  <c r="M1369" i="1"/>
  <c r="L1369" i="1"/>
  <c r="O1369" i="1" s="1"/>
  <c r="R1369" i="1" s="1"/>
  <c r="J1369" i="1"/>
  <c r="M1368" i="1"/>
  <c r="L1368" i="1"/>
  <c r="J1368" i="1"/>
  <c r="M1367" i="1"/>
  <c r="O1367" i="1" s="1"/>
  <c r="L1367" i="1"/>
  <c r="J1367" i="1"/>
  <c r="R1366" i="1"/>
  <c r="O1366" i="1"/>
  <c r="M1366" i="1"/>
  <c r="L1366" i="1"/>
  <c r="J1366" i="1"/>
  <c r="S1366" i="1" s="1"/>
  <c r="R1365" i="1"/>
  <c r="O1365" i="1"/>
  <c r="M1365" i="1"/>
  <c r="L1365" i="1"/>
  <c r="J1365" i="1"/>
  <c r="S1365" i="1" s="1"/>
  <c r="S1364" i="1"/>
  <c r="R1364" i="1"/>
  <c r="M1364" i="1"/>
  <c r="L1364" i="1"/>
  <c r="O1364" i="1" s="1"/>
  <c r="J1364" i="1"/>
  <c r="M1363" i="1"/>
  <c r="O1363" i="1" s="1"/>
  <c r="R1363" i="1" s="1"/>
  <c r="L1363" i="1"/>
  <c r="J1363" i="1"/>
  <c r="S1363" i="1" s="1"/>
  <c r="M1362" i="1"/>
  <c r="L1362" i="1"/>
  <c r="O1362" i="1" s="1"/>
  <c r="R1362" i="1" s="1"/>
  <c r="J1362" i="1"/>
  <c r="S1362" i="1" s="1"/>
  <c r="M1361" i="1"/>
  <c r="L1361" i="1"/>
  <c r="O1361" i="1" s="1"/>
  <c r="R1361" i="1" s="1"/>
  <c r="J1361" i="1"/>
  <c r="M1360" i="1"/>
  <c r="L1360" i="1"/>
  <c r="J1360" i="1"/>
  <c r="M1359" i="1"/>
  <c r="O1359" i="1" s="1"/>
  <c r="L1359" i="1"/>
  <c r="J1359" i="1"/>
  <c r="R1358" i="1"/>
  <c r="O1358" i="1"/>
  <c r="M1358" i="1"/>
  <c r="L1358" i="1"/>
  <c r="J1358" i="1"/>
  <c r="S1358" i="1" s="1"/>
  <c r="R1357" i="1"/>
  <c r="O1357" i="1"/>
  <c r="M1357" i="1"/>
  <c r="L1357" i="1"/>
  <c r="J1357" i="1"/>
  <c r="S1357" i="1" s="1"/>
  <c r="L1356" i="1"/>
  <c r="M1355" i="1"/>
  <c r="L1355" i="1"/>
  <c r="O1355" i="1" s="1"/>
  <c r="R1355" i="1" s="1"/>
  <c r="J1355" i="1"/>
  <c r="M1354" i="1"/>
  <c r="L1354" i="1"/>
  <c r="O1354" i="1" s="1"/>
  <c r="R1354" i="1" s="1"/>
  <c r="J1354" i="1"/>
  <c r="S1354" i="1" s="1"/>
  <c r="M1353" i="1"/>
  <c r="L1353" i="1"/>
  <c r="O1353" i="1" s="1"/>
  <c r="R1353" i="1" s="1"/>
  <c r="J1353" i="1"/>
  <c r="O1352" i="1"/>
  <c r="R1352" i="1" s="1"/>
  <c r="M1352" i="1"/>
  <c r="L1352" i="1"/>
  <c r="J1352" i="1"/>
  <c r="O1351" i="1"/>
  <c r="R1351" i="1" s="1"/>
  <c r="M1351" i="1"/>
  <c r="L1351" i="1"/>
  <c r="J1351" i="1"/>
  <c r="O1350" i="1"/>
  <c r="R1350" i="1" s="1"/>
  <c r="M1350" i="1"/>
  <c r="L1350" i="1"/>
  <c r="J1350" i="1"/>
  <c r="R1349" i="1"/>
  <c r="M1349" i="1"/>
  <c r="L1349" i="1"/>
  <c r="O1349" i="1" s="1"/>
  <c r="S1349" i="1" s="1"/>
  <c r="J1349" i="1"/>
  <c r="S1348" i="1"/>
  <c r="M1348" i="1"/>
  <c r="O1348" i="1" s="1"/>
  <c r="R1348" i="1" s="1"/>
  <c r="L1348" i="1"/>
  <c r="J1348" i="1"/>
  <c r="M1347" i="1"/>
  <c r="L1347" i="1"/>
  <c r="O1347" i="1" s="1"/>
  <c r="R1347" i="1" s="1"/>
  <c r="J1347" i="1"/>
  <c r="M1346" i="1"/>
  <c r="L1346" i="1"/>
  <c r="J1346" i="1"/>
  <c r="M1345" i="1"/>
  <c r="L1345" i="1"/>
  <c r="O1345" i="1" s="1"/>
  <c r="R1345" i="1" s="1"/>
  <c r="J1345" i="1"/>
  <c r="O1344" i="1"/>
  <c r="R1344" i="1" s="1"/>
  <c r="M1344" i="1"/>
  <c r="L1344" i="1"/>
  <c r="J1344" i="1"/>
  <c r="O1343" i="1"/>
  <c r="R1343" i="1" s="1"/>
  <c r="M1343" i="1"/>
  <c r="L1343" i="1"/>
  <c r="J1343" i="1"/>
  <c r="O1342" i="1"/>
  <c r="R1342" i="1" s="1"/>
  <c r="M1342" i="1"/>
  <c r="L1342" i="1"/>
  <c r="J1342" i="1"/>
  <c r="H1341" i="1"/>
  <c r="M1340" i="1"/>
  <c r="L1340" i="1"/>
  <c r="J1340" i="1"/>
  <c r="M1339" i="1"/>
  <c r="O1339" i="1" s="1"/>
  <c r="L1339" i="1"/>
  <c r="J1339" i="1"/>
  <c r="R1338" i="1"/>
  <c r="O1338" i="1"/>
  <c r="M1338" i="1"/>
  <c r="L1338" i="1"/>
  <c r="J1338" i="1"/>
  <c r="S1338" i="1" s="1"/>
  <c r="R1337" i="1"/>
  <c r="O1337" i="1"/>
  <c r="M1337" i="1"/>
  <c r="L1337" i="1"/>
  <c r="J1337" i="1"/>
  <c r="S1337" i="1" s="1"/>
  <c r="S1336" i="1"/>
  <c r="M1336" i="1"/>
  <c r="L1336" i="1"/>
  <c r="O1336" i="1" s="1"/>
  <c r="R1336" i="1" s="1"/>
  <c r="J1336" i="1"/>
  <c r="S1335" i="1"/>
  <c r="M1335" i="1"/>
  <c r="O1335" i="1" s="1"/>
  <c r="R1335" i="1" s="1"/>
  <c r="L1335" i="1"/>
  <c r="J1335" i="1"/>
  <c r="M1334" i="1"/>
  <c r="L1334" i="1"/>
  <c r="O1334" i="1" s="1"/>
  <c r="R1334" i="1" s="1"/>
  <c r="J1334" i="1"/>
  <c r="Q1332" i="1"/>
  <c r="H1331" i="1"/>
  <c r="O1330" i="1"/>
  <c r="R1330" i="1" s="1"/>
  <c r="M1330" i="1"/>
  <c r="L1330" i="1"/>
  <c r="J1330" i="1"/>
  <c r="S1328" i="1"/>
  <c r="M1328" i="1"/>
  <c r="O1328" i="1" s="1"/>
  <c r="R1328" i="1" s="1"/>
  <c r="L1328" i="1"/>
  <c r="J1328" i="1"/>
  <c r="M1327" i="1"/>
  <c r="L1327" i="1"/>
  <c r="O1327" i="1" s="1"/>
  <c r="R1327" i="1" s="1"/>
  <c r="J1327" i="1"/>
  <c r="M1326" i="1"/>
  <c r="O1326" i="1" s="1"/>
  <c r="R1326" i="1" s="1"/>
  <c r="L1326" i="1"/>
  <c r="J1326" i="1"/>
  <c r="S1326" i="1" s="1"/>
  <c r="R1325" i="1"/>
  <c r="M1325" i="1"/>
  <c r="L1325" i="1"/>
  <c r="O1325" i="1" s="1"/>
  <c r="J1325" i="1"/>
  <c r="M1324" i="1"/>
  <c r="O1324" i="1" s="1"/>
  <c r="R1324" i="1" s="1"/>
  <c r="L1324" i="1"/>
  <c r="J1324" i="1"/>
  <c r="M1322" i="1"/>
  <c r="O1322" i="1" s="1"/>
  <c r="R1322" i="1" s="1"/>
  <c r="L1322" i="1"/>
  <c r="J1322" i="1"/>
  <c r="M1321" i="1"/>
  <c r="L1321" i="1"/>
  <c r="O1321" i="1" s="1"/>
  <c r="R1321" i="1" s="1"/>
  <c r="J1321" i="1"/>
  <c r="S1321" i="1" s="1"/>
  <c r="O1320" i="1"/>
  <c r="R1320" i="1" s="1"/>
  <c r="M1320" i="1"/>
  <c r="L1320" i="1"/>
  <c r="J1320" i="1"/>
  <c r="M1319" i="1"/>
  <c r="L1319" i="1"/>
  <c r="J1319" i="1"/>
  <c r="L1318" i="1"/>
  <c r="L1317" i="1"/>
  <c r="M1316" i="1"/>
  <c r="O1316" i="1" s="1"/>
  <c r="R1316" i="1" s="1"/>
  <c r="L1316" i="1"/>
  <c r="J1316" i="1"/>
  <c r="M1315" i="1"/>
  <c r="L1315" i="1"/>
  <c r="O1315" i="1" s="1"/>
  <c r="R1315" i="1" s="1"/>
  <c r="J1315" i="1"/>
  <c r="M1314" i="1"/>
  <c r="L1314" i="1"/>
  <c r="O1314" i="1" s="1"/>
  <c r="R1314" i="1" s="1"/>
  <c r="J1314" i="1"/>
  <c r="M1313" i="1"/>
  <c r="L1313" i="1"/>
  <c r="O1313" i="1" s="1"/>
  <c r="R1313" i="1" s="1"/>
  <c r="J1313" i="1"/>
  <c r="S1312" i="1"/>
  <c r="O1312" i="1"/>
  <c r="R1312" i="1" s="1"/>
  <c r="M1312" i="1"/>
  <c r="L1312" i="1"/>
  <c r="J1312" i="1"/>
  <c r="O1311" i="1"/>
  <c r="R1311" i="1" s="1"/>
  <c r="M1311" i="1"/>
  <c r="L1311" i="1"/>
  <c r="J1311" i="1"/>
  <c r="S1311" i="1" s="1"/>
  <c r="S1310" i="1"/>
  <c r="O1310" i="1"/>
  <c r="R1310" i="1" s="1"/>
  <c r="M1310" i="1"/>
  <c r="L1310" i="1"/>
  <c r="J1310" i="1"/>
  <c r="S1309" i="1"/>
  <c r="R1309" i="1"/>
  <c r="M1309" i="1"/>
  <c r="L1309" i="1"/>
  <c r="O1309" i="1" s="1"/>
  <c r="J1309" i="1"/>
  <c r="M1308" i="1"/>
  <c r="O1308" i="1" s="1"/>
  <c r="R1308" i="1" s="1"/>
  <c r="L1308" i="1"/>
  <c r="J1308" i="1"/>
  <c r="M1307" i="1"/>
  <c r="L1307" i="1"/>
  <c r="O1307" i="1" s="1"/>
  <c r="R1307" i="1" s="1"/>
  <c r="J1307" i="1"/>
  <c r="M1306" i="1"/>
  <c r="L1306" i="1"/>
  <c r="O1306" i="1" s="1"/>
  <c r="R1306" i="1" s="1"/>
  <c r="J1306" i="1"/>
  <c r="M1305" i="1"/>
  <c r="L1305" i="1"/>
  <c r="O1305" i="1" s="1"/>
  <c r="R1305" i="1" s="1"/>
  <c r="J1305" i="1"/>
  <c r="L1304" i="1"/>
  <c r="S1303" i="1"/>
  <c r="O1303" i="1"/>
  <c r="R1303" i="1" s="1"/>
  <c r="M1303" i="1"/>
  <c r="L1303" i="1"/>
  <c r="J1303" i="1"/>
  <c r="S1302" i="1"/>
  <c r="R1302" i="1"/>
  <c r="M1302" i="1"/>
  <c r="L1302" i="1"/>
  <c r="O1302" i="1" s="1"/>
  <c r="J1302" i="1"/>
  <c r="M1301" i="1"/>
  <c r="O1301" i="1" s="1"/>
  <c r="R1301" i="1" s="1"/>
  <c r="L1301" i="1"/>
  <c r="J1301" i="1"/>
  <c r="M1300" i="1"/>
  <c r="L1300" i="1"/>
  <c r="O1300" i="1" s="1"/>
  <c r="R1300" i="1" s="1"/>
  <c r="J1300" i="1"/>
  <c r="S1300" i="1" s="1"/>
  <c r="M1299" i="1"/>
  <c r="L1299" i="1"/>
  <c r="O1299" i="1" s="1"/>
  <c r="R1299" i="1" s="1"/>
  <c r="J1299" i="1"/>
  <c r="S1299" i="1" s="1"/>
  <c r="M1298" i="1"/>
  <c r="L1298" i="1"/>
  <c r="O1298" i="1" s="1"/>
  <c r="R1298" i="1" s="1"/>
  <c r="J1298" i="1"/>
  <c r="S1297" i="1"/>
  <c r="O1297" i="1"/>
  <c r="R1297" i="1" s="1"/>
  <c r="M1297" i="1"/>
  <c r="L1297" i="1"/>
  <c r="J1297" i="1"/>
  <c r="O1296" i="1"/>
  <c r="R1296" i="1" s="1"/>
  <c r="M1296" i="1"/>
  <c r="L1296" i="1"/>
  <c r="J1296" i="1"/>
  <c r="S1296" i="1" s="1"/>
  <c r="S1295" i="1"/>
  <c r="O1295" i="1"/>
  <c r="R1295" i="1" s="1"/>
  <c r="M1295" i="1"/>
  <c r="L1295" i="1"/>
  <c r="J1295" i="1"/>
  <c r="S1294" i="1"/>
  <c r="R1294" i="1"/>
  <c r="M1294" i="1"/>
  <c r="L1294" i="1"/>
  <c r="O1294" i="1" s="1"/>
  <c r="J1294" i="1"/>
  <c r="M1293" i="1"/>
  <c r="O1293" i="1" s="1"/>
  <c r="R1293" i="1" s="1"/>
  <c r="L1293" i="1"/>
  <c r="J1293" i="1"/>
  <c r="M1292" i="1"/>
  <c r="L1292" i="1"/>
  <c r="O1292" i="1" s="1"/>
  <c r="R1292" i="1" s="1"/>
  <c r="J1292" i="1"/>
  <c r="S1292" i="1" s="1"/>
  <c r="M1291" i="1"/>
  <c r="L1291" i="1"/>
  <c r="O1291" i="1" s="1"/>
  <c r="R1291" i="1" s="1"/>
  <c r="J1291" i="1"/>
  <c r="S1291" i="1" s="1"/>
  <c r="M1290" i="1"/>
  <c r="L1290" i="1"/>
  <c r="O1290" i="1" s="1"/>
  <c r="R1290" i="1" s="1"/>
  <c r="J1290" i="1"/>
  <c r="S1289" i="1"/>
  <c r="O1289" i="1"/>
  <c r="R1289" i="1" s="1"/>
  <c r="M1289" i="1"/>
  <c r="L1289" i="1"/>
  <c r="J1289" i="1"/>
  <c r="O1288" i="1"/>
  <c r="R1288" i="1" s="1"/>
  <c r="M1288" i="1"/>
  <c r="L1288" i="1"/>
  <c r="J1288" i="1"/>
  <c r="S1288" i="1" s="1"/>
  <c r="S1287" i="1"/>
  <c r="O1287" i="1"/>
  <c r="R1287" i="1" s="1"/>
  <c r="M1287" i="1"/>
  <c r="L1287" i="1"/>
  <c r="J1287" i="1"/>
  <c r="S1286" i="1"/>
  <c r="R1286" i="1"/>
  <c r="M1286" i="1"/>
  <c r="L1286" i="1"/>
  <c r="O1286" i="1" s="1"/>
  <c r="J1286" i="1"/>
  <c r="M1285" i="1"/>
  <c r="O1285" i="1" s="1"/>
  <c r="R1285" i="1" s="1"/>
  <c r="L1285" i="1"/>
  <c r="J1285" i="1"/>
  <c r="M1284" i="1"/>
  <c r="L1284" i="1"/>
  <c r="O1284" i="1" s="1"/>
  <c r="R1284" i="1" s="1"/>
  <c r="J1284" i="1"/>
  <c r="S1284" i="1" s="1"/>
  <c r="M1283" i="1"/>
  <c r="L1283" i="1"/>
  <c r="O1283" i="1" s="1"/>
  <c r="R1283" i="1" s="1"/>
  <c r="J1283" i="1"/>
  <c r="S1283" i="1" s="1"/>
  <c r="M1282" i="1"/>
  <c r="L1282" i="1"/>
  <c r="O1282" i="1" s="1"/>
  <c r="R1282" i="1" s="1"/>
  <c r="J1282" i="1"/>
  <c r="S1281" i="1"/>
  <c r="O1281" i="1"/>
  <c r="R1281" i="1" s="1"/>
  <c r="M1281" i="1"/>
  <c r="L1281" i="1"/>
  <c r="J1281" i="1"/>
  <c r="O1280" i="1"/>
  <c r="R1280" i="1" s="1"/>
  <c r="M1280" i="1"/>
  <c r="L1280" i="1"/>
  <c r="J1280" i="1"/>
  <c r="S1280" i="1" s="1"/>
  <c r="S1279" i="1"/>
  <c r="O1279" i="1"/>
  <c r="R1279" i="1" s="1"/>
  <c r="M1279" i="1"/>
  <c r="L1279" i="1"/>
  <c r="J1279" i="1"/>
  <c r="S1278" i="1"/>
  <c r="R1278" i="1"/>
  <c r="M1278" i="1"/>
  <c r="L1278" i="1"/>
  <c r="O1278" i="1" s="1"/>
  <c r="J1278" i="1"/>
  <c r="M1277" i="1"/>
  <c r="O1277" i="1" s="1"/>
  <c r="R1277" i="1" s="1"/>
  <c r="L1277" i="1"/>
  <c r="J1277" i="1"/>
  <c r="M1276" i="1"/>
  <c r="L1276" i="1"/>
  <c r="O1276" i="1" s="1"/>
  <c r="R1276" i="1" s="1"/>
  <c r="J1276" i="1"/>
  <c r="S1276" i="1" s="1"/>
  <c r="M1275" i="1"/>
  <c r="L1275" i="1"/>
  <c r="O1275" i="1" s="1"/>
  <c r="R1275" i="1" s="1"/>
  <c r="J1275" i="1"/>
  <c r="S1275" i="1" s="1"/>
  <c r="M1274" i="1"/>
  <c r="L1274" i="1"/>
  <c r="O1274" i="1" s="1"/>
  <c r="R1274" i="1" s="1"/>
  <c r="J1274" i="1"/>
  <c r="S1273" i="1"/>
  <c r="O1273" i="1"/>
  <c r="R1273" i="1" s="1"/>
  <c r="M1273" i="1"/>
  <c r="L1273" i="1"/>
  <c r="J1273" i="1"/>
  <c r="O1272" i="1"/>
  <c r="R1272" i="1" s="1"/>
  <c r="M1272" i="1"/>
  <c r="L1272" i="1"/>
  <c r="J1272" i="1"/>
  <c r="S1272" i="1" s="1"/>
  <c r="S1271" i="1"/>
  <c r="O1271" i="1"/>
  <c r="R1271" i="1" s="1"/>
  <c r="M1271" i="1"/>
  <c r="L1271" i="1"/>
  <c r="J1271" i="1"/>
  <c r="S1270" i="1"/>
  <c r="R1270" i="1"/>
  <c r="M1270" i="1"/>
  <c r="L1270" i="1"/>
  <c r="O1270" i="1" s="1"/>
  <c r="J1270" i="1"/>
  <c r="M1269" i="1"/>
  <c r="O1269" i="1" s="1"/>
  <c r="R1269" i="1" s="1"/>
  <c r="L1269" i="1"/>
  <c r="J1269" i="1"/>
  <c r="M1268" i="1"/>
  <c r="L1268" i="1"/>
  <c r="O1268" i="1" s="1"/>
  <c r="R1268" i="1" s="1"/>
  <c r="J1268" i="1"/>
  <c r="S1268" i="1" s="1"/>
  <c r="M1267" i="1"/>
  <c r="L1267" i="1"/>
  <c r="O1267" i="1" s="1"/>
  <c r="R1267" i="1" s="1"/>
  <c r="J1267" i="1"/>
  <c r="S1267" i="1" s="1"/>
  <c r="M1266" i="1"/>
  <c r="L1266" i="1"/>
  <c r="O1266" i="1" s="1"/>
  <c r="R1266" i="1" s="1"/>
  <c r="J1266" i="1"/>
  <c r="S1265" i="1"/>
  <c r="O1265" i="1"/>
  <c r="R1265" i="1" s="1"/>
  <c r="M1265" i="1"/>
  <c r="L1265" i="1"/>
  <c r="J1265" i="1"/>
  <c r="O1264" i="1"/>
  <c r="R1264" i="1" s="1"/>
  <c r="M1264" i="1"/>
  <c r="L1264" i="1"/>
  <c r="J1264" i="1"/>
  <c r="S1264" i="1" s="1"/>
  <c r="S1263" i="1"/>
  <c r="O1263" i="1"/>
  <c r="R1263" i="1" s="1"/>
  <c r="M1263" i="1"/>
  <c r="L1263" i="1"/>
  <c r="J1263" i="1"/>
  <c r="S1262" i="1"/>
  <c r="R1262" i="1"/>
  <c r="M1262" i="1"/>
  <c r="L1262" i="1"/>
  <c r="O1262" i="1" s="1"/>
  <c r="J1262" i="1"/>
  <c r="M1261" i="1"/>
  <c r="O1261" i="1" s="1"/>
  <c r="R1261" i="1" s="1"/>
  <c r="L1261" i="1"/>
  <c r="J1261" i="1"/>
  <c r="M1260" i="1"/>
  <c r="L1260" i="1"/>
  <c r="O1260" i="1" s="1"/>
  <c r="R1260" i="1" s="1"/>
  <c r="J1260" i="1"/>
  <c r="S1260" i="1" s="1"/>
  <c r="M1259" i="1"/>
  <c r="L1259" i="1"/>
  <c r="O1259" i="1" s="1"/>
  <c r="R1259" i="1" s="1"/>
  <c r="J1259" i="1"/>
  <c r="S1259" i="1" s="1"/>
  <c r="M1258" i="1"/>
  <c r="L1258" i="1"/>
  <c r="O1258" i="1" s="1"/>
  <c r="R1258" i="1" s="1"/>
  <c r="J1258" i="1"/>
  <c r="S1257" i="1"/>
  <c r="O1257" i="1"/>
  <c r="R1257" i="1" s="1"/>
  <c r="M1257" i="1"/>
  <c r="L1257" i="1"/>
  <c r="J1257" i="1"/>
  <c r="O1256" i="1"/>
  <c r="R1256" i="1" s="1"/>
  <c r="M1256" i="1"/>
  <c r="L1256" i="1"/>
  <c r="J1256" i="1"/>
  <c r="S1256" i="1" s="1"/>
  <c r="S1255" i="1"/>
  <c r="O1255" i="1"/>
  <c r="R1255" i="1" s="1"/>
  <c r="M1255" i="1"/>
  <c r="L1255" i="1"/>
  <c r="J1255" i="1"/>
  <c r="S1254" i="1"/>
  <c r="R1254" i="1"/>
  <c r="M1254" i="1"/>
  <c r="L1254" i="1"/>
  <c r="O1254" i="1" s="1"/>
  <c r="J1254" i="1"/>
  <c r="M1253" i="1"/>
  <c r="O1253" i="1" s="1"/>
  <c r="R1253" i="1" s="1"/>
  <c r="L1253" i="1"/>
  <c r="J1253" i="1"/>
  <c r="M1252" i="1"/>
  <c r="L1252" i="1"/>
  <c r="O1252" i="1" s="1"/>
  <c r="R1252" i="1" s="1"/>
  <c r="J1252" i="1"/>
  <c r="S1252" i="1" s="1"/>
  <c r="M1251" i="1"/>
  <c r="L1251" i="1"/>
  <c r="O1251" i="1" s="1"/>
  <c r="R1251" i="1" s="1"/>
  <c r="J1251" i="1"/>
  <c r="S1251" i="1" s="1"/>
  <c r="M1250" i="1"/>
  <c r="L1250" i="1"/>
  <c r="O1250" i="1" s="1"/>
  <c r="R1250" i="1" s="1"/>
  <c r="J1250" i="1"/>
  <c r="S1249" i="1"/>
  <c r="O1249" i="1"/>
  <c r="R1249" i="1" s="1"/>
  <c r="M1249" i="1"/>
  <c r="L1249" i="1"/>
  <c r="J1249" i="1"/>
  <c r="O1248" i="1"/>
  <c r="R1248" i="1" s="1"/>
  <c r="M1248" i="1"/>
  <c r="L1248" i="1"/>
  <c r="J1248" i="1"/>
  <c r="S1248" i="1" s="1"/>
  <c r="S1247" i="1"/>
  <c r="O1247" i="1"/>
  <c r="R1247" i="1" s="1"/>
  <c r="M1247" i="1"/>
  <c r="L1247" i="1"/>
  <c r="J1247" i="1"/>
  <c r="S1246" i="1"/>
  <c r="R1246" i="1"/>
  <c r="M1246" i="1"/>
  <c r="L1246" i="1"/>
  <c r="O1246" i="1" s="1"/>
  <c r="J1246" i="1"/>
  <c r="M1245" i="1"/>
  <c r="O1245" i="1" s="1"/>
  <c r="R1245" i="1" s="1"/>
  <c r="L1245" i="1"/>
  <c r="J1245" i="1"/>
  <c r="M1244" i="1"/>
  <c r="L1244" i="1"/>
  <c r="O1244" i="1" s="1"/>
  <c r="R1244" i="1" s="1"/>
  <c r="J1244" i="1"/>
  <c r="S1244" i="1" s="1"/>
  <c r="M1243" i="1"/>
  <c r="L1243" i="1"/>
  <c r="O1243" i="1" s="1"/>
  <c r="R1243" i="1" s="1"/>
  <c r="J1243" i="1"/>
  <c r="S1243" i="1" s="1"/>
  <c r="M1242" i="1"/>
  <c r="L1242" i="1"/>
  <c r="O1242" i="1" s="1"/>
  <c r="R1242" i="1" s="1"/>
  <c r="J1242" i="1"/>
  <c r="S1241" i="1"/>
  <c r="O1241" i="1"/>
  <c r="R1241" i="1" s="1"/>
  <c r="M1241" i="1"/>
  <c r="L1241" i="1"/>
  <c r="J1241" i="1"/>
  <c r="O1240" i="1"/>
  <c r="R1240" i="1" s="1"/>
  <c r="M1240" i="1"/>
  <c r="L1240" i="1"/>
  <c r="J1240" i="1"/>
  <c r="S1240" i="1" s="1"/>
  <c r="S1239" i="1"/>
  <c r="O1239" i="1"/>
  <c r="R1239" i="1" s="1"/>
  <c r="M1239" i="1"/>
  <c r="L1239" i="1"/>
  <c r="J1239" i="1"/>
  <c r="S1238" i="1"/>
  <c r="R1238" i="1"/>
  <c r="M1238" i="1"/>
  <c r="L1238" i="1"/>
  <c r="O1238" i="1" s="1"/>
  <c r="J1238" i="1"/>
  <c r="M1237" i="1"/>
  <c r="O1237" i="1" s="1"/>
  <c r="R1237" i="1" s="1"/>
  <c r="L1237" i="1"/>
  <c r="J1237" i="1"/>
  <c r="M1236" i="1"/>
  <c r="L1236" i="1"/>
  <c r="O1236" i="1" s="1"/>
  <c r="R1236" i="1" s="1"/>
  <c r="J1236" i="1"/>
  <c r="S1236" i="1" s="1"/>
  <c r="M1235" i="1"/>
  <c r="L1235" i="1"/>
  <c r="O1235" i="1" s="1"/>
  <c r="R1235" i="1" s="1"/>
  <c r="J1235" i="1"/>
  <c r="S1235" i="1" s="1"/>
  <c r="M1234" i="1"/>
  <c r="L1234" i="1"/>
  <c r="O1234" i="1" s="1"/>
  <c r="R1234" i="1" s="1"/>
  <c r="J1234" i="1"/>
  <c r="S1233" i="1"/>
  <c r="O1233" i="1"/>
  <c r="R1233" i="1" s="1"/>
  <c r="M1233" i="1"/>
  <c r="L1233" i="1"/>
  <c r="J1233" i="1"/>
  <c r="O1232" i="1"/>
  <c r="R1232" i="1" s="1"/>
  <c r="M1232" i="1"/>
  <c r="L1232" i="1"/>
  <c r="J1232" i="1"/>
  <c r="S1232" i="1" s="1"/>
  <c r="S1231" i="1"/>
  <c r="O1231" i="1"/>
  <c r="R1231" i="1" s="1"/>
  <c r="M1231" i="1"/>
  <c r="L1231" i="1"/>
  <c r="J1231" i="1"/>
  <c r="S1230" i="1"/>
  <c r="R1230" i="1"/>
  <c r="M1230" i="1"/>
  <c r="L1230" i="1"/>
  <c r="O1230" i="1" s="1"/>
  <c r="J1230" i="1"/>
  <c r="M1229" i="1"/>
  <c r="O1229" i="1" s="1"/>
  <c r="R1229" i="1" s="1"/>
  <c r="L1229" i="1"/>
  <c r="J1229" i="1"/>
  <c r="M1228" i="1"/>
  <c r="L1228" i="1"/>
  <c r="O1228" i="1" s="1"/>
  <c r="R1228" i="1" s="1"/>
  <c r="J1228" i="1"/>
  <c r="S1228" i="1" s="1"/>
  <c r="M1227" i="1"/>
  <c r="L1227" i="1"/>
  <c r="O1227" i="1" s="1"/>
  <c r="R1227" i="1" s="1"/>
  <c r="J1227" i="1"/>
  <c r="S1227" i="1" s="1"/>
  <c r="M1226" i="1"/>
  <c r="L1226" i="1"/>
  <c r="O1226" i="1" s="1"/>
  <c r="R1226" i="1" s="1"/>
  <c r="J1226" i="1"/>
  <c r="S1225" i="1"/>
  <c r="O1225" i="1"/>
  <c r="R1225" i="1" s="1"/>
  <c r="M1225" i="1"/>
  <c r="L1225" i="1"/>
  <c r="J1225" i="1"/>
  <c r="O1224" i="1"/>
  <c r="R1224" i="1" s="1"/>
  <c r="M1224" i="1"/>
  <c r="L1224" i="1"/>
  <c r="J1224" i="1"/>
  <c r="S1224" i="1" s="1"/>
  <c r="S1223" i="1"/>
  <c r="O1223" i="1"/>
  <c r="R1223" i="1" s="1"/>
  <c r="M1223" i="1"/>
  <c r="L1223" i="1"/>
  <c r="J1223" i="1"/>
  <c r="S1222" i="1"/>
  <c r="R1222" i="1"/>
  <c r="M1222" i="1"/>
  <c r="L1222" i="1"/>
  <c r="O1222" i="1" s="1"/>
  <c r="J1222" i="1"/>
  <c r="M1221" i="1"/>
  <c r="O1221" i="1" s="1"/>
  <c r="R1221" i="1" s="1"/>
  <c r="L1221" i="1"/>
  <c r="J1221" i="1"/>
  <c r="M1220" i="1"/>
  <c r="L1220" i="1"/>
  <c r="O1220" i="1" s="1"/>
  <c r="R1220" i="1" s="1"/>
  <c r="J1220" i="1"/>
  <c r="S1220" i="1" s="1"/>
  <c r="M1219" i="1"/>
  <c r="L1219" i="1"/>
  <c r="O1219" i="1" s="1"/>
  <c r="R1219" i="1" s="1"/>
  <c r="J1219" i="1"/>
  <c r="S1219" i="1" s="1"/>
  <c r="M1218" i="1"/>
  <c r="L1218" i="1"/>
  <c r="O1218" i="1" s="1"/>
  <c r="R1218" i="1" s="1"/>
  <c r="J1218" i="1"/>
  <c r="S1217" i="1"/>
  <c r="O1217" i="1"/>
  <c r="R1217" i="1" s="1"/>
  <c r="M1217" i="1"/>
  <c r="L1217" i="1"/>
  <c r="J1217" i="1"/>
  <c r="O1216" i="1"/>
  <c r="R1216" i="1" s="1"/>
  <c r="M1216" i="1"/>
  <c r="L1216" i="1"/>
  <c r="J1216" i="1"/>
  <c r="S1216" i="1" s="1"/>
  <c r="S1215" i="1"/>
  <c r="O1215" i="1"/>
  <c r="R1215" i="1" s="1"/>
  <c r="M1215" i="1"/>
  <c r="L1215" i="1"/>
  <c r="J1215" i="1"/>
  <c r="S1214" i="1"/>
  <c r="R1214" i="1"/>
  <c r="M1214" i="1"/>
  <c r="L1214" i="1"/>
  <c r="O1214" i="1" s="1"/>
  <c r="J1214" i="1"/>
  <c r="M1213" i="1"/>
  <c r="O1213" i="1" s="1"/>
  <c r="R1213" i="1" s="1"/>
  <c r="L1213" i="1"/>
  <c r="J1213" i="1"/>
  <c r="M1212" i="1"/>
  <c r="L1212" i="1"/>
  <c r="O1212" i="1" s="1"/>
  <c r="R1212" i="1" s="1"/>
  <c r="J1212" i="1"/>
  <c r="S1212" i="1" s="1"/>
  <c r="M1211" i="1"/>
  <c r="L1211" i="1"/>
  <c r="O1211" i="1" s="1"/>
  <c r="R1211" i="1" s="1"/>
  <c r="J1211" i="1"/>
  <c r="S1211" i="1" s="1"/>
  <c r="M1210" i="1"/>
  <c r="L1210" i="1"/>
  <c r="O1210" i="1" s="1"/>
  <c r="R1210" i="1" s="1"/>
  <c r="J1210" i="1"/>
  <c r="S1209" i="1"/>
  <c r="O1209" i="1"/>
  <c r="R1209" i="1" s="1"/>
  <c r="M1209" i="1"/>
  <c r="L1209" i="1"/>
  <c r="J1209" i="1"/>
  <c r="O1208" i="1"/>
  <c r="R1208" i="1" s="1"/>
  <c r="M1208" i="1"/>
  <c r="L1208" i="1"/>
  <c r="J1208" i="1"/>
  <c r="S1208" i="1" s="1"/>
  <c r="S1207" i="1"/>
  <c r="O1207" i="1"/>
  <c r="R1207" i="1" s="1"/>
  <c r="M1207" i="1"/>
  <c r="L1207" i="1"/>
  <c r="J1207" i="1"/>
  <c r="S1206" i="1"/>
  <c r="R1206" i="1"/>
  <c r="M1206" i="1"/>
  <c r="L1206" i="1"/>
  <c r="O1206" i="1" s="1"/>
  <c r="J1206" i="1"/>
  <c r="M1205" i="1"/>
  <c r="O1205" i="1" s="1"/>
  <c r="R1205" i="1" s="1"/>
  <c r="L1205" i="1"/>
  <c r="J1205" i="1"/>
  <c r="M1204" i="1"/>
  <c r="L1204" i="1"/>
  <c r="O1204" i="1" s="1"/>
  <c r="R1204" i="1" s="1"/>
  <c r="J1204" i="1"/>
  <c r="S1204" i="1" s="1"/>
  <c r="M1203" i="1"/>
  <c r="L1203" i="1"/>
  <c r="O1203" i="1" s="1"/>
  <c r="R1203" i="1" s="1"/>
  <c r="J1203" i="1"/>
  <c r="S1203" i="1" s="1"/>
  <c r="M1202" i="1"/>
  <c r="L1202" i="1"/>
  <c r="O1202" i="1" s="1"/>
  <c r="R1202" i="1" s="1"/>
  <c r="J1202" i="1"/>
  <c r="S1201" i="1"/>
  <c r="O1201" i="1"/>
  <c r="R1201" i="1" s="1"/>
  <c r="M1201" i="1"/>
  <c r="L1201" i="1"/>
  <c r="J1201" i="1"/>
  <c r="O1200" i="1"/>
  <c r="R1200" i="1" s="1"/>
  <c r="M1200" i="1"/>
  <c r="L1200" i="1"/>
  <c r="J1200" i="1"/>
  <c r="S1200" i="1" s="1"/>
  <c r="S1199" i="1"/>
  <c r="O1199" i="1"/>
  <c r="R1199" i="1" s="1"/>
  <c r="M1199" i="1"/>
  <c r="L1199" i="1"/>
  <c r="J1199" i="1"/>
  <c r="S1198" i="1"/>
  <c r="R1198" i="1"/>
  <c r="M1198" i="1"/>
  <c r="L1198" i="1"/>
  <c r="O1198" i="1" s="1"/>
  <c r="J1198" i="1"/>
  <c r="M1197" i="1"/>
  <c r="O1197" i="1" s="1"/>
  <c r="R1197" i="1" s="1"/>
  <c r="L1197" i="1"/>
  <c r="J1197" i="1"/>
  <c r="M1196" i="1"/>
  <c r="L1196" i="1"/>
  <c r="O1196" i="1" s="1"/>
  <c r="R1196" i="1" s="1"/>
  <c r="J1196" i="1"/>
  <c r="S1196" i="1" s="1"/>
  <c r="M1195" i="1"/>
  <c r="L1195" i="1"/>
  <c r="O1195" i="1" s="1"/>
  <c r="R1195" i="1" s="1"/>
  <c r="J1195" i="1"/>
  <c r="S1195" i="1" s="1"/>
  <c r="M1194" i="1"/>
  <c r="L1194" i="1"/>
  <c r="O1194" i="1" s="1"/>
  <c r="R1194" i="1" s="1"/>
  <c r="J1194" i="1"/>
  <c r="S1193" i="1"/>
  <c r="O1193" i="1"/>
  <c r="R1193" i="1" s="1"/>
  <c r="M1193" i="1"/>
  <c r="L1193" i="1"/>
  <c r="J1193" i="1"/>
  <c r="O1192" i="1"/>
  <c r="R1192" i="1" s="1"/>
  <c r="M1192" i="1"/>
  <c r="L1192" i="1"/>
  <c r="J1192" i="1"/>
  <c r="S1192" i="1" s="1"/>
  <c r="S1191" i="1"/>
  <c r="O1191" i="1"/>
  <c r="R1191" i="1" s="1"/>
  <c r="M1191" i="1"/>
  <c r="L1191" i="1"/>
  <c r="J1191" i="1"/>
  <c r="S1190" i="1"/>
  <c r="R1190" i="1"/>
  <c r="M1190" i="1"/>
  <c r="L1190" i="1"/>
  <c r="O1190" i="1" s="1"/>
  <c r="J1190" i="1"/>
  <c r="M1189" i="1"/>
  <c r="O1189" i="1" s="1"/>
  <c r="R1189" i="1" s="1"/>
  <c r="L1189" i="1"/>
  <c r="J1189" i="1"/>
  <c r="M1188" i="1"/>
  <c r="L1188" i="1"/>
  <c r="O1188" i="1" s="1"/>
  <c r="R1188" i="1" s="1"/>
  <c r="J1188" i="1"/>
  <c r="S1188" i="1" s="1"/>
  <c r="M1187" i="1"/>
  <c r="L1187" i="1"/>
  <c r="O1187" i="1" s="1"/>
  <c r="R1187" i="1" s="1"/>
  <c r="J1187" i="1"/>
  <c r="S1187" i="1" s="1"/>
  <c r="M1186" i="1"/>
  <c r="L1186" i="1"/>
  <c r="O1186" i="1" s="1"/>
  <c r="R1186" i="1" s="1"/>
  <c r="J1186" i="1"/>
  <c r="S1185" i="1"/>
  <c r="O1185" i="1"/>
  <c r="R1185" i="1" s="1"/>
  <c r="M1185" i="1"/>
  <c r="L1185" i="1"/>
  <c r="J1185" i="1"/>
  <c r="O1184" i="1"/>
  <c r="R1184" i="1" s="1"/>
  <c r="M1184" i="1"/>
  <c r="L1184" i="1"/>
  <c r="J1184" i="1"/>
  <c r="S1184" i="1" s="1"/>
  <c r="S1183" i="1"/>
  <c r="O1183" i="1"/>
  <c r="R1183" i="1" s="1"/>
  <c r="M1183" i="1"/>
  <c r="L1183" i="1"/>
  <c r="J1183" i="1"/>
  <c r="S1182" i="1"/>
  <c r="R1182" i="1"/>
  <c r="M1182" i="1"/>
  <c r="L1182" i="1"/>
  <c r="O1182" i="1" s="1"/>
  <c r="J1182" i="1"/>
  <c r="M1181" i="1"/>
  <c r="O1181" i="1" s="1"/>
  <c r="R1181" i="1" s="1"/>
  <c r="L1181" i="1"/>
  <c r="J1181" i="1"/>
  <c r="M1180" i="1"/>
  <c r="L1180" i="1"/>
  <c r="O1180" i="1" s="1"/>
  <c r="R1180" i="1" s="1"/>
  <c r="J1180" i="1"/>
  <c r="S1180" i="1" s="1"/>
  <c r="M1179" i="1"/>
  <c r="L1179" i="1"/>
  <c r="O1179" i="1" s="1"/>
  <c r="R1179" i="1" s="1"/>
  <c r="J1179" i="1"/>
  <c r="S1179" i="1" s="1"/>
  <c r="M1178" i="1"/>
  <c r="L1178" i="1"/>
  <c r="O1178" i="1" s="1"/>
  <c r="R1178" i="1" s="1"/>
  <c r="J1178" i="1"/>
  <c r="S1177" i="1"/>
  <c r="O1177" i="1"/>
  <c r="R1177" i="1" s="1"/>
  <c r="M1177" i="1"/>
  <c r="L1177" i="1"/>
  <c r="J1177" i="1"/>
  <c r="O1176" i="1"/>
  <c r="R1176" i="1" s="1"/>
  <c r="M1176" i="1"/>
  <c r="L1176" i="1"/>
  <c r="J1176" i="1"/>
  <c r="S1176" i="1" s="1"/>
  <c r="S1175" i="1"/>
  <c r="O1175" i="1"/>
  <c r="R1175" i="1" s="1"/>
  <c r="M1175" i="1"/>
  <c r="L1175" i="1"/>
  <c r="J1175" i="1"/>
  <c r="S1174" i="1"/>
  <c r="R1174" i="1"/>
  <c r="M1174" i="1"/>
  <c r="L1174" i="1"/>
  <c r="O1174" i="1" s="1"/>
  <c r="J1174" i="1"/>
  <c r="M1173" i="1"/>
  <c r="O1173" i="1" s="1"/>
  <c r="R1173" i="1" s="1"/>
  <c r="L1173" i="1"/>
  <c r="J1173" i="1"/>
  <c r="M1172" i="1"/>
  <c r="L1172" i="1"/>
  <c r="O1172" i="1" s="1"/>
  <c r="R1172" i="1" s="1"/>
  <c r="J1172" i="1"/>
  <c r="S1172" i="1" s="1"/>
  <c r="M1171" i="1"/>
  <c r="L1171" i="1"/>
  <c r="O1171" i="1" s="1"/>
  <c r="R1171" i="1" s="1"/>
  <c r="J1171" i="1"/>
  <c r="S1171" i="1" s="1"/>
  <c r="M1170" i="1"/>
  <c r="L1170" i="1"/>
  <c r="O1170" i="1" s="1"/>
  <c r="R1170" i="1" s="1"/>
  <c r="J1170" i="1"/>
  <c r="S1169" i="1"/>
  <c r="O1169" i="1"/>
  <c r="R1169" i="1" s="1"/>
  <c r="M1169" i="1"/>
  <c r="L1169" i="1"/>
  <c r="J1169" i="1"/>
  <c r="O1168" i="1"/>
  <c r="R1168" i="1" s="1"/>
  <c r="M1168" i="1"/>
  <c r="L1168" i="1"/>
  <c r="J1168" i="1"/>
  <c r="S1168" i="1" s="1"/>
  <c r="S1167" i="1"/>
  <c r="O1167" i="1"/>
  <c r="R1167" i="1" s="1"/>
  <c r="M1167" i="1"/>
  <c r="L1167" i="1"/>
  <c r="J1167" i="1"/>
  <c r="S1166" i="1"/>
  <c r="R1166" i="1"/>
  <c r="M1166" i="1"/>
  <c r="L1166" i="1"/>
  <c r="O1166" i="1" s="1"/>
  <c r="J1166" i="1"/>
  <c r="M1165" i="1"/>
  <c r="O1165" i="1" s="1"/>
  <c r="R1165" i="1" s="1"/>
  <c r="L1165" i="1"/>
  <c r="J1165" i="1"/>
  <c r="M1164" i="1"/>
  <c r="L1164" i="1"/>
  <c r="O1164" i="1" s="1"/>
  <c r="R1164" i="1" s="1"/>
  <c r="J1164" i="1"/>
  <c r="S1164" i="1" s="1"/>
  <c r="M1163" i="1"/>
  <c r="L1163" i="1"/>
  <c r="O1163" i="1" s="1"/>
  <c r="R1163" i="1" s="1"/>
  <c r="J1163" i="1"/>
  <c r="S1163" i="1" s="1"/>
  <c r="M1162" i="1"/>
  <c r="L1162" i="1"/>
  <c r="O1162" i="1" s="1"/>
  <c r="R1162" i="1" s="1"/>
  <c r="J1162" i="1"/>
  <c r="S1161" i="1"/>
  <c r="O1161" i="1"/>
  <c r="R1161" i="1" s="1"/>
  <c r="M1161" i="1"/>
  <c r="L1161" i="1"/>
  <c r="J1161" i="1"/>
  <c r="O1160" i="1"/>
  <c r="R1160" i="1" s="1"/>
  <c r="M1160" i="1"/>
  <c r="L1160" i="1"/>
  <c r="J1160" i="1"/>
  <c r="S1160" i="1" s="1"/>
  <c r="S1159" i="1"/>
  <c r="O1159" i="1"/>
  <c r="R1159" i="1" s="1"/>
  <c r="M1159" i="1"/>
  <c r="L1159" i="1"/>
  <c r="J1159" i="1"/>
  <c r="S1158" i="1"/>
  <c r="R1158" i="1"/>
  <c r="M1158" i="1"/>
  <c r="L1158" i="1"/>
  <c r="O1158" i="1" s="1"/>
  <c r="J1158" i="1"/>
  <c r="M1157" i="1"/>
  <c r="O1157" i="1" s="1"/>
  <c r="R1157" i="1" s="1"/>
  <c r="L1157" i="1"/>
  <c r="J1157" i="1"/>
  <c r="M1156" i="1"/>
  <c r="L1156" i="1"/>
  <c r="O1156" i="1" s="1"/>
  <c r="R1156" i="1" s="1"/>
  <c r="J1156" i="1"/>
  <c r="S1156" i="1" s="1"/>
  <c r="M1155" i="1"/>
  <c r="L1155" i="1"/>
  <c r="O1155" i="1" s="1"/>
  <c r="R1155" i="1" s="1"/>
  <c r="J1155" i="1"/>
  <c r="S1155" i="1" s="1"/>
  <c r="M1154" i="1"/>
  <c r="L1154" i="1"/>
  <c r="O1154" i="1" s="1"/>
  <c r="R1154" i="1" s="1"/>
  <c r="J1154" i="1"/>
  <c r="S1153" i="1"/>
  <c r="O1153" i="1"/>
  <c r="R1153" i="1" s="1"/>
  <c r="M1153" i="1"/>
  <c r="L1153" i="1"/>
  <c r="J1153" i="1"/>
  <c r="O1152" i="1"/>
  <c r="R1152" i="1" s="1"/>
  <c r="M1152" i="1"/>
  <c r="L1152" i="1"/>
  <c r="J1152" i="1"/>
  <c r="S1152" i="1" s="1"/>
  <c r="S1151" i="1"/>
  <c r="O1151" i="1"/>
  <c r="R1151" i="1" s="1"/>
  <c r="M1151" i="1"/>
  <c r="L1151" i="1"/>
  <c r="J1151" i="1"/>
  <c r="S1150" i="1"/>
  <c r="R1150" i="1"/>
  <c r="M1150" i="1"/>
  <c r="L1150" i="1"/>
  <c r="O1150" i="1" s="1"/>
  <c r="J1150" i="1"/>
  <c r="M1149" i="1"/>
  <c r="O1149" i="1" s="1"/>
  <c r="R1149" i="1" s="1"/>
  <c r="L1149" i="1"/>
  <c r="J1149" i="1"/>
  <c r="M1148" i="1"/>
  <c r="L1148" i="1"/>
  <c r="O1148" i="1" s="1"/>
  <c r="R1148" i="1" s="1"/>
  <c r="J1148" i="1"/>
  <c r="S1148" i="1" s="1"/>
  <c r="M1147" i="1"/>
  <c r="L1147" i="1"/>
  <c r="O1147" i="1" s="1"/>
  <c r="R1147" i="1" s="1"/>
  <c r="J1147" i="1"/>
  <c r="S1147" i="1" s="1"/>
  <c r="M1146" i="1"/>
  <c r="L1146" i="1"/>
  <c r="O1146" i="1" s="1"/>
  <c r="R1146" i="1" s="1"/>
  <c r="J1146" i="1"/>
  <c r="S1145" i="1"/>
  <c r="O1145" i="1"/>
  <c r="R1145" i="1" s="1"/>
  <c r="M1145" i="1"/>
  <c r="L1145" i="1"/>
  <c r="J1145" i="1"/>
  <c r="O1144" i="1"/>
  <c r="R1144" i="1" s="1"/>
  <c r="M1144" i="1"/>
  <c r="L1144" i="1"/>
  <c r="J1144" i="1"/>
  <c r="S1144" i="1" s="1"/>
  <c r="S1143" i="1"/>
  <c r="O1143" i="1"/>
  <c r="R1143" i="1" s="1"/>
  <c r="M1143" i="1"/>
  <c r="L1143" i="1"/>
  <c r="J1143" i="1"/>
  <c r="H1142" i="1"/>
  <c r="M1141" i="1"/>
  <c r="L1141" i="1"/>
  <c r="J1141" i="1"/>
  <c r="O1140" i="1"/>
  <c r="R1140" i="1" s="1"/>
  <c r="M1140" i="1"/>
  <c r="L1140" i="1"/>
  <c r="J1140" i="1"/>
  <c r="O1139" i="1"/>
  <c r="R1139" i="1" s="1"/>
  <c r="M1139" i="1"/>
  <c r="L1139" i="1"/>
  <c r="J1139" i="1"/>
  <c r="H1137" i="1"/>
  <c r="H1136" i="1"/>
  <c r="N1135" i="1"/>
  <c r="M1135" i="1"/>
  <c r="L1135" i="1"/>
  <c r="O1135" i="1" s="1"/>
  <c r="J1135" i="1"/>
  <c r="I1135" i="1"/>
  <c r="F1135" i="1"/>
  <c r="S1134" i="1"/>
  <c r="N1134" i="1"/>
  <c r="M1134" i="1"/>
  <c r="O1134" i="1" s="1"/>
  <c r="R1134" i="1" s="1"/>
  <c r="L1134" i="1"/>
  <c r="J1134" i="1"/>
  <c r="I1134" i="1"/>
  <c r="F1134" i="1"/>
  <c r="R1133" i="1"/>
  <c r="O1133" i="1"/>
  <c r="N1133" i="1"/>
  <c r="M1133" i="1"/>
  <c r="L1133" i="1"/>
  <c r="J1133" i="1"/>
  <c r="S1133" i="1" s="1"/>
  <c r="I1133" i="1"/>
  <c r="F1133" i="1"/>
  <c r="O1132" i="1"/>
  <c r="R1132" i="1" s="1"/>
  <c r="N1132" i="1"/>
  <c r="M1132" i="1"/>
  <c r="L1132" i="1"/>
  <c r="J1132" i="1"/>
  <c r="I1132" i="1"/>
  <c r="F1132" i="1"/>
  <c r="R1131" i="1"/>
  <c r="N1131" i="1"/>
  <c r="M1131" i="1"/>
  <c r="L1131" i="1"/>
  <c r="O1131" i="1" s="1"/>
  <c r="S1131" i="1" s="1"/>
  <c r="J1131" i="1"/>
  <c r="I1131" i="1"/>
  <c r="F1131" i="1"/>
  <c r="N1130" i="1"/>
  <c r="M1130" i="1"/>
  <c r="O1130" i="1" s="1"/>
  <c r="R1130" i="1" s="1"/>
  <c r="L1130" i="1"/>
  <c r="J1130" i="1"/>
  <c r="S1130" i="1" s="1"/>
  <c r="I1130" i="1"/>
  <c r="F1130" i="1"/>
  <c r="N1129" i="1"/>
  <c r="M1129" i="1"/>
  <c r="L1129" i="1"/>
  <c r="O1129" i="1" s="1"/>
  <c r="R1129" i="1" s="1"/>
  <c r="J1129" i="1"/>
  <c r="S1129" i="1" s="1"/>
  <c r="I1129" i="1"/>
  <c r="F1129" i="1"/>
  <c r="N1128" i="1"/>
  <c r="M1128" i="1"/>
  <c r="O1128" i="1" s="1"/>
  <c r="R1128" i="1" s="1"/>
  <c r="L1128" i="1"/>
  <c r="J1128" i="1"/>
  <c r="S1128" i="1" s="1"/>
  <c r="I1128" i="1"/>
  <c r="F1128" i="1"/>
  <c r="N1127" i="1"/>
  <c r="M1127" i="1"/>
  <c r="L1127" i="1"/>
  <c r="O1127" i="1" s="1"/>
  <c r="R1127" i="1" s="1"/>
  <c r="J1127" i="1"/>
  <c r="I1127" i="1"/>
  <c r="F1127" i="1"/>
  <c r="N1126" i="1"/>
  <c r="M1126" i="1"/>
  <c r="O1126" i="1" s="1"/>
  <c r="R1126" i="1" s="1"/>
  <c r="L1126" i="1"/>
  <c r="J1126" i="1"/>
  <c r="I1126" i="1"/>
  <c r="F1126" i="1"/>
  <c r="R1125" i="1"/>
  <c r="O1125" i="1"/>
  <c r="N1125" i="1"/>
  <c r="M1125" i="1"/>
  <c r="L1125" i="1"/>
  <c r="J1125" i="1"/>
  <c r="I1125" i="1"/>
  <c r="F1125" i="1"/>
  <c r="S1124" i="1"/>
  <c r="O1124" i="1"/>
  <c r="R1124" i="1" s="1"/>
  <c r="N1124" i="1"/>
  <c r="M1124" i="1"/>
  <c r="L1124" i="1"/>
  <c r="J1124" i="1"/>
  <c r="I1124" i="1"/>
  <c r="F1124" i="1"/>
  <c r="S1123" i="1"/>
  <c r="R1123" i="1"/>
  <c r="N1123" i="1"/>
  <c r="M1123" i="1"/>
  <c r="L1123" i="1"/>
  <c r="O1123" i="1" s="1"/>
  <c r="J1123" i="1"/>
  <c r="I1123" i="1"/>
  <c r="F1123" i="1"/>
  <c r="N1122" i="1"/>
  <c r="M1122" i="1"/>
  <c r="O1122" i="1" s="1"/>
  <c r="R1122" i="1" s="1"/>
  <c r="L1122" i="1"/>
  <c r="J1122" i="1"/>
  <c r="I1122" i="1"/>
  <c r="F1122" i="1"/>
  <c r="N1121" i="1"/>
  <c r="M1121" i="1"/>
  <c r="L1121" i="1"/>
  <c r="O1121" i="1" s="1"/>
  <c r="R1121" i="1" s="1"/>
  <c r="J1121" i="1"/>
  <c r="I1121" i="1"/>
  <c r="F1121" i="1"/>
  <c r="O1120" i="1"/>
  <c r="R1120" i="1" s="1"/>
  <c r="N1120" i="1"/>
  <c r="M1120" i="1"/>
  <c r="L1120" i="1"/>
  <c r="J1120" i="1"/>
  <c r="I1120" i="1"/>
  <c r="F1120" i="1"/>
  <c r="N1119" i="1"/>
  <c r="M1119" i="1"/>
  <c r="L1119" i="1"/>
  <c r="J1119" i="1"/>
  <c r="I1119" i="1"/>
  <c r="F1119" i="1"/>
  <c r="N1118" i="1"/>
  <c r="M1118" i="1"/>
  <c r="O1118" i="1" s="1"/>
  <c r="R1118" i="1" s="1"/>
  <c r="L1118" i="1"/>
  <c r="J1118" i="1"/>
  <c r="I1118" i="1"/>
  <c r="F1118" i="1"/>
  <c r="R1117" i="1"/>
  <c r="O1117" i="1"/>
  <c r="N1117" i="1"/>
  <c r="M1117" i="1"/>
  <c r="L1117" i="1"/>
  <c r="J1117" i="1"/>
  <c r="S1117" i="1" s="1"/>
  <c r="I1117" i="1"/>
  <c r="F1117" i="1"/>
  <c r="S1116" i="1"/>
  <c r="O1116" i="1"/>
  <c r="R1116" i="1" s="1"/>
  <c r="N1116" i="1"/>
  <c r="M1116" i="1"/>
  <c r="L1116" i="1"/>
  <c r="J1116" i="1"/>
  <c r="I1116" i="1"/>
  <c r="F1116" i="1"/>
  <c r="R1115" i="1"/>
  <c r="N1115" i="1"/>
  <c r="M1115" i="1"/>
  <c r="L1115" i="1"/>
  <c r="O1115" i="1" s="1"/>
  <c r="S1115" i="1" s="1"/>
  <c r="J1115" i="1"/>
  <c r="I1115" i="1"/>
  <c r="F1115" i="1"/>
  <c r="N1114" i="1"/>
  <c r="M1114" i="1"/>
  <c r="O1114" i="1" s="1"/>
  <c r="R1114" i="1" s="1"/>
  <c r="L1114" i="1"/>
  <c r="J1114" i="1"/>
  <c r="I1114" i="1"/>
  <c r="F1114" i="1"/>
  <c r="N1113" i="1"/>
  <c r="M1113" i="1"/>
  <c r="L1113" i="1"/>
  <c r="O1113" i="1" s="1"/>
  <c r="R1113" i="1" s="1"/>
  <c r="J1113" i="1"/>
  <c r="S1113" i="1" s="1"/>
  <c r="I1113" i="1"/>
  <c r="F1113" i="1"/>
  <c r="N1112" i="1"/>
  <c r="M1112" i="1"/>
  <c r="O1112" i="1" s="1"/>
  <c r="R1112" i="1" s="1"/>
  <c r="L1112" i="1"/>
  <c r="J1112" i="1"/>
  <c r="I1112" i="1"/>
  <c r="F1112" i="1"/>
  <c r="N1111" i="1"/>
  <c r="M1111" i="1"/>
  <c r="L1111" i="1"/>
  <c r="O1111" i="1" s="1"/>
  <c r="J1111" i="1"/>
  <c r="I1111" i="1"/>
  <c r="F1111" i="1"/>
  <c r="S1110" i="1"/>
  <c r="N1110" i="1"/>
  <c r="M1110" i="1"/>
  <c r="O1110" i="1" s="1"/>
  <c r="R1110" i="1" s="1"/>
  <c r="L1110" i="1"/>
  <c r="J1110" i="1"/>
  <c r="I1110" i="1"/>
  <c r="F1110" i="1"/>
  <c r="R1109" i="1"/>
  <c r="O1109" i="1"/>
  <c r="N1109" i="1"/>
  <c r="M1109" i="1"/>
  <c r="L1109" i="1"/>
  <c r="J1109" i="1"/>
  <c r="I1109" i="1"/>
  <c r="F1109" i="1"/>
  <c r="O1108" i="1"/>
  <c r="R1108" i="1" s="1"/>
  <c r="N1108" i="1"/>
  <c r="M1108" i="1"/>
  <c r="L1108" i="1"/>
  <c r="J1108" i="1"/>
  <c r="S1108" i="1" s="1"/>
  <c r="I1108" i="1"/>
  <c r="F1108" i="1"/>
  <c r="L1107" i="1"/>
  <c r="L1106" i="1"/>
  <c r="H1105" i="1"/>
  <c r="R1104" i="1"/>
  <c r="M1104" i="1"/>
  <c r="L1104" i="1"/>
  <c r="O1104" i="1" s="1"/>
  <c r="S1104" i="1" s="1"/>
  <c r="J1104" i="1"/>
  <c r="M1103" i="1"/>
  <c r="O1103" i="1" s="1"/>
  <c r="R1103" i="1" s="1"/>
  <c r="L1103" i="1"/>
  <c r="J1103" i="1"/>
  <c r="S1103" i="1" s="1"/>
  <c r="M1102" i="1"/>
  <c r="L1102" i="1"/>
  <c r="O1102" i="1" s="1"/>
  <c r="R1102" i="1" s="1"/>
  <c r="J1102" i="1"/>
  <c r="M1101" i="1"/>
  <c r="O1101" i="1" s="1"/>
  <c r="R1101" i="1" s="1"/>
  <c r="L1101" i="1"/>
  <c r="J1101" i="1"/>
  <c r="M1100" i="1"/>
  <c r="L1100" i="1"/>
  <c r="O1100" i="1" s="1"/>
  <c r="R1100" i="1" s="1"/>
  <c r="J1100" i="1"/>
  <c r="S1100" i="1" s="1"/>
  <c r="M1099" i="1"/>
  <c r="O1099" i="1" s="1"/>
  <c r="R1099" i="1" s="1"/>
  <c r="L1099" i="1"/>
  <c r="J1099" i="1"/>
  <c r="O1098" i="1"/>
  <c r="R1098" i="1" s="1"/>
  <c r="M1098" i="1"/>
  <c r="L1098" i="1"/>
  <c r="J1098" i="1"/>
  <c r="S1098" i="1" s="1"/>
  <c r="S1097" i="1"/>
  <c r="R1097" i="1"/>
  <c r="O1097" i="1"/>
  <c r="M1097" i="1"/>
  <c r="L1097" i="1"/>
  <c r="J1097" i="1"/>
  <c r="M1096" i="1"/>
  <c r="L1096" i="1"/>
  <c r="O1096" i="1" s="1"/>
  <c r="S1096" i="1" s="1"/>
  <c r="J1096" i="1"/>
  <c r="S1095" i="1"/>
  <c r="M1095" i="1"/>
  <c r="O1095" i="1" s="1"/>
  <c r="R1095" i="1" s="1"/>
  <c r="L1095" i="1"/>
  <c r="J1095" i="1"/>
  <c r="M1094" i="1"/>
  <c r="L1094" i="1"/>
  <c r="O1094" i="1" s="1"/>
  <c r="R1094" i="1" s="1"/>
  <c r="J1094" i="1"/>
  <c r="M1093" i="1"/>
  <c r="O1093" i="1" s="1"/>
  <c r="R1093" i="1" s="1"/>
  <c r="L1093" i="1"/>
  <c r="J1093" i="1"/>
  <c r="M1092" i="1"/>
  <c r="L1092" i="1"/>
  <c r="O1092" i="1" s="1"/>
  <c r="R1092" i="1" s="1"/>
  <c r="J1092" i="1"/>
  <c r="S1092" i="1" s="1"/>
  <c r="M1091" i="1"/>
  <c r="O1091" i="1" s="1"/>
  <c r="R1091" i="1" s="1"/>
  <c r="L1091" i="1"/>
  <c r="J1091" i="1"/>
  <c r="R1090" i="1"/>
  <c r="O1090" i="1"/>
  <c r="M1090" i="1"/>
  <c r="L1090" i="1"/>
  <c r="J1090" i="1"/>
  <c r="S1090" i="1" s="1"/>
  <c r="O1089" i="1"/>
  <c r="S1089" i="1" s="1"/>
  <c r="M1089" i="1"/>
  <c r="L1089" i="1"/>
  <c r="J1089" i="1"/>
  <c r="R1088" i="1"/>
  <c r="M1088" i="1"/>
  <c r="L1088" i="1"/>
  <c r="O1088" i="1" s="1"/>
  <c r="S1088" i="1" s="1"/>
  <c r="J1088" i="1"/>
  <c r="S1087" i="1"/>
  <c r="M1087" i="1"/>
  <c r="O1087" i="1" s="1"/>
  <c r="R1087" i="1" s="1"/>
  <c r="L1087" i="1"/>
  <c r="J1087" i="1"/>
  <c r="M1086" i="1"/>
  <c r="L1086" i="1"/>
  <c r="O1086" i="1" s="1"/>
  <c r="R1086" i="1" s="1"/>
  <c r="J1086" i="1"/>
  <c r="M1085" i="1"/>
  <c r="O1085" i="1" s="1"/>
  <c r="R1085" i="1" s="1"/>
  <c r="L1085" i="1"/>
  <c r="J1085" i="1"/>
  <c r="M1084" i="1"/>
  <c r="L1084" i="1"/>
  <c r="O1084" i="1" s="1"/>
  <c r="R1084" i="1" s="1"/>
  <c r="J1084" i="1"/>
  <c r="S1084" i="1" s="1"/>
  <c r="M1083" i="1"/>
  <c r="O1083" i="1" s="1"/>
  <c r="R1083" i="1" s="1"/>
  <c r="L1083" i="1"/>
  <c r="J1083" i="1"/>
  <c r="O1082" i="1"/>
  <c r="R1082" i="1" s="1"/>
  <c r="M1082" i="1"/>
  <c r="L1082" i="1"/>
  <c r="J1082" i="1"/>
  <c r="S1081" i="1"/>
  <c r="R1081" i="1"/>
  <c r="O1081" i="1"/>
  <c r="M1081" i="1"/>
  <c r="L1081" i="1"/>
  <c r="J1081" i="1"/>
  <c r="M1080" i="1"/>
  <c r="L1080" i="1"/>
  <c r="O1080" i="1" s="1"/>
  <c r="S1080" i="1" s="1"/>
  <c r="J1080" i="1"/>
  <c r="S1079" i="1"/>
  <c r="M1079" i="1"/>
  <c r="O1079" i="1" s="1"/>
  <c r="R1079" i="1" s="1"/>
  <c r="L1079" i="1"/>
  <c r="J1079" i="1"/>
  <c r="M1078" i="1"/>
  <c r="L1078" i="1"/>
  <c r="O1078" i="1" s="1"/>
  <c r="R1078" i="1" s="1"/>
  <c r="J1078" i="1"/>
  <c r="M1077" i="1"/>
  <c r="O1077" i="1" s="1"/>
  <c r="R1077" i="1" s="1"/>
  <c r="L1077" i="1"/>
  <c r="J1077" i="1"/>
  <c r="M1076" i="1"/>
  <c r="L1076" i="1"/>
  <c r="O1076" i="1" s="1"/>
  <c r="R1076" i="1" s="1"/>
  <c r="J1076" i="1"/>
  <c r="S1076" i="1" s="1"/>
  <c r="M1075" i="1"/>
  <c r="O1075" i="1" s="1"/>
  <c r="R1075" i="1" s="1"/>
  <c r="L1075" i="1"/>
  <c r="J1075" i="1"/>
  <c r="R1074" i="1"/>
  <c r="O1074" i="1"/>
  <c r="M1074" i="1"/>
  <c r="L1074" i="1"/>
  <c r="J1074" i="1"/>
  <c r="S1074" i="1" s="1"/>
  <c r="O1073" i="1"/>
  <c r="S1073" i="1" s="1"/>
  <c r="M1073" i="1"/>
  <c r="L1073" i="1"/>
  <c r="J1073" i="1"/>
  <c r="R1072" i="1"/>
  <c r="M1072" i="1"/>
  <c r="L1072" i="1"/>
  <c r="O1072" i="1" s="1"/>
  <c r="S1072" i="1" s="1"/>
  <c r="J1072" i="1"/>
  <c r="M1071" i="1"/>
  <c r="O1071" i="1" s="1"/>
  <c r="R1071" i="1" s="1"/>
  <c r="L1071" i="1"/>
  <c r="J1071" i="1"/>
  <c r="S1071" i="1" s="1"/>
  <c r="M1070" i="1"/>
  <c r="L1070" i="1"/>
  <c r="O1070" i="1" s="1"/>
  <c r="R1070" i="1" s="1"/>
  <c r="J1070" i="1"/>
  <c r="M1069" i="1"/>
  <c r="O1069" i="1" s="1"/>
  <c r="R1069" i="1" s="1"/>
  <c r="L1069" i="1"/>
  <c r="J1069" i="1"/>
  <c r="M1068" i="1"/>
  <c r="L1068" i="1"/>
  <c r="O1068" i="1" s="1"/>
  <c r="R1068" i="1" s="1"/>
  <c r="J1068" i="1"/>
  <c r="S1068" i="1" s="1"/>
  <c r="M1067" i="1"/>
  <c r="O1067" i="1" s="1"/>
  <c r="R1067" i="1" s="1"/>
  <c r="L1067" i="1"/>
  <c r="J1067" i="1"/>
  <c r="O1066" i="1"/>
  <c r="R1066" i="1" s="1"/>
  <c r="M1066" i="1"/>
  <c r="L1066" i="1"/>
  <c r="J1066" i="1"/>
  <c r="S1066" i="1" s="1"/>
  <c r="S1065" i="1"/>
  <c r="R1065" i="1"/>
  <c r="O1065" i="1"/>
  <c r="M1065" i="1"/>
  <c r="L1065" i="1"/>
  <c r="J1065" i="1"/>
  <c r="M1064" i="1"/>
  <c r="L1064" i="1"/>
  <c r="O1064" i="1" s="1"/>
  <c r="S1064" i="1" s="1"/>
  <c r="J1064" i="1"/>
  <c r="S1063" i="1"/>
  <c r="M1063" i="1"/>
  <c r="O1063" i="1" s="1"/>
  <c r="R1063" i="1" s="1"/>
  <c r="L1063" i="1"/>
  <c r="J1063" i="1"/>
  <c r="M1062" i="1"/>
  <c r="L1062" i="1"/>
  <c r="O1062" i="1" s="1"/>
  <c r="R1062" i="1" s="1"/>
  <c r="J1062" i="1"/>
  <c r="M1061" i="1"/>
  <c r="O1061" i="1" s="1"/>
  <c r="R1061" i="1" s="1"/>
  <c r="L1061" i="1"/>
  <c r="J1061" i="1"/>
  <c r="M1060" i="1"/>
  <c r="L1060" i="1"/>
  <c r="O1060" i="1" s="1"/>
  <c r="R1060" i="1" s="1"/>
  <c r="J1060" i="1"/>
  <c r="S1060" i="1" s="1"/>
  <c r="M1059" i="1"/>
  <c r="O1059" i="1" s="1"/>
  <c r="R1059" i="1" s="1"/>
  <c r="L1059" i="1"/>
  <c r="J1059" i="1"/>
  <c r="R1058" i="1"/>
  <c r="O1058" i="1"/>
  <c r="M1058" i="1"/>
  <c r="L1058" i="1"/>
  <c r="J1058" i="1"/>
  <c r="S1058" i="1" s="1"/>
  <c r="O1057" i="1"/>
  <c r="S1057" i="1" s="1"/>
  <c r="M1057" i="1"/>
  <c r="L1057" i="1"/>
  <c r="J1057" i="1"/>
  <c r="R1056" i="1"/>
  <c r="M1056" i="1"/>
  <c r="L1056" i="1"/>
  <c r="O1056" i="1" s="1"/>
  <c r="S1056" i="1" s="1"/>
  <c r="J1056" i="1"/>
  <c r="S1055" i="1"/>
  <c r="M1055" i="1"/>
  <c r="O1055" i="1" s="1"/>
  <c r="R1055" i="1" s="1"/>
  <c r="L1055" i="1"/>
  <c r="J1055" i="1"/>
  <c r="S1053" i="1"/>
  <c r="O1053" i="1"/>
  <c r="R1053" i="1" s="1"/>
  <c r="M1053" i="1"/>
  <c r="L1053" i="1"/>
  <c r="J1053" i="1"/>
  <c r="O1052" i="1"/>
  <c r="R1052" i="1" s="1"/>
  <c r="M1052" i="1"/>
  <c r="L1052" i="1"/>
  <c r="J1052" i="1"/>
  <c r="S1052" i="1" s="1"/>
  <c r="S1051" i="1"/>
  <c r="O1051" i="1"/>
  <c r="R1051" i="1" s="1"/>
  <c r="M1051" i="1"/>
  <c r="L1051" i="1"/>
  <c r="J1051" i="1"/>
  <c r="S1050" i="1"/>
  <c r="R1050" i="1"/>
  <c r="M1050" i="1"/>
  <c r="L1050" i="1"/>
  <c r="O1050" i="1" s="1"/>
  <c r="J1050" i="1"/>
  <c r="M1049" i="1"/>
  <c r="O1049" i="1" s="1"/>
  <c r="R1049" i="1" s="1"/>
  <c r="L1049" i="1"/>
  <c r="J1049" i="1"/>
  <c r="M1048" i="1"/>
  <c r="L1048" i="1"/>
  <c r="O1048" i="1" s="1"/>
  <c r="R1048" i="1" s="1"/>
  <c r="J1048" i="1"/>
  <c r="S1048" i="1" s="1"/>
  <c r="M1047" i="1"/>
  <c r="L1047" i="1"/>
  <c r="O1047" i="1" s="1"/>
  <c r="R1047" i="1" s="1"/>
  <c r="J1047" i="1"/>
  <c r="S1047" i="1" s="1"/>
  <c r="M1046" i="1"/>
  <c r="L1046" i="1"/>
  <c r="O1046" i="1" s="1"/>
  <c r="R1046" i="1" s="1"/>
  <c r="J1046" i="1"/>
  <c r="S1045" i="1"/>
  <c r="O1045" i="1"/>
  <c r="R1045" i="1" s="1"/>
  <c r="M1045" i="1"/>
  <c r="L1045" i="1"/>
  <c r="J1045" i="1"/>
  <c r="O1044" i="1"/>
  <c r="R1044" i="1" s="1"/>
  <c r="M1044" i="1"/>
  <c r="L1044" i="1"/>
  <c r="J1044" i="1"/>
  <c r="S1044" i="1" s="1"/>
  <c r="S1043" i="1"/>
  <c r="O1043" i="1"/>
  <c r="R1043" i="1" s="1"/>
  <c r="M1043" i="1"/>
  <c r="L1043" i="1"/>
  <c r="J1043" i="1"/>
  <c r="S1042" i="1"/>
  <c r="R1042" i="1"/>
  <c r="M1042" i="1"/>
  <c r="L1042" i="1"/>
  <c r="O1042" i="1" s="1"/>
  <c r="J1042" i="1"/>
  <c r="M1041" i="1"/>
  <c r="O1041" i="1" s="1"/>
  <c r="R1041" i="1" s="1"/>
  <c r="L1041" i="1"/>
  <c r="J1041" i="1"/>
  <c r="M1040" i="1"/>
  <c r="L1040" i="1"/>
  <c r="O1040" i="1" s="1"/>
  <c r="R1040" i="1" s="1"/>
  <c r="J1040" i="1"/>
  <c r="S1040" i="1" s="1"/>
  <c r="M1039" i="1"/>
  <c r="L1039" i="1"/>
  <c r="O1039" i="1" s="1"/>
  <c r="R1039" i="1" s="1"/>
  <c r="J1039" i="1"/>
  <c r="M1038" i="1"/>
  <c r="L1038" i="1"/>
  <c r="O1038" i="1" s="1"/>
  <c r="R1038" i="1" s="1"/>
  <c r="J1038" i="1"/>
  <c r="M1036" i="1"/>
  <c r="L1036" i="1"/>
  <c r="O1036" i="1" s="1"/>
  <c r="R1036" i="1" s="1"/>
  <c r="J1036" i="1"/>
  <c r="M1035" i="1"/>
  <c r="O1035" i="1" s="1"/>
  <c r="R1035" i="1" s="1"/>
  <c r="L1035" i="1"/>
  <c r="J1035" i="1"/>
  <c r="S1035" i="1" s="1"/>
  <c r="M1034" i="1"/>
  <c r="L1034" i="1"/>
  <c r="O1034" i="1" s="1"/>
  <c r="R1034" i="1" s="1"/>
  <c r="J1034" i="1"/>
  <c r="S1034" i="1" s="1"/>
  <c r="M1033" i="1"/>
  <c r="L1033" i="1"/>
  <c r="O1033" i="1" s="1"/>
  <c r="R1033" i="1" s="1"/>
  <c r="J1033" i="1"/>
  <c r="M1032" i="1"/>
  <c r="L1032" i="1"/>
  <c r="J1032" i="1"/>
  <c r="M1030" i="1"/>
  <c r="L1030" i="1"/>
  <c r="O1030" i="1" s="1"/>
  <c r="J1030" i="1"/>
  <c r="S1029" i="1"/>
  <c r="M1029" i="1"/>
  <c r="O1029" i="1" s="1"/>
  <c r="R1029" i="1" s="1"/>
  <c r="L1029" i="1"/>
  <c r="J1029" i="1"/>
  <c r="M1028" i="1"/>
  <c r="L1028" i="1"/>
  <c r="O1028" i="1" s="1"/>
  <c r="R1028" i="1" s="1"/>
  <c r="J1028" i="1"/>
  <c r="M1027" i="1"/>
  <c r="O1027" i="1" s="1"/>
  <c r="R1027" i="1" s="1"/>
  <c r="L1027" i="1"/>
  <c r="J1027" i="1"/>
  <c r="R1026" i="1"/>
  <c r="M1026" i="1"/>
  <c r="L1026" i="1"/>
  <c r="O1026" i="1" s="1"/>
  <c r="J1026" i="1"/>
  <c r="S1025" i="1"/>
  <c r="M1025" i="1"/>
  <c r="O1025" i="1" s="1"/>
  <c r="R1025" i="1" s="1"/>
  <c r="L1025" i="1"/>
  <c r="J1025" i="1"/>
  <c r="O1024" i="1"/>
  <c r="R1024" i="1" s="1"/>
  <c r="M1024" i="1"/>
  <c r="L1024" i="1"/>
  <c r="J1024" i="1"/>
  <c r="S1024" i="1" s="1"/>
  <c r="O1023" i="1"/>
  <c r="R1023" i="1" s="1"/>
  <c r="M1023" i="1"/>
  <c r="L1023" i="1"/>
  <c r="J1023" i="1"/>
  <c r="S1023" i="1" s="1"/>
  <c r="M1022" i="1"/>
  <c r="L1022" i="1"/>
  <c r="O1022" i="1" s="1"/>
  <c r="J1022" i="1"/>
  <c r="S1021" i="1"/>
  <c r="M1021" i="1"/>
  <c r="O1021" i="1" s="1"/>
  <c r="R1021" i="1" s="1"/>
  <c r="L1021" i="1"/>
  <c r="J1021" i="1"/>
  <c r="M1020" i="1"/>
  <c r="L1020" i="1"/>
  <c r="O1020" i="1" s="1"/>
  <c r="R1020" i="1" s="1"/>
  <c r="J1020" i="1"/>
  <c r="M1019" i="1"/>
  <c r="O1019" i="1" s="1"/>
  <c r="R1019" i="1" s="1"/>
  <c r="L1019" i="1"/>
  <c r="J1019" i="1"/>
  <c r="R1018" i="1"/>
  <c r="M1018" i="1"/>
  <c r="L1018" i="1"/>
  <c r="O1018" i="1" s="1"/>
  <c r="J1018" i="1"/>
  <c r="R1015" i="1"/>
  <c r="M1015" i="1"/>
  <c r="L1015" i="1"/>
  <c r="J1015" i="1"/>
  <c r="S1015" i="1" s="1"/>
  <c r="R1014" i="1"/>
  <c r="M1014" i="1"/>
  <c r="L1014" i="1"/>
  <c r="J1014" i="1"/>
  <c r="S1014" i="1" s="1"/>
  <c r="R1013" i="1"/>
  <c r="M1013" i="1"/>
  <c r="L1013" i="1"/>
  <c r="J1013" i="1"/>
  <c r="S1013" i="1" s="1"/>
  <c r="R1012" i="1"/>
  <c r="M1012" i="1"/>
  <c r="L1012" i="1"/>
  <c r="J1012" i="1"/>
  <c r="S1012" i="1" s="1"/>
  <c r="R1011" i="1"/>
  <c r="M1011" i="1"/>
  <c r="L1011" i="1"/>
  <c r="J1011" i="1"/>
  <c r="S1011" i="1" s="1"/>
  <c r="R1010" i="1"/>
  <c r="M1010" i="1"/>
  <c r="L1010" i="1"/>
  <c r="J1010" i="1"/>
  <c r="S1010" i="1" s="1"/>
  <c r="R1009" i="1"/>
  <c r="M1009" i="1"/>
  <c r="L1009" i="1"/>
  <c r="J1009" i="1"/>
  <c r="S1009" i="1" s="1"/>
  <c r="R1008" i="1"/>
  <c r="M1008" i="1"/>
  <c r="L1008" i="1"/>
  <c r="J1008" i="1"/>
  <c r="S1008" i="1" s="1"/>
  <c r="R1007" i="1"/>
  <c r="M1007" i="1"/>
  <c r="L1007" i="1"/>
  <c r="J1007" i="1"/>
  <c r="S1007" i="1" s="1"/>
  <c r="R1006" i="1"/>
  <c r="M1006" i="1"/>
  <c r="L1006" i="1"/>
  <c r="J1006" i="1"/>
  <c r="S1006" i="1" s="1"/>
  <c r="R1005" i="1"/>
  <c r="M1005" i="1"/>
  <c r="L1005" i="1"/>
  <c r="J1005" i="1"/>
  <c r="S1005" i="1" s="1"/>
  <c r="R1004" i="1"/>
  <c r="M1004" i="1"/>
  <c r="L1004" i="1"/>
  <c r="J1004" i="1"/>
  <c r="S1004" i="1" s="1"/>
  <c r="R1003" i="1"/>
  <c r="M1003" i="1"/>
  <c r="L1003" i="1"/>
  <c r="J1003" i="1"/>
  <c r="S1003" i="1" s="1"/>
  <c r="R1002" i="1"/>
  <c r="M1002" i="1"/>
  <c r="L1002" i="1"/>
  <c r="J1002" i="1"/>
  <c r="S1002" i="1" s="1"/>
  <c r="R1001" i="1"/>
  <c r="M1001" i="1"/>
  <c r="L1001" i="1"/>
  <c r="J1001" i="1"/>
  <c r="S1001" i="1" s="1"/>
  <c r="R1000" i="1"/>
  <c r="M1000" i="1"/>
  <c r="L1000" i="1"/>
  <c r="J1000" i="1"/>
  <c r="S1000" i="1" s="1"/>
  <c r="R999" i="1"/>
  <c r="M999" i="1"/>
  <c r="L999" i="1"/>
  <c r="J999" i="1"/>
  <c r="S999" i="1" s="1"/>
  <c r="R998" i="1"/>
  <c r="M998" i="1"/>
  <c r="L998" i="1"/>
  <c r="J998" i="1"/>
  <c r="S998" i="1" s="1"/>
  <c r="R997" i="1"/>
  <c r="M997" i="1"/>
  <c r="L997" i="1"/>
  <c r="J997" i="1"/>
  <c r="S997" i="1" s="1"/>
  <c r="R996" i="1"/>
  <c r="M996" i="1"/>
  <c r="L996" i="1"/>
  <c r="J996" i="1"/>
  <c r="S996" i="1" s="1"/>
  <c r="R995" i="1"/>
  <c r="M995" i="1"/>
  <c r="L995" i="1"/>
  <c r="J995" i="1"/>
  <c r="S995" i="1" s="1"/>
  <c r="R994" i="1"/>
  <c r="M994" i="1"/>
  <c r="L994" i="1"/>
  <c r="J994" i="1"/>
  <c r="S994" i="1" s="1"/>
  <c r="R993" i="1"/>
  <c r="M993" i="1"/>
  <c r="L993" i="1"/>
  <c r="J993" i="1"/>
  <c r="S993" i="1" s="1"/>
  <c r="R992" i="1"/>
  <c r="M992" i="1"/>
  <c r="L992" i="1"/>
  <c r="J992" i="1"/>
  <c r="S992" i="1" s="1"/>
  <c r="Q990" i="1"/>
  <c r="S990" i="1" s="1"/>
  <c r="M989" i="1"/>
  <c r="O989" i="1" s="1"/>
  <c r="R989" i="1" s="1"/>
  <c r="L989" i="1"/>
  <c r="J989" i="1"/>
  <c r="S989" i="1" s="1"/>
  <c r="M988" i="1"/>
  <c r="L988" i="1"/>
  <c r="O988" i="1" s="1"/>
  <c r="R988" i="1" s="1"/>
  <c r="J988" i="1"/>
  <c r="S988" i="1" s="1"/>
  <c r="L987" i="1"/>
  <c r="H986" i="1"/>
  <c r="M985" i="1"/>
  <c r="O985" i="1" s="1"/>
  <c r="R985" i="1" s="1"/>
  <c r="L985" i="1"/>
  <c r="J985" i="1"/>
  <c r="S985" i="1" s="1"/>
  <c r="M984" i="1"/>
  <c r="L984" i="1"/>
  <c r="O984" i="1" s="1"/>
  <c r="R984" i="1" s="1"/>
  <c r="J984" i="1"/>
  <c r="S984" i="1" s="1"/>
  <c r="O983" i="1"/>
  <c r="R983" i="1" s="1"/>
  <c r="M983" i="1"/>
  <c r="L983" i="1"/>
  <c r="J983" i="1"/>
  <c r="R982" i="1"/>
  <c r="M982" i="1"/>
  <c r="L982" i="1"/>
  <c r="O982" i="1" s="1"/>
  <c r="S982" i="1" s="1"/>
  <c r="J982" i="1"/>
  <c r="M981" i="1"/>
  <c r="O981" i="1" s="1"/>
  <c r="L981" i="1"/>
  <c r="J981" i="1"/>
  <c r="R980" i="1"/>
  <c r="O980" i="1"/>
  <c r="M980" i="1"/>
  <c r="L980" i="1"/>
  <c r="J980" i="1"/>
  <c r="R979" i="1"/>
  <c r="O979" i="1"/>
  <c r="M979" i="1"/>
  <c r="L979" i="1"/>
  <c r="J979" i="1"/>
  <c r="S979" i="1" s="1"/>
  <c r="S978" i="1"/>
  <c r="R978" i="1"/>
  <c r="M978" i="1"/>
  <c r="L978" i="1"/>
  <c r="O978" i="1" s="1"/>
  <c r="J978" i="1"/>
  <c r="M977" i="1"/>
  <c r="O977" i="1" s="1"/>
  <c r="L977" i="1"/>
  <c r="J977" i="1"/>
  <c r="H975" i="1"/>
  <c r="O974" i="1"/>
  <c r="R974" i="1" s="1"/>
  <c r="N974" i="1"/>
  <c r="M974" i="1"/>
  <c r="L974" i="1"/>
  <c r="J974" i="1"/>
  <c r="S974" i="1" s="1"/>
  <c r="I974" i="1"/>
  <c r="F974" i="1"/>
  <c r="R973" i="1"/>
  <c r="N973" i="1"/>
  <c r="M973" i="1"/>
  <c r="L973" i="1"/>
  <c r="O973" i="1" s="1"/>
  <c r="S973" i="1" s="1"/>
  <c r="J973" i="1"/>
  <c r="I973" i="1"/>
  <c r="F973" i="1"/>
  <c r="O972" i="1"/>
  <c r="R972" i="1" s="1"/>
  <c r="N972" i="1"/>
  <c r="M972" i="1"/>
  <c r="L972" i="1"/>
  <c r="J972" i="1"/>
  <c r="I972" i="1"/>
  <c r="F972" i="1"/>
  <c r="O971" i="1"/>
  <c r="R971" i="1" s="1"/>
  <c r="N971" i="1"/>
  <c r="M971" i="1"/>
  <c r="L971" i="1"/>
  <c r="J971" i="1"/>
  <c r="I971" i="1"/>
  <c r="F971" i="1"/>
  <c r="O970" i="1"/>
  <c r="R970" i="1" s="1"/>
  <c r="N970" i="1"/>
  <c r="M970" i="1"/>
  <c r="L970" i="1"/>
  <c r="J970" i="1"/>
  <c r="S970" i="1" s="1"/>
  <c r="I970" i="1"/>
  <c r="F970" i="1"/>
  <c r="S969" i="1"/>
  <c r="R969" i="1"/>
  <c r="N969" i="1"/>
  <c r="M969" i="1"/>
  <c r="L969" i="1"/>
  <c r="O969" i="1" s="1"/>
  <c r="J969" i="1"/>
  <c r="I969" i="1"/>
  <c r="F969" i="1"/>
  <c r="S968" i="1"/>
  <c r="N968" i="1"/>
  <c r="M968" i="1"/>
  <c r="O968" i="1" s="1"/>
  <c r="R968" i="1" s="1"/>
  <c r="L968" i="1"/>
  <c r="J968" i="1"/>
  <c r="I968" i="1"/>
  <c r="F968" i="1"/>
  <c r="N967" i="1"/>
  <c r="M967" i="1"/>
  <c r="L967" i="1"/>
  <c r="O967" i="1" s="1"/>
  <c r="R967" i="1" s="1"/>
  <c r="J967" i="1"/>
  <c r="I967" i="1"/>
  <c r="F967" i="1"/>
  <c r="O966" i="1"/>
  <c r="R966" i="1" s="1"/>
  <c r="N966" i="1"/>
  <c r="M966" i="1"/>
  <c r="L966" i="1"/>
  <c r="J966" i="1"/>
  <c r="I966" i="1"/>
  <c r="F966" i="1"/>
  <c r="N965" i="1"/>
  <c r="M965" i="1"/>
  <c r="L965" i="1"/>
  <c r="O965" i="1" s="1"/>
  <c r="J965" i="1"/>
  <c r="I965" i="1"/>
  <c r="F965" i="1"/>
  <c r="S964" i="1"/>
  <c r="O964" i="1"/>
  <c r="R964" i="1" s="1"/>
  <c r="N964" i="1"/>
  <c r="M964" i="1"/>
  <c r="L964" i="1"/>
  <c r="J964" i="1"/>
  <c r="I964" i="1"/>
  <c r="F964" i="1"/>
  <c r="R963" i="1"/>
  <c r="O963" i="1"/>
  <c r="N963" i="1"/>
  <c r="M963" i="1"/>
  <c r="L963" i="1"/>
  <c r="J963" i="1"/>
  <c r="S963" i="1" s="1"/>
  <c r="I963" i="1"/>
  <c r="F963" i="1"/>
  <c r="O962" i="1"/>
  <c r="R962" i="1" s="1"/>
  <c r="N962" i="1"/>
  <c r="M962" i="1"/>
  <c r="L962" i="1"/>
  <c r="J962" i="1"/>
  <c r="S962" i="1" s="1"/>
  <c r="I962" i="1"/>
  <c r="F962" i="1"/>
  <c r="N961" i="1"/>
  <c r="M961" i="1"/>
  <c r="L961" i="1"/>
  <c r="O961" i="1" s="1"/>
  <c r="S961" i="1" s="1"/>
  <c r="J961" i="1"/>
  <c r="I961" i="1"/>
  <c r="F961" i="1"/>
  <c r="N960" i="1"/>
  <c r="M960" i="1"/>
  <c r="O960" i="1" s="1"/>
  <c r="R960" i="1" s="1"/>
  <c r="L960" i="1"/>
  <c r="J960" i="1"/>
  <c r="S960" i="1" s="1"/>
  <c r="I960" i="1"/>
  <c r="F960" i="1"/>
  <c r="N959" i="1"/>
  <c r="M959" i="1"/>
  <c r="L959" i="1"/>
  <c r="O959" i="1" s="1"/>
  <c r="R959" i="1" s="1"/>
  <c r="J959" i="1"/>
  <c r="I959" i="1"/>
  <c r="F959" i="1"/>
  <c r="O958" i="1"/>
  <c r="R958" i="1" s="1"/>
  <c r="N958" i="1"/>
  <c r="M958" i="1"/>
  <c r="L958" i="1"/>
  <c r="J958" i="1"/>
  <c r="I958" i="1"/>
  <c r="F958" i="1"/>
  <c r="R957" i="1"/>
  <c r="N957" i="1"/>
  <c r="M957" i="1"/>
  <c r="L957" i="1"/>
  <c r="O957" i="1" s="1"/>
  <c r="J957" i="1"/>
  <c r="I957" i="1"/>
  <c r="F957" i="1"/>
  <c r="O956" i="1"/>
  <c r="R956" i="1" s="1"/>
  <c r="N956" i="1"/>
  <c r="M956" i="1"/>
  <c r="L956" i="1"/>
  <c r="J956" i="1"/>
  <c r="I956" i="1"/>
  <c r="F956" i="1"/>
  <c r="O955" i="1"/>
  <c r="R955" i="1" s="1"/>
  <c r="N955" i="1"/>
  <c r="M955" i="1"/>
  <c r="L955" i="1"/>
  <c r="J955" i="1"/>
  <c r="I955" i="1"/>
  <c r="F955" i="1"/>
  <c r="O954" i="1"/>
  <c r="R954" i="1" s="1"/>
  <c r="N954" i="1"/>
  <c r="M954" i="1"/>
  <c r="L954" i="1"/>
  <c r="J954" i="1"/>
  <c r="S954" i="1" s="1"/>
  <c r="I954" i="1"/>
  <c r="F954" i="1"/>
  <c r="S953" i="1"/>
  <c r="R953" i="1"/>
  <c r="N953" i="1"/>
  <c r="M953" i="1"/>
  <c r="L953" i="1"/>
  <c r="O953" i="1" s="1"/>
  <c r="J953" i="1"/>
  <c r="I953" i="1"/>
  <c r="F953" i="1"/>
  <c r="S952" i="1"/>
  <c r="N952" i="1"/>
  <c r="M952" i="1"/>
  <c r="O952" i="1" s="1"/>
  <c r="R952" i="1" s="1"/>
  <c r="L952" i="1"/>
  <c r="J952" i="1"/>
  <c r="I952" i="1"/>
  <c r="F952" i="1"/>
  <c r="N951" i="1"/>
  <c r="M951" i="1"/>
  <c r="L951" i="1"/>
  <c r="O951" i="1" s="1"/>
  <c r="R951" i="1" s="1"/>
  <c r="J951" i="1"/>
  <c r="I951" i="1"/>
  <c r="F951" i="1"/>
  <c r="N950" i="1"/>
  <c r="M950" i="1"/>
  <c r="L950" i="1"/>
  <c r="O950" i="1" s="1"/>
  <c r="R950" i="1" s="1"/>
  <c r="J950" i="1"/>
  <c r="I950" i="1"/>
  <c r="F950" i="1"/>
  <c r="N949" i="1"/>
  <c r="M949" i="1"/>
  <c r="L949" i="1"/>
  <c r="O949" i="1" s="1"/>
  <c r="R949" i="1" s="1"/>
  <c r="J949" i="1"/>
  <c r="I949" i="1"/>
  <c r="F949" i="1"/>
  <c r="S948" i="1"/>
  <c r="O948" i="1"/>
  <c r="R948" i="1" s="1"/>
  <c r="N948" i="1"/>
  <c r="M948" i="1"/>
  <c r="L948" i="1"/>
  <c r="J948" i="1"/>
  <c r="I948" i="1"/>
  <c r="F948" i="1"/>
  <c r="R947" i="1"/>
  <c r="O947" i="1"/>
  <c r="N947" i="1"/>
  <c r="M947" i="1"/>
  <c r="L947" i="1"/>
  <c r="J947" i="1"/>
  <c r="S947" i="1" s="1"/>
  <c r="I947" i="1"/>
  <c r="F947" i="1"/>
  <c r="O946" i="1"/>
  <c r="R946" i="1" s="1"/>
  <c r="N946" i="1"/>
  <c r="M946" i="1"/>
  <c r="L946" i="1"/>
  <c r="J946" i="1"/>
  <c r="I946" i="1"/>
  <c r="F946" i="1"/>
  <c r="R945" i="1"/>
  <c r="N945" i="1"/>
  <c r="M945" i="1"/>
  <c r="L945" i="1"/>
  <c r="O945" i="1" s="1"/>
  <c r="S945" i="1" s="1"/>
  <c r="J945" i="1"/>
  <c r="I945" i="1"/>
  <c r="F945" i="1"/>
  <c r="N944" i="1"/>
  <c r="M944" i="1"/>
  <c r="O944" i="1" s="1"/>
  <c r="R944" i="1" s="1"/>
  <c r="L944" i="1"/>
  <c r="J944" i="1"/>
  <c r="S944" i="1" s="1"/>
  <c r="I944" i="1"/>
  <c r="F944" i="1"/>
  <c r="N943" i="1"/>
  <c r="M943" i="1"/>
  <c r="L943" i="1"/>
  <c r="O943" i="1" s="1"/>
  <c r="R943" i="1" s="1"/>
  <c r="J943" i="1"/>
  <c r="I943" i="1"/>
  <c r="F943" i="1"/>
  <c r="O942" i="1"/>
  <c r="R942" i="1" s="1"/>
  <c r="N942" i="1"/>
  <c r="M942" i="1"/>
  <c r="L942" i="1"/>
  <c r="J942" i="1"/>
  <c r="S942" i="1" s="1"/>
  <c r="I942" i="1"/>
  <c r="F942" i="1"/>
  <c r="R941" i="1"/>
  <c r="N941" i="1"/>
  <c r="M941" i="1"/>
  <c r="L941" i="1"/>
  <c r="O941" i="1" s="1"/>
  <c r="J941" i="1"/>
  <c r="I941" i="1"/>
  <c r="F941" i="1"/>
  <c r="S940" i="1"/>
  <c r="O940" i="1"/>
  <c r="R940" i="1" s="1"/>
  <c r="N940" i="1"/>
  <c r="M940" i="1"/>
  <c r="L940" i="1"/>
  <c r="J940" i="1"/>
  <c r="I940" i="1"/>
  <c r="F940" i="1"/>
  <c r="R939" i="1"/>
  <c r="O939" i="1"/>
  <c r="N939" i="1"/>
  <c r="M939" i="1"/>
  <c r="L939" i="1"/>
  <c r="J939" i="1"/>
  <c r="I939" i="1"/>
  <c r="F939" i="1"/>
  <c r="S938" i="1"/>
  <c r="O938" i="1"/>
  <c r="R938" i="1" s="1"/>
  <c r="N938" i="1"/>
  <c r="M938" i="1"/>
  <c r="L938" i="1"/>
  <c r="J938" i="1"/>
  <c r="I938" i="1"/>
  <c r="F938" i="1"/>
  <c r="S937" i="1"/>
  <c r="R937" i="1"/>
  <c r="N937" i="1"/>
  <c r="M937" i="1"/>
  <c r="L937" i="1"/>
  <c r="O937" i="1" s="1"/>
  <c r="J937" i="1"/>
  <c r="I937" i="1"/>
  <c r="F937" i="1"/>
  <c r="S936" i="1"/>
  <c r="N936" i="1"/>
  <c r="M936" i="1"/>
  <c r="O936" i="1" s="1"/>
  <c r="R936" i="1" s="1"/>
  <c r="L936" i="1"/>
  <c r="J936" i="1"/>
  <c r="I936" i="1"/>
  <c r="F936" i="1"/>
  <c r="N935" i="1"/>
  <c r="M935" i="1"/>
  <c r="L935" i="1"/>
  <c r="O935" i="1" s="1"/>
  <c r="R935" i="1" s="1"/>
  <c r="J935" i="1"/>
  <c r="I935" i="1"/>
  <c r="F935" i="1"/>
  <c r="N934" i="1"/>
  <c r="M934" i="1"/>
  <c r="O934" i="1" s="1"/>
  <c r="R934" i="1" s="1"/>
  <c r="L934" i="1"/>
  <c r="J934" i="1"/>
  <c r="I934" i="1"/>
  <c r="F934" i="1"/>
  <c r="N933" i="1"/>
  <c r="M933" i="1"/>
  <c r="L933" i="1"/>
  <c r="O933" i="1" s="1"/>
  <c r="R933" i="1" s="1"/>
  <c r="J933" i="1"/>
  <c r="S933" i="1" s="1"/>
  <c r="I933" i="1"/>
  <c r="F933" i="1"/>
  <c r="S932" i="1"/>
  <c r="O932" i="1"/>
  <c r="R932" i="1" s="1"/>
  <c r="N932" i="1"/>
  <c r="M932" i="1"/>
  <c r="L932" i="1"/>
  <c r="J932" i="1"/>
  <c r="I932" i="1"/>
  <c r="F932" i="1"/>
  <c r="R931" i="1"/>
  <c r="O931" i="1"/>
  <c r="N931" i="1"/>
  <c r="M931" i="1"/>
  <c r="L931" i="1"/>
  <c r="J931" i="1"/>
  <c r="S931" i="1" s="1"/>
  <c r="I931" i="1"/>
  <c r="F931" i="1"/>
  <c r="O930" i="1"/>
  <c r="R930" i="1" s="1"/>
  <c r="N930" i="1"/>
  <c r="M930" i="1"/>
  <c r="L930" i="1"/>
  <c r="J930" i="1"/>
  <c r="S930" i="1" s="1"/>
  <c r="I930" i="1"/>
  <c r="F930" i="1"/>
  <c r="R929" i="1"/>
  <c r="N929" i="1"/>
  <c r="M929" i="1"/>
  <c r="L929" i="1"/>
  <c r="O929" i="1" s="1"/>
  <c r="S929" i="1" s="1"/>
  <c r="J929" i="1"/>
  <c r="I929" i="1"/>
  <c r="F929" i="1"/>
  <c r="N928" i="1"/>
  <c r="M928" i="1"/>
  <c r="O928" i="1" s="1"/>
  <c r="R928" i="1" s="1"/>
  <c r="L928" i="1"/>
  <c r="J928" i="1"/>
  <c r="S928" i="1" s="1"/>
  <c r="I928" i="1"/>
  <c r="F928" i="1"/>
  <c r="N927" i="1"/>
  <c r="M927" i="1"/>
  <c r="L927" i="1"/>
  <c r="O927" i="1" s="1"/>
  <c r="R927" i="1" s="1"/>
  <c r="J927" i="1"/>
  <c r="I927" i="1"/>
  <c r="F927" i="1"/>
  <c r="O926" i="1"/>
  <c r="R926" i="1" s="1"/>
  <c r="N926" i="1"/>
  <c r="M926" i="1"/>
  <c r="L926" i="1"/>
  <c r="J926" i="1"/>
  <c r="S926" i="1" s="1"/>
  <c r="I926" i="1"/>
  <c r="F926" i="1"/>
  <c r="R925" i="1"/>
  <c r="N925" i="1"/>
  <c r="M925" i="1"/>
  <c r="L925" i="1"/>
  <c r="O925" i="1" s="1"/>
  <c r="J925" i="1"/>
  <c r="I925" i="1"/>
  <c r="F925" i="1"/>
  <c r="O924" i="1"/>
  <c r="R924" i="1" s="1"/>
  <c r="N924" i="1"/>
  <c r="M924" i="1"/>
  <c r="L924" i="1"/>
  <c r="J924" i="1"/>
  <c r="I924" i="1"/>
  <c r="F924" i="1"/>
  <c r="O923" i="1"/>
  <c r="R923" i="1" s="1"/>
  <c r="N923" i="1"/>
  <c r="M923" i="1"/>
  <c r="L923" i="1"/>
  <c r="J923" i="1"/>
  <c r="I923" i="1"/>
  <c r="F923" i="1"/>
  <c r="S922" i="1"/>
  <c r="R922" i="1"/>
  <c r="O922" i="1"/>
  <c r="N922" i="1"/>
  <c r="M922" i="1"/>
  <c r="L922" i="1"/>
  <c r="J922" i="1"/>
  <c r="I922" i="1"/>
  <c r="F922" i="1"/>
  <c r="S921" i="1"/>
  <c r="R921" i="1"/>
  <c r="N921" i="1"/>
  <c r="M921" i="1"/>
  <c r="L921" i="1"/>
  <c r="O921" i="1" s="1"/>
  <c r="J921" i="1"/>
  <c r="I921" i="1"/>
  <c r="F921" i="1"/>
  <c r="S920" i="1"/>
  <c r="N920" i="1"/>
  <c r="M920" i="1"/>
  <c r="O920" i="1" s="1"/>
  <c r="R920" i="1" s="1"/>
  <c r="L920" i="1"/>
  <c r="J920" i="1"/>
  <c r="I920" i="1"/>
  <c r="F920" i="1"/>
  <c r="N919" i="1"/>
  <c r="M919" i="1"/>
  <c r="L919" i="1"/>
  <c r="O919" i="1" s="1"/>
  <c r="R919" i="1" s="1"/>
  <c r="J919" i="1"/>
  <c r="I919" i="1"/>
  <c r="F919" i="1"/>
  <c r="N918" i="1"/>
  <c r="M918" i="1"/>
  <c r="L918" i="1"/>
  <c r="O918" i="1" s="1"/>
  <c r="R918" i="1" s="1"/>
  <c r="J918" i="1"/>
  <c r="I918" i="1"/>
  <c r="F918" i="1"/>
  <c r="N917" i="1"/>
  <c r="M917" i="1"/>
  <c r="L917" i="1"/>
  <c r="O917" i="1" s="1"/>
  <c r="R917" i="1" s="1"/>
  <c r="J917" i="1"/>
  <c r="S917" i="1" s="1"/>
  <c r="I917" i="1"/>
  <c r="F917" i="1"/>
  <c r="S916" i="1"/>
  <c r="O916" i="1"/>
  <c r="R916" i="1" s="1"/>
  <c r="N916" i="1"/>
  <c r="M916" i="1"/>
  <c r="L916" i="1"/>
  <c r="J916" i="1"/>
  <c r="I916" i="1"/>
  <c r="F916" i="1"/>
  <c r="R915" i="1"/>
  <c r="O915" i="1"/>
  <c r="N915" i="1"/>
  <c r="M915" i="1"/>
  <c r="L915" i="1"/>
  <c r="J915" i="1"/>
  <c r="S915" i="1" s="1"/>
  <c r="I915" i="1"/>
  <c r="F915" i="1"/>
  <c r="O914" i="1"/>
  <c r="R914" i="1" s="1"/>
  <c r="N914" i="1"/>
  <c r="M914" i="1"/>
  <c r="L914" i="1"/>
  <c r="J914" i="1"/>
  <c r="I914" i="1"/>
  <c r="F914" i="1"/>
  <c r="N913" i="1"/>
  <c r="M913" i="1"/>
  <c r="L913" i="1"/>
  <c r="O913" i="1" s="1"/>
  <c r="S913" i="1" s="1"/>
  <c r="J913" i="1"/>
  <c r="I913" i="1"/>
  <c r="F913" i="1"/>
  <c r="N912" i="1"/>
  <c r="M912" i="1"/>
  <c r="O912" i="1" s="1"/>
  <c r="R912" i="1" s="1"/>
  <c r="L912" i="1"/>
  <c r="J912" i="1"/>
  <c r="S912" i="1" s="1"/>
  <c r="I912" i="1"/>
  <c r="F912" i="1"/>
  <c r="L911" i="1"/>
  <c r="L910" i="1"/>
  <c r="H909" i="1"/>
  <c r="M908" i="1"/>
  <c r="L908" i="1"/>
  <c r="O908" i="1" s="1"/>
  <c r="R908" i="1" s="1"/>
  <c r="J908" i="1"/>
  <c r="M907" i="1"/>
  <c r="O907" i="1" s="1"/>
  <c r="R907" i="1" s="1"/>
  <c r="L907" i="1"/>
  <c r="J907" i="1"/>
  <c r="S905" i="1"/>
  <c r="Q905" i="1"/>
  <c r="R905" i="1" s="1"/>
  <c r="M903" i="1"/>
  <c r="O903" i="1" s="1"/>
  <c r="R903" i="1" s="1"/>
  <c r="L903" i="1"/>
  <c r="J903" i="1"/>
  <c r="M902" i="1"/>
  <c r="L902" i="1"/>
  <c r="J902" i="1"/>
  <c r="R901" i="1"/>
  <c r="M901" i="1"/>
  <c r="L901" i="1"/>
  <c r="O901" i="1" s="1"/>
  <c r="S901" i="1" s="1"/>
  <c r="J901" i="1"/>
  <c r="M900" i="1"/>
  <c r="L900" i="1"/>
  <c r="O900" i="1" s="1"/>
  <c r="S900" i="1" s="1"/>
  <c r="J900" i="1"/>
  <c r="M899" i="1"/>
  <c r="O899" i="1" s="1"/>
  <c r="L899" i="1"/>
  <c r="J899" i="1"/>
  <c r="R898" i="1"/>
  <c r="O898" i="1"/>
  <c r="M898" i="1"/>
  <c r="L898" i="1"/>
  <c r="J898" i="1"/>
  <c r="S897" i="1"/>
  <c r="R897" i="1"/>
  <c r="O897" i="1"/>
  <c r="M897" i="1"/>
  <c r="L897" i="1"/>
  <c r="J897" i="1"/>
  <c r="S896" i="1"/>
  <c r="R896" i="1"/>
  <c r="M896" i="1"/>
  <c r="L896" i="1"/>
  <c r="O896" i="1" s="1"/>
  <c r="J896" i="1"/>
  <c r="O895" i="1"/>
  <c r="R895" i="1" s="1"/>
  <c r="M895" i="1"/>
  <c r="L895" i="1"/>
  <c r="J895" i="1"/>
  <c r="R894" i="1"/>
  <c r="O894" i="1"/>
  <c r="M894" i="1"/>
  <c r="L894" i="1"/>
  <c r="J894" i="1"/>
  <c r="O893" i="1"/>
  <c r="R893" i="1" s="1"/>
  <c r="M893" i="1"/>
  <c r="L893" i="1"/>
  <c r="J893" i="1"/>
  <c r="S893" i="1" s="1"/>
  <c r="O892" i="1"/>
  <c r="S892" i="1" s="1"/>
  <c r="M892" i="1"/>
  <c r="L892" i="1"/>
  <c r="J892" i="1"/>
  <c r="O891" i="1"/>
  <c r="R891" i="1" s="1"/>
  <c r="M891" i="1"/>
  <c r="L891" i="1"/>
  <c r="J891" i="1"/>
  <c r="S890" i="1"/>
  <c r="M890" i="1"/>
  <c r="L890" i="1"/>
  <c r="O890" i="1" s="1"/>
  <c r="R890" i="1" s="1"/>
  <c r="J890" i="1"/>
  <c r="S889" i="1"/>
  <c r="M889" i="1"/>
  <c r="L889" i="1"/>
  <c r="O889" i="1" s="1"/>
  <c r="R889" i="1" s="1"/>
  <c r="J889" i="1"/>
  <c r="M888" i="1"/>
  <c r="L888" i="1"/>
  <c r="O888" i="1" s="1"/>
  <c r="R888" i="1" s="1"/>
  <c r="J888" i="1"/>
  <c r="S887" i="1"/>
  <c r="M887" i="1"/>
  <c r="L887" i="1"/>
  <c r="O887" i="1" s="1"/>
  <c r="R887" i="1" s="1"/>
  <c r="J887" i="1"/>
  <c r="M886" i="1"/>
  <c r="L886" i="1"/>
  <c r="O886" i="1" s="1"/>
  <c r="R886" i="1" s="1"/>
  <c r="J886" i="1"/>
  <c r="S885" i="1"/>
  <c r="R885" i="1"/>
  <c r="M885" i="1"/>
  <c r="L885" i="1"/>
  <c r="O885" i="1" s="1"/>
  <c r="J885" i="1"/>
  <c r="M884" i="1"/>
  <c r="L884" i="1"/>
  <c r="O884" i="1" s="1"/>
  <c r="S884" i="1" s="1"/>
  <c r="J884" i="1"/>
  <c r="R882" i="1"/>
  <c r="M882" i="1"/>
  <c r="L882" i="1"/>
  <c r="O882" i="1" s="1"/>
  <c r="J882" i="1"/>
  <c r="S882" i="1" s="1"/>
  <c r="O881" i="1"/>
  <c r="R881" i="1" s="1"/>
  <c r="M881" i="1"/>
  <c r="L881" i="1"/>
  <c r="J881" i="1"/>
  <c r="O879" i="1"/>
  <c r="R879" i="1" s="1"/>
  <c r="M879" i="1"/>
  <c r="L879" i="1"/>
  <c r="J879" i="1"/>
  <c r="S878" i="1"/>
  <c r="O878" i="1"/>
  <c r="R878" i="1" s="1"/>
  <c r="M878" i="1"/>
  <c r="L878" i="1"/>
  <c r="J878" i="1"/>
  <c r="R877" i="1"/>
  <c r="M877" i="1"/>
  <c r="L877" i="1"/>
  <c r="O877" i="1" s="1"/>
  <c r="J877" i="1"/>
  <c r="S877" i="1" s="1"/>
  <c r="M876" i="1"/>
  <c r="L876" i="1"/>
  <c r="J876" i="1"/>
  <c r="O875" i="1"/>
  <c r="R875" i="1" s="1"/>
  <c r="M875" i="1"/>
  <c r="L875" i="1"/>
  <c r="J875" i="1"/>
  <c r="O874" i="1"/>
  <c r="R874" i="1" s="1"/>
  <c r="M874" i="1"/>
  <c r="L874" i="1"/>
  <c r="J874" i="1"/>
  <c r="O873" i="1"/>
  <c r="R873" i="1" s="1"/>
  <c r="M873" i="1"/>
  <c r="L873" i="1"/>
  <c r="J873" i="1"/>
  <c r="S873" i="1" s="1"/>
  <c r="S872" i="1"/>
  <c r="O872" i="1"/>
  <c r="R872" i="1" s="1"/>
  <c r="M872" i="1"/>
  <c r="L872" i="1"/>
  <c r="J872" i="1"/>
  <c r="S871" i="1"/>
  <c r="R871" i="1"/>
  <c r="M871" i="1"/>
  <c r="L871" i="1"/>
  <c r="O871" i="1" s="1"/>
  <c r="J871" i="1"/>
  <c r="M870" i="1"/>
  <c r="O870" i="1" s="1"/>
  <c r="R870" i="1" s="1"/>
  <c r="L870" i="1"/>
  <c r="J870" i="1"/>
  <c r="M869" i="1"/>
  <c r="L869" i="1"/>
  <c r="O869" i="1" s="1"/>
  <c r="R869" i="1" s="1"/>
  <c r="J869" i="1"/>
  <c r="S869" i="1" s="1"/>
  <c r="M868" i="1"/>
  <c r="L868" i="1"/>
  <c r="O868" i="1" s="1"/>
  <c r="R868" i="1" s="1"/>
  <c r="J868" i="1"/>
  <c r="M867" i="1"/>
  <c r="L867" i="1"/>
  <c r="O867" i="1" s="1"/>
  <c r="S867" i="1" s="1"/>
  <c r="J867" i="1"/>
  <c r="M865" i="1"/>
  <c r="L865" i="1"/>
  <c r="O865" i="1" s="1"/>
  <c r="S865" i="1" s="1"/>
  <c r="J865" i="1"/>
  <c r="M864" i="1"/>
  <c r="O864" i="1" s="1"/>
  <c r="R864" i="1" s="1"/>
  <c r="L864" i="1"/>
  <c r="J864" i="1"/>
  <c r="S864" i="1" s="1"/>
  <c r="M863" i="1"/>
  <c r="L863" i="1"/>
  <c r="O863" i="1" s="1"/>
  <c r="R863" i="1" s="1"/>
  <c r="J863" i="1"/>
  <c r="S863" i="1" s="1"/>
  <c r="M862" i="1"/>
  <c r="L862" i="1"/>
  <c r="O862" i="1" s="1"/>
  <c r="R862" i="1" s="1"/>
  <c r="J862" i="1"/>
  <c r="M861" i="1"/>
  <c r="L861" i="1"/>
  <c r="J861" i="1"/>
  <c r="O860" i="1"/>
  <c r="R860" i="1" s="1"/>
  <c r="M860" i="1"/>
  <c r="L860" i="1"/>
  <c r="J860" i="1"/>
  <c r="O859" i="1"/>
  <c r="R859" i="1" s="1"/>
  <c r="M859" i="1"/>
  <c r="L859" i="1"/>
  <c r="J859" i="1"/>
  <c r="O858" i="1"/>
  <c r="R858" i="1" s="1"/>
  <c r="M858" i="1"/>
  <c r="L858" i="1"/>
  <c r="J858" i="1"/>
  <c r="S858" i="1" s="1"/>
  <c r="M857" i="1"/>
  <c r="L857" i="1"/>
  <c r="O857" i="1" s="1"/>
  <c r="S857" i="1" s="1"/>
  <c r="J857" i="1"/>
  <c r="M856" i="1"/>
  <c r="O856" i="1" s="1"/>
  <c r="R856" i="1" s="1"/>
  <c r="L856" i="1"/>
  <c r="J856" i="1"/>
  <c r="S856" i="1" s="1"/>
  <c r="M855" i="1"/>
  <c r="L855" i="1"/>
  <c r="O855" i="1" s="1"/>
  <c r="R855" i="1" s="1"/>
  <c r="J855" i="1"/>
  <c r="S855" i="1" s="1"/>
  <c r="M854" i="1"/>
  <c r="L854" i="1"/>
  <c r="O854" i="1" s="1"/>
  <c r="R854" i="1" s="1"/>
  <c r="J854" i="1"/>
  <c r="M853" i="1"/>
  <c r="L853" i="1"/>
  <c r="J853" i="1"/>
  <c r="O852" i="1"/>
  <c r="R852" i="1" s="1"/>
  <c r="M852" i="1"/>
  <c r="L852" i="1"/>
  <c r="J852" i="1"/>
  <c r="O851" i="1"/>
  <c r="R851" i="1" s="1"/>
  <c r="M851" i="1"/>
  <c r="L851" i="1"/>
  <c r="J851" i="1"/>
  <c r="O850" i="1"/>
  <c r="R850" i="1" s="1"/>
  <c r="M850" i="1"/>
  <c r="L850" i="1"/>
  <c r="J850" i="1"/>
  <c r="S850" i="1" s="1"/>
  <c r="M848" i="1"/>
  <c r="L848" i="1"/>
  <c r="O848" i="1" s="1"/>
  <c r="R848" i="1" s="1"/>
  <c r="J848" i="1"/>
  <c r="M847" i="1"/>
  <c r="L847" i="1"/>
  <c r="J847" i="1"/>
  <c r="O846" i="1"/>
  <c r="R846" i="1" s="1"/>
  <c r="M846" i="1"/>
  <c r="L846" i="1"/>
  <c r="J846" i="1"/>
  <c r="O845" i="1"/>
  <c r="R845" i="1" s="1"/>
  <c r="M845" i="1"/>
  <c r="L845" i="1"/>
  <c r="J845" i="1"/>
  <c r="R843" i="1"/>
  <c r="Q843" i="1"/>
  <c r="S843" i="1" s="1"/>
  <c r="M841" i="1"/>
  <c r="L841" i="1"/>
  <c r="O841" i="1" s="1"/>
  <c r="S841" i="1" s="1"/>
  <c r="J841" i="1"/>
  <c r="M840" i="1"/>
  <c r="O840" i="1" s="1"/>
  <c r="R840" i="1" s="1"/>
  <c r="L840" i="1"/>
  <c r="J840" i="1"/>
  <c r="S840" i="1" s="1"/>
  <c r="M839" i="1"/>
  <c r="L839" i="1"/>
  <c r="O839" i="1" s="1"/>
  <c r="R839" i="1" s="1"/>
  <c r="J839" i="1"/>
  <c r="S839" i="1" s="1"/>
  <c r="M838" i="1"/>
  <c r="L838" i="1"/>
  <c r="O838" i="1" s="1"/>
  <c r="R838" i="1" s="1"/>
  <c r="J838" i="1"/>
  <c r="M837" i="1"/>
  <c r="L837" i="1"/>
  <c r="J837" i="1"/>
  <c r="O836" i="1"/>
  <c r="R836" i="1" s="1"/>
  <c r="M836" i="1"/>
  <c r="L836" i="1"/>
  <c r="J836" i="1"/>
  <c r="O835" i="1"/>
  <c r="R835" i="1" s="1"/>
  <c r="M835" i="1"/>
  <c r="L835" i="1"/>
  <c r="J835" i="1"/>
  <c r="O834" i="1"/>
  <c r="R834" i="1" s="1"/>
  <c r="M834" i="1"/>
  <c r="L834" i="1"/>
  <c r="J834" i="1"/>
  <c r="S834" i="1" s="1"/>
  <c r="M833" i="1"/>
  <c r="L833" i="1"/>
  <c r="O833" i="1" s="1"/>
  <c r="S833" i="1" s="1"/>
  <c r="J833" i="1"/>
  <c r="M832" i="1"/>
  <c r="O832" i="1" s="1"/>
  <c r="R832" i="1" s="1"/>
  <c r="L832" i="1"/>
  <c r="J832" i="1"/>
  <c r="S832" i="1" s="1"/>
  <c r="M831" i="1"/>
  <c r="L831" i="1"/>
  <c r="O831" i="1" s="1"/>
  <c r="R831" i="1" s="1"/>
  <c r="J831" i="1"/>
  <c r="S831" i="1" s="1"/>
  <c r="M830" i="1"/>
  <c r="L830" i="1"/>
  <c r="O830" i="1" s="1"/>
  <c r="R830" i="1" s="1"/>
  <c r="J830" i="1"/>
  <c r="M829" i="1"/>
  <c r="L829" i="1"/>
  <c r="J829" i="1"/>
  <c r="O828" i="1"/>
  <c r="R828" i="1" s="1"/>
  <c r="M828" i="1"/>
  <c r="L828" i="1"/>
  <c r="J828" i="1"/>
  <c r="O827" i="1"/>
  <c r="R827" i="1" s="1"/>
  <c r="M827" i="1"/>
  <c r="L827" i="1"/>
  <c r="J827" i="1"/>
  <c r="O826" i="1"/>
  <c r="R826" i="1" s="1"/>
  <c r="M826" i="1"/>
  <c r="L826" i="1"/>
  <c r="J826" i="1"/>
  <c r="S826" i="1" s="1"/>
  <c r="M825" i="1"/>
  <c r="L825" i="1"/>
  <c r="O825" i="1" s="1"/>
  <c r="S825" i="1" s="1"/>
  <c r="J825" i="1"/>
  <c r="M824" i="1"/>
  <c r="O824" i="1" s="1"/>
  <c r="R824" i="1" s="1"/>
  <c r="L824" i="1"/>
  <c r="J824" i="1"/>
  <c r="S824" i="1" s="1"/>
  <c r="M823" i="1"/>
  <c r="L823" i="1"/>
  <c r="O823" i="1" s="1"/>
  <c r="R823" i="1" s="1"/>
  <c r="J823" i="1"/>
  <c r="S823" i="1" s="1"/>
  <c r="M822" i="1"/>
  <c r="L822" i="1"/>
  <c r="O822" i="1" s="1"/>
  <c r="R822" i="1" s="1"/>
  <c r="J822" i="1"/>
  <c r="M821" i="1"/>
  <c r="L821" i="1"/>
  <c r="J821" i="1"/>
  <c r="O820" i="1"/>
  <c r="R820" i="1" s="1"/>
  <c r="M820" i="1"/>
  <c r="L820" i="1"/>
  <c r="J820" i="1"/>
  <c r="O819" i="1"/>
  <c r="R819" i="1" s="1"/>
  <c r="M819" i="1"/>
  <c r="L819" i="1"/>
  <c r="J819" i="1"/>
  <c r="O818" i="1"/>
  <c r="R818" i="1" s="1"/>
  <c r="M818" i="1"/>
  <c r="L818" i="1"/>
  <c r="J818" i="1"/>
  <c r="S818" i="1" s="1"/>
  <c r="M817" i="1"/>
  <c r="L817" i="1"/>
  <c r="O817" i="1" s="1"/>
  <c r="S817" i="1" s="1"/>
  <c r="J817" i="1"/>
  <c r="M816" i="1"/>
  <c r="O816" i="1" s="1"/>
  <c r="R816" i="1" s="1"/>
  <c r="L816" i="1"/>
  <c r="J816" i="1"/>
  <c r="S816" i="1" s="1"/>
  <c r="M815" i="1"/>
  <c r="L815" i="1"/>
  <c r="O815" i="1" s="1"/>
  <c r="R815" i="1" s="1"/>
  <c r="J815" i="1"/>
  <c r="S815" i="1" s="1"/>
  <c r="M814" i="1"/>
  <c r="L814" i="1"/>
  <c r="O814" i="1" s="1"/>
  <c r="R814" i="1" s="1"/>
  <c r="J814" i="1"/>
  <c r="M813" i="1"/>
  <c r="L813" i="1"/>
  <c r="J813" i="1"/>
  <c r="O812" i="1"/>
  <c r="R812" i="1" s="1"/>
  <c r="M812" i="1"/>
  <c r="L812" i="1"/>
  <c r="J812" i="1"/>
  <c r="O811" i="1"/>
  <c r="R811" i="1" s="1"/>
  <c r="M811" i="1"/>
  <c r="L811" i="1"/>
  <c r="J811" i="1"/>
  <c r="O810" i="1"/>
  <c r="R810" i="1" s="1"/>
  <c r="M810" i="1"/>
  <c r="L810" i="1"/>
  <c r="J810" i="1"/>
  <c r="S810" i="1" s="1"/>
  <c r="M809" i="1"/>
  <c r="L809" i="1"/>
  <c r="O809" i="1" s="1"/>
  <c r="S809" i="1" s="1"/>
  <c r="J809" i="1"/>
  <c r="M808" i="1"/>
  <c r="O808" i="1" s="1"/>
  <c r="R808" i="1" s="1"/>
  <c r="L808" i="1"/>
  <c r="J808" i="1"/>
  <c r="S808" i="1" s="1"/>
  <c r="M807" i="1"/>
  <c r="L807" i="1"/>
  <c r="O807" i="1" s="1"/>
  <c r="R807" i="1" s="1"/>
  <c r="J807" i="1"/>
  <c r="S807" i="1" s="1"/>
  <c r="M806" i="1"/>
  <c r="L806" i="1"/>
  <c r="O806" i="1" s="1"/>
  <c r="R806" i="1" s="1"/>
  <c r="J806" i="1"/>
  <c r="M805" i="1"/>
  <c r="L805" i="1"/>
  <c r="J805" i="1"/>
  <c r="O804" i="1"/>
  <c r="R804" i="1" s="1"/>
  <c r="M804" i="1"/>
  <c r="L804" i="1"/>
  <c r="J804" i="1"/>
  <c r="O803" i="1"/>
  <c r="R803" i="1" s="1"/>
  <c r="M803" i="1"/>
  <c r="L803" i="1"/>
  <c r="J803" i="1"/>
  <c r="O802" i="1"/>
  <c r="R802" i="1" s="1"/>
  <c r="M802" i="1"/>
  <c r="L802" i="1"/>
  <c r="J802" i="1"/>
  <c r="S802" i="1" s="1"/>
  <c r="M801" i="1"/>
  <c r="L801" i="1"/>
  <c r="O801" i="1" s="1"/>
  <c r="S801" i="1" s="1"/>
  <c r="J801" i="1"/>
  <c r="M800" i="1"/>
  <c r="O800" i="1" s="1"/>
  <c r="R800" i="1" s="1"/>
  <c r="L800" i="1"/>
  <c r="J800" i="1"/>
  <c r="S800" i="1" s="1"/>
  <c r="M799" i="1"/>
  <c r="L799" i="1"/>
  <c r="O799" i="1" s="1"/>
  <c r="R799" i="1" s="1"/>
  <c r="J799" i="1"/>
  <c r="S799" i="1" s="1"/>
  <c r="M798" i="1"/>
  <c r="L798" i="1"/>
  <c r="O798" i="1" s="1"/>
  <c r="R798" i="1" s="1"/>
  <c r="J798" i="1"/>
  <c r="M797" i="1"/>
  <c r="L797" i="1"/>
  <c r="J797" i="1"/>
  <c r="O796" i="1"/>
  <c r="R796" i="1" s="1"/>
  <c r="M796" i="1"/>
  <c r="L796" i="1"/>
  <c r="J796" i="1"/>
  <c r="O795" i="1"/>
  <c r="R795" i="1" s="1"/>
  <c r="M795" i="1"/>
  <c r="L795" i="1"/>
  <c r="J795" i="1"/>
  <c r="O794" i="1"/>
  <c r="R794" i="1" s="1"/>
  <c r="M794" i="1"/>
  <c r="L794" i="1"/>
  <c r="J794" i="1"/>
  <c r="S794" i="1" s="1"/>
  <c r="M793" i="1"/>
  <c r="L793" i="1"/>
  <c r="O793" i="1" s="1"/>
  <c r="S793" i="1" s="1"/>
  <c r="J793" i="1"/>
  <c r="M792" i="1"/>
  <c r="O792" i="1" s="1"/>
  <c r="R792" i="1" s="1"/>
  <c r="L792" i="1"/>
  <c r="J792" i="1"/>
  <c r="S792" i="1" s="1"/>
  <c r="M791" i="1"/>
  <c r="L791" i="1"/>
  <c r="O791" i="1" s="1"/>
  <c r="R791" i="1" s="1"/>
  <c r="J791" i="1"/>
  <c r="S791" i="1" s="1"/>
  <c r="M790" i="1"/>
  <c r="L790" i="1"/>
  <c r="O790" i="1" s="1"/>
  <c r="R790" i="1" s="1"/>
  <c r="J790" i="1"/>
  <c r="M789" i="1"/>
  <c r="L789" i="1"/>
  <c r="J789" i="1"/>
  <c r="O788" i="1"/>
  <c r="R788" i="1" s="1"/>
  <c r="M788" i="1"/>
  <c r="L788" i="1"/>
  <c r="J788" i="1"/>
  <c r="O787" i="1"/>
  <c r="R787" i="1" s="1"/>
  <c r="M787" i="1"/>
  <c r="L787" i="1"/>
  <c r="J787" i="1"/>
  <c r="O786" i="1"/>
  <c r="R786" i="1" s="1"/>
  <c r="M786" i="1"/>
  <c r="L786" i="1"/>
  <c r="J786" i="1"/>
  <c r="S786" i="1" s="1"/>
  <c r="M785" i="1"/>
  <c r="L785" i="1"/>
  <c r="O785" i="1" s="1"/>
  <c r="S785" i="1" s="1"/>
  <c r="J785" i="1"/>
  <c r="M784" i="1"/>
  <c r="O784" i="1" s="1"/>
  <c r="R784" i="1" s="1"/>
  <c r="L784" i="1"/>
  <c r="J784" i="1"/>
  <c r="S784" i="1" s="1"/>
  <c r="M783" i="1"/>
  <c r="L783" i="1"/>
  <c r="O783" i="1" s="1"/>
  <c r="R783" i="1" s="1"/>
  <c r="J783" i="1"/>
  <c r="S783" i="1" s="1"/>
  <c r="M782" i="1"/>
  <c r="L782" i="1"/>
  <c r="O782" i="1" s="1"/>
  <c r="R782" i="1" s="1"/>
  <c r="J782" i="1"/>
  <c r="M781" i="1"/>
  <c r="L781" i="1"/>
  <c r="J781" i="1"/>
  <c r="O780" i="1"/>
  <c r="R780" i="1" s="1"/>
  <c r="M780" i="1"/>
  <c r="L780" i="1"/>
  <c r="J780" i="1"/>
  <c r="O779" i="1"/>
  <c r="R779" i="1" s="1"/>
  <c r="M779" i="1"/>
  <c r="L779" i="1"/>
  <c r="J779" i="1"/>
  <c r="O778" i="1"/>
  <c r="R778" i="1" s="1"/>
  <c r="M778" i="1"/>
  <c r="L778" i="1"/>
  <c r="J778" i="1"/>
  <c r="S778" i="1" s="1"/>
  <c r="M777" i="1"/>
  <c r="L777" i="1"/>
  <c r="O777" i="1" s="1"/>
  <c r="S777" i="1" s="1"/>
  <c r="J777" i="1"/>
  <c r="M776" i="1"/>
  <c r="O776" i="1" s="1"/>
  <c r="R776" i="1" s="1"/>
  <c r="L776" i="1"/>
  <c r="J776" i="1"/>
  <c r="S776" i="1" s="1"/>
  <c r="M775" i="1"/>
  <c r="L775" i="1"/>
  <c r="O775" i="1" s="1"/>
  <c r="R775" i="1" s="1"/>
  <c r="J775" i="1"/>
  <c r="S775" i="1" s="1"/>
  <c r="M774" i="1"/>
  <c r="L774" i="1"/>
  <c r="O774" i="1" s="1"/>
  <c r="R774" i="1" s="1"/>
  <c r="J774" i="1"/>
  <c r="M773" i="1"/>
  <c r="L773" i="1"/>
  <c r="J773" i="1"/>
  <c r="O772" i="1"/>
  <c r="R772" i="1" s="1"/>
  <c r="M772" i="1"/>
  <c r="L772" i="1"/>
  <c r="J772" i="1"/>
  <c r="O771" i="1"/>
  <c r="R771" i="1" s="1"/>
  <c r="M771" i="1"/>
  <c r="L771" i="1"/>
  <c r="J771" i="1"/>
  <c r="O770" i="1"/>
  <c r="R770" i="1" s="1"/>
  <c r="M770" i="1"/>
  <c r="L770" i="1"/>
  <c r="J770" i="1"/>
  <c r="S770" i="1" s="1"/>
  <c r="M769" i="1"/>
  <c r="L769" i="1"/>
  <c r="O769" i="1" s="1"/>
  <c r="S769" i="1" s="1"/>
  <c r="J769" i="1"/>
  <c r="M768" i="1"/>
  <c r="O768" i="1" s="1"/>
  <c r="R768" i="1" s="1"/>
  <c r="L768" i="1"/>
  <c r="J768" i="1"/>
  <c r="S768" i="1" s="1"/>
  <c r="M767" i="1"/>
  <c r="L767" i="1"/>
  <c r="O767" i="1" s="1"/>
  <c r="R767" i="1" s="1"/>
  <c r="J767" i="1"/>
  <c r="S767" i="1" s="1"/>
  <c r="M766" i="1"/>
  <c r="L766" i="1"/>
  <c r="O766" i="1" s="1"/>
  <c r="R766" i="1" s="1"/>
  <c r="J766" i="1"/>
  <c r="M765" i="1"/>
  <c r="L765" i="1"/>
  <c r="J765" i="1"/>
  <c r="O764" i="1"/>
  <c r="R764" i="1" s="1"/>
  <c r="M764" i="1"/>
  <c r="L764" i="1"/>
  <c r="J764" i="1"/>
  <c r="O763" i="1"/>
  <c r="R763" i="1" s="1"/>
  <c r="M763" i="1"/>
  <c r="L763" i="1"/>
  <c r="J763" i="1"/>
  <c r="O762" i="1"/>
  <c r="R762" i="1" s="1"/>
  <c r="M762" i="1"/>
  <c r="L762" i="1"/>
  <c r="J762" i="1"/>
  <c r="S762" i="1" s="1"/>
  <c r="M761" i="1"/>
  <c r="L761" i="1"/>
  <c r="O761" i="1" s="1"/>
  <c r="S761" i="1" s="1"/>
  <c r="J761" i="1"/>
  <c r="M760" i="1"/>
  <c r="O760" i="1" s="1"/>
  <c r="R760" i="1" s="1"/>
  <c r="L760" i="1"/>
  <c r="J760" i="1"/>
  <c r="S760" i="1" s="1"/>
  <c r="M759" i="1"/>
  <c r="L759" i="1"/>
  <c r="O759" i="1" s="1"/>
  <c r="R759" i="1" s="1"/>
  <c r="J759" i="1"/>
  <c r="S759" i="1" s="1"/>
  <c r="M758" i="1"/>
  <c r="L758" i="1"/>
  <c r="O758" i="1" s="1"/>
  <c r="R758" i="1" s="1"/>
  <c r="J758" i="1"/>
  <c r="M757" i="1"/>
  <c r="L757" i="1"/>
  <c r="J757" i="1"/>
  <c r="O756" i="1"/>
  <c r="R756" i="1" s="1"/>
  <c r="M756" i="1"/>
  <c r="L756" i="1"/>
  <c r="J756" i="1"/>
  <c r="O755" i="1"/>
  <c r="R755" i="1" s="1"/>
  <c r="M755" i="1"/>
  <c r="L755" i="1"/>
  <c r="J755" i="1"/>
  <c r="O754" i="1"/>
  <c r="R754" i="1" s="1"/>
  <c r="M754" i="1"/>
  <c r="L754" i="1"/>
  <c r="J754" i="1"/>
  <c r="S754" i="1" s="1"/>
  <c r="M753" i="1"/>
  <c r="L753" i="1"/>
  <c r="O753" i="1" s="1"/>
  <c r="S753" i="1" s="1"/>
  <c r="J753" i="1"/>
  <c r="M752" i="1"/>
  <c r="O752" i="1" s="1"/>
  <c r="R752" i="1" s="1"/>
  <c r="L752" i="1"/>
  <c r="J752" i="1"/>
  <c r="S752" i="1" s="1"/>
  <c r="M751" i="1"/>
  <c r="L751" i="1"/>
  <c r="O751" i="1" s="1"/>
  <c r="R751" i="1" s="1"/>
  <c r="J751" i="1"/>
  <c r="S751" i="1" s="1"/>
  <c r="M750" i="1"/>
  <c r="L750" i="1"/>
  <c r="O750" i="1" s="1"/>
  <c r="R750" i="1" s="1"/>
  <c r="J750" i="1"/>
  <c r="M749" i="1"/>
  <c r="L749" i="1"/>
  <c r="J749" i="1"/>
  <c r="O748" i="1"/>
  <c r="R748" i="1" s="1"/>
  <c r="M748" i="1"/>
  <c r="L748" i="1"/>
  <c r="J748" i="1"/>
  <c r="O747" i="1"/>
  <c r="R747" i="1" s="1"/>
  <c r="M747" i="1"/>
  <c r="L747" i="1"/>
  <c r="J747" i="1"/>
  <c r="O746" i="1"/>
  <c r="R746" i="1" s="1"/>
  <c r="M746" i="1"/>
  <c r="L746" i="1"/>
  <c r="J746" i="1"/>
  <c r="S746" i="1" s="1"/>
  <c r="M745" i="1"/>
  <c r="L745" i="1"/>
  <c r="O745" i="1" s="1"/>
  <c r="S745" i="1" s="1"/>
  <c r="J745" i="1"/>
  <c r="M744" i="1"/>
  <c r="O744" i="1" s="1"/>
  <c r="R744" i="1" s="1"/>
  <c r="L744" i="1"/>
  <c r="J744" i="1"/>
  <c r="S744" i="1" s="1"/>
  <c r="M743" i="1"/>
  <c r="L743" i="1"/>
  <c r="O743" i="1" s="1"/>
  <c r="R743" i="1" s="1"/>
  <c r="J743" i="1"/>
  <c r="S743" i="1" s="1"/>
  <c r="M742" i="1"/>
  <c r="L742" i="1"/>
  <c r="O742" i="1" s="1"/>
  <c r="R742" i="1" s="1"/>
  <c r="J742" i="1"/>
  <c r="M741" i="1"/>
  <c r="L741" i="1"/>
  <c r="J741" i="1"/>
  <c r="L739" i="1"/>
  <c r="M738" i="1"/>
  <c r="L738" i="1"/>
  <c r="O738" i="1" s="1"/>
  <c r="R738" i="1" s="1"/>
  <c r="J738" i="1"/>
  <c r="S738" i="1" s="1"/>
  <c r="O737" i="1"/>
  <c r="R737" i="1" s="1"/>
  <c r="M737" i="1"/>
  <c r="L737" i="1"/>
  <c r="J737" i="1"/>
  <c r="S737" i="1" s="1"/>
  <c r="R736" i="1"/>
  <c r="M736" i="1"/>
  <c r="L736" i="1"/>
  <c r="O736" i="1" s="1"/>
  <c r="S736" i="1" s="1"/>
  <c r="J736" i="1"/>
  <c r="M735" i="1"/>
  <c r="O735" i="1" s="1"/>
  <c r="L735" i="1"/>
  <c r="J735" i="1"/>
  <c r="R734" i="1"/>
  <c r="O734" i="1"/>
  <c r="M734" i="1"/>
  <c r="L734" i="1"/>
  <c r="J734" i="1"/>
  <c r="S734" i="1" s="1"/>
  <c r="R733" i="1"/>
  <c r="O733" i="1"/>
  <c r="M733" i="1"/>
  <c r="L733" i="1"/>
  <c r="J733" i="1"/>
  <c r="S733" i="1" s="1"/>
  <c r="S732" i="1"/>
  <c r="R732" i="1"/>
  <c r="M732" i="1"/>
  <c r="L732" i="1"/>
  <c r="O732" i="1" s="1"/>
  <c r="J732" i="1"/>
  <c r="M731" i="1"/>
  <c r="O731" i="1" s="1"/>
  <c r="R731" i="1" s="1"/>
  <c r="L731" i="1"/>
  <c r="J731" i="1"/>
  <c r="S731" i="1" s="1"/>
  <c r="M730" i="1"/>
  <c r="L730" i="1"/>
  <c r="O730" i="1" s="1"/>
  <c r="R730" i="1" s="1"/>
  <c r="J730" i="1"/>
  <c r="S730" i="1" s="1"/>
  <c r="O729" i="1"/>
  <c r="R729" i="1" s="1"/>
  <c r="M729" i="1"/>
  <c r="L729" i="1"/>
  <c r="J729" i="1"/>
  <c r="S729" i="1" s="1"/>
  <c r="R728" i="1"/>
  <c r="M728" i="1"/>
  <c r="L728" i="1"/>
  <c r="O728" i="1" s="1"/>
  <c r="S728" i="1" s="1"/>
  <c r="J728" i="1"/>
  <c r="M727" i="1"/>
  <c r="O727" i="1" s="1"/>
  <c r="L727" i="1"/>
  <c r="J727" i="1"/>
  <c r="R726" i="1"/>
  <c r="O726" i="1"/>
  <c r="M726" i="1"/>
  <c r="L726" i="1"/>
  <c r="J726" i="1"/>
  <c r="S726" i="1" s="1"/>
  <c r="R725" i="1"/>
  <c r="O725" i="1"/>
  <c r="M725" i="1"/>
  <c r="L725" i="1"/>
  <c r="J725" i="1"/>
  <c r="S725" i="1" s="1"/>
  <c r="S724" i="1"/>
  <c r="R724" i="1"/>
  <c r="M724" i="1"/>
  <c r="L724" i="1"/>
  <c r="O724" i="1" s="1"/>
  <c r="J724" i="1"/>
  <c r="H723" i="1"/>
  <c r="Q722" i="1"/>
  <c r="R722" i="1" s="1"/>
  <c r="M721" i="1"/>
  <c r="L721" i="1"/>
  <c r="O721" i="1" s="1"/>
  <c r="S721" i="1" s="1"/>
  <c r="J721" i="1"/>
  <c r="L720" i="1"/>
  <c r="L719" i="1"/>
  <c r="O718" i="1"/>
  <c r="R718" i="1" s="1"/>
  <c r="M718" i="1"/>
  <c r="L718" i="1"/>
  <c r="J718" i="1"/>
  <c r="O717" i="1"/>
  <c r="R717" i="1" s="1"/>
  <c r="M717" i="1"/>
  <c r="L717" i="1"/>
  <c r="J717" i="1"/>
  <c r="S716" i="1"/>
  <c r="O716" i="1"/>
  <c r="R716" i="1" s="1"/>
  <c r="M716" i="1"/>
  <c r="L716" i="1"/>
  <c r="J716" i="1"/>
  <c r="H715" i="1"/>
  <c r="M714" i="1"/>
  <c r="L714" i="1"/>
  <c r="J714" i="1"/>
  <c r="O713" i="1"/>
  <c r="R713" i="1" s="1"/>
  <c r="M713" i="1"/>
  <c r="L713" i="1"/>
  <c r="J713" i="1"/>
  <c r="O712" i="1"/>
  <c r="R712" i="1" s="1"/>
  <c r="M712" i="1"/>
  <c r="L712" i="1"/>
  <c r="J712" i="1"/>
  <c r="S712" i="1" s="1"/>
  <c r="O711" i="1"/>
  <c r="R711" i="1" s="1"/>
  <c r="M711" i="1"/>
  <c r="L711" i="1"/>
  <c r="J711" i="1"/>
  <c r="S711" i="1" s="1"/>
  <c r="S710" i="1"/>
  <c r="M710" i="1"/>
  <c r="L710" i="1"/>
  <c r="O710" i="1" s="1"/>
  <c r="R710" i="1" s="1"/>
  <c r="J710" i="1"/>
  <c r="M709" i="1"/>
  <c r="O709" i="1" s="1"/>
  <c r="R709" i="1" s="1"/>
  <c r="L709" i="1"/>
  <c r="J709" i="1"/>
  <c r="M708" i="1"/>
  <c r="L708" i="1"/>
  <c r="O708" i="1" s="1"/>
  <c r="R708" i="1" s="1"/>
  <c r="J708" i="1"/>
  <c r="S708" i="1" s="1"/>
  <c r="M707" i="1"/>
  <c r="L707" i="1"/>
  <c r="O707" i="1" s="1"/>
  <c r="R707" i="1" s="1"/>
  <c r="J707" i="1"/>
  <c r="S705" i="1"/>
  <c r="R705" i="1"/>
  <c r="O705" i="1"/>
  <c r="M705" i="1"/>
  <c r="L705" i="1"/>
  <c r="J705" i="1"/>
  <c r="S704" i="1"/>
  <c r="R704" i="1"/>
  <c r="M704" i="1"/>
  <c r="L704" i="1"/>
  <c r="O704" i="1" s="1"/>
  <c r="J704" i="1"/>
  <c r="M703" i="1"/>
  <c r="O703" i="1" s="1"/>
  <c r="R703" i="1" s="1"/>
  <c r="L703" i="1"/>
  <c r="J703" i="1"/>
  <c r="S703" i="1" s="1"/>
  <c r="M702" i="1"/>
  <c r="L702" i="1"/>
  <c r="O702" i="1" s="1"/>
  <c r="R702" i="1" s="1"/>
  <c r="J702" i="1"/>
  <c r="S702" i="1" s="1"/>
  <c r="O701" i="1"/>
  <c r="R701" i="1" s="1"/>
  <c r="M701" i="1"/>
  <c r="L701" i="1"/>
  <c r="J701" i="1"/>
  <c r="M700" i="1"/>
  <c r="L700" i="1"/>
  <c r="O700" i="1" s="1"/>
  <c r="S700" i="1" s="1"/>
  <c r="J700" i="1"/>
  <c r="L699" i="1"/>
  <c r="H698" i="1"/>
  <c r="M697" i="1"/>
  <c r="O697" i="1" s="1"/>
  <c r="R697" i="1" s="1"/>
  <c r="L697" i="1"/>
  <c r="J697" i="1"/>
  <c r="R696" i="1"/>
  <c r="M696" i="1"/>
  <c r="L696" i="1"/>
  <c r="O696" i="1" s="1"/>
  <c r="S696" i="1" s="1"/>
  <c r="J696" i="1"/>
  <c r="M695" i="1"/>
  <c r="O695" i="1" s="1"/>
  <c r="L695" i="1"/>
  <c r="J695" i="1"/>
  <c r="O694" i="1"/>
  <c r="R694" i="1" s="1"/>
  <c r="M694" i="1"/>
  <c r="L694" i="1"/>
  <c r="J694" i="1"/>
  <c r="S694" i="1" s="1"/>
  <c r="M692" i="1"/>
  <c r="L692" i="1"/>
  <c r="O692" i="1" s="1"/>
  <c r="R692" i="1" s="1"/>
  <c r="J692" i="1"/>
  <c r="S692" i="1" s="1"/>
  <c r="L691" i="1"/>
  <c r="O690" i="1"/>
  <c r="R690" i="1" s="1"/>
  <c r="M690" i="1"/>
  <c r="L690" i="1"/>
  <c r="J690" i="1"/>
  <c r="O689" i="1"/>
  <c r="R689" i="1" s="1"/>
  <c r="M689" i="1"/>
  <c r="L689" i="1"/>
  <c r="J689" i="1"/>
  <c r="H688" i="1"/>
  <c r="O687" i="1"/>
  <c r="R687" i="1" s="1"/>
  <c r="M687" i="1"/>
  <c r="L687" i="1"/>
  <c r="J687" i="1"/>
  <c r="L686" i="1"/>
  <c r="O685" i="1"/>
  <c r="R685" i="1" s="1"/>
  <c r="M685" i="1"/>
  <c r="L685" i="1"/>
  <c r="J685" i="1"/>
  <c r="S685" i="1" s="1"/>
  <c r="S684" i="1"/>
  <c r="O684" i="1"/>
  <c r="R684" i="1" s="1"/>
  <c r="M684" i="1"/>
  <c r="L684" i="1"/>
  <c r="J684" i="1"/>
  <c r="S683" i="1"/>
  <c r="R683" i="1"/>
  <c r="M683" i="1"/>
  <c r="L683" i="1"/>
  <c r="O683" i="1" s="1"/>
  <c r="J683" i="1"/>
  <c r="H682" i="1"/>
  <c r="M681" i="1"/>
  <c r="O681" i="1" s="1"/>
  <c r="L681" i="1"/>
  <c r="J681" i="1"/>
  <c r="O680" i="1"/>
  <c r="R680" i="1" s="1"/>
  <c r="M680" i="1"/>
  <c r="L680" i="1"/>
  <c r="J680" i="1"/>
  <c r="O679" i="1"/>
  <c r="S679" i="1" s="1"/>
  <c r="M679" i="1"/>
  <c r="L679" i="1"/>
  <c r="J679" i="1"/>
  <c r="M678" i="1"/>
  <c r="L678" i="1"/>
  <c r="O678" i="1" s="1"/>
  <c r="S678" i="1" s="1"/>
  <c r="J678" i="1"/>
  <c r="M677" i="1"/>
  <c r="O677" i="1" s="1"/>
  <c r="R677" i="1" s="1"/>
  <c r="L677" i="1"/>
  <c r="J677" i="1"/>
  <c r="S677" i="1" s="1"/>
  <c r="M676" i="1"/>
  <c r="L676" i="1"/>
  <c r="O676" i="1" s="1"/>
  <c r="R676" i="1" s="1"/>
  <c r="J676" i="1"/>
  <c r="M675" i="1"/>
  <c r="O675" i="1" s="1"/>
  <c r="R675" i="1" s="1"/>
  <c r="L675" i="1"/>
  <c r="J675" i="1"/>
  <c r="M674" i="1"/>
  <c r="L674" i="1"/>
  <c r="O674" i="1" s="1"/>
  <c r="S674" i="1" s="1"/>
  <c r="J674" i="1"/>
  <c r="M673" i="1"/>
  <c r="O673" i="1" s="1"/>
  <c r="L673" i="1"/>
  <c r="J673" i="1"/>
  <c r="O672" i="1"/>
  <c r="R672" i="1" s="1"/>
  <c r="M672" i="1"/>
  <c r="L672" i="1"/>
  <c r="J672" i="1"/>
  <c r="O671" i="1"/>
  <c r="R671" i="1" s="1"/>
  <c r="M671" i="1"/>
  <c r="L671" i="1"/>
  <c r="J671" i="1"/>
  <c r="M670" i="1"/>
  <c r="L670" i="1"/>
  <c r="O670" i="1" s="1"/>
  <c r="S670" i="1" s="1"/>
  <c r="J670" i="1"/>
  <c r="M669" i="1"/>
  <c r="O669" i="1" s="1"/>
  <c r="R669" i="1" s="1"/>
  <c r="L669" i="1"/>
  <c r="J669" i="1"/>
  <c r="S669" i="1" s="1"/>
  <c r="M668" i="1"/>
  <c r="L668" i="1"/>
  <c r="O668" i="1" s="1"/>
  <c r="R668" i="1" s="1"/>
  <c r="J668" i="1"/>
  <c r="M667" i="1"/>
  <c r="O667" i="1" s="1"/>
  <c r="R667" i="1" s="1"/>
  <c r="L667" i="1"/>
  <c r="J667" i="1"/>
  <c r="L666" i="1"/>
  <c r="R665" i="1"/>
  <c r="O665" i="1"/>
  <c r="M665" i="1"/>
  <c r="L665" i="1"/>
  <c r="J665" i="1"/>
  <c r="S664" i="1"/>
  <c r="R664" i="1"/>
  <c r="O664" i="1"/>
  <c r="M664" i="1"/>
  <c r="L664" i="1"/>
  <c r="J664" i="1"/>
  <c r="S663" i="1"/>
  <c r="R663" i="1"/>
  <c r="M663" i="1"/>
  <c r="L663" i="1"/>
  <c r="O663" i="1" s="1"/>
  <c r="J663" i="1"/>
  <c r="M662" i="1"/>
  <c r="O662" i="1" s="1"/>
  <c r="R662" i="1" s="1"/>
  <c r="L662" i="1"/>
  <c r="J662" i="1"/>
  <c r="S662" i="1" s="1"/>
  <c r="M661" i="1"/>
  <c r="L661" i="1"/>
  <c r="O661" i="1" s="1"/>
  <c r="R661" i="1" s="1"/>
  <c r="J661" i="1"/>
  <c r="S661" i="1" s="1"/>
  <c r="M660" i="1"/>
  <c r="L660" i="1"/>
  <c r="O660" i="1" s="1"/>
  <c r="J660" i="1"/>
  <c r="S660" i="1" s="1"/>
  <c r="M659" i="1"/>
  <c r="L659" i="1"/>
  <c r="O659" i="1" s="1"/>
  <c r="J659" i="1"/>
  <c r="S659" i="1" s="1"/>
  <c r="M658" i="1"/>
  <c r="L658" i="1"/>
  <c r="O658" i="1" s="1"/>
  <c r="J658" i="1"/>
  <c r="M657" i="1"/>
  <c r="L657" i="1"/>
  <c r="O657" i="1" s="1"/>
  <c r="J657" i="1"/>
  <c r="S657" i="1" s="1"/>
  <c r="M656" i="1"/>
  <c r="L656" i="1"/>
  <c r="O656" i="1" s="1"/>
  <c r="J656" i="1"/>
  <c r="S656" i="1" s="1"/>
  <c r="M655" i="1"/>
  <c r="L655" i="1"/>
  <c r="O655" i="1" s="1"/>
  <c r="J655" i="1"/>
  <c r="H654" i="1"/>
  <c r="O653" i="1"/>
  <c r="M653" i="1"/>
  <c r="L653" i="1"/>
  <c r="J653" i="1"/>
  <c r="M652" i="1"/>
  <c r="O652" i="1" s="1"/>
  <c r="L652" i="1"/>
  <c r="J652" i="1"/>
  <c r="O651" i="1"/>
  <c r="M651" i="1"/>
  <c r="L651" i="1"/>
  <c r="J651" i="1"/>
  <c r="S651" i="1" s="1"/>
  <c r="M650" i="1"/>
  <c r="O650" i="1" s="1"/>
  <c r="L650" i="1"/>
  <c r="J650" i="1"/>
  <c r="O649" i="1"/>
  <c r="M649" i="1"/>
  <c r="L649" i="1"/>
  <c r="J649" i="1"/>
  <c r="M648" i="1"/>
  <c r="O648" i="1" s="1"/>
  <c r="L648" i="1"/>
  <c r="J648" i="1"/>
  <c r="O647" i="1"/>
  <c r="M647" i="1"/>
  <c r="L647" i="1"/>
  <c r="J647" i="1"/>
  <c r="S647" i="1" s="1"/>
  <c r="M646" i="1"/>
  <c r="O646" i="1" s="1"/>
  <c r="L646" i="1"/>
  <c r="J646" i="1"/>
  <c r="O645" i="1"/>
  <c r="M645" i="1"/>
  <c r="L645" i="1"/>
  <c r="J645" i="1"/>
  <c r="O643" i="1"/>
  <c r="S643" i="1" s="1"/>
  <c r="M643" i="1"/>
  <c r="L643" i="1"/>
  <c r="J643" i="1"/>
  <c r="O642" i="1"/>
  <c r="M642" i="1"/>
  <c r="L642" i="1"/>
  <c r="J642" i="1"/>
  <c r="S642" i="1" s="1"/>
  <c r="O641" i="1"/>
  <c r="M641" i="1"/>
  <c r="L641" i="1"/>
  <c r="J641" i="1"/>
  <c r="Q640" i="1" s="1"/>
  <c r="S640" i="1" s="1"/>
  <c r="M639" i="1"/>
  <c r="O639" i="1" s="1"/>
  <c r="L639" i="1"/>
  <c r="J639" i="1"/>
  <c r="S639" i="1" s="1"/>
  <c r="M638" i="1"/>
  <c r="O638" i="1" s="1"/>
  <c r="L638" i="1"/>
  <c r="J638" i="1"/>
  <c r="M637" i="1"/>
  <c r="O637" i="1" s="1"/>
  <c r="L637" i="1"/>
  <c r="J637" i="1"/>
  <c r="M636" i="1"/>
  <c r="O636" i="1" s="1"/>
  <c r="L636" i="1"/>
  <c r="J636" i="1"/>
  <c r="H634" i="1"/>
  <c r="S633" i="1"/>
  <c r="O633" i="1"/>
  <c r="M633" i="1"/>
  <c r="L633" i="1"/>
  <c r="J633" i="1"/>
  <c r="O632" i="1"/>
  <c r="S632" i="1" s="1"/>
  <c r="M632" i="1"/>
  <c r="L632" i="1"/>
  <c r="J632" i="1"/>
  <c r="O631" i="1"/>
  <c r="S631" i="1" s="1"/>
  <c r="M631" i="1"/>
  <c r="L631" i="1"/>
  <c r="J631" i="1"/>
  <c r="O630" i="1"/>
  <c r="S630" i="1" s="1"/>
  <c r="M630" i="1"/>
  <c r="L630" i="1"/>
  <c r="J630" i="1"/>
  <c r="S629" i="1"/>
  <c r="O629" i="1"/>
  <c r="M629" i="1"/>
  <c r="L629" i="1"/>
  <c r="J629" i="1"/>
  <c r="O628" i="1"/>
  <c r="S628" i="1" s="1"/>
  <c r="M628" i="1"/>
  <c r="L628" i="1"/>
  <c r="J628" i="1"/>
  <c r="O627" i="1"/>
  <c r="S627" i="1" s="1"/>
  <c r="M627" i="1"/>
  <c r="L627" i="1"/>
  <c r="J627" i="1"/>
  <c r="S625" i="1"/>
  <c r="M625" i="1"/>
  <c r="L625" i="1"/>
  <c r="O625" i="1" s="1"/>
  <c r="Q624" i="1" s="1"/>
  <c r="J625" i="1"/>
  <c r="S624" i="1"/>
  <c r="M623" i="1"/>
  <c r="L623" i="1"/>
  <c r="O623" i="1" s="1"/>
  <c r="J623" i="1"/>
  <c r="M622" i="1"/>
  <c r="L622" i="1"/>
  <c r="O622" i="1" s="1"/>
  <c r="J622" i="1"/>
  <c r="S622" i="1" s="1"/>
  <c r="M621" i="1"/>
  <c r="L621" i="1"/>
  <c r="O621" i="1" s="1"/>
  <c r="J621" i="1"/>
  <c r="S621" i="1" s="1"/>
  <c r="M620" i="1"/>
  <c r="L620" i="1"/>
  <c r="O620" i="1" s="1"/>
  <c r="J620" i="1"/>
  <c r="S620" i="1" s="1"/>
  <c r="M619" i="1"/>
  <c r="L619" i="1"/>
  <c r="O619" i="1" s="1"/>
  <c r="J619" i="1"/>
  <c r="M618" i="1"/>
  <c r="L618" i="1"/>
  <c r="O618" i="1" s="1"/>
  <c r="J618" i="1"/>
  <c r="S618" i="1" s="1"/>
  <c r="M617" i="1"/>
  <c r="L617" i="1"/>
  <c r="O617" i="1" s="1"/>
  <c r="J617" i="1"/>
  <c r="S617" i="1" s="1"/>
  <c r="M616" i="1"/>
  <c r="L616" i="1"/>
  <c r="O616" i="1" s="1"/>
  <c r="J616" i="1"/>
  <c r="S616" i="1" s="1"/>
  <c r="M615" i="1"/>
  <c r="L615" i="1"/>
  <c r="O615" i="1" s="1"/>
  <c r="J615" i="1"/>
  <c r="M614" i="1"/>
  <c r="L614" i="1"/>
  <c r="O614" i="1" s="1"/>
  <c r="J614" i="1"/>
  <c r="S614" i="1" s="1"/>
  <c r="M613" i="1"/>
  <c r="L613" i="1"/>
  <c r="O613" i="1" s="1"/>
  <c r="J613" i="1"/>
  <c r="S613" i="1" s="1"/>
  <c r="M612" i="1"/>
  <c r="L612" i="1"/>
  <c r="O612" i="1" s="1"/>
  <c r="J612" i="1"/>
  <c r="S612" i="1" s="1"/>
  <c r="M611" i="1"/>
  <c r="L611" i="1"/>
  <c r="O611" i="1" s="1"/>
  <c r="J611" i="1"/>
  <c r="M610" i="1"/>
  <c r="L610" i="1"/>
  <c r="O610" i="1" s="1"/>
  <c r="J610" i="1"/>
  <c r="S610" i="1" s="1"/>
  <c r="M609" i="1"/>
  <c r="L609" i="1"/>
  <c r="O609" i="1" s="1"/>
  <c r="J609" i="1"/>
  <c r="S609" i="1" s="1"/>
  <c r="M608" i="1"/>
  <c r="L608" i="1"/>
  <c r="O608" i="1" s="1"/>
  <c r="J608" i="1"/>
  <c r="S608" i="1" s="1"/>
  <c r="M607" i="1"/>
  <c r="L607" i="1"/>
  <c r="O607" i="1" s="1"/>
  <c r="J607" i="1"/>
  <c r="M606" i="1"/>
  <c r="L606" i="1"/>
  <c r="O606" i="1" s="1"/>
  <c r="J606" i="1"/>
  <c r="S606" i="1" s="1"/>
  <c r="M605" i="1"/>
  <c r="L605" i="1"/>
  <c r="O605" i="1" s="1"/>
  <c r="J605" i="1"/>
  <c r="S605" i="1" s="1"/>
  <c r="M604" i="1"/>
  <c r="L604" i="1"/>
  <c r="O604" i="1" s="1"/>
  <c r="J604" i="1"/>
  <c r="S604" i="1" s="1"/>
  <c r="M603" i="1"/>
  <c r="L603" i="1"/>
  <c r="O603" i="1" s="1"/>
  <c r="J603" i="1"/>
  <c r="M602" i="1"/>
  <c r="L602" i="1"/>
  <c r="O602" i="1" s="1"/>
  <c r="J602" i="1"/>
  <c r="S602" i="1" s="1"/>
  <c r="M601" i="1"/>
  <c r="L601" i="1"/>
  <c r="O601" i="1" s="1"/>
  <c r="J601" i="1"/>
  <c r="S601" i="1" s="1"/>
  <c r="M600" i="1"/>
  <c r="L600" i="1"/>
  <c r="O600" i="1" s="1"/>
  <c r="J600" i="1"/>
  <c r="S600" i="1" s="1"/>
  <c r="M599" i="1"/>
  <c r="L599" i="1"/>
  <c r="O599" i="1" s="1"/>
  <c r="J599" i="1"/>
  <c r="M598" i="1"/>
  <c r="L598" i="1"/>
  <c r="O598" i="1" s="1"/>
  <c r="J598" i="1"/>
  <c r="S598" i="1" s="1"/>
  <c r="M597" i="1"/>
  <c r="L597" i="1"/>
  <c r="O597" i="1" s="1"/>
  <c r="J597" i="1"/>
  <c r="S597" i="1" s="1"/>
  <c r="M596" i="1"/>
  <c r="L596" i="1"/>
  <c r="O596" i="1" s="1"/>
  <c r="R596" i="1" s="1"/>
  <c r="J596" i="1"/>
  <c r="M595" i="1"/>
  <c r="L595" i="1"/>
  <c r="O595" i="1" s="1"/>
  <c r="R595" i="1" s="1"/>
  <c r="J595" i="1"/>
  <c r="O594" i="1"/>
  <c r="R594" i="1" s="1"/>
  <c r="M594" i="1"/>
  <c r="L594" i="1"/>
  <c r="J594" i="1"/>
  <c r="O593" i="1"/>
  <c r="R593" i="1" s="1"/>
  <c r="M593" i="1"/>
  <c r="L593" i="1"/>
  <c r="J593" i="1"/>
  <c r="S593" i="1" s="1"/>
  <c r="S592" i="1"/>
  <c r="O592" i="1"/>
  <c r="R592" i="1" s="1"/>
  <c r="M592" i="1"/>
  <c r="L592" i="1"/>
  <c r="J592" i="1"/>
  <c r="S591" i="1"/>
  <c r="R591" i="1"/>
  <c r="M591" i="1"/>
  <c r="L591" i="1"/>
  <c r="O591" i="1" s="1"/>
  <c r="J591" i="1"/>
  <c r="M590" i="1"/>
  <c r="O590" i="1" s="1"/>
  <c r="R590" i="1" s="1"/>
  <c r="L590" i="1"/>
  <c r="J590" i="1"/>
  <c r="L589" i="1"/>
  <c r="R588" i="1"/>
  <c r="M588" i="1"/>
  <c r="L588" i="1"/>
  <c r="O588" i="1" s="1"/>
  <c r="J588" i="1"/>
  <c r="S588" i="1" s="1"/>
  <c r="L587" i="1"/>
  <c r="R586" i="1"/>
  <c r="O586" i="1"/>
  <c r="M586" i="1"/>
  <c r="L586" i="1"/>
  <c r="J586" i="1"/>
  <c r="S586" i="1" s="1"/>
  <c r="H585" i="1"/>
  <c r="M584" i="1"/>
  <c r="L584" i="1"/>
  <c r="O584" i="1" s="1"/>
  <c r="R584" i="1" s="1"/>
  <c r="J584" i="1"/>
  <c r="O583" i="1"/>
  <c r="R583" i="1" s="1"/>
  <c r="M583" i="1"/>
  <c r="L583" i="1"/>
  <c r="J583" i="1"/>
  <c r="O582" i="1"/>
  <c r="R582" i="1" s="1"/>
  <c r="M582" i="1"/>
  <c r="L582" i="1"/>
  <c r="J582" i="1"/>
  <c r="S582" i="1" s="1"/>
  <c r="S580" i="1"/>
  <c r="R580" i="1"/>
  <c r="Q580" i="1"/>
  <c r="O579" i="1"/>
  <c r="R579" i="1" s="1"/>
  <c r="M579" i="1"/>
  <c r="L579" i="1"/>
  <c r="J579" i="1"/>
  <c r="O578" i="1"/>
  <c r="R578" i="1" s="1"/>
  <c r="M578" i="1"/>
  <c r="L578" i="1"/>
  <c r="J578" i="1"/>
  <c r="S577" i="1"/>
  <c r="O577" i="1"/>
  <c r="R577" i="1" s="1"/>
  <c r="M577" i="1"/>
  <c r="L577" i="1"/>
  <c r="J577" i="1"/>
  <c r="R576" i="1"/>
  <c r="M576" i="1"/>
  <c r="L576" i="1"/>
  <c r="O576" i="1" s="1"/>
  <c r="S576" i="1" s="1"/>
  <c r="J576" i="1"/>
  <c r="M575" i="1"/>
  <c r="O575" i="1" s="1"/>
  <c r="R575" i="1" s="1"/>
  <c r="L575" i="1"/>
  <c r="J575" i="1"/>
  <c r="M574" i="1"/>
  <c r="L574" i="1"/>
  <c r="O574" i="1" s="1"/>
  <c r="R574" i="1" s="1"/>
  <c r="J574" i="1"/>
  <c r="S574" i="1" s="1"/>
  <c r="M573" i="1"/>
  <c r="L573" i="1"/>
  <c r="O573" i="1" s="1"/>
  <c r="R573" i="1" s="1"/>
  <c r="J573" i="1"/>
  <c r="M572" i="1"/>
  <c r="L572" i="1"/>
  <c r="O572" i="1" s="1"/>
  <c r="R572" i="1" s="1"/>
  <c r="J572" i="1"/>
  <c r="O571" i="1"/>
  <c r="R571" i="1" s="1"/>
  <c r="M571" i="1"/>
  <c r="L571" i="1"/>
  <c r="J571" i="1"/>
  <c r="O570" i="1"/>
  <c r="R570" i="1" s="1"/>
  <c r="M570" i="1"/>
  <c r="L570" i="1"/>
  <c r="J570" i="1"/>
  <c r="M568" i="1"/>
  <c r="L568" i="1"/>
  <c r="O568" i="1" s="1"/>
  <c r="R568" i="1" s="1"/>
  <c r="J568" i="1"/>
  <c r="S568" i="1" s="1"/>
  <c r="O567" i="1"/>
  <c r="R567" i="1" s="1"/>
  <c r="M567" i="1"/>
  <c r="L567" i="1"/>
  <c r="J567" i="1"/>
  <c r="S567" i="1" s="1"/>
  <c r="R566" i="1"/>
  <c r="M566" i="1"/>
  <c r="L566" i="1"/>
  <c r="O566" i="1" s="1"/>
  <c r="J566" i="1"/>
  <c r="S566" i="1" s="1"/>
  <c r="M565" i="1"/>
  <c r="O565" i="1" s="1"/>
  <c r="L565" i="1"/>
  <c r="J565" i="1"/>
  <c r="R564" i="1"/>
  <c r="O564" i="1"/>
  <c r="M564" i="1"/>
  <c r="L564" i="1"/>
  <c r="J564" i="1"/>
  <c r="S564" i="1" s="1"/>
  <c r="R563" i="1"/>
  <c r="O563" i="1"/>
  <c r="M563" i="1"/>
  <c r="L563" i="1"/>
  <c r="J563" i="1"/>
  <c r="S562" i="1"/>
  <c r="R562" i="1"/>
  <c r="M562" i="1"/>
  <c r="L562" i="1"/>
  <c r="O562" i="1" s="1"/>
  <c r="J562" i="1"/>
  <c r="M560" i="1"/>
  <c r="L560" i="1"/>
  <c r="J560" i="1"/>
  <c r="O559" i="1"/>
  <c r="R559" i="1" s="1"/>
  <c r="M559" i="1"/>
  <c r="L559" i="1"/>
  <c r="J559" i="1"/>
  <c r="O558" i="1"/>
  <c r="R558" i="1" s="1"/>
  <c r="M558" i="1"/>
  <c r="L558" i="1"/>
  <c r="J558" i="1"/>
  <c r="O557" i="1"/>
  <c r="R557" i="1" s="1"/>
  <c r="M557" i="1"/>
  <c r="L557" i="1"/>
  <c r="J557" i="1"/>
  <c r="S557" i="1" s="1"/>
  <c r="M556" i="1"/>
  <c r="L556" i="1"/>
  <c r="O556" i="1" s="1"/>
  <c r="S556" i="1" s="1"/>
  <c r="J556" i="1"/>
  <c r="M555" i="1"/>
  <c r="O555" i="1" s="1"/>
  <c r="R555" i="1" s="1"/>
  <c r="L555" i="1"/>
  <c r="J555" i="1"/>
  <c r="M553" i="1"/>
  <c r="O553" i="1" s="1"/>
  <c r="L553" i="1"/>
  <c r="J553" i="1"/>
  <c r="M551" i="1"/>
  <c r="O551" i="1" s="1"/>
  <c r="R551" i="1" s="1"/>
  <c r="L551" i="1"/>
  <c r="J551" i="1"/>
  <c r="M550" i="1"/>
  <c r="L550" i="1"/>
  <c r="O550" i="1" s="1"/>
  <c r="R550" i="1" s="1"/>
  <c r="J550" i="1"/>
  <c r="Q549" i="1" s="1"/>
  <c r="Q548" i="1"/>
  <c r="S548" i="1" s="1"/>
  <c r="H547" i="1"/>
  <c r="O546" i="1"/>
  <c r="R546" i="1" s="1"/>
  <c r="M546" i="1"/>
  <c r="L546" i="1"/>
  <c r="J546" i="1"/>
  <c r="M544" i="1"/>
  <c r="O544" i="1" s="1"/>
  <c r="R544" i="1" s="1"/>
  <c r="L544" i="1"/>
  <c r="J544" i="1"/>
  <c r="S544" i="1" s="1"/>
  <c r="M543" i="1"/>
  <c r="L543" i="1"/>
  <c r="O543" i="1" s="1"/>
  <c r="R543" i="1" s="1"/>
  <c r="J543" i="1"/>
  <c r="S543" i="1" s="1"/>
  <c r="M542" i="1"/>
  <c r="L542" i="1"/>
  <c r="O542" i="1" s="1"/>
  <c r="R542" i="1" s="1"/>
  <c r="J542" i="1"/>
  <c r="M541" i="1"/>
  <c r="L541" i="1"/>
  <c r="J541" i="1"/>
  <c r="O540" i="1"/>
  <c r="R540" i="1" s="1"/>
  <c r="M540" i="1"/>
  <c r="L540" i="1"/>
  <c r="J540" i="1"/>
  <c r="O539" i="1"/>
  <c r="R539" i="1" s="1"/>
  <c r="M539" i="1"/>
  <c r="L539" i="1"/>
  <c r="J539" i="1"/>
  <c r="O538" i="1"/>
  <c r="R538" i="1" s="1"/>
  <c r="M538" i="1"/>
  <c r="L538" i="1"/>
  <c r="J538" i="1"/>
  <c r="S538" i="1" s="1"/>
  <c r="M537" i="1"/>
  <c r="L537" i="1"/>
  <c r="O537" i="1" s="1"/>
  <c r="S537" i="1" s="1"/>
  <c r="J537" i="1"/>
  <c r="M536" i="1"/>
  <c r="O536" i="1" s="1"/>
  <c r="R536" i="1" s="1"/>
  <c r="L536" i="1"/>
  <c r="J536" i="1"/>
  <c r="S536" i="1" s="1"/>
  <c r="M535" i="1"/>
  <c r="L535" i="1"/>
  <c r="O535" i="1" s="1"/>
  <c r="R535" i="1" s="1"/>
  <c r="J535" i="1"/>
  <c r="S535" i="1" s="1"/>
  <c r="M534" i="1"/>
  <c r="L534" i="1"/>
  <c r="O534" i="1" s="1"/>
  <c r="R534" i="1" s="1"/>
  <c r="J534" i="1"/>
  <c r="M533" i="1"/>
  <c r="L533" i="1"/>
  <c r="J533" i="1"/>
  <c r="O532" i="1"/>
  <c r="R532" i="1" s="1"/>
  <c r="M532" i="1"/>
  <c r="L532" i="1"/>
  <c r="J532" i="1"/>
  <c r="O531" i="1"/>
  <c r="R531" i="1" s="1"/>
  <c r="M531" i="1"/>
  <c r="L531" i="1"/>
  <c r="J531" i="1"/>
  <c r="O530" i="1"/>
  <c r="R530" i="1" s="1"/>
  <c r="M530" i="1"/>
  <c r="L530" i="1"/>
  <c r="J530" i="1"/>
  <c r="S530" i="1" s="1"/>
  <c r="M529" i="1"/>
  <c r="L529" i="1"/>
  <c r="O529" i="1" s="1"/>
  <c r="Q528" i="1" s="1"/>
  <c r="R528" i="1" s="1"/>
  <c r="J529" i="1"/>
  <c r="M527" i="1"/>
  <c r="L527" i="1"/>
  <c r="O527" i="1" s="1"/>
  <c r="Q526" i="1" s="1"/>
  <c r="J527" i="1"/>
  <c r="S527" i="1" s="1"/>
  <c r="R525" i="1"/>
  <c r="M525" i="1"/>
  <c r="L525" i="1"/>
  <c r="O525" i="1" s="1"/>
  <c r="S525" i="1" s="1"/>
  <c r="J525" i="1"/>
  <c r="M524" i="1"/>
  <c r="O524" i="1" s="1"/>
  <c r="R524" i="1" s="1"/>
  <c r="L524" i="1"/>
  <c r="J524" i="1"/>
  <c r="M523" i="1"/>
  <c r="L523" i="1"/>
  <c r="O523" i="1" s="1"/>
  <c r="R523" i="1" s="1"/>
  <c r="J523" i="1"/>
  <c r="S523" i="1" s="1"/>
  <c r="M522" i="1"/>
  <c r="L522" i="1"/>
  <c r="O522" i="1" s="1"/>
  <c r="R522" i="1" s="1"/>
  <c r="J522" i="1"/>
  <c r="M521" i="1"/>
  <c r="L521" i="1"/>
  <c r="O521" i="1" s="1"/>
  <c r="R521" i="1" s="1"/>
  <c r="J521" i="1"/>
  <c r="O520" i="1"/>
  <c r="R520" i="1" s="1"/>
  <c r="M520" i="1"/>
  <c r="L520" i="1"/>
  <c r="J520" i="1"/>
  <c r="O519" i="1"/>
  <c r="R519" i="1" s="1"/>
  <c r="M519" i="1"/>
  <c r="L519" i="1"/>
  <c r="J519" i="1"/>
  <c r="S518" i="1"/>
  <c r="O518" i="1"/>
  <c r="R518" i="1" s="1"/>
  <c r="M518" i="1"/>
  <c r="L518" i="1"/>
  <c r="J518" i="1"/>
  <c r="R517" i="1"/>
  <c r="M517" i="1"/>
  <c r="L517" i="1"/>
  <c r="O517" i="1" s="1"/>
  <c r="S517" i="1" s="1"/>
  <c r="J517" i="1"/>
  <c r="M516" i="1"/>
  <c r="O516" i="1" s="1"/>
  <c r="R516" i="1" s="1"/>
  <c r="L516" i="1"/>
  <c r="J516" i="1"/>
  <c r="M515" i="1"/>
  <c r="L515" i="1"/>
  <c r="O515" i="1" s="1"/>
  <c r="R515" i="1" s="1"/>
  <c r="J515" i="1"/>
  <c r="S515" i="1" s="1"/>
  <c r="O513" i="1"/>
  <c r="R513" i="1" s="1"/>
  <c r="M513" i="1"/>
  <c r="L513" i="1"/>
  <c r="J513" i="1"/>
  <c r="O512" i="1"/>
  <c r="R512" i="1" s="1"/>
  <c r="M512" i="1"/>
  <c r="L512" i="1"/>
  <c r="J512" i="1"/>
  <c r="S512" i="1" s="1"/>
  <c r="M511" i="1"/>
  <c r="L511" i="1"/>
  <c r="O511" i="1" s="1"/>
  <c r="S511" i="1" s="1"/>
  <c r="J511" i="1"/>
  <c r="M510" i="1"/>
  <c r="O510" i="1" s="1"/>
  <c r="R510" i="1" s="1"/>
  <c r="L510" i="1"/>
  <c r="J510" i="1"/>
  <c r="S510" i="1" s="1"/>
  <c r="M509" i="1"/>
  <c r="L509" i="1"/>
  <c r="O509" i="1" s="1"/>
  <c r="R509" i="1" s="1"/>
  <c r="J509" i="1"/>
  <c r="S509" i="1" s="1"/>
  <c r="M508" i="1"/>
  <c r="L508" i="1"/>
  <c r="O508" i="1" s="1"/>
  <c r="R508" i="1" s="1"/>
  <c r="J508" i="1"/>
  <c r="M507" i="1"/>
  <c r="L507" i="1"/>
  <c r="J507" i="1"/>
  <c r="O506" i="1"/>
  <c r="R506" i="1" s="1"/>
  <c r="M506" i="1"/>
  <c r="L506" i="1"/>
  <c r="J506" i="1"/>
  <c r="O505" i="1"/>
  <c r="R505" i="1" s="1"/>
  <c r="M505" i="1"/>
  <c r="L505" i="1"/>
  <c r="J505" i="1"/>
  <c r="O504" i="1"/>
  <c r="R504" i="1" s="1"/>
  <c r="M504" i="1"/>
  <c r="L504" i="1"/>
  <c r="J504" i="1"/>
  <c r="S504" i="1" s="1"/>
  <c r="M503" i="1"/>
  <c r="L503" i="1"/>
  <c r="O503" i="1" s="1"/>
  <c r="S503" i="1" s="1"/>
  <c r="J503" i="1"/>
  <c r="S501" i="1"/>
  <c r="R501" i="1"/>
  <c r="Q501" i="1"/>
  <c r="S500" i="1"/>
  <c r="R500" i="1"/>
  <c r="Q500" i="1"/>
  <c r="R499" i="1"/>
  <c r="Q499" i="1"/>
  <c r="S499" i="1" s="1"/>
  <c r="M498" i="1"/>
  <c r="O498" i="1" s="1"/>
  <c r="L498" i="1"/>
  <c r="J498" i="1"/>
  <c r="O497" i="1"/>
  <c r="R497" i="1" s="1"/>
  <c r="M497" i="1"/>
  <c r="L497" i="1"/>
  <c r="J497" i="1"/>
  <c r="S497" i="1" s="1"/>
  <c r="R495" i="1"/>
  <c r="Q495" i="1"/>
  <c r="S495" i="1" s="1"/>
  <c r="O494" i="1"/>
  <c r="R494" i="1" s="1"/>
  <c r="M494" i="1"/>
  <c r="L494" i="1"/>
  <c r="J494" i="1"/>
  <c r="O493" i="1"/>
  <c r="R493" i="1" s="1"/>
  <c r="M493" i="1"/>
  <c r="L493" i="1"/>
  <c r="J493" i="1"/>
  <c r="O492" i="1"/>
  <c r="R492" i="1" s="1"/>
  <c r="M492" i="1"/>
  <c r="L492" i="1"/>
  <c r="J492" i="1"/>
  <c r="S492" i="1" s="1"/>
  <c r="M491" i="1"/>
  <c r="L491" i="1"/>
  <c r="O491" i="1" s="1"/>
  <c r="S491" i="1" s="1"/>
  <c r="J491" i="1"/>
  <c r="M490" i="1"/>
  <c r="O490" i="1" s="1"/>
  <c r="R490" i="1" s="1"/>
  <c r="L490" i="1"/>
  <c r="J490" i="1"/>
  <c r="S490" i="1" s="1"/>
  <c r="M489" i="1"/>
  <c r="L489" i="1"/>
  <c r="O489" i="1" s="1"/>
  <c r="R489" i="1" s="1"/>
  <c r="J489" i="1"/>
  <c r="S489" i="1" s="1"/>
  <c r="M488" i="1"/>
  <c r="L488" i="1"/>
  <c r="O488" i="1" s="1"/>
  <c r="R488" i="1" s="1"/>
  <c r="J488" i="1"/>
  <c r="R486" i="1"/>
  <c r="O486" i="1"/>
  <c r="M486" i="1"/>
  <c r="L486" i="1"/>
  <c r="J486" i="1"/>
  <c r="S486" i="1" s="1"/>
  <c r="S485" i="1"/>
  <c r="R485" i="1"/>
  <c r="M485" i="1"/>
  <c r="L485" i="1"/>
  <c r="O485" i="1" s="1"/>
  <c r="J485" i="1"/>
  <c r="M484" i="1"/>
  <c r="O484" i="1" s="1"/>
  <c r="R484" i="1" s="1"/>
  <c r="L484" i="1"/>
  <c r="J484" i="1"/>
  <c r="S484" i="1" s="1"/>
  <c r="M483" i="1"/>
  <c r="L483" i="1"/>
  <c r="O483" i="1" s="1"/>
  <c r="R483" i="1" s="1"/>
  <c r="J483" i="1"/>
  <c r="S483" i="1" s="1"/>
  <c r="O482" i="1"/>
  <c r="R482" i="1" s="1"/>
  <c r="M482" i="1"/>
  <c r="L482" i="1"/>
  <c r="J482" i="1"/>
  <c r="S482" i="1" s="1"/>
  <c r="R481" i="1"/>
  <c r="M481" i="1"/>
  <c r="L481" i="1"/>
  <c r="O481" i="1" s="1"/>
  <c r="J481" i="1"/>
  <c r="S481" i="1" s="1"/>
  <c r="M480" i="1"/>
  <c r="O480" i="1" s="1"/>
  <c r="L480" i="1"/>
  <c r="J480" i="1"/>
  <c r="R479" i="1"/>
  <c r="O479" i="1"/>
  <c r="M479" i="1"/>
  <c r="L479" i="1"/>
  <c r="J479" i="1"/>
  <c r="S479" i="1" s="1"/>
  <c r="R478" i="1"/>
  <c r="O478" i="1"/>
  <c r="M478" i="1"/>
  <c r="L478" i="1"/>
  <c r="J478" i="1"/>
  <c r="S478" i="1" s="1"/>
  <c r="S477" i="1"/>
  <c r="R477" i="1"/>
  <c r="M477" i="1"/>
  <c r="L477" i="1"/>
  <c r="O477" i="1" s="1"/>
  <c r="J477" i="1"/>
  <c r="M476" i="1"/>
  <c r="O476" i="1" s="1"/>
  <c r="R476" i="1" s="1"/>
  <c r="L476" i="1"/>
  <c r="J476" i="1"/>
  <c r="S476" i="1" s="1"/>
  <c r="M475" i="1"/>
  <c r="L475" i="1"/>
  <c r="O475" i="1" s="1"/>
  <c r="R475" i="1" s="1"/>
  <c r="J475" i="1"/>
  <c r="S475" i="1" s="1"/>
  <c r="O474" i="1"/>
  <c r="R474" i="1" s="1"/>
  <c r="M474" i="1"/>
  <c r="L474" i="1"/>
  <c r="J474" i="1"/>
  <c r="S474" i="1" s="1"/>
  <c r="R473" i="1"/>
  <c r="M473" i="1"/>
  <c r="L473" i="1"/>
  <c r="O473" i="1" s="1"/>
  <c r="J473" i="1"/>
  <c r="S473" i="1" s="1"/>
  <c r="M472" i="1"/>
  <c r="O472" i="1" s="1"/>
  <c r="L472" i="1"/>
  <c r="J472" i="1"/>
  <c r="R471" i="1"/>
  <c r="O471" i="1"/>
  <c r="M471" i="1"/>
  <c r="L471" i="1"/>
  <c r="J471" i="1"/>
  <c r="S471" i="1" s="1"/>
  <c r="R470" i="1"/>
  <c r="O470" i="1"/>
  <c r="M470" i="1"/>
  <c r="L470" i="1"/>
  <c r="J470" i="1"/>
  <c r="S470" i="1" s="1"/>
  <c r="S469" i="1"/>
  <c r="R469" i="1"/>
  <c r="M469" i="1"/>
  <c r="L469" i="1"/>
  <c r="O469" i="1" s="1"/>
  <c r="J469" i="1"/>
  <c r="M468" i="1"/>
  <c r="O468" i="1" s="1"/>
  <c r="R468" i="1" s="1"/>
  <c r="L468" i="1"/>
  <c r="J468" i="1"/>
  <c r="S468" i="1" s="1"/>
  <c r="M467" i="1"/>
  <c r="L467" i="1"/>
  <c r="O467" i="1" s="1"/>
  <c r="R467" i="1" s="1"/>
  <c r="J467" i="1"/>
  <c r="S467" i="1" s="1"/>
  <c r="O466" i="1"/>
  <c r="R466" i="1" s="1"/>
  <c r="M466" i="1"/>
  <c r="L466" i="1"/>
  <c r="J466" i="1"/>
  <c r="S466" i="1" s="1"/>
  <c r="R465" i="1"/>
  <c r="M465" i="1"/>
  <c r="L465" i="1"/>
  <c r="O465" i="1" s="1"/>
  <c r="J465" i="1"/>
  <c r="S465" i="1" s="1"/>
  <c r="M464" i="1"/>
  <c r="O464" i="1" s="1"/>
  <c r="L464" i="1"/>
  <c r="J464" i="1"/>
  <c r="R463" i="1"/>
  <c r="O463" i="1"/>
  <c r="M463" i="1"/>
  <c r="L463" i="1"/>
  <c r="J463" i="1"/>
  <c r="S463" i="1" s="1"/>
  <c r="R462" i="1"/>
  <c r="O462" i="1"/>
  <c r="M462" i="1"/>
  <c r="L462" i="1"/>
  <c r="J462" i="1"/>
  <c r="O460" i="1"/>
  <c r="R460" i="1" s="1"/>
  <c r="M460" i="1"/>
  <c r="L460" i="1"/>
  <c r="J460" i="1"/>
  <c r="S460" i="1" s="1"/>
  <c r="R459" i="1"/>
  <c r="M459" i="1"/>
  <c r="L459" i="1"/>
  <c r="O459" i="1" s="1"/>
  <c r="J459" i="1"/>
  <c r="S459" i="1" s="1"/>
  <c r="M458" i="1"/>
  <c r="O458" i="1" s="1"/>
  <c r="L458" i="1"/>
  <c r="J458" i="1"/>
  <c r="R457" i="1"/>
  <c r="O457" i="1"/>
  <c r="M457" i="1"/>
  <c r="L457" i="1"/>
  <c r="J457" i="1"/>
  <c r="S457" i="1" s="1"/>
  <c r="R456" i="1"/>
  <c r="O456" i="1"/>
  <c r="M456" i="1"/>
  <c r="L456" i="1"/>
  <c r="J456" i="1"/>
  <c r="S456" i="1" s="1"/>
  <c r="S455" i="1"/>
  <c r="R455" i="1"/>
  <c r="M455" i="1"/>
  <c r="L455" i="1"/>
  <c r="O455" i="1" s="1"/>
  <c r="J455" i="1"/>
  <c r="M454" i="1"/>
  <c r="O454" i="1" s="1"/>
  <c r="R454" i="1" s="1"/>
  <c r="L454" i="1"/>
  <c r="J454" i="1"/>
  <c r="S454" i="1" s="1"/>
  <c r="M453" i="1"/>
  <c r="L453" i="1"/>
  <c r="O453" i="1" s="1"/>
  <c r="R453" i="1" s="1"/>
  <c r="J453" i="1"/>
  <c r="S453" i="1" s="1"/>
  <c r="O452" i="1"/>
  <c r="R452" i="1" s="1"/>
  <c r="M452" i="1"/>
  <c r="L452" i="1"/>
  <c r="J452" i="1"/>
  <c r="S452" i="1" s="1"/>
  <c r="R451" i="1"/>
  <c r="M451" i="1"/>
  <c r="L451" i="1"/>
  <c r="O451" i="1" s="1"/>
  <c r="J451" i="1"/>
  <c r="S451" i="1" s="1"/>
  <c r="M450" i="1"/>
  <c r="O450" i="1" s="1"/>
  <c r="L450" i="1"/>
  <c r="J450" i="1"/>
  <c r="R449" i="1"/>
  <c r="O449" i="1"/>
  <c r="M449" i="1"/>
  <c r="L449" i="1"/>
  <c r="J449" i="1"/>
  <c r="S449" i="1" s="1"/>
  <c r="R448" i="1"/>
  <c r="O448" i="1"/>
  <c r="M448" i="1"/>
  <c r="L448" i="1"/>
  <c r="J448" i="1"/>
  <c r="S448" i="1" s="1"/>
  <c r="S447" i="1"/>
  <c r="R447" i="1"/>
  <c r="M447" i="1"/>
  <c r="L447" i="1"/>
  <c r="O447" i="1" s="1"/>
  <c r="J447" i="1"/>
  <c r="M446" i="1"/>
  <c r="O446" i="1" s="1"/>
  <c r="R446" i="1" s="1"/>
  <c r="L446" i="1"/>
  <c r="J446" i="1"/>
  <c r="S446" i="1" s="1"/>
  <c r="M445" i="1"/>
  <c r="L445" i="1"/>
  <c r="O445" i="1" s="1"/>
  <c r="R445" i="1" s="1"/>
  <c r="J445" i="1"/>
  <c r="S445" i="1" s="1"/>
  <c r="O443" i="1"/>
  <c r="R443" i="1" s="1"/>
  <c r="M443" i="1"/>
  <c r="L443" i="1"/>
  <c r="J443" i="1"/>
  <c r="S442" i="1"/>
  <c r="O442" i="1"/>
  <c r="R442" i="1" s="1"/>
  <c r="M442" i="1"/>
  <c r="L442" i="1"/>
  <c r="J442" i="1"/>
  <c r="R441" i="1"/>
  <c r="M441" i="1"/>
  <c r="L441" i="1"/>
  <c r="O441" i="1" s="1"/>
  <c r="S441" i="1" s="1"/>
  <c r="J441" i="1"/>
  <c r="M440" i="1"/>
  <c r="O440" i="1" s="1"/>
  <c r="R440" i="1" s="1"/>
  <c r="L440" i="1"/>
  <c r="J440" i="1"/>
  <c r="M439" i="1"/>
  <c r="L439" i="1"/>
  <c r="O439" i="1" s="1"/>
  <c r="R439" i="1" s="1"/>
  <c r="J439" i="1"/>
  <c r="S439" i="1" s="1"/>
  <c r="M438" i="1"/>
  <c r="L438" i="1"/>
  <c r="O438" i="1" s="1"/>
  <c r="R438" i="1" s="1"/>
  <c r="J438" i="1"/>
  <c r="M437" i="1"/>
  <c r="L437" i="1"/>
  <c r="O437" i="1" s="1"/>
  <c r="R437" i="1" s="1"/>
  <c r="J437" i="1"/>
  <c r="O436" i="1"/>
  <c r="R436" i="1" s="1"/>
  <c r="M436" i="1"/>
  <c r="L436" i="1"/>
  <c r="J436" i="1"/>
  <c r="O435" i="1"/>
  <c r="R435" i="1" s="1"/>
  <c r="M435" i="1"/>
  <c r="L435" i="1"/>
  <c r="J435" i="1"/>
  <c r="S434" i="1"/>
  <c r="O434" i="1"/>
  <c r="R434" i="1" s="1"/>
  <c r="M434" i="1"/>
  <c r="L434" i="1"/>
  <c r="J434" i="1"/>
  <c r="R433" i="1"/>
  <c r="M433" i="1"/>
  <c r="L433" i="1"/>
  <c r="O433" i="1" s="1"/>
  <c r="S433" i="1" s="1"/>
  <c r="J433" i="1"/>
  <c r="M432" i="1"/>
  <c r="O432" i="1" s="1"/>
  <c r="R432" i="1" s="1"/>
  <c r="L432" i="1"/>
  <c r="J432" i="1"/>
  <c r="M431" i="1"/>
  <c r="L431" i="1"/>
  <c r="O431" i="1" s="1"/>
  <c r="R431" i="1" s="1"/>
  <c r="J431" i="1"/>
  <c r="S431" i="1" s="1"/>
  <c r="M430" i="1"/>
  <c r="L430" i="1"/>
  <c r="O430" i="1" s="1"/>
  <c r="R430" i="1" s="1"/>
  <c r="J430" i="1"/>
  <c r="M429" i="1"/>
  <c r="L429" i="1"/>
  <c r="O429" i="1" s="1"/>
  <c r="R429" i="1" s="1"/>
  <c r="J429" i="1"/>
  <c r="O428" i="1"/>
  <c r="R428" i="1" s="1"/>
  <c r="M428" i="1"/>
  <c r="L428" i="1"/>
  <c r="J428" i="1"/>
  <c r="O427" i="1"/>
  <c r="R427" i="1" s="1"/>
  <c r="M427" i="1"/>
  <c r="L427" i="1"/>
  <c r="J427" i="1"/>
  <c r="S426" i="1"/>
  <c r="O426" i="1"/>
  <c r="R426" i="1" s="1"/>
  <c r="M426" i="1"/>
  <c r="L426" i="1"/>
  <c r="J426" i="1"/>
  <c r="R425" i="1"/>
  <c r="M425" i="1"/>
  <c r="L425" i="1"/>
  <c r="O425" i="1" s="1"/>
  <c r="S425" i="1" s="1"/>
  <c r="J425" i="1"/>
  <c r="M424" i="1"/>
  <c r="O424" i="1" s="1"/>
  <c r="R424" i="1" s="1"/>
  <c r="L424" i="1"/>
  <c r="J424" i="1"/>
  <c r="M423" i="1"/>
  <c r="L423" i="1"/>
  <c r="O423" i="1" s="1"/>
  <c r="R423" i="1" s="1"/>
  <c r="J423" i="1"/>
  <c r="S423" i="1" s="1"/>
  <c r="M422" i="1"/>
  <c r="L422" i="1"/>
  <c r="O422" i="1" s="1"/>
  <c r="R422" i="1" s="1"/>
  <c r="J422" i="1"/>
  <c r="M421" i="1"/>
  <c r="L421" i="1"/>
  <c r="O421" i="1" s="1"/>
  <c r="R421" i="1" s="1"/>
  <c r="J421" i="1"/>
  <c r="O420" i="1"/>
  <c r="R420" i="1" s="1"/>
  <c r="M420" i="1"/>
  <c r="L420" i="1"/>
  <c r="J420" i="1"/>
  <c r="O419" i="1"/>
  <c r="R419" i="1" s="1"/>
  <c r="M419" i="1"/>
  <c r="L419" i="1"/>
  <c r="J419" i="1"/>
  <c r="S418" i="1"/>
  <c r="O418" i="1"/>
  <c r="R418" i="1" s="1"/>
  <c r="M418" i="1"/>
  <c r="L418" i="1"/>
  <c r="J418" i="1"/>
  <c r="M416" i="1"/>
  <c r="L416" i="1"/>
  <c r="O416" i="1" s="1"/>
  <c r="R416" i="1" s="1"/>
  <c r="J416" i="1"/>
  <c r="M415" i="1"/>
  <c r="L415" i="1"/>
  <c r="O415" i="1" s="1"/>
  <c r="R415" i="1" s="1"/>
  <c r="J415" i="1"/>
  <c r="O414" i="1"/>
  <c r="R414" i="1" s="1"/>
  <c r="M414" i="1"/>
  <c r="L414" i="1"/>
  <c r="J414" i="1"/>
  <c r="O413" i="1"/>
  <c r="R413" i="1" s="1"/>
  <c r="M413" i="1"/>
  <c r="L413" i="1"/>
  <c r="J413" i="1"/>
  <c r="S412" i="1"/>
  <c r="O412" i="1"/>
  <c r="R412" i="1" s="1"/>
  <c r="M412" i="1"/>
  <c r="L412" i="1"/>
  <c r="J412" i="1"/>
  <c r="R411" i="1"/>
  <c r="M411" i="1"/>
  <c r="L411" i="1"/>
  <c r="O411" i="1" s="1"/>
  <c r="S411" i="1" s="1"/>
  <c r="J411" i="1"/>
  <c r="M409" i="1"/>
  <c r="L409" i="1"/>
  <c r="O409" i="1" s="1"/>
  <c r="R409" i="1" s="1"/>
  <c r="J409" i="1"/>
  <c r="S409" i="1" s="1"/>
  <c r="M408" i="1"/>
  <c r="O408" i="1" s="1"/>
  <c r="L408" i="1"/>
  <c r="J408" i="1"/>
  <c r="O407" i="1"/>
  <c r="R407" i="1" s="1"/>
  <c r="M407" i="1"/>
  <c r="L407" i="1"/>
  <c r="J407" i="1"/>
  <c r="O406" i="1"/>
  <c r="S406" i="1" s="1"/>
  <c r="M406" i="1"/>
  <c r="L406" i="1"/>
  <c r="J406" i="1"/>
  <c r="M405" i="1"/>
  <c r="L405" i="1"/>
  <c r="O405" i="1" s="1"/>
  <c r="S405" i="1" s="1"/>
  <c r="J405" i="1"/>
  <c r="M404" i="1"/>
  <c r="O404" i="1" s="1"/>
  <c r="R404" i="1" s="1"/>
  <c r="L404" i="1"/>
  <c r="J404" i="1"/>
  <c r="S404" i="1" s="1"/>
  <c r="M403" i="1"/>
  <c r="L403" i="1"/>
  <c r="O403" i="1" s="1"/>
  <c r="R403" i="1" s="1"/>
  <c r="J403" i="1"/>
  <c r="M402" i="1"/>
  <c r="O402" i="1" s="1"/>
  <c r="R402" i="1" s="1"/>
  <c r="L402" i="1"/>
  <c r="J402" i="1"/>
  <c r="M401" i="1"/>
  <c r="L401" i="1"/>
  <c r="O401" i="1" s="1"/>
  <c r="R401" i="1" s="1"/>
  <c r="J401" i="1"/>
  <c r="S401" i="1" s="1"/>
  <c r="M400" i="1"/>
  <c r="O400" i="1" s="1"/>
  <c r="L400" i="1"/>
  <c r="J400" i="1"/>
  <c r="M398" i="1"/>
  <c r="O398" i="1" s="1"/>
  <c r="R398" i="1" s="1"/>
  <c r="L398" i="1"/>
  <c r="J398" i="1"/>
  <c r="S398" i="1" s="1"/>
  <c r="M397" i="1"/>
  <c r="L397" i="1"/>
  <c r="O397" i="1" s="1"/>
  <c r="R397" i="1" s="1"/>
  <c r="J397" i="1"/>
  <c r="S397" i="1" s="1"/>
  <c r="O396" i="1"/>
  <c r="R396" i="1" s="1"/>
  <c r="M396" i="1"/>
  <c r="L396" i="1"/>
  <c r="J396" i="1"/>
  <c r="S396" i="1" s="1"/>
  <c r="R395" i="1"/>
  <c r="M395" i="1"/>
  <c r="L395" i="1"/>
  <c r="O395" i="1" s="1"/>
  <c r="J395" i="1"/>
  <c r="S395" i="1" s="1"/>
  <c r="M394" i="1"/>
  <c r="O394" i="1" s="1"/>
  <c r="L394" i="1"/>
  <c r="J394" i="1"/>
  <c r="R393" i="1"/>
  <c r="O393" i="1"/>
  <c r="M393" i="1"/>
  <c r="L393" i="1"/>
  <c r="J393" i="1"/>
  <c r="S393" i="1" s="1"/>
  <c r="R392" i="1"/>
  <c r="O392" i="1"/>
  <c r="M392" i="1"/>
  <c r="L392" i="1"/>
  <c r="J392" i="1"/>
  <c r="S392" i="1" s="1"/>
  <c r="S391" i="1"/>
  <c r="R391" i="1"/>
  <c r="M391" i="1"/>
  <c r="L391" i="1"/>
  <c r="O391" i="1" s="1"/>
  <c r="J391" i="1"/>
  <c r="M390" i="1"/>
  <c r="O390" i="1" s="1"/>
  <c r="R390" i="1" s="1"/>
  <c r="L390" i="1"/>
  <c r="J390" i="1"/>
  <c r="O388" i="1"/>
  <c r="R388" i="1" s="1"/>
  <c r="M388" i="1"/>
  <c r="L388" i="1"/>
  <c r="J388" i="1"/>
  <c r="O387" i="1"/>
  <c r="R387" i="1" s="1"/>
  <c r="M387" i="1"/>
  <c r="L387" i="1"/>
  <c r="J387" i="1"/>
  <c r="O386" i="1"/>
  <c r="R386" i="1" s="1"/>
  <c r="M386" i="1"/>
  <c r="L386" i="1"/>
  <c r="J386" i="1"/>
  <c r="S386" i="1" s="1"/>
  <c r="M385" i="1"/>
  <c r="L385" i="1"/>
  <c r="O385" i="1" s="1"/>
  <c r="S385" i="1" s="1"/>
  <c r="J385" i="1"/>
  <c r="M384" i="1"/>
  <c r="O384" i="1" s="1"/>
  <c r="R384" i="1" s="1"/>
  <c r="L384" i="1"/>
  <c r="J384" i="1"/>
  <c r="S384" i="1" s="1"/>
  <c r="M383" i="1"/>
  <c r="L383" i="1"/>
  <c r="O383" i="1" s="1"/>
  <c r="R383" i="1" s="1"/>
  <c r="J383" i="1"/>
  <c r="S383" i="1" s="1"/>
  <c r="M382" i="1"/>
  <c r="L382" i="1"/>
  <c r="O382" i="1" s="1"/>
  <c r="R382" i="1" s="1"/>
  <c r="J382" i="1"/>
  <c r="M381" i="1"/>
  <c r="L381" i="1"/>
  <c r="J381" i="1"/>
  <c r="M379" i="1"/>
  <c r="L379" i="1"/>
  <c r="O379" i="1" s="1"/>
  <c r="S379" i="1" s="1"/>
  <c r="J379" i="1"/>
  <c r="S378" i="1"/>
  <c r="M378" i="1"/>
  <c r="O378" i="1" s="1"/>
  <c r="R378" i="1" s="1"/>
  <c r="L378" i="1"/>
  <c r="J378" i="1"/>
  <c r="M377" i="1"/>
  <c r="L377" i="1"/>
  <c r="O377" i="1" s="1"/>
  <c r="R377" i="1" s="1"/>
  <c r="J377" i="1"/>
  <c r="M376" i="1"/>
  <c r="O376" i="1" s="1"/>
  <c r="R376" i="1" s="1"/>
  <c r="L376" i="1"/>
  <c r="J376" i="1"/>
  <c r="R375" i="1"/>
  <c r="M375" i="1"/>
  <c r="L375" i="1"/>
  <c r="O375" i="1" s="1"/>
  <c r="J375" i="1"/>
  <c r="S375" i="1" s="1"/>
  <c r="M374" i="1"/>
  <c r="O374" i="1" s="1"/>
  <c r="L374" i="1"/>
  <c r="J374" i="1"/>
  <c r="O373" i="1"/>
  <c r="R373" i="1" s="1"/>
  <c r="M373" i="1"/>
  <c r="L373" i="1"/>
  <c r="J373" i="1"/>
  <c r="S373" i="1" s="1"/>
  <c r="O372" i="1"/>
  <c r="R372" i="1" s="1"/>
  <c r="M372" i="1"/>
  <c r="L372" i="1"/>
  <c r="J372" i="1"/>
  <c r="M368" i="1"/>
  <c r="O368" i="1" s="1"/>
  <c r="R368" i="1" s="1"/>
  <c r="L368" i="1"/>
  <c r="J368" i="1"/>
  <c r="M367" i="1"/>
  <c r="L367" i="1"/>
  <c r="O367" i="1" s="1"/>
  <c r="R367" i="1" s="1"/>
  <c r="J367" i="1"/>
  <c r="S367" i="1" s="1"/>
  <c r="M366" i="1"/>
  <c r="L366" i="1"/>
  <c r="O366" i="1" s="1"/>
  <c r="R366" i="1" s="1"/>
  <c r="J366" i="1"/>
  <c r="M365" i="1"/>
  <c r="L365" i="1"/>
  <c r="O365" i="1" s="1"/>
  <c r="R365" i="1" s="1"/>
  <c r="J365" i="1"/>
  <c r="O364" i="1"/>
  <c r="R364" i="1" s="1"/>
  <c r="M364" i="1"/>
  <c r="L364" i="1"/>
  <c r="J364" i="1"/>
  <c r="O363" i="1"/>
  <c r="R363" i="1" s="1"/>
  <c r="M363" i="1"/>
  <c r="L363" i="1"/>
  <c r="J363" i="1"/>
  <c r="S363" i="1" s="1"/>
  <c r="S362" i="1"/>
  <c r="O362" i="1"/>
  <c r="R362" i="1" s="1"/>
  <c r="M362" i="1"/>
  <c r="L362" i="1"/>
  <c r="J362" i="1"/>
  <c r="S361" i="1"/>
  <c r="R361" i="1"/>
  <c r="M361" i="1"/>
  <c r="L361" i="1"/>
  <c r="O361" i="1" s="1"/>
  <c r="J361" i="1"/>
  <c r="M360" i="1"/>
  <c r="O360" i="1" s="1"/>
  <c r="R360" i="1" s="1"/>
  <c r="L360" i="1"/>
  <c r="J360" i="1"/>
  <c r="M359" i="1"/>
  <c r="L359" i="1"/>
  <c r="O359" i="1" s="1"/>
  <c r="R359" i="1" s="1"/>
  <c r="J359" i="1"/>
  <c r="S359" i="1" s="1"/>
  <c r="M358" i="1"/>
  <c r="L358" i="1"/>
  <c r="O358" i="1" s="1"/>
  <c r="R358" i="1" s="1"/>
  <c r="J358" i="1"/>
  <c r="M357" i="1"/>
  <c r="L357" i="1"/>
  <c r="O357" i="1" s="1"/>
  <c r="R357" i="1" s="1"/>
  <c r="J357" i="1"/>
  <c r="O356" i="1"/>
  <c r="R356" i="1" s="1"/>
  <c r="M356" i="1"/>
  <c r="L356" i="1"/>
  <c r="J356" i="1"/>
  <c r="M354" i="1"/>
  <c r="O354" i="1" s="1"/>
  <c r="R354" i="1" s="1"/>
  <c r="L354" i="1"/>
  <c r="J354" i="1"/>
  <c r="Q352" i="1"/>
  <c r="R352" i="1" s="1"/>
  <c r="L351" i="1"/>
  <c r="M350" i="1"/>
  <c r="L350" i="1"/>
  <c r="O350" i="1" s="1"/>
  <c r="R350" i="1" s="1"/>
  <c r="J350" i="1"/>
  <c r="S350" i="1" s="1"/>
  <c r="M349" i="1"/>
  <c r="L349" i="1"/>
  <c r="O349" i="1" s="1"/>
  <c r="R349" i="1" s="1"/>
  <c r="J349" i="1"/>
  <c r="M348" i="1"/>
  <c r="L348" i="1"/>
  <c r="J348" i="1"/>
  <c r="O347" i="1"/>
  <c r="R347" i="1" s="1"/>
  <c r="M347" i="1"/>
  <c r="L347" i="1"/>
  <c r="J347" i="1"/>
  <c r="O346" i="1"/>
  <c r="R346" i="1" s="1"/>
  <c r="M346" i="1"/>
  <c r="L346" i="1"/>
  <c r="J346" i="1"/>
  <c r="O345" i="1"/>
  <c r="R345" i="1" s="1"/>
  <c r="M345" i="1"/>
  <c r="L345" i="1"/>
  <c r="J345" i="1"/>
  <c r="S345" i="1" s="1"/>
  <c r="M344" i="1"/>
  <c r="L344" i="1"/>
  <c r="O344" i="1" s="1"/>
  <c r="S344" i="1" s="1"/>
  <c r="J344" i="1"/>
  <c r="M343" i="1"/>
  <c r="O343" i="1" s="1"/>
  <c r="R343" i="1" s="1"/>
  <c r="L343" i="1"/>
  <c r="J343" i="1"/>
  <c r="S343" i="1" s="1"/>
  <c r="M342" i="1"/>
  <c r="L342" i="1"/>
  <c r="O342" i="1" s="1"/>
  <c r="R342" i="1" s="1"/>
  <c r="J342" i="1"/>
  <c r="S342" i="1" s="1"/>
  <c r="M341" i="1"/>
  <c r="L341" i="1"/>
  <c r="O341" i="1" s="1"/>
  <c r="R341" i="1" s="1"/>
  <c r="J341" i="1"/>
  <c r="M340" i="1"/>
  <c r="L340" i="1"/>
  <c r="J340" i="1"/>
  <c r="O339" i="1"/>
  <c r="R339" i="1" s="1"/>
  <c r="M339" i="1"/>
  <c r="L339" i="1"/>
  <c r="J339" i="1"/>
  <c r="O338" i="1"/>
  <c r="R338" i="1" s="1"/>
  <c r="M338" i="1"/>
  <c r="L338" i="1"/>
  <c r="J338" i="1"/>
  <c r="O337" i="1"/>
  <c r="R337" i="1" s="1"/>
  <c r="M337" i="1"/>
  <c r="L337" i="1"/>
  <c r="J337" i="1"/>
  <c r="S337" i="1" s="1"/>
  <c r="M336" i="1"/>
  <c r="L336" i="1"/>
  <c r="O336" i="1" s="1"/>
  <c r="S336" i="1" s="1"/>
  <c r="J336" i="1"/>
  <c r="M335" i="1"/>
  <c r="O335" i="1" s="1"/>
  <c r="R335" i="1" s="1"/>
  <c r="L335" i="1"/>
  <c r="J335" i="1"/>
  <c r="S335" i="1" s="1"/>
  <c r="M334" i="1"/>
  <c r="L334" i="1"/>
  <c r="O334" i="1" s="1"/>
  <c r="R334" i="1" s="1"/>
  <c r="J334" i="1"/>
  <c r="S334" i="1" s="1"/>
  <c r="M333" i="1"/>
  <c r="L333" i="1"/>
  <c r="O333" i="1" s="1"/>
  <c r="R333" i="1" s="1"/>
  <c r="J333" i="1"/>
  <c r="M332" i="1"/>
  <c r="L332" i="1"/>
  <c r="J332" i="1"/>
  <c r="O331" i="1"/>
  <c r="R331" i="1" s="1"/>
  <c r="M331" i="1"/>
  <c r="L331" i="1"/>
  <c r="J331" i="1"/>
  <c r="O330" i="1"/>
  <c r="R330" i="1" s="1"/>
  <c r="M330" i="1"/>
  <c r="L330" i="1"/>
  <c r="J330" i="1"/>
  <c r="O329" i="1"/>
  <c r="R329" i="1" s="1"/>
  <c r="M329" i="1"/>
  <c r="L329" i="1"/>
  <c r="J329" i="1"/>
  <c r="S329" i="1" s="1"/>
  <c r="H328" i="1"/>
  <c r="R327" i="1"/>
  <c r="M327" i="1"/>
  <c r="L327" i="1"/>
  <c r="O327" i="1" s="1"/>
  <c r="J327" i="1"/>
  <c r="S327" i="1" s="1"/>
  <c r="M326" i="1"/>
  <c r="O326" i="1" s="1"/>
  <c r="L326" i="1"/>
  <c r="J326" i="1"/>
  <c r="O325" i="1"/>
  <c r="R325" i="1" s="1"/>
  <c r="M325" i="1"/>
  <c r="L325" i="1"/>
  <c r="J325" i="1"/>
  <c r="S325" i="1" s="1"/>
  <c r="O324" i="1"/>
  <c r="R324" i="1" s="1"/>
  <c r="M324" i="1"/>
  <c r="L324" i="1"/>
  <c r="J324" i="1"/>
  <c r="S324" i="1" s="1"/>
  <c r="M323" i="1"/>
  <c r="L323" i="1"/>
  <c r="O323" i="1" s="1"/>
  <c r="S323" i="1" s="1"/>
  <c r="J323" i="1"/>
  <c r="S322" i="1"/>
  <c r="M322" i="1"/>
  <c r="O322" i="1" s="1"/>
  <c r="R322" i="1" s="1"/>
  <c r="L322" i="1"/>
  <c r="J322" i="1"/>
  <c r="M321" i="1"/>
  <c r="L321" i="1"/>
  <c r="O321" i="1" s="1"/>
  <c r="R321" i="1" s="1"/>
  <c r="J321" i="1"/>
  <c r="M320" i="1"/>
  <c r="O320" i="1" s="1"/>
  <c r="R320" i="1" s="1"/>
  <c r="L320" i="1"/>
  <c r="J320" i="1"/>
  <c r="R319" i="1"/>
  <c r="M319" i="1"/>
  <c r="L319" i="1"/>
  <c r="O319" i="1" s="1"/>
  <c r="J319" i="1"/>
  <c r="S319" i="1" s="1"/>
  <c r="M318" i="1"/>
  <c r="O318" i="1" s="1"/>
  <c r="L318" i="1"/>
  <c r="J318" i="1"/>
  <c r="O317" i="1"/>
  <c r="R317" i="1" s="1"/>
  <c r="M317" i="1"/>
  <c r="L317" i="1"/>
  <c r="J317" i="1"/>
  <c r="S317" i="1" s="1"/>
  <c r="O316" i="1"/>
  <c r="R316" i="1" s="1"/>
  <c r="M316" i="1"/>
  <c r="L316" i="1"/>
  <c r="J316" i="1"/>
  <c r="S316" i="1" s="1"/>
  <c r="M315" i="1"/>
  <c r="L315" i="1"/>
  <c r="O315" i="1" s="1"/>
  <c r="S315" i="1" s="1"/>
  <c r="J315" i="1"/>
  <c r="S314" i="1"/>
  <c r="M314" i="1"/>
  <c r="O314" i="1" s="1"/>
  <c r="R314" i="1" s="1"/>
  <c r="L314" i="1"/>
  <c r="J314" i="1"/>
  <c r="M313" i="1"/>
  <c r="L313" i="1"/>
  <c r="O313" i="1" s="1"/>
  <c r="R313" i="1" s="1"/>
  <c r="J313" i="1"/>
  <c r="M312" i="1"/>
  <c r="O312" i="1" s="1"/>
  <c r="R312" i="1" s="1"/>
  <c r="L312" i="1"/>
  <c r="J312" i="1"/>
  <c r="R311" i="1"/>
  <c r="M311" i="1"/>
  <c r="L311" i="1"/>
  <c r="O311" i="1" s="1"/>
  <c r="J311" i="1"/>
  <c r="S311" i="1" s="1"/>
  <c r="M310" i="1"/>
  <c r="O310" i="1" s="1"/>
  <c r="L310" i="1"/>
  <c r="J310" i="1"/>
  <c r="O309" i="1"/>
  <c r="R309" i="1" s="1"/>
  <c r="M309" i="1"/>
  <c r="L309" i="1"/>
  <c r="J309" i="1"/>
  <c r="S309" i="1" s="1"/>
  <c r="O308" i="1"/>
  <c r="R308" i="1" s="1"/>
  <c r="M308" i="1"/>
  <c r="L308" i="1"/>
  <c r="J308" i="1"/>
  <c r="S308" i="1" s="1"/>
  <c r="M307" i="1"/>
  <c r="L307" i="1"/>
  <c r="O307" i="1" s="1"/>
  <c r="S307" i="1" s="1"/>
  <c r="J307" i="1"/>
  <c r="S306" i="1"/>
  <c r="M306" i="1"/>
  <c r="O306" i="1" s="1"/>
  <c r="R306" i="1" s="1"/>
  <c r="L306" i="1"/>
  <c r="J306" i="1"/>
  <c r="M305" i="1"/>
  <c r="L305" i="1"/>
  <c r="O305" i="1" s="1"/>
  <c r="R305" i="1" s="1"/>
  <c r="J305" i="1"/>
  <c r="M304" i="1"/>
  <c r="O304" i="1" s="1"/>
  <c r="R304" i="1" s="1"/>
  <c r="L304" i="1"/>
  <c r="J304" i="1"/>
  <c r="R303" i="1"/>
  <c r="M303" i="1"/>
  <c r="L303" i="1"/>
  <c r="O303" i="1" s="1"/>
  <c r="J303" i="1"/>
  <c r="S303" i="1" s="1"/>
  <c r="S301" i="1"/>
  <c r="R301" i="1"/>
  <c r="M301" i="1"/>
  <c r="L301" i="1"/>
  <c r="O301" i="1" s="1"/>
  <c r="J301" i="1"/>
  <c r="M300" i="1"/>
  <c r="O300" i="1" s="1"/>
  <c r="R300" i="1" s="1"/>
  <c r="L300" i="1"/>
  <c r="J300" i="1"/>
  <c r="Q298" i="1" s="1"/>
  <c r="M299" i="1"/>
  <c r="L299" i="1"/>
  <c r="O299" i="1" s="1"/>
  <c r="R299" i="1" s="1"/>
  <c r="J299" i="1"/>
  <c r="S299" i="1" s="1"/>
  <c r="O297" i="1"/>
  <c r="R297" i="1" s="1"/>
  <c r="M297" i="1"/>
  <c r="L297" i="1"/>
  <c r="J297" i="1"/>
  <c r="S297" i="1" s="1"/>
  <c r="R296" i="1"/>
  <c r="O296" i="1"/>
  <c r="M296" i="1"/>
  <c r="L296" i="1"/>
  <c r="J296" i="1"/>
  <c r="O295" i="1"/>
  <c r="R295" i="1" s="1"/>
  <c r="M295" i="1"/>
  <c r="L295" i="1"/>
  <c r="J295" i="1"/>
  <c r="O294" i="1"/>
  <c r="R294" i="1" s="1"/>
  <c r="M294" i="1"/>
  <c r="L294" i="1"/>
  <c r="J294" i="1"/>
  <c r="O293" i="1"/>
  <c r="R293" i="1" s="1"/>
  <c r="M293" i="1"/>
  <c r="L293" i="1"/>
  <c r="J293" i="1"/>
  <c r="R292" i="1"/>
  <c r="O292" i="1"/>
  <c r="M292" i="1"/>
  <c r="L292" i="1"/>
  <c r="J292" i="1"/>
  <c r="S292" i="1" s="1"/>
  <c r="O291" i="1"/>
  <c r="R291" i="1" s="1"/>
  <c r="M291" i="1"/>
  <c r="L291" i="1"/>
  <c r="J291" i="1"/>
  <c r="S291" i="1" s="1"/>
  <c r="O290" i="1"/>
  <c r="R290" i="1" s="1"/>
  <c r="M290" i="1"/>
  <c r="L290" i="1"/>
  <c r="J290" i="1"/>
  <c r="S290" i="1" s="1"/>
  <c r="O289" i="1"/>
  <c r="R289" i="1" s="1"/>
  <c r="M289" i="1"/>
  <c r="L289" i="1"/>
  <c r="J289" i="1"/>
  <c r="S289" i="1" s="1"/>
  <c r="R288" i="1"/>
  <c r="O288" i="1"/>
  <c r="M288" i="1"/>
  <c r="L288" i="1"/>
  <c r="J288" i="1"/>
  <c r="O287" i="1"/>
  <c r="R287" i="1" s="1"/>
  <c r="M287" i="1"/>
  <c r="L287" i="1"/>
  <c r="J287" i="1"/>
  <c r="O286" i="1"/>
  <c r="R286" i="1" s="1"/>
  <c r="M286" i="1"/>
  <c r="L286" i="1"/>
  <c r="J286" i="1"/>
  <c r="O285" i="1"/>
  <c r="R285" i="1" s="1"/>
  <c r="M285" i="1"/>
  <c r="L285" i="1"/>
  <c r="J285" i="1"/>
  <c r="R284" i="1"/>
  <c r="O284" i="1"/>
  <c r="M284" i="1"/>
  <c r="L284" i="1"/>
  <c r="J284" i="1"/>
  <c r="S284" i="1" s="1"/>
  <c r="O283" i="1"/>
  <c r="R283" i="1" s="1"/>
  <c r="M283" i="1"/>
  <c r="L283" i="1"/>
  <c r="J283" i="1"/>
  <c r="S283" i="1" s="1"/>
  <c r="O282" i="1"/>
  <c r="R282" i="1" s="1"/>
  <c r="M282" i="1"/>
  <c r="L282" i="1"/>
  <c r="J282" i="1"/>
  <c r="S282" i="1" s="1"/>
  <c r="O281" i="1"/>
  <c r="R281" i="1" s="1"/>
  <c r="M281" i="1"/>
  <c r="L281" i="1"/>
  <c r="J281" i="1"/>
  <c r="S281" i="1" s="1"/>
  <c r="R280" i="1"/>
  <c r="O280" i="1"/>
  <c r="M280" i="1"/>
  <c r="L280" i="1"/>
  <c r="J280" i="1"/>
  <c r="O279" i="1"/>
  <c r="R279" i="1" s="1"/>
  <c r="M279" i="1"/>
  <c r="L279" i="1"/>
  <c r="J279" i="1"/>
  <c r="O278" i="1"/>
  <c r="R278" i="1" s="1"/>
  <c r="M278" i="1"/>
  <c r="L278" i="1"/>
  <c r="J278" i="1"/>
  <c r="O277" i="1"/>
  <c r="R277" i="1" s="1"/>
  <c r="M277" i="1"/>
  <c r="L277" i="1"/>
  <c r="J277" i="1"/>
  <c r="R276" i="1"/>
  <c r="O276" i="1"/>
  <c r="M276" i="1"/>
  <c r="L276" i="1"/>
  <c r="J276" i="1"/>
  <c r="S276" i="1" s="1"/>
  <c r="O275" i="1"/>
  <c r="R275" i="1" s="1"/>
  <c r="M275" i="1"/>
  <c r="L275" i="1"/>
  <c r="J275" i="1"/>
  <c r="S275" i="1" s="1"/>
  <c r="O274" i="1"/>
  <c r="R274" i="1" s="1"/>
  <c r="M274" i="1"/>
  <c r="L274" i="1"/>
  <c r="J274" i="1"/>
  <c r="S274" i="1" s="1"/>
  <c r="O273" i="1"/>
  <c r="R273" i="1" s="1"/>
  <c r="M273" i="1"/>
  <c r="L273" i="1"/>
  <c r="J273" i="1"/>
  <c r="S273" i="1" s="1"/>
  <c r="M271" i="1"/>
  <c r="O271" i="1" s="1"/>
  <c r="R271" i="1" s="1"/>
  <c r="L271" i="1"/>
  <c r="J271" i="1"/>
  <c r="M270" i="1"/>
  <c r="L270" i="1"/>
  <c r="O270" i="1" s="1"/>
  <c r="R270" i="1" s="1"/>
  <c r="J270" i="1"/>
  <c r="S270" i="1" s="1"/>
  <c r="M269" i="1"/>
  <c r="L269" i="1"/>
  <c r="O269" i="1" s="1"/>
  <c r="R269" i="1" s="1"/>
  <c r="J269" i="1"/>
  <c r="M268" i="1"/>
  <c r="L268" i="1"/>
  <c r="O268" i="1" s="1"/>
  <c r="R268" i="1" s="1"/>
  <c r="J268" i="1"/>
  <c r="O267" i="1"/>
  <c r="R267" i="1" s="1"/>
  <c r="M267" i="1"/>
  <c r="L267" i="1"/>
  <c r="J267" i="1"/>
  <c r="O266" i="1"/>
  <c r="R266" i="1" s="1"/>
  <c r="M266" i="1"/>
  <c r="L266" i="1"/>
  <c r="J266" i="1"/>
  <c r="S265" i="1"/>
  <c r="O265" i="1"/>
  <c r="R265" i="1" s="1"/>
  <c r="M265" i="1"/>
  <c r="L265" i="1"/>
  <c r="J265" i="1"/>
  <c r="R264" i="1"/>
  <c r="M264" i="1"/>
  <c r="L264" i="1"/>
  <c r="O264" i="1" s="1"/>
  <c r="S264" i="1" s="1"/>
  <c r="J264" i="1"/>
  <c r="M263" i="1"/>
  <c r="O263" i="1" s="1"/>
  <c r="R263" i="1" s="1"/>
  <c r="L263" i="1"/>
  <c r="J263" i="1"/>
  <c r="M262" i="1"/>
  <c r="L262" i="1"/>
  <c r="O262" i="1" s="1"/>
  <c r="R262" i="1" s="1"/>
  <c r="J262" i="1"/>
  <c r="S262" i="1" s="1"/>
  <c r="M261" i="1"/>
  <c r="L261" i="1"/>
  <c r="O261" i="1" s="1"/>
  <c r="R261" i="1" s="1"/>
  <c r="J261" i="1"/>
  <c r="M260" i="1"/>
  <c r="L260" i="1"/>
  <c r="O260" i="1" s="1"/>
  <c r="R260" i="1" s="1"/>
  <c r="J260" i="1"/>
  <c r="O259" i="1"/>
  <c r="R259" i="1" s="1"/>
  <c r="M259" i="1"/>
  <c r="L259" i="1"/>
  <c r="J259" i="1"/>
  <c r="O258" i="1"/>
  <c r="R258" i="1" s="1"/>
  <c r="M258" i="1"/>
  <c r="L258" i="1"/>
  <c r="J258" i="1"/>
  <c r="S257" i="1"/>
  <c r="O257" i="1"/>
  <c r="R257" i="1" s="1"/>
  <c r="M257" i="1"/>
  <c r="L257" i="1"/>
  <c r="J257" i="1"/>
  <c r="R256" i="1"/>
  <c r="M256" i="1"/>
  <c r="L256" i="1"/>
  <c r="O256" i="1" s="1"/>
  <c r="S256" i="1" s="1"/>
  <c r="J256" i="1"/>
  <c r="M255" i="1"/>
  <c r="O255" i="1" s="1"/>
  <c r="R255" i="1" s="1"/>
  <c r="L255" i="1"/>
  <c r="J255" i="1"/>
  <c r="M254" i="1"/>
  <c r="L254" i="1"/>
  <c r="O254" i="1" s="1"/>
  <c r="R254" i="1" s="1"/>
  <c r="J254" i="1"/>
  <c r="S254" i="1" s="1"/>
  <c r="M253" i="1"/>
  <c r="L253" i="1"/>
  <c r="O253" i="1" s="1"/>
  <c r="R253" i="1" s="1"/>
  <c r="J253" i="1"/>
  <c r="M252" i="1"/>
  <c r="L252" i="1"/>
  <c r="O252" i="1" s="1"/>
  <c r="R252" i="1" s="1"/>
  <c r="J252" i="1"/>
  <c r="O251" i="1"/>
  <c r="R251" i="1" s="1"/>
  <c r="M251" i="1"/>
  <c r="L251" i="1"/>
  <c r="J251" i="1"/>
  <c r="O250" i="1"/>
  <c r="R250" i="1" s="1"/>
  <c r="M250" i="1"/>
  <c r="L250" i="1"/>
  <c r="J250" i="1"/>
  <c r="S249" i="1"/>
  <c r="O249" i="1"/>
  <c r="R249" i="1" s="1"/>
  <c r="M249" i="1"/>
  <c r="L249" i="1"/>
  <c r="J249" i="1"/>
  <c r="R248" i="1"/>
  <c r="M248" i="1"/>
  <c r="L248" i="1"/>
  <c r="O248" i="1" s="1"/>
  <c r="S248" i="1" s="1"/>
  <c r="J248" i="1"/>
  <c r="M247" i="1"/>
  <c r="O247" i="1" s="1"/>
  <c r="R247" i="1" s="1"/>
  <c r="L247" i="1"/>
  <c r="J247" i="1"/>
  <c r="M246" i="1"/>
  <c r="L246" i="1"/>
  <c r="O246" i="1" s="1"/>
  <c r="R246" i="1" s="1"/>
  <c r="J246" i="1"/>
  <c r="S246" i="1" s="1"/>
  <c r="M245" i="1"/>
  <c r="L245" i="1"/>
  <c r="O245" i="1" s="1"/>
  <c r="R245" i="1" s="1"/>
  <c r="J245" i="1"/>
  <c r="M244" i="1"/>
  <c r="L244" i="1"/>
  <c r="O244" i="1" s="1"/>
  <c r="R244" i="1" s="1"/>
  <c r="J244" i="1"/>
  <c r="O243" i="1"/>
  <c r="R243" i="1" s="1"/>
  <c r="M243" i="1"/>
  <c r="L243" i="1"/>
  <c r="J243" i="1"/>
  <c r="O242" i="1"/>
  <c r="R242" i="1" s="1"/>
  <c r="M242" i="1"/>
  <c r="L242" i="1"/>
  <c r="J242" i="1"/>
  <c r="S241" i="1"/>
  <c r="O241" i="1"/>
  <c r="R241" i="1" s="1"/>
  <c r="M241" i="1"/>
  <c r="L241" i="1"/>
  <c r="J241" i="1"/>
  <c r="R240" i="1"/>
  <c r="M240" i="1"/>
  <c r="L240" i="1"/>
  <c r="O240" i="1" s="1"/>
  <c r="S240" i="1" s="1"/>
  <c r="J240" i="1"/>
  <c r="M239" i="1"/>
  <c r="O239" i="1" s="1"/>
  <c r="R239" i="1" s="1"/>
  <c r="L239" i="1"/>
  <c r="J239" i="1"/>
  <c r="M238" i="1"/>
  <c r="L238" i="1"/>
  <c r="O238" i="1" s="1"/>
  <c r="R238" i="1" s="1"/>
  <c r="J238" i="1"/>
  <c r="S238" i="1" s="1"/>
  <c r="M237" i="1"/>
  <c r="L237" i="1"/>
  <c r="O237" i="1" s="1"/>
  <c r="R237" i="1" s="1"/>
  <c r="J237" i="1"/>
  <c r="M236" i="1"/>
  <c r="L236" i="1"/>
  <c r="O236" i="1" s="1"/>
  <c r="R236" i="1" s="1"/>
  <c r="J236" i="1"/>
  <c r="O235" i="1"/>
  <c r="R235" i="1" s="1"/>
  <c r="M235" i="1"/>
  <c r="L235" i="1"/>
  <c r="J235" i="1"/>
  <c r="O234" i="1"/>
  <c r="R234" i="1" s="1"/>
  <c r="M234" i="1"/>
  <c r="L234" i="1"/>
  <c r="J234" i="1"/>
  <c r="S233" i="1"/>
  <c r="O233" i="1"/>
  <c r="R233" i="1" s="1"/>
  <c r="M233" i="1"/>
  <c r="L233" i="1"/>
  <c r="J233" i="1"/>
  <c r="R232" i="1"/>
  <c r="M232" i="1"/>
  <c r="L232" i="1"/>
  <c r="O232" i="1" s="1"/>
  <c r="S232" i="1" s="1"/>
  <c r="J232" i="1"/>
  <c r="M231" i="1"/>
  <c r="O231" i="1" s="1"/>
  <c r="R231" i="1" s="1"/>
  <c r="L231" i="1"/>
  <c r="J231" i="1"/>
  <c r="M230" i="1"/>
  <c r="L230" i="1"/>
  <c r="O230" i="1" s="1"/>
  <c r="R230" i="1" s="1"/>
  <c r="J230" i="1"/>
  <c r="S230" i="1" s="1"/>
  <c r="M229" i="1"/>
  <c r="L229" i="1"/>
  <c r="O229" i="1" s="1"/>
  <c r="R229" i="1" s="1"/>
  <c r="J229" i="1"/>
  <c r="M228" i="1"/>
  <c r="L228" i="1"/>
  <c r="O228" i="1" s="1"/>
  <c r="R228" i="1" s="1"/>
  <c r="J228" i="1"/>
  <c r="O227" i="1"/>
  <c r="R227" i="1" s="1"/>
  <c r="M227" i="1"/>
  <c r="L227" i="1"/>
  <c r="J227" i="1"/>
  <c r="O226" i="1"/>
  <c r="R226" i="1" s="1"/>
  <c r="M226" i="1"/>
  <c r="L226" i="1"/>
  <c r="J226" i="1"/>
  <c r="S225" i="1"/>
  <c r="O225" i="1"/>
  <c r="R225" i="1" s="1"/>
  <c r="M225" i="1"/>
  <c r="L225" i="1"/>
  <c r="J225" i="1"/>
  <c r="R224" i="1"/>
  <c r="M224" i="1"/>
  <c r="L224" i="1"/>
  <c r="O224" i="1" s="1"/>
  <c r="S224" i="1" s="1"/>
  <c r="J224" i="1"/>
  <c r="M223" i="1"/>
  <c r="O223" i="1" s="1"/>
  <c r="R223" i="1" s="1"/>
  <c r="L223" i="1"/>
  <c r="J223" i="1"/>
  <c r="M222" i="1"/>
  <c r="L222" i="1"/>
  <c r="O222" i="1" s="1"/>
  <c r="R222" i="1" s="1"/>
  <c r="J222" i="1"/>
  <c r="S222" i="1" s="1"/>
  <c r="M221" i="1"/>
  <c r="L221" i="1"/>
  <c r="O221" i="1" s="1"/>
  <c r="R221" i="1" s="1"/>
  <c r="J221" i="1"/>
  <c r="M220" i="1"/>
  <c r="L220" i="1"/>
  <c r="O220" i="1" s="1"/>
  <c r="R220" i="1" s="1"/>
  <c r="J220" i="1"/>
  <c r="O219" i="1"/>
  <c r="R219" i="1" s="1"/>
  <c r="M219" i="1"/>
  <c r="L219" i="1"/>
  <c r="J219" i="1"/>
  <c r="O218" i="1"/>
  <c r="R218" i="1" s="1"/>
  <c r="M218" i="1"/>
  <c r="L218" i="1"/>
  <c r="J218" i="1"/>
  <c r="S217" i="1"/>
  <c r="O217" i="1"/>
  <c r="R217" i="1" s="1"/>
  <c r="M217" i="1"/>
  <c r="L217" i="1"/>
  <c r="J217" i="1"/>
  <c r="R216" i="1"/>
  <c r="M216" i="1"/>
  <c r="L216" i="1"/>
  <c r="O216" i="1" s="1"/>
  <c r="S216" i="1" s="1"/>
  <c r="J216" i="1"/>
  <c r="M215" i="1"/>
  <c r="O215" i="1" s="1"/>
  <c r="R215" i="1" s="1"/>
  <c r="L215" i="1"/>
  <c r="J215" i="1"/>
  <c r="M214" i="1"/>
  <c r="L214" i="1"/>
  <c r="O214" i="1" s="1"/>
  <c r="R214" i="1" s="1"/>
  <c r="J214" i="1"/>
  <c r="S214" i="1" s="1"/>
  <c r="M213" i="1"/>
  <c r="L213" i="1"/>
  <c r="O213" i="1" s="1"/>
  <c r="R213" i="1" s="1"/>
  <c r="J213" i="1"/>
  <c r="M212" i="1"/>
  <c r="L212" i="1"/>
  <c r="O212" i="1" s="1"/>
  <c r="R212" i="1" s="1"/>
  <c r="J212" i="1"/>
  <c r="O211" i="1"/>
  <c r="R211" i="1" s="1"/>
  <c r="M211" i="1"/>
  <c r="L211" i="1"/>
  <c r="J211" i="1"/>
  <c r="O210" i="1"/>
  <c r="R210" i="1" s="1"/>
  <c r="M210" i="1"/>
  <c r="L210" i="1"/>
  <c r="J210" i="1"/>
  <c r="S209" i="1"/>
  <c r="O209" i="1"/>
  <c r="R209" i="1" s="1"/>
  <c r="M209" i="1"/>
  <c r="L209" i="1"/>
  <c r="J209" i="1"/>
  <c r="R208" i="1"/>
  <c r="M208" i="1"/>
  <c r="L208" i="1"/>
  <c r="O208" i="1" s="1"/>
  <c r="S208" i="1" s="1"/>
  <c r="J208" i="1"/>
  <c r="M207" i="1"/>
  <c r="O207" i="1" s="1"/>
  <c r="R207" i="1" s="1"/>
  <c r="L207" i="1"/>
  <c r="J207" i="1"/>
  <c r="M206" i="1"/>
  <c r="L206" i="1"/>
  <c r="O206" i="1" s="1"/>
  <c r="R206" i="1" s="1"/>
  <c r="J206" i="1"/>
  <c r="S206" i="1" s="1"/>
  <c r="M205" i="1"/>
  <c r="L205" i="1"/>
  <c r="O205" i="1" s="1"/>
  <c r="R205" i="1" s="1"/>
  <c r="J205" i="1"/>
  <c r="M204" i="1"/>
  <c r="L204" i="1"/>
  <c r="O204" i="1" s="1"/>
  <c r="R204" i="1" s="1"/>
  <c r="J204" i="1"/>
  <c r="O203" i="1"/>
  <c r="R203" i="1" s="1"/>
  <c r="M203" i="1"/>
  <c r="L203" i="1"/>
  <c r="J203" i="1"/>
  <c r="O202" i="1"/>
  <c r="R202" i="1" s="1"/>
  <c r="M202" i="1"/>
  <c r="L202" i="1"/>
  <c r="J202" i="1"/>
  <c r="O201" i="1"/>
  <c r="S201" i="1" s="1"/>
  <c r="M201" i="1"/>
  <c r="L201" i="1"/>
  <c r="J201" i="1"/>
  <c r="M200" i="1"/>
  <c r="L200" i="1"/>
  <c r="O200" i="1" s="1"/>
  <c r="S200" i="1" s="1"/>
  <c r="J200" i="1"/>
  <c r="M199" i="1"/>
  <c r="O199" i="1" s="1"/>
  <c r="R199" i="1" s="1"/>
  <c r="L199" i="1"/>
  <c r="J199" i="1"/>
  <c r="M198" i="1"/>
  <c r="L198" i="1"/>
  <c r="O198" i="1" s="1"/>
  <c r="R198" i="1" s="1"/>
  <c r="J198" i="1"/>
  <c r="S198" i="1" s="1"/>
  <c r="M197" i="1"/>
  <c r="L197" i="1"/>
  <c r="O197" i="1" s="1"/>
  <c r="R197" i="1" s="1"/>
  <c r="J197" i="1"/>
  <c r="M196" i="1"/>
  <c r="L196" i="1"/>
  <c r="O196" i="1" s="1"/>
  <c r="R196" i="1" s="1"/>
  <c r="J196" i="1"/>
  <c r="O195" i="1"/>
  <c r="R195" i="1" s="1"/>
  <c r="M195" i="1"/>
  <c r="L195" i="1"/>
  <c r="J195" i="1"/>
  <c r="O194" i="1"/>
  <c r="R194" i="1" s="1"/>
  <c r="M194" i="1"/>
  <c r="L194" i="1"/>
  <c r="J194" i="1"/>
  <c r="O193" i="1"/>
  <c r="S193" i="1" s="1"/>
  <c r="M193" i="1"/>
  <c r="L193" i="1"/>
  <c r="J193" i="1"/>
  <c r="M192" i="1"/>
  <c r="L192" i="1"/>
  <c r="O192" i="1" s="1"/>
  <c r="S192" i="1" s="1"/>
  <c r="J192" i="1"/>
  <c r="M191" i="1"/>
  <c r="O191" i="1" s="1"/>
  <c r="R191" i="1" s="1"/>
  <c r="L191" i="1"/>
  <c r="J191" i="1"/>
  <c r="M190" i="1"/>
  <c r="L190" i="1"/>
  <c r="O190" i="1" s="1"/>
  <c r="R190" i="1" s="1"/>
  <c r="J190" i="1"/>
  <c r="S190" i="1" s="1"/>
  <c r="M189" i="1"/>
  <c r="L189" i="1"/>
  <c r="O189" i="1" s="1"/>
  <c r="R189" i="1" s="1"/>
  <c r="J189" i="1"/>
  <c r="M188" i="1"/>
  <c r="L188" i="1"/>
  <c r="O188" i="1" s="1"/>
  <c r="R188" i="1" s="1"/>
  <c r="J188" i="1"/>
  <c r="O187" i="1"/>
  <c r="R187" i="1" s="1"/>
  <c r="M187" i="1"/>
  <c r="L187" i="1"/>
  <c r="J187" i="1"/>
  <c r="M185" i="1"/>
  <c r="O185" i="1" s="1"/>
  <c r="R185" i="1" s="1"/>
  <c r="L185" i="1"/>
  <c r="J185" i="1"/>
  <c r="M184" i="1"/>
  <c r="L184" i="1"/>
  <c r="O184" i="1" s="1"/>
  <c r="R184" i="1" s="1"/>
  <c r="J184" i="1"/>
  <c r="S184" i="1" s="1"/>
  <c r="M183" i="1"/>
  <c r="L183" i="1"/>
  <c r="O183" i="1" s="1"/>
  <c r="R183" i="1" s="1"/>
  <c r="J183" i="1"/>
  <c r="M182" i="1"/>
  <c r="L182" i="1"/>
  <c r="J182" i="1"/>
  <c r="M181" i="1"/>
  <c r="O181" i="1" s="1"/>
  <c r="L181" i="1"/>
  <c r="J181" i="1"/>
  <c r="O180" i="1"/>
  <c r="R180" i="1" s="1"/>
  <c r="M180" i="1"/>
  <c r="L180" i="1"/>
  <c r="J180" i="1"/>
  <c r="S180" i="1" s="1"/>
  <c r="O179" i="1"/>
  <c r="R179" i="1" s="1"/>
  <c r="M179" i="1"/>
  <c r="L179" i="1"/>
  <c r="J179" i="1"/>
  <c r="S179" i="1" s="1"/>
  <c r="S178" i="1"/>
  <c r="M178" i="1"/>
  <c r="L178" i="1"/>
  <c r="O178" i="1" s="1"/>
  <c r="R178" i="1" s="1"/>
  <c r="J178" i="1"/>
  <c r="L177" i="1"/>
  <c r="H176" i="1"/>
  <c r="H175" i="1"/>
  <c r="H174" i="1"/>
  <c r="N173" i="1"/>
  <c r="M173" i="1"/>
  <c r="O173" i="1" s="1"/>
  <c r="R173" i="1" s="1"/>
  <c r="L173" i="1"/>
  <c r="J173" i="1"/>
  <c r="I173" i="1"/>
  <c r="F173" i="1"/>
  <c r="N172" i="1"/>
  <c r="M172" i="1"/>
  <c r="L172" i="1"/>
  <c r="O172" i="1" s="1"/>
  <c r="R172" i="1" s="1"/>
  <c r="J172" i="1"/>
  <c r="S172" i="1" s="1"/>
  <c r="I172" i="1"/>
  <c r="F172" i="1"/>
  <c r="N171" i="1"/>
  <c r="M171" i="1"/>
  <c r="L171" i="1"/>
  <c r="O171" i="1" s="1"/>
  <c r="R171" i="1" s="1"/>
  <c r="J171" i="1"/>
  <c r="I171" i="1"/>
  <c r="F171" i="1"/>
  <c r="N170" i="1"/>
  <c r="M170" i="1"/>
  <c r="L170" i="1"/>
  <c r="J170" i="1"/>
  <c r="I170" i="1"/>
  <c r="F170" i="1"/>
  <c r="N169" i="1"/>
  <c r="M169" i="1"/>
  <c r="O169" i="1" s="1"/>
  <c r="L169" i="1"/>
  <c r="J169" i="1"/>
  <c r="I169" i="1"/>
  <c r="F169" i="1"/>
  <c r="O168" i="1"/>
  <c r="R168" i="1" s="1"/>
  <c r="N168" i="1"/>
  <c r="M168" i="1"/>
  <c r="L168" i="1"/>
  <c r="J168" i="1"/>
  <c r="S168" i="1" s="1"/>
  <c r="I168" i="1"/>
  <c r="F168" i="1"/>
  <c r="O167" i="1"/>
  <c r="R167" i="1" s="1"/>
  <c r="N167" i="1"/>
  <c r="M167" i="1"/>
  <c r="L167" i="1"/>
  <c r="J167" i="1"/>
  <c r="S167" i="1" s="1"/>
  <c r="I167" i="1"/>
  <c r="F167" i="1"/>
  <c r="N166" i="1"/>
  <c r="M166" i="1"/>
  <c r="L166" i="1"/>
  <c r="O166" i="1" s="1"/>
  <c r="S166" i="1" s="1"/>
  <c r="J166" i="1"/>
  <c r="I166" i="1"/>
  <c r="F166" i="1"/>
  <c r="N165" i="1"/>
  <c r="M165" i="1"/>
  <c r="O165" i="1" s="1"/>
  <c r="R165" i="1" s="1"/>
  <c r="L165" i="1"/>
  <c r="J165" i="1"/>
  <c r="S165" i="1" s="1"/>
  <c r="I165" i="1"/>
  <c r="F165" i="1"/>
  <c r="N164" i="1"/>
  <c r="M164" i="1"/>
  <c r="L164" i="1"/>
  <c r="O164" i="1" s="1"/>
  <c r="R164" i="1" s="1"/>
  <c r="J164" i="1"/>
  <c r="S164" i="1" s="1"/>
  <c r="I164" i="1"/>
  <c r="F164" i="1"/>
  <c r="O163" i="1"/>
  <c r="R163" i="1" s="1"/>
  <c r="N163" i="1"/>
  <c r="M163" i="1"/>
  <c r="L163" i="1"/>
  <c r="J163" i="1"/>
  <c r="I163" i="1"/>
  <c r="F163" i="1"/>
  <c r="N162" i="1"/>
  <c r="M162" i="1"/>
  <c r="L162" i="1"/>
  <c r="J162" i="1"/>
  <c r="I162" i="1"/>
  <c r="F162" i="1"/>
  <c r="N161" i="1"/>
  <c r="M161" i="1"/>
  <c r="O161" i="1" s="1"/>
  <c r="L161" i="1"/>
  <c r="J161" i="1"/>
  <c r="I161" i="1"/>
  <c r="F161" i="1"/>
  <c r="O160" i="1"/>
  <c r="R160" i="1" s="1"/>
  <c r="N160" i="1"/>
  <c r="M160" i="1"/>
  <c r="L160" i="1"/>
  <c r="J160" i="1"/>
  <c r="I160" i="1"/>
  <c r="F160" i="1"/>
  <c r="O159" i="1"/>
  <c r="R159" i="1" s="1"/>
  <c r="N159" i="1"/>
  <c r="M159" i="1"/>
  <c r="L159" i="1"/>
  <c r="J159" i="1"/>
  <c r="S159" i="1" s="1"/>
  <c r="I159" i="1"/>
  <c r="F159" i="1"/>
  <c r="S158" i="1"/>
  <c r="R158" i="1"/>
  <c r="N158" i="1"/>
  <c r="M158" i="1"/>
  <c r="L158" i="1"/>
  <c r="O158" i="1" s="1"/>
  <c r="J158" i="1"/>
  <c r="I158" i="1"/>
  <c r="F158" i="1"/>
  <c r="N157" i="1"/>
  <c r="M157" i="1"/>
  <c r="O157" i="1" s="1"/>
  <c r="R157" i="1" s="1"/>
  <c r="L157" i="1"/>
  <c r="J157" i="1"/>
  <c r="I157" i="1"/>
  <c r="F157" i="1"/>
  <c r="N156" i="1"/>
  <c r="M156" i="1"/>
  <c r="L156" i="1"/>
  <c r="O156" i="1" s="1"/>
  <c r="R156" i="1" s="1"/>
  <c r="J156" i="1"/>
  <c r="S156" i="1" s="1"/>
  <c r="I156" i="1"/>
  <c r="F156" i="1"/>
  <c r="N155" i="1"/>
  <c r="M155" i="1"/>
  <c r="L155" i="1"/>
  <c r="O155" i="1" s="1"/>
  <c r="R155" i="1" s="1"/>
  <c r="J155" i="1"/>
  <c r="I155" i="1"/>
  <c r="F155" i="1"/>
  <c r="N154" i="1"/>
  <c r="M154" i="1"/>
  <c r="L154" i="1"/>
  <c r="J154" i="1"/>
  <c r="I154" i="1"/>
  <c r="F154" i="1"/>
  <c r="N153" i="1"/>
  <c r="M153" i="1"/>
  <c r="O153" i="1" s="1"/>
  <c r="L153" i="1"/>
  <c r="J153" i="1"/>
  <c r="I153" i="1"/>
  <c r="F153" i="1"/>
  <c r="O152" i="1"/>
  <c r="R152" i="1" s="1"/>
  <c r="N152" i="1"/>
  <c r="M152" i="1"/>
  <c r="L152" i="1"/>
  <c r="J152" i="1"/>
  <c r="S152" i="1" s="1"/>
  <c r="I152" i="1"/>
  <c r="F152" i="1"/>
  <c r="O151" i="1"/>
  <c r="R151" i="1" s="1"/>
  <c r="N151" i="1"/>
  <c r="M151" i="1"/>
  <c r="L151" i="1"/>
  <c r="J151" i="1"/>
  <c r="S151" i="1" s="1"/>
  <c r="I151" i="1"/>
  <c r="F151" i="1"/>
  <c r="N150" i="1"/>
  <c r="M150" i="1"/>
  <c r="L150" i="1"/>
  <c r="O150" i="1" s="1"/>
  <c r="S150" i="1" s="1"/>
  <c r="J150" i="1"/>
  <c r="I150" i="1"/>
  <c r="F150" i="1"/>
  <c r="N149" i="1"/>
  <c r="M149" i="1"/>
  <c r="O149" i="1" s="1"/>
  <c r="R149" i="1" s="1"/>
  <c r="L149" i="1"/>
  <c r="J149" i="1"/>
  <c r="S149" i="1" s="1"/>
  <c r="I149" i="1"/>
  <c r="F149" i="1"/>
  <c r="N148" i="1"/>
  <c r="M148" i="1"/>
  <c r="L148" i="1"/>
  <c r="O148" i="1" s="1"/>
  <c r="R148" i="1" s="1"/>
  <c r="J148" i="1"/>
  <c r="S148" i="1" s="1"/>
  <c r="I148" i="1"/>
  <c r="F148" i="1"/>
  <c r="O147" i="1"/>
  <c r="R147" i="1" s="1"/>
  <c r="N147" i="1"/>
  <c r="M147" i="1"/>
  <c r="L147" i="1"/>
  <c r="J147" i="1"/>
  <c r="I147" i="1"/>
  <c r="F147" i="1"/>
  <c r="N146" i="1"/>
  <c r="M146" i="1"/>
  <c r="L146" i="1"/>
  <c r="J146" i="1"/>
  <c r="I146" i="1"/>
  <c r="F146" i="1"/>
  <c r="N145" i="1"/>
  <c r="M145" i="1"/>
  <c r="O145" i="1" s="1"/>
  <c r="L145" i="1"/>
  <c r="J145" i="1"/>
  <c r="I145" i="1"/>
  <c r="F145" i="1"/>
  <c r="O144" i="1"/>
  <c r="R144" i="1" s="1"/>
  <c r="N144" i="1"/>
  <c r="M144" i="1"/>
  <c r="L144" i="1"/>
  <c r="J144" i="1"/>
  <c r="I144" i="1"/>
  <c r="F144" i="1"/>
  <c r="O143" i="1"/>
  <c r="R143" i="1" s="1"/>
  <c r="N143" i="1"/>
  <c r="M143" i="1"/>
  <c r="L143" i="1"/>
  <c r="J143" i="1"/>
  <c r="S143" i="1" s="1"/>
  <c r="I143" i="1"/>
  <c r="F143" i="1"/>
  <c r="S142" i="1"/>
  <c r="R142" i="1"/>
  <c r="N142" i="1"/>
  <c r="M142" i="1"/>
  <c r="L142" i="1"/>
  <c r="O142" i="1" s="1"/>
  <c r="J142" i="1"/>
  <c r="I142" i="1"/>
  <c r="F142" i="1"/>
  <c r="N141" i="1"/>
  <c r="M141" i="1"/>
  <c r="O141" i="1" s="1"/>
  <c r="R141" i="1" s="1"/>
  <c r="L141" i="1"/>
  <c r="J141" i="1"/>
  <c r="I141" i="1"/>
  <c r="F141" i="1"/>
  <c r="N140" i="1"/>
  <c r="M140" i="1"/>
  <c r="L140" i="1"/>
  <c r="O140" i="1" s="1"/>
  <c r="R140" i="1" s="1"/>
  <c r="J140" i="1"/>
  <c r="S140" i="1" s="1"/>
  <c r="I140" i="1"/>
  <c r="F140" i="1"/>
  <c r="N139" i="1"/>
  <c r="M139" i="1"/>
  <c r="L139" i="1"/>
  <c r="O139" i="1" s="1"/>
  <c r="R139" i="1" s="1"/>
  <c r="J139" i="1"/>
  <c r="I139" i="1"/>
  <c r="F139" i="1"/>
  <c r="N138" i="1"/>
  <c r="M138" i="1"/>
  <c r="L138" i="1"/>
  <c r="J138" i="1"/>
  <c r="I138" i="1"/>
  <c r="F138" i="1"/>
  <c r="N137" i="1"/>
  <c r="M137" i="1"/>
  <c r="O137" i="1" s="1"/>
  <c r="L137" i="1"/>
  <c r="J137" i="1"/>
  <c r="I137" i="1"/>
  <c r="F137" i="1"/>
  <c r="O136" i="1"/>
  <c r="R136" i="1" s="1"/>
  <c r="N136" i="1"/>
  <c r="M136" i="1"/>
  <c r="L136" i="1"/>
  <c r="J136" i="1"/>
  <c r="S136" i="1" s="1"/>
  <c r="I136" i="1"/>
  <c r="F136" i="1"/>
  <c r="O135" i="1"/>
  <c r="R135" i="1" s="1"/>
  <c r="N135" i="1"/>
  <c r="M135" i="1"/>
  <c r="L135" i="1"/>
  <c r="J135" i="1"/>
  <c r="S135" i="1" s="1"/>
  <c r="I135" i="1"/>
  <c r="F135" i="1"/>
  <c r="N134" i="1"/>
  <c r="M134" i="1"/>
  <c r="L134" i="1"/>
  <c r="O134" i="1" s="1"/>
  <c r="S134" i="1" s="1"/>
  <c r="J134" i="1"/>
  <c r="I134" i="1"/>
  <c r="F134" i="1"/>
  <c r="N133" i="1"/>
  <c r="M133" i="1"/>
  <c r="O133" i="1" s="1"/>
  <c r="R133" i="1" s="1"/>
  <c r="L133" i="1"/>
  <c r="J133" i="1"/>
  <c r="S133" i="1" s="1"/>
  <c r="I133" i="1"/>
  <c r="F133" i="1"/>
  <c r="N132" i="1"/>
  <c r="M132" i="1"/>
  <c r="L132" i="1"/>
  <c r="O132" i="1" s="1"/>
  <c r="R132" i="1" s="1"/>
  <c r="J132" i="1"/>
  <c r="S132" i="1" s="1"/>
  <c r="I132" i="1"/>
  <c r="F132" i="1"/>
  <c r="O131" i="1"/>
  <c r="R131" i="1" s="1"/>
  <c r="N131" i="1"/>
  <c r="M131" i="1"/>
  <c r="L131" i="1"/>
  <c r="J131" i="1"/>
  <c r="I131" i="1"/>
  <c r="F131" i="1"/>
  <c r="N130" i="1"/>
  <c r="M130" i="1"/>
  <c r="L130" i="1"/>
  <c r="J130" i="1"/>
  <c r="I130" i="1"/>
  <c r="F130" i="1"/>
  <c r="N129" i="1"/>
  <c r="M129" i="1"/>
  <c r="O129" i="1" s="1"/>
  <c r="L129" i="1"/>
  <c r="J129" i="1"/>
  <c r="I129" i="1"/>
  <c r="F129" i="1"/>
  <c r="O128" i="1"/>
  <c r="R128" i="1" s="1"/>
  <c r="N128" i="1"/>
  <c r="M128" i="1"/>
  <c r="L128" i="1"/>
  <c r="J128" i="1"/>
  <c r="I128" i="1"/>
  <c r="F128" i="1"/>
  <c r="L127" i="1"/>
  <c r="L126" i="1"/>
  <c r="L125" i="1"/>
  <c r="L124" i="1"/>
  <c r="H123" i="1"/>
  <c r="O122" i="1"/>
  <c r="R122" i="1" s="1"/>
  <c r="M122" i="1"/>
  <c r="L122" i="1"/>
  <c r="J122" i="1"/>
  <c r="O120" i="1"/>
  <c r="R120" i="1" s="1"/>
  <c r="M120" i="1"/>
  <c r="L120" i="1"/>
  <c r="J120" i="1"/>
  <c r="S120" i="1" s="1"/>
  <c r="M118" i="1"/>
  <c r="L118" i="1"/>
  <c r="O118" i="1" s="1"/>
  <c r="R118" i="1" s="1"/>
  <c r="J118" i="1"/>
  <c r="L117" i="1"/>
  <c r="H116" i="1"/>
  <c r="M115" i="1"/>
  <c r="L115" i="1"/>
  <c r="O115" i="1" s="1"/>
  <c r="R115" i="1" s="1"/>
  <c r="J115" i="1"/>
  <c r="M114" i="1"/>
  <c r="O114" i="1" s="1"/>
  <c r="R114" i="1" s="1"/>
  <c r="L114" i="1"/>
  <c r="J114" i="1"/>
  <c r="M113" i="1"/>
  <c r="L113" i="1"/>
  <c r="O113" i="1" s="1"/>
  <c r="R113" i="1" s="1"/>
  <c r="J113" i="1"/>
  <c r="S113" i="1" s="1"/>
  <c r="M112" i="1"/>
  <c r="O112" i="1" s="1"/>
  <c r="L112" i="1"/>
  <c r="J112" i="1"/>
  <c r="O111" i="1"/>
  <c r="R111" i="1" s="1"/>
  <c r="M111" i="1"/>
  <c r="L111" i="1"/>
  <c r="J111" i="1"/>
  <c r="M109" i="1"/>
  <c r="L109" i="1"/>
  <c r="O109" i="1" s="1"/>
  <c r="R109" i="1" s="1"/>
  <c r="J109" i="1"/>
  <c r="M108" i="1"/>
  <c r="O108" i="1" s="1"/>
  <c r="R108" i="1" s="1"/>
  <c r="L108" i="1"/>
  <c r="J108" i="1"/>
  <c r="M107" i="1"/>
  <c r="L107" i="1"/>
  <c r="O107" i="1" s="1"/>
  <c r="R107" i="1" s="1"/>
  <c r="J107" i="1"/>
  <c r="S107" i="1" s="1"/>
  <c r="M106" i="1"/>
  <c r="L106" i="1"/>
  <c r="O106" i="1" s="1"/>
  <c r="R106" i="1" s="1"/>
  <c r="J106" i="1"/>
  <c r="M105" i="1"/>
  <c r="L105" i="1"/>
  <c r="O105" i="1" s="1"/>
  <c r="R105" i="1" s="1"/>
  <c r="J105" i="1"/>
  <c r="O104" i="1"/>
  <c r="R104" i="1" s="1"/>
  <c r="M104" i="1"/>
  <c r="L104" i="1"/>
  <c r="J104" i="1"/>
  <c r="O103" i="1"/>
  <c r="R103" i="1" s="1"/>
  <c r="M103" i="1"/>
  <c r="L103" i="1"/>
  <c r="J103" i="1"/>
  <c r="O102" i="1"/>
  <c r="S102" i="1" s="1"/>
  <c r="M102" i="1"/>
  <c r="L102" i="1"/>
  <c r="J102" i="1"/>
  <c r="M101" i="1"/>
  <c r="L101" i="1"/>
  <c r="O101" i="1" s="1"/>
  <c r="R101" i="1" s="1"/>
  <c r="J101" i="1"/>
  <c r="M100" i="1"/>
  <c r="O100" i="1" s="1"/>
  <c r="R100" i="1" s="1"/>
  <c r="L100" i="1"/>
  <c r="J100" i="1"/>
  <c r="M99" i="1"/>
  <c r="L99" i="1"/>
  <c r="O99" i="1" s="1"/>
  <c r="R99" i="1" s="1"/>
  <c r="J99" i="1"/>
  <c r="S99" i="1" s="1"/>
  <c r="M98" i="1"/>
  <c r="L98" i="1"/>
  <c r="O98" i="1" s="1"/>
  <c r="R98" i="1" s="1"/>
  <c r="J98" i="1"/>
  <c r="M97" i="1"/>
  <c r="L97" i="1"/>
  <c r="O97" i="1" s="1"/>
  <c r="R97" i="1" s="1"/>
  <c r="J97" i="1"/>
  <c r="O96" i="1"/>
  <c r="R96" i="1" s="1"/>
  <c r="M96" i="1"/>
  <c r="L96" i="1"/>
  <c r="J96" i="1"/>
  <c r="H95" i="1"/>
  <c r="L94" i="1"/>
  <c r="O92" i="1"/>
  <c r="R92" i="1" s="1"/>
  <c r="M92" i="1"/>
  <c r="L92" i="1"/>
  <c r="J92" i="1"/>
  <c r="S92" i="1" s="1"/>
  <c r="M91" i="1"/>
  <c r="L91" i="1"/>
  <c r="O91" i="1" s="1"/>
  <c r="S91" i="1" s="1"/>
  <c r="J91" i="1"/>
  <c r="M90" i="1"/>
  <c r="O90" i="1" s="1"/>
  <c r="R90" i="1" s="1"/>
  <c r="L90" i="1"/>
  <c r="J90" i="1"/>
  <c r="S90" i="1" s="1"/>
  <c r="M89" i="1"/>
  <c r="L89" i="1"/>
  <c r="O89" i="1" s="1"/>
  <c r="R89" i="1" s="1"/>
  <c r="J89" i="1"/>
  <c r="S89" i="1" s="1"/>
  <c r="M88" i="1"/>
  <c r="L88" i="1"/>
  <c r="O88" i="1" s="1"/>
  <c r="R88" i="1" s="1"/>
  <c r="J88" i="1"/>
  <c r="M87" i="1"/>
  <c r="L87" i="1"/>
  <c r="J87" i="1"/>
  <c r="M82" i="1"/>
  <c r="O82" i="1" s="1"/>
  <c r="R82" i="1" s="1"/>
  <c r="L82" i="1"/>
  <c r="J82" i="1"/>
  <c r="M81" i="1"/>
  <c r="L81" i="1"/>
  <c r="O81" i="1" s="1"/>
  <c r="R81" i="1" s="1"/>
  <c r="J81" i="1"/>
  <c r="S81" i="1" s="1"/>
  <c r="M80" i="1"/>
  <c r="L80" i="1"/>
  <c r="O80" i="1" s="1"/>
  <c r="R80" i="1" s="1"/>
  <c r="J80" i="1"/>
  <c r="O78" i="1"/>
  <c r="R78" i="1" s="1"/>
  <c r="M78" i="1"/>
  <c r="L78" i="1"/>
  <c r="J78" i="1"/>
  <c r="M77" i="1"/>
  <c r="L77" i="1"/>
  <c r="O77" i="1" s="1"/>
  <c r="S77" i="1" s="1"/>
  <c r="J77" i="1"/>
  <c r="M76" i="1"/>
  <c r="O76" i="1" s="1"/>
  <c r="R76" i="1" s="1"/>
  <c r="L76" i="1"/>
  <c r="J76" i="1"/>
  <c r="S76" i="1" s="1"/>
  <c r="O74" i="1"/>
  <c r="R74" i="1" s="1"/>
  <c r="M74" i="1"/>
  <c r="L74" i="1"/>
  <c r="J74" i="1"/>
  <c r="O73" i="1"/>
  <c r="R73" i="1" s="1"/>
  <c r="M73" i="1"/>
  <c r="L73" i="1"/>
  <c r="J73" i="1"/>
  <c r="S73" i="1" s="1"/>
  <c r="S72" i="1"/>
  <c r="O72" i="1"/>
  <c r="R72" i="1" s="1"/>
  <c r="M72" i="1"/>
  <c r="L72" i="1"/>
  <c r="J72" i="1"/>
  <c r="M70" i="1"/>
  <c r="L70" i="1"/>
  <c r="O70" i="1" s="1"/>
  <c r="R70" i="1" s="1"/>
  <c r="J70" i="1"/>
  <c r="M69" i="1"/>
  <c r="L69" i="1"/>
  <c r="O69" i="1" s="1"/>
  <c r="R69" i="1" s="1"/>
  <c r="J69" i="1"/>
  <c r="O68" i="1"/>
  <c r="R68" i="1" s="1"/>
  <c r="M68" i="1"/>
  <c r="L68" i="1"/>
  <c r="J68" i="1"/>
  <c r="O67" i="1"/>
  <c r="R67" i="1" s="1"/>
  <c r="M67" i="1"/>
  <c r="L67" i="1"/>
  <c r="J67" i="1"/>
  <c r="S67" i="1" s="1"/>
  <c r="S66" i="1"/>
  <c r="O66" i="1"/>
  <c r="R66" i="1" s="1"/>
  <c r="M66" i="1"/>
  <c r="L66" i="1"/>
  <c r="J66" i="1"/>
  <c r="M64" i="1"/>
  <c r="L64" i="1"/>
  <c r="O64" i="1" s="1"/>
  <c r="R64" i="1" s="1"/>
  <c r="J64" i="1"/>
  <c r="M63" i="1"/>
  <c r="L63" i="1"/>
  <c r="O63" i="1" s="1"/>
  <c r="R63" i="1" s="1"/>
  <c r="J63" i="1"/>
  <c r="O62" i="1"/>
  <c r="R62" i="1" s="1"/>
  <c r="M62" i="1"/>
  <c r="L62" i="1"/>
  <c r="J62" i="1"/>
  <c r="O61" i="1"/>
  <c r="R61" i="1" s="1"/>
  <c r="M61" i="1"/>
  <c r="L61" i="1"/>
  <c r="J61" i="1"/>
  <c r="S61" i="1" s="1"/>
  <c r="S60" i="1"/>
  <c r="O60" i="1"/>
  <c r="R60" i="1" s="1"/>
  <c r="M60" i="1"/>
  <c r="L60" i="1"/>
  <c r="J60" i="1"/>
  <c r="S59" i="1"/>
  <c r="R59" i="1"/>
  <c r="M59" i="1"/>
  <c r="L59" i="1"/>
  <c r="O59" i="1" s="1"/>
  <c r="J59" i="1"/>
  <c r="M58" i="1"/>
  <c r="O58" i="1" s="1"/>
  <c r="R58" i="1" s="1"/>
  <c r="L58" i="1"/>
  <c r="J58" i="1"/>
  <c r="M57" i="1"/>
  <c r="L57" i="1"/>
  <c r="O57" i="1" s="1"/>
  <c r="R57" i="1" s="1"/>
  <c r="J57" i="1"/>
  <c r="S57" i="1" s="1"/>
  <c r="M56" i="1"/>
  <c r="L56" i="1"/>
  <c r="O56" i="1" s="1"/>
  <c r="R56" i="1" s="1"/>
  <c r="J56" i="1"/>
  <c r="M55" i="1"/>
  <c r="L55" i="1"/>
  <c r="O55" i="1" s="1"/>
  <c r="R55" i="1" s="1"/>
  <c r="J55" i="1"/>
  <c r="O54" i="1"/>
  <c r="R54" i="1" s="1"/>
  <c r="M54" i="1"/>
  <c r="L54" i="1"/>
  <c r="J54" i="1"/>
  <c r="O53" i="1"/>
  <c r="R53" i="1" s="1"/>
  <c r="M53" i="1"/>
  <c r="L53" i="1"/>
  <c r="J53" i="1"/>
  <c r="S53" i="1" s="1"/>
  <c r="S52" i="1"/>
  <c r="O52" i="1"/>
  <c r="R52" i="1" s="1"/>
  <c r="M52" i="1"/>
  <c r="L52" i="1"/>
  <c r="J52" i="1"/>
  <c r="S51" i="1"/>
  <c r="R51" i="1"/>
  <c r="M51" i="1"/>
  <c r="L51" i="1"/>
  <c r="O51" i="1" s="1"/>
  <c r="J51" i="1"/>
  <c r="M50" i="1"/>
  <c r="O50" i="1" s="1"/>
  <c r="R50" i="1" s="1"/>
  <c r="L50" i="1"/>
  <c r="J50" i="1"/>
  <c r="M49" i="1"/>
  <c r="L49" i="1"/>
  <c r="O49" i="1" s="1"/>
  <c r="R49" i="1" s="1"/>
  <c r="J49" i="1"/>
  <c r="S49" i="1" s="1"/>
  <c r="M48" i="1"/>
  <c r="L48" i="1"/>
  <c r="O48" i="1" s="1"/>
  <c r="R48" i="1" s="1"/>
  <c r="J48" i="1"/>
  <c r="M47" i="1"/>
  <c r="L47" i="1"/>
  <c r="O47" i="1" s="1"/>
  <c r="R47" i="1" s="1"/>
  <c r="J47" i="1"/>
  <c r="O46" i="1"/>
  <c r="R46" i="1" s="1"/>
  <c r="M46" i="1"/>
  <c r="L46" i="1"/>
  <c r="J46" i="1"/>
  <c r="O45" i="1"/>
  <c r="R45" i="1" s="1"/>
  <c r="M45" i="1"/>
  <c r="L45" i="1"/>
  <c r="J45" i="1"/>
  <c r="S45" i="1" s="1"/>
  <c r="S44" i="1"/>
  <c r="O44" i="1"/>
  <c r="R44" i="1" s="1"/>
  <c r="M44" i="1"/>
  <c r="L44" i="1"/>
  <c r="J44" i="1"/>
  <c r="S43" i="1"/>
  <c r="R43" i="1"/>
  <c r="M43" i="1"/>
  <c r="L43" i="1"/>
  <c r="O43" i="1" s="1"/>
  <c r="J43" i="1"/>
  <c r="M42" i="1"/>
  <c r="O42" i="1" s="1"/>
  <c r="R42" i="1" s="1"/>
  <c r="L42" i="1"/>
  <c r="J42" i="1"/>
  <c r="M41" i="1"/>
  <c r="L41" i="1"/>
  <c r="O41" i="1" s="1"/>
  <c r="R41" i="1" s="1"/>
  <c r="J41" i="1"/>
  <c r="S41" i="1" s="1"/>
  <c r="M40" i="1"/>
  <c r="L40" i="1"/>
  <c r="O40" i="1" s="1"/>
  <c r="R40" i="1" s="1"/>
  <c r="J40" i="1"/>
  <c r="M39" i="1"/>
  <c r="L39" i="1"/>
  <c r="O39" i="1" s="1"/>
  <c r="R39" i="1" s="1"/>
  <c r="J39" i="1"/>
  <c r="O38" i="1"/>
  <c r="R38" i="1" s="1"/>
  <c r="M38" i="1"/>
  <c r="L38" i="1"/>
  <c r="J38" i="1"/>
  <c r="O37" i="1"/>
  <c r="R37" i="1" s="1"/>
  <c r="M37" i="1"/>
  <c r="L37" i="1"/>
  <c r="J37" i="1"/>
  <c r="S37" i="1" s="1"/>
  <c r="S36" i="1"/>
  <c r="O36" i="1"/>
  <c r="R36" i="1" s="1"/>
  <c r="M36" i="1"/>
  <c r="L36" i="1"/>
  <c r="J36" i="1"/>
  <c r="S35" i="1"/>
  <c r="R35" i="1"/>
  <c r="M35" i="1"/>
  <c r="L35" i="1"/>
  <c r="O35" i="1" s="1"/>
  <c r="J35" i="1"/>
  <c r="M34" i="1"/>
  <c r="O34" i="1" s="1"/>
  <c r="R34" i="1" s="1"/>
  <c r="L34" i="1"/>
  <c r="J34" i="1"/>
  <c r="M33" i="1"/>
  <c r="L33" i="1"/>
  <c r="O33" i="1" s="1"/>
  <c r="R33" i="1" s="1"/>
  <c r="J33" i="1"/>
  <c r="S33" i="1" s="1"/>
  <c r="M32" i="1"/>
  <c r="L32" i="1"/>
  <c r="O32" i="1" s="1"/>
  <c r="R32" i="1" s="1"/>
  <c r="J32" i="1"/>
  <c r="M31" i="1"/>
  <c r="L31" i="1"/>
  <c r="O31" i="1" s="1"/>
  <c r="R31" i="1" s="1"/>
  <c r="J31" i="1"/>
  <c r="O30" i="1"/>
  <c r="R30" i="1" s="1"/>
  <c r="M30" i="1"/>
  <c r="L30" i="1"/>
  <c r="J30" i="1"/>
  <c r="O29" i="1"/>
  <c r="R29" i="1" s="1"/>
  <c r="M29" i="1"/>
  <c r="L29" i="1"/>
  <c r="J29" i="1"/>
  <c r="S29" i="1" s="1"/>
  <c r="S28" i="1"/>
  <c r="O28" i="1"/>
  <c r="R28" i="1" s="1"/>
  <c r="M28" i="1"/>
  <c r="L28" i="1"/>
  <c r="J28" i="1"/>
  <c r="S27" i="1"/>
  <c r="R27" i="1"/>
  <c r="M27" i="1"/>
  <c r="L27" i="1"/>
  <c r="O27" i="1" s="1"/>
  <c r="J27" i="1"/>
  <c r="M26" i="1"/>
  <c r="O26" i="1" s="1"/>
  <c r="R26" i="1" s="1"/>
  <c r="L26" i="1"/>
  <c r="J26" i="1"/>
  <c r="M25" i="1"/>
  <c r="L25" i="1"/>
  <c r="O25" i="1" s="1"/>
  <c r="R25" i="1" s="1"/>
  <c r="J25" i="1"/>
  <c r="S25" i="1" s="1"/>
  <c r="M24" i="1"/>
  <c r="L24" i="1"/>
  <c r="O24" i="1" s="1"/>
  <c r="R24" i="1" s="1"/>
  <c r="J24" i="1"/>
  <c r="M23" i="1"/>
  <c r="L23" i="1"/>
  <c r="O23" i="1" s="1"/>
  <c r="J23" i="1"/>
  <c r="O22" i="1"/>
  <c r="R22" i="1" s="1"/>
  <c r="M22" i="1"/>
  <c r="L22" i="1"/>
  <c r="J22" i="1"/>
  <c r="O21" i="1"/>
  <c r="R21" i="1" s="1"/>
  <c r="M21" i="1"/>
  <c r="L21" i="1"/>
  <c r="J21" i="1"/>
  <c r="S21" i="1" s="1"/>
  <c r="S20" i="1"/>
  <c r="O20" i="1"/>
  <c r="M20" i="1"/>
  <c r="L20" i="1"/>
  <c r="J20" i="1"/>
  <c r="L11" i="1"/>
  <c r="E9" i="1"/>
  <c r="L9" i="1" s="1"/>
  <c r="L8" i="1"/>
  <c r="L7" i="1"/>
  <c r="L6" i="1"/>
  <c r="L5" i="1"/>
  <c r="L4" i="1"/>
  <c r="F18" i="6"/>
  <c r="G16" i="6"/>
  <c r="G15" i="6"/>
  <c r="G14" i="6"/>
  <c r="G13" i="6"/>
  <c r="G12" i="6"/>
  <c r="G11" i="6"/>
  <c r="G10" i="6"/>
  <c r="G9" i="6"/>
  <c r="G8" i="6"/>
  <c r="G7" i="6"/>
  <c r="G6" i="6"/>
  <c r="G18" i="6" s="1"/>
  <c r="G5" i="6"/>
  <c r="B24" i="13"/>
  <c r="B17" i="13"/>
  <c r="C13" i="13"/>
  <c r="C6" i="13"/>
  <c r="B13" i="13" s="1"/>
  <c r="B15" i="13" s="1"/>
  <c r="E10" i="1" s="1"/>
  <c r="C2" i="13"/>
  <c r="N32" i="9"/>
  <c r="M32" i="9"/>
  <c r="L32" i="9"/>
  <c r="F32" i="9"/>
  <c r="T29" i="9"/>
  <c r="Q20" i="9"/>
  <c r="O20" i="9"/>
  <c r="M20" i="9"/>
  <c r="L20" i="9"/>
  <c r="K20" i="9"/>
  <c r="A20" i="9"/>
  <c r="Q19" i="9"/>
  <c r="N19" i="9"/>
  <c r="M19" i="9"/>
  <c r="K19" i="9"/>
  <c r="A19" i="9"/>
  <c r="L18" i="9"/>
  <c r="K18" i="9"/>
  <c r="A18" i="9"/>
  <c r="Q17" i="9"/>
  <c r="M17" i="9"/>
  <c r="K17" i="9"/>
  <c r="A17" i="9"/>
  <c r="I17" i="9" s="1"/>
  <c r="Q16" i="9"/>
  <c r="L16" i="9"/>
  <c r="A16" i="9"/>
  <c r="N15" i="9"/>
  <c r="A15" i="9"/>
  <c r="Q14" i="9"/>
  <c r="L14" i="9"/>
  <c r="K14" i="9"/>
  <c r="A14" i="9"/>
  <c r="F14" i="9" s="1"/>
  <c r="Q13" i="9"/>
  <c r="O13" i="9"/>
  <c r="M13" i="9"/>
  <c r="L13" i="9"/>
  <c r="K13" i="9"/>
  <c r="A13" i="9"/>
  <c r="L12" i="9"/>
  <c r="K12" i="9"/>
  <c r="A12" i="9"/>
  <c r="Q11" i="9"/>
  <c r="O11" i="9"/>
  <c r="M11" i="9"/>
  <c r="K11" i="9"/>
  <c r="A11" i="9"/>
  <c r="N10" i="9"/>
  <c r="L10" i="9"/>
  <c r="K10" i="9"/>
  <c r="A10" i="9"/>
  <c r="M9" i="9"/>
  <c r="L9" i="9"/>
  <c r="K9" i="9"/>
  <c r="A9" i="9"/>
  <c r="O8" i="9"/>
  <c r="N8" i="9"/>
  <c r="Q7" i="9"/>
  <c r="L7" i="9"/>
  <c r="K7" i="9"/>
  <c r="Q6" i="9"/>
  <c r="Q18" i="9" s="1"/>
  <c r="P6" i="9"/>
  <c r="O6" i="9"/>
  <c r="O19" i="9" s="1"/>
  <c r="N6" i="9"/>
  <c r="N18" i="9" s="1"/>
  <c r="M6" i="9"/>
  <c r="M15" i="9" s="1"/>
  <c r="L6" i="9"/>
  <c r="L19" i="9" s="1"/>
  <c r="K6" i="9"/>
  <c r="K32" i="9" s="1"/>
  <c r="J6" i="9"/>
  <c r="I6" i="9"/>
  <c r="H6" i="9"/>
  <c r="H32" i="9" s="1"/>
  <c r="G6" i="9"/>
  <c r="F6" i="9"/>
  <c r="K3" i="9"/>
  <c r="I3" i="9"/>
  <c r="M3" i="9" s="1"/>
  <c r="F7" i="9" s="1"/>
  <c r="F8" i="9" s="1"/>
  <c r="R139" i="8"/>
  <c r="A139" i="8"/>
  <c r="R138" i="8"/>
  <c r="A138" i="8"/>
  <c r="R137" i="8"/>
  <c r="A137" i="8"/>
  <c r="R136" i="8"/>
  <c r="A136" i="8"/>
  <c r="R135" i="8"/>
  <c r="A135" i="8"/>
  <c r="R134" i="8"/>
  <c r="A134" i="8"/>
  <c r="R133" i="8"/>
  <c r="A133" i="8"/>
  <c r="R132" i="8"/>
  <c r="A132" i="8"/>
  <c r="R131" i="8"/>
  <c r="A131" i="8"/>
  <c r="R130" i="8"/>
  <c r="A130" i="8"/>
  <c r="R129" i="8"/>
  <c r="A129" i="8"/>
  <c r="R128" i="8"/>
  <c r="A128" i="8"/>
  <c r="R125" i="8"/>
  <c r="A125" i="8"/>
  <c r="R124" i="8"/>
  <c r="A124" i="8"/>
  <c r="R123" i="8"/>
  <c r="A123" i="8"/>
  <c r="R122" i="8"/>
  <c r="A122" i="8"/>
  <c r="R121" i="8"/>
  <c r="A121" i="8"/>
  <c r="R120" i="8"/>
  <c r="A120" i="8"/>
  <c r="R119" i="8"/>
  <c r="A119" i="8"/>
  <c r="R118" i="8"/>
  <c r="A118" i="8"/>
  <c r="R117" i="8"/>
  <c r="A117" i="8"/>
  <c r="R116" i="8"/>
  <c r="A116" i="8"/>
  <c r="R115" i="8"/>
  <c r="A115" i="8"/>
  <c r="R114" i="8"/>
  <c r="A114" i="8"/>
  <c r="R111" i="8"/>
  <c r="A111" i="8"/>
  <c r="R110" i="8"/>
  <c r="A110" i="8"/>
  <c r="R109" i="8"/>
  <c r="A109" i="8"/>
  <c r="R108" i="8"/>
  <c r="A108" i="8"/>
  <c r="R107" i="8"/>
  <c r="A107" i="8"/>
  <c r="R106" i="8"/>
  <c r="A106" i="8"/>
  <c r="R105" i="8"/>
  <c r="A105" i="8"/>
  <c r="R104" i="8"/>
  <c r="A104" i="8"/>
  <c r="R103" i="8"/>
  <c r="A103" i="8"/>
  <c r="R102" i="8"/>
  <c r="A102" i="8"/>
  <c r="R101" i="8"/>
  <c r="A101" i="8"/>
  <c r="R100" i="8"/>
  <c r="A100" i="8"/>
  <c r="R97" i="8"/>
  <c r="A97" i="8"/>
  <c r="R96" i="8"/>
  <c r="A96" i="8"/>
  <c r="R95" i="8"/>
  <c r="A95" i="8"/>
  <c r="R94" i="8"/>
  <c r="A94" i="8"/>
  <c r="R93" i="8"/>
  <c r="A93" i="8"/>
  <c r="R92" i="8"/>
  <c r="A92" i="8"/>
  <c r="R91" i="8"/>
  <c r="A91" i="8"/>
  <c r="R90" i="8"/>
  <c r="A90" i="8"/>
  <c r="R89" i="8"/>
  <c r="A89" i="8"/>
  <c r="R88" i="8"/>
  <c r="A88" i="8"/>
  <c r="R87" i="8"/>
  <c r="A87" i="8"/>
  <c r="R86" i="8"/>
  <c r="A86" i="8"/>
  <c r="R83" i="8"/>
  <c r="A83" i="8"/>
  <c r="R82" i="8"/>
  <c r="A82" i="8"/>
  <c r="R81" i="8"/>
  <c r="A81" i="8"/>
  <c r="R80" i="8"/>
  <c r="A80" i="8"/>
  <c r="R79" i="8"/>
  <c r="A79" i="8"/>
  <c r="R78" i="8"/>
  <c r="A78" i="8"/>
  <c r="R77" i="8"/>
  <c r="A77" i="8"/>
  <c r="R76" i="8"/>
  <c r="A76" i="8"/>
  <c r="R75" i="8"/>
  <c r="A75" i="8"/>
  <c r="R74" i="8"/>
  <c r="A74" i="8"/>
  <c r="R73" i="8"/>
  <c r="A73" i="8"/>
  <c r="R72" i="8"/>
  <c r="A72" i="8"/>
  <c r="R69" i="8"/>
  <c r="A69" i="8"/>
  <c r="R68" i="8"/>
  <c r="A68" i="8"/>
  <c r="R67" i="8"/>
  <c r="A67" i="8"/>
  <c r="R66" i="8"/>
  <c r="A66" i="8"/>
  <c r="R65" i="8"/>
  <c r="A65" i="8"/>
  <c r="R64" i="8"/>
  <c r="A64" i="8"/>
  <c r="R63" i="8"/>
  <c r="A63" i="8"/>
  <c r="R62" i="8"/>
  <c r="A62" i="8"/>
  <c r="R61" i="8"/>
  <c r="A61" i="8"/>
  <c r="R60" i="8"/>
  <c r="A60" i="8"/>
  <c r="R59" i="8"/>
  <c r="A59" i="8"/>
  <c r="R58" i="8"/>
  <c r="A58" i="8"/>
  <c r="R55" i="8"/>
  <c r="A55" i="8"/>
  <c r="R54" i="8"/>
  <c r="A54" i="8"/>
  <c r="R53" i="8"/>
  <c r="A53" i="8"/>
  <c r="R52" i="8"/>
  <c r="A52" i="8"/>
  <c r="R51" i="8"/>
  <c r="A51" i="8"/>
  <c r="R50" i="8"/>
  <c r="A50" i="8"/>
  <c r="R49" i="8"/>
  <c r="A49" i="8"/>
  <c r="R48" i="8"/>
  <c r="A48" i="8"/>
  <c r="R47" i="8"/>
  <c r="A47" i="8"/>
  <c r="R46" i="8"/>
  <c r="A46" i="8"/>
  <c r="R45" i="8"/>
  <c r="A45" i="8"/>
  <c r="R44" i="8"/>
  <c r="A44" i="8"/>
  <c r="R41" i="8"/>
  <c r="A41" i="8"/>
  <c r="R40" i="8"/>
  <c r="A40" i="8"/>
  <c r="R39" i="8"/>
  <c r="A39" i="8"/>
  <c r="R38" i="8"/>
  <c r="A38" i="8"/>
  <c r="R37" i="8"/>
  <c r="A37" i="8"/>
  <c r="R36" i="8"/>
  <c r="A36" i="8"/>
  <c r="R35" i="8"/>
  <c r="A35" i="8"/>
  <c r="R34" i="8"/>
  <c r="A34" i="8"/>
  <c r="R33" i="8"/>
  <c r="A33" i="8"/>
  <c r="R32" i="8"/>
  <c r="A32" i="8"/>
  <c r="R31" i="8"/>
  <c r="A31" i="8"/>
  <c r="R30" i="8"/>
  <c r="A30" i="8"/>
  <c r="R27" i="8"/>
  <c r="A27" i="8"/>
  <c r="R26" i="8"/>
  <c r="A26" i="8"/>
  <c r="R25" i="8"/>
  <c r="A25" i="8"/>
  <c r="R24" i="8"/>
  <c r="A24" i="8"/>
  <c r="R23" i="8"/>
  <c r="A23" i="8"/>
  <c r="R22" i="8"/>
  <c r="A22" i="8"/>
  <c r="R21" i="8"/>
  <c r="A21" i="8"/>
  <c r="R20" i="8"/>
  <c r="A20" i="8"/>
  <c r="R19" i="8"/>
  <c r="A19" i="8"/>
  <c r="R18" i="8"/>
  <c r="A18" i="8"/>
  <c r="R17" i="8"/>
  <c r="A17" i="8"/>
  <c r="R16" i="8"/>
  <c r="A16" i="8"/>
  <c r="R13" i="8"/>
  <c r="A13" i="8"/>
  <c r="R12" i="8"/>
  <c r="A12" i="8"/>
  <c r="R11" i="8"/>
  <c r="A11" i="8"/>
  <c r="R10" i="8"/>
  <c r="A10" i="8"/>
  <c r="R9" i="8"/>
  <c r="A9" i="8"/>
  <c r="R8" i="8"/>
  <c r="A8" i="8"/>
  <c r="R7" i="8"/>
  <c r="A7" i="8"/>
  <c r="R6" i="8"/>
  <c r="A6" i="8"/>
  <c r="R5" i="8"/>
  <c r="A5" i="8"/>
  <c r="J16" i="9" s="1"/>
  <c r="R4" i="8"/>
  <c r="A4" i="8"/>
  <c r="R3" i="8"/>
  <c r="R141" i="8" s="1"/>
  <c r="A3" i="8"/>
  <c r="F21" i="9" s="1"/>
  <c r="R2" i="8"/>
  <c r="A2" i="8"/>
  <c r="R139" i="10"/>
  <c r="A139" i="10"/>
  <c r="R138" i="10"/>
  <c r="A138" i="10"/>
  <c r="R137" i="10"/>
  <c r="A137" i="10"/>
  <c r="R136" i="10"/>
  <c r="A136" i="10"/>
  <c r="R135" i="10"/>
  <c r="A135" i="10"/>
  <c r="R134" i="10"/>
  <c r="A134" i="10"/>
  <c r="R133" i="10"/>
  <c r="A133" i="10"/>
  <c r="R132" i="10"/>
  <c r="A132" i="10"/>
  <c r="R131" i="10"/>
  <c r="A131" i="10"/>
  <c r="R130" i="10"/>
  <c r="A130" i="10"/>
  <c r="R129" i="10"/>
  <c r="A129" i="10"/>
  <c r="R128" i="10"/>
  <c r="A128" i="10"/>
  <c r="R125" i="10"/>
  <c r="A125" i="10"/>
  <c r="R124" i="10"/>
  <c r="A124" i="10"/>
  <c r="R123" i="10"/>
  <c r="A123" i="10"/>
  <c r="R122" i="10"/>
  <c r="A122" i="10"/>
  <c r="R121" i="10"/>
  <c r="A121" i="10"/>
  <c r="R120" i="10"/>
  <c r="A120" i="10"/>
  <c r="R119" i="10"/>
  <c r="A119" i="10"/>
  <c r="R118" i="10"/>
  <c r="A118" i="10"/>
  <c r="R117" i="10"/>
  <c r="A117" i="10"/>
  <c r="R116" i="10"/>
  <c r="A116" i="10"/>
  <c r="R115" i="10"/>
  <c r="A115" i="10"/>
  <c r="R114" i="10"/>
  <c r="A114" i="10"/>
  <c r="R111" i="10"/>
  <c r="A111" i="10"/>
  <c r="R110" i="10"/>
  <c r="A110" i="10"/>
  <c r="R109" i="10"/>
  <c r="A109" i="10"/>
  <c r="R108" i="10"/>
  <c r="A108" i="10"/>
  <c r="R107" i="10"/>
  <c r="A107" i="10"/>
  <c r="R106" i="10"/>
  <c r="A106" i="10"/>
  <c r="R105" i="10"/>
  <c r="A105" i="10"/>
  <c r="R104" i="10"/>
  <c r="A104" i="10"/>
  <c r="R103" i="10"/>
  <c r="A103" i="10"/>
  <c r="R102" i="10"/>
  <c r="A102" i="10"/>
  <c r="R101" i="10"/>
  <c r="A101" i="10"/>
  <c r="R100" i="10"/>
  <c r="A100" i="10"/>
  <c r="R97" i="10"/>
  <c r="A97" i="10"/>
  <c r="R96" i="10"/>
  <c r="A96" i="10"/>
  <c r="R95" i="10"/>
  <c r="A95" i="10"/>
  <c r="R94" i="10"/>
  <c r="A94" i="10"/>
  <c r="R93" i="10"/>
  <c r="A93" i="10"/>
  <c r="R92" i="10"/>
  <c r="A92" i="10"/>
  <c r="R91" i="10"/>
  <c r="A91" i="10"/>
  <c r="R90" i="10"/>
  <c r="A90" i="10"/>
  <c r="R89" i="10"/>
  <c r="A89" i="10"/>
  <c r="R88" i="10"/>
  <c r="A88" i="10"/>
  <c r="R87" i="10"/>
  <c r="A87" i="10"/>
  <c r="R86" i="10"/>
  <c r="A86" i="10"/>
  <c r="R83" i="10"/>
  <c r="A83" i="10"/>
  <c r="R82" i="10"/>
  <c r="A82" i="10"/>
  <c r="R81" i="10"/>
  <c r="A81" i="10"/>
  <c r="R80" i="10"/>
  <c r="A80" i="10"/>
  <c r="R79" i="10"/>
  <c r="A79" i="10"/>
  <c r="R78" i="10"/>
  <c r="A78" i="10"/>
  <c r="R77" i="10"/>
  <c r="A77" i="10"/>
  <c r="R76" i="10"/>
  <c r="A76" i="10"/>
  <c r="R75" i="10"/>
  <c r="A75" i="10"/>
  <c r="R74" i="10"/>
  <c r="A74" i="10"/>
  <c r="R73" i="10"/>
  <c r="A73" i="10"/>
  <c r="R72" i="10"/>
  <c r="A72" i="10"/>
  <c r="R69" i="10"/>
  <c r="A69" i="10"/>
  <c r="R68" i="10"/>
  <c r="A68" i="10"/>
  <c r="R67" i="10"/>
  <c r="A67" i="10"/>
  <c r="R66" i="10"/>
  <c r="A66" i="10"/>
  <c r="R65" i="10"/>
  <c r="A65" i="10"/>
  <c r="R64" i="10"/>
  <c r="A64" i="10"/>
  <c r="R63" i="10"/>
  <c r="A63" i="10"/>
  <c r="R62" i="10"/>
  <c r="A62" i="10"/>
  <c r="R61" i="10"/>
  <c r="A61" i="10"/>
  <c r="R60" i="10"/>
  <c r="A60" i="10"/>
  <c r="R59" i="10"/>
  <c r="A59" i="10"/>
  <c r="R58" i="10"/>
  <c r="A58" i="10"/>
  <c r="R55" i="10"/>
  <c r="A55" i="10"/>
  <c r="R54" i="10"/>
  <c r="A54" i="10"/>
  <c r="R53" i="10"/>
  <c r="A53" i="10"/>
  <c r="R52" i="10"/>
  <c r="A52" i="10"/>
  <c r="R51" i="10"/>
  <c r="A51" i="10"/>
  <c r="R50" i="10"/>
  <c r="A50" i="10"/>
  <c r="R49" i="10"/>
  <c r="A49" i="10"/>
  <c r="R48" i="10"/>
  <c r="A48" i="10"/>
  <c r="R47" i="10"/>
  <c r="A47" i="10"/>
  <c r="R46" i="10"/>
  <c r="A46" i="10"/>
  <c r="R45" i="10"/>
  <c r="A45" i="10"/>
  <c r="R44" i="10"/>
  <c r="A44" i="10"/>
  <c r="R41" i="10"/>
  <c r="A41" i="10"/>
  <c r="R40" i="10"/>
  <c r="A40" i="10"/>
  <c r="R39" i="10"/>
  <c r="A39" i="10"/>
  <c r="R38" i="10"/>
  <c r="A38" i="10"/>
  <c r="R37" i="10"/>
  <c r="A37" i="10"/>
  <c r="R36" i="10"/>
  <c r="A36" i="10"/>
  <c r="R35" i="10"/>
  <c r="A35" i="10"/>
  <c r="R34" i="10"/>
  <c r="A34" i="10"/>
  <c r="R33" i="10"/>
  <c r="A33" i="10"/>
  <c r="R32" i="10"/>
  <c r="A32" i="10"/>
  <c r="R31" i="10"/>
  <c r="A31" i="10"/>
  <c r="R30" i="10"/>
  <c r="A30" i="10"/>
  <c r="R27" i="10"/>
  <c r="A27" i="10"/>
  <c r="R26" i="10"/>
  <c r="A26" i="10"/>
  <c r="R25" i="10"/>
  <c r="A25" i="10"/>
  <c r="R24" i="10"/>
  <c r="A24" i="10"/>
  <c r="R23" i="10"/>
  <c r="A23" i="10"/>
  <c r="R22" i="10"/>
  <c r="A22" i="10"/>
  <c r="R21" i="10"/>
  <c r="A21" i="10"/>
  <c r="R20" i="10"/>
  <c r="A20" i="10"/>
  <c r="R19" i="10"/>
  <c r="A19" i="10"/>
  <c r="R18" i="10"/>
  <c r="A18" i="10"/>
  <c r="R17" i="10"/>
  <c r="A17" i="10"/>
  <c r="R16" i="10"/>
  <c r="A16" i="10"/>
  <c r="R13" i="10"/>
  <c r="A13" i="10"/>
  <c r="R12" i="10"/>
  <c r="A12" i="10"/>
  <c r="R11" i="10"/>
  <c r="A11" i="10"/>
  <c r="R10" i="10"/>
  <c r="A10" i="10"/>
  <c r="R9" i="10"/>
  <c r="A9" i="10"/>
  <c r="R8" i="10"/>
  <c r="A8" i="10"/>
  <c r="R7" i="10"/>
  <c r="A7" i="10"/>
  <c r="R6" i="10"/>
  <c r="A6" i="10"/>
  <c r="R5" i="10"/>
  <c r="A5" i="10"/>
  <c r="R4" i="10"/>
  <c r="A4" i="10"/>
  <c r="R3" i="10"/>
  <c r="A3" i="10"/>
  <c r="R2" i="10"/>
  <c r="A2" i="10"/>
  <c r="R153" i="1" l="1"/>
  <c r="S153" i="1"/>
  <c r="R408" i="1"/>
  <c r="S408" i="1"/>
  <c r="R498" i="1"/>
  <c r="Q496" i="1"/>
  <c r="S498" i="1"/>
  <c r="R1492" i="1"/>
  <c r="S1492" i="1"/>
  <c r="R1644" i="1"/>
  <c r="S1644" i="1"/>
  <c r="R2051" i="1"/>
  <c r="S2051" i="1"/>
  <c r="R3001" i="1"/>
  <c r="S3001" i="1"/>
  <c r="R137" i="1"/>
  <c r="S137" i="1"/>
  <c r="R681" i="1"/>
  <c r="S681" i="1"/>
  <c r="R695" i="1"/>
  <c r="S695" i="1"/>
  <c r="Q693" i="1"/>
  <c r="R1339" i="1"/>
  <c r="S1339" i="1"/>
  <c r="R1401" i="1"/>
  <c r="S1401" i="1"/>
  <c r="R1555" i="1"/>
  <c r="S1555" i="1"/>
  <c r="Q1554" i="1"/>
  <c r="R2414" i="1"/>
  <c r="S2414" i="1"/>
  <c r="Q2412" i="1"/>
  <c r="F6317" i="1"/>
  <c r="F6309" i="1"/>
  <c r="F6301" i="1"/>
  <c r="F6297" i="1"/>
  <c r="F6281" i="1"/>
  <c r="F6273" i="1"/>
  <c r="F6265" i="1"/>
  <c r="F6257" i="1"/>
  <c r="F6249" i="1"/>
  <c r="F6237" i="1"/>
  <c r="F6314" i="1"/>
  <c r="F6294" i="1"/>
  <c r="F6290" i="1"/>
  <c r="F6278" i="1"/>
  <c r="F6270" i="1"/>
  <c r="F6262" i="1"/>
  <c r="F6254" i="1"/>
  <c r="F6246" i="1"/>
  <c r="F6272" i="1"/>
  <c r="F6271" i="1"/>
  <c r="F6256" i="1"/>
  <c r="F6255" i="1"/>
  <c r="F6190" i="1"/>
  <c r="F6182" i="1"/>
  <c r="F6175" i="1"/>
  <c r="F6318" i="1"/>
  <c r="F6296" i="1"/>
  <c r="F6295" i="1"/>
  <c r="F6299" i="1"/>
  <c r="F6298" i="1"/>
  <c r="F6292" i="1"/>
  <c r="F6291" i="1"/>
  <c r="F6280" i="1"/>
  <c r="F6279" i="1"/>
  <c r="F6264" i="1"/>
  <c r="F6263" i="1"/>
  <c r="F6248" i="1"/>
  <c r="F6247" i="1"/>
  <c r="F6186" i="1"/>
  <c r="F6316" i="1"/>
  <c r="F6303" i="1"/>
  <c r="F6282" i="1"/>
  <c r="F6242" i="1"/>
  <c r="F6181" i="1"/>
  <c r="F6155" i="1"/>
  <c r="F6147" i="1"/>
  <c r="F6139" i="1"/>
  <c r="F6131" i="1"/>
  <c r="F6117" i="1"/>
  <c r="F6109" i="1"/>
  <c r="F6101" i="1"/>
  <c r="F6095" i="1"/>
  <c r="F6089" i="1"/>
  <c r="F6083" i="1"/>
  <c r="F6313" i="1"/>
  <c r="F6283" i="1"/>
  <c r="F6266" i="1"/>
  <c r="F6243" i="1"/>
  <c r="F6240" i="1"/>
  <c r="F6305" i="1"/>
  <c r="F6287" i="1"/>
  <c r="F6275" i="1"/>
  <c r="F6268" i="1"/>
  <c r="F6258" i="1"/>
  <c r="F6172" i="1"/>
  <c r="F6166" i="1"/>
  <c r="F6302" i="1"/>
  <c r="F6185" i="1"/>
  <c r="F6174" i="1"/>
  <c r="F6173" i="1"/>
  <c r="F6169" i="1"/>
  <c r="F6168" i="1"/>
  <c r="F6167" i="1"/>
  <c r="F6151" i="1"/>
  <c r="F6150" i="1"/>
  <c r="F6149" i="1"/>
  <c r="F6148" i="1"/>
  <c r="F6145" i="1"/>
  <c r="F6098" i="1"/>
  <c r="F6085" i="1"/>
  <c r="F6079" i="1"/>
  <c r="F6065" i="1"/>
  <c r="F6053" i="1"/>
  <c r="F6045" i="1"/>
  <c r="F5995" i="1"/>
  <c r="F5987" i="1"/>
  <c r="F5979" i="1"/>
  <c r="F5967" i="1"/>
  <c r="F5959" i="1"/>
  <c r="F6312" i="1"/>
  <c r="F6274" i="1"/>
  <c r="F6267" i="1"/>
  <c r="F6259" i="1"/>
  <c r="F6144" i="1"/>
  <c r="F6138" i="1"/>
  <c r="F6123" i="1"/>
  <c r="F6078" i="1"/>
  <c r="F6064" i="1"/>
  <c r="F6057" i="1"/>
  <c r="F6052" i="1"/>
  <c r="F6310" i="1"/>
  <c r="F6276" i="1"/>
  <c r="F6260" i="1"/>
  <c r="F6252" i="1"/>
  <c r="F6192" i="1"/>
  <c r="F6187" i="1"/>
  <c r="F6183" i="1"/>
  <c r="F6177" i="1"/>
  <c r="F6135" i="1"/>
  <c r="F6134" i="1"/>
  <c r="F6133" i="1"/>
  <c r="F6132" i="1"/>
  <c r="F6129" i="1"/>
  <c r="F6114" i="1"/>
  <c r="F6108" i="1"/>
  <c r="F6081" i="1"/>
  <c r="F6075" i="1"/>
  <c r="F6069" i="1"/>
  <c r="F6061" i="1"/>
  <c r="F6049" i="1"/>
  <c r="F5999" i="1"/>
  <c r="F5991" i="1"/>
  <c r="F5983" i="1"/>
  <c r="F5975" i="1"/>
  <c r="F5971" i="1"/>
  <c r="F5963" i="1"/>
  <c r="F5955" i="1"/>
  <c r="F5947" i="1"/>
  <c r="F6311" i="1"/>
  <c r="F6288" i="1"/>
  <c r="F6184" i="1"/>
  <c r="F6179" i="1"/>
  <c r="F6143" i="1"/>
  <c r="F6111" i="1"/>
  <c r="F6107" i="1"/>
  <c r="F6088" i="1"/>
  <c r="F6077" i="1"/>
  <c r="F6076" i="1"/>
  <c r="F6059" i="1"/>
  <c r="F6000" i="1"/>
  <c r="F5986" i="1"/>
  <c r="F5985" i="1"/>
  <c r="F5984" i="1"/>
  <c r="F5972" i="1"/>
  <c r="F5958" i="1"/>
  <c r="F5957" i="1"/>
  <c r="F5956" i="1"/>
  <c r="F5951" i="1"/>
  <c r="F5950" i="1"/>
  <c r="F5949" i="1"/>
  <c r="F5948" i="1"/>
  <c r="F5945" i="1"/>
  <c r="F5935" i="1"/>
  <c r="F5927" i="1"/>
  <c r="F5919" i="1"/>
  <c r="F5911" i="1"/>
  <c r="F5903" i="1"/>
  <c r="F5895" i="1"/>
  <c r="F5887" i="1"/>
  <c r="F6269" i="1"/>
  <c r="F6245" i="1"/>
  <c r="F6239" i="1"/>
  <c r="F6156" i="1"/>
  <c r="F6126" i="1"/>
  <c r="F6118" i="1"/>
  <c r="F6102" i="1"/>
  <c r="F6066" i="1"/>
  <c r="F6060" i="1"/>
  <c r="F6320" i="1"/>
  <c r="F6304" i="1"/>
  <c r="F6171" i="1"/>
  <c r="F6161" i="1"/>
  <c r="F6154" i="1"/>
  <c r="F6141" i="1"/>
  <c r="F6137" i="1"/>
  <c r="F6136" i="1"/>
  <c r="F6128" i="1"/>
  <c r="F6122" i="1"/>
  <c r="F6121" i="1"/>
  <c r="F6113" i="1"/>
  <c r="F6100" i="1"/>
  <c r="F6082" i="1"/>
  <c r="F6072" i="1"/>
  <c r="F6047" i="1"/>
  <c r="F5994" i="1"/>
  <c r="F5993" i="1"/>
  <c r="F5992" i="1"/>
  <c r="F5978" i="1"/>
  <c r="F5977" i="1"/>
  <c r="F5976" i="1"/>
  <c r="F5966" i="1"/>
  <c r="F5965" i="1"/>
  <c r="F5964" i="1"/>
  <c r="F5939" i="1"/>
  <c r="F5931" i="1"/>
  <c r="F5923" i="1"/>
  <c r="F5915" i="1"/>
  <c r="F5907" i="1"/>
  <c r="F5899" i="1"/>
  <c r="F6285" i="1"/>
  <c r="F6250" i="1"/>
  <c r="F6238" i="1"/>
  <c r="F6146" i="1"/>
  <c r="F6127" i="1"/>
  <c r="F6120" i="1"/>
  <c r="F6106" i="1"/>
  <c r="F6096" i="1"/>
  <c r="F6093" i="1"/>
  <c r="F5990" i="1"/>
  <c r="F5961" i="1"/>
  <c r="F5938" i="1"/>
  <c r="F5937" i="1"/>
  <c r="F5936" i="1"/>
  <c r="F5922" i="1"/>
  <c r="F5921" i="1"/>
  <c r="F5920" i="1"/>
  <c r="F5906" i="1"/>
  <c r="F5905" i="1"/>
  <c r="F5904" i="1"/>
  <c r="F6315" i="1"/>
  <c r="F6188" i="1"/>
  <c r="F6125" i="1"/>
  <c r="F6103" i="1"/>
  <c r="F6087" i="1"/>
  <c r="F6070" i="1"/>
  <c r="F6050" i="1"/>
  <c r="F6046" i="1"/>
  <c r="F6277" i="1"/>
  <c r="F6140" i="1"/>
  <c r="F6130" i="1"/>
  <c r="F6119" i="1"/>
  <c r="F6068" i="1"/>
  <c r="F6062" i="1"/>
  <c r="F5997" i="1"/>
  <c r="F5982" i="1"/>
  <c r="F5970" i="1"/>
  <c r="F5954" i="1"/>
  <c r="F6191" i="1"/>
  <c r="F6159" i="1"/>
  <c r="F6115" i="1"/>
  <c r="F6110" i="1"/>
  <c r="F6105" i="1"/>
  <c r="F6058" i="1"/>
  <c r="F6055" i="1"/>
  <c r="F5998" i="1"/>
  <c r="F5989" i="1"/>
  <c r="F5941" i="1"/>
  <c r="F5926" i="1"/>
  <c r="F5925" i="1"/>
  <c r="F5924" i="1"/>
  <c r="F5918" i="1"/>
  <c r="F5910" i="1"/>
  <c r="F5909" i="1"/>
  <c r="F5908" i="1"/>
  <c r="F5902" i="1"/>
  <c r="F5894" i="1"/>
  <c r="F5889" i="1"/>
  <c r="F5878" i="1"/>
  <c r="F5872" i="1"/>
  <c r="F5864" i="1"/>
  <c r="F5848" i="1"/>
  <c r="F5842" i="1"/>
  <c r="F5832" i="1"/>
  <c r="F5826" i="1"/>
  <c r="F5820" i="1"/>
  <c r="F5813" i="1"/>
  <c r="F5802" i="1"/>
  <c r="F5794" i="1"/>
  <c r="F5780" i="1"/>
  <c r="F5766" i="1"/>
  <c r="F5759" i="1"/>
  <c r="F5754" i="1"/>
  <c r="F5746" i="1"/>
  <c r="F5738" i="1"/>
  <c r="F5730" i="1"/>
  <c r="F5724" i="1"/>
  <c r="F5710" i="1"/>
  <c r="F6308" i="1"/>
  <c r="F6189" i="1"/>
  <c r="F6099" i="1"/>
  <c r="F6073" i="1"/>
  <c r="F6048" i="1"/>
  <c r="F5981" i="1"/>
  <c r="F5893" i="1"/>
  <c r="F5890" i="1"/>
  <c r="F5871" i="1"/>
  <c r="F5863" i="1"/>
  <c r="F5857" i="1"/>
  <c r="F5851" i="1"/>
  <c r="F5841" i="1"/>
  <c r="F5831" i="1"/>
  <c r="F5825" i="1"/>
  <c r="F5819" i="1"/>
  <c r="F5812" i="1"/>
  <c r="F6176" i="1"/>
  <c r="F6094" i="1"/>
  <c r="F6074" i="1"/>
  <c r="F6054" i="1"/>
  <c r="F5988" i="1"/>
  <c r="F5952" i="1"/>
  <c r="F5944" i="1"/>
  <c r="F5930" i="1"/>
  <c r="F5881" i="1"/>
  <c r="F5875" i="1"/>
  <c r="F5867" i="1"/>
  <c r="F5859" i="1"/>
  <c r="F5853" i="1"/>
  <c r="F5845" i="1"/>
  <c r="F5829" i="1"/>
  <c r="F5808" i="1"/>
  <c r="F5797" i="1"/>
  <c r="F5789" i="1"/>
  <c r="F5783" i="1"/>
  <c r="F5775" i="1"/>
  <c r="F5769" i="1"/>
  <c r="F5762" i="1"/>
  <c r="F5749" i="1"/>
  <c r="F5741" i="1"/>
  <c r="F6261" i="1"/>
  <c r="F6091" i="1"/>
  <c r="F5943" i="1"/>
  <c r="F5900" i="1"/>
  <c r="F5897" i="1"/>
  <c r="F5873" i="1"/>
  <c r="F5827" i="1"/>
  <c r="F5782" i="1"/>
  <c r="F5781" i="1"/>
  <c r="F5753" i="1"/>
  <c r="F5752" i="1"/>
  <c r="F5751" i="1"/>
  <c r="F5750" i="1"/>
  <c r="F5737" i="1"/>
  <c r="F5736" i="1"/>
  <c r="F5721" i="1"/>
  <c r="F5705" i="1"/>
  <c r="F5697" i="1"/>
  <c r="F5689" i="1"/>
  <c r="F5683" i="1"/>
  <c r="F5675" i="1"/>
  <c r="F5667" i="1"/>
  <c r="F5661" i="1"/>
  <c r="F5655" i="1"/>
  <c r="F5648" i="1"/>
  <c r="F5640" i="1"/>
  <c r="F5632" i="1"/>
  <c r="F5626" i="1"/>
  <c r="F5618" i="1"/>
  <c r="F5612" i="1"/>
  <c r="F5605" i="1"/>
  <c r="F5598" i="1"/>
  <c r="F5587" i="1"/>
  <c r="F5581" i="1"/>
  <c r="F5569" i="1"/>
  <c r="F5962" i="1"/>
  <c r="F5946" i="1"/>
  <c r="F5914" i="1"/>
  <c r="F5874" i="1"/>
  <c r="F5862" i="1"/>
  <c r="F5861" i="1"/>
  <c r="F5860" i="1"/>
  <c r="F5846" i="1"/>
  <c r="F5828" i="1"/>
  <c r="F5756" i="1"/>
  <c r="F5755" i="1"/>
  <c r="F5740" i="1"/>
  <c r="F5739" i="1"/>
  <c r="F5735" i="1"/>
  <c r="F5729" i="1"/>
  <c r="F5720" i="1"/>
  <c r="F5719" i="1"/>
  <c r="F5718" i="1"/>
  <c r="F5717" i="1"/>
  <c r="F5704" i="1"/>
  <c r="F5696" i="1"/>
  <c r="F5688" i="1"/>
  <c r="F5682" i="1"/>
  <c r="F5674" i="1"/>
  <c r="F5666" i="1"/>
  <c r="F6289" i="1"/>
  <c r="F6284" i="1"/>
  <c r="F6153" i="1"/>
  <c r="F6112" i="1"/>
  <c r="F6104" i="1"/>
  <c r="F6051" i="1"/>
  <c r="F5934" i="1"/>
  <c r="F5928" i="1"/>
  <c r="F5912" i="1"/>
  <c r="F5888" i="1"/>
  <c r="F5885" i="1"/>
  <c r="F5879" i="1"/>
  <c r="F5876" i="1"/>
  <c r="F5844" i="1"/>
  <c r="F5818" i="1"/>
  <c r="F5817" i="1"/>
  <c r="F5816" i="1"/>
  <c r="F5811" i="1"/>
  <c r="F5810" i="1"/>
  <c r="F5809" i="1"/>
  <c r="F5748" i="1"/>
  <c r="F5747" i="1"/>
  <c r="F5714" i="1"/>
  <c r="F5713" i="1"/>
  <c r="F5712" i="1"/>
  <c r="F5711" i="1"/>
  <c r="F5708" i="1"/>
  <c r="F5700" i="1"/>
  <c r="F5692" i="1"/>
  <c r="F5686" i="1"/>
  <c r="F5678" i="1"/>
  <c r="F5670" i="1"/>
  <c r="F5643" i="1"/>
  <c r="F5635" i="1"/>
  <c r="F5621" i="1"/>
  <c r="F6116" i="1"/>
  <c r="F6067" i="1"/>
  <c r="F5960" i="1"/>
  <c r="F5901" i="1"/>
  <c r="F5883" i="1"/>
  <c r="F5870" i="1"/>
  <c r="F5836" i="1"/>
  <c r="F5815" i="1"/>
  <c r="F5791" i="1"/>
  <c r="F5790" i="1"/>
  <c r="F5760" i="1"/>
  <c r="F5744" i="1"/>
  <c r="F5690" i="1"/>
  <c r="F5676" i="1"/>
  <c r="F5660" i="1"/>
  <c r="F5659" i="1"/>
  <c r="F5658" i="1"/>
  <c r="F5657" i="1"/>
  <c r="F5594" i="1"/>
  <c r="F5593" i="1"/>
  <c r="F5584" i="1"/>
  <c r="F5574" i="1"/>
  <c r="F5564" i="1"/>
  <c r="F5556" i="1"/>
  <c r="F5550" i="1"/>
  <c r="F5540" i="1"/>
  <c r="F5532" i="1"/>
  <c r="F5524" i="1"/>
  <c r="F5516" i="1"/>
  <c r="F5508" i="1"/>
  <c r="F5500" i="1"/>
  <c r="F5492" i="1"/>
  <c r="F5484" i="1"/>
  <c r="F5476" i="1"/>
  <c r="F5470" i="1"/>
  <c r="F5462" i="1"/>
  <c r="F5453" i="1"/>
  <c r="F5445" i="1"/>
  <c r="F5428" i="1"/>
  <c r="F5413" i="1"/>
  <c r="F6165" i="1"/>
  <c r="F6162" i="1"/>
  <c r="F6090" i="1"/>
  <c r="F5980" i="1"/>
  <c r="F5942" i="1"/>
  <c r="F5917" i="1"/>
  <c r="F5892" i="1"/>
  <c r="F5884" i="1"/>
  <c r="F5866" i="1"/>
  <c r="F5856" i="1"/>
  <c r="F5821" i="1"/>
  <c r="F5805" i="1"/>
  <c r="F5800" i="1"/>
  <c r="F5792" i="1"/>
  <c r="F5776" i="1"/>
  <c r="F5773" i="1"/>
  <c r="F5764" i="1"/>
  <c r="F5745" i="1"/>
  <c r="F5732" i="1"/>
  <c r="F5728" i="1"/>
  <c r="F5727" i="1"/>
  <c r="F5726" i="1"/>
  <c r="F5709" i="1"/>
  <c r="F5691" i="1"/>
  <c r="F5677" i="1"/>
  <c r="F5665" i="1"/>
  <c r="F5663" i="1"/>
  <c r="F5662" i="1"/>
  <c r="F5651" i="1"/>
  <c r="F5611" i="1"/>
  <c r="F5583" i="1"/>
  <c r="F5573" i="1"/>
  <c r="F5563" i="1"/>
  <c r="F5555" i="1"/>
  <c r="F5539" i="1"/>
  <c r="F5531" i="1"/>
  <c r="F5523" i="1"/>
  <c r="F5515" i="1"/>
  <c r="F5507" i="1"/>
  <c r="F5499" i="1"/>
  <c r="F5491" i="1"/>
  <c r="F5483" i="1"/>
  <c r="F5932" i="1"/>
  <c r="F5886" i="1"/>
  <c r="F5854" i="1"/>
  <c r="F5843" i="1"/>
  <c r="F5840" i="1"/>
  <c r="F5822" i="1"/>
  <c r="F5806" i="1"/>
  <c r="F5786" i="1"/>
  <c r="F5770" i="1"/>
  <c r="F5765" i="1"/>
  <c r="F5706" i="1"/>
  <c r="F5602" i="1"/>
  <c r="F5591" i="1"/>
  <c r="F5579" i="1"/>
  <c r="F5568" i="1"/>
  <c r="F5560" i="1"/>
  <c r="F5548" i="1"/>
  <c r="F5536" i="1"/>
  <c r="F5528" i="1"/>
  <c r="F5520" i="1"/>
  <c r="F5512" i="1"/>
  <c r="F5504" i="1"/>
  <c r="F5496" i="1"/>
  <c r="F5488" i="1"/>
  <c r="F5480" i="1"/>
  <c r="F5472" i="1"/>
  <c r="F5466" i="1"/>
  <c r="F5449" i="1"/>
  <c r="F5437" i="1"/>
  <c r="F5432" i="1"/>
  <c r="F5421" i="1"/>
  <c r="F5411" i="1"/>
  <c r="F5398" i="1"/>
  <c r="F5392" i="1"/>
  <c r="F5359" i="1"/>
  <c r="F5351" i="1"/>
  <c r="F5345" i="1"/>
  <c r="F5333" i="1"/>
  <c r="F5321" i="1"/>
  <c r="F5313" i="1"/>
  <c r="F5933" i="1"/>
  <c r="F5913" i="1"/>
  <c r="F5814" i="1"/>
  <c r="F5778" i="1"/>
  <c r="F5723" i="1"/>
  <c r="F5679" i="1"/>
  <c r="F5673" i="1"/>
  <c r="F5669" i="1"/>
  <c r="F5646" i="1"/>
  <c r="F5639" i="1"/>
  <c r="F5617" i="1"/>
  <c r="F5589" i="1"/>
  <c r="F5585" i="1"/>
  <c r="F5577" i="1"/>
  <c r="F5572" i="1"/>
  <c r="F5570" i="1"/>
  <c r="F5565" i="1"/>
  <c r="F5559" i="1"/>
  <c r="F5554" i="1"/>
  <c r="F5553" i="1"/>
  <c r="F5538" i="1"/>
  <c r="F5537" i="1"/>
  <c r="F5517" i="1"/>
  <c r="F5511" i="1"/>
  <c r="F5506" i="1"/>
  <c r="F5505" i="1"/>
  <c r="F5485" i="1"/>
  <c r="F5479" i="1"/>
  <c r="F5444" i="1"/>
  <c r="F5388" i="1"/>
  <c r="F5387" i="1"/>
  <c r="F5386" i="1"/>
  <c r="F5385" i="1"/>
  <c r="F5344" i="1"/>
  <c r="F5337" i="1"/>
  <c r="F5336" i="1"/>
  <c r="F5335" i="1"/>
  <c r="F5334" i="1"/>
  <c r="F5331" i="1"/>
  <c r="F5326" i="1"/>
  <c r="F5320" i="1"/>
  <c r="F5304" i="1"/>
  <c r="F5297" i="1"/>
  <c r="F5289" i="1"/>
  <c r="F5281" i="1"/>
  <c r="F5273" i="1"/>
  <c r="F5260" i="1"/>
  <c r="F5245" i="1"/>
  <c r="F5237" i="1"/>
  <c r="F5224" i="1"/>
  <c r="F6157" i="1"/>
  <c r="F5996" i="1"/>
  <c r="F5969" i="1"/>
  <c r="F5855" i="1"/>
  <c r="F5833" i="1"/>
  <c r="F5768" i="1"/>
  <c r="F5743" i="1"/>
  <c r="F5698" i="1"/>
  <c r="F5685" i="1"/>
  <c r="F5631" i="1"/>
  <c r="F5624" i="1"/>
  <c r="F5599" i="1"/>
  <c r="F5586" i="1"/>
  <c r="F5578" i="1"/>
  <c r="F5566" i="1"/>
  <c r="F5551" i="1"/>
  <c r="F5518" i="1"/>
  <c r="F5486" i="1"/>
  <c r="F5465" i="1"/>
  <c r="F5464" i="1"/>
  <c r="F5463" i="1"/>
  <c r="F5442" i="1"/>
  <c r="F5441" i="1"/>
  <c r="F5440" i="1"/>
  <c r="F5436" i="1"/>
  <c r="F5431" i="1"/>
  <c r="F5430" i="1"/>
  <c r="F5429" i="1"/>
  <c r="F5365" i="1"/>
  <c r="F5346" i="1"/>
  <c r="F5343" i="1"/>
  <c r="F5325" i="1"/>
  <c r="F5324" i="1"/>
  <c r="F5323" i="1"/>
  <c r="F5322" i="1"/>
  <c r="F5319" i="1"/>
  <c r="F5303" i="1"/>
  <c r="F5296" i="1"/>
  <c r="F5288" i="1"/>
  <c r="F5280" i="1"/>
  <c r="F5272" i="1"/>
  <c r="F5259" i="1"/>
  <c r="F5252" i="1"/>
  <c r="F5244" i="1"/>
  <c r="F5236" i="1"/>
  <c r="F5231" i="1"/>
  <c r="F5159" i="1"/>
  <c r="F5151" i="1"/>
  <c r="F5143" i="1"/>
  <c r="F6152" i="1"/>
  <c r="F6002" i="1"/>
  <c r="F5916" i="1"/>
  <c r="F5869" i="1"/>
  <c r="F5868" i="1"/>
  <c r="F5838" i="1"/>
  <c r="F5785" i="1"/>
  <c r="F5784" i="1"/>
  <c r="F5779" i="1"/>
  <c r="F5771" i="1"/>
  <c r="F5733" i="1"/>
  <c r="F5699" i="1"/>
  <c r="F5681" i="1"/>
  <c r="F5644" i="1"/>
  <c r="F5641" i="1"/>
  <c r="F5637" i="1"/>
  <c r="F5633" i="1"/>
  <c r="F5613" i="1"/>
  <c r="F5608" i="1"/>
  <c r="F5597" i="1"/>
  <c r="F5533" i="1"/>
  <c r="F5527" i="1"/>
  <c r="F5522" i="1"/>
  <c r="F5521" i="1"/>
  <c r="F5501" i="1"/>
  <c r="F5495" i="1"/>
  <c r="F5490" i="1"/>
  <c r="F5489" i="1"/>
  <c r="F5458" i="1"/>
  <c r="F5457" i="1"/>
  <c r="F5456" i="1"/>
  <c r="F5452" i="1"/>
  <c r="F5451" i="1"/>
  <c r="F5450" i="1"/>
  <c r="F5422" i="1"/>
  <c r="F5417" i="1"/>
  <c r="F5382" i="1"/>
  <c r="F5381" i="1"/>
  <c r="F5380" i="1"/>
  <c r="F5374" i="1"/>
  <c r="N5374" i="1" s="1"/>
  <c r="F5373" i="1"/>
  <c r="N5373" i="1" s="1"/>
  <c r="F5372" i="1"/>
  <c r="N5372" i="1" s="1"/>
  <c r="F5356" i="1"/>
  <c r="F5350" i="1"/>
  <c r="F5340" i="1"/>
  <c r="F5339" i="1"/>
  <c r="F5310" i="1"/>
  <c r="F5300" i="1"/>
  <c r="F5293" i="1"/>
  <c r="F5285" i="1"/>
  <c r="F5277" i="1"/>
  <c r="F5269" i="1"/>
  <c r="F5264" i="1"/>
  <c r="F5256" i="1"/>
  <c r="F5249" i="1"/>
  <c r="F5241" i="1"/>
  <c r="F5233" i="1"/>
  <c r="F5228" i="1"/>
  <c r="F5161" i="1"/>
  <c r="F5156" i="1"/>
  <c r="F5148" i="1"/>
  <c r="F5140" i="1"/>
  <c r="F5133" i="1"/>
  <c r="F5125" i="1"/>
  <c r="F5118" i="1"/>
  <c r="F5110" i="1"/>
  <c r="F5097" i="1"/>
  <c r="F5968" i="1"/>
  <c r="F5693" i="1"/>
  <c r="F5649" i="1"/>
  <c r="F5636" i="1"/>
  <c r="F5628" i="1"/>
  <c r="F5625" i="1"/>
  <c r="F5620" i="1"/>
  <c r="F5614" i="1"/>
  <c r="F5609" i="1"/>
  <c r="F5596" i="1"/>
  <c r="F5558" i="1"/>
  <c r="F5530" i="1"/>
  <c r="F5526" i="1"/>
  <c r="F5514" i="1"/>
  <c r="F5502" i="1"/>
  <c r="F5420" i="1"/>
  <c r="F5406" i="1"/>
  <c r="F5404" i="1"/>
  <c r="F5400" i="1"/>
  <c r="F5353" i="1"/>
  <c r="F5349" i="1"/>
  <c r="F5328" i="1"/>
  <c r="F5298" i="1"/>
  <c r="F5292" i="1"/>
  <c r="F5287" i="1"/>
  <c r="F5286" i="1"/>
  <c r="F5266" i="1"/>
  <c r="F5263" i="1"/>
  <c r="F5258" i="1"/>
  <c r="F5257" i="1"/>
  <c r="F5251" i="1"/>
  <c r="F5250" i="1"/>
  <c r="F5226" i="1"/>
  <c r="F5122" i="1"/>
  <c r="F5090" i="1"/>
  <c r="F5072" i="1"/>
  <c r="F5060" i="1"/>
  <c r="F5054" i="1"/>
  <c r="F5048" i="1"/>
  <c r="F5040" i="1"/>
  <c r="F5026" i="1"/>
  <c r="F5020" i="1"/>
  <c r="F5009" i="1"/>
  <c r="F5003" i="1"/>
  <c r="F4999" i="1"/>
  <c r="F4991" i="1"/>
  <c r="F4983" i="1"/>
  <c r="F4975" i="1"/>
  <c r="F4967" i="1"/>
  <c r="F5898" i="1"/>
  <c r="F5891" i="1"/>
  <c r="F5801" i="1"/>
  <c r="F5799" i="1"/>
  <c r="F5731" i="1"/>
  <c r="F5701" i="1"/>
  <c r="F5671" i="1"/>
  <c r="F5588" i="1"/>
  <c r="F5562" i="1"/>
  <c r="F5545" i="1"/>
  <c r="F5477" i="1"/>
  <c r="F5434" i="1"/>
  <c r="F5407" i="1"/>
  <c r="F5376" i="1"/>
  <c r="F5368" i="1"/>
  <c r="F5360" i="1"/>
  <c r="F5312" i="1"/>
  <c r="F5311" i="1"/>
  <c r="F5305" i="1"/>
  <c r="F5299" i="1"/>
  <c r="F5267" i="1"/>
  <c r="F5227" i="1"/>
  <c r="F5155" i="1"/>
  <c r="F5154" i="1"/>
  <c r="F5153" i="1"/>
  <c r="F5152" i="1"/>
  <c r="F5139" i="1"/>
  <c r="F5121" i="1"/>
  <c r="F5120" i="1"/>
  <c r="F5119" i="1"/>
  <c r="F5117" i="1"/>
  <c r="F5089" i="1"/>
  <c r="F5071" i="1"/>
  <c r="F5059" i="1"/>
  <c r="F5053" i="1"/>
  <c r="F5047" i="1"/>
  <c r="F5039" i="1"/>
  <c r="F5953" i="1"/>
  <c r="F5798" i="1"/>
  <c r="F5796" i="1"/>
  <c r="F5793" i="1"/>
  <c r="F5703" i="1"/>
  <c r="F5680" i="1"/>
  <c r="F5668" i="1"/>
  <c r="F5645" i="1"/>
  <c r="F5627" i="1"/>
  <c r="F5607" i="1"/>
  <c r="F5595" i="1"/>
  <c r="F5576" i="1"/>
  <c r="F5557" i="1"/>
  <c r="F5525" i="1"/>
  <c r="F5498" i="1"/>
  <c r="F5494" i="1"/>
  <c r="F5482" i="1"/>
  <c r="F5468" i="1"/>
  <c r="F5447" i="1"/>
  <c r="F5391" i="1"/>
  <c r="F5370" i="1"/>
  <c r="F5315" i="1"/>
  <c r="F5308" i="1"/>
  <c r="F5283" i="1"/>
  <c r="F5254" i="1"/>
  <c r="F5247" i="1"/>
  <c r="F5147" i="1"/>
  <c r="F5146" i="1"/>
  <c r="F5145" i="1"/>
  <c r="F5144" i="1"/>
  <c r="F5134" i="1"/>
  <c r="F5131" i="1"/>
  <c r="F5107" i="1"/>
  <c r="F5075" i="1"/>
  <c r="F5068" i="1"/>
  <c r="F5063" i="1"/>
  <c r="F5043" i="1"/>
  <c r="F5035" i="1"/>
  <c r="F5029" i="1"/>
  <c r="F6142" i="1"/>
  <c r="F6063" i="1"/>
  <c r="F5896" i="1"/>
  <c r="F5804" i="1"/>
  <c r="F5763" i="1"/>
  <c r="F5606" i="1"/>
  <c r="F5561" i="1"/>
  <c r="F5535" i="1"/>
  <c r="F5473" i="1"/>
  <c r="F5469" i="1"/>
  <c r="F5461" i="1"/>
  <c r="F5454" i="1"/>
  <c r="F5448" i="1"/>
  <c r="F5426" i="1"/>
  <c r="F5414" i="1"/>
  <c r="F5362" i="1"/>
  <c r="F5307" i="1"/>
  <c r="F5301" i="1"/>
  <c r="F5295" i="1"/>
  <c r="F5270" i="1"/>
  <c r="F6086" i="1"/>
  <c r="F5882" i="1"/>
  <c r="F5880" i="1"/>
  <c r="F5865" i="1"/>
  <c r="F5761" i="1"/>
  <c r="F5742" i="1"/>
  <c r="F5722" i="1"/>
  <c r="F5638" i="1"/>
  <c r="F5616" i="1"/>
  <c r="F5604" i="1"/>
  <c r="F5547" i="1"/>
  <c r="F5542" i="1"/>
  <c r="F5446" i="1"/>
  <c r="F5433" i="1"/>
  <c r="F5348" i="1"/>
  <c r="F5342" i="1"/>
  <c r="F5341" i="1"/>
  <c r="F5332" i="1"/>
  <c r="F5302" i="1"/>
  <c r="F5271" i="1"/>
  <c r="F5262" i="1"/>
  <c r="F6244" i="1"/>
  <c r="F5777" i="1"/>
  <c r="F5702" i="1"/>
  <c r="F5642" i="1"/>
  <c r="F5529" i="1"/>
  <c r="F5519" i="1"/>
  <c r="F5497" i="1"/>
  <c r="F5427" i="1"/>
  <c r="F5415" i="1"/>
  <c r="F5394" i="1"/>
  <c r="F5363" i="1"/>
  <c r="F5357" i="1"/>
  <c r="F5354" i="1"/>
  <c r="F5834" i="1"/>
  <c r="F5619" i="1"/>
  <c r="F5610" i="1"/>
  <c r="F5487" i="1"/>
  <c r="F5467" i="1"/>
  <c r="F5438" i="1"/>
  <c r="F5397" i="1"/>
  <c r="F5352" i="1"/>
  <c r="F5327" i="1"/>
  <c r="F5318" i="1"/>
  <c r="F5278" i="1"/>
  <c r="F5268" i="1"/>
  <c r="F5239" i="1"/>
  <c r="F5135" i="1"/>
  <c r="F5734" i="1"/>
  <c r="F5694" i="1"/>
  <c r="F5513" i="1"/>
  <c r="F5481" i="1"/>
  <c r="F5284" i="1"/>
  <c r="F5279" i="1"/>
  <c r="F5274" i="1"/>
  <c r="F5261" i="1"/>
  <c r="F5103" i="1"/>
  <c r="F5102" i="1"/>
  <c r="F5101" i="1"/>
  <c r="F5093" i="1"/>
  <c r="F5073" i="1"/>
  <c r="F5067" i="1"/>
  <c r="F5041" i="1"/>
  <c r="F5034" i="1"/>
  <c r="F5019" i="1"/>
  <c r="F6178" i="1"/>
  <c r="F5824" i="1"/>
  <c r="F5795" i="1"/>
  <c r="F5634" i="1"/>
  <c r="F5541" i="1"/>
  <c r="F5419" i="1"/>
  <c r="F5399" i="1"/>
  <c r="F5364" i="1"/>
  <c r="F5355" i="1"/>
  <c r="F5316" i="1"/>
  <c r="F5294" i="1"/>
  <c r="F5291" i="1"/>
  <c r="F5282" i="1"/>
  <c r="F5253" i="1"/>
  <c r="F5248" i="1"/>
  <c r="F5242" i="1"/>
  <c r="F5158" i="1"/>
  <c r="F5111" i="1"/>
  <c r="F5082" i="1"/>
  <c r="N5082" i="1" s="1"/>
  <c r="F5074" i="1"/>
  <c r="F5064" i="1"/>
  <c r="F5052" i="1"/>
  <c r="F5051" i="1"/>
  <c r="F5042" i="1"/>
  <c r="F5018" i="1"/>
  <c r="F5014" i="1"/>
  <c r="F5008" i="1"/>
  <c r="F4980" i="1"/>
  <c r="F5695" i="1"/>
  <c r="F5622" i="1"/>
  <c r="F5603" i="1"/>
  <c r="F5600" i="1"/>
  <c r="F5546" i="1"/>
  <c r="F5509" i="1"/>
  <c r="F5474" i="1"/>
  <c r="F5410" i="1"/>
  <c r="F5389" i="1"/>
  <c r="F5383" i="1"/>
  <c r="F5314" i="1"/>
  <c r="F5149" i="1"/>
  <c r="F5128" i="1"/>
  <c r="F5112" i="1"/>
  <c r="F5106" i="1"/>
  <c r="F5094" i="1"/>
  <c r="F5049" i="1"/>
  <c r="F5032" i="1"/>
  <c r="F5031" i="1"/>
  <c r="F5030" i="1"/>
  <c r="F5017" i="1"/>
  <c r="F5013" i="1"/>
  <c r="F5012" i="1"/>
  <c r="F5011" i="1"/>
  <c r="F5010" i="1"/>
  <c r="F5007" i="1"/>
  <c r="F4979" i="1"/>
  <c r="F4978" i="1"/>
  <c r="F4977" i="1"/>
  <c r="F4976" i="1"/>
  <c r="F4973" i="1"/>
  <c r="F4959" i="1"/>
  <c r="F4951" i="1"/>
  <c r="F4943" i="1"/>
  <c r="F6180" i="1"/>
  <c r="F5940" i="1"/>
  <c r="F5774" i="1"/>
  <c r="F5767" i="1"/>
  <c r="F5630" i="1"/>
  <c r="F5601" i="1"/>
  <c r="F5503" i="1"/>
  <c r="F5424" i="1"/>
  <c r="F5358" i="1"/>
  <c r="F5243" i="1"/>
  <c r="F5240" i="1"/>
  <c r="F5235" i="1"/>
  <c r="F5229" i="1"/>
  <c r="F5225" i="1"/>
  <c r="F5136" i="1"/>
  <c r="F5129" i="1"/>
  <c r="F5116" i="1"/>
  <c r="F5115" i="1"/>
  <c r="F5114" i="1"/>
  <c r="F5095" i="1"/>
  <c r="F5091" i="1"/>
  <c r="F5061" i="1"/>
  <c r="F5005" i="1"/>
  <c r="F5000" i="1"/>
  <c r="F4997" i="1"/>
  <c r="F4971" i="1"/>
  <c r="F4970" i="1"/>
  <c r="F4969" i="1"/>
  <c r="F4968" i="1"/>
  <c r="F4965" i="1"/>
  <c r="F4957" i="1"/>
  <c r="F4949" i="1"/>
  <c r="F4941" i="1"/>
  <c r="F4933" i="1"/>
  <c r="F4925" i="1"/>
  <c r="F4917" i="1"/>
  <c r="F4909" i="1"/>
  <c r="F4901" i="1"/>
  <c r="F4893" i="1"/>
  <c r="F4885" i="1"/>
  <c r="F5378" i="1"/>
  <c r="F5369" i="1"/>
  <c r="F5275" i="1"/>
  <c r="F5234" i="1"/>
  <c r="F5113" i="1"/>
  <c r="F5076" i="1"/>
  <c r="F5066" i="1"/>
  <c r="F5056" i="1"/>
  <c r="F5045" i="1"/>
  <c r="F5036" i="1"/>
  <c r="F5028" i="1"/>
  <c r="F5025" i="1"/>
  <c r="F5006" i="1"/>
  <c r="F4985" i="1"/>
  <c r="F4981" i="1"/>
  <c r="F4929" i="1"/>
  <c r="F4928" i="1"/>
  <c r="F4927" i="1"/>
  <c r="F4926" i="1"/>
  <c r="F4923" i="1"/>
  <c r="F4897" i="1"/>
  <c r="F4896" i="1"/>
  <c r="F4895" i="1"/>
  <c r="F4894" i="1"/>
  <c r="F4891" i="1"/>
  <c r="F4878" i="1"/>
  <c r="F4870" i="1"/>
  <c r="F4862" i="1"/>
  <c r="F4854" i="1"/>
  <c r="F4846" i="1"/>
  <c r="F4838" i="1"/>
  <c r="F4830" i="1"/>
  <c r="F4822" i="1"/>
  <c r="F4814" i="1"/>
  <c r="F4806" i="1"/>
  <c r="F4798" i="1"/>
  <c r="F4790" i="1"/>
  <c r="F4782" i="1"/>
  <c r="F4774" i="1"/>
  <c r="F4766" i="1"/>
  <c r="F4758" i="1"/>
  <c r="F4750" i="1"/>
  <c r="F4742" i="1"/>
  <c r="F4734" i="1"/>
  <c r="F4726" i="1"/>
  <c r="F4713" i="1"/>
  <c r="F4705" i="1"/>
  <c r="F4697" i="1"/>
  <c r="F4689" i="1"/>
  <c r="F5684" i="1"/>
  <c r="F5672" i="1"/>
  <c r="F5361" i="1"/>
  <c r="F5255" i="1"/>
  <c r="F5142" i="1"/>
  <c r="F5138" i="1"/>
  <c r="F5126" i="1"/>
  <c r="F5124" i="1"/>
  <c r="F5099" i="1"/>
  <c r="F5092" i="1"/>
  <c r="F5083" i="1"/>
  <c r="N5083" i="1" s="1"/>
  <c r="F4992" i="1"/>
  <c r="F4982" i="1"/>
  <c r="F4972" i="1"/>
  <c r="F4922" i="1"/>
  <c r="F4916" i="1"/>
  <c r="F4890" i="1"/>
  <c r="F4877" i="1"/>
  <c r="F4869" i="1"/>
  <c r="F4861" i="1"/>
  <c r="F4853" i="1"/>
  <c r="F4845" i="1"/>
  <c r="F4837" i="1"/>
  <c r="F4829" i="1"/>
  <c r="F4821" i="1"/>
  <c r="F4813" i="1"/>
  <c r="F4805" i="1"/>
  <c r="F4797" i="1"/>
  <c r="F4789" i="1"/>
  <c r="F4781" i="1"/>
  <c r="F4773" i="1"/>
  <c r="F4765" i="1"/>
  <c r="F4757" i="1"/>
  <c r="F4749" i="1"/>
  <c r="F4741" i="1"/>
  <c r="F4733" i="1"/>
  <c r="F4725" i="1"/>
  <c r="F4712" i="1"/>
  <c r="F5929" i="1"/>
  <c r="F5787" i="1"/>
  <c r="F5580" i="1"/>
  <c r="F5290" i="1"/>
  <c r="F5105" i="1"/>
  <c r="F5087" i="1"/>
  <c r="F5081" i="1"/>
  <c r="N5081" i="1" s="1"/>
  <c r="F5077" i="1"/>
  <c r="F5046" i="1"/>
  <c r="F5037" i="1"/>
  <c r="F4993" i="1"/>
  <c r="F4986" i="1"/>
  <c r="F4964" i="1"/>
  <c r="F4960" i="1"/>
  <c r="F4948" i="1"/>
  <c r="F4944" i="1"/>
  <c r="F4921" i="1"/>
  <c r="F4920" i="1"/>
  <c r="F4919" i="1"/>
  <c r="F4918" i="1"/>
  <c r="F4915" i="1"/>
  <c r="F4889" i="1"/>
  <c r="F4888" i="1"/>
  <c r="F4887" i="1"/>
  <c r="F4886" i="1"/>
  <c r="F4884" i="1"/>
  <c r="F4876" i="1"/>
  <c r="F4868" i="1"/>
  <c r="F4860" i="1"/>
  <c r="F4852" i="1"/>
  <c r="F4844" i="1"/>
  <c r="F4836" i="1"/>
  <c r="F4828" i="1"/>
  <c r="F4820" i="1"/>
  <c r="F4812" i="1"/>
  <c r="F4804" i="1"/>
  <c r="F4796" i="1"/>
  <c r="F4788" i="1"/>
  <c r="F4780" i="1"/>
  <c r="F4772" i="1"/>
  <c r="F4764" i="1"/>
  <c r="F4756" i="1"/>
  <c r="F4748" i="1"/>
  <c r="F4740" i="1"/>
  <c r="F4732" i="1"/>
  <c r="F4724" i="1"/>
  <c r="F4719" i="1"/>
  <c r="F4711" i="1"/>
  <c r="F4703" i="1"/>
  <c r="F4695" i="1"/>
  <c r="F4687" i="1"/>
  <c r="F4679" i="1"/>
  <c r="F4661" i="1"/>
  <c r="F4653" i="1"/>
  <c r="F4645" i="1"/>
  <c r="F4631" i="1"/>
  <c r="F4623" i="1"/>
  <c r="F4615" i="1"/>
  <c r="F4607" i="1"/>
  <c r="F4603" i="1"/>
  <c r="F5758" i="1"/>
  <c r="F5647" i="1"/>
  <c r="F5475" i="1"/>
  <c r="F5276" i="1"/>
  <c r="F5109" i="1"/>
  <c r="F5078" i="1"/>
  <c r="F5069" i="1"/>
  <c r="F5038" i="1"/>
  <c r="F4996" i="1"/>
  <c r="F4995" i="1"/>
  <c r="F4987" i="1"/>
  <c r="F4974" i="1"/>
  <c r="F4913" i="1"/>
  <c r="F4912" i="1"/>
  <c r="F4911" i="1"/>
  <c r="F4910" i="1"/>
  <c r="F4907" i="1"/>
  <c r="F4882" i="1"/>
  <c r="F4874" i="1"/>
  <c r="F4866" i="1"/>
  <c r="F4858" i="1"/>
  <c r="F4850" i="1"/>
  <c r="F4842" i="1"/>
  <c r="F4834" i="1"/>
  <c r="F4826" i="1"/>
  <c r="F4818" i="1"/>
  <c r="F4810" i="1"/>
  <c r="F4802" i="1"/>
  <c r="F4794" i="1"/>
  <c r="F4786" i="1"/>
  <c r="F4778" i="1"/>
  <c r="F4770" i="1"/>
  <c r="F4762" i="1"/>
  <c r="F4754" i="1"/>
  <c r="F4746" i="1"/>
  <c r="F4738" i="1"/>
  <c r="F4730" i="1"/>
  <c r="F4722" i="1"/>
  <c r="F4717" i="1"/>
  <c r="F4709" i="1"/>
  <c r="F4701" i="1"/>
  <c r="F4693" i="1"/>
  <c r="F4685" i="1"/>
  <c r="F4677" i="1"/>
  <c r="F4659" i="1"/>
  <c r="F4651" i="1"/>
  <c r="F4643" i="1"/>
  <c r="F4637" i="1"/>
  <c r="F4629" i="1"/>
  <c r="F4621" i="1"/>
  <c r="F4613" i="1"/>
  <c r="F4601" i="1"/>
  <c r="F4587" i="1"/>
  <c r="F4573" i="1"/>
  <c r="F4565" i="1"/>
  <c r="F4557" i="1"/>
  <c r="F4551" i="1"/>
  <c r="F5150" i="1"/>
  <c r="F5062" i="1"/>
  <c r="F5044" i="1"/>
  <c r="F5027" i="1"/>
  <c r="F5022" i="1"/>
  <c r="F4961" i="1"/>
  <c r="F4953" i="1"/>
  <c r="F4950" i="1"/>
  <c r="F4946" i="1"/>
  <c r="F4938" i="1"/>
  <c r="F4914" i="1"/>
  <c r="F4906" i="1"/>
  <c r="F4879" i="1"/>
  <c r="F4871" i="1"/>
  <c r="F4863" i="1"/>
  <c r="F4855" i="1"/>
  <c r="F4847" i="1"/>
  <c r="F4839" i="1"/>
  <c r="F4831" i="1"/>
  <c r="F4823" i="1"/>
  <c r="F4815" i="1"/>
  <c r="F4807" i="1"/>
  <c r="F4799" i="1"/>
  <c r="F4791" i="1"/>
  <c r="F4783" i="1"/>
  <c r="F4775" i="1"/>
  <c r="F4767" i="1"/>
  <c r="F4759" i="1"/>
  <c r="F4751" i="1"/>
  <c r="F4743" i="1"/>
  <c r="F4735" i="1"/>
  <c r="F4727" i="1"/>
  <c r="F4716" i="1"/>
  <c r="F4708" i="1"/>
  <c r="F4707" i="1"/>
  <c r="F4702" i="1"/>
  <c r="F4630" i="1"/>
  <c r="F4627" i="1"/>
  <c r="F4626" i="1"/>
  <c r="F4625" i="1"/>
  <c r="F4614" i="1"/>
  <c r="F4611" i="1"/>
  <c r="F4610" i="1"/>
  <c r="F4609" i="1"/>
  <c r="F4579" i="1"/>
  <c r="F4554" i="1"/>
  <c r="F4553" i="1"/>
  <c r="F4552" i="1"/>
  <c r="F4549" i="1"/>
  <c r="F4541" i="1"/>
  <c r="F4533" i="1"/>
  <c r="F4525" i="1"/>
  <c r="F4519" i="1"/>
  <c r="F4513" i="1"/>
  <c r="F4505" i="1"/>
  <c r="F4497" i="1"/>
  <c r="F4489" i="1"/>
  <c r="F4481" i="1"/>
  <c r="F4475" i="1"/>
  <c r="F4470" i="1"/>
  <c r="F4464" i="1"/>
  <c r="F4456" i="1"/>
  <c r="F4448" i="1"/>
  <c r="F4440" i="1"/>
  <c r="F4432" i="1"/>
  <c r="F4424" i="1"/>
  <c r="F4416" i="1"/>
  <c r="F4408" i="1"/>
  <c r="F4400" i="1"/>
  <c r="F4392" i="1"/>
  <c r="F4384" i="1"/>
  <c r="F4376" i="1"/>
  <c r="F4368" i="1"/>
  <c r="F4360" i="1"/>
  <c r="F4352" i="1"/>
  <c r="F4344" i="1"/>
  <c r="F4336" i="1"/>
  <c r="F4328" i="1"/>
  <c r="F4314" i="1"/>
  <c r="F4306" i="1"/>
  <c r="F4300" i="1"/>
  <c r="F4292" i="1"/>
  <c r="F4284" i="1"/>
  <c r="F4276" i="1"/>
  <c r="F4268" i="1"/>
  <c r="F4260" i="1"/>
  <c r="F4252" i="1"/>
  <c r="F4244" i="1"/>
  <c r="F4236" i="1"/>
  <c r="F4228" i="1"/>
  <c r="F4220" i="1"/>
  <c r="F4214" i="1"/>
  <c r="F4206" i="1"/>
  <c r="F4198" i="1"/>
  <c r="F4190" i="1"/>
  <c r="F4182" i="1"/>
  <c r="F4168" i="1"/>
  <c r="F4160" i="1"/>
  <c r="F4152" i="1"/>
  <c r="F4144" i="1"/>
  <c r="F4136" i="1"/>
  <c r="F4128" i="1"/>
  <c r="F4120" i="1"/>
  <c r="F4112" i="1"/>
  <c r="F4104" i="1"/>
  <c r="F5534" i="1"/>
  <c r="F5396" i="1"/>
  <c r="F5393" i="1"/>
  <c r="F5317" i="1"/>
  <c r="F5309" i="1"/>
  <c r="F5163" i="1"/>
  <c r="F5132" i="1"/>
  <c r="F5130" i="1"/>
  <c r="F5100" i="1"/>
  <c r="F5080" i="1"/>
  <c r="N5080" i="1" s="1"/>
  <c r="F5055" i="1"/>
  <c r="F4935" i="1"/>
  <c r="F4931" i="1"/>
  <c r="F4902" i="1"/>
  <c r="F4898" i="1"/>
  <c r="F4696" i="1"/>
  <c r="F4604" i="1"/>
  <c r="F4593" i="1"/>
  <c r="F4578" i="1"/>
  <c r="F4572" i="1"/>
  <c r="F4548" i="1"/>
  <c r="F4540" i="1"/>
  <c r="F4532" i="1"/>
  <c r="F4524" i="1"/>
  <c r="F4518" i="1"/>
  <c r="F4512" i="1"/>
  <c r="F4504" i="1"/>
  <c r="F4496" i="1"/>
  <c r="F4488" i="1"/>
  <c r="F4480" i="1"/>
  <c r="F4469" i="1"/>
  <c r="F4463" i="1"/>
  <c r="F4455" i="1"/>
  <c r="F4447" i="1"/>
  <c r="F4439" i="1"/>
  <c r="F4431" i="1"/>
  <c r="F4423" i="1"/>
  <c r="F4415" i="1"/>
  <c r="F4407" i="1"/>
  <c r="F4399" i="1"/>
  <c r="F4391" i="1"/>
  <c r="F4383" i="1"/>
  <c r="F4375" i="1"/>
  <c r="F4367" i="1"/>
  <c r="F4359" i="1"/>
  <c r="F4351" i="1"/>
  <c r="F4343" i="1"/>
  <c r="F4335" i="1"/>
  <c r="F4327" i="1"/>
  <c r="F4321" i="1"/>
  <c r="F4313" i="1"/>
  <c r="F4305" i="1"/>
  <c r="F4299" i="1"/>
  <c r="F4291" i="1"/>
  <c r="F4283" i="1"/>
  <c r="F4275" i="1"/>
  <c r="F4267" i="1"/>
  <c r="F4259" i="1"/>
  <c r="F4251" i="1"/>
  <c r="F4243" i="1"/>
  <c r="F4235" i="1"/>
  <c r="F4227" i="1"/>
  <c r="F4219" i="1"/>
  <c r="F4213" i="1"/>
  <c r="F4205" i="1"/>
  <c r="F4197" i="1"/>
  <c r="F4189" i="1"/>
  <c r="F4181" i="1"/>
  <c r="F4167" i="1"/>
  <c r="F4159" i="1"/>
  <c r="F4151" i="1"/>
  <c r="F4143" i="1"/>
  <c r="F4135" i="1"/>
  <c r="F4127" i="1"/>
  <c r="F4119" i="1"/>
  <c r="F4111" i="1"/>
  <c r="F4103" i="1"/>
  <c r="F5623" i="1"/>
  <c r="F5230" i="1"/>
  <c r="F5157" i="1"/>
  <c r="F5098" i="1"/>
  <c r="F5084" i="1"/>
  <c r="N5084" i="1" s="1"/>
  <c r="F5058" i="1"/>
  <c r="F4998" i="1"/>
  <c r="F4994" i="1"/>
  <c r="F4988" i="1"/>
  <c r="F4966" i="1"/>
  <c r="F4962" i="1"/>
  <c r="F4954" i="1"/>
  <c r="F4947" i="1"/>
  <c r="F4932" i="1"/>
  <c r="F4908" i="1"/>
  <c r="F4880" i="1"/>
  <c r="F4872" i="1"/>
  <c r="F4864" i="1"/>
  <c r="F4856" i="1"/>
  <c r="F4848" i="1"/>
  <c r="F4840" i="1"/>
  <c r="F4832" i="1"/>
  <c r="F4824" i="1"/>
  <c r="F4816" i="1"/>
  <c r="F4808" i="1"/>
  <c r="F4800" i="1"/>
  <c r="F4792" i="1"/>
  <c r="F4784" i="1"/>
  <c r="F4776" i="1"/>
  <c r="F4768" i="1"/>
  <c r="F4760" i="1"/>
  <c r="F4752" i="1"/>
  <c r="F4744" i="1"/>
  <c r="F4736" i="1"/>
  <c r="F4728" i="1"/>
  <c r="F4718" i="1"/>
  <c r="F4710" i="1"/>
  <c r="F4684" i="1"/>
  <c r="F4680" i="1"/>
  <c r="F4658" i="1"/>
  <c r="F4654" i="1"/>
  <c r="F4642" i="1"/>
  <c r="F4592" i="1"/>
  <c r="F4586" i="1"/>
  <c r="F4577" i="1"/>
  <c r="F4576" i="1"/>
  <c r="F4575" i="1"/>
  <c r="F4574" i="1"/>
  <c r="F4571" i="1"/>
  <c r="F4547" i="1"/>
  <c r="F4539" i="1"/>
  <c r="F4531" i="1"/>
  <c r="F4511" i="1"/>
  <c r="F4503" i="1"/>
  <c r="F4495" i="1"/>
  <c r="F4487" i="1"/>
  <c r="F4479" i="1"/>
  <c r="F4468" i="1"/>
  <c r="F4462" i="1"/>
  <c r="F4454" i="1"/>
  <c r="F4446" i="1"/>
  <c r="F4438" i="1"/>
  <c r="F4430" i="1"/>
  <c r="F4422" i="1"/>
  <c r="F4414" i="1"/>
  <c r="F4406" i="1"/>
  <c r="F4398" i="1"/>
  <c r="F4390" i="1"/>
  <c r="F4382" i="1"/>
  <c r="F4374" i="1"/>
  <c r="F4366" i="1"/>
  <c r="F4358" i="1"/>
  <c r="F4350" i="1"/>
  <c r="F4342" i="1"/>
  <c r="F4334" i="1"/>
  <c r="F4326" i="1"/>
  <c r="F4320" i="1"/>
  <c r="F4312" i="1"/>
  <c r="F4304" i="1"/>
  <c r="F4298" i="1"/>
  <c r="F4290" i="1"/>
  <c r="F4282" i="1"/>
  <c r="F4274" i="1"/>
  <c r="F4266" i="1"/>
  <c r="F4258" i="1"/>
  <c r="F4250" i="1"/>
  <c r="F4242" i="1"/>
  <c r="F4234" i="1"/>
  <c r="F4226" i="1"/>
  <c r="F4212" i="1"/>
  <c r="F4204" i="1"/>
  <c r="F4196" i="1"/>
  <c r="F4188" i="1"/>
  <c r="F4180" i="1"/>
  <c r="F4166" i="1"/>
  <c r="F4158" i="1"/>
  <c r="F4150" i="1"/>
  <c r="F4142" i="1"/>
  <c r="F4134" i="1"/>
  <c r="F4126" i="1"/>
  <c r="F4118" i="1"/>
  <c r="F4110" i="1"/>
  <c r="F4096" i="1"/>
  <c r="F4082" i="1"/>
  <c r="F4062" i="1"/>
  <c r="F4056" i="1"/>
  <c r="F4050" i="1"/>
  <c r="F4041" i="1"/>
  <c r="F4033" i="1"/>
  <c r="F4025" i="1"/>
  <c r="F4017" i="1"/>
  <c r="F4009" i="1"/>
  <c r="F4001" i="1"/>
  <c r="F3993" i="1"/>
  <c r="F3985" i="1"/>
  <c r="F3977" i="1"/>
  <c r="F3969" i="1"/>
  <c r="F3961" i="1"/>
  <c r="F3953" i="1"/>
  <c r="F3945" i="1"/>
  <c r="F3939" i="1"/>
  <c r="F3921" i="1"/>
  <c r="F5715" i="1"/>
  <c r="F5707" i="1"/>
  <c r="F4989" i="1"/>
  <c r="F4963" i="1"/>
  <c r="F4940" i="1"/>
  <c r="F4900" i="1"/>
  <c r="F4692" i="1"/>
  <c r="F4691" i="1"/>
  <c r="F4686" i="1"/>
  <c r="F4638" i="1"/>
  <c r="F4635" i="1"/>
  <c r="F4634" i="1"/>
  <c r="F4633" i="1"/>
  <c r="F4622" i="1"/>
  <c r="F4619" i="1"/>
  <c r="F4618" i="1"/>
  <c r="F4617" i="1"/>
  <c r="F4584" i="1"/>
  <c r="F4569" i="1"/>
  <c r="F4568" i="1"/>
  <c r="F4567" i="1"/>
  <c r="F4566" i="1"/>
  <c r="F4563" i="1"/>
  <c r="F4545" i="1"/>
  <c r="F4537" i="1"/>
  <c r="F4529" i="1"/>
  <c r="F4509" i="1"/>
  <c r="F4501" i="1"/>
  <c r="F4493" i="1"/>
  <c r="F4485" i="1"/>
  <c r="F4478" i="1"/>
  <c r="F4466" i="1"/>
  <c r="F4460" i="1"/>
  <c r="F4452" i="1"/>
  <c r="F4444" i="1"/>
  <c r="F4436" i="1"/>
  <c r="F4428" i="1"/>
  <c r="F4420" i="1"/>
  <c r="F4412" i="1"/>
  <c r="F4404" i="1"/>
  <c r="F4396" i="1"/>
  <c r="F4388" i="1"/>
  <c r="F4380" i="1"/>
  <c r="F4372" i="1"/>
  <c r="F4364" i="1"/>
  <c r="F4356" i="1"/>
  <c r="F4348" i="1"/>
  <c r="F4340" i="1"/>
  <c r="F4332" i="1"/>
  <c r="F4324" i="1"/>
  <c r="F4318" i="1"/>
  <c r="F4310" i="1"/>
  <c r="F4296" i="1"/>
  <c r="F4288" i="1"/>
  <c r="F4280" i="1"/>
  <c r="F4272" i="1"/>
  <c r="F4264" i="1"/>
  <c r="F4256" i="1"/>
  <c r="F4248" i="1"/>
  <c r="F4240" i="1"/>
  <c r="F4232" i="1"/>
  <c r="F4224" i="1"/>
  <c r="F4210" i="1"/>
  <c r="F4202" i="1"/>
  <c r="F4194" i="1"/>
  <c r="F4186" i="1"/>
  <c r="F4178" i="1"/>
  <c r="F4172" i="1"/>
  <c r="F4164" i="1"/>
  <c r="F4156" i="1"/>
  <c r="F4148" i="1"/>
  <c r="F4140" i="1"/>
  <c r="F4132" i="1"/>
  <c r="F4124" i="1"/>
  <c r="F4116" i="1"/>
  <c r="F4108" i="1"/>
  <c r="F4094" i="1"/>
  <c r="F4088" i="1"/>
  <c r="F4080" i="1"/>
  <c r="F4074" i="1"/>
  <c r="F4060" i="1"/>
  <c r="F4039" i="1"/>
  <c r="F4031" i="1"/>
  <c r="F4023" i="1"/>
  <c r="F4015" i="1"/>
  <c r="F4007" i="1"/>
  <c r="F3999" i="1"/>
  <c r="F3991" i="1"/>
  <c r="F3983" i="1"/>
  <c r="F3975" i="1"/>
  <c r="F3967" i="1"/>
  <c r="F3959" i="1"/>
  <c r="F3951" i="1"/>
  <c r="F3943" i="1"/>
  <c r="F3937" i="1"/>
  <c r="F3931" i="1"/>
  <c r="F3926" i="1"/>
  <c r="F3919" i="1"/>
  <c r="F5493" i="1"/>
  <c r="F5306" i="1"/>
  <c r="F5127" i="1"/>
  <c r="F5085" i="1"/>
  <c r="N5085" i="1" s="1"/>
  <c r="F4956" i="1"/>
  <c r="F4945" i="1"/>
  <c r="F4936" i="1"/>
  <c r="F4883" i="1"/>
  <c r="F4849" i="1"/>
  <c r="F4819" i="1"/>
  <c r="F4785" i="1"/>
  <c r="F4755" i="1"/>
  <c r="F4721" i="1"/>
  <c r="F4714" i="1"/>
  <c r="F4666" i="1"/>
  <c r="F4665" i="1"/>
  <c r="F4662" i="1"/>
  <c r="F4591" i="1"/>
  <c r="F4556" i="1"/>
  <c r="F4546" i="1"/>
  <c r="F4538" i="1"/>
  <c r="F4530" i="1"/>
  <c r="F4476" i="1"/>
  <c r="F4467" i="1"/>
  <c r="F4217" i="1"/>
  <c r="F4209" i="1"/>
  <c r="F4201" i="1"/>
  <c r="F4193" i="1"/>
  <c r="F4185" i="1"/>
  <c r="F4177" i="1"/>
  <c r="F4055" i="1"/>
  <c r="F4038" i="1"/>
  <c r="F4034" i="1"/>
  <c r="F4022" i="1"/>
  <c r="F4018" i="1"/>
  <c r="F4006" i="1"/>
  <c r="F4002" i="1"/>
  <c r="F3990" i="1"/>
  <c r="F3986" i="1"/>
  <c r="F3974" i="1"/>
  <c r="F3970" i="1"/>
  <c r="F3958" i="1"/>
  <c r="F3954" i="1"/>
  <c r="F3930" i="1"/>
  <c r="F3912" i="1"/>
  <c r="F3902" i="1"/>
  <c r="F3894" i="1"/>
  <c r="F3886" i="1"/>
  <c r="F3874" i="1"/>
  <c r="F3866" i="1"/>
  <c r="F3852" i="1"/>
  <c r="F3844" i="1"/>
  <c r="F3836" i="1"/>
  <c r="F3828" i="1"/>
  <c r="F3814" i="1"/>
  <c r="F3800" i="1"/>
  <c r="F3792" i="1"/>
  <c r="F3784" i="1"/>
  <c r="F3776" i="1"/>
  <c r="F3762" i="1"/>
  <c r="F3754" i="1"/>
  <c r="F3748" i="1"/>
  <c r="F3740" i="1"/>
  <c r="F3734" i="1"/>
  <c r="F3726" i="1"/>
  <c r="F3718" i="1"/>
  <c r="F3710" i="1"/>
  <c r="F3702" i="1"/>
  <c r="F3694" i="1"/>
  <c r="F3680" i="1"/>
  <c r="F3672" i="1"/>
  <c r="F3664" i="1"/>
  <c r="F3656" i="1"/>
  <c r="F3648" i="1"/>
  <c r="F3640" i="1"/>
  <c r="F3632" i="1"/>
  <c r="F3621" i="1"/>
  <c r="F3615" i="1"/>
  <c r="F3607" i="1"/>
  <c r="F3599" i="1"/>
  <c r="F3591" i="1"/>
  <c r="F3583" i="1"/>
  <c r="F5088" i="1"/>
  <c r="F4958" i="1"/>
  <c r="F4934" i="1"/>
  <c r="F4905" i="1"/>
  <c r="F4857" i="1"/>
  <c r="F4827" i="1"/>
  <c r="F4793" i="1"/>
  <c r="F4763" i="1"/>
  <c r="F4729" i="1"/>
  <c r="F4682" i="1"/>
  <c r="F4655" i="1"/>
  <c r="F4632" i="1"/>
  <c r="F4616" i="1"/>
  <c r="F4596" i="1"/>
  <c r="F4582" i="1"/>
  <c r="F4560" i="1"/>
  <c r="F4520" i="1"/>
  <c r="F4515" i="1"/>
  <c r="F4507" i="1"/>
  <c r="F4499" i="1"/>
  <c r="F4491" i="1"/>
  <c r="F4483" i="1"/>
  <c r="F4294" i="1"/>
  <c r="F4286" i="1"/>
  <c r="F4278" i="1"/>
  <c r="F4270" i="1"/>
  <c r="F4262" i="1"/>
  <c r="F4254" i="1"/>
  <c r="F4246" i="1"/>
  <c r="F4238" i="1"/>
  <c r="F4230" i="1"/>
  <c r="F4222" i="1"/>
  <c r="F4170" i="1"/>
  <c r="F4162" i="1"/>
  <c r="F4154" i="1"/>
  <c r="F4146" i="1"/>
  <c r="F4138" i="1"/>
  <c r="F4130" i="1"/>
  <c r="F4122" i="1"/>
  <c r="F4114" i="1"/>
  <c r="F4106" i="1"/>
  <c r="F4101" i="1"/>
  <c r="F4097" i="1"/>
  <c r="F4059" i="1"/>
  <c r="F4051" i="1"/>
  <c r="F4040" i="1"/>
  <c r="F4037" i="1"/>
  <c r="F4036" i="1"/>
  <c r="F4035" i="1"/>
  <c r="F4024" i="1"/>
  <c r="F4021" i="1"/>
  <c r="F4020" i="1"/>
  <c r="F4019" i="1"/>
  <c r="F4008" i="1"/>
  <c r="F4005" i="1"/>
  <c r="F4004" i="1"/>
  <c r="F4003" i="1"/>
  <c r="F3992" i="1"/>
  <c r="F3989" i="1"/>
  <c r="F3988" i="1"/>
  <c r="F3987" i="1"/>
  <c r="F3976" i="1"/>
  <c r="F3973" i="1"/>
  <c r="F3972" i="1"/>
  <c r="F3971" i="1"/>
  <c r="F3960" i="1"/>
  <c r="F3957" i="1"/>
  <c r="F3956" i="1"/>
  <c r="F3955" i="1"/>
  <c r="F3944" i="1"/>
  <c r="F3929" i="1"/>
  <c r="F3928" i="1"/>
  <c r="F3911" i="1"/>
  <c r="F3901" i="1"/>
  <c r="F3893" i="1"/>
  <c r="F3885" i="1"/>
  <c r="F3881" i="1"/>
  <c r="F3873" i="1"/>
  <c r="F3865" i="1"/>
  <c r="F3851" i="1"/>
  <c r="F3843" i="1"/>
  <c r="F3835" i="1"/>
  <c r="F3827" i="1"/>
  <c r="F3821" i="1"/>
  <c r="F3813" i="1"/>
  <c r="F3799" i="1"/>
  <c r="F3791" i="1"/>
  <c r="F3783" i="1"/>
  <c r="F3775" i="1"/>
  <c r="F3769" i="1"/>
  <c r="F3761" i="1"/>
  <c r="F3747" i="1"/>
  <c r="F3739" i="1"/>
  <c r="F3733" i="1"/>
  <c r="F3725" i="1"/>
  <c r="F3717" i="1"/>
  <c r="F3709" i="1"/>
  <c r="F3701" i="1"/>
  <c r="F3693" i="1"/>
  <c r="F3679" i="1"/>
  <c r="F3671" i="1"/>
  <c r="F3663" i="1"/>
  <c r="F3655" i="1"/>
  <c r="F3647" i="1"/>
  <c r="F3639" i="1"/>
  <c r="F3631" i="1"/>
  <c r="F3614" i="1"/>
  <c r="F3606" i="1"/>
  <c r="F3598" i="1"/>
  <c r="F3590" i="1"/>
  <c r="F3582" i="1"/>
  <c r="F3574" i="1"/>
  <c r="F3560" i="1"/>
  <c r="F3552" i="1"/>
  <c r="F3544" i="1"/>
  <c r="F5070" i="1"/>
  <c r="F4952" i="1"/>
  <c r="F4939" i="1"/>
  <c r="F4924" i="1"/>
  <c r="F4892" i="1"/>
  <c r="F4865" i="1"/>
  <c r="F4835" i="1"/>
  <c r="F4801" i="1"/>
  <c r="F4771" i="1"/>
  <c r="F4737" i="1"/>
  <c r="F4668" i="1"/>
  <c r="F4647" i="1"/>
  <c r="F4644" i="1"/>
  <c r="F4640" i="1"/>
  <c r="F4602" i="1"/>
  <c r="F4588" i="1"/>
  <c r="F4583" i="1"/>
  <c r="F4516" i="1"/>
  <c r="F4508" i="1"/>
  <c r="F4500" i="1"/>
  <c r="F4492" i="1"/>
  <c r="F4484" i="1"/>
  <c r="F4477" i="1"/>
  <c r="F4457" i="1"/>
  <c r="F4449" i="1"/>
  <c r="F4441" i="1"/>
  <c r="F4433" i="1"/>
  <c r="F4425" i="1"/>
  <c r="F4417" i="1"/>
  <c r="F4409" i="1"/>
  <c r="F4401" i="1"/>
  <c r="F4393" i="1"/>
  <c r="F4385" i="1"/>
  <c r="F4377" i="1"/>
  <c r="F4369" i="1"/>
  <c r="F4361" i="1"/>
  <c r="F4353" i="1"/>
  <c r="F4345" i="1"/>
  <c r="F4337" i="1"/>
  <c r="F4329" i="1"/>
  <c r="F4315" i="1"/>
  <c r="F4307" i="1"/>
  <c r="F4295" i="1"/>
  <c r="F4287" i="1"/>
  <c r="F4279" i="1"/>
  <c r="F4271" i="1"/>
  <c r="F4263" i="1"/>
  <c r="F4255" i="1"/>
  <c r="F4247" i="1"/>
  <c r="F4239" i="1"/>
  <c r="F4231" i="1"/>
  <c r="F4223" i="1"/>
  <c r="F4211" i="1"/>
  <c r="F4203" i="1"/>
  <c r="F4195" i="1"/>
  <c r="F4187" i="1"/>
  <c r="F4179" i="1"/>
  <c r="F4171" i="1"/>
  <c r="F4163" i="1"/>
  <c r="F4155" i="1"/>
  <c r="F4147" i="1"/>
  <c r="F4139" i="1"/>
  <c r="F4131" i="1"/>
  <c r="F4123" i="1"/>
  <c r="F4115" i="1"/>
  <c r="F4107" i="1"/>
  <c r="F4100" i="1"/>
  <c r="F4099" i="1"/>
  <c r="F4098" i="1"/>
  <c r="F4079" i="1"/>
  <c r="F4061" i="1"/>
  <c r="F4053" i="1"/>
  <c r="F4052" i="1"/>
  <c r="F3940" i="1"/>
  <c r="F3922" i="1"/>
  <c r="F3910" i="1"/>
  <c r="F3906" i="1"/>
  <c r="F3900" i="1"/>
  <c r="F3892" i="1"/>
  <c r="F3884" i="1"/>
  <c r="F3880" i="1"/>
  <c r="F3872" i="1"/>
  <c r="F3864" i="1"/>
  <c r="F3850" i="1"/>
  <c r="F3842" i="1"/>
  <c r="F3834" i="1"/>
  <c r="F3826" i="1"/>
  <c r="F3820" i="1"/>
  <c r="F3812" i="1"/>
  <c r="F3806" i="1"/>
  <c r="F3798" i="1"/>
  <c r="F3790" i="1"/>
  <c r="F3782" i="1"/>
  <c r="F3774" i="1"/>
  <c r="F3768" i="1"/>
  <c r="F3760" i="1"/>
  <c r="F3746" i="1"/>
  <c r="F3732" i="1"/>
  <c r="F3724" i="1"/>
  <c r="F3716" i="1"/>
  <c r="F3708" i="1"/>
  <c r="F3700" i="1"/>
  <c r="F3692" i="1"/>
  <c r="F3686" i="1"/>
  <c r="F3678" i="1"/>
  <c r="F3670" i="1"/>
  <c r="F3662" i="1"/>
  <c r="F3654" i="1"/>
  <c r="F3646" i="1"/>
  <c r="F3638" i="1"/>
  <c r="F3630" i="1"/>
  <c r="F3613" i="1"/>
  <c r="F3605" i="1"/>
  <c r="F3597" i="1"/>
  <c r="F3589" i="1"/>
  <c r="F3581" i="1"/>
  <c r="F3573" i="1"/>
  <c r="F3559" i="1"/>
  <c r="F3551" i="1"/>
  <c r="F3543" i="1"/>
  <c r="F3535" i="1"/>
  <c r="F3527" i="1"/>
  <c r="F3519" i="1"/>
  <c r="F3511" i="1"/>
  <c r="F3497" i="1"/>
  <c r="F3489" i="1"/>
  <c r="F3475" i="1"/>
  <c r="F3467" i="1"/>
  <c r="F5390" i="1"/>
  <c r="F5137" i="1"/>
  <c r="F4937" i="1"/>
  <c r="F4881" i="1"/>
  <c r="F4851" i="1"/>
  <c r="F4817" i="1"/>
  <c r="F4787" i="1"/>
  <c r="F4753" i="1"/>
  <c r="F4723" i="1"/>
  <c r="F4715" i="1"/>
  <c r="F4706" i="1"/>
  <c r="F4678" i="1"/>
  <c r="F4669" i="1"/>
  <c r="F4648" i="1"/>
  <c r="F4641" i="1"/>
  <c r="F4589" i="1"/>
  <c r="F4585" i="1"/>
  <c r="F4570" i="1"/>
  <c r="F4562" i="1"/>
  <c r="F4522" i="1"/>
  <c r="F4510" i="1"/>
  <c r="F4502" i="1"/>
  <c r="F4494" i="1"/>
  <c r="F4486" i="1"/>
  <c r="F4458" i="1"/>
  <c r="F4450" i="1"/>
  <c r="F4442" i="1"/>
  <c r="F4434" i="1"/>
  <c r="F4426" i="1"/>
  <c r="F4418" i="1"/>
  <c r="F4410" i="1"/>
  <c r="F4402" i="1"/>
  <c r="F4394" i="1"/>
  <c r="F4386" i="1"/>
  <c r="F4378" i="1"/>
  <c r="F4370" i="1"/>
  <c r="F4362" i="1"/>
  <c r="F4354" i="1"/>
  <c r="F4346" i="1"/>
  <c r="F4338" i="1"/>
  <c r="F4330" i="1"/>
  <c r="F4316" i="1"/>
  <c r="F4308" i="1"/>
  <c r="F4297" i="1"/>
  <c r="F4289" i="1"/>
  <c r="F4281" i="1"/>
  <c r="F4273" i="1"/>
  <c r="F4265" i="1"/>
  <c r="F4257" i="1"/>
  <c r="F4249" i="1"/>
  <c r="F4241" i="1"/>
  <c r="F4233" i="1"/>
  <c r="F4225" i="1"/>
  <c r="F4173" i="1"/>
  <c r="F4165" i="1"/>
  <c r="F4157" i="1"/>
  <c r="F4149" i="1"/>
  <c r="F4141" i="1"/>
  <c r="F4133" i="1"/>
  <c r="F4125" i="1"/>
  <c r="F4117" i="1"/>
  <c r="F4109" i="1"/>
  <c r="F4073" i="1"/>
  <c r="F4069" i="1"/>
  <c r="F4042" i="1"/>
  <c r="F4030" i="1"/>
  <c r="F4026" i="1"/>
  <c r="F4014" i="1"/>
  <c r="F4010" i="1"/>
  <c r="F3998" i="1"/>
  <c r="F3994" i="1"/>
  <c r="F3982" i="1"/>
  <c r="F3978" i="1"/>
  <c r="F3966" i="1"/>
  <c r="F3962" i="1"/>
  <c r="F3950" i="1"/>
  <c r="F3946" i="1"/>
  <c r="F3909" i="1"/>
  <c r="F3898" i="1"/>
  <c r="F3890" i="1"/>
  <c r="F3878" i="1"/>
  <c r="F3870" i="1"/>
  <c r="F3862" i="1"/>
  <c r="F3856" i="1"/>
  <c r="F3848" i="1"/>
  <c r="F3840" i="1"/>
  <c r="F3832" i="1"/>
  <c r="F3824" i="1"/>
  <c r="F3818" i="1"/>
  <c r="F3810" i="1"/>
  <c r="F3804" i="1"/>
  <c r="F3796" i="1"/>
  <c r="F3788" i="1"/>
  <c r="F3780" i="1"/>
  <c r="F3772" i="1"/>
  <c r="F3766" i="1"/>
  <c r="F3758" i="1"/>
  <c r="F3752" i="1"/>
  <c r="F3744" i="1"/>
  <c r="F3730" i="1"/>
  <c r="F3722" i="1"/>
  <c r="F3714" i="1"/>
  <c r="F3706" i="1"/>
  <c r="F3698" i="1"/>
  <c r="F3690" i="1"/>
  <c r="F3684" i="1"/>
  <c r="F3676" i="1"/>
  <c r="F3668" i="1"/>
  <c r="F3660" i="1"/>
  <c r="F3652" i="1"/>
  <c r="F3644" i="1"/>
  <c r="F3636" i="1"/>
  <c r="F3625" i="1"/>
  <c r="F3619" i="1"/>
  <c r="F3611" i="1"/>
  <c r="F3603" i="1"/>
  <c r="F3595" i="1"/>
  <c r="F3587" i="1"/>
  <c r="F3579" i="1"/>
  <c r="F3571" i="1"/>
  <c r="F3565" i="1"/>
  <c r="F3557" i="1"/>
  <c r="F3549" i="1"/>
  <c r="F3541" i="1"/>
  <c r="F3533" i="1"/>
  <c r="F3525" i="1"/>
  <c r="F3517" i="1"/>
  <c r="F3509" i="1"/>
  <c r="F3503" i="1"/>
  <c r="F3495" i="1"/>
  <c r="F3487" i="1"/>
  <c r="F3481" i="1"/>
  <c r="F3473" i="1"/>
  <c r="F3465" i="1"/>
  <c r="F3457" i="1"/>
  <c r="F3449" i="1"/>
  <c r="F3441" i="1"/>
  <c r="F3433" i="1"/>
  <c r="F3423" i="1"/>
  <c r="F3419" i="1"/>
  <c r="F3415" i="1"/>
  <c r="F3407" i="1"/>
  <c r="F3399" i="1"/>
  <c r="F3391" i="1"/>
  <c r="F3383" i="1"/>
  <c r="F3375" i="1"/>
  <c r="F3367" i="1"/>
  <c r="F3359" i="1"/>
  <c r="F3351" i="1"/>
  <c r="F3343" i="1"/>
  <c r="F3337" i="1"/>
  <c r="F4955" i="1"/>
  <c r="F4903" i="1"/>
  <c r="F4859" i="1"/>
  <c r="F4833" i="1"/>
  <c r="F4803" i="1"/>
  <c r="F4731" i="1"/>
  <c r="F4699" i="1"/>
  <c r="F4597" i="1"/>
  <c r="F4536" i="1"/>
  <c r="F4405" i="1"/>
  <c r="F4395" i="1"/>
  <c r="F4341" i="1"/>
  <c r="F4331" i="1"/>
  <c r="F4200" i="1"/>
  <c r="F4084" i="1"/>
  <c r="F4081" i="1"/>
  <c r="F4077" i="1"/>
  <c r="F4071" i="1"/>
  <c r="F4028" i="1"/>
  <c r="F4016" i="1"/>
  <c r="F3995" i="1"/>
  <c r="F3924" i="1"/>
  <c r="F3913" i="1"/>
  <c r="F3875" i="1"/>
  <c r="F3867" i="1"/>
  <c r="F3859" i="1"/>
  <c r="F3751" i="1"/>
  <c r="F3743" i="1"/>
  <c r="F3731" i="1"/>
  <c r="F3723" i="1"/>
  <c r="F3715" i="1"/>
  <c r="F3707" i="1"/>
  <c r="F3699" i="1"/>
  <c r="F3691" i="1"/>
  <c r="F3683" i="1"/>
  <c r="F3675" i="1"/>
  <c r="F3667" i="1"/>
  <c r="F3659" i="1"/>
  <c r="F3651" i="1"/>
  <c r="F3643" i="1"/>
  <c r="F3635" i="1"/>
  <c r="F3622" i="1"/>
  <c r="F3562" i="1"/>
  <c r="F3558" i="1"/>
  <c r="F3534" i="1"/>
  <c r="F3531" i="1"/>
  <c r="F3530" i="1"/>
  <c r="F3529" i="1"/>
  <c r="F3518" i="1"/>
  <c r="F3515" i="1"/>
  <c r="F3514" i="1"/>
  <c r="F3513" i="1"/>
  <c r="F3494" i="1"/>
  <c r="F3490" i="1"/>
  <c r="F3454" i="1"/>
  <c r="F3448" i="1"/>
  <c r="F3429" i="1"/>
  <c r="F3428" i="1"/>
  <c r="F3414" i="1"/>
  <c r="F3388" i="1"/>
  <c r="F3382" i="1"/>
  <c r="F3356" i="1"/>
  <c r="F3350" i="1"/>
  <c r="F3335" i="1"/>
  <c r="F3327" i="1"/>
  <c r="F3319" i="1"/>
  <c r="F3311" i="1"/>
  <c r="F3303" i="1"/>
  <c r="F3295" i="1"/>
  <c r="F3281" i="1"/>
  <c r="F3225" i="1"/>
  <c r="F3217" i="1"/>
  <c r="F3209" i="1"/>
  <c r="F3201" i="1"/>
  <c r="F3193" i="1"/>
  <c r="F3185" i="1"/>
  <c r="F3177" i="1"/>
  <c r="F3171" i="1"/>
  <c r="F3165" i="1"/>
  <c r="F3155" i="1"/>
  <c r="F3129" i="1"/>
  <c r="F3123" i="1"/>
  <c r="F3117" i="1"/>
  <c r="F3111" i="1"/>
  <c r="F3105" i="1"/>
  <c r="F3097" i="1"/>
  <c r="F3087" i="1"/>
  <c r="F3079" i="1"/>
  <c r="F3059" i="1"/>
  <c r="F3052" i="1"/>
  <c r="F3046" i="1"/>
  <c r="F3038" i="1"/>
  <c r="F3030" i="1"/>
  <c r="F3022" i="1"/>
  <c r="F3015" i="1"/>
  <c r="F3010" i="1"/>
  <c r="F3002" i="1"/>
  <c r="F2998" i="1"/>
  <c r="F2986" i="1"/>
  <c r="F2972" i="1"/>
  <c r="F2964" i="1"/>
  <c r="F2956" i="1"/>
  <c r="F5478" i="1"/>
  <c r="F5403" i="1"/>
  <c r="F5024" i="1"/>
  <c r="F4690" i="1"/>
  <c r="F4663" i="1"/>
  <c r="F4612" i="1"/>
  <c r="F4595" i="1"/>
  <c r="F4590" i="1"/>
  <c r="F4561" i="1"/>
  <c r="F4544" i="1"/>
  <c r="F4473" i="1"/>
  <c r="F4459" i="1"/>
  <c r="F4445" i="1"/>
  <c r="F4435" i="1"/>
  <c r="F4381" i="1"/>
  <c r="F4371" i="1"/>
  <c r="F4317" i="1"/>
  <c r="F4208" i="1"/>
  <c r="F4175" i="1"/>
  <c r="F4072" i="1"/>
  <c r="F4064" i="1"/>
  <c r="F4029" i="1"/>
  <c r="F4012" i="1"/>
  <c r="F4000" i="1"/>
  <c r="F3979" i="1"/>
  <c r="F3934" i="1"/>
  <c r="F3916" i="1"/>
  <c r="F3805" i="1"/>
  <c r="F3797" i="1"/>
  <c r="F3789" i="1"/>
  <c r="F3781" i="1"/>
  <c r="F3773" i="1"/>
  <c r="F3767" i="1"/>
  <c r="F3759" i="1"/>
  <c r="F3616" i="1"/>
  <c r="F3608" i="1"/>
  <c r="F3600" i="1"/>
  <c r="F3592" i="1"/>
  <c r="F3584" i="1"/>
  <c r="F3564" i="1"/>
  <c r="F3563" i="1"/>
  <c r="F3496" i="1"/>
  <c r="F3493" i="1"/>
  <c r="F3492" i="1"/>
  <c r="F3491" i="1"/>
  <c r="F3472" i="1"/>
  <c r="F3468" i="1"/>
  <c r="F3453" i="1"/>
  <c r="F3452" i="1"/>
  <c r="F3451" i="1"/>
  <c r="F3450" i="1"/>
  <c r="F3447" i="1"/>
  <c r="F3421" i="1"/>
  <c r="F3416" i="1"/>
  <c r="F3413" i="1"/>
  <c r="F3387" i="1"/>
  <c r="F3386" i="1"/>
  <c r="F3385" i="1"/>
  <c r="F3384" i="1"/>
  <c r="F3381" i="1"/>
  <c r="F3355" i="1"/>
  <c r="F3354" i="1"/>
  <c r="F3353" i="1"/>
  <c r="F3352" i="1"/>
  <c r="F3349" i="1"/>
  <c r="F3334" i="1"/>
  <c r="F3326" i="1"/>
  <c r="F3318" i="1"/>
  <c r="F3310" i="1"/>
  <c r="F3302" i="1"/>
  <c r="F3294" i="1"/>
  <c r="F3288" i="1"/>
  <c r="F3280" i="1"/>
  <c r="F3232" i="1"/>
  <c r="F3224" i="1"/>
  <c r="F3216" i="1"/>
  <c r="F3208" i="1"/>
  <c r="F3200" i="1"/>
  <c r="F3192" i="1"/>
  <c r="F3184" i="1"/>
  <c r="F3176" i="1"/>
  <c r="F3170" i="1"/>
  <c r="F3164" i="1"/>
  <c r="F3154" i="1"/>
  <c r="F3128" i="1"/>
  <c r="F3122" i="1"/>
  <c r="F3116" i="1"/>
  <c r="F3110" i="1"/>
  <c r="F3104" i="1"/>
  <c r="F3096" i="1"/>
  <c r="F3086" i="1"/>
  <c r="F3078" i="1"/>
  <c r="F4930" i="1"/>
  <c r="F4875" i="1"/>
  <c r="F4809" i="1"/>
  <c r="F4779" i="1"/>
  <c r="F4747" i="1"/>
  <c r="F4704" i="1"/>
  <c r="F4688" i="1"/>
  <c r="F4683" i="1"/>
  <c r="F4646" i="1"/>
  <c r="F4620" i="1"/>
  <c r="F4608" i="1"/>
  <c r="F4559" i="1"/>
  <c r="F4526" i="1"/>
  <c r="F4421" i="1"/>
  <c r="F4411" i="1"/>
  <c r="F4357" i="1"/>
  <c r="F4347" i="1"/>
  <c r="F4303" i="1"/>
  <c r="F4216" i="1"/>
  <c r="F4183" i="1"/>
  <c r="F4085" i="1"/>
  <c r="F4078" i="1"/>
  <c r="F4049" i="1"/>
  <c r="F4013" i="1"/>
  <c r="F3996" i="1"/>
  <c r="F3984" i="1"/>
  <c r="F3963" i="1"/>
  <c r="F3925" i="1"/>
  <c r="F3905" i="1"/>
  <c r="F3903" i="1"/>
  <c r="F3895" i="1"/>
  <c r="F3887" i="1"/>
  <c r="F3876" i="1"/>
  <c r="F3868" i="1"/>
  <c r="F3860" i="1"/>
  <c r="F3853" i="1"/>
  <c r="F3845" i="1"/>
  <c r="F3837" i="1"/>
  <c r="F3829" i="1"/>
  <c r="F3815" i="1"/>
  <c r="F3745" i="1"/>
  <c r="F3685" i="1"/>
  <c r="F3677" i="1"/>
  <c r="F3669" i="1"/>
  <c r="F3661" i="1"/>
  <c r="F3653" i="1"/>
  <c r="F3645" i="1"/>
  <c r="F3637" i="1"/>
  <c r="F3629" i="1"/>
  <c r="F3623" i="1"/>
  <c r="F3568" i="1"/>
  <c r="F3566" i="1"/>
  <c r="F3474" i="1"/>
  <c r="F3471" i="1"/>
  <c r="F3470" i="1"/>
  <c r="F3469" i="1"/>
  <c r="F3446" i="1"/>
  <c r="F3440" i="1"/>
  <c r="F3412" i="1"/>
  <c r="F3406" i="1"/>
  <c r="F3380" i="1"/>
  <c r="F3374" i="1"/>
  <c r="F3348" i="1"/>
  <c r="F3342" i="1"/>
  <c r="F3333" i="1"/>
  <c r="F3325" i="1"/>
  <c r="F3317" i="1"/>
  <c r="F3309" i="1"/>
  <c r="F3301" i="1"/>
  <c r="F3293" i="1"/>
  <c r="F3287" i="1"/>
  <c r="F3231" i="1"/>
  <c r="F3215" i="1"/>
  <c r="F3207" i="1"/>
  <c r="F3199" i="1"/>
  <c r="F3191" i="1"/>
  <c r="F3183" i="1"/>
  <c r="F3175" i="1"/>
  <c r="F3169" i="1"/>
  <c r="F3163" i="1"/>
  <c r="F3153" i="1"/>
  <c r="F3141" i="1"/>
  <c r="F3127" i="1"/>
  <c r="F3121" i="1"/>
  <c r="F3115" i="1"/>
  <c r="F3109" i="1"/>
  <c r="F3103" i="1"/>
  <c r="F3095" i="1"/>
  <c r="F3091" i="1"/>
  <c r="F3085" i="1"/>
  <c r="F3077" i="1"/>
  <c r="F3056" i="1"/>
  <c r="F3050" i="1"/>
  <c r="F3044" i="1"/>
  <c r="F3036" i="1"/>
  <c r="F3028" i="1"/>
  <c r="F3021" i="1"/>
  <c r="F3008" i="1"/>
  <c r="F2984" i="1"/>
  <c r="F2978" i="1"/>
  <c r="F2970" i="1"/>
  <c r="F2962" i="1"/>
  <c r="F2954" i="1"/>
  <c r="F2944" i="1"/>
  <c r="F2936" i="1"/>
  <c r="F2931" i="1"/>
  <c r="F2926" i="1"/>
  <c r="F2921" i="1"/>
  <c r="F2912" i="1"/>
  <c r="F5567" i="1"/>
  <c r="F5510" i="1"/>
  <c r="F5238" i="1"/>
  <c r="F4990" i="1"/>
  <c r="F4867" i="1"/>
  <c r="F4795" i="1"/>
  <c r="F4769" i="1"/>
  <c r="F4739" i="1"/>
  <c r="F4681" i="1"/>
  <c r="F4675" i="1"/>
  <c r="F4664" i="1"/>
  <c r="F4628" i="1"/>
  <c r="F4599" i="1"/>
  <c r="F4550" i="1"/>
  <c r="F4542" i="1"/>
  <c r="F4471" i="1"/>
  <c r="F4461" i="1"/>
  <c r="F4437" i="1"/>
  <c r="F4427" i="1"/>
  <c r="F4373" i="1"/>
  <c r="F4363" i="1"/>
  <c r="F4319" i="1"/>
  <c r="F4309" i="1"/>
  <c r="F4199" i="1"/>
  <c r="F4089" i="1"/>
  <c r="F4067" i="1"/>
  <c r="F4047" i="1"/>
  <c r="F3981" i="1"/>
  <c r="F3964" i="1"/>
  <c r="F3952" i="1"/>
  <c r="F3936" i="1"/>
  <c r="F3935" i="1"/>
  <c r="F3918" i="1"/>
  <c r="F3917" i="1"/>
  <c r="F3896" i="1"/>
  <c r="F3888" i="1"/>
  <c r="F3854" i="1"/>
  <c r="F3846" i="1"/>
  <c r="F3838" i="1"/>
  <c r="F3830" i="1"/>
  <c r="F3816" i="1"/>
  <c r="F3808" i="1"/>
  <c r="F3801" i="1"/>
  <c r="F3793" i="1"/>
  <c r="F3785" i="1"/>
  <c r="F3777" i="1"/>
  <c r="F3763" i="1"/>
  <c r="F3755" i="1"/>
  <c r="F3618" i="1"/>
  <c r="F3610" i="1"/>
  <c r="F3602" i="1"/>
  <c r="F3594" i="1"/>
  <c r="F3586" i="1"/>
  <c r="F3576" i="1"/>
  <c r="F3572" i="1"/>
  <c r="F3546" i="1"/>
  <c r="F3542" i="1"/>
  <c r="F3539" i="1"/>
  <c r="F3538" i="1"/>
  <c r="F3537" i="1"/>
  <c r="F3526" i="1"/>
  <c r="F3523" i="1"/>
  <c r="F3522" i="1"/>
  <c r="F3521" i="1"/>
  <c r="F3510" i="1"/>
  <c r="F3507" i="1"/>
  <c r="F3506" i="1"/>
  <c r="F3502" i="1"/>
  <c r="F3498" i="1"/>
  <c r="F3486" i="1"/>
  <c r="F3438" i="1"/>
  <c r="F3432" i="1"/>
  <c r="F3404" i="1"/>
  <c r="F3398" i="1"/>
  <c r="F3372" i="1"/>
  <c r="F3366" i="1"/>
  <c r="F3340" i="1"/>
  <c r="F3331" i="1"/>
  <c r="F3323" i="1"/>
  <c r="F3315" i="1"/>
  <c r="F3307" i="1"/>
  <c r="F3299" i="1"/>
  <c r="F3291" i="1"/>
  <c r="F3285" i="1"/>
  <c r="F3229" i="1"/>
  <c r="F3213" i="1"/>
  <c r="F3205" i="1"/>
  <c r="F3197" i="1"/>
  <c r="F3189" i="1"/>
  <c r="F3181" i="1"/>
  <c r="F3167" i="1"/>
  <c r="F3151" i="1"/>
  <c r="F3145" i="1"/>
  <c r="F3133" i="1"/>
  <c r="F3119" i="1"/>
  <c r="F3101" i="1"/>
  <c r="F3089" i="1"/>
  <c r="F3083" i="1"/>
  <c r="F3075" i="1"/>
  <c r="F3069" i="1"/>
  <c r="F3048" i="1"/>
  <c r="F3042" i="1"/>
  <c r="F3034" i="1"/>
  <c r="F3026" i="1"/>
  <c r="F3019" i="1"/>
  <c r="F3006" i="1"/>
  <c r="F2990" i="1"/>
  <c r="F2982" i="1"/>
  <c r="F2976" i="1"/>
  <c r="F2968" i="1"/>
  <c r="F2960" i="1"/>
  <c r="F2952" i="1"/>
  <c r="F2942" i="1"/>
  <c r="F2934" i="1"/>
  <c r="F2930" i="1"/>
  <c r="F2920" i="1"/>
  <c r="F2910" i="1"/>
  <c r="F2904" i="1"/>
  <c r="F2898" i="1"/>
  <c r="F2890" i="1"/>
  <c r="F2884" i="1"/>
  <c r="F2876" i="1"/>
  <c r="F2868" i="1"/>
  <c r="F2860" i="1"/>
  <c r="F2857" i="1"/>
  <c r="F2849" i="1"/>
  <c r="F2835" i="1"/>
  <c r="F2827" i="1"/>
  <c r="F2823" i="1"/>
  <c r="F4811" i="1"/>
  <c r="F4761" i="1"/>
  <c r="F4694" i="1"/>
  <c r="F4657" i="1"/>
  <c r="F4498" i="1"/>
  <c r="F4472" i="1"/>
  <c r="F4365" i="1"/>
  <c r="F4245" i="1"/>
  <c r="F4192" i="1"/>
  <c r="F4176" i="1"/>
  <c r="F4137" i="1"/>
  <c r="F4083" i="1"/>
  <c r="F4070" i="1"/>
  <c r="F4057" i="1"/>
  <c r="F4011" i="1"/>
  <c r="F3938" i="1"/>
  <c r="F3897" i="1"/>
  <c r="F3889" i="1"/>
  <c r="F3869" i="1"/>
  <c r="F3757" i="1"/>
  <c r="F3750" i="1"/>
  <c r="F3729" i="1"/>
  <c r="F3719" i="1"/>
  <c r="F3697" i="1"/>
  <c r="F3657" i="1"/>
  <c r="F3569" i="1"/>
  <c r="F3524" i="1"/>
  <c r="F3479" i="1"/>
  <c r="F3409" i="1"/>
  <c r="F3405" i="1"/>
  <c r="F3400" i="1"/>
  <c r="F3392" i="1"/>
  <c r="F3376" i="1"/>
  <c r="F3371" i="1"/>
  <c r="F3362" i="1"/>
  <c r="F3347" i="1"/>
  <c r="F3329" i="1"/>
  <c r="F3321" i="1"/>
  <c r="F3313" i="1"/>
  <c r="F3305" i="1"/>
  <c r="F3297" i="1"/>
  <c r="F3283" i="1"/>
  <c r="F3230" i="1"/>
  <c r="F3162" i="1"/>
  <c r="F3146" i="1"/>
  <c r="F3130" i="1"/>
  <c r="F3099" i="1"/>
  <c r="F3041" i="1"/>
  <c r="F3040" i="1"/>
  <c r="F3035" i="1"/>
  <c r="F3011" i="1"/>
  <c r="F2967" i="1"/>
  <c r="F2966" i="1"/>
  <c r="F2961" i="1"/>
  <c r="F2928" i="1"/>
  <c r="F2903" i="1"/>
  <c r="F2894" i="1"/>
  <c r="F2893" i="1"/>
  <c r="F2892" i="1"/>
  <c r="F2891" i="1"/>
  <c r="F2888" i="1"/>
  <c r="F2865" i="1"/>
  <c r="F2854" i="1"/>
  <c r="F2848" i="1"/>
  <c r="F2839" i="1"/>
  <c r="F2838" i="1"/>
  <c r="F2837" i="1"/>
  <c r="F2836" i="1"/>
  <c r="F2833" i="1"/>
  <c r="F2820" i="1"/>
  <c r="F2774" i="1"/>
  <c r="F2766" i="1"/>
  <c r="F2761" i="1"/>
  <c r="F2753" i="1"/>
  <c r="F2747" i="1"/>
  <c r="F2739" i="1"/>
  <c r="F2724" i="1"/>
  <c r="F2711" i="1"/>
  <c r="F2703" i="1"/>
  <c r="F2695" i="1"/>
  <c r="F2687" i="1"/>
  <c r="F2679" i="1"/>
  <c r="F2671" i="1"/>
  <c r="F2663" i="1"/>
  <c r="F2655" i="1"/>
  <c r="F2644" i="1"/>
  <c r="F2638" i="1"/>
  <c r="F2623" i="1"/>
  <c r="F2615" i="1"/>
  <c r="F2607" i="1"/>
  <c r="F2599" i="1"/>
  <c r="F2591" i="1"/>
  <c r="F2583" i="1"/>
  <c r="F2573" i="1"/>
  <c r="F2565" i="1"/>
  <c r="F2555" i="1"/>
  <c r="F2510" i="1"/>
  <c r="F2498" i="1"/>
  <c r="F2492" i="1"/>
  <c r="F2488" i="1"/>
  <c r="F2480" i="1"/>
  <c r="F2474" i="1"/>
  <c r="F2466" i="1"/>
  <c r="F2440" i="1"/>
  <c r="F2428" i="1"/>
  <c r="F2413" i="1"/>
  <c r="F2409" i="1"/>
  <c r="F5246" i="1"/>
  <c r="F4873" i="1"/>
  <c r="F4698" i="1"/>
  <c r="F4670" i="1"/>
  <c r="F4660" i="1"/>
  <c r="F4581" i="1"/>
  <c r="F4558" i="1"/>
  <c r="F4534" i="1"/>
  <c r="F4527" i="1"/>
  <c r="F4490" i="1"/>
  <c r="F4453" i="1"/>
  <c r="F4379" i="1"/>
  <c r="F4285" i="1"/>
  <c r="F4092" i="1"/>
  <c r="F4091" i="1"/>
  <c r="F4065" i="1"/>
  <c r="F4063" i="1"/>
  <c r="F3948" i="1"/>
  <c r="F3914" i="1"/>
  <c r="F3855" i="1"/>
  <c r="F3847" i="1"/>
  <c r="F3839" i="1"/>
  <c r="F3831" i="1"/>
  <c r="F3823" i="1"/>
  <c r="F3819" i="1"/>
  <c r="F3811" i="1"/>
  <c r="F3764" i="1"/>
  <c r="F3712" i="1"/>
  <c r="F3665" i="1"/>
  <c r="F3634" i="1"/>
  <c r="F3593" i="1"/>
  <c r="F3580" i="1"/>
  <c r="F3575" i="1"/>
  <c r="F3553" i="1"/>
  <c r="F3547" i="1"/>
  <c r="F3536" i="1"/>
  <c r="F3528" i="1"/>
  <c r="F3501" i="1"/>
  <c r="F3485" i="1"/>
  <c r="F3480" i="1"/>
  <c r="F3460" i="1"/>
  <c r="F3445" i="1"/>
  <c r="F3436" i="1"/>
  <c r="F3395" i="1"/>
  <c r="F3390" i="1"/>
  <c r="F3357" i="1"/>
  <c r="F3330" i="1"/>
  <c r="F3322" i="1"/>
  <c r="F3314" i="1"/>
  <c r="F3306" i="1"/>
  <c r="F3298" i="1"/>
  <c r="F3290" i="1"/>
  <c r="F3284" i="1"/>
  <c r="F3219" i="1"/>
  <c r="F3211" i="1"/>
  <c r="F3203" i="1"/>
  <c r="F3195" i="1"/>
  <c r="F3187" i="1"/>
  <c r="F3179" i="1"/>
  <c r="F3168" i="1"/>
  <c r="F3156" i="1"/>
  <c r="F3148" i="1"/>
  <c r="F3112" i="1"/>
  <c r="F3100" i="1"/>
  <c r="F3084" i="1"/>
  <c r="F3076" i="1"/>
  <c r="F3064" i="1"/>
  <c r="F3058" i="1"/>
  <c r="F3029" i="1"/>
  <c r="F3012" i="1"/>
  <c r="F3007" i="1"/>
  <c r="F2993" i="1"/>
  <c r="F2991" i="1"/>
  <c r="F2973" i="1"/>
  <c r="F2955" i="1"/>
  <c r="F2932" i="1"/>
  <c r="F2907" i="1"/>
  <c r="F2906" i="1"/>
  <c r="F2905" i="1"/>
  <c r="F2902" i="1"/>
  <c r="F2887" i="1"/>
  <c r="F2864" i="1"/>
  <c r="F2863" i="1"/>
  <c r="F2862" i="1"/>
  <c r="F2861" i="1"/>
  <c r="F2853" i="1"/>
  <c r="F2852" i="1"/>
  <c r="F2851" i="1"/>
  <c r="F2850" i="1"/>
  <c r="F2847" i="1"/>
  <c r="F2832" i="1"/>
  <c r="F2826" i="1"/>
  <c r="F2819" i="1"/>
  <c r="F2818" i="1"/>
  <c r="F2817" i="1"/>
  <c r="F2816" i="1"/>
  <c r="F2815" i="1"/>
  <c r="F2809" i="1"/>
  <c r="F2784" i="1"/>
  <c r="F2779" i="1"/>
  <c r="F2773" i="1"/>
  <c r="F2760" i="1"/>
  <c r="F2752" i="1"/>
  <c r="F2746" i="1"/>
  <c r="F2738" i="1"/>
  <c r="F2731" i="1"/>
  <c r="F2723" i="1"/>
  <c r="F2710" i="1"/>
  <c r="F2702" i="1"/>
  <c r="F2694" i="1"/>
  <c r="F2686" i="1"/>
  <c r="F2678" i="1"/>
  <c r="F2670" i="1"/>
  <c r="F2662" i="1"/>
  <c r="F2654" i="1"/>
  <c r="F2643" i="1"/>
  <c r="F2637" i="1"/>
  <c r="F2628" i="1"/>
  <c r="F2622" i="1"/>
  <c r="F2614" i="1"/>
  <c r="F2606" i="1"/>
  <c r="F2598" i="1"/>
  <c r="F2590" i="1"/>
  <c r="F2582" i="1"/>
  <c r="F2572" i="1"/>
  <c r="F2564" i="1"/>
  <c r="F2560" i="1"/>
  <c r="F2554" i="1"/>
  <c r="F2509" i="1"/>
  <c r="F2505" i="1"/>
  <c r="F2497" i="1"/>
  <c r="F2487" i="1"/>
  <c r="F2479" i="1"/>
  <c r="F2473" i="1"/>
  <c r="F2465" i="1"/>
  <c r="F2453" i="1"/>
  <c r="F2439" i="1"/>
  <c r="F5023" i="1"/>
  <c r="F4671" i="1"/>
  <c r="F4413" i="1"/>
  <c r="F4387" i="1"/>
  <c r="F4339" i="1"/>
  <c r="F4311" i="1"/>
  <c r="F4277" i="1"/>
  <c r="F4237" i="1"/>
  <c r="F4215" i="1"/>
  <c r="F4169" i="1"/>
  <c r="F4129" i="1"/>
  <c r="F4095" i="1"/>
  <c r="F4066" i="1"/>
  <c r="F4043" i="1"/>
  <c r="F3965" i="1"/>
  <c r="F3949" i="1"/>
  <c r="F3923" i="1"/>
  <c r="F3908" i="1"/>
  <c r="F3877" i="1"/>
  <c r="F3863" i="1"/>
  <c r="F3795" i="1"/>
  <c r="F3779" i="1"/>
  <c r="F3737" i="1"/>
  <c r="F3727" i="1"/>
  <c r="F3705" i="1"/>
  <c r="F3695" i="1"/>
  <c r="F3673" i="1"/>
  <c r="F3642" i="1"/>
  <c r="F3624" i="1"/>
  <c r="F3617" i="1"/>
  <c r="F3604" i="1"/>
  <c r="F3570" i="1"/>
  <c r="F3548" i="1"/>
  <c r="F3508" i="1"/>
  <c r="F3476" i="1"/>
  <c r="F3455" i="1"/>
  <c r="F3426" i="1"/>
  <c r="F3424" i="1"/>
  <c r="F3410" i="1"/>
  <c r="F3401" i="1"/>
  <c r="F3397" i="1"/>
  <c r="F3396" i="1"/>
  <c r="F3377" i="1"/>
  <c r="F3373" i="1"/>
  <c r="F3368" i="1"/>
  <c r="F3360" i="1"/>
  <c r="F3344" i="1"/>
  <c r="F3339" i="1"/>
  <c r="F3212" i="1"/>
  <c r="F3204" i="1"/>
  <c r="F3196" i="1"/>
  <c r="F3188" i="1"/>
  <c r="F3180" i="1"/>
  <c r="F3140" i="1"/>
  <c r="F3131" i="1"/>
  <c r="F3120" i="1"/>
  <c r="F3090" i="1"/>
  <c r="F3067" i="1"/>
  <c r="F3051" i="1"/>
  <c r="F3043" i="1"/>
  <c r="F3001" i="1"/>
  <c r="F2997" i="1"/>
  <c r="F2995" i="1"/>
  <c r="F2994" i="1"/>
  <c r="F2985" i="1"/>
  <c r="F2975" i="1"/>
  <c r="F2974" i="1"/>
  <c r="F2969" i="1"/>
  <c r="F2941" i="1"/>
  <c r="F2937" i="1"/>
  <c r="F2901" i="1"/>
  <c r="F2886" i="1"/>
  <c r="F2885" i="1"/>
  <c r="F2883" i="1"/>
  <c r="F2846" i="1"/>
  <c r="F2831" i="1"/>
  <c r="F2830" i="1"/>
  <c r="F2829" i="1"/>
  <c r="F2828" i="1"/>
  <c r="F2814" i="1"/>
  <c r="F2783" i="1"/>
  <c r="F2772" i="1"/>
  <c r="F2759" i="1"/>
  <c r="F2751" i="1"/>
  <c r="F2745" i="1"/>
  <c r="F2737" i="1"/>
  <c r="F2730" i="1"/>
  <c r="F2722" i="1"/>
  <c r="F2717" i="1"/>
  <c r="F2709" i="1"/>
  <c r="F2701" i="1"/>
  <c r="F2693" i="1"/>
  <c r="F2685" i="1"/>
  <c r="F2677" i="1"/>
  <c r="F2669" i="1"/>
  <c r="F2661" i="1"/>
  <c r="F2653" i="1"/>
  <c r="F2642" i="1"/>
  <c r="F2636" i="1"/>
  <c r="F2627" i="1"/>
  <c r="F2621" i="1"/>
  <c r="F2613" i="1"/>
  <c r="F2605" i="1"/>
  <c r="F2597" i="1"/>
  <c r="F2589" i="1"/>
  <c r="F2581" i="1"/>
  <c r="F2571" i="1"/>
  <c r="F2559" i="1"/>
  <c r="F2553" i="1"/>
  <c r="F2504" i="1"/>
  <c r="F2496" i="1"/>
  <c r="F2486" i="1"/>
  <c r="F2478" i="1"/>
  <c r="F2472" i="1"/>
  <c r="F2464" i="1"/>
  <c r="F2452" i="1"/>
  <c r="F2446" i="1"/>
  <c r="F2438" i="1"/>
  <c r="F2407" i="1"/>
  <c r="F2403" i="1"/>
  <c r="F2397" i="1"/>
  <c r="F2391" i="1"/>
  <c r="F2383" i="1"/>
  <c r="F2373" i="1"/>
  <c r="F2365" i="1"/>
  <c r="F2357" i="1"/>
  <c r="F2349" i="1"/>
  <c r="F2341" i="1"/>
  <c r="F2333" i="1"/>
  <c r="F2327" i="1"/>
  <c r="F2321" i="1"/>
  <c r="F2313" i="1"/>
  <c r="F5123" i="1"/>
  <c r="F5108" i="1"/>
  <c r="F4899" i="1"/>
  <c r="F4841" i="1"/>
  <c r="F4745" i="1"/>
  <c r="F4649" i="1"/>
  <c r="F4564" i="1"/>
  <c r="F4535" i="1"/>
  <c r="F4443" i="1"/>
  <c r="F4333" i="1"/>
  <c r="F4269" i="1"/>
  <c r="F4191" i="1"/>
  <c r="F4184" i="1"/>
  <c r="F4161" i="1"/>
  <c r="F4093" i="1"/>
  <c r="F4086" i="1"/>
  <c r="F4048" i="1"/>
  <c r="F4044" i="1"/>
  <c r="F3968" i="1"/>
  <c r="F3871" i="1"/>
  <c r="F3817" i="1"/>
  <c r="F3809" i="1"/>
  <c r="F3765" i="1"/>
  <c r="F3749" i="1"/>
  <c r="F3735" i="1"/>
  <c r="F3713" i="1"/>
  <c r="F3703" i="1"/>
  <c r="F3658" i="1"/>
  <c r="F3601" i="1"/>
  <c r="F3588" i="1"/>
  <c r="F3554" i="1"/>
  <c r="F3461" i="1"/>
  <c r="F3456" i="1"/>
  <c r="F3411" i="1"/>
  <c r="F3402" i="1"/>
  <c r="F3378" i="1"/>
  <c r="F3369" i="1"/>
  <c r="F3365" i="1"/>
  <c r="F3364" i="1"/>
  <c r="F3345" i="1"/>
  <c r="F3341" i="1"/>
  <c r="F3214" i="1"/>
  <c r="F3206" i="1"/>
  <c r="F3198" i="1"/>
  <c r="F3190" i="1"/>
  <c r="F3182" i="1"/>
  <c r="F3174" i="1"/>
  <c r="F3172" i="1"/>
  <c r="F3158" i="1"/>
  <c r="F3150" i="1"/>
  <c r="F3135" i="1"/>
  <c r="F3080" i="1"/>
  <c r="F3072" i="1"/>
  <c r="F3065" i="1"/>
  <c r="F3025" i="1"/>
  <c r="F3024" i="1"/>
  <c r="F3018" i="1"/>
  <c r="F3017" i="1"/>
  <c r="F3009" i="1"/>
  <c r="F2977" i="1"/>
  <c r="F2951" i="1"/>
  <c r="F2925" i="1"/>
  <c r="F2918" i="1"/>
  <c r="F2917" i="1"/>
  <c r="F2916" i="1"/>
  <c r="F2881" i="1"/>
  <c r="F2875" i="1"/>
  <c r="F2812" i="1"/>
  <c r="F2807" i="1"/>
  <c r="F2770" i="1"/>
  <c r="F2757" i="1"/>
  <c r="F2749" i="1"/>
  <c r="F2743" i="1"/>
  <c r="F2735" i="1"/>
  <c r="F2728" i="1"/>
  <c r="F2720" i="1"/>
  <c r="F2715" i="1"/>
  <c r="F2707" i="1"/>
  <c r="F2699" i="1"/>
  <c r="F2691" i="1"/>
  <c r="F2683" i="1"/>
  <c r="F2675" i="1"/>
  <c r="F2667" i="1"/>
  <c r="F2659" i="1"/>
  <c r="F2651" i="1"/>
  <c r="F2631" i="1"/>
  <c r="F2619" i="1"/>
  <c r="F2611" i="1"/>
  <c r="F2603" i="1"/>
  <c r="F2595" i="1"/>
  <c r="F2587" i="1"/>
  <c r="F2579" i="1"/>
  <c r="F2575" i="1"/>
  <c r="F2569" i="1"/>
  <c r="F2502" i="1"/>
  <c r="F2494" i="1"/>
  <c r="F2484" i="1"/>
  <c r="F2470" i="1"/>
  <c r="F2462" i="1"/>
  <c r="F2456" i="1"/>
  <c r="F2450" i="1"/>
  <c r="F2444" i="1"/>
  <c r="F2436" i="1"/>
  <c r="F2426" i="1"/>
  <c r="F2401" i="1"/>
  <c r="F2395" i="1"/>
  <c r="F2389" i="1"/>
  <c r="F2379" i="1"/>
  <c r="F2371" i="1"/>
  <c r="F2363" i="1"/>
  <c r="F2355" i="1"/>
  <c r="F2347" i="1"/>
  <c r="F2331" i="1"/>
  <c r="F2319" i="1"/>
  <c r="F2311" i="1"/>
  <c r="F2297" i="1"/>
  <c r="F2291" i="1"/>
  <c r="F2283" i="1"/>
  <c r="F5162" i="1"/>
  <c r="F4528" i="1"/>
  <c r="F4397" i="1"/>
  <c r="F4145" i="1"/>
  <c r="F3997" i="1"/>
  <c r="F3915" i="1"/>
  <c r="F3861" i="1"/>
  <c r="F3833" i="1"/>
  <c r="F3736" i="1"/>
  <c r="F3641" i="1"/>
  <c r="F3596" i="1"/>
  <c r="F3577" i="1"/>
  <c r="F3444" i="1"/>
  <c r="F3336" i="1"/>
  <c r="F3316" i="1"/>
  <c r="F3124" i="1"/>
  <c r="F3004" i="1"/>
  <c r="F2988" i="1"/>
  <c r="F2948" i="1"/>
  <c r="F2945" i="1"/>
  <c r="F2922" i="1"/>
  <c r="F2919" i="1"/>
  <c r="F2880" i="1"/>
  <c r="F2811" i="1"/>
  <c r="F2777" i="1"/>
  <c r="F2769" i="1"/>
  <c r="F2762" i="1"/>
  <c r="F2754" i="1"/>
  <c r="F2576" i="1"/>
  <c r="F2503" i="1"/>
  <c r="F2495" i="1"/>
  <c r="F2489" i="1"/>
  <c r="F2481" i="1"/>
  <c r="F2469" i="1"/>
  <c r="F2461" i="1"/>
  <c r="F2429" i="1"/>
  <c r="F2402" i="1"/>
  <c r="F2334" i="1"/>
  <c r="F2303" i="1"/>
  <c r="F2302" i="1"/>
  <c r="F2301" i="1"/>
  <c r="F2290" i="1"/>
  <c r="F2222" i="1"/>
  <c r="F2216" i="1"/>
  <c r="F2210" i="1"/>
  <c r="F2204" i="1"/>
  <c r="F2198" i="1"/>
  <c r="F2190" i="1"/>
  <c r="F2184" i="1"/>
  <c r="F2178" i="1"/>
  <c r="F2170" i="1"/>
  <c r="F2162" i="1"/>
  <c r="F2154" i="1"/>
  <c r="F2150" i="1"/>
  <c r="F2142" i="1"/>
  <c r="F2134" i="1"/>
  <c r="F2126" i="1"/>
  <c r="F2118" i="1"/>
  <c r="F2110" i="1"/>
  <c r="F2102" i="1"/>
  <c r="F2094" i="1"/>
  <c r="F2086" i="1"/>
  <c r="F2080" i="1"/>
  <c r="F2072" i="1"/>
  <c r="F2064" i="1"/>
  <c r="F2008" i="1"/>
  <c r="F1994" i="1"/>
  <c r="F1980" i="1"/>
  <c r="F1972" i="1"/>
  <c r="F1966" i="1"/>
  <c r="F1960" i="1"/>
  <c r="F1950" i="1"/>
  <c r="F1940" i="1"/>
  <c r="F1930" i="1"/>
  <c r="F1922" i="1"/>
  <c r="F1914" i="1"/>
  <c r="F1906" i="1"/>
  <c r="F1892" i="1"/>
  <c r="F1884" i="1"/>
  <c r="F1876" i="1"/>
  <c r="F1868" i="1"/>
  <c r="F1862" i="1"/>
  <c r="F1855" i="1"/>
  <c r="F1847" i="1"/>
  <c r="F1839" i="1"/>
  <c r="F1831" i="1"/>
  <c r="F1823" i="1"/>
  <c r="F1815" i="1"/>
  <c r="F1807" i="1"/>
  <c r="F1802" i="1"/>
  <c r="F1794" i="1"/>
  <c r="F1786" i="1"/>
  <c r="F1778" i="1"/>
  <c r="F1697" i="1"/>
  <c r="F1689" i="1"/>
  <c r="F1681" i="1"/>
  <c r="F1673" i="1"/>
  <c r="F1665" i="1"/>
  <c r="F1657" i="1"/>
  <c r="F1639" i="1"/>
  <c r="F1631" i="1"/>
  <c r="F1623" i="1"/>
  <c r="F1601" i="1"/>
  <c r="F1594" i="1"/>
  <c r="F1581" i="1"/>
  <c r="F1573" i="1"/>
  <c r="F1564" i="1"/>
  <c r="F1552" i="1"/>
  <c r="F1544" i="1"/>
  <c r="F1536" i="1"/>
  <c r="F1528" i="1"/>
  <c r="F1520" i="1"/>
  <c r="F1513" i="1"/>
  <c r="F1505" i="1"/>
  <c r="F1495" i="1"/>
  <c r="F1483" i="1"/>
  <c r="F1475" i="1"/>
  <c r="F1464" i="1"/>
  <c r="F1456" i="1"/>
  <c r="F1450" i="1"/>
  <c r="F1442" i="1"/>
  <c r="F1434" i="1"/>
  <c r="F1416" i="1"/>
  <c r="F1392" i="1"/>
  <c r="F1384" i="1"/>
  <c r="F1376" i="1"/>
  <c r="F1370" i="1"/>
  <c r="F1362" i="1"/>
  <c r="F1355" i="1"/>
  <c r="F1347" i="1"/>
  <c r="F1334" i="1"/>
  <c r="F1327" i="1"/>
  <c r="F1321" i="1"/>
  <c r="F1315" i="1"/>
  <c r="F1307" i="1"/>
  <c r="F1300" i="1"/>
  <c r="F1292" i="1"/>
  <c r="F1284" i="1"/>
  <c r="F1276" i="1"/>
  <c r="F1268" i="1"/>
  <c r="F1260" i="1"/>
  <c r="F1252" i="1"/>
  <c r="F1244" i="1"/>
  <c r="F1236" i="1"/>
  <c r="F1228" i="1"/>
  <c r="F1220" i="1"/>
  <c r="F1212" i="1"/>
  <c r="F1204" i="1"/>
  <c r="F1196" i="1"/>
  <c r="F1188" i="1"/>
  <c r="F1180" i="1"/>
  <c r="F1172" i="1"/>
  <c r="F1164" i="1"/>
  <c r="F1156" i="1"/>
  <c r="F1148" i="1"/>
  <c r="F1102" i="1"/>
  <c r="F1094" i="1"/>
  <c r="F1086" i="1"/>
  <c r="F1078" i="1"/>
  <c r="F1070" i="1"/>
  <c r="F1062" i="1"/>
  <c r="F1048" i="1"/>
  <c r="F1040" i="1"/>
  <c r="F1034" i="1"/>
  <c r="F1028" i="1"/>
  <c r="F1020"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88" i="1"/>
  <c r="F984" i="1"/>
  <c r="F908" i="1"/>
  <c r="F4700" i="1"/>
  <c r="F4600" i="1"/>
  <c r="F4521" i="1"/>
  <c r="F3879" i="1"/>
  <c r="F3803" i="1"/>
  <c r="F3787" i="1"/>
  <c r="F3771" i="1"/>
  <c r="F3756" i="1"/>
  <c r="F3689" i="1"/>
  <c r="F3578" i="1"/>
  <c r="F3550" i="1"/>
  <c r="F3520" i="1"/>
  <c r="F3512" i="1"/>
  <c r="F3464" i="1"/>
  <c r="F3393" i="1"/>
  <c r="F3389" i="1"/>
  <c r="F3358" i="1"/>
  <c r="F3324" i="1"/>
  <c r="F3226" i="1"/>
  <c r="F3149" i="1"/>
  <c r="F3020" i="1"/>
  <c r="F3016" i="1"/>
  <c r="F3005" i="1"/>
  <c r="F2989" i="1"/>
  <c r="F2938" i="1"/>
  <c r="F2927" i="1"/>
  <c r="F2911" i="1"/>
  <c r="F2895" i="1"/>
  <c r="F2845" i="1"/>
  <c r="F2834" i="1"/>
  <c r="F2782" i="1"/>
  <c r="F2780" i="1"/>
  <c r="F2741" i="1"/>
  <c r="F2733" i="1"/>
  <c r="F2713" i="1"/>
  <c r="F2705" i="1"/>
  <c r="F2697" i="1"/>
  <c r="F2689" i="1"/>
  <c r="F2681" i="1"/>
  <c r="F2673" i="1"/>
  <c r="F2665" i="1"/>
  <c r="F2657" i="1"/>
  <c r="F2640" i="1"/>
  <c r="F2617" i="1"/>
  <c r="F2609" i="1"/>
  <c r="F2601" i="1"/>
  <c r="F2593" i="1"/>
  <c r="F2585" i="1"/>
  <c r="F2448" i="1"/>
  <c r="F2441" i="1"/>
  <c r="F2433" i="1"/>
  <c r="F2408" i="1"/>
  <c r="F2398" i="1"/>
  <c r="F2378" i="1"/>
  <c r="F2374" i="1"/>
  <c r="F2362" i="1"/>
  <c r="F2358" i="1"/>
  <c r="F2346" i="1"/>
  <c r="F2342" i="1"/>
  <c r="F2335" i="1"/>
  <c r="F2295" i="1"/>
  <c r="F2294" i="1"/>
  <c r="F2293" i="1"/>
  <c r="F2292" i="1"/>
  <c r="F2289" i="1"/>
  <c r="F2231" i="1"/>
  <c r="F2221" i="1"/>
  <c r="F2215" i="1"/>
  <c r="F2209" i="1"/>
  <c r="F2203" i="1"/>
  <c r="F2197" i="1"/>
  <c r="F2189" i="1"/>
  <c r="F2177" i="1"/>
  <c r="F2169" i="1"/>
  <c r="F2161" i="1"/>
  <c r="F2153" i="1"/>
  <c r="F2149" i="1"/>
  <c r="F2141" i="1"/>
  <c r="F2133" i="1"/>
  <c r="F2125" i="1"/>
  <c r="F2117" i="1"/>
  <c r="F2109" i="1"/>
  <c r="F2101" i="1"/>
  <c r="F2093" i="1"/>
  <c r="F2085" i="1"/>
  <c r="F2079" i="1"/>
  <c r="F2071" i="1"/>
  <c r="F2063" i="1"/>
  <c r="F1999" i="1"/>
  <c r="F1993" i="1"/>
  <c r="F1979" i="1"/>
  <c r="F1971" i="1"/>
  <c r="F1965" i="1"/>
  <c r="F1959" i="1"/>
  <c r="F1949" i="1"/>
  <c r="F1939" i="1"/>
  <c r="F1929" i="1"/>
  <c r="F1921" i="1"/>
  <c r="F1913" i="1"/>
  <c r="F1905" i="1"/>
  <c r="F1891" i="1"/>
  <c r="F1883" i="1"/>
  <c r="F1875" i="1"/>
  <c r="F1867" i="1"/>
  <c r="F1861" i="1"/>
  <c r="F1854" i="1"/>
  <c r="F1846" i="1"/>
  <c r="F1838" i="1"/>
  <c r="F1830" i="1"/>
  <c r="F1822" i="1"/>
  <c r="F1814" i="1"/>
  <c r="F1806" i="1"/>
  <c r="F1801" i="1"/>
  <c r="F1793" i="1"/>
  <c r="F1785" i="1"/>
  <c r="F1777" i="1"/>
  <c r="F1688" i="1"/>
  <c r="F1680" i="1"/>
  <c r="F1672" i="1"/>
  <c r="F1664" i="1"/>
  <c r="F1656" i="1"/>
  <c r="F1638" i="1"/>
  <c r="F1630" i="1"/>
  <c r="F1616" i="1"/>
  <c r="F1600" i="1"/>
  <c r="F1593" i="1"/>
  <c r="F1580" i="1"/>
  <c r="F1572" i="1"/>
  <c r="F1563" i="1"/>
  <c r="F1551" i="1"/>
  <c r="F1543" i="1"/>
  <c r="F1535" i="1"/>
  <c r="F1527" i="1"/>
  <c r="F1519" i="1"/>
  <c r="F1512" i="1"/>
  <c r="F1504" i="1"/>
  <c r="F1494" i="1"/>
  <c r="F1482" i="1"/>
  <c r="F1474" i="1"/>
  <c r="F1463" i="1"/>
  <c r="F1455" i="1"/>
  <c r="F1449" i="1"/>
  <c r="F1441" i="1"/>
  <c r="F1433" i="1"/>
  <c r="F1415" i="1"/>
  <c r="F1397" i="1"/>
  <c r="F1391" i="1"/>
  <c r="F1383" i="1"/>
  <c r="F1369" i="1"/>
  <c r="F1361" i="1"/>
  <c r="F1354" i="1"/>
  <c r="F1346" i="1"/>
  <c r="F1326" i="1"/>
  <c r="F1320" i="1"/>
  <c r="F1314" i="1"/>
  <c r="F1306" i="1"/>
  <c r="F1299" i="1"/>
  <c r="F1291" i="1"/>
  <c r="F1283" i="1"/>
  <c r="F1275" i="1"/>
  <c r="F1267" i="1"/>
  <c r="F1259" i="1"/>
  <c r="F1251" i="1"/>
  <c r="F1243" i="1"/>
  <c r="F1235" i="1"/>
  <c r="F1227" i="1"/>
  <c r="F1219" i="1"/>
  <c r="F1211" i="1"/>
  <c r="F1203" i="1"/>
  <c r="F1195" i="1"/>
  <c r="F1187" i="1"/>
  <c r="F1179" i="1"/>
  <c r="F1171" i="1"/>
  <c r="F1163" i="1"/>
  <c r="F1155" i="1"/>
  <c r="F1147" i="1"/>
  <c r="F1106" i="1"/>
  <c r="F1101" i="1"/>
  <c r="F1093" i="1"/>
  <c r="F1085" i="1"/>
  <c r="F1077" i="1"/>
  <c r="F1069" i="1"/>
  <c r="F1061" i="1"/>
  <c r="F1047" i="1"/>
  <c r="F1039" i="1"/>
  <c r="F1033" i="1"/>
  <c r="F1027" i="1"/>
  <c r="F1019" i="1"/>
  <c r="F983" i="1"/>
  <c r="F911" i="1"/>
  <c r="F907" i="1"/>
  <c r="F4904" i="1"/>
  <c r="F4843" i="1"/>
  <c r="F4355" i="1"/>
  <c r="F4325" i="1"/>
  <c r="F4087" i="1"/>
  <c r="F3849" i="1"/>
  <c r="F3728" i="1"/>
  <c r="F3681" i="1"/>
  <c r="F3674" i="1"/>
  <c r="F3626" i="1"/>
  <c r="F3516" i="1"/>
  <c r="F3499" i="1"/>
  <c r="F3477" i="1"/>
  <c r="F3459" i="1"/>
  <c r="F3442" i="1"/>
  <c r="F3439" i="1"/>
  <c r="F3332" i="1"/>
  <c r="F3282" i="1"/>
  <c r="F3210" i="1"/>
  <c r="F3194" i="1"/>
  <c r="F3178" i="1"/>
  <c r="F3126" i="1"/>
  <c r="F3082" i="1"/>
  <c r="F3063" i="1"/>
  <c r="F3053" i="1"/>
  <c r="F3031" i="1"/>
  <c r="F3014" i="1"/>
  <c r="F2983" i="1"/>
  <c r="F2909" i="1"/>
  <c r="F2882" i="1"/>
  <c r="F2871" i="1"/>
  <c r="F2855" i="1"/>
  <c r="F2813" i="1"/>
  <c r="F2778" i="1"/>
  <c r="F2771" i="1"/>
  <c r="F2763" i="1"/>
  <c r="F2755" i="1"/>
  <c r="F2742" i="1"/>
  <c r="F2734" i="1"/>
  <c r="F2725" i="1"/>
  <c r="F2714" i="1"/>
  <c r="F2706" i="1"/>
  <c r="F2698" i="1"/>
  <c r="F2690" i="1"/>
  <c r="F2682" i="1"/>
  <c r="F2674" i="1"/>
  <c r="F2666" i="1"/>
  <c r="F2658" i="1"/>
  <c r="F2650" i="1"/>
  <c r="F2645" i="1"/>
  <c r="F2618" i="1"/>
  <c r="F2610" i="1"/>
  <c r="F2602" i="1"/>
  <c r="F2594" i="1"/>
  <c r="F2586" i="1"/>
  <c r="F2566" i="1"/>
  <c r="F2552" i="1"/>
  <c r="F2482" i="1"/>
  <c r="F2471" i="1"/>
  <c r="F2463" i="1"/>
  <c r="F2455" i="1"/>
  <c r="F2449" i="1"/>
  <c r="F2430" i="1"/>
  <c r="F2418" i="1"/>
  <c r="F2416" i="1"/>
  <c r="F2399" i="1"/>
  <c r="F2377" i="1"/>
  <c r="F2376" i="1"/>
  <c r="F2375" i="1"/>
  <c r="F2364" i="1"/>
  <c r="F2361" i="1"/>
  <c r="F2360" i="1"/>
  <c r="F2359" i="1"/>
  <c r="F2348" i="1"/>
  <c r="F2345" i="1"/>
  <c r="F2344" i="1"/>
  <c r="F2343" i="1"/>
  <c r="F2318" i="1"/>
  <c r="F2314" i="1"/>
  <c r="F2288" i="1"/>
  <c r="F2230" i="1"/>
  <c r="F2220" i="1"/>
  <c r="F2208" i="1"/>
  <c r="F2196" i="1"/>
  <c r="F2188" i="1"/>
  <c r="F2176" i="1"/>
  <c r="F2168" i="1"/>
  <c r="F2160" i="1"/>
  <c r="F2148" i="1"/>
  <c r="F2140" i="1"/>
  <c r="F2132" i="1"/>
  <c r="F2124" i="1"/>
  <c r="F2116" i="1"/>
  <c r="F2108" i="1"/>
  <c r="F2100" i="1"/>
  <c r="F2092" i="1"/>
  <c r="F2084" i="1"/>
  <c r="F2078" i="1"/>
  <c r="F2070" i="1"/>
  <c r="F2062" i="1"/>
  <c r="F2007" i="1"/>
  <c r="F1998" i="1"/>
  <c r="F1992" i="1"/>
  <c r="F1978" i="1"/>
  <c r="F1970" i="1"/>
  <c r="F1964" i="1"/>
  <c r="F1958" i="1"/>
  <c r="F1954" i="1"/>
  <c r="F1948" i="1"/>
  <c r="F1944" i="1"/>
  <c r="F1938" i="1"/>
  <c r="F1934" i="1"/>
  <c r="F1928" i="1"/>
  <c r="F1920" i="1"/>
  <c r="F1912" i="1"/>
  <c r="F1904" i="1"/>
  <c r="F1898" i="1"/>
  <c r="F1890" i="1"/>
  <c r="F1882" i="1"/>
  <c r="F1874" i="1"/>
  <c r="F1866" i="1"/>
  <c r="F1860" i="1"/>
  <c r="F1853" i="1"/>
  <c r="F1845" i="1"/>
  <c r="F1837" i="1"/>
  <c r="F1829" i="1"/>
  <c r="F1821" i="1"/>
  <c r="F1813" i="1"/>
  <c r="F1805" i="1"/>
  <c r="F1800" i="1"/>
  <c r="F1792" i="1"/>
  <c r="F1784" i="1"/>
  <c r="F1696" i="1"/>
  <c r="F1687" i="1"/>
  <c r="F1679" i="1"/>
  <c r="F1671" i="1"/>
  <c r="F1663" i="1"/>
  <c r="F1655" i="1"/>
  <c r="F1645" i="1"/>
  <c r="F1637" i="1"/>
  <c r="F1629" i="1"/>
  <c r="F1615" i="1"/>
  <c r="F1609" i="1"/>
  <c r="F1605" i="1"/>
  <c r="F1599" i="1"/>
  <c r="F1592" i="1"/>
  <c r="F1579" i="1"/>
  <c r="F1571" i="1"/>
  <c r="F1568" i="1"/>
  <c r="F1562" i="1"/>
  <c r="F1550" i="1"/>
  <c r="F1542" i="1"/>
  <c r="F1534" i="1"/>
  <c r="F1526" i="1"/>
  <c r="F1518" i="1"/>
  <c r="F1511" i="1"/>
  <c r="F1503" i="1"/>
  <c r="F1493" i="1"/>
  <c r="F1487" i="1"/>
  <c r="F1481" i="1"/>
  <c r="F1473" i="1"/>
  <c r="F1470" i="1"/>
  <c r="F1462" i="1"/>
  <c r="F1448" i="1"/>
  <c r="F1440" i="1"/>
  <c r="F1432" i="1"/>
  <c r="F1422" i="1"/>
  <c r="F1414" i="1"/>
  <c r="F1390" i="1"/>
  <c r="F1382" i="1"/>
  <c r="F1375" i="1"/>
  <c r="F1368" i="1"/>
  <c r="F1360" i="1"/>
  <c r="F1353" i="1"/>
  <c r="F1345" i="1"/>
  <c r="F1340" i="1"/>
  <c r="F1325" i="1"/>
  <c r="F1319" i="1"/>
  <c r="F1313" i="1"/>
  <c r="F1305" i="1"/>
  <c r="F1298" i="1"/>
  <c r="F1290" i="1"/>
  <c r="F1282" i="1"/>
  <c r="F1274" i="1"/>
  <c r="F1266" i="1"/>
  <c r="F1258" i="1"/>
  <c r="F1250" i="1"/>
  <c r="F1242" i="1"/>
  <c r="F1234" i="1"/>
  <c r="F1226" i="1"/>
  <c r="F1218" i="1"/>
  <c r="F1210" i="1"/>
  <c r="F1202" i="1"/>
  <c r="F1194" i="1"/>
  <c r="F1186" i="1"/>
  <c r="F1178" i="1"/>
  <c r="F1170" i="1"/>
  <c r="F1162" i="1"/>
  <c r="F1154" i="1"/>
  <c r="F1146" i="1"/>
  <c r="F1141" i="1"/>
  <c r="F1100" i="1"/>
  <c r="F1092" i="1"/>
  <c r="F1084" i="1"/>
  <c r="F1076" i="1"/>
  <c r="F1068" i="1"/>
  <c r="F1060" i="1"/>
  <c r="F1046" i="1"/>
  <c r="F1038" i="1"/>
  <c r="F1032" i="1"/>
  <c r="F1026" i="1"/>
  <c r="F1018" i="1"/>
  <c r="F987" i="1"/>
  <c r="F982" i="1"/>
  <c r="F4676" i="1"/>
  <c r="F4672" i="1"/>
  <c r="F4636" i="1"/>
  <c r="F4543" i="1"/>
  <c r="F4451" i="1"/>
  <c r="F4229" i="1"/>
  <c r="F4105" i="1"/>
  <c r="F3947" i="1"/>
  <c r="F3891" i="1"/>
  <c r="F3612" i="1"/>
  <c r="F3555" i="1"/>
  <c r="F3500" i="1"/>
  <c r="F3462" i="1"/>
  <c r="F3443" i="1"/>
  <c r="F3431" i="1"/>
  <c r="F3408" i="1"/>
  <c r="F3304" i="1"/>
  <c r="F3227" i="1"/>
  <c r="F3157" i="1"/>
  <c r="F3098" i="1"/>
  <c r="F3032" i="1"/>
  <c r="F2965" i="1"/>
  <c r="F2897" i="1"/>
  <c r="F2869" i="1"/>
  <c r="F2856" i="1"/>
  <c r="F2744" i="1"/>
  <c r="F2736" i="1"/>
  <c r="F2726" i="1"/>
  <c r="F2716" i="1"/>
  <c r="F2708" i="1"/>
  <c r="F2700" i="1"/>
  <c r="F2692" i="1"/>
  <c r="F2684" i="1"/>
  <c r="F2676" i="1"/>
  <c r="F2668" i="1"/>
  <c r="F2660" i="1"/>
  <c r="F2652" i="1"/>
  <c r="F2646" i="1"/>
  <c r="F2635" i="1"/>
  <c r="F2620" i="1"/>
  <c r="F2612" i="1"/>
  <c r="F2604" i="1"/>
  <c r="F2596" i="1"/>
  <c r="F2588" i="1"/>
  <c r="F2580" i="1"/>
  <c r="F2567" i="1"/>
  <c r="F2457" i="1"/>
  <c r="F2451" i="1"/>
  <c r="F2443" i="1"/>
  <c r="F2435" i="1"/>
  <c r="F2422" i="1"/>
  <c r="F2410" i="1"/>
  <c r="F2278" i="1"/>
  <c r="F2226" i="1"/>
  <c r="F2218" i="1"/>
  <c r="F2194" i="1"/>
  <c r="F2182" i="1"/>
  <c r="F2174" i="1"/>
  <c r="F2166" i="1"/>
  <c r="F2158" i="1"/>
  <c r="F2146" i="1"/>
  <c r="F2138" i="1"/>
  <c r="F2130" i="1"/>
  <c r="F2122" i="1"/>
  <c r="F2114" i="1"/>
  <c r="F2106" i="1"/>
  <c r="F2098" i="1"/>
  <c r="F2090" i="1"/>
  <c r="F2082" i="1"/>
  <c r="F2076" i="1"/>
  <c r="F2068" i="1"/>
  <c r="F2006" i="1"/>
  <c r="F2002" i="1"/>
  <c r="F1984" i="1"/>
  <c r="F1976" i="1"/>
  <c r="F1968" i="1"/>
  <c r="F1952" i="1"/>
  <c r="F1942" i="1"/>
  <c r="F1926" i="1"/>
  <c r="F1918" i="1"/>
  <c r="F1910" i="1"/>
  <c r="F1902" i="1"/>
  <c r="F1896" i="1"/>
  <c r="F1888" i="1"/>
  <c r="F1880" i="1"/>
  <c r="F1872" i="1"/>
  <c r="F1851" i="1"/>
  <c r="F1843" i="1"/>
  <c r="F1835" i="1"/>
  <c r="F1827" i="1"/>
  <c r="F1819" i="1"/>
  <c r="F1811" i="1"/>
  <c r="F1798" i="1"/>
  <c r="F1790" i="1"/>
  <c r="F1782" i="1"/>
  <c r="F1770" i="1"/>
  <c r="F1695" i="1"/>
  <c r="F1691" i="1"/>
  <c r="F1685" i="1"/>
  <c r="F1677" i="1"/>
  <c r="F1669" i="1"/>
  <c r="F1661" i="1"/>
  <c r="F1653" i="1"/>
  <c r="F1643" i="1"/>
  <c r="F1635" i="1"/>
  <c r="F1627" i="1"/>
  <c r="F1613" i="1"/>
  <c r="F1597" i="1"/>
  <c r="F1590" i="1"/>
  <c r="F1585" i="1"/>
  <c r="F1577" i="1"/>
  <c r="F1566" i="1"/>
  <c r="F1560" i="1"/>
  <c r="F1548" i="1"/>
  <c r="F1540" i="1"/>
  <c r="F1532" i="1"/>
  <c r="F1524" i="1"/>
  <c r="F1516" i="1"/>
  <c r="F1509" i="1"/>
  <c r="F1499" i="1"/>
  <c r="F1491" i="1"/>
  <c r="F1479" i="1"/>
  <c r="F1468" i="1"/>
  <c r="F1460" i="1"/>
  <c r="F1446" i="1"/>
  <c r="F1438" i="1"/>
  <c r="F1430" i="1"/>
  <c r="F1426" i="1"/>
  <c r="F1420" i="1"/>
  <c r="F1412" i="1"/>
  <c r="F1406" i="1"/>
  <c r="F1400" i="1"/>
  <c r="F1388" i="1"/>
  <c r="F1380" i="1"/>
  <c r="F1373" i="1"/>
  <c r="F1366" i="1"/>
  <c r="F1358" i="1"/>
  <c r="F1351" i="1"/>
  <c r="F1343" i="1"/>
  <c r="F1338" i="1"/>
  <c r="F1318" i="1"/>
  <c r="F1311" i="1"/>
  <c r="F1304" i="1"/>
  <c r="F1296" i="1"/>
  <c r="F1288" i="1"/>
  <c r="F1280" i="1"/>
  <c r="F1272" i="1"/>
  <c r="F1264" i="1"/>
  <c r="F1256" i="1"/>
  <c r="F1248" i="1"/>
  <c r="F1240" i="1"/>
  <c r="F1232" i="1"/>
  <c r="F1224" i="1"/>
  <c r="F1216" i="1"/>
  <c r="F1208" i="1"/>
  <c r="F1200" i="1"/>
  <c r="F1192" i="1"/>
  <c r="F1184" i="1"/>
  <c r="F1176" i="1"/>
  <c r="F1168" i="1"/>
  <c r="F1160" i="1"/>
  <c r="F1152" i="1"/>
  <c r="F1144" i="1"/>
  <c r="F1139" i="1"/>
  <c r="F1098" i="1"/>
  <c r="F1090" i="1"/>
  <c r="F1082" i="1"/>
  <c r="F1074" i="1"/>
  <c r="F1066" i="1"/>
  <c r="F1058" i="1"/>
  <c r="F1052" i="1"/>
  <c r="F1044" i="1"/>
  <c r="F1024" i="1"/>
  <c r="F980" i="1"/>
  <c r="F902" i="1"/>
  <c r="F894" i="1"/>
  <c r="F886" i="1"/>
  <c r="F874" i="1"/>
  <c r="F4777" i="1"/>
  <c r="F4419" i="1"/>
  <c r="F3899" i="1"/>
  <c r="F3825" i="1"/>
  <c r="F3720" i="1"/>
  <c r="F3696" i="1"/>
  <c r="F3688" i="1"/>
  <c r="F3682" i="1"/>
  <c r="F3478" i="1"/>
  <c r="F3466" i="1"/>
  <c r="F3435" i="1"/>
  <c r="F3328" i="1"/>
  <c r="F3296" i="1"/>
  <c r="F3144" i="1"/>
  <c r="F3102" i="1"/>
  <c r="F3037" i="1"/>
  <c r="F3027" i="1"/>
  <c r="F3003" i="1"/>
  <c r="F2980" i="1"/>
  <c r="F2963" i="1"/>
  <c r="F2943" i="1"/>
  <c r="F2940" i="1"/>
  <c r="F2915" i="1"/>
  <c r="F2900" i="1"/>
  <c r="F2896" i="1"/>
  <c r="F2877" i="1"/>
  <c r="F2867" i="1"/>
  <c r="F2843" i="1"/>
  <c r="F2808" i="1"/>
  <c r="F2750" i="1"/>
  <c r="F2732" i="1"/>
  <c r="F2727" i="1"/>
  <c r="F2719" i="1"/>
  <c r="F2712" i="1"/>
  <c r="F2696" i="1"/>
  <c r="F2680" i="1"/>
  <c r="F2664" i="1"/>
  <c r="F2647" i="1"/>
  <c r="F2511" i="1"/>
  <c r="F2368" i="1"/>
  <c r="F2354" i="1"/>
  <c r="F2324" i="1"/>
  <c r="F2317" i="1"/>
  <c r="F2298" i="1"/>
  <c r="F2239" i="1"/>
  <c r="F2235" i="1"/>
  <c r="F2206" i="1"/>
  <c r="F2074" i="1"/>
  <c r="F2066" i="1"/>
  <c r="F1963" i="1"/>
  <c r="F1961" i="1"/>
  <c r="F1933" i="1"/>
  <c r="F1931" i="1"/>
  <c r="F1923" i="1"/>
  <c r="F1915" i="1"/>
  <c r="F1907" i="1"/>
  <c r="F1796" i="1"/>
  <c r="F1788" i="1"/>
  <c r="F1780" i="1"/>
  <c r="F1642" i="1"/>
  <c r="F1634" i="1"/>
  <c r="F1626" i="1"/>
  <c r="F1614" i="1"/>
  <c r="F1582" i="1"/>
  <c r="F1574" i="1"/>
  <c r="F1555" i="1"/>
  <c r="F1553" i="1"/>
  <c r="F1545" i="1"/>
  <c r="F1537" i="1"/>
  <c r="F1529" i="1"/>
  <c r="F1521" i="1"/>
  <c r="F1498" i="1"/>
  <c r="F1490" i="1"/>
  <c r="F1466" i="1"/>
  <c r="F1458" i="1"/>
  <c r="F1425" i="1"/>
  <c r="F1401" i="1"/>
  <c r="F1365" i="1"/>
  <c r="F1357" i="1"/>
  <c r="F1349" i="1"/>
  <c r="F1339" i="1"/>
  <c r="F1103" i="1"/>
  <c r="F1095" i="1"/>
  <c r="F1087" i="1"/>
  <c r="F1079" i="1"/>
  <c r="F1071" i="1"/>
  <c r="F1063" i="1"/>
  <c r="F1055" i="1"/>
  <c r="F869" i="1"/>
  <c r="F863" i="1"/>
  <c r="F855" i="1"/>
  <c r="F839" i="1"/>
  <c r="F831" i="1"/>
  <c r="F823" i="1"/>
  <c r="F815" i="1"/>
  <c r="F807" i="1"/>
  <c r="F799" i="1"/>
  <c r="F791" i="1"/>
  <c r="F783" i="1"/>
  <c r="F775" i="1"/>
  <c r="F767" i="1"/>
  <c r="F759" i="1"/>
  <c r="F751" i="1"/>
  <c r="F743" i="1"/>
  <c r="F738" i="1"/>
  <c r="F730" i="1"/>
  <c r="F720" i="1"/>
  <c r="F708" i="1"/>
  <c r="F702" i="1"/>
  <c r="F692" i="1"/>
  <c r="F676" i="1"/>
  <c r="F668" i="1"/>
  <c r="F661" i="1"/>
  <c r="F660" i="1"/>
  <c r="F659" i="1"/>
  <c r="F658" i="1"/>
  <c r="F657" i="1"/>
  <c r="F656" i="1"/>
  <c r="F655"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74" i="1"/>
  <c r="F568" i="1"/>
  <c r="F550" i="1"/>
  <c r="F543" i="1"/>
  <c r="F535" i="1"/>
  <c r="F523" i="1"/>
  <c r="F515" i="1"/>
  <c r="F509" i="1"/>
  <c r="F489" i="1"/>
  <c r="F483" i="1"/>
  <c r="F475" i="1"/>
  <c r="F467" i="1"/>
  <c r="F453" i="1"/>
  <c r="F445" i="1"/>
  <c r="F439" i="1"/>
  <c r="F431" i="1"/>
  <c r="F423" i="1"/>
  <c r="F403" i="1"/>
  <c r="F397" i="1"/>
  <c r="F383" i="1"/>
  <c r="F377" i="1"/>
  <c r="F367" i="1"/>
  <c r="F359" i="1"/>
  <c r="F350" i="1"/>
  <c r="F342" i="1"/>
  <c r="F334" i="1"/>
  <c r="F321" i="1"/>
  <c r="F313" i="1"/>
  <c r="F305" i="1"/>
  <c r="F299" i="1"/>
  <c r="F270" i="1"/>
  <c r="F262" i="1"/>
  <c r="F254" i="1"/>
  <c r="F246" i="1"/>
  <c r="F238" i="1"/>
  <c r="F230" i="1"/>
  <c r="F222" i="1"/>
  <c r="F214" i="1"/>
  <c r="F206" i="1"/>
  <c r="F198" i="1"/>
  <c r="F190" i="1"/>
  <c r="F184" i="1"/>
  <c r="F177" i="1"/>
  <c r="F126" i="1"/>
  <c r="F115" i="1"/>
  <c r="F107" i="1"/>
  <c r="F99" i="1"/>
  <c r="F89" i="1"/>
  <c r="F81" i="1"/>
  <c r="F57" i="1"/>
  <c r="F49" i="1"/>
  <c r="F41" i="1"/>
  <c r="F33" i="1"/>
  <c r="F25" i="1"/>
  <c r="F3649" i="1"/>
  <c r="F3062" i="1"/>
  <c r="F4652" i="1"/>
  <c r="F4650" i="1"/>
  <c r="F4482" i="1"/>
  <c r="F4076" i="1"/>
  <c r="F3980" i="1"/>
  <c r="F3794" i="1"/>
  <c r="F3556" i="1"/>
  <c r="F3532" i="1"/>
  <c r="F3403" i="1"/>
  <c r="F3132" i="1"/>
  <c r="F3108" i="1"/>
  <c r="F2959" i="1"/>
  <c r="F2821" i="1"/>
  <c r="F2767" i="1"/>
  <c r="F2758" i="1"/>
  <c r="F2632" i="1"/>
  <c r="F2624" i="1"/>
  <c r="F2608" i="1"/>
  <c r="F2592" i="1"/>
  <c r="F2568" i="1"/>
  <c r="F2558" i="1"/>
  <c r="F2501" i="1"/>
  <c r="F2459" i="1"/>
  <c r="F2442" i="1"/>
  <c r="F2386" i="1"/>
  <c r="F2369" i="1"/>
  <c r="F2350" i="1"/>
  <c r="F2329" i="1"/>
  <c r="F2312" i="1"/>
  <c r="F2309" i="1"/>
  <c r="F2306" i="1"/>
  <c r="F2304" i="1"/>
  <c r="F2284" i="1"/>
  <c r="F2277" i="1"/>
  <c r="F2241" i="1"/>
  <c r="F2240" i="1"/>
  <c r="F2236" i="1"/>
  <c r="F2227" i="1"/>
  <c r="F2219" i="1"/>
  <c r="F2211" i="1"/>
  <c r="F2195" i="1"/>
  <c r="F2187" i="1"/>
  <c r="F2185" i="1"/>
  <c r="F2144" i="1"/>
  <c r="F2136" i="1"/>
  <c r="F2128" i="1"/>
  <c r="F2120" i="1"/>
  <c r="F2112" i="1"/>
  <c r="F2104" i="1"/>
  <c r="F2096" i="1"/>
  <c r="F2088" i="1"/>
  <c r="F2075" i="1"/>
  <c r="F2067" i="1"/>
  <c r="F1977" i="1"/>
  <c r="F1969" i="1"/>
  <c r="F1857" i="1"/>
  <c r="F1849" i="1"/>
  <c r="F1841" i="1"/>
  <c r="F1833" i="1"/>
  <c r="F1825" i="1"/>
  <c r="F1817" i="1"/>
  <c r="F1809" i="1"/>
  <c r="F1797" i="1"/>
  <c r="F1789" i="1"/>
  <c r="F1781" i="1"/>
  <c r="F1694" i="1"/>
  <c r="F1686" i="1"/>
  <c r="F1678" i="1"/>
  <c r="F1670" i="1"/>
  <c r="F1662" i="1"/>
  <c r="F1654" i="1"/>
  <c r="F1602" i="1"/>
  <c r="F1557" i="1"/>
  <c r="F1514" i="1"/>
  <c r="F1506" i="1"/>
  <c r="F1480" i="1"/>
  <c r="F1467" i="1"/>
  <c r="F1459" i="1"/>
  <c r="F1447" i="1"/>
  <c r="F1439" i="1"/>
  <c r="F1431" i="1"/>
  <c r="F1418" i="1"/>
  <c r="F1410" i="1"/>
  <c r="F1403" i="1"/>
  <c r="F1393" i="1"/>
  <c r="F1385" i="1"/>
  <c r="F1377" i="1"/>
  <c r="F1374" i="1"/>
  <c r="F1350" i="1"/>
  <c r="F1342" i="1"/>
  <c r="F1324" i="1"/>
  <c r="F1322" i="1"/>
  <c r="F1036" i="1"/>
  <c r="F1025" i="1"/>
  <c r="F985" i="1"/>
  <c r="F977" i="1"/>
  <c r="F910" i="1"/>
  <c r="F901" i="1"/>
  <c r="F882" i="1"/>
  <c r="F881" i="1"/>
  <c r="F868" i="1"/>
  <c r="F862" i="1"/>
  <c r="F854" i="1"/>
  <c r="F848" i="1"/>
  <c r="F838" i="1"/>
  <c r="F830" i="1"/>
  <c r="F822" i="1"/>
  <c r="F814" i="1"/>
  <c r="F806" i="1"/>
  <c r="F798" i="1"/>
  <c r="F790" i="1"/>
  <c r="F782" i="1"/>
  <c r="F774" i="1"/>
  <c r="F766" i="1"/>
  <c r="F758" i="1"/>
  <c r="F750" i="1"/>
  <c r="F742" i="1"/>
  <c r="F737" i="1"/>
  <c r="F729" i="1"/>
  <c r="F707" i="1"/>
  <c r="F701" i="1"/>
  <c r="F697" i="1"/>
  <c r="F687" i="1"/>
  <c r="F675" i="1"/>
  <c r="F667" i="1"/>
  <c r="F596" i="1"/>
  <c r="F589" i="1"/>
  <c r="F573" i="1"/>
  <c r="F567" i="1"/>
  <c r="F542" i="1"/>
  <c r="F534" i="1"/>
  <c r="F522" i="1"/>
  <c r="F508" i="1"/>
  <c r="F488" i="1"/>
  <c r="F482" i="1"/>
  <c r="F474" i="1"/>
  <c r="F466" i="1"/>
  <c r="F460" i="1"/>
  <c r="F452" i="1"/>
  <c r="F438" i="1"/>
  <c r="F430" i="1"/>
  <c r="F422" i="1"/>
  <c r="F416" i="1"/>
  <c r="F402" i="1"/>
  <c r="F396" i="1"/>
  <c r="F382" i="1"/>
  <c r="F376" i="1"/>
  <c r="F366" i="1"/>
  <c r="F358" i="1"/>
  <c r="F349" i="1"/>
  <c r="F341" i="1"/>
  <c r="F333" i="1"/>
  <c r="F320" i="1"/>
  <c r="F312" i="1"/>
  <c r="F304" i="1"/>
  <c r="F269" i="1"/>
  <c r="F261" i="1"/>
  <c r="F253" i="1"/>
  <c r="F245" i="1"/>
  <c r="F237" i="1"/>
  <c r="F229" i="1"/>
  <c r="F221" i="1"/>
  <c r="F213" i="1"/>
  <c r="F205" i="1"/>
  <c r="F197" i="1"/>
  <c r="F189" i="1"/>
  <c r="F183" i="1"/>
  <c r="F122" i="1"/>
  <c r="F118" i="1"/>
  <c r="F114" i="1"/>
  <c r="F106" i="1"/>
  <c r="F98" i="1"/>
  <c r="F94" i="1"/>
  <c r="F88" i="1"/>
  <c r="F80" i="1"/>
  <c r="F70" i="1"/>
  <c r="F64" i="1"/>
  <c r="F56" i="1"/>
  <c r="F48" i="1"/>
  <c r="F40" i="1"/>
  <c r="F32" i="1"/>
  <c r="F24" i="1"/>
  <c r="F3802" i="1"/>
  <c r="F3721" i="1"/>
  <c r="F3633" i="1"/>
  <c r="F3482" i="1"/>
  <c r="F3202" i="1"/>
  <c r="F3081" i="1"/>
  <c r="F5141" i="1"/>
  <c r="F4624" i="1"/>
  <c r="F4323" i="1"/>
  <c r="F3920" i="1"/>
  <c r="F3857" i="1"/>
  <c r="F3742" i="1"/>
  <c r="F3711" i="1"/>
  <c r="F3504" i="1"/>
  <c r="F3458" i="1"/>
  <c r="F3320" i="1"/>
  <c r="F3186" i="1"/>
  <c r="F3094" i="1"/>
  <c r="F3073" i="1"/>
  <c r="F3066" i="1"/>
  <c r="F3060" i="1"/>
  <c r="F3054" i="1"/>
  <c r="F2981" i="1"/>
  <c r="F2946" i="1"/>
  <c r="F2929" i="1"/>
  <c r="F2878" i="1"/>
  <c r="F2810" i="1"/>
  <c r="F2775" i="1"/>
  <c r="F2562" i="1"/>
  <c r="F2483" i="1"/>
  <c r="F2467" i="1"/>
  <c r="F2414" i="1"/>
  <c r="F2396" i="1"/>
  <c r="F2387" i="1"/>
  <c r="F2370" i="1"/>
  <c r="F2340" i="1"/>
  <c r="F2310" i="1"/>
  <c r="F2299" i="1"/>
  <c r="F2179" i="1"/>
  <c r="F2171" i="1"/>
  <c r="F2163" i="1"/>
  <c r="F2155" i="1"/>
  <c r="F2145" i="1"/>
  <c r="F2137" i="1"/>
  <c r="F2129" i="1"/>
  <c r="F2121" i="1"/>
  <c r="F2113" i="1"/>
  <c r="F2105" i="1"/>
  <c r="F2097" i="1"/>
  <c r="F2089" i="1"/>
  <c r="F1943" i="1"/>
  <c r="F1924" i="1"/>
  <c r="F1916" i="1"/>
  <c r="F1908" i="1"/>
  <c r="F1900" i="1"/>
  <c r="F1893" i="1"/>
  <c r="F1885" i="1"/>
  <c r="F1877" i="1"/>
  <c r="F1869" i="1"/>
  <c r="F1858" i="1"/>
  <c r="F1850" i="1"/>
  <c r="F1842" i="1"/>
  <c r="F1834" i="1"/>
  <c r="F1826" i="1"/>
  <c r="F1818" i="1"/>
  <c r="F1810" i="1"/>
  <c r="F1692" i="1"/>
  <c r="F1644" i="1"/>
  <c r="F1636" i="1"/>
  <c r="F1628" i="1"/>
  <c r="F1608" i="1"/>
  <c r="F1595" i="1"/>
  <c r="F1583" i="1"/>
  <c r="F1575" i="1"/>
  <c r="F1546" i="1"/>
  <c r="F1538" i="1"/>
  <c r="F1530" i="1"/>
  <c r="F1522" i="1"/>
  <c r="F1492" i="1"/>
  <c r="F1419" i="1"/>
  <c r="F1411" i="1"/>
  <c r="F1367" i="1"/>
  <c r="F1359" i="1"/>
  <c r="F1316" i="1"/>
  <c r="F1308" i="1"/>
  <c r="F1301" i="1"/>
  <c r="F1293" i="1"/>
  <c r="F1285" i="1"/>
  <c r="F1277" i="1"/>
  <c r="F1269" i="1"/>
  <c r="F1261" i="1"/>
  <c r="F1253" i="1"/>
  <c r="F1245" i="1"/>
  <c r="F1237" i="1"/>
  <c r="F1229" i="1"/>
  <c r="F1221" i="1"/>
  <c r="F1213" i="1"/>
  <c r="F1205" i="1"/>
  <c r="F1197" i="1"/>
  <c r="F1189" i="1"/>
  <c r="F1181" i="1"/>
  <c r="F1173" i="1"/>
  <c r="F1165" i="1"/>
  <c r="F1157" i="1"/>
  <c r="F1149" i="1"/>
  <c r="F1104" i="1"/>
  <c r="F1096" i="1"/>
  <c r="F1088" i="1"/>
  <c r="F1080" i="1"/>
  <c r="F1072" i="1"/>
  <c r="F1064" i="1"/>
  <c r="F1056" i="1"/>
  <c r="F1049" i="1"/>
  <c r="F1041" i="1"/>
  <c r="F903" i="1"/>
  <c r="F900" i="1"/>
  <c r="F867" i="1"/>
  <c r="F861" i="1"/>
  <c r="F853" i="1"/>
  <c r="F847" i="1"/>
  <c r="F837" i="1"/>
  <c r="F829" i="1"/>
  <c r="F821" i="1"/>
  <c r="F813" i="1"/>
  <c r="F805" i="1"/>
  <c r="F797" i="1"/>
  <c r="F789" i="1"/>
  <c r="F781" i="1"/>
  <c r="F773" i="1"/>
  <c r="F765" i="1"/>
  <c r="F757" i="1"/>
  <c r="F749" i="1"/>
  <c r="F741" i="1"/>
  <c r="F736" i="1"/>
  <c r="F728" i="1"/>
  <c r="F719" i="1"/>
  <c r="F714" i="1"/>
  <c r="F700" i="1"/>
  <c r="F696" i="1"/>
  <c r="F691" i="1"/>
  <c r="F674" i="1"/>
  <c r="F595" i="1"/>
  <c r="F588" i="1"/>
  <c r="F584" i="1"/>
  <c r="F572" i="1"/>
  <c r="F566" i="1"/>
  <c r="F560" i="1"/>
  <c r="F541" i="1"/>
  <c r="F533" i="1"/>
  <c r="F527" i="1"/>
  <c r="F521" i="1"/>
  <c r="F507" i="1"/>
  <c r="F481" i="1"/>
  <c r="F473" i="1"/>
  <c r="F465" i="1"/>
  <c r="F459" i="1"/>
  <c r="F451" i="1"/>
  <c r="F437" i="1"/>
  <c r="F429" i="1"/>
  <c r="F421" i="1"/>
  <c r="F415" i="1"/>
  <c r="F409" i="1"/>
  <c r="F401" i="1"/>
  <c r="F395" i="1"/>
  <c r="F381" i="1"/>
  <c r="F375" i="1"/>
  <c r="F365" i="1"/>
  <c r="F357" i="1"/>
  <c r="F348" i="1"/>
  <c r="F340" i="1"/>
  <c r="F332" i="1"/>
  <c r="F327" i="1"/>
  <c r="F319" i="1"/>
  <c r="F311" i="1"/>
  <c r="F303" i="1"/>
  <c r="F268" i="1"/>
  <c r="F260" i="1"/>
  <c r="F252" i="1"/>
  <c r="F244" i="1"/>
  <c r="F236" i="1"/>
  <c r="F228" i="1"/>
  <c r="F220" i="1"/>
  <c r="F212" i="1"/>
  <c r="F204" i="1"/>
  <c r="F196" i="1"/>
  <c r="F188" i="1"/>
  <c r="F182" i="1"/>
  <c r="F125" i="1"/>
  <c r="F113" i="1"/>
  <c r="F105" i="1"/>
  <c r="F97" i="1"/>
  <c r="F87" i="1"/>
  <c r="F69" i="1"/>
  <c r="F63" i="1"/>
  <c r="F55" i="1"/>
  <c r="F47" i="1"/>
  <c r="F39" i="1"/>
  <c r="F31" i="1"/>
  <c r="F23" i="1"/>
  <c r="L10" i="1"/>
  <c r="F4656" i="1"/>
  <c r="F4598" i="1"/>
  <c r="F4389" i="1"/>
  <c r="F4349" i="1"/>
  <c r="F4301" i="1"/>
  <c r="F4293" i="1"/>
  <c r="F4221" i="1"/>
  <c r="F3561" i="1"/>
  <c r="F3370" i="1"/>
  <c r="F3152" i="1"/>
  <c r="F3778" i="1"/>
  <c r="F3666" i="1"/>
  <c r="F3540" i="1"/>
  <c r="F3488" i="1"/>
  <c r="F3394" i="1"/>
  <c r="F3379" i="1"/>
  <c r="F3346" i="1"/>
  <c r="F3312" i="1"/>
  <c r="F3278" i="1"/>
  <c r="F3218" i="1"/>
  <c r="F2957" i="1"/>
  <c r="F2953" i="1"/>
  <c r="F2889" i="1"/>
  <c r="F2872" i="1"/>
  <c r="F2870" i="1"/>
  <c r="F2844" i="1"/>
  <c r="F2840" i="1"/>
  <c r="F2822" i="1"/>
  <c r="F2740" i="1"/>
  <c r="F2704" i="1"/>
  <c r="F2688" i="1"/>
  <c r="F2672" i="1"/>
  <c r="F2656" i="1"/>
  <c r="F2630" i="1"/>
  <c r="F2626" i="1"/>
  <c r="F2499" i="1"/>
  <c r="F2437" i="1"/>
  <c r="F2384" i="1"/>
  <c r="F2356" i="1"/>
  <c r="F2351" i="1"/>
  <c r="F2315" i="1"/>
  <c r="F2307" i="1"/>
  <c r="F2233" i="1"/>
  <c r="F2223" i="1"/>
  <c r="F2213" i="1"/>
  <c r="F2199" i="1"/>
  <c r="F2191" i="1"/>
  <c r="F2180" i="1"/>
  <c r="F2172" i="1"/>
  <c r="F2164" i="1"/>
  <c r="F2156" i="1"/>
  <c r="F2147" i="1"/>
  <c r="F2139" i="1"/>
  <c r="F2131" i="1"/>
  <c r="F2123" i="1"/>
  <c r="F2115" i="1"/>
  <c r="F2107" i="1"/>
  <c r="F2099" i="1"/>
  <c r="F2091" i="1"/>
  <c r="F2083" i="1"/>
  <c r="F2001" i="1"/>
  <c r="F1981" i="1"/>
  <c r="F1973" i="1"/>
  <c r="F1953" i="1"/>
  <c r="F1894" i="1"/>
  <c r="F1886" i="1"/>
  <c r="F1878" i="1"/>
  <c r="F1870" i="1"/>
  <c r="F1859" i="1"/>
  <c r="F1852" i="1"/>
  <c r="F1844" i="1"/>
  <c r="F1836" i="1"/>
  <c r="F1828" i="1"/>
  <c r="F1820" i="1"/>
  <c r="F1812" i="1"/>
  <c r="F1773" i="1"/>
  <c r="F1682" i="1"/>
  <c r="F1674" i="1"/>
  <c r="F1666" i="1"/>
  <c r="F1658" i="1"/>
  <c r="F1650" i="1"/>
  <c r="F1596" i="1"/>
  <c r="F1588" i="1"/>
  <c r="F1559" i="1"/>
  <c r="F1508" i="1"/>
  <c r="F1484" i="1"/>
  <c r="F1476" i="1"/>
  <c r="F1451" i="1"/>
  <c r="F1443" i="1"/>
  <c r="F1435" i="1"/>
  <c r="F1421" i="1"/>
  <c r="F1413" i="1"/>
  <c r="F1405" i="1"/>
  <c r="F1395" i="1"/>
  <c r="F1387" i="1"/>
  <c r="F1379" i="1"/>
  <c r="F1330" i="1"/>
  <c r="F1328" i="1"/>
  <c r="F1317" i="1"/>
  <c r="F1309" i="1"/>
  <c r="F1302" i="1"/>
  <c r="F1294" i="1"/>
  <c r="F1286" i="1"/>
  <c r="F1278" i="1"/>
  <c r="F1270" i="1"/>
  <c r="F1262" i="1"/>
  <c r="F1254" i="1"/>
  <c r="F1246" i="1"/>
  <c r="F1238" i="1"/>
  <c r="F1230" i="1"/>
  <c r="F1222" i="1"/>
  <c r="F1214" i="1"/>
  <c r="F1206" i="1"/>
  <c r="F1198" i="1"/>
  <c r="F1190" i="1"/>
  <c r="F1182" i="1"/>
  <c r="F1174" i="1"/>
  <c r="F1166" i="1"/>
  <c r="F1158" i="1"/>
  <c r="F1150" i="1"/>
  <c r="F1140" i="1"/>
  <c r="F1050" i="1"/>
  <c r="F1042" i="1"/>
  <c r="F1029" i="1"/>
  <c r="F1021" i="1"/>
  <c r="F979" i="1"/>
  <c r="F898" i="1"/>
  <c r="F897" i="1"/>
  <c r="F896" i="1"/>
  <c r="F895" i="1"/>
  <c r="F892" i="1"/>
  <c r="F879" i="1"/>
  <c r="F873" i="1"/>
  <c r="F859" i="1"/>
  <c r="F851" i="1"/>
  <c r="F845" i="1"/>
  <c r="F835" i="1"/>
  <c r="F827" i="1"/>
  <c r="F819" i="1"/>
  <c r="F811" i="1"/>
  <c r="F803" i="1"/>
  <c r="F795" i="1"/>
  <c r="F787" i="1"/>
  <c r="F779" i="1"/>
  <c r="F771" i="1"/>
  <c r="F763" i="1"/>
  <c r="F755" i="1"/>
  <c r="F747" i="1"/>
  <c r="F734" i="1"/>
  <c r="F726" i="1"/>
  <c r="F717" i="1"/>
  <c r="F712" i="1"/>
  <c r="F699" i="1"/>
  <c r="F694" i="1"/>
  <c r="F689" i="1"/>
  <c r="F685" i="1"/>
  <c r="F680" i="1"/>
  <c r="F672" i="1"/>
  <c r="F665" i="1"/>
  <c r="F633" i="1"/>
  <c r="F632" i="1"/>
  <c r="F631" i="1"/>
  <c r="F630" i="1"/>
  <c r="F629" i="1"/>
  <c r="F628" i="1"/>
  <c r="F627" i="1"/>
  <c r="F593" i="1"/>
  <c r="F587" i="1"/>
  <c r="F582" i="1"/>
  <c r="F578" i="1"/>
  <c r="F570" i="1"/>
  <c r="F564" i="1"/>
  <c r="F558" i="1"/>
  <c r="F539" i="1"/>
  <c r="F531" i="1"/>
  <c r="F519" i="1"/>
  <c r="F513" i="1"/>
  <c r="F505" i="1"/>
  <c r="F497" i="1"/>
  <c r="F493" i="1"/>
  <c r="F479" i="1"/>
  <c r="F471" i="1"/>
  <c r="F463" i="1"/>
  <c r="F457" i="1"/>
  <c r="F449" i="1"/>
  <c r="F443" i="1"/>
  <c r="F435" i="1"/>
  <c r="F427" i="1"/>
  <c r="F419" i="1"/>
  <c r="F413" i="1"/>
  <c r="F407" i="1"/>
  <c r="F393" i="1"/>
  <c r="F387" i="1"/>
  <c r="F373" i="1"/>
  <c r="F363" i="1"/>
  <c r="F346" i="1"/>
  <c r="F338" i="1"/>
  <c r="F330" i="1"/>
  <c r="F325" i="1"/>
  <c r="F317" i="1"/>
  <c r="F309" i="1"/>
  <c r="F266" i="1"/>
  <c r="F258" i="1"/>
  <c r="F250" i="1"/>
  <c r="F242" i="1"/>
  <c r="F234" i="1"/>
  <c r="F226" i="1"/>
  <c r="F218" i="1"/>
  <c r="F210" i="1"/>
  <c r="F202" i="1"/>
  <c r="F194" i="1"/>
  <c r="F180" i="1"/>
  <c r="F124" i="1"/>
  <c r="F111" i="1"/>
  <c r="F103" i="1"/>
  <c r="F73" i="1"/>
  <c r="F67" i="1"/>
  <c r="F61" i="1"/>
  <c r="F53" i="1"/>
  <c r="F45" i="1"/>
  <c r="F37" i="1"/>
  <c r="F29" i="1"/>
  <c r="F21" i="1"/>
  <c r="F4506" i="1"/>
  <c r="F4261" i="1"/>
  <c r="F4153" i="1"/>
  <c r="F3941" i="1"/>
  <c r="F3841" i="1"/>
  <c r="F3609" i="1"/>
  <c r="F3545" i="1"/>
  <c r="F3308" i="1"/>
  <c r="F3286" i="1"/>
  <c r="F3070" i="1"/>
  <c r="F3045" i="1"/>
  <c r="F4207" i="1"/>
  <c r="F2874" i="1"/>
  <c r="F2639" i="1"/>
  <c r="F2600" i="1"/>
  <c r="F2556" i="1"/>
  <c r="F2434" i="1"/>
  <c r="F2385" i="1"/>
  <c r="F2367" i="1"/>
  <c r="F2322" i="1"/>
  <c r="F2320" i="1"/>
  <c r="F2300" i="1"/>
  <c r="F2073" i="1"/>
  <c r="F1991" i="1"/>
  <c r="F1982" i="1"/>
  <c r="F1925" i="1"/>
  <c r="F1911" i="1"/>
  <c r="F1799" i="1"/>
  <c r="F1775" i="1"/>
  <c r="F1676" i="1"/>
  <c r="F1660" i="1"/>
  <c r="F1625" i="1"/>
  <c r="F1576" i="1"/>
  <c r="F1561" i="1"/>
  <c r="F1507" i="1"/>
  <c r="F1497" i="1"/>
  <c r="F1478" i="1"/>
  <c r="F1457" i="1"/>
  <c r="F1417" i="1"/>
  <c r="F1407" i="1"/>
  <c r="F1372" i="1"/>
  <c r="F1099" i="1"/>
  <c r="F1081" i="1"/>
  <c r="F1067" i="1"/>
  <c r="F989" i="1"/>
  <c r="F893" i="1"/>
  <c r="F733" i="1"/>
  <c r="F725" i="1"/>
  <c r="F713" i="1"/>
  <c r="F677" i="1"/>
  <c r="F669" i="1"/>
  <c r="F642" i="1"/>
  <c r="F586" i="1"/>
  <c r="F576" i="1"/>
  <c r="F563" i="1"/>
  <c r="F525" i="1"/>
  <c r="F517" i="1"/>
  <c r="F486" i="1"/>
  <c r="F478" i="1"/>
  <c r="F470" i="1"/>
  <c r="F462" i="1"/>
  <c r="F456" i="1"/>
  <c r="F448" i="1"/>
  <c r="F441" i="1"/>
  <c r="F433" i="1"/>
  <c r="F425" i="1"/>
  <c r="F411" i="1"/>
  <c r="F404" i="1"/>
  <c r="F392" i="1"/>
  <c r="F291" i="1"/>
  <c r="N291" i="1" s="1"/>
  <c r="F283" i="1"/>
  <c r="N283" i="1" s="1"/>
  <c r="F275" i="1"/>
  <c r="N275" i="1" s="1"/>
  <c r="F264" i="1"/>
  <c r="F256" i="1"/>
  <c r="F248" i="1"/>
  <c r="F240" i="1"/>
  <c r="F232" i="1"/>
  <c r="F224" i="1"/>
  <c r="F216" i="1"/>
  <c r="F208" i="1"/>
  <c r="F200" i="1"/>
  <c r="F192" i="1"/>
  <c r="F181" i="1"/>
  <c r="F109" i="1"/>
  <c r="F101" i="1"/>
  <c r="F76" i="1"/>
  <c r="F50" i="1"/>
  <c r="F34" i="1"/>
  <c r="F26" i="1"/>
  <c r="F4403" i="1"/>
  <c r="F4253" i="1"/>
  <c r="F3484" i="1"/>
  <c r="F3434" i="1"/>
  <c r="F2866" i="1"/>
  <c r="F2776" i="1"/>
  <c r="F1856" i="1"/>
  <c r="F1840" i="1"/>
  <c r="F1824" i="1"/>
  <c r="F1547" i="1"/>
  <c r="F1461" i="1"/>
  <c r="F1344" i="1"/>
  <c r="F1107" i="1"/>
  <c r="F889" i="1"/>
  <c r="F875" i="1"/>
  <c r="F671" i="1"/>
  <c r="F414" i="1"/>
  <c r="F294" i="1"/>
  <c r="N294" i="1" s="1"/>
  <c r="F259" i="1"/>
  <c r="F251" i="1"/>
  <c r="F235" i="1"/>
  <c r="F227" i="1"/>
  <c r="F219" i="1"/>
  <c r="F96" i="1"/>
  <c r="F2764" i="1"/>
  <c r="F2372" i="1"/>
  <c r="F2200" i="1"/>
  <c r="F1917" i="1"/>
  <c r="F1903" i="1"/>
  <c r="F1640" i="1"/>
  <c r="F1510" i="1"/>
  <c r="F1399" i="1"/>
  <c r="F1265" i="1"/>
  <c r="F1233" i="1"/>
  <c r="F1201" i="1"/>
  <c r="F1169" i="1"/>
  <c r="F1161" i="1"/>
  <c r="F1145" i="1"/>
  <c r="F1059" i="1"/>
  <c r="F711" i="1"/>
  <c r="F666" i="1"/>
  <c r="F641" i="1"/>
  <c r="F424" i="1"/>
  <c r="F281" i="1"/>
  <c r="N281" i="1" s="1"/>
  <c r="F231" i="1"/>
  <c r="F215" i="1"/>
  <c r="F207" i="1"/>
  <c r="F1997" i="1"/>
  <c r="F1381" i="1"/>
  <c r="F877" i="1"/>
  <c r="F816" i="1"/>
  <c r="F784" i="1"/>
  <c r="F686" i="1"/>
  <c r="F651" i="1"/>
  <c r="F637" i="1"/>
  <c r="F562" i="1"/>
  <c r="F555" i="1"/>
  <c r="F546" i="1"/>
  <c r="F485" i="1"/>
  <c r="F447" i="1"/>
  <c r="F372" i="1"/>
  <c r="F354" i="1"/>
  <c r="F316" i="1"/>
  <c r="F90" i="1"/>
  <c r="F62" i="1"/>
  <c r="F4942" i="1"/>
  <c r="F3143" i="1"/>
  <c r="F3136" i="1"/>
  <c r="F2958" i="1"/>
  <c r="F2841" i="1"/>
  <c r="F2756" i="1"/>
  <c r="F2721" i="1"/>
  <c r="F2616" i="1"/>
  <c r="F2570" i="1"/>
  <c r="F2477" i="1"/>
  <c r="F2388" i="1"/>
  <c r="F2332" i="1"/>
  <c r="F2316" i="1"/>
  <c r="F2201" i="1"/>
  <c r="F2175" i="1"/>
  <c r="F2167" i="1"/>
  <c r="F2159" i="1"/>
  <c r="F2135" i="1"/>
  <c r="F2119" i="1"/>
  <c r="F2103" i="1"/>
  <c r="F2087" i="1"/>
  <c r="F2061" i="1"/>
  <c r="F1946" i="1"/>
  <c r="F1771" i="1"/>
  <c r="F1683" i="1"/>
  <c r="F1667" i="1"/>
  <c r="F1651" i="1"/>
  <c r="F1633" i="1"/>
  <c r="F1611" i="1"/>
  <c r="F1603" i="1"/>
  <c r="F1589" i="1"/>
  <c r="F1539" i="1"/>
  <c r="F1525" i="1"/>
  <c r="F1485" i="1"/>
  <c r="F1465" i="1"/>
  <c r="F1445" i="1"/>
  <c r="F1429" i="1"/>
  <c r="F1378" i="1"/>
  <c r="F1348" i="1"/>
  <c r="F1303" i="1"/>
  <c r="F1295" i="1"/>
  <c r="F1287" i="1"/>
  <c r="F1279" i="1"/>
  <c r="F1271" i="1"/>
  <c r="F1263" i="1"/>
  <c r="F1255" i="1"/>
  <c r="F1247" i="1"/>
  <c r="F1239" i="1"/>
  <c r="F1231" i="1"/>
  <c r="F1223" i="1"/>
  <c r="F1215" i="1"/>
  <c r="F1207" i="1"/>
  <c r="F1199" i="1"/>
  <c r="F1191" i="1"/>
  <c r="F1183" i="1"/>
  <c r="F1175" i="1"/>
  <c r="F1167" i="1"/>
  <c r="F1159" i="1"/>
  <c r="F1151" i="1"/>
  <c r="F1143" i="1"/>
  <c r="F1022" i="1"/>
  <c r="F888" i="1"/>
  <c r="F884" i="1"/>
  <c r="F878" i="1"/>
  <c r="F865" i="1"/>
  <c r="F857" i="1"/>
  <c r="F841" i="1"/>
  <c r="F833" i="1"/>
  <c r="F825" i="1"/>
  <c r="F817" i="1"/>
  <c r="F809" i="1"/>
  <c r="F801" i="1"/>
  <c r="F793" i="1"/>
  <c r="F785" i="1"/>
  <c r="F777" i="1"/>
  <c r="F769" i="1"/>
  <c r="F761" i="1"/>
  <c r="F753" i="1"/>
  <c r="F745" i="1"/>
  <c r="F716" i="1"/>
  <c r="F703" i="1"/>
  <c r="F695" i="1"/>
  <c r="F662" i="1"/>
  <c r="F652" i="1"/>
  <c r="F648" i="1"/>
  <c r="F577" i="1"/>
  <c r="F556" i="1"/>
  <c r="F537" i="1"/>
  <c r="F529" i="1"/>
  <c r="F518" i="1"/>
  <c r="F511" i="1"/>
  <c r="F503" i="1"/>
  <c r="F498" i="1"/>
  <c r="F491" i="1"/>
  <c r="F442" i="1"/>
  <c r="F434" i="1"/>
  <c r="F426" i="1"/>
  <c r="F418" i="1"/>
  <c r="F412" i="1"/>
  <c r="F385" i="1"/>
  <c r="F374" i="1"/>
  <c r="F344" i="1"/>
  <c r="F336" i="1"/>
  <c r="F326" i="1"/>
  <c r="F318" i="1"/>
  <c r="F310" i="1"/>
  <c r="F300" i="1"/>
  <c r="F292" i="1"/>
  <c r="N292" i="1" s="1"/>
  <c r="F284" i="1"/>
  <c r="N284" i="1" s="1"/>
  <c r="F276" i="1"/>
  <c r="N276" i="1" s="1"/>
  <c r="F265" i="1"/>
  <c r="F257" i="1"/>
  <c r="F249" i="1"/>
  <c r="F241" i="1"/>
  <c r="F233" i="1"/>
  <c r="F225" i="1"/>
  <c r="F217" i="1"/>
  <c r="F209" i="1"/>
  <c r="F201" i="1"/>
  <c r="F193" i="1"/>
  <c r="F110" i="1"/>
  <c r="F102" i="1"/>
  <c r="F91" i="1"/>
  <c r="F58" i="1"/>
  <c r="F4984" i="1"/>
  <c r="F4121" i="1"/>
  <c r="F2460" i="1"/>
  <c r="F1983" i="1"/>
  <c r="F1808" i="1"/>
  <c r="F1515" i="1"/>
  <c r="F1502" i="1"/>
  <c r="F1424" i="1"/>
  <c r="F709" i="1"/>
  <c r="F704" i="1"/>
  <c r="F679" i="1"/>
  <c r="F645" i="1"/>
  <c r="F571" i="1"/>
  <c r="F436" i="1"/>
  <c r="F406" i="1"/>
  <c r="F286" i="1"/>
  <c r="N286" i="1" s="1"/>
  <c r="F278" i="1"/>
  <c r="N278" i="1" s="1"/>
  <c r="F267" i="1"/>
  <c r="F243" i="1"/>
  <c r="F185" i="1"/>
  <c r="F104" i="1"/>
  <c r="F78" i="1"/>
  <c r="O6354" i="1"/>
  <c r="R6354" i="1" s="1"/>
  <c r="F1989" i="1"/>
  <c r="F1803" i="1"/>
  <c r="F1297" i="1"/>
  <c r="F1273" i="1"/>
  <c r="F1257" i="1"/>
  <c r="F1193" i="1"/>
  <c r="F1177" i="1"/>
  <c r="F1091" i="1"/>
  <c r="F1073" i="1"/>
  <c r="F551" i="1"/>
  <c r="F524" i="1"/>
  <c r="F516" i="1"/>
  <c r="F440" i="1"/>
  <c r="F432" i="1"/>
  <c r="F315" i="1"/>
  <c r="F297" i="1"/>
  <c r="N297" i="1" s="1"/>
  <c r="F289" i="1"/>
  <c r="N289" i="1" s="1"/>
  <c r="F273" i="1"/>
  <c r="N273" i="1" s="1"/>
  <c r="F108" i="1"/>
  <c r="F100" i="1"/>
  <c r="F2873" i="1"/>
  <c r="F2768" i="1"/>
  <c r="F2500" i="1"/>
  <c r="F2475" i="1"/>
  <c r="F2234" i="1"/>
  <c r="F2005" i="1"/>
  <c r="F1863" i="1"/>
  <c r="F1816" i="1"/>
  <c r="F1791" i="1"/>
  <c r="F1364" i="1"/>
  <c r="F1312" i="1"/>
  <c r="F760" i="1"/>
  <c r="F752" i="1"/>
  <c r="F647" i="1"/>
  <c r="F536" i="1"/>
  <c r="F477" i="1"/>
  <c r="F391" i="1"/>
  <c r="F384" i="1"/>
  <c r="F364" i="1"/>
  <c r="F335" i="1"/>
  <c r="F324" i="1"/>
  <c r="F290" i="1"/>
  <c r="N290" i="1" s="1"/>
  <c r="F282" i="1"/>
  <c r="N282" i="1" s="1"/>
  <c r="F38" i="1"/>
  <c r="F4113" i="1"/>
  <c r="F3585" i="1"/>
  <c r="F3033" i="1"/>
  <c r="F2947" i="1"/>
  <c r="F2923" i="1"/>
  <c r="F2879" i="1"/>
  <c r="F2806" i="1"/>
  <c r="F2507" i="1"/>
  <c r="F2404" i="1"/>
  <c r="F2325" i="1"/>
  <c r="F2308" i="1"/>
  <c r="F2285" i="1"/>
  <c r="F2228" i="1"/>
  <c r="F2212" i="1"/>
  <c r="F2192" i="1"/>
  <c r="F2069" i="1"/>
  <c r="F2009" i="1"/>
  <c r="F1919" i="1"/>
  <c r="F1901" i="1"/>
  <c r="F1897" i="1"/>
  <c r="F1889" i="1"/>
  <c r="F1881" i="1"/>
  <c r="F1873" i="1"/>
  <c r="F1865" i="1"/>
  <c r="F1641" i="1"/>
  <c r="F1584" i="1"/>
  <c r="F1567" i="1"/>
  <c r="F1558" i="1"/>
  <c r="F1452" i="1"/>
  <c r="F1436" i="1"/>
  <c r="F1404" i="1"/>
  <c r="F1389" i="1"/>
  <c r="F1356" i="1"/>
  <c r="F1336" i="1"/>
  <c r="F1310" i="1"/>
  <c r="F1089" i="1"/>
  <c r="F1075" i="1"/>
  <c r="F1057" i="1"/>
  <c r="F1053" i="1"/>
  <c r="F1045" i="1"/>
  <c r="F981" i="1"/>
  <c r="F885" i="1"/>
  <c r="F870" i="1"/>
  <c r="F858" i="1"/>
  <c r="F850" i="1"/>
  <c r="F834" i="1"/>
  <c r="F826" i="1"/>
  <c r="F818" i="1"/>
  <c r="F810" i="1"/>
  <c r="F802" i="1"/>
  <c r="F794" i="1"/>
  <c r="F786" i="1"/>
  <c r="F778" i="1"/>
  <c r="F770" i="1"/>
  <c r="F762" i="1"/>
  <c r="F754" i="1"/>
  <c r="F746" i="1"/>
  <c r="F735" i="1"/>
  <c r="F727" i="1"/>
  <c r="F721" i="1"/>
  <c r="F678" i="1"/>
  <c r="F670" i="1"/>
  <c r="F643" i="1"/>
  <c r="F638" i="1"/>
  <c r="F590" i="1"/>
  <c r="F565" i="1"/>
  <c r="F557" i="1"/>
  <c r="F538" i="1"/>
  <c r="F530" i="1"/>
  <c r="F512" i="1"/>
  <c r="F504" i="1"/>
  <c r="F492" i="1"/>
  <c r="F480" i="1"/>
  <c r="F472" i="1"/>
  <c r="F464" i="1"/>
  <c r="F458" i="1"/>
  <c r="F450" i="1"/>
  <c r="F405" i="1"/>
  <c r="F394" i="1"/>
  <c r="F386" i="1"/>
  <c r="F368" i="1"/>
  <c r="F360" i="1"/>
  <c r="F345" i="1"/>
  <c r="F337" i="1"/>
  <c r="F329" i="1"/>
  <c r="F293" i="1"/>
  <c r="N293" i="1" s="1"/>
  <c r="F285" i="1"/>
  <c r="N285" i="1" s="1"/>
  <c r="F277" i="1"/>
  <c r="N277" i="1" s="1"/>
  <c r="F127" i="1"/>
  <c r="F120" i="1"/>
  <c r="F92" i="1"/>
  <c r="F82" i="1"/>
  <c r="F77" i="1"/>
  <c r="F42" i="1"/>
  <c r="F2077" i="1"/>
  <c r="F1779" i="1"/>
  <c r="F1533" i="1"/>
  <c r="F1363" i="1"/>
  <c r="F718" i="1"/>
  <c r="F690" i="1"/>
  <c r="F663" i="1"/>
  <c r="F653" i="1"/>
  <c r="F649" i="1"/>
  <c r="F579" i="1"/>
  <c r="F520" i="1"/>
  <c r="F428" i="1"/>
  <c r="F420" i="1"/>
  <c r="F301" i="1"/>
  <c r="F211" i="1"/>
  <c r="F203" i="1"/>
  <c r="F195" i="1"/>
  <c r="F187" i="1"/>
  <c r="F2485" i="1"/>
  <c r="F2394" i="1"/>
  <c r="F1995" i="1"/>
  <c r="F1783" i="1"/>
  <c r="F1249" i="1"/>
  <c r="F1217" i="1"/>
  <c r="F1185" i="1"/>
  <c r="F1153" i="1"/>
  <c r="F899" i="1"/>
  <c r="F575" i="1"/>
  <c r="F271" i="1"/>
  <c r="F223" i="1"/>
  <c r="F199" i="1"/>
  <c r="F2328" i="1"/>
  <c r="F2225" i="1"/>
  <c r="F1832" i="1"/>
  <c r="F1549" i="1"/>
  <c r="F1531" i="1"/>
  <c r="F1517" i="1"/>
  <c r="F1335" i="1"/>
  <c r="F840" i="1"/>
  <c r="F832" i="1"/>
  <c r="F768" i="1"/>
  <c r="F732" i="1"/>
  <c r="F625" i="1"/>
  <c r="F544" i="1"/>
  <c r="F455" i="1"/>
  <c r="F356" i="1"/>
  <c r="F308" i="1"/>
  <c r="F54" i="1"/>
  <c r="F46" i="1"/>
  <c r="F22" i="1"/>
  <c r="F4032" i="1"/>
  <c r="F4027" i="1"/>
  <c r="F3650" i="1"/>
  <c r="F3361" i="1"/>
  <c r="F3292" i="1"/>
  <c r="F3106" i="1"/>
  <c r="F3049" i="1"/>
  <c r="F2935" i="1"/>
  <c r="F2729" i="1"/>
  <c r="F2393" i="1"/>
  <c r="F2323" i="1"/>
  <c r="F2286" i="1"/>
  <c r="F2276" i="1"/>
  <c r="F2229" i="1"/>
  <c r="F2224" i="1"/>
  <c r="F2205" i="1"/>
  <c r="F2181" i="1"/>
  <c r="F2173" i="1"/>
  <c r="F2165" i="1"/>
  <c r="F2157" i="1"/>
  <c r="F1974" i="1"/>
  <c r="F1957" i="1"/>
  <c r="F1927" i="1"/>
  <c r="F1909" i="1"/>
  <c r="F1787" i="1"/>
  <c r="F1684" i="1"/>
  <c r="F1668" i="1"/>
  <c r="F1652" i="1"/>
  <c r="F1624" i="1"/>
  <c r="F1612" i="1"/>
  <c r="F1598" i="1"/>
  <c r="F1578" i="1"/>
  <c r="F1496" i="1"/>
  <c r="F1469" i="1"/>
  <c r="F1409" i="1"/>
  <c r="F1386" i="1"/>
  <c r="F1371" i="1"/>
  <c r="F1352" i="1"/>
  <c r="F1097" i="1"/>
  <c r="F1083" i="1"/>
  <c r="F1065" i="1"/>
  <c r="F1035" i="1"/>
  <c r="F1023" i="1"/>
  <c r="F978" i="1"/>
  <c r="F871" i="1"/>
  <c r="F860" i="1"/>
  <c r="F852" i="1"/>
  <c r="F846" i="1"/>
  <c r="F836" i="1"/>
  <c r="F828" i="1"/>
  <c r="F820" i="1"/>
  <c r="F812" i="1"/>
  <c r="F804" i="1"/>
  <c r="F796" i="1"/>
  <c r="F788" i="1"/>
  <c r="F780" i="1"/>
  <c r="F772" i="1"/>
  <c r="F764" i="1"/>
  <c r="F756" i="1"/>
  <c r="F748" i="1"/>
  <c r="F705" i="1"/>
  <c r="F683" i="1"/>
  <c r="F664" i="1"/>
  <c r="F636" i="1"/>
  <c r="F591" i="1"/>
  <c r="F559" i="1"/>
  <c r="F540" i="1"/>
  <c r="F532" i="1"/>
  <c r="F506" i="1"/>
  <c r="F494" i="1"/>
  <c r="F388" i="1"/>
  <c r="F378" i="1"/>
  <c r="F361" i="1"/>
  <c r="F347" i="1"/>
  <c r="F339" i="1"/>
  <c r="F331" i="1"/>
  <c r="F322" i="1"/>
  <c r="F314" i="1"/>
  <c r="F306" i="1"/>
  <c r="F295" i="1"/>
  <c r="N295" i="1" s="1"/>
  <c r="F287" i="1"/>
  <c r="N287" i="1" s="1"/>
  <c r="F279" i="1"/>
  <c r="N279" i="1" s="1"/>
  <c r="F59" i="1"/>
  <c r="F51" i="1"/>
  <c r="F43" i="1"/>
  <c r="F35" i="1"/>
  <c r="F27" i="1"/>
  <c r="F3363" i="1"/>
  <c r="F3228" i="1"/>
  <c r="F3023" i="1"/>
  <c r="F2987" i="1"/>
  <c r="F2939" i="1"/>
  <c r="F2445" i="1"/>
  <c r="F2366" i="1"/>
  <c r="F2352" i="1"/>
  <c r="F2279" i="1"/>
  <c r="F2193" i="1"/>
  <c r="F2143" i="1"/>
  <c r="F2127" i="1"/>
  <c r="F2111" i="1"/>
  <c r="F2095" i="1"/>
  <c r="F2003" i="1"/>
  <c r="F1936" i="1"/>
  <c r="F1895" i="1"/>
  <c r="F1887" i="1"/>
  <c r="F1879" i="1"/>
  <c r="F1871" i="1"/>
  <c r="F1795" i="1"/>
  <c r="F1774" i="1"/>
  <c r="F1675" i="1"/>
  <c r="F1659" i="1"/>
  <c r="F1648" i="1"/>
  <c r="F1632" i="1"/>
  <c r="F1541" i="1"/>
  <c r="F1523" i="1"/>
  <c r="F1477" i="1"/>
  <c r="F1453" i="1"/>
  <c r="F1437" i="1"/>
  <c r="F1337" i="1"/>
  <c r="F1051" i="1"/>
  <c r="F1043" i="1"/>
  <c r="F1030" i="1"/>
  <c r="F890" i="1"/>
  <c r="F876" i="1"/>
  <c r="F872" i="1"/>
  <c r="F739" i="1"/>
  <c r="F731" i="1"/>
  <c r="F710" i="1"/>
  <c r="F684" i="1"/>
  <c r="F681" i="1"/>
  <c r="F673" i="1"/>
  <c r="F650" i="1"/>
  <c r="F646" i="1"/>
  <c r="F639" i="1"/>
  <c r="F592" i="1"/>
  <c r="F484" i="1"/>
  <c r="F476" i="1"/>
  <c r="F468" i="1"/>
  <c r="F454" i="1"/>
  <c r="F446" i="1"/>
  <c r="F408" i="1"/>
  <c r="F400" i="1"/>
  <c r="F398" i="1"/>
  <c r="F390" i="1"/>
  <c r="F362" i="1"/>
  <c r="F296" i="1"/>
  <c r="N296" i="1" s="1"/>
  <c r="F288" i="1"/>
  <c r="N288" i="1" s="1"/>
  <c r="F280" i="1"/>
  <c r="N280" i="1" s="1"/>
  <c r="F178" i="1"/>
  <c r="F117" i="1"/>
  <c r="F112" i="1"/>
  <c r="F72" i="1"/>
  <c r="F66" i="1"/>
  <c r="F60" i="1"/>
  <c r="F52" i="1"/>
  <c r="F44" i="1"/>
  <c r="F36" i="1"/>
  <c r="F28" i="1"/>
  <c r="F20" i="1"/>
  <c r="F4825" i="1"/>
  <c r="F4429" i="1"/>
  <c r="F3786" i="1"/>
  <c r="F3741" i="1"/>
  <c r="F3437" i="1"/>
  <c r="F3300" i="1"/>
  <c r="F3113" i="1"/>
  <c r="F3074" i="1"/>
  <c r="F3039" i="1"/>
  <c r="F2971" i="1"/>
  <c r="F2390" i="1"/>
  <c r="F2353" i="1"/>
  <c r="F1591" i="1"/>
  <c r="F1586" i="1"/>
  <c r="F1444" i="1"/>
  <c r="F1289" i="1"/>
  <c r="F1281" i="1"/>
  <c r="F1241" i="1"/>
  <c r="F1225" i="1"/>
  <c r="F1209" i="1"/>
  <c r="F891" i="1"/>
  <c r="F553" i="1"/>
  <c r="F379" i="1"/>
  <c r="F323" i="1"/>
  <c r="F307" i="1"/>
  <c r="F263" i="1"/>
  <c r="F255" i="1"/>
  <c r="F247" i="1"/>
  <c r="F239" i="1"/>
  <c r="F191" i="1"/>
  <c r="F179" i="1"/>
  <c r="F4514" i="1"/>
  <c r="F3933" i="1"/>
  <c r="F3704" i="1"/>
  <c r="F3463" i="1"/>
  <c r="F2584" i="1"/>
  <c r="F2468" i="1"/>
  <c r="F2287" i="1"/>
  <c r="F2065" i="1"/>
  <c r="F1975" i="1"/>
  <c r="F1848" i="1"/>
  <c r="F1620" i="1"/>
  <c r="F1489" i="1"/>
  <c r="F1394" i="1"/>
  <c r="F887" i="1"/>
  <c r="F864" i="1"/>
  <c r="F856" i="1"/>
  <c r="F824" i="1"/>
  <c r="F808" i="1"/>
  <c r="F800" i="1"/>
  <c r="F792" i="1"/>
  <c r="F776" i="1"/>
  <c r="F744" i="1"/>
  <c r="F724" i="1"/>
  <c r="F594" i="1"/>
  <c r="F583" i="1"/>
  <c r="F510" i="1"/>
  <c r="F490" i="1"/>
  <c r="F469" i="1"/>
  <c r="F351" i="1"/>
  <c r="F343" i="1"/>
  <c r="F274" i="1"/>
  <c r="N274" i="1" s="1"/>
  <c r="F74" i="1"/>
  <c r="F68" i="1"/>
  <c r="F30" i="1"/>
  <c r="R318" i="1"/>
  <c r="S318" i="1"/>
  <c r="R450" i="1"/>
  <c r="S450" i="1"/>
  <c r="R458" i="1"/>
  <c r="S458" i="1"/>
  <c r="Q644" i="1"/>
  <c r="S644" i="1" s="1"/>
  <c r="R2537" i="1"/>
  <c r="S2537" i="1"/>
  <c r="R181" i="1"/>
  <c r="S181" i="1"/>
  <c r="S298" i="1"/>
  <c r="R298" i="1"/>
  <c r="Q355" i="1"/>
  <c r="Q569" i="1"/>
  <c r="R1367" i="1"/>
  <c r="S1367" i="1"/>
  <c r="R1614" i="1"/>
  <c r="S1614" i="1"/>
  <c r="S2231" i="1"/>
  <c r="R2231" i="1"/>
  <c r="R374" i="1"/>
  <c r="S374" i="1"/>
  <c r="R2318" i="1"/>
  <c r="S2318" i="1"/>
  <c r="R145" i="1"/>
  <c r="S145" i="1"/>
  <c r="R394" i="1"/>
  <c r="S394" i="1"/>
  <c r="S549" i="1"/>
  <c r="R549" i="1"/>
  <c r="R553" i="1"/>
  <c r="S553" i="1"/>
  <c r="Q552" i="1"/>
  <c r="R727" i="1"/>
  <c r="S727" i="1"/>
  <c r="R735" i="1"/>
  <c r="S735" i="1"/>
  <c r="R1359" i="1"/>
  <c r="S1359" i="1"/>
  <c r="R565" i="1"/>
  <c r="S565" i="1"/>
  <c r="R129" i="1"/>
  <c r="S129" i="1"/>
  <c r="R310" i="1"/>
  <c r="S310" i="1"/>
  <c r="R326" i="1"/>
  <c r="S326" i="1"/>
  <c r="R400" i="1"/>
  <c r="Q399" i="1"/>
  <c r="S400" i="1"/>
  <c r="R899" i="1"/>
  <c r="S899" i="1"/>
  <c r="R1717" i="1"/>
  <c r="S1717" i="1"/>
  <c r="R2019" i="1"/>
  <c r="S2019" i="1"/>
  <c r="R161" i="1"/>
  <c r="S161" i="1"/>
  <c r="R112" i="1"/>
  <c r="S112" i="1"/>
  <c r="R169" i="1"/>
  <c r="S169" i="1"/>
  <c r="Q186" i="1"/>
  <c r="R464" i="1"/>
  <c r="S464" i="1"/>
  <c r="R472" i="1"/>
  <c r="S472" i="1"/>
  <c r="R480" i="1"/>
  <c r="S480" i="1"/>
  <c r="R526" i="1"/>
  <c r="S526" i="1"/>
  <c r="R673" i="1"/>
  <c r="S673" i="1"/>
  <c r="R1749" i="1"/>
  <c r="S1749" i="1"/>
  <c r="R2035" i="1"/>
  <c r="S2035" i="1"/>
  <c r="P17" i="9"/>
  <c r="P18" i="9"/>
  <c r="P12" i="9"/>
  <c r="P10" i="9"/>
  <c r="P7" i="9"/>
  <c r="P20" i="9"/>
  <c r="P13" i="9"/>
  <c r="P19" i="9"/>
  <c r="P11" i="9"/>
  <c r="I16" i="9"/>
  <c r="S229" i="1"/>
  <c r="S269" i="1"/>
  <c r="S416" i="1"/>
  <c r="Q461" i="1"/>
  <c r="Q561" i="1"/>
  <c r="Q976" i="1"/>
  <c r="S977" i="1"/>
  <c r="S1436" i="1"/>
  <c r="R1436" i="1"/>
  <c r="R1608" i="1"/>
  <c r="S1608" i="1"/>
  <c r="S2092" i="1"/>
  <c r="Q2296" i="1"/>
  <c r="S2300" i="1"/>
  <c r="R2457" i="1"/>
  <c r="S2457" i="1"/>
  <c r="S2546" i="1"/>
  <c r="R3100" i="1"/>
  <c r="S3100" i="1"/>
  <c r="S3929" i="1"/>
  <c r="R3929" i="1"/>
  <c r="R4526" i="1"/>
  <c r="S4526" i="1"/>
  <c r="I13" i="9"/>
  <c r="S171" i="1"/>
  <c r="S331" i="1"/>
  <c r="R406" i="1"/>
  <c r="S494" i="1"/>
  <c r="R679" i="1"/>
  <c r="S756" i="1"/>
  <c r="S846" i="1"/>
  <c r="S852" i="1"/>
  <c r="S875" i="1"/>
  <c r="S1032" i="1"/>
  <c r="S1075" i="1"/>
  <c r="S1352" i="1"/>
  <c r="R1515" i="1"/>
  <c r="R1547" i="1"/>
  <c r="S1647" i="1"/>
  <c r="R1647" i="1"/>
  <c r="Q1956" i="1"/>
  <c r="S1993" i="1"/>
  <c r="Q1985" i="1"/>
  <c r="S2655" i="1"/>
  <c r="R3016" i="1"/>
  <c r="S3016" i="1"/>
  <c r="R3120" i="1"/>
  <c r="S3120" i="1"/>
  <c r="S3314" i="1"/>
  <c r="R3316" i="1"/>
  <c r="S3316" i="1"/>
  <c r="R3368" i="1"/>
  <c r="S3368" i="1"/>
  <c r="S3447" i="1"/>
  <c r="R3447" i="1"/>
  <c r="R4053" i="1"/>
  <c r="S4053" i="1"/>
  <c r="S4060" i="1"/>
  <c r="R4060" i="1"/>
  <c r="J13" i="9"/>
  <c r="J32" i="9"/>
  <c r="J9" i="9"/>
  <c r="J11" i="9"/>
  <c r="S26" i="1"/>
  <c r="S34" i="1"/>
  <c r="S42" i="1"/>
  <c r="S50" i="1"/>
  <c r="S58" i="1"/>
  <c r="R77" i="1"/>
  <c r="S78" i="1"/>
  <c r="S82" i="1"/>
  <c r="S96" i="1"/>
  <c r="S104" i="1"/>
  <c r="S141" i="1"/>
  <c r="S157" i="1"/>
  <c r="S173" i="1"/>
  <c r="S187" i="1"/>
  <c r="S195" i="1"/>
  <c r="S203" i="1"/>
  <c r="S211" i="1"/>
  <c r="S219" i="1"/>
  <c r="S227" i="1"/>
  <c r="S235" i="1"/>
  <c r="S243" i="1"/>
  <c r="S251" i="1"/>
  <c r="S259" i="1"/>
  <c r="S267" i="1"/>
  <c r="S304" i="1"/>
  <c r="S312" i="1"/>
  <c r="S320" i="1"/>
  <c r="S348" i="1"/>
  <c r="Q353" i="1"/>
  <c r="S360" i="1"/>
  <c r="S368" i="1"/>
  <c r="S376" i="1"/>
  <c r="S381" i="1"/>
  <c r="R405" i="1"/>
  <c r="S414" i="1"/>
  <c r="S420" i="1"/>
  <c r="S428" i="1"/>
  <c r="S436" i="1"/>
  <c r="S520" i="1"/>
  <c r="S541" i="1"/>
  <c r="R548" i="1"/>
  <c r="S560" i="1"/>
  <c r="S571" i="1"/>
  <c r="S579" i="1"/>
  <c r="S590" i="1"/>
  <c r="S637" i="1"/>
  <c r="R670" i="1"/>
  <c r="S671" i="1"/>
  <c r="R678" i="1"/>
  <c r="S690" i="1"/>
  <c r="S697" i="1"/>
  <c r="S718" i="1"/>
  <c r="R721" i="1"/>
  <c r="S870" i="1"/>
  <c r="R977" i="1"/>
  <c r="Q1016" i="1"/>
  <c r="S1019" i="1"/>
  <c r="Q1017" i="1"/>
  <c r="R1057" i="1"/>
  <c r="R1064" i="1"/>
  <c r="R1089" i="1"/>
  <c r="R1096" i="1"/>
  <c r="S1114" i="1"/>
  <c r="S1132" i="1"/>
  <c r="Q1138" i="1"/>
  <c r="S1322" i="1"/>
  <c r="S1324" i="1"/>
  <c r="S1330" i="1"/>
  <c r="S1344" i="1"/>
  <c r="Q1398" i="1"/>
  <c r="S1399" i="1"/>
  <c r="Q1402" i="1"/>
  <c r="S1403" i="1"/>
  <c r="R1407" i="1"/>
  <c r="S1407" i="1"/>
  <c r="S1461" i="1"/>
  <c r="S1482" i="1"/>
  <c r="S1525" i="1"/>
  <c r="Q1556" i="1"/>
  <c r="S1557" i="1"/>
  <c r="R1561" i="1"/>
  <c r="S1561" i="1"/>
  <c r="R1584" i="1"/>
  <c r="S1664" i="1"/>
  <c r="S1680" i="1"/>
  <c r="S1729" i="1"/>
  <c r="S1741" i="1"/>
  <c r="S1789" i="1"/>
  <c r="S1805" i="1"/>
  <c r="S1816" i="1"/>
  <c r="S1821" i="1"/>
  <c r="S1832" i="1"/>
  <c r="S1848" i="1"/>
  <c r="S1863" i="1"/>
  <c r="R1901" i="1"/>
  <c r="R1908" i="1"/>
  <c r="S1982" i="1"/>
  <c r="R1982" i="1"/>
  <c r="S2023" i="1"/>
  <c r="S2055" i="1"/>
  <c r="R2066" i="1"/>
  <c r="S2077" i="1"/>
  <c r="S2096" i="1"/>
  <c r="S2112" i="1"/>
  <c r="S2128" i="1"/>
  <c r="S2144" i="1"/>
  <c r="S2211" i="1"/>
  <c r="Q2238" i="1"/>
  <c r="S2239" i="1"/>
  <c r="S2310" i="1"/>
  <c r="R2367" i="1"/>
  <c r="S2367" i="1"/>
  <c r="S2372" i="1"/>
  <c r="S2404" i="1"/>
  <c r="R2430" i="1"/>
  <c r="R2448" i="1"/>
  <c r="S2448" i="1"/>
  <c r="R2495" i="1"/>
  <c r="S2495" i="1"/>
  <c r="S2498" i="1"/>
  <c r="S2517" i="1"/>
  <c r="S2530" i="1"/>
  <c r="R2542" i="1"/>
  <c r="S2542" i="1"/>
  <c r="O2793" i="1"/>
  <c r="R2793" i="1" s="1"/>
  <c r="N2793" i="1"/>
  <c r="S2927" i="1"/>
  <c r="Q2992" i="1"/>
  <c r="S2993" i="1"/>
  <c r="R3108" i="1"/>
  <c r="S3108" i="1"/>
  <c r="S3244" i="1"/>
  <c r="S3256" i="1"/>
  <c r="R3256" i="1"/>
  <c r="R3781" i="1"/>
  <c r="S3781" i="1"/>
  <c r="S4037" i="1"/>
  <c r="R4037" i="1"/>
  <c r="S4055" i="1"/>
  <c r="Q4054" i="1"/>
  <c r="R4494" i="1"/>
  <c r="S4494" i="1"/>
  <c r="R6315" i="1"/>
  <c r="S6315" i="1"/>
  <c r="R141" i="10"/>
  <c r="N9" i="9"/>
  <c r="J12" i="9"/>
  <c r="O15" i="9"/>
  <c r="P16" i="9"/>
  <c r="Q19" i="1"/>
  <c r="R23" i="1"/>
  <c r="Q65" i="1"/>
  <c r="Q71" i="1"/>
  <c r="O87" i="1"/>
  <c r="R91" i="1"/>
  <c r="S97" i="1"/>
  <c r="R102" i="1"/>
  <c r="S105" i="1"/>
  <c r="S115" i="1"/>
  <c r="O138" i="1"/>
  <c r="O154" i="1"/>
  <c r="O170" i="1"/>
  <c r="R170" i="1" s="1"/>
  <c r="S183" i="1"/>
  <c r="S188" i="1"/>
  <c r="R193" i="1"/>
  <c r="S196" i="1"/>
  <c r="R201" i="1"/>
  <c r="S204" i="1"/>
  <c r="S212" i="1"/>
  <c r="S220" i="1"/>
  <c r="S228" i="1"/>
  <c r="S236" i="1"/>
  <c r="S244" i="1"/>
  <c r="S252" i="1"/>
  <c r="S260" i="1"/>
  <c r="S268" i="1"/>
  <c r="S280" i="1"/>
  <c r="S288" i="1"/>
  <c r="S296" i="1"/>
  <c r="S300" i="1"/>
  <c r="Q302" i="1"/>
  <c r="O332" i="1"/>
  <c r="R332" i="1" s="1"/>
  <c r="R336" i="1"/>
  <c r="O340" i="1"/>
  <c r="R344" i="1"/>
  <c r="O348" i="1"/>
  <c r="R348" i="1" s="1"/>
  <c r="O381" i="1"/>
  <c r="R385" i="1"/>
  <c r="S403" i="1"/>
  <c r="S415" i="1"/>
  <c r="S421" i="1"/>
  <c r="S429" i="1"/>
  <c r="S437" i="1"/>
  <c r="R491" i="1"/>
  <c r="R503" i="1"/>
  <c r="O507" i="1"/>
  <c r="R511" i="1"/>
  <c r="Q514" i="1"/>
  <c r="S521" i="1"/>
  <c r="R529" i="1"/>
  <c r="O533" i="1"/>
  <c r="R533" i="1" s="1"/>
  <c r="R537" i="1"/>
  <c r="O541" i="1"/>
  <c r="R541" i="1" s="1"/>
  <c r="R556" i="1"/>
  <c r="O560" i="1"/>
  <c r="R560" i="1" s="1"/>
  <c r="S572" i="1"/>
  <c r="S599" i="1"/>
  <c r="S607" i="1"/>
  <c r="S615" i="1"/>
  <c r="S623" i="1"/>
  <c r="S646" i="1"/>
  <c r="S650" i="1"/>
  <c r="S658" i="1"/>
  <c r="S665" i="1"/>
  <c r="S668" i="1"/>
  <c r="S676" i="1"/>
  <c r="S707" i="1"/>
  <c r="Q706" i="1"/>
  <c r="O741" i="1"/>
  <c r="R745" i="1"/>
  <c r="O749" i="1"/>
  <c r="R753" i="1"/>
  <c r="O757" i="1"/>
  <c r="R761" i="1"/>
  <c r="O765" i="1"/>
  <c r="R769" i="1"/>
  <c r="O773" i="1"/>
  <c r="R777" i="1"/>
  <c r="O781" i="1"/>
  <c r="R785" i="1"/>
  <c r="O789" i="1"/>
  <c r="R793" i="1"/>
  <c r="O797" i="1"/>
  <c r="R801" i="1"/>
  <c r="O805" i="1"/>
  <c r="R809" i="1"/>
  <c r="O813" i="1"/>
  <c r="R817" i="1"/>
  <c r="O821" i="1"/>
  <c r="R825" i="1"/>
  <c r="O829" i="1"/>
  <c r="R833" i="1"/>
  <c r="O837" i="1"/>
  <c r="R841" i="1"/>
  <c r="O847" i="1"/>
  <c r="O853" i="1"/>
  <c r="Q849" i="1" s="1"/>
  <c r="R857" i="1"/>
  <c r="O861" i="1"/>
  <c r="R865" i="1"/>
  <c r="R867" i="1"/>
  <c r="R884" i="1"/>
  <c r="S888" i="1"/>
  <c r="S895" i="1"/>
  <c r="S898" i="1"/>
  <c r="O902" i="1"/>
  <c r="Q883" i="1" s="1"/>
  <c r="R913" i="1"/>
  <c r="S918" i="1"/>
  <c r="S949" i="1"/>
  <c r="S956" i="1"/>
  <c r="S1036" i="1"/>
  <c r="S1041" i="1"/>
  <c r="S1049" i="1"/>
  <c r="S1067" i="1"/>
  <c r="S1099" i="1"/>
  <c r="S1118" i="1"/>
  <c r="S1126" i="1"/>
  <c r="S1306" i="1"/>
  <c r="S1314" i="1"/>
  <c r="S1369" i="1"/>
  <c r="S1377" i="1"/>
  <c r="R1381" i="1"/>
  <c r="S1381" i="1"/>
  <c r="S1410" i="1"/>
  <c r="Q1423" i="1"/>
  <c r="S1425" i="1"/>
  <c r="S1430" i="1"/>
  <c r="S1431" i="1"/>
  <c r="S1437" i="1"/>
  <c r="S1446" i="1"/>
  <c r="S1447" i="1"/>
  <c r="S1453" i="1"/>
  <c r="S1494" i="1"/>
  <c r="S1516" i="1"/>
  <c r="S1526" i="1"/>
  <c r="R1546" i="1"/>
  <c r="S1548" i="1"/>
  <c r="S1562" i="1"/>
  <c r="S1602" i="1"/>
  <c r="S1716" i="1"/>
  <c r="S1724" i="1"/>
  <c r="S1734" i="1"/>
  <c r="O1735" i="1"/>
  <c r="R1735" i="1" s="1"/>
  <c r="S1746" i="1"/>
  <c r="S1754" i="1"/>
  <c r="S1781" i="1"/>
  <c r="S1785" i="1"/>
  <c r="O1793" i="1"/>
  <c r="S1869" i="1"/>
  <c r="S1877" i="1"/>
  <c r="S1885" i="1"/>
  <c r="S1893" i="1"/>
  <c r="S1911" i="1"/>
  <c r="Q1947" i="1"/>
  <c r="S1979" i="1"/>
  <c r="R1997" i="1"/>
  <c r="S1997" i="1"/>
  <c r="R2011" i="1"/>
  <c r="S2011" i="1"/>
  <c r="S2014" i="1"/>
  <c r="R2043" i="1"/>
  <c r="S2043" i="1"/>
  <c r="S2046" i="1"/>
  <c r="K2059" i="1"/>
  <c r="P2059" i="1"/>
  <c r="R2061" i="1"/>
  <c r="S2069" i="1"/>
  <c r="S2083" i="1"/>
  <c r="S2097" i="1"/>
  <c r="S2099" i="1"/>
  <c r="S2113" i="1"/>
  <c r="S2115" i="1"/>
  <c r="S2129" i="1"/>
  <c r="S2131" i="1"/>
  <c r="S2145" i="1"/>
  <c r="S2147" i="1"/>
  <c r="S2185" i="1"/>
  <c r="S2187" i="1"/>
  <c r="S2193" i="1"/>
  <c r="S2203" i="1"/>
  <c r="Q2202" i="1"/>
  <c r="R2234" i="1"/>
  <c r="S2234" i="1"/>
  <c r="O2244" i="1"/>
  <c r="R2244" i="1" s="1"/>
  <c r="S2258" i="1"/>
  <c r="R2277" i="1"/>
  <c r="O2294" i="1"/>
  <c r="S2298" i="1"/>
  <c r="S2301" i="1"/>
  <c r="R2328" i="1"/>
  <c r="S2328" i="1"/>
  <c r="S2360" i="1"/>
  <c r="O2403" i="1"/>
  <c r="R2403" i="1" s="1"/>
  <c r="R2483" i="1"/>
  <c r="Q2557" i="1"/>
  <c r="S2653" i="1"/>
  <c r="Q2781" i="1"/>
  <c r="R2883" i="1"/>
  <c r="S2883" i="1"/>
  <c r="S2892" i="1"/>
  <c r="R3090" i="1"/>
  <c r="S3090" i="1"/>
  <c r="Q3088" i="1"/>
  <c r="R3691" i="1"/>
  <c r="S3691" i="1"/>
  <c r="R3992" i="1"/>
  <c r="S3992" i="1"/>
  <c r="J18" i="9"/>
  <c r="S106" i="1"/>
  <c r="S189" i="1"/>
  <c r="S205" i="1"/>
  <c r="S213" i="1"/>
  <c r="S245" i="1"/>
  <c r="S253" i="1"/>
  <c r="S422" i="1"/>
  <c r="S438" i="1"/>
  <c r="S522" i="1"/>
  <c r="S907" i="1"/>
  <c r="Q904" i="1"/>
  <c r="Q906" i="1"/>
  <c r="R981" i="1"/>
  <c r="S981" i="1"/>
  <c r="S1360" i="1"/>
  <c r="S1452" i="1"/>
  <c r="R1452" i="1"/>
  <c r="R1733" i="1"/>
  <c r="S1733" i="1"/>
  <c r="S1867" i="1"/>
  <c r="Q1864" i="1"/>
  <c r="S2140" i="1"/>
  <c r="R2428" i="1"/>
  <c r="Q2427" i="1"/>
  <c r="R2673" i="1"/>
  <c r="S2673" i="1"/>
  <c r="S155" i="1"/>
  <c r="Q371" i="1"/>
  <c r="S388" i="1"/>
  <c r="S709" i="1"/>
  <c r="S748" i="1"/>
  <c r="S772" i="1"/>
  <c r="S796" i="1"/>
  <c r="S812" i="1"/>
  <c r="S1111" i="1"/>
  <c r="R1111" i="1"/>
  <c r="S1651" i="1"/>
  <c r="R1651" i="1"/>
  <c r="S1667" i="1"/>
  <c r="R1667" i="1"/>
  <c r="S1820" i="1"/>
  <c r="S1919" i="1"/>
  <c r="S2056" i="1"/>
  <c r="R2056" i="1"/>
  <c r="S2639" i="1"/>
  <c r="P9" i="9"/>
  <c r="S32" i="1"/>
  <c r="S40" i="1"/>
  <c r="S70" i="1"/>
  <c r="R192" i="1"/>
  <c r="R200" i="1"/>
  <c r="S279" i="1"/>
  <c r="Q444" i="1"/>
  <c r="S672" i="1"/>
  <c r="S868" i="1"/>
  <c r="R961" i="1"/>
  <c r="S1332" i="1"/>
  <c r="R1332" i="1"/>
  <c r="Q1610" i="1"/>
  <c r="S1612" i="1"/>
  <c r="S1777" i="1"/>
  <c r="R1963" i="1"/>
  <c r="S1963" i="1"/>
  <c r="S2084" i="1"/>
  <c r="S2200" i="1"/>
  <c r="R2200" i="1"/>
  <c r="Q2275" i="1"/>
  <c r="K2273" i="1"/>
  <c r="S2276" i="1"/>
  <c r="S2516" i="1"/>
  <c r="Q2512" i="1"/>
  <c r="F22" i="9"/>
  <c r="S101" i="1"/>
  <c r="S109" i="1"/>
  <c r="S131" i="1"/>
  <c r="R134" i="1"/>
  <c r="S147" i="1"/>
  <c r="R150" i="1"/>
  <c r="S163" i="1"/>
  <c r="R166" i="1"/>
  <c r="S278" i="1"/>
  <c r="S286" i="1"/>
  <c r="S294" i="1"/>
  <c r="S330" i="1"/>
  <c r="S338" i="1"/>
  <c r="S346" i="1"/>
  <c r="S354" i="1"/>
  <c r="Q370" i="1"/>
  <c r="S387" i="1"/>
  <c r="S462" i="1"/>
  <c r="S493" i="1"/>
  <c r="S505" i="1"/>
  <c r="S513" i="1"/>
  <c r="S528" i="1"/>
  <c r="S531" i="1"/>
  <c r="S539" i="1"/>
  <c r="S550" i="1"/>
  <c r="S555" i="1"/>
  <c r="S558" i="1"/>
  <c r="S563" i="1"/>
  <c r="S636" i="1"/>
  <c r="Q635" i="1"/>
  <c r="S635" i="1" s="1"/>
  <c r="S645" i="1"/>
  <c r="S649" i="1"/>
  <c r="S653" i="1"/>
  <c r="R674" i="1"/>
  <c r="S687" i="1"/>
  <c r="S701" i="1"/>
  <c r="S713" i="1"/>
  <c r="S722" i="1"/>
  <c r="S747" i="1"/>
  <c r="S755" i="1"/>
  <c r="S763" i="1"/>
  <c r="S771" i="1"/>
  <c r="S779" i="1"/>
  <c r="S787" i="1"/>
  <c r="S795" i="1"/>
  <c r="S803" i="1"/>
  <c r="S811" i="1"/>
  <c r="S819" i="1"/>
  <c r="S827" i="1"/>
  <c r="S835" i="1"/>
  <c r="S845" i="1"/>
  <c r="S851" i="1"/>
  <c r="S859" i="1"/>
  <c r="S881" i="1"/>
  <c r="S924" i="1"/>
  <c r="S958" i="1"/>
  <c r="Q991" i="1"/>
  <c r="S1030" i="1"/>
  <c r="R1030" i="1"/>
  <c r="Q1054" i="1"/>
  <c r="S1059" i="1"/>
  <c r="S1091" i="1"/>
  <c r="S1135" i="1"/>
  <c r="R1135" i="1"/>
  <c r="Q1323" i="1"/>
  <c r="S1334" i="1"/>
  <c r="S1350" i="1"/>
  <c r="Q1408" i="1"/>
  <c r="S1409" i="1"/>
  <c r="S1414" i="1"/>
  <c r="S1467" i="1"/>
  <c r="S1477" i="1"/>
  <c r="R1477" i="1"/>
  <c r="S1487" i="1"/>
  <c r="R1531" i="1"/>
  <c r="S1540" i="1"/>
  <c r="Q1565" i="1"/>
  <c r="R1568" i="1"/>
  <c r="S1586" i="1"/>
  <c r="R1628" i="1"/>
  <c r="S1628" i="1"/>
  <c r="S1637" i="1"/>
  <c r="S1659" i="1"/>
  <c r="R1659" i="1"/>
  <c r="S1675" i="1"/>
  <c r="R1675" i="1"/>
  <c r="S1698" i="1"/>
  <c r="S1706" i="1"/>
  <c r="S1732" i="1"/>
  <c r="S1740" i="1"/>
  <c r="S1742" i="1"/>
  <c r="S1762" i="1"/>
  <c r="R1770" i="1"/>
  <c r="S1774" i="1"/>
  <c r="R1774" i="1"/>
  <c r="S1799" i="1"/>
  <c r="S1810" i="1"/>
  <c r="S1812" i="1"/>
  <c r="S1826" i="1"/>
  <c r="S1828" i="1"/>
  <c r="S1842" i="1"/>
  <c r="S1844" i="1"/>
  <c r="S1859" i="1"/>
  <c r="S1903" i="1"/>
  <c r="S1953" i="1"/>
  <c r="S1966" i="1"/>
  <c r="Q1962" i="1"/>
  <c r="S1976" i="1"/>
  <c r="S1983" i="1"/>
  <c r="S1989" i="1"/>
  <c r="S1991" i="1"/>
  <c r="R2003" i="1"/>
  <c r="S2003" i="1"/>
  <c r="S2040" i="1"/>
  <c r="R2040" i="1"/>
  <c r="S2226" i="1"/>
  <c r="R2268" i="1"/>
  <c r="S2268" i="1"/>
  <c r="S2289" i="1"/>
  <c r="R2289" i="1"/>
  <c r="R2317" i="1"/>
  <c r="S2317" i="1"/>
  <c r="S2564" i="1"/>
  <c r="Q2563" i="1"/>
  <c r="R2593" i="1"/>
  <c r="S2593" i="1"/>
  <c r="R2604" i="1"/>
  <c r="S2604" i="1"/>
  <c r="S2613" i="1"/>
  <c r="S2621" i="1"/>
  <c r="S2757" i="1"/>
  <c r="S2789" i="1"/>
  <c r="R2932" i="1"/>
  <c r="S2932" i="1"/>
  <c r="S3012" i="1"/>
  <c r="R3012" i="1"/>
  <c r="Q3093" i="1"/>
  <c r="R3711" i="1"/>
  <c r="S3711" i="1"/>
  <c r="S3967" i="1"/>
  <c r="R3967" i="1"/>
  <c r="R4233" i="1"/>
  <c r="S4233" i="1"/>
  <c r="H17" i="9"/>
  <c r="H18" i="9"/>
  <c r="H13" i="9"/>
  <c r="S98" i="1"/>
  <c r="S197" i="1"/>
  <c r="S1141" i="1"/>
  <c r="R1389" i="1"/>
  <c r="S1389" i="1"/>
  <c r="R1692" i="1"/>
  <c r="S1692" i="1"/>
  <c r="Q1690" i="1"/>
  <c r="R1943" i="1"/>
  <c r="S1943" i="1"/>
  <c r="Q1941" i="1"/>
  <c r="S2192" i="1"/>
  <c r="R2192" i="1"/>
  <c r="R2344" i="1"/>
  <c r="S2344" i="1"/>
  <c r="I18" i="9"/>
  <c r="F15" i="9"/>
  <c r="Q75" i="1"/>
  <c r="S139" i="1"/>
  <c r="S339" i="1"/>
  <c r="S347" i="1"/>
  <c r="S506" i="1"/>
  <c r="S532" i="1"/>
  <c r="S540" i="1"/>
  <c r="S559" i="1"/>
  <c r="S788" i="1"/>
  <c r="S804" i="1"/>
  <c r="S828" i="1"/>
  <c r="S1022" i="1"/>
  <c r="R1022" i="1"/>
  <c r="S1469" i="1"/>
  <c r="S1485" i="1"/>
  <c r="R1485" i="1"/>
  <c r="S1710" i="1"/>
  <c r="S1797" i="1"/>
  <c r="S1836" i="1"/>
  <c r="S1852" i="1"/>
  <c r="S2024" i="1"/>
  <c r="R2024" i="1"/>
  <c r="S2153" i="1"/>
  <c r="Q2152" i="1"/>
  <c r="S2554" i="1"/>
  <c r="I11" i="9"/>
  <c r="P15" i="9"/>
  <c r="S24" i="1"/>
  <c r="S48" i="1"/>
  <c r="S64" i="1"/>
  <c r="S295" i="1"/>
  <c r="R527" i="1"/>
  <c r="S596" i="1"/>
  <c r="Q880" i="1"/>
  <c r="S946" i="1"/>
  <c r="S966" i="1"/>
  <c r="Q1329" i="1"/>
  <c r="R1765" i="1"/>
  <c r="S1765" i="1"/>
  <c r="S2033" i="1"/>
  <c r="S2148" i="1"/>
  <c r="S2528" i="1"/>
  <c r="R2552" i="1"/>
  <c r="S2552" i="1"/>
  <c r="R2635" i="1"/>
  <c r="S2635" i="1"/>
  <c r="S2849" i="1"/>
  <c r="S3294" i="1"/>
  <c r="R3485" i="1"/>
  <c r="S3485" i="1"/>
  <c r="R4417" i="1"/>
  <c r="S4417" i="1"/>
  <c r="F27" i="9"/>
  <c r="F26" i="9"/>
  <c r="F16" i="9"/>
  <c r="F25" i="9"/>
  <c r="F17" i="9"/>
  <c r="F23" i="9"/>
  <c r="F13" i="9"/>
  <c r="S30" i="1"/>
  <c r="S38" i="1"/>
  <c r="S46" i="1"/>
  <c r="S54" i="1"/>
  <c r="S62" i="1"/>
  <c r="S68" i="1"/>
  <c r="S74" i="1"/>
  <c r="S100" i="1"/>
  <c r="S103" i="1"/>
  <c r="S108" i="1"/>
  <c r="S114" i="1"/>
  <c r="Q119" i="1"/>
  <c r="S128" i="1"/>
  <c r="S130" i="1"/>
  <c r="S144" i="1"/>
  <c r="S160" i="1"/>
  <c r="S182" i="1"/>
  <c r="S191" i="1"/>
  <c r="S194" i="1"/>
  <c r="S199" i="1"/>
  <c r="S202" i="1"/>
  <c r="S207" i="1"/>
  <c r="S210" i="1"/>
  <c r="S215" i="1"/>
  <c r="S218" i="1"/>
  <c r="S223" i="1"/>
  <c r="S226" i="1"/>
  <c r="S231" i="1"/>
  <c r="S234" i="1"/>
  <c r="S239" i="1"/>
  <c r="S242" i="1"/>
  <c r="S247" i="1"/>
  <c r="S250" i="1"/>
  <c r="S255" i="1"/>
  <c r="S258" i="1"/>
  <c r="S263" i="1"/>
  <c r="S266" i="1"/>
  <c r="S271" i="1"/>
  <c r="S277" i="1"/>
  <c r="S285" i="1"/>
  <c r="S293" i="1"/>
  <c r="R307" i="1"/>
  <c r="R315" i="1"/>
  <c r="R323" i="1"/>
  <c r="S356" i="1"/>
  <c r="S364" i="1"/>
  <c r="S372" i="1"/>
  <c r="R379" i="1"/>
  <c r="S402" i="1"/>
  <c r="S413" i="1"/>
  <c r="S419" i="1"/>
  <c r="S424" i="1"/>
  <c r="S427" i="1"/>
  <c r="S432" i="1"/>
  <c r="S435" i="1"/>
  <c r="S440" i="1"/>
  <c r="S443" i="1"/>
  <c r="S516" i="1"/>
  <c r="S519" i="1"/>
  <c r="S524" i="1"/>
  <c r="Q545" i="1"/>
  <c r="S546" i="1"/>
  <c r="S551" i="1"/>
  <c r="S570" i="1"/>
  <c r="S575" i="1"/>
  <c r="S578" i="1"/>
  <c r="Q581" i="1"/>
  <c r="S583" i="1"/>
  <c r="S594" i="1"/>
  <c r="Q626" i="1"/>
  <c r="S626" i="1" s="1"/>
  <c r="S641" i="1"/>
  <c r="S667" i="1"/>
  <c r="S675" i="1"/>
  <c r="S689" i="1"/>
  <c r="S717" i="1"/>
  <c r="S879" i="1"/>
  <c r="R892" i="1"/>
  <c r="S914" i="1"/>
  <c r="S934" i="1"/>
  <c r="S972" i="1"/>
  <c r="S1027" i="1"/>
  <c r="R1073" i="1"/>
  <c r="R1080" i="1"/>
  <c r="S1082" i="1"/>
  <c r="S1112" i="1"/>
  <c r="S1308" i="1"/>
  <c r="S1316" i="1"/>
  <c r="S1342" i="1"/>
  <c r="S1459" i="1"/>
  <c r="S1474" i="1"/>
  <c r="Q1472" i="1"/>
  <c r="S1541" i="1"/>
  <c r="R1575" i="1"/>
  <c r="S1577" i="1"/>
  <c r="R1598" i="1"/>
  <c r="S1598" i="1"/>
  <c r="S1629" i="1"/>
  <c r="S1656" i="1"/>
  <c r="S1672" i="1"/>
  <c r="S1688" i="1"/>
  <c r="S1709" i="1"/>
  <c r="R1780" i="1"/>
  <c r="S1791" i="1"/>
  <c r="S1808" i="1"/>
  <c r="S1813" i="1"/>
  <c r="S1824" i="1"/>
  <c r="S1840" i="1"/>
  <c r="S1845" i="1"/>
  <c r="S1856" i="1"/>
  <c r="R1917" i="1"/>
  <c r="R1924" i="1"/>
  <c r="S1926" i="1"/>
  <c r="S1939" i="1"/>
  <c r="Q1937" i="1"/>
  <c r="S1974" i="1"/>
  <c r="R1974" i="1"/>
  <c r="Q1990" i="1"/>
  <c r="Q2000" i="1"/>
  <c r="S2039" i="1"/>
  <c r="S2075" i="1"/>
  <c r="Q2081" i="1"/>
  <c r="S2088" i="1"/>
  <c r="S2104" i="1"/>
  <c r="S2120" i="1"/>
  <c r="S2136" i="1"/>
  <c r="Q2183" i="1"/>
  <c r="Q2186" i="1"/>
  <c r="S2224" i="1"/>
  <c r="R2224" i="1"/>
  <c r="S2236" i="1"/>
  <c r="S2249" i="1"/>
  <c r="S2256" i="1"/>
  <c r="S2266" i="1"/>
  <c r="R2306" i="1"/>
  <c r="S2306" i="1"/>
  <c r="S2359" i="1"/>
  <c r="Q2382" i="1"/>
  <c r="R2421" i="1"/>
  <c r="S2421" i="1"/>
  <c r="S2446" i="1"/>
  <c r="R2482" i="1"/>
  <c r="S2492" i="1"/>
  <c r="Q2491" i="1"/>
  <c r="Q2506" i="1"/>
  <c r="S2507" i="1"/>
  <c r="S2520" i="1"/>
  <c r="R2588" i="1"/>
  <c r="S2588" i="1"/>
  <c r="S2601" i="1"/>
  <c r="S2860" i="1"/>
  <c r="R2925" i="1"/>
  <c r="S2925" i="1"/>
  <c r="R4230" i="1"/>
  <c r="S4230" i="1"/>
  <c r="R4556" i="1"/>
  <c r="S4556" i="1"/>
  <c r="J17" i="9"/>
  <c r="S221" i="1"/>
  <c r="S237" i="1"/>
  <c r="S261" i="1"/>
  <c r="S430" i="1"/>
  <c r="S573" i="1"/>
  <c r="S1039" i="1"/>
  <c r="Q1037" i="1"/>
  <c r="S1967" i="1"/>
  <c r="R1967" i="1"/>
  <c r="R1987" i="1"/>
  <c r="S1987" i="1"/>
  <c r="S2108" i="1"/>
  <c r="S2271" i="1"/>
  <c r="R2271" i="1"/>
  <c r="R2463" i="1"/>
  <c r="S2463" i="1"/>
  <c r="S185" i="1"/>
  <c r="S764" i="1"/>
  <c r="S780" i="1"/>
  <c r="S820" i="1"/>
  <c r="S836" i="1"/>
  <c r="S860" i="1"/>
  <c r="S950" i="1"/>
  <c r="S1683" i="1"/>
  <c r="R1683" i="1"/>
  <c r="R2518" i="1"/>
  <c r="S2518" i="1"/>
  <c r="R2657" i="1"/>
  <c r="S2657" i="1"/>
  <c r="S2717" i="1"/>
  <c r="G13" i="9"/>
  <c r="S56" i="1"/>
  <c r="S80" i="1"/>
  <c r="Q79" i="1"/>
  <c r="S111" i="1"/>
  <c r="S287" i="1"/>
  <c r="S358" i="1"/>
  <c r="S366" i="1"/>
  <c r="Q389" i="1"/>
  <c r="S407" i="1"/>
  <c r="S529" i="1"/>
  <c r="S655" i="1"/>
  <c r="S680" i="1"/>
  <c r="R700" i="1"/>
  <c r="R900" i="1"/>
  <c r="S1361" i="1"/>
  <c r="S1444" i="1"/>
  <c r="R1444" i="1"/>
  <c r="R1510" i="1"/>
  <c r="S1510" i="1"/>
  <c r="R1636" i="1"/>
  <c r="S1636" i="1"/>
  <c r="R1701" i="1"/>
  <c r="S1701" i="1"/>
  <c r="R1933" i="1"/>
  <c r="S1933" i="1"/>
  <c r="Q1932" i="1"/>
  <c r="S2100" i="1"/>
  <c r="S2116" i="1"/>
  <c r="Q2326" i="1"/>
  <c r="S2407" i="1"/>
  <c r="Q2406" i="1"/>
  <c r="Q2405" i="1"/>
  <c r="Q2476" i="1"/>
  <c r="R2609" i="1"/>
  <c r="S2609" i="1"/>
  <c r="R2620" i="1"/>
  <c r="S2620" i="1"/>
  <c r="R2741" i="1"/>
  <c r="S2741" i="1"/>
  <c r="R2771" i="1"/>
  <c r="S2771" i="1"/>
  <c r="R2855" i="1"/>
  <c r="S2855" i="1"/>
  <c r="S2935" i="1"/>
  <c r="R3226" i="1"/>
  <c r="S3226" i="1"/>
  <c r="P14" i="9"/>
  <c r="S122" i="1"/>
  <c r="Q121" i="1"/>
  <c r="N16" i="9"/>
  <c r="N14" i="9"/>
  <c r="N17" i="9"/>
  <c r="N20" i="9"/>
  <c r="W20" i="9" s="1"/>
  <c r="N13" i="9"/>
  <c r="N7" i="9"/>
  <c r="P8" i="9"/>
  <c r="N12" i="9"/>
  <c r="F24" i="9"/>
  <c r="P32" i="9"/>
  <c r="S22" i="1"/>
  <c r="G16" i="9"/>
  <c r="G17" i="9"/>
  <c r="G18" i="9"/>
  <c r="G7" i="9"/>
  <c r="G8" i="9" s="1"/>
  <c r="H7" i="9" s="1"/>
  <c r="H8" i="9" s="1"/>
  <c r="I7" i="9" s="1"/>
  <c r="I8" i="9" s="1"/>
  <c r="J7" i="9" s="1"/>
  <c r="J8" i="9" s="1"/>
  <c r="G32" i="9"/>
  <c r="G19" i="9"/>
  <c r="G11" i="9"/>
  <c r="O16" i="9"/>
  <c r="O14" i="9"/>
  <c r="O17" i="9"/>
  <c r="O18" i="9"/>
  <c r="O12" i="9"/>
  <c r="O10" i="9"/>
  <c r="O7" i="9"/>
  <c r="O32" i="9"/>
  <c r="O9" i="9"/>
  <c r="N11" i="9"/>
  <c r="H16" i="9"/>
  <c r="F18" i="9"/>
  <c r="H19" i="9"/>
  <c r="Q18" i="1"/>
  <c r="R20" i="1"/>
  <c r="S23" i="1"/>
  <c r="S31" i="1"/>
  <c r="S39" i="1"/>
  <c r="S47" i="1"/>
  <c r="S55" i="1"/>
  <c r="S63" i="1"/>
  <c r="S69" i="1"/>
  <c r="S88" i="1"/>
  <c r="S118" i="1"/>
  <c r="O130" i="1"/>
  <c r="R130" i="1" s="1"/>
  <c r="O146" i="1"/>
  <c r="R146" i="1" s="1"/>
  <c r="O162" i="1"/>
  <c r="O182" i="1"/>
  <c r="R182" i="1" s="1"/>
  <c r="Q272" i="1"/>
  <c r="S305" i="1"/>
  <c r="S313" i="1"/>
  <c r="S321" i="1"/>
  <c r="S333" i="1"/>
  <c r="S341" i="1"/>
  <c r="S349" i="1"/>
  <c r="S352" i="1"/>
  <c r="S357" i="1"/>
  <c r="S365" i="1"/>
  <c r="S377" i="1"/>
  <c r="S382" i="1"/>
  <c r="S390" i="1"/>
  <c r="Q410" i="1"/>
  <c r="Q417" i="1"/>
  <c r="S488" i="1"/>
  <c r="Q487" i="1"/>
  <c r="S508" i="1"/>
  <c r="S534" i="1"/>
  <c r="S542" i="1"/>
  <c r="S584" i="1"/>
  <c r="S595" i="1"/>
  <c r="S603" i="1"/>
  <c r="S611" i="1"/>
  <c r="S619" i="1"/>
  <c r="S638" i="1"/>
  <c r="S648" i="1"/>
  <c r="S652" i="1"/>
  <c r="O714" i="1"/>
  <c r="S742" i="1"/>
  <c r="S750" i="1"/>
  <c r="S758" i="1"/>
  <c r="S766" i="1"/>
  <c r="S774" i="1"/>
  <c r="S782" i="1"/>
  <c r="S790" i="1"/>
  <c r="S798" i="1"/>
  <c r="S806" i="1"/>
  <c r="S814" i="1"/>
  <c r="S822" i="1"/>
  <c r="S830" i="1"/>
  <c r="S838" i="1"/>
  <c r="S848" i="1"/>
  <c r="S854" i="1"/>
  <c r="S862" i="1"/>
  <c r="S874" i="1"/>
  <c r="S891" i="1"/>
  <c r="S903" i="1"/>
  <c r="S965" i="1"/>
  <c r="R965" i="1"/>
  <c r="S1083" i="1"/>
  <c r="O1119" i="1"/>
  <c r="S1140" i="1"/>
  <c r="S1149" i="1"/>
  <c r="S1157" i="1"/>
  <c r="S1165" i="1"/>
  <c r="S1173" i="1"/>
  <c r="S1181" i="1"/>
  <c r="S1189" i="1"/>
  <c r="S1197" i="1"/>
  <c r="S1205" i="1"/>
  <c r="S1213" i="1"/>
  <c r="S1221" i="1"/>
  <c r="S1229" i="1"/>
  <c r="S1237" i="1"/>
  <c r="S1245" i="1"/>
  <c r="S1253" i="1"/>
  <c r="S1261" i="1"/>
  <c r="S1269" i="1"/>
  <c r="S1277" i="1"/>
  <c r="S1285" i="1"/>
  <c r="S1293" i="1"/>
  <c r="S1301" i="1"/>
  <c r="S1307" i="1"/>
  <c r="S1315" i="1"/>
  <c r="O1319" i="1"/>
  <c r="O1346" i="1"/>
  <c r="R1346" i="1" s="1"/>
  <c r="S1368" i="1"/>
  <c r="S1418" i="1"/>
  <c r="Q1428" i="1"/>
  <c r="S1429" i="1"/>
  <c r="S1438" i="1"/>
  <c r="S1439" i="1"/>
  <c r="S1445" i="1"/>
  <c r="S1455" i="1"/>
  <c r="O1463" i="1"/>
  <c r="S1490" i="1"/>
  <c r="S1493" i="1"/>
  <c r="R1502" i="1"/>
  <c r="S1502" i="1"/>
  <c r="R1530" i="1"/>
  <c r="S1532" i="1"/>
  <c r="S1542" i="1"/>
  <c r="S1578" i="1"/>
  <c r="S1599" i="1"/>
  <c r="Q1618" i="1"/>
  <c r="S1702" i="1"/>
  <c r="O1703" i="1"/>
  <c r="R1703" i="1" s="1"/>
  <c r="S1714" i="1"/>
  <c r="S1722" i="1"/>
  <c r="S1758" i="1"/>
  <c r="S1766" i="1"/>
  <c r="Q1769" i="1"/>
  <c r="S1783" i="1"/>
  <c r="S1927" i="1"/>
  <c r="S1957" i="1"/>
  <c r="S1971" i="1"/>
  <c r="S2012" i="1"/>
  <c r="R2027" i="1"/>
  <c r="S2027" i="1"/>
  <c r="S2030" i="1"/>
  <c r="S2044" i="1"/>
  <c r="S2067" i="1"/>
  <c r="S2071" i="1"/>
  <c r="O2079" i="1"/>
  <c r="S2089" i="1"/>
  <c r="S2091" i="1"/>
  <c r="S2105" i="1"/>
  <c r="S2107" i="1"/>
  <c r="S2121" i="1"/>
  <c r="S2123" i="1"/>
  <c r="S2137" i="1"/>
  <c r="S2139" i="1"/>
  <c r="S2194" i="1"/>
  <c r="S2195" i="1"/>
  <c r="S2201" i="1"/>
  <c r="O2208" i="1"/>
  <c r="R2208" i="1" s="1"/>
  <c r="S2210" i="1"/>
  <c r="Q2207" i="1"/>
  <c r="S2221" i="1"/>
  <c r="S2243" i="1"/>
  <c r="O2290" i="1"/>
  <c r="S2293" i="1"/>
  <c r="S2316" i="1"/>
  <c r="S2402" i="1"/>
  <c r="Q2400" i="1"/>
  <c r="S2408" i="1"/>
  <c r="S2416" i="1"/>
  <c r="O2453" i="1"/>
  <c r="R2521" i="1"/>
  <c r="S2521" i="1"/>
  <c r="R2529" i="1"/>
  <c r="S2529" i="1"/>
  <c r="S2581" i="1"/>
  <c r="S2585" i="1"/>
  <c r="S2624" i="1"/>
  <c r="R2689" i="1"/>
  <c r="S2689" i="1"/>
  <c r="R2705" i="1"/>
  <c r="S2705" i="1"/>
  <c r="Q2748" i="1"/>
  <c r="S2754" i="1"/>
  <c r="S2799" i="1"/>
  <c r="S2839" i="1"/>
  <c r="R2882" i="1"/>
  <c r="S2882" i="1"/>
  <c r="S2904" i="1"/>
  <c r="R3206" i="1"/>
  <c r="S3206" i="1"/>
  <c r="O3413" i="1"/>
  <c r="R3637" i="1"/>
  <c r="S3637" i="1"/>
  <c r="R3759" i="1"/>
  <c r="S3759" i="1"/>
  <c r="S3894" i="1"/>
  <c r="S3116" i="1"/>
  <c r="Q3114" i="1"/>
  <c r="S3132" i="1"/>
  <c r="R3132" i="1"/>
  <c r="R3347" i="1"/>
  <c r="S3347" i="1"/>
  <c r="S3493" i="1"/>
  <c r="R3493" i="1"/>
  <c r="R3520" i="1"/>
  <c r="S3520" i="1"/>
  <c r="R3685" i="1"/>
  <c r="S3685" i="1"/>
  <c r="S3739" i="1"/>
  <c r="S3799" i="1"/>
  <c r="R3805" i="1"/>
  <c r="S3805" i="1"/>
  <c r="S3953" i="1"/>
  <c r="S4036" i="1"/>
  <c r="S4253" i="1"/>
  <c r="R4486" i="1"/>
  <c r="S4486" i="1"/>
  <c r="S4611" i="1"/>
  <c r="R4611" i="1"/>
  <c r="S4809" i="1"/>
  <c r="R4809" i="1"/>
  <c r="M7" i="9"/>
  <c r="Q8" i="9"/>
  <c r="M10" i="9"/>
  <c r="M12" i="9"/>
  <c r="Q15" i="9"/>
  <c r="K16" i="9"/>
  <c r="L17" i="9"/>
  <c r="M18" i="9"/>
  <c r="S886" i="1"/>
  <c r="S927" i="1"/>
  <c r="S943" i="1"/>
  <c r="S959" i="1"/>
  <c r="S980" i="1"/>
  <c r="O1032" i="1"/>
  <c r="R1032" i="1" s="1"/>
  <c r="S1062" i="1"/>
  <c r="S1070" i="1"/>
  <c r="S1078" i="1"/>
  <c r="S1086" i="1"/>
  <c r="S1094" i="1"/>
  <c r="S1102" i="1"/>
  <c r="S1109" i="1"/>
  <c r="S1125" i="1"/>
  <c r="S1127" i="1"/>
  <c r="O1141" i="1"/>
  <c r="R1141" i="1" s="1"/>
  <c r="S1345" i="1"/>
  <c r="S1353" i="1"/>
  <c r="S1397" i="1"/>
  <c r="Q1396" i="1"/>
  <c r="O1414" i="1"/>
  <c r="R1414" i="1" s="1"/>
  <c r="O1422" i="1"/>
  <c r="S1462" i="1"/>
  <c r="S1470" i="1"/>
  <c r="O1487" i="1"/>
  <c r="S1509" i="1"/>
  <c r="S1520" i="1"/>
  <c r="S1528" i="1"/>
  <c r="S1536" i="1"/>
  <c r="S1544" i="1"/>
  <c r="S1552" i="1"/>
  <c r="S1560" i="1"/>
  <c r="S1573" i="1"/>
  <c r="S1581" i="1"/>
  <c r="S1597" i="1"/>
  <c r="S1616" i="1"/>
  <c r="S1711" i="1"/>
  <c r="S1727" i="1"/>
  <c r="S1743" i="1"/>
  <c r="S1759" i="1"/>
  <c r="S1784" i="1"/>
  <c r="S1792" i="1"/>
  <c r="S1800" i="1"/>
  <c r="O1805" i="1"/>
  <c r="R1805" i="1" s="1"/>
  <c r="O1813" i="1"/>
  <c r="R1813" i="1" s="1"/>
  <c r="O1821" i="1"/>
  <c r="R1821" i="1" s="1"/>
  <c r="O1829" i="1"/>
  <c r="O1837" i="1"/>
  <c r="R1837" i="1" s="1"/>
  <c r="O1845" i="1"/>
  <c r="R1845" i="1" s="1"/>
  <c r="O1853" i="1"/>
  <c r="R1853" i="1" s="1"/>
  <c r="O1860" i="1"/>
  <c r="S1906" i="1"/>
  <c r="S1914" i="1"/>
  <c r="S1922" i="1"/>
  <c r="S1930" i="1"/>
  <c r="S1935" i="1"/>
  <c r="S1948" i="1"/>
  <c r="O1954" i="1"/>
  <c r="S1960" i="1"/>
  <c r="S1965" i="1"/>
  <c r="S1992" i="1"/>
  <c r="S2002" i="1"/>
  <c r="O2012" i="1"/>
  <c r="R2012" i="1" s="1"/>
  <c r="O2028" i="1"/>
  <c r="R2028" i="1" s="1"/>
  <c r="O2044" i="1"/>
  <c r="R2044" i="1" s="1"/>
  <c r="S2062" i="1"/>
  <c r="S2070" i="1"/>
  <c r="S2078" i="1"/>
  <c r="O2084" i="1"/>
  <c r="R2084" i="1" s="1"/>
  <c r="O2092" i="1"/>
  <c r="R2092" i="1" s="1"/>
  <c r="O2100" i="1"/>
  <c r="R2100" i="1" s="1"/>
  <c r="O2108" i="1"/>
  <c r="R2108" i="1" s="1"/>
  <c r="O2116" i="1"/>
  <c r="R2116" i="1" s="1"/>
  <c r="O2124" i="1"/>
  <c r="O2132" i="1"/>
  <c r="O2140" i="1"/>
  <c r="R2140" i="1" s="1"/>
  <c r="O2148" i="1"/>
  <c r="R2148" i="1" s="1"/>
  <c r="S2215" i="1"/>
  <c r="Q2214" i="1"/>
  <c r="S2257" i="1"/>
  <c r="S2286" i="1"/>
  <c r="S2303" i="1"/>
  <c r="R2303" i="1"/>
  <c r="S2308" i="1"/>
  <c r="S2311" i="1"/>
  <c r="S2313" i="1"/>
  <c r="S2338" i="1"/>
  <c r="R2338" i="1"/>
  <c r="S2348" i="1"/>
  <c r="O2374" i="1"/>
  <c r="O2379" i="1"/>
  <c r="R2379" i="1" s="1"/>
  <c r="S2441" i="1"/>
  <c r="R2445" i="1"/>
  <c r="S2445" i="1"/>
  <c r="S2586" i="1"/>
  <c r="S2602" i="1"/>
  <c r="S2618" i="1"/>
  <c r="O2627" i="1"/>
  <c r="O2789" i="1"/>
  <c r="R2789" i="1" s="1"/>
  <c r="N2789" i="1"/>
  <c r="S2795" i="1"/>
  <c r="S2905" i="1"/>
  <c r="R2945" i="1"/>
  <c r="S2945" i="1"/>
  <c r="S2955" i="1"/>
  <c r="S3051" i="1"/>
  <c r="S3156" i="1"/>
  <c r="S3190" i="1"/>
  <c r="O3238" i="1"/>
  <c r="R3238" i="1" s="1"/>
  <c r="N3238" i="1"/>
  <c r="R3251" i="1"/>
  <c r="S3251" i="1"/>
  <c r="R3298" i="1"/>
  <c r="S3298" i="1"/>
  <c r="O3352" i="1"/>
  <c r="R3426" i="1"/>
  <c r="S3426" i="1"/>
  <c r="Q3425" i="1"/>
  <c r="R3470" i="1"/>
  <c r="S3470" i="1"/>
  <c r="R3626" i="1"/>
  <c r="S3626" i="1"/>
  <c r="R3653" i="1"/>
  <c r="S3653" i="1"/>
  <c r="S3828" i="1"/>
  <c r="S3930" i="1"/>
  <c r="S3933" i="1"/>
  <c r="Q3932" i="1"/>
  <c r="S4226" i="1"/>
  <c r="O4390" i="1"/>
  <c r="R4390" i="1" s="1"/>
  <c r="S4487" i="1"/>
  <c r="R4616" i="1"/>
  <c r="S4616" i="1"/>
  <c r="S2902" i="1"/>
  <c r="R2902" i="1"/>
  <c r="R3140" i="1"/>
  <c r="S3140" i="1"/>
  <c r="Q3139" i="1"/>
  <c r="R3162" i="1"/>
  <c r="S3162" i="1"/>
  <c r="Q3277" i="1"/>
  <c r="S3278" i="1"/>
  <c r="S3321" i="1"/>
  <c r="R3321" i="1"/>
  <c r="R3389" i="1"/>
  <c r="S3389" i="1"/>
  <c r="R3405" i="1"/>
  <c r="S3405" i="1"/>
  <c r="R3424" i="1"/>
  <c r="S3424" i="1"/>
  <c r="S3463" i="1"/>
  <c r="R3463" i="1"/>
  <c r="R3773" i="1"/>
  <c r="S3773" i="1"/>
  <c r="S4001" i="1"/>
  <c r="R4441" i="1"/>
  <c r="S4441" i="1"/>
  <c r="S4737" i="1"/>
  <c r="R4737" i="1"/>
  <c r="S5200" i="1"/>
  <c r="R5200" i="1"/>
  <c r="S6332" i="1"/>
  <c r="R6332" i="1"/>
  <c r="K8" i="9"/>
  <c r="I9" i="9"/>
  <c r="Q9" i="9"/>
  <c r="M14" i="9"/>
  <c r="W14" i="9" s="1"/>
  <c r="K15" i="9"/>
  <c r="M16" i="9"/>
  <c r="I19" i="9"/>
  <c r="I32" i="9"/>
  <c r="Q32" i="9"/>
  <c r="O876" i="1"/>
  <c r="S894" i="1"/>
  <c r="S923" i="1"/>
  <c r="S925" i="1"/>
  <c r="S939" i="1"/>
  <c r="S941" i="1"/>
  <c r="S955" i="1"/>
  <c r="S957" i="1"/>
  <c r="S971" i="1"/>
  <c r="S983" i="1"/>
  <c r="S1018" i="1"/>
  <c r="S1026" i="1"/>
  <c r="S1121" i="1"/>
  <c r="S1139" i="1"/>
  <c r="S1320" i="1"/>
  <c r="S1325" i="1"/>
  <c r="S1347" i="1"/>
  <c r="S1355" i="1"/>
  <c r="O1360" i="1"/>
  <c r="R1360" i="1" s="1"/>
  <c r="O1368" i="1"/>
  <c r="R1368" i="1" s="1"/>
  <c r="S1383" i="1"/>
  <c r="S1391" i="1"/>
  <c r="S1412" i="1"/>
  <c r="S1420" i="1"/>
  <c r="S1432" i="1"/>
  <c r="S1440" i="1"/>
  <c r="S1448" i="1"/>
  <c r="S1456" i="1"/>
  <c r="S1464" i="1"/>
  <c r="S1473" i="1"/>
  <c r="S1481" i="1"/>
  <c r="O1493" i="1"/>
  <c r="S1504" i="1"/>
  <c r="S1512" i="1"/>
  <c r="S1563" i="1"/>
  <c r="S1600" i="1"/>
  <c r="S1605" i="1"/>
  <c r="O1609" i="1"/>
  <c r="O1629" i="1"/>
  <c r="R1629" i="1" s="1"/>
  <c r="O1637" i="1"/>
  <c r="R1637" i="1" s="1"/>
  <c r="O1645" i="1"/>
  <c r="Q1646" i="1"/>
  <c r="Q1649" i="1"/>
  <c r="S1655" i="1"/>
  <c r="S1663" i="1"/>
  <c r="S1671" i="1"/>
  <c r="S1679" i="1"/>
  <c r="S1687" i="1"/>
  <c r="O1710" i="1"/>
  <c r="R1710" i="1" s="1"/>
  <c r="O1726" i="1"/>
  <c r="O1742" i="1"/>
  <c r="R1742" i="1" s="1"/>
  <c r="O1758" i="1"/>
  <c r="R1758" i="1" s="1"/>
  <c r="Q1772" i="1"/>
  <c r="S1778" i="1"/>
  <c r="S1786" i="1"/>
  <c r="S1794" i="1"/>
  <c r="S1802" i="1"/>
  <c r="S1811" i="1"/>
  <c r="S1819" i="1"/>
  <c r="S1827" i="1"/>
  <c r="S1835" i="1"/>
  <c r="S1843" i="1"/>
  <c r="S1851" i="1"/>
  <c r="Q1899" i="1"/>
  <c r="S1938" i="1"/>
  <c r="O1944" i="1"/>
  <c r="R1944" i="1" s="1"/>
  <c r="S1950" i="1"/>
  <c r="S1952" i="1"/>
  <c r="S1970" i="1"/>
  <c r="S1978" i="1"/>
  <c r="S1994" i="1"/>
  <c r="S1999" i="1"/>
  <c r="S2021" i="1"/>
  <c r="S2037" i="1"/>
  <c r="S2053" i="1"/>
  <c r="S2064" i="1"/>
  <c r="S2072" i="1"/>
  <c r="S2080" i="1"/>
  <c r="S2082" i="1"/>
  <c r="S2090" i="1"/>
  <c r="S2098" i="1"/>
  <c r="S2106" i="1"/>
  <c r="S2114" i="1"/>
  <c r="S2122" i="1"/>
  <c r="S2130" i="1"/>
  <c r="S2138" i="1"/>
  <c r="S2146" i="1"/>
  <c r="S2188" i="1"/>
  <c r="S2196" i="1"/>
  <c r="S2204" i="1"/>
  <c r="S2209" i="1"/>
  <c r="S2220" i="1"/>
  <c r="S2228" i="1"/>
  <c r="S2253" i="1"/>
  <c r="S2260" i="1"/>
  <c r="S2264" i="1"/>
  <c r="S2285" i="1"/>
  <c r="O2293" i="1"/>
  <c r="R2293" i="1" s="1"/>
  <c r="S2302" i="1"/>
  <c r="O2358" i="1"/>
  <c r="O2363" i="1"/>
  <c r="R2363" i="1" s="1"/>
  <c r="S2378" i="1"/>
  <c r="S2391" i="1"/>
  <c r="R2431" i="1"/>
  <c r="S2431" i="1"/>
  <c r="O2446" i="1"/>
  <c r="R2446" i="1" s="1"/>
  <c r="S2452" i="1"/>
  <c r="S2455" i="1"/>
  <c r="S2465" i="1"/>
  <c r="S2643" i="1"/>
  <c r="Q2641" i="1"/>
  <c r="S2656" i="1"/>
  <c r="S2672" i="1"/>
  <c r="S2688" i="1"/>
  <c r="S2693" i="1"/>
  <c r="S2704" i="1"/>
  <c r="S2723" i="1"/>
  <c r="S2740" i="1"/>
  <c r="S2751" i="1"/>
  <c r="S2773" i="1"/>
  <c r="S2791" i="1"/>
  <c r="O2801" i="1"/>
  <c r="N2801" i="1"/>
  <c r="O2826" i="1"/>
  <c r="R2826" i="1" s="1"/>
  <c r="R2828" i="1"/>
  <c r="S2828" i="1"/>
  <c r="S2847" i="1"/>
  <c r="R2847" i="1"/>
  <c r="S2858" i="1"/>
  <c r="R2858" i="1"/>
  <c r="Q2899" i="1"/>
  <c r="S2911" i="1"/>
  <c r="S2943" i="1"/>
  <c r="S2977" i="1"/>
  <c r="Q2979" i="1"/>
  <c r="R3007" i="1"/>
  <c r="S3007" i="1"/>
  <c r="S3068" i="1"/>
  <c r="S3170" i="1"/>
  <c r="S3272" i="1"/>
  <c r="R3272" i="1"/>
  <c r="S3306" i="1"/>
  <c r="S3318" i="1"/>
  <c r="R3332" i="1"/>
  <c r="S3332" i="1"/>
  <c r="R3373" i="1"/>
  <c r="S3373" i="1"/>
  <c r="S3386" i="1"/>
  <c r="R3486" i="1"/>
  <c r="R3566" i="1"/>
  <c r="S3566" i="1"/>
  <c r="O3589" i="1"/>
  <c r="R3589" i="1" s="1"/>
  <c r="R3621" i="1"/>
  <c r="Q3620" i="1"/>
  <c r="S3631" i="1"/>
  <c r="R3879" i="1"/>
  <c r="S3879" i="1"/>
  <c r="Q3927" i="1"/>
  <c r="S3928" i="1"/>
  <c r="R4081" i="1"/>
  <c r="S4081" i="1"/>
  <c r="S4099" i="1"/>
  <c r="S4549" i="1"/>
  <c r="R4549" i="1"/>
  <c r="S4568" i="1"/>
  <c r="R4568" i="1"/>
  <c r="S4654" i="1"/>
  <c r="S5014" i="1"/>
  <c r="R3313" i="1"/>
  <c r="R3604" i="1"/>
  <c r="S3604" i="1"/>
  <c r="S3764" i="1"/>
  <c r="R3764" i="1"/>
  <c r="R3797" i="1"/>
  <c r="S3797" i="1"/>
  <c r="L8" i="9"/>
  <c r="L15" i="9"/>
  <c r="S1061" i="1"/>
  <c r="S1069" i="1"/>
  <c r="S1077" i="1"/>
  <c r="S1085" i="1"/>
  <c r="S1093" i="1"/>
  <c r="S1101" i="1"/>
  <c r="S1120" i="1"/>
  <c r="S1340" i="1"/>
  <c r="S1343" i="1"/>
  <c r="S1351" i="1"/>
  <c r="S1460" i="1"/>
  <c r="S1468" i="1"/>
  <c r="S1519" i="1"/>
  <c r="S1527" i="1"/>
  <c r="S1535" i="1"/>
  <c r="S1543" i="1"/>
  <c r="S1551" i="1"/>
  <c r="S1572" i="1"/>
  <c r="S1580" i="1"/>
  <c r="Q1619" i="1"/>
  <c r="S1770" i="1"/>
  <c r="S1782" i="1"/>
  <c r="S1790" i="1"/>
  <c r="S1798" i="1"/>
  <c r="S1905" i="1"/>
  <c r="S1913" i="1"/>
  <c r="S1921" i="1"/>
  <c r="S1929" i="1"/>
  <c r="S1934" i="1"/>
  <c r="S1959" i="1"/>
  <c r="Q1955" i="1"/>
  <c r="Q1988" i="1"/>
  <c r="S2018" i="1"/>
  <c r="S2020" i="1"/>
  <c r="S2034" i="1"/>
  <c r="S2036" i="1"/>
  <c r="S2050" i="1"/>
  <c r="S2068" i="1"/>
  <c r="S2076" i="1"/>
  <c r="S2245" i="1"/>
  <c r="S2278" i="1"/>
  <c r="S2334" i="1"/>
  <c r="S2340" i="1"/>
  <c r="Q2339" i="1"/>
  <c r="S2396" i="1"/>
  <c r="Q2432" i="1"/>
  <c r="S2433" i="1"/>
  <c r="R2437" i="1"/>
  <c r="S2437" i="1"/>
  <c r="R2503" i="1"/>
  <c r="S2503" i="1"/>
  <c r="S2522" i="1"/>
  <c r="R2576" i="1"/>
  <c r="S2576" i="1"/>
  <c r="Q2574" i="1"/>
  <c r="S2628" i="1"/>
  <c r="S2636" i="1"/>
  <c r="R2830" i="1"/>
  <c r="S2830" i="1"/>
  <c r="O2903" i="1"/>
  <c r="R2903" i="1" s="1"/>
  <c r="S2906" i="1"/>
  <c r="R2922" i="1"/>
  <c r="S2922" i="1"/>
  <c r="S2966" i="1"/>
  <c r="R2966" i="1"/>
  <c r="S2999" i="1"/>
  <c r="R2999" i="1"/>
  <c r="O3050" i="1"/>
  <c r="S3060" i="1"/>
  <c r="Q3055" i="1"/>
  <c r="O3216" i="1"/>
  <c r="R3216" i="1" s="1"/>
  <c r="R3230" i="1"/>
  <c r="S3230" i="1"/>
  <c r="S3297" i="1"/>
  <c r="R3297" i="1"/>
  <c r="R3905" i="1"/>
  <c r="S3905" i="1"/>
  <c r="Q3904" i="1"/>
  <c r="R4079" i="1"/>
  <c r="S4079" i="1"/>
  <c r="R4211" i="1"/>
  <c r="S4211" i="1"/>
  <c r="S4285" i="1"/>
  <c r="S4694" i="1"/>
  <c r="R2985" i="1"/>
  <c r="S2985" i="1"/>
  <c r="R3045" i="1"/>
  <c r="S3045" i="1"/>
  <c r="R3076" i="1"/>
  <c r="S3076" i="1"/>
  <c r="M8" i="9"/>
  <c r="Q10" i="9"/>
  <c r="L11" i="9"/>
  <c r="Q12" i="9"/>
  <c r="S908" i="1"/>
  <c r="S919" i="1"/>
  <c r="S935" i="1"/>
  <c r="S951" i="1"/>
  <c r="S967" i="1"/>
  <c r="R990" i="1"/>
  <c r="S1020" i="1"/>
  <c r="S1028" i="1"/>
  <c r="S1033" i="1"/>
  <c r="S1038" i="1"/>
  <c r="S1046" i="1"/>
  <c r="S1122" i="1"/>
  <c r="S1146" i="1"/>
  <c r="S1154" i="1"/>
  <c r="S1162" i="1"/>
  <c r="S1170" i="1"/>
  <c r="S1178" i="1"/>
  <c r="S1186" i="1"/>
  <c r="S1194" i="1"/>
  <c r="S1202" i="1"/>
  <c r="S1210" i="1"/>
  <c r="S1218" i="1"/>
  <c r="S1226" i="1"/>
  <c r="S1234" i="1"/>
  <c r="S1242" i="1"/>
  <c r="S1250" i="1"/>
  <c r="S1258" i="1"/>
  <c r="S1266" i="1"/>
  <c r="S1274" i="1"/>
  <c r="S1282" i="1"/>
  <c r="S1290" i="1"/>
  <c r="S1298" i="1"/>
  <c r="S1305" i="1"/>
  <c r="S1313" i="1"/>
  <c r="S1327" i="1"/>
  <c r="O1340" i="1"/>
  <c r="R1340" i="1" s="1"/>
  <c r="S1415" i="1"/>
  <c r="S1434" i="1"/>
  <c r="S1442" i="1"/>
  <c r="S1450" i="1"/>
  <c r="S1475" i="1"/>
  <c r="S1483" i="1"/>
  <c r="S1568" i="1"/>
  <c r="Q1570" i="1"/>
  <c r="S1592" i="1"/>
  <c r="O1615" i="1"/>
  <c r="R1615" i="1" s="1"/>
  <c r="S1657" i="1"/>
  <c r="S1665" i="1"/>
  <c r="S1673" i="1"/>
  <c r="S1681" i="1"/>
  <c r="S1689" i="1"/>
  <c r="S1703" i="1"/>
  <c r="S1719" i="1"/>
  <c r="S1735" i="1"/>
  <c r="S1751" i="1"/>
  <c r="S1806" i="1"/>
  <c r="S1814" i="1"/>
  <c r="S1822" i="1"/>
  <c r="S1830" i="1"/>
  <c r="S1838" i="1"/>
  <c r="S1846" i="1"/>
  <c r="S1854" i="1"/>
  <c r="S1861" i="1"/>
  <c r="S1866" i="1"/>
  <c r="S1874" i="1"/>
  <c r="S1882" i="1"/>
  <c r="S1890" i="1"/>
  <c r="S1898" i="1"/>
  <c r="O1934" i="1"/>
  <c r="R1934" i="1" s="1"/>
  <c r="S1940" i="1"/>
  <c r="R1946" i="1"/>
  <c r="O1964" i="1"/>
  <c r="R1964" i="1" s="1"/>
  <c r="S1972" i="1"/>
  <c r="S1980" i="1"/>
  <c r="Q1996" i="1"/>
  <c r="O2020" i="1"/>
  <c r="R2020" i="1" s="1"/>
  <c r="O2036" i="1"/>
  <c r="R2036" i="1" s="1"/>
  <c r="O2052" i="1"/>
  <c r="R2052" i="1" s="1"/>
  <c r="S2085" i="1"/>
  <c r="S2093" i="1"/>
  <c r="S2101" i="1"/>
  <c r="S2109" i="1"/>
  <c r="S2117" i="1"/>
  <c r="S2125" i="1"/>
  <c r="S2133" i="1"/>
  <c r="S2141" i="1"/>
  <c r="S2149" i="1"/>
  <c r="S2160" i="1"/>
  <c r="S2168" i="1"/>
  <c r="S2176" i="1"/>
  <c r="S2190" i="1"/>
  <c r="S2198" i="1"/>
  <c r="S2222" i="1"/>
  <c r="Q2232" i="1"/>
  <c r="S2244" i="1"/>
  <c r="S2259" i="1"/>
  <c r="S2284" i="1"/>
  <c r="S2288" i="1"/>
  <c r="S2312" i="1"/>
  <c r="S2314" i="1"/>
  <c r="S2320" i="1"/>
  <c r="R2322" i="1"/>
  <c r="S2322" i="1"/>
  <c r="S2331" i="1"/>
  <c r="O2342" i="1"/>
  <c r="O2347" i="1"/>
  <c r="R2347" i="1" s="1"/>
  <c r="S2362" i="1"/>
  <c r="S2376" i="1"/>
  <c r="O2398" i="1"/>
  <c r="S2411" i="1"/>
  <c r="R2411" i="1"/>
  <c r="S2438" i="1"/>
  <c r="S2459" i="1"/>
  <c r="R2471" i="1"/>
  <c r="S2471" i="1"/>
  <c r="S2486" i="1"/>
  <c r="S2499" i="1"/>
  <c r="S2509" i="1"/>
  <c r="Q2508" i="1"/>
  <c r="S2514" i="1"/>
  <c r="O2522" i="1"/>
  <c r="R2522" i="1" s="1"/>
  <c r="S2538" i="1"/>
  <c r="O2539" i="1"/>
  <c r="R2539" i="1" s="1"/>
  <c r="S2566" i="1"/>
  <c r="S2580" i="1"/>
  <c r="S2594" i="1"/>
  <c r="S2596" i="1"/>
  <c r="S2610" i="1"/>
  <c r="S2612" i="1"/>
  <c r="S2784" i="1"/>
  <c r="O2797" i="1"/>
  <c r="R2797" i="1" s="1"/>
  <c r="N2797" i="1"/>
  <c r="S2803" i="1"/>
  <c r="R2813" i="1"/>
  <c r="S2813" i="1"/>
  <c r="S2875" i="1"/>
  <c r="S2961" i="1"/>
  <c r="R2991" i="1"/>
  <c r="S2991" i="1"/>
  <c r="S3130" i="1"/>
  <c r="Q3125" i="1"/>
  <c r="R3146" i="1"/>
  <c r="S3146" i="1"/>
  <c r="O3200" i="1"/>
  <c r="R3200" i="1" s="1"/>
  <c r="S3245" i="1"/>
  <c r="R3259" i="1"/>
  <c r="S3259" i="1"/>
  <c r="R3267" i="1"/>
  <c r="S3267" i="1"/>
  <c r="R3278" i="1"/>
  <c r="S3376" i="1"/>
  <c r="S3384" i="1"/>
  <c r="R3406" i="1"/>
  <c r="S3406" i="1"/>
  <c r="S3757" i="1"/>
  <c r="Q3753" i="1"/>
  <c r="S3783" i="1"/>
  <c r="R3789" i="1"/>
  <c r="S3789" i="1"/>
  <c r="S3852" i="1"/>
  <c r="S3876" i="1"/>
  <c r="R3876" i="1"/>
  <c r="S3975" i="1"/>
  <c r="R3975" i="1"/>
  <c r="R4064" i="1"/>
  <c r="S4064" i="1"/>
  <c r="S4088" i="1"/>
  <c r="R4088" i="1"/>
  <c r="R4641" i="1"/>
  <c r="S4641" i="1"/>
  <c r="S2297" i="1"/>
  <c r="S2299" i="1"/>
  <c r="O2333" i="1"/>
  <c r="S2355" i="1"/>
  <c r="S2371" i="1"/>
  <c r="S2389" i="1"/>
  <c r="S2395" i="1"/>
  <c r="Q2415" i="1"/>
  <c r="S2428" i="1"/>
  <c r="Q2424" i="1"/>
  <c r="S2436" i="1"/>
  <c r="S2444" i="1"/>
  <c r="O2452" i="1"/>
  <c r="R2452" i="1" s="1"/>
  <c r="S2480" i="1"/>
  <c r="S2488" i="1"/>
  <c r="S2497" i="1"/>
  <c r="S2505" i="1"/>
  <c r="S2515" i="1"/>
  <c r="S2531" i="1"/>
  <c r="S2547" i="1"/>
  <c r="O2581" i="1"/>
  <c r="R2581" i="1" s="1"/>
  <c r="O2589" i="1"/>
  <c r="Q2578" i="1" s="1"/>
  <c r="O2597" i="1"/>
  <c r="O2605" i="1"/>
  <c r="R2605" i="1" s="1"/>
  <c r="O2613" i="1"/>
  <c r="R2613" i="1" s="1"/>
  <c r="O2621" i="1"/>
  <c r="R2621" i="1" s="1"/>
  <c r="Q2629" i="1"/>
  <c r="O2636" i="1"/>
  <c r="R2636" i="1" s="1"/>
  <c r="O2653" i="1"/>
  <c r="R2653" i="1" s="1"/>
  <c r="O2661" i="1"/>
  <c r="O2669" i="1"/>
  <c r="R2669" i="1" s="1"/>
  <c r="O2677" i="1"/>
  <c r="R2677" i="1" s="1"/>
  <c r="O2685" i="1"/>
  <c r="R2685" i="1" s="1"/>
  <c r="O2693" i="1"/>
  <c r="R2693" i="1" s="1"/>
  <c r="O2701" i="1"/>
  <c r="R2701" i="1" s="1"/>
  <c r="O2709" i="1"/>
  <c r="R2709" i="1" s="1"/>
  <c r="O2717" i="1"/>
  <c r="R2717" i="1" s="1"/>
  <c r="O2737" i="1"/>
  <c r="O2745" i="1"/>
  <c r="S2753" i="1"/>
  <c r="S2761" i="1"/>
  <c r="O2788" i="1"/>
  <c r="O2792" i="1"/>
  <c r="R2792" i="1" s="1"/>
  <c r="O2796" i="1"/>
  <c r="R2796" i="1" s="1"/>
  <c r="O2800" i="1"/>
  <c r="O2804" i="1"/>
  <c r="S2833" i="1"/>
  <c r="R2833" i="1"/>
  <c r="S2838" i="1"/>
  <c r="O2851" i="1"/>
  <c r="R2851" i="1" s="1"/>
  <c r="S2891" i="1"/>
  <c r="S2910" i="1"/>
  <c r="S2921" i="1"/>
  <c r="S2931" i="1"/>
  <c r="R2971" i="1"/>
  <c r="S2971" i="1"/>
  <c r="S2975" i="1"/>
  <c r="S2984" i="1"/>
  <c r="S2990" i="1"/>
  <c r="S3006" i="1"/>
  <c r="S3027" i="1"/>
  <c r="S3029" i="1"/>
  <c r="S3040" i="1"/>
  <c r="R3040" i="1"/>
  <c r="S3049" i="1"/>
  <c r="Q3047" i="1"/>
  <c r="S3081" i="1"/>
  <c r="R3081" i="1"/>
  <c r="S3091" i="1"/>
  <c r="S3096" i="1"/>
  <c r="Q3092" i="1"/>
  <c r="O3104" i="1"/>
  <c r="S3127" i="1"/>
  <c r="Q3142" i="1"/>
  <c r="S3144" i="1"/>
  <c r="S3148" i="1"/>
  <c r="R3152" i="1"/>
  <c r="S3152" i="1"/>
  <c r="S3207" i="1"/>
  <c r="S3225" i="1"/>
  <c r="S3238" i="1"/>
  <c r="S3249" i="1"/>
  <c r="S3302" i="1"/>
  <c r="O3310" i="1"/>
  <c r="R3342" i="1"/>
  <c r="S3342" i="1"/>
  <c r="S3528" i="1"/>
  <c r="S3605" i="1"/>
  <c r="R3661" i="1"/>
  <c r="S3661" i="1"/>
  <c r="S3678" i="1"/>
  <c r="R3719" i="1"/>
  <c r="S3719" i="1"/>
  <c r="S3761" i="1"/>
  <c r="O3826" i="1"/>
  <c r="R3826" i="1" s="1"/>
  <c r="S3836" i="1"/>
  <c r="S3997" i="1"/>
  <c r="R3997" i="1"/>
  <c r="S4021" i="1"/>
  <c r="R4021" i="1"/>
  <c r="S4023" i="1"/>
  <c r="R4023" i="1"/>
  <c r="R4560" i="1"/>
  <c r="S4560" i="1"/>
  <c r="R4566" i="1"/>
  <c r="S4566" i="1"/>
  <c r="R4586" i="1"/>
  <c r="S4586" i="1"/>
  <c r="R4642" i="1"/>
  <c r="S4642" i="1"/>
  <c r="S5240" i="1"/>
  <c r="O2251" i="1"/>
  <c r="O2321" i="1"/>
  <c r="O2327" i="1"/>
  <c r="R2327" i="1" s="1"/>
  <c r="S2349" i="1"/>
  <c r="S2365" i="1"/>
  <c r="S2383" i="1"/>
  <c r="S2439" i="1"/>
  <c r="S2450" i="1"/>
  <c r="S2456" i="1"/>
  <c r="O2464" i="1"/>
  <c r="S2464" i="1" s="1"/>
  <c r="O2472" i="1"/>
  <c r="O2514" i="1"/>
  <c r="R2514" i="1" s="1"/>
  <c r="O2530" i="1"/>
  <c r="R2530" i="1" s="1"/>
  <c r="O2546" i="1"/>
  <c r="R2546" i="1" s="1"/>
  <c r="O2553" i="1"/>
  <c r="Q2561" i="1"/>
  <c r="S2579" i="1"/>
  <c r="S2587" i="1"/>
  <c r="S2595" i="1"/>
  <c r="S2603" i="1"/>
  <c r="S2611" i="1"/>
  <c r="S2619" i="1"/>
  <c r="S2651" i="1"/>
  <c r="S2659" i="1"/>
  <c r="S2667" i="1"/>
  <c r="S2675" i="1"/>
  <c r="S2683" i="1"/>
  <c r="S2691" i="1"/>
  <c r="S2699" i="1"/>
  <c r="S2707" i="1"/>
  <c r="S2715" i="1"/>
  <c r="S2735" i="1"/>
  <c r="S2743" i="1"/>
  <c r="O2772" i="1"/>
  <c r="R2772" i="1" s="1"/>
  <c r="S2783" i="1"/>
  <c r="O2787" i="1"/>
  <c r="R2787" i="1" s="1"/>
  <c r="O2791" i="1"/>
  <c r="R2791" i="1" s="1"/>
  <c r="O2795" i="1"/>
  <c r="R2795" i="1" s="1"/>
  <c r="O2799" i="1"/>
  <c r="R2799" i="1" s="1"/>
  <c r="O2803" i="1"/>
  <c r="R2803" i="1" s="1"/>
  <c r="O2814" i="1"/>
  <c r="S2816" i="1"/>
  <c r="S2818" i="1"/>
  <c r="O2827" i="1"/>
  <c r="R2827" i="1" s="1"/>
  <c r="S2832" i="1"/>
  <c r="S2846" i="1"/>
  <c r="S2861" i="1"/>
  <c r="S2863" i="1"/>
  <c r="S2869" i="1"/>
  <c r="S2888" i="1"/>
  <c r="R2888" i="1"/>
  <c r="S2893" i="1"/>
  <c r="O2906" i="1"/>
  <c r="R2906" i="1" s="1"/>
  <c r="S2939" i="1"/>
  <c r="S2960" i="1"/>
  <c r="S2965" i="1"/>
  <c r="S2967" i="1"/>
  <c r="S2995" i="1"/>
  <c r="S3109" i="1"/>
  <c r="O3153" i="1"/>
  <c r="R3153" i="1" s="1"/>
  <c r="S3179" i="1"/>
  <c r="S3195" i="1"/>
  <c r="S3211" i="1"/>
  <c r="S3255" i="1"/>
  <c r="S3280" i="1"/>
  <c r="O3288" i="1"/>
  <c r="O3294" i="1"/>
  <c r="R3294" i="1" s="1"/>
  <c r="R3357" i="1"/>
  <c r="S3357" i="1"/>
  <c r="S3412" i="1"/>
  <c r="Q3422" i="1"/>
  <c r="S3436" i="1"/>
  <c r="S3451" i="1"/>
  <c r="S3467" i="1"/>
  <c r="S3484" i="1"/>
  <c r="R3580" i="1"/>
  <c r="S3580" i="1"/>
  <c r="R3645" i="1"/>
  <c r="S3645" i="1"/>
  <c r="R3669" i="1"/>
  <c r="S3669" i="1"/>
  <c r="S3702" i="1"/>
  <c r="R3707" i="1"/>
  <c r="S3707" i="1"/>
  <c r="S3924" i="1"/>
  <c r="S3957" i="1"/>
  <c r="R3957" i="1"/>
  <c r="S3959" i="1"/>
  <c r="R3959" i="1"/>
  <c r="S4005" i="1"/>
  <c r="R4005" i="1"/>
  <c r="R4138" i="1"/>
  <c r="S4138" i="1"/>
  <c r="R4289" i="1"/>
  <c r="S4289" i="1"/>
  <c r="R4449" i="1"/>
  <c r="S4449" i="1"/>
  <c r="S4470" i="1"/>
  <c r="R4576" i="1"/>
  <c r="S4576" i="1"/>
  <c r="S4624" i="1"/>
  <c r="S2265" i="1"/>
  <c r="S2283" i="1"/>
  <c r="S2319" i="1"/>
  <c r="Q2454" i="1"/>
  <c r="S2479" i="1"/>
  <c r="S2487" i="1"/>
  <c r="S2504" i="1"/>
  <c r="S2560" i="1"/>
  <c r="S2752" i="1"/>
  <c r="S2760" i="1"/>
  <c r="S2790" i="1"/>
  <c r="S2848" i="1"/>
  <c r="S2850" i="1"/>
  <c r="Q2908" i="1"/>
  <c r="S2934" i="1"/>
  <c r="S2936" i="1"/>
  <c r="S2969" i="1"/>
  <c r="S3014" i="1"/>
  <c r="S3039" i="1"/>
  <c r="S3041" i="1"/>
  <c r="S3058" i="1"/>
  <c r="S3075" i="1"/>
  <c r="S3082" i="1"/>
  <c r="S3111" i="1"/>
  <c r="Q3107" i="1"/>
  <c r="S3165" i="1"/>
  <c r="S3180" i="1"/>
  <c r="S3196" i="1"/>
  <c r="S3212" i="1"/>
  <c r="R3243" i="1"/>
  <c r="S3243" i="1"/>
  <c r="S3260" i="1"/>
  <c r="S3449" i="1"/>
  <c r="R3469" i="1"/>
  <c r="S3469" i="1"/>
  <c r="R3536" i="1"/>
  <c r="S3536" i="1"/>
  <c r="S3600" i="1"/>
  <c r="R3715" i="1"/>
  <c r="S3715" i="1"/>
  <c r="S3821" i="1"/>
  <c r="O3834" i="1"/>
  <c r="R3834" i="1" s="1"/>
  <c r="S3844" i="1"/>
  <c r="R4000" i="1"/>
  <c r="S4000" i="1"/>
  <c r="S4100" i="1"/>
  <c r="R4100" i="1"/>
  <c r="R4157" i="1"/>
  <c r="S4157" i="1"/>
  <c r="R4195" i="1"/>
  <c r="S4195" i="1"/>
  <c r="R4246" i="1"/>
  <c r="S4246" i="1"/>
  <c r="R4467" i="1"/>
  <c r="S4467" i="1"/>
  <c r="R4662" i="1"/>
  <c r="S4662" i="1"/>
  <c r="R4920" i="1"/>
  <c r="S4920" i="1"/>
  <c r="O2227" i="1"/>
  <c r="O2267" i="1"/>
  <c r="R2267" i="1" s="1"/>
  <c r="Q2281" i="1"/>
  <c r="O2285" i="1"/>
  <c r="Q2274" i="1" s="1"/>
  <c r="S2413" i="1"/>
  <c r="S2418" i="1"/>
  <c r="Q2417" i="1"/>
  <c r="O2496" i="1"/>
  <c r="O2504" i="1"/>
  <c r="R2504" i="1" s="1"/>
  <c r="S2523" i="1"/>
  <c r="S2539" i="1"/>
  <c r="S2571" i="1"/>
  <c r="S2582" i="1"/>
  <c r="S2590" i="1"/>
  <c r="S2598" i="1"/>
  <c r="S2606" i="1"/>
  <c r="S2614" i="1"/>
  <c r="S2622" i="1"/>
  <c r="S2627" i="1"/>
  <c r="S2637" i="1"/>
  <c r="S2642" i="1"/>
  <c r="S2654" i="1"/>
  <c r="S2662" i="1"/>
  <c r="S2670" i="1"/>
  <c r="S2678" i="1"/>
  <c r="S2686" i="1"/>
  <c r="S2694" i="1"/>
  <c r="S2702" i="1"/>
  <c r="S2710" i="1"/>
  <c r="S2722" i="1"/>
  <c r="S2730" i="1"/>
  <c r="S2738" i="1"/>
  <c r="S2746" i="1"/>
  <c r="O2790" i="1"/>
  <c r="R2790" i="1" s="1"/>
  <c r="O2794" i="1"/>
  <c r="R2794" i="1" s="1"/>
  <c r="O2798" i="1"/>
  <c r="R2798" i="1" s="1"/>
  <c r="O2802" i="1"/>
  <c r="S2826" i="1"/>
  <c r="O2829" i="1"/>
  <c r="S2834" i="1"/>
  <c r="O2852" i="1"/>
  <c r="S2871" i="1"/>
  <c r="S2876" i="1"/>
  <c r="O2885" i="1"/>
  <c r="S2887" i="1"/>
  <c r="S2901" i="1"/>
  <c r="O2936" i="1"/>
  <c r="R2936" i="1" s="1"/>
  <c r="S2989" i="1"/>
  <c r="S2997" i="1"/>
  <c r="S3005" i="1"/>
  <c r="S3020" i="1"/>
  <c r="S3023" i="1"/>
  <c r="S3028" i="1"/>
  <c r="O3036" i="1"/>
  <c r="S3037" i="1"/>
  <c r="S3043" i="1"/>
  <c r="S3046" i="1"/>
  <c r="S3073" i="1"/>
  <c r="R3073" i="1"/>
  <c r="S3094" i="1"/>
  <c r="S3122" i="1"/>
  <c r="S3133" i="1"/>
  <c r="S3141" i="1"/>
  <c r="S3178" i="1"/>
  <c r="S3194" i="1"/>
  <c r="S3199" i="1"/>
  <c r="S3210" i="1"/>
  <c r="S3215" i="1"/>
  <c r="N3237" i="1"/>
  <c r="O3237" i="1"/>
  <c r="R3237" i="1" s="1"/>
  <c r="S3300" i="1"/>
  <c r="S3330" i="1"/>
  <c r="S3334" i="1"/>
  <c r="S3349" i="1"/>
  <c r="R3349" i="1"/>
  <c r="S3381" i="1"/>
  <c r="R3381" i="1"/>
  <c r="R3418" i="1"/>
  <c r="S3421" i="1"/>
  <c r="Q3420" i="1"/>
  <c r="S3431" i="1"/>
  <c r="R3431" i="1"/>
  <c r="S3471" i="1"/>
  <c r="R3471" i="1"/>
  <c r="S3542" i="1"/>
  <c r="O3544" i="1"/>
  <c r="R3544" i="1" s="1"/>
  <c r="O3558" i="1"/>
  <c r="R3624" i="1"/>
  <c r="S3639" i="1"/>
  <c r="S3689" i="1"/>
  <c r="R3723" i="1"/>
  <c r="S3723" i="1"/>
  <c r="R3745" i="1"/>
  <c r="S3745" i="1"/>
  <c r="Q3770" i="1"/>
  <c r="S3771" i="1"/>
  <c r="Q3858" i="1"/>
  <c r="S3868" i="1"/>
  <c r="R3868" i="1"/>
  <c r="S3943" i="1"/>
  <c r="R3943" i="1"/>
  <c r="R4072" i="1"/>
  <c r="S4072" i="1"/>
  <c r="S4092" i="1"/>
  <c r="R4092" i="1"/>
  <c r="S4117" i="1"/>
  <c r="R4122" i="1"/>
  <c r="S4122" i="1"/>
  <c r="R4125" i="1"/>
  <c r="S4125" i="1"/>
  <c r="S4150" i="1"/>
  <c r="R4265" i="1"/>
  <c r="S4265" i="1"/>
  <c r="S4273" i="1"/>
  <c r="R4353" i="1"/>
  <c r="S4353" i="1"/>
  <c r="S5058" i="1"/>
  <c r="R5058" i="1"/>
  <c r="R5114" i="1"/>
  <c r="S5114" i="1"/>
  <c r="Q2825" i="1"/>
  <c r="O2870" i="1"/>
  <c r="S2898" i="1"/>
  <c r="S2926" i="1"/>
  <c r="S2952" i="1"/>
  <c r="S2964" i="1"/>
  <c r="S2978" i="1"/>
  <c r="S3019" i="1"/>
  <c r="S3026" i="1"/>
  <c r="S3038" i="1"/>
  <c r="S3056" i="1"/>
  <c r="S3095" i="1"/>
  <c r="S3103" i="1"/>
  <c r="S3129" i="1"/>
  <c r="S3151" i="1"/>
  <c r="S3164" i="1"/>
  <c r="O3175" i="1"/>
  <c r="R3175" i="1" s="1"/>
  <c r="O3183" i="1"/>
  <c r="O3191" i="1"/>
  <c r="R3191" i="1" s="1"/>
  <c r="O3199" i="1"/>
  <c r="R3199" i="1" s="1"/>
  <c r="O3207" i="1"/>
  <c r="R3207" i="1" s="1"/>
  <c r="O3215" i="1"/>
  <c r="R3215" i="1" s="1"/>
  <c r="S3224" i="1"/>
  <c r="S3232" i="1"/>
  <c r="S3237" i="1"/>
  <c r="M3240" i="1"/>
  <c r="O3240" i="1" s="1"/>
  <c r="R3240" i="1" s="1"/>
  <c r="J3240" i="1"/>
  <c r="O3244" i="1"/>
  <c r="R3244" i="1" s="1"/>
  <c r="O3260" i="1"/>
  <c r="R3260" i="1" s="1"/>
  <c r="S3287" i="1"/>
  <c r="S3293" i="1"/>
  <c r="S3301" i="1"/>
  <c r="S3309" i="1"/>
  <c r="S3317" i="1"/>
  <c r="S3325" i="1"/>
  <c r="S3333" i="1"/>
  <c r="S3351" i="1"/>
  <c r="S3353" i="1"/>
  <c r="S3355" i="1"/>
  <c r="S3394" i="1"/>
  <c r="S3414" i="1"/>
  <c r="S3416" i="1"/>
  <c r="O3451" i="1"/>
  <c r="R3451" i="1" s="1"/>
  <c r="S3459" i="1"/>
  <c r="S3482" i="1"/>
  <c r="S3487" i="1"/>
  <c r="O3496" i="1"/>
  <c r="S3503" i="1"/>
  <c r="O3535" i="1"/>
  <c r="S3568" i="1"/>
  <c r="S3574" i="1"/>
  <c r="O3581" i="1"/>
  <c r="R3581" i="1" s="1"/>
  <c r="S3592" i="1"/>
  <c r="R3596" i="1"/>
  <c r="S3596" i="1"/>
  <c r="S3654" i="1"/>
  <c r="S3747" i="1"/>
  <c r="S3778" i="1"/>
  <c r="R3778" i="1"/>
  <c r="S3794" i="1"/>
  <c r="R3794" i="1"/>
  <c r="S3966" i="1"/>
  <c r="S4006" i="1"/>
  <c r="R4016" i="1"/>
  <c r="S4016" i="1"/>
  <c r="R4024" i="1"/>
  <c r="S4024" i="1"/>
  <c r="S4094" i="1"/>
  <c r="R4094" i="1"/>
  <c r="R4098" i="1"/>
  <c r="S4098" i="1"/>
  <c r="S4115" i="1"/>
  <c r="S4166" i="1"/>
  <c r="R4173" i="1"/>
  <c r="S4173" i="1"/>
  <c r="R4179" i="1"/>
  <c r="S4179" i="1"/>
  <c r="S4223" i="1"/>
  <c r="S4274" i="1"/>
  <c r="R4281" i="1"/>
  <c r="S4281" i="1"/>
  <c r="S4301" i="1"/>
  <c r="O4326" i="1"/>
  <c r="R4326" i="1" s="1"/>
  <c r="R4401" i="1"/>
  <c r="S4401" i="1"/>
  <c r="S4432" i="1"/>
  <c r="S4456" i="1"/>
  <c r="S4516" i="1"/>
  <c r="R4530" i="1"/>
  <c r="S4530" i="1"/>
  <c r="S4533" i="1"/>
  <c r="S4589" i="1"/>
  <c r="S4593" i="1"/>
  <c r="R4593" i="1"/>
  <c r="S4679" i="1"/>
  <c r="S4865" i="1"/>
  <c r="R4865" i="1"/>
  <c r="R4887" i="1"/>
  <c r="S4887" i="1"/>
  <c r="O2878" i="1"/>
  <c r="O2921" i="1"/>
  <c r="R2921" i="1" s="1"/>
  <c r="O2944" i="1"/>
  <c r="S2956" i="1"/>
  <c r="S2970" i="1"/>
  <c r="S2976" i="1"/>
  <c r="S3030" i="1"/>
  <c r="S3044" i="1"/>
  <c r="S3059" i="1"/>
  <c r="S3062" i="1"/>
  <c r="S3077" i="1"/>
  <c r="O3091" i="1"/>
  <c r="R3091" i="1" s="1"/>
  <c r="S3097" i="1"/>
  <c r="S3105" i="1"/>
  <c r="S3110" i="1"/>
  <c r="S3115" i="1"/>
  <c r="O3121" i="1"/>
  <c r="O3141" i="1"/>
  <c r="R3141" i="1" s="1"/>
  <c r="S3154" i="1"/>
  <c r="S3181" i="1"/>
  <c r="S3189" i="1"/>
  <c r="S3197" i="1"/>
  <c r="S3205" i="1"/>
  <c r="S3213" i="1"/>
  <c r="S3234" i="1"/>
  <c r="O3236" i="1"/>
  <c r="R3236" i="1" s="1"/>
  <c r="N3240" i="1"/>
  <c r="S3253" i="1"/>
  <c r="S3269" i="1"/>
  <c r="S3276" i="1"/>
  <c r="R3276" i="1"/>
  <c r="S3281" i="1"/>
  <c r="S3295" i="1"/>
  <c r="S3303" i="1"/>
  <c r="S3311" i="1"/>
  <c r="S3319" i="1"/>
  <c r="S3327" i="1"/>
  <c r="S3340" i="1"/>
  <c r="S3383" i="1"/>
  <c r="S3387" i="1"/>
  <c r="S3428" i="1"/>
  <c r="Q3427" i="1"/>
  <c r="S3433" i="1"/>
  <c r="S3442" i="1"/>
  <c r="S3446" i="1"/>
  <c r="S3466" i="1"/>
  <c r="S3515" i="1"/>
  <c r="R3515" i="1"/>
  <c r="R3550" i="1"/>
  <c r="S3550" i="1"/>
  <c r="O3597" i="1"/>
  <c r="S3608" i="1"/>
  <c r="R3612" i="1"/>
  <c r="S3612" i="1"/>
  <c r="R3629" i="1"/>
  <c r="S3629" i="1"/>
  <c r="S3671" i="1"/>
  <c r="S3756" i="1"/>
  <c r="R3756" i="1"/>
  <c r="S3814" i="1"/>
  <c r="S3885" i="1"/>
  <c r="Q3883" i="1"/>
  <c r="S3893" i="1"/>
  <c r="S3901" i="1"/>
  <c r="S3921" i="1"/>
  <c r="S4004" i="1"/>
  <c r="O4056" i="1"/>
  <c r="R4056" i="1" s="1"/>
  <c r="S4134" i="1"/>
  <c r="R4141" i="1"/>
  <c r="S4141" i="1"/>
  <c r="S4161" i="1"/>
  <c r="S4213" i="1"/>
  <c r="R4249" i="1"/>
  <c r="S4249" i="1"/>
  <c r="S4269" i="1"/>
  <c r="O4312" i="1"/>
  <c r="R4312" i="1" s="1"/>
  <c r="S4484" i="1"/>
  <c r="S4627" i="1"/>
  <c r="R4627" i="1"/>
  <c r="R4644" i="1"/>
  <c r="S4644" i="1"/>
  <c r="S4777" i="1"/>
  <c r="R4777" i="1"/>
  <c r="S2942" i="1"/>
  <c r="O2970" i="1"/>
  <c r="R2970" i="1" s="1"/>
  <c r="Q2996" i="1"/>
  <c r="S3008" i="1"/>
  <c r="O3044" i="1"/>
  <c r="R3044" i="1" s="1"/>
  <c r="S3069" i="1"/>
  <c r="O3077" i="1"/>
  <c r="O3085" i="1"/>
  <c r="S3101" i="1"/>
  <c r="O3115" i="1"/>
  <c r="R3115" i="1" s="1"/>
  <c r="S3123" i="1"/>
  <c r="S3128" i="1"/>
  <c r="Q3137" i="1"/>
  <c r="O3169" i="1"/>
  <c r="S3250" i="1"/>
  <c r="S3252" i="1"/>
  <c r="S3266" i="1"/>
  <c r="S3268" i="1"/>
  <c r="S3285" i="1"/>
  <c r="S3291" i="1"/>
  <c r="S3299" i="1"/>
  <c r="S3307" i="1"/>
  <c r="S3315" i="1"/>
  <c r="S3323" i="1"/>
  <c r="S3331" i="1"/>
  <c r="S3335" i="1"/>
  <c r="R3335" i="1"/>
  <c r="S3344" i="1"/>
  <c r="S3348" i="1"/>
  <c r="O3385" i="1"/>
  <c r="R3385" i="1" s="1"/>
  <c r="S3393" i="1"/>
  <c r="S3410" i="1"/>
  <c r="S3448" i="1"/>
  <c r="S3450" i="1"/>
  <c r="S3452" i="1"/>
  <c r="S3458" i="1"/>
  <c r="O3468" i="1"/>
  <c r="O3473" i="1"/>
  <c r="R3473" i="1" s="1"/>
  <c r="S3489" i="1"/>
  <c r="S3491" i="1"/>
  <c r="S3495" i="1"/>
  <c r="S3508" i="1"/>
  <c r="S3512" i="1"/>
  <c r="S3534" i="1"/>
  <c r="S3570" i="1"/>
  <c r="S3584" i="1"/>
  <c r="R3588" i="1"/>
  <c r="S3588" i="1"/>
  <c r="S3613" i="1"/>
  <c r="S3663" i="1"/>
  <c r="S3710" i="1"/>
  <c r="S3769" i="1"/>
  <c r="S3772" i="1"/>
  <c r="S3779" i="1"/>
  <c r="S3788" i="1"/>
  <c r="S3795" i="1"/>
  <c r="S3804" i="1"/>
  <c r="O3812" i="1"/>
  <c r="R3812" i="1" s="1"/>
  <c r="O3820" i="1"/>
  <c r="R3820" i="1" s="1"/>
  <c r="S3870" i="1"/>
  <c r="S3880" i="1"/>
  <c r="S3910" i="1"/>
  <c r="S3931" i="1"/>
  <c r="R3931" i="1"/>
  <c r="S3934" i="1"/>
  <c r="S3991" i="1"/>
  <c r="R3991" i="1"/>
  <c r="S4077" i="1"/>
  <c r="R4078" i="1"/>
  <c r="S4078" i="1"/>
  <c r="S4080" i="1"/>
  <c r="R4080" i="1"/>
  <c r="S4101" i="1"/>
  <c r="S4131" i="1"/>
  <c r="S4239" i="1"/>
  <c r="S4290" i="1"/>
  <c r="R4297" i="1"/>
  <c r="S4297" i="1"/>
  <c r="R4337" i="1"/>
  <c r="S4337" i="1"/>
  <c r="S4368" i="1"/>
  <c r="S4482" i="1"/>
  <c r="R4538" i="1"/>
  <c r="S4538" i="1"/>
  <c r="S4541" i="1"/>
  <c r="R4585" i="1"/>
  <c r="S4585" i="1"/>
  <c r="R4683" i="1"/>
  <c r="S4683" i="1"/>
  <c r="S4724" i="1"/>
  <c r="S2827" i="1"/>
  <c r="O2843" i="1"/>
  <c r="S2962" i="1"/>
  <c r="S2968" i="1"/>
  <c r="O3008" i="1"/>
  <c r="R3008" i="1" s="1"/>
  <c r="S3015" i="1"/>
  <c r="S3022" i="1"/>
  <c r="S3042" i="1"/>
  <c r="S3079" i="1"/>
  <c r="S3087" i="1"/>
  <c r="S3117" i="1"/>
  <c r="O3163" i="1"/>
  <c r="R3163" i="1" s="1"/>
  <c r="S3171" i="1"/>
  <c r="S3176" i="1"/>
  <c r="S3184" i="1"/>
  <c r="S3192" i="1"/>
  <c r="S3200" i="1"/>
  <c r="S3208" i="1"/>
  <c r="O3231" i="1"/>
  <c r="Q3221" i="1" s="1"/>
  <c r="O3252" i="1"/>
  <c r="R3252" i="1" s="1"/>
  <c r="O3268" i="1"/>
  <c r="R3268" i="1" s="1"/>
  <c r="S3337" i="1"/>
  <c r="S3350" i="1"/>
  <c r="S3354" i="1"/>
  <c r="S3360" i="1"/>
  <c r="S3415" i="1"/>
  <c r="O3452" i="1"/>
  <c r="R3452" i="1" s="1"/>
  <c r="S3514" i="1"/>
  <c r="S3531" i="1"/>
  <c r="R3531" i="1"/>
  <c r="S3544" i="1"/>
  <c r="O3551" i="1"/>
  <c r="S3589" i="1"/>
  <c r="O3613" i="1"/>
  <c r="R3613" i="1" s="1"/>
  <c r="S3655" i="1"/>
  <c r="R3677" i="1"/>
  <c r="S3677" i="1"/>
  <c r="R3699" i="1"/>
  <c r="S3699" i="1"/>
  <c r="R3731" i="1"/>
  <c r="S3731" i="1"/>
  <c r="S3786" i="1"/>
  <c r="R3786" i="1"/>
  <c r="S3802" i="1"/>
  <c r="R3802" i="1"/>
  <c r="S3916" i="1"/>
  <c r="R3946" i="1"/>
  <c r="S3946" i="1"/>
  <c r="R3978" i="1"/>
  <c r="S3978" i="1"/>
  <c r="S3989" i="1"/>
  <c r="R3989" i="1"/>
  <c r="S3999" i="1"/>
  <c r="R3999" i="1"/>
  <c r="S4002" i="1"/>
  <c r="S4007" i="1"/>
  <c r="R4007" i="1"/>
  <c r="S4039" i="1"/>
  <c r="R4039" i="1"/>
  <c r="R4109" i="1"/>
  <c r="S4109" i="1"/>
  <c r="S4129" i="1"/>
  <c r="S4237" i="1"/>
  <c r="S4287" i="1"/>
  <c r="S4305" i="1"/>
  <c r="Q4302" i="1"/>
  <c r="O4366" i="1"/>
  <c r="R4366" i="1" s="1"/>
  <c r="R4385" i="1"/>
  <c r="S4385" i="1"/>
  <c r="S4392" i="1"/>
  <c r="R4510" i="1"/>
  <c r="S4510" i="1"/>
  <c r="R4690" i="1"/>
  <c r="S4690" i="1"/>
  <c r="R4793" i="1"/>
  <c r="S4793" i="1"/>
  <c r="S4841" i="1"/>
  <c r="R4841" i="1"/>
  <c r="S5003" i="1"/>
  <c r="Q5002" i="1"/>
  <c r="S5244" i="1"/>
  <c r="O3361" i="1"/>
  <c r="R3361" i="1" s="1"/>
  <c r="O3393" i="1"/>
  <c r="R3393" i="1" s="1"/>
  <c r="S3423" i="1"/>
  <c r="O3459" i="1"/>
  <c r="R3459" i="1" s="1"/>
  <c r="S3465" i="1"/>
  <c r="S3481" i="1"/>
  <c r="O3489" i="1"/>
  <c r="R3489" i="1" s="1"/>
  <c r="S3511" i="1"/>
  <c r="S3527" i="1"/>
  <c r="O3543" i="1"/>
  <c r="S3549" i="1"/>
  <c r="O3573" i="1"/>
  <c r="R3573" i="1" s="1"/>
  <c r="S3579" i="1"/>
  <c r="S3587" i="1"/>
  <c r="S3595" i="1"/>
  <c r="S3603" i="1"/>
  <c r="S3611" i="1"/>
  <c r="S3619" i="1"/>
  <c r="S3621" i="1"/>
  <c r="S3693" i="1"/>
  <c r="S3701" i="1"/>
  <c r="S3709" i="1"/>
  <c r="S3717" i="1"/>
  <c r="S3725" i="1"/>
  <c r="S3733" i="1"/>
  <c r="Q3807" i="1"/>
  <c r="Q3822" i="1"/>
  <c r="S3866" i="1"/>
  <c r="S3874" i="1"/>
  <c r="S3912" i="1"/>
  <c r="S3919" i="1"/>
  <c r="R3919" i="1"/>
  <c r="S3937" i="1"/>
  <c r="R3937" i="1"/>
  <c r="S3987" i="1"/>
  <c r="O4040" i="1"/>
  <c r="S4059" i="1"/>
  <c r="S4197" i="1"/>
  <c r="O4320" i="1"/>
  <c r="O4374" i="1"/>
  <c r="R4374" i="1" s="1"/>
  <c r="S4376" i="1"/>
  <c r="O4438" i="1"/>
  <c r="R4438" i="1" s="1"/>
  <c r="S4440" i="1"/>
  <c r="O4572" i="1"/>
  <c r="Q4555" i="1" s="1"/>
  <c r="R4574" i="1"/>
  <c r="S4574" i="1"/>
  <c r="Q4580" i="1"/>
  <c r="S4707" i="1"/>
  <c r="R4707" i="1"/>
  <c r="R4718" i="1"/>
  <c r="S4718" i="1"/>
  <c r="S4784" i="1"/>
  <c r="R4784" i="1"/>
  <c r="S4808" i="1"/>
  <c r="R4808" i="1"/>
  <c r="S4826" i="1"/>
  <c r="R4914" i="1"/>
  <c r="S4914" i="1"/>
  <c r="R4947" i="1"/>
  <c r="S4947" i="1"/>
  <c r="R4964" i="1"/>
  <c r="S4964" i="1"/>
  <c r="S4970" i="1"/>
  <c r="R4970" i="1"/>
  <c r="R5006" i="1"/>
  <c r="S5006" i="1"/>
  <c r="S5573" i="1"/>
  <c r="R5573" i="1"/>
  <c r="O3369" i="1"/>
  <c r="O3401" i="1"/>
  <c r="S3419" i="1"/>
  <c r="O3435" i="1"/>
  <c r="S3475" i="1"/>
  <c r="S3509" i="1"/>
  <c r="S3525" i="1"/>
  <c r="S3541" i="1"/>
  <c r="S3571" i="1"/>
  <c r="S3582" i="1"/>
  <c r="S3590" i="1"/>
  <c r="S3598" i="1"/>
  <c r="S3606" i="1"/>
  <c r="S3614" i="1"/>
  <c r="O3630" i="1"/>
  <c r="O3638" i="1"/>
  <c r="O3646" i="1"/>
  <c r="R3646" i="1" s="1"/>
  <c r="O3654" i="1"/>
  <c r="R3654" i="1" s="1"/>
  <c r="O3662" i="1"/>
  <c r="R3662" i="1" s="1"/>
  <c r="O3670" i="1"/>
  <c r="O3678" i="1"/>
  <c r="R3678" i="1" s="1"/>
  <c r="O3686" i="1"/>
  <c r="O3746" i="1"/>
  <c r="S3760" i="1"/>
  <c r="S3768" i="1"/>
  <c r="S3774" i="1"/>
  <c r="S3782" i="1"/>
  <c r="S3790" i="1"/>
  <c r="S3798" i="1"/>
  <c r="S3806" i="1"/>
  <c r="O3906" i="1"/>
  <c r="R3906" i="1" s="1"/>
  <c r="S3920" i="1"/>
  <c r="S3922" i="1"/>
  <c r="S3938" i="1"/>
  <c r="S3940" i="1"/>
  <c r="O3944" i="1"/>
  <c r="S3954" i="1"/>
  <c r="S3958" i="1"/>
  <c r="S3973" i="1"/>
  <c r="R3973" i="1"/>
  <c r="S4019" i="1"/>
  <c r="S4061" i="1"/>
  <c r="R4083" i="1"/>
  <c r="S4083" i="1"/>
  <c r="S4107" i="1"/>
  <c r="S4123" i="1"/>
  <c r="S4139" i="1"/>
  <c r="S4155" i="1"/>
  <c r="S4171" i="1"/>
  <c r="S4181" i="1"/>
  <c r="R4203" i="1"/>
  <c r="S4203" i="1"/>
  <c r="S4212" i="1"/>
  <c r="S4231" i="1"/>
  <c r="S4247" i="1"/>
  <c r="S4263" i="1"/>
  <c r="S4279" i="1"/>
  <c r="S4295" i="1"/>
  <c r="O4304" i="1"/>
  <c r="R4304" i="1" s="1"/>
  <c r="S4306" i="1"/>
  <c r="O4358" i="1"/>
  <c r="S4360" i="1"/>
  <c r="O4422" i="1"/>
  <c r="R4422" i="1" s="1"/>
  <c r="S4424" i="1"/>
  <c r="S4477" i="1"/>
  <c r="S4492" i="1"/>
  <c r="S4508" i="1"/>
  <c r="S4583" i="1"/>
  <c r="R4591" i="1"/>
  <c r="S4591" i="1"/>
  <c r="R4596" i="1"/>
  <c r="S4596" i="1"/>
  <c r="O4679" i="1"/>
  <c r="R4679" i="1" s="1"/>
  <c r="S4686" i="1"/>
  <c r="S4702" i="1"/>
  <c r="S4732" i="1"/>
  <c r="S4788" i="1"/>
  <c r="S4860" i="1"/>
  <c r="R4902" i="1"/>
  <c r="S4902" i="1"/>
  <c r="S4956" i="1"/>
  <c r="R5199" i="1"/>
  <c r="S5199" i="1"/>
  <c r="S3343" i="1"/>
  <c r="S3375" i="1"/>
  <c r="S3407" i="1"/>
  <c r="S3441" i="1"/>
  <c r="S3552" i="1"/>
  <c r="S3559" i="1"/>
  <c r="S3708" i="1"/>
  <c r="S3865" i="1"/>
  <c r="S3873" i="1"/>
  <c r="S3881" i="1"/>
  <c r="S3911" i="1"/>
  <c r="S3914" i="1"/>
  <c r="S3970" i="1"/>
  <c r="S3972" i="1"/>
  <c r="S3974" i="1"/>
  <c r="S4033" i="1"/>
  <c r="S4049" i="1"/>
  <c r="S4105" i="1"/>
  <c r="S4110" i="1"/>
  <c r="S4121" i="1"/>
  <c r="S4137" i="1"/>
  <c r="S4142" i="1"/>
  <c r="S4153" i="1"/>
  <c r="S4169" i="1"/>
  <c r="S4229" i="1"/>
  <c r="S4245" i="1"/>
  <c r="S4250" i="1"/>
  <c r="S4261" i="1"/>
  <c r="S4266" i="1"/>
  <c r="S4277" i="1"/>
  <c r="S4293" i="1"/>
  <c r="S4490" i="1"/>
  <c r="S4495" i="1"/>
  <c r="S4506" i="1"/>
  <c r="R4546" i="1"/>
  <c r="S4546" i="1"/>
  <c r="R4632" i="1"/>
  <c r="S4632" i="1"/>
  <c r="S4666" i="1"/>
  <c r="S4677" i="1"/>
  <c r="S4688" i="1"/>
  <c r="R5032" i="1"/>
  <c r="S5032" i="1"/>
  <c r="S5056" i="1"/>
  <c r="Q5050" i="1"/>
  <c r="O3345" i="1"/>
  <c r="R3345" i="1" s="1"/>
  <c r="O3377" i="1"/>
  <c r="O3409" i="1"/>
  <c r="R3409" i="1" s="1"/>
  <c r="O3443" i="1"/>
  <c r="R3443" i="1" s="1"/>
  <c r="O3497" i="1"/>
  <c r="S3519" i="1"/>
  <c r="O3559" i="1"/>
  <c r="R3559" i="1" s="1"/>
  <c r="S3565" i="1"/>
  <c r="Q3567" i="1"/>
  <c r="O3692" i="1"/>
  <c r="R3692" i="1" s="1"/>
  <c r="O3700" i="1"/>
  <c r="R3700" i="1" s="1"/>
  <c r="O3708" i="1"/>
  <c r="R3708" i="1" s="1"/>
  <c r="O3716" i="1"/>
  <c r="O3724" i="1"/>
  <c r="R3724" i="1" s="1"/>
  <c r="O3732" i="1"/>
  <c r="R3732" i="1" s="1"/>
  <c r="S3754" i="1"/>
  <c r="S3762" i="1"/>
  <c r="S3776" i="1"/>
  <c r="S3784" i="1"/>
  <c r="S3792" i="1"/>
  <c r="S3800" i="1"/>
  <c r="S3812" i="1"/>
  <c r="S3820" i="1"/>
  <c r="S3826" i="1"/>
  <c r="S3834" i="1"/>
  <c r="S3842" i="1"/>
  <c r="S3850" i="1"/>
  <c r="S3884" i="1"/>
  <c r="S3892" i="1"/>
  <c r="S3900" i="1"/>
  <c r="S3952" i="1"/>
  <c r="O3976" i="1"/>
  <c r="S3986" i="1"/>
  <c r="S3988" i="1"/>
  <c r="S3990" i="1"/>
  <c r="S4010" i="1"/>
  <c r="R4031" i="1"/>
  <c r="O4051" i="1"/>
  <c r="R4074" i="1"/>
  <c r="S4085" i="1"/>
  <c r="S4175" i="1"/>
  <c r="R4187" i="1"/>
  <c r="S4187" i="1"/>
  <c r="S4196" i="1"/>
  <c r="S4315" i="1"/>
  <c r="O4342" i="1"/>
  <c r="R4342" i="1" s="1"/>
  <c r="S4344" i="1"/>
  <c r="S4369" i="1"/>
  <c r="O4406" i="1"/>
  <c r="R4406" i="1" s="1"/>
  <c r="S4408" i="1"/>
  <c r="S4433" i="1"/>
  <c r="S4457" i="1"/>
  <c r="S4471" i="1"/>
  <c r="S4520" i="1"/>
  <c r="S4542" i="1"/>
  <c r="S4590" i="1"/>
  <c r="S4638" i="1"/>
  <c r="S4671" i="1"/>
  <c r="R4671" i="1"/>
  <c r="S4744" i="1"/>
  <c r="R4744" i="1"/>
  <c r="S4762" i="1"/>
  <c r="S4848" i="1"/>
  <c r="R4848" i="1"/>
  <c r="S4872" i="1"/>
  <c r="R4872" i="1"/>
  <c r="R4950" i="1"/>
  <c r="S4950" i="1"/>
  <c r="S5051" i="1"/>
  <c r="R5051" i="1"/>
  <c r="S5067" i="1"/>
  <c r="S5330" i="1"/>
  <c r="R5330" i="1"/>
  <c r="R5604" i="1"/>
  <c r="S5604" i="1"/>
  <c r="S5702" i="1"/>
  <c r="R5702" i="1"/>
  <c r="O3915" i="1"/>
  <c r="O3953" i="1"/>
  <c r="R3953" i="1" s="1"/>
  <c r="O3969" i="1"/>
  <c r="R3969" i="1" s="1"/>
  <c r="O3985" i="1"/>
  <c r="O4001" i="1"/>
  <c r="R4001" i="1" s="1"/>
  <c r="O4017" i="1"/>
  <c r="R4017" i="1" s="1"/>
  <c r="O4033" i="1"/>
  <c r="R4033" i="1" s="1"/>
  <c r="Q4058" i="1"/>
  <c r="Q4090" i="1"/>
  <c r="O4110" i="1"/>
  <c r="R4110" i="1" s="1"/>
  <c r="O4118" i="1"/>
  <c r="Q4102" i="1" s="1"/>
  <c r="O4126" i="1"/>
  <c r="O4134" i="1"/>
  <c r="R4134" i="1" s="1"/>
  <c r="O4142" i="1"/>
  <c r="R4142" i="1" s="1"/>
  <c r="O4150" i="1"/>
  <c r="R4150" i="1" s="1"/>
  <c r="O4158" i="1"/>
  <c r="O4166" i="1"/>
  <c r="R4166" i="1" s="1"/>
  <c r="O4226" i="1"/>
  <c r="R4226" i="1" s="1"/>
  <c r="O4234" i="1"/>
  <c r="O4242" i="1"/>
  <c r="O4250" i="1"/>
  <c r="R4250" i="1" s="1"/>
  <c r="O4258" i="1"/>
  <c r="R4258" i="1" s="1"/>
  <c r="O4266" i="1"/>
  <c r="R4266" i="1" s="1"/>
  <c r="O4274" i="1"/>
  <c r="R4274" i="1" s="1"/>
  <c r="O4282" i="1"/>
  <c r="R4282" i="1" s="1"/>
  <c r="O4290" i="1"/>
  <c r="R4290" i="1" s="1"/>
  <c r="O4298" i="1"/>
  <c r="Q4322" i="1"/>
  <c r="S4469" i="1"/>
  <c r="S4475" i="1"/>
  <c r="O4479" i="1"/>
  <c r="R4479" i="1" s="1"/>
  <c r="O4487" i="1"/>
  <c r="R4487" i="1" s="1"/>
  <c r="O4495" i="1"/>
  <c r="R4495" i="1" s="1"/>
  <c r="O4503" i="1"/>
  <c r="R4503" i="1" s="1"/>
  <c r="O4511" i="1"/>
  <c r="R4511" i="1" s="1"/>
  <c r="S4524" i="1"/>
  <c r="S4532" i="1"/>
  <c r="S4540" i="1"/>
  <c r="S4548" i="1"/>
  <c r="O4571" i="1"/>
  <c r="S4579" i="1"/>
  <c r="R4579" i="1"/>
  <c r="O4608" i="1"/>
  <c r="S4610" i="1"/>
  <c r="O4615" i="1"/>
  <c r="R4615" i="1" s="1"/>
  <c r="O4624" i="1"/>
  <c r="R4624" i="1" s="1"/>
  <c r="S4626" i="1"/>
  <c r="O4631" i="1"/>
  <c r="R4631" i="1" s="1"/>
  <c r="R4646" i="1"/>
  <c r="S4646" i="1"/>
  <c r="S4661" i="1"/>
  <c r="S4684" i="1"/>
  <c r="S4746" i="1"/>
  <c r="S4772" i="1"/>
  <c r="S4810" i="1"/>
  <c r="S4836" i="1"/>
  <c r="S4874" i="1"/>
  <c r="O4959" i="1"/>
  <c r="Q5096" i="1"/>
  <c r="S5138" i="1"/>
  <c r="R5138" i="1"/>
  <c r="Q4068" i="1"/>
  <c r="O4082" i="1"/>
  <c r="O4180" i="1"/>
  <c r="R4180" i="1" s="1"/>
  <c r="O4188" i="1"/>
  <c r="R4188" i="1" s="1"/>
  <c r="O4196" i="1"/>
  <c r="R4196" i="1" s="1"/>
  <c r="O4204" i="1"/>
  <c r="R4204" i="1" s="1"/>
  <c r="O4212" i="1"/>
  <c r="R4212" i="1" s="1"/>
  <c r="S4518" i="1"/>
  <c r="Q4517" i="1"/>
  <c r="S4550" i="1"/>
  <c r="O4573" i="1"/>
  <c r="S4578" i="1"/>
  <c r="S4612" i="1"/>
  <c r="S4628" i="1"/>
  <c r="S4648" i="1"/>
  <c r="S4656" i="1"/>
  <c r="S4706" i="1"/>
  <c r="S4708" i="1"/>
  <c r="S4730" i="1"/>
  <c r="S4794" i="1"/>
  <c r="S4858" i="1"/>
  <c r="S4922" i="1"/>
  <c r="R4935" i="1"/>
  <c r="S4935" i="1"/>
  <c r="R5052" i="1"/>
  <c r="S5052" i="1"/>
  <c r="R5073" i="1"/>
  <c r="S5073" i="1"/>
  <c r="S5087" i="1"/>
  <c r="R5087" i="1"/>
  <c r="R5188" i="1"/>
  <c r="S5188" i="1"/>
  <c r="R5257" i="1"/>
  <c r="S5257" i="1"/>
  <c r="S5262" i="1"/>
  <c r="R5262" i="1"/>
  <c r="R5286" i="1"/>
  <c r="S5286" i="1"/>
  <c r="R5294" i="1"/>
  <c r="S5294" i="1"/>
  <c r="S3945" i="1"/>
  <c r="S3961" i="1"/>
  <c r="S3977" i="1"/>
  <c r="S4025" i="1"/>
  <c r="O4062" i="1"/>
  <c r="R4062" i="1" s="1"/>
  <c r="S4182" i="1"/>
  <c r="S4190" i="1"/>
  <c r="S4198" i="1"/>
  <c r="S4206" i="1"/>
  <c r="S4214" i="1"/>
  <c r="S4453" i="1"/>
  <c r="S4461" i="1"/>
  <c r="R4466" i="1"/>
  <c r="S4531" i="1"/>
  <c r="S4547" i="1"/>
  <c r="S4588" i="1"/>
  <c r="S4592" i="1"/>
  <c r="S4602" i="1"/>
  <c r="S4609" i="1"/>
  <c r="S4614" i="1"/>
  <c r="S4625" i="1"/>
  <c r="S4630" i="1"/>
  <c r="S4640" i="1"/>
  <c r="S4651" i="1"/>
  <c r="Q4667" i="1"/>
  <c r="S4676" i="1"/>
  <c r="S4695" i="1"/>
  <c r="O4703" i="1"/>
  <c r="Q4674" i="1" s="1"/>
  <c r="S4704" i="1"/>
  <c r="S4710" i="1"/>
  <c r="S4722" i="1"/>
  <c r="S4748" i="1"/>
  <c r="S4786" i="1"/>
  <c r="S4812" i="1"/>
  <c r="S4850" i="1"/>
  <c r="S4876" i="1"/>
  <c r="S4892" i="1"/>
  <c r="S4898" i="1"/>
  <c r="S4930" i="1"/>
  <c r="S4963" i="1"/>
  <c r="R5141" i="1"/>
  <c r="S5141" i="1"/>
  <c r="R5195" i="1"/>
  <c r="S5195" i="1"/>
  <c r="S5355" i="1"/>
  <c r="R5355" i="1"/>
  <c r="R5613" i="1"/>
  <c r="S5613" i="1"/>
  <c r="O3945" i="1"/>
  <c r="R3945" i="1" s="1"/>
  <c r="O3961" i="1"/>
  <c r="R3961" i="1" s="1"/>
  <c r="O3977" i="1"/>
  <c r="R3977" i="1" s="1"/>
  <c r="O3993" i="1"/>
  <c r="O4009" i="1"/>
  <c r="R4009" i="1" s="1"/>
  <c r="O4025" i="1"/>
  <c r="R4025" i="1" s="1"/>
  <c r="O4041" i="1"/>
  <c r="R4041" i="1" s="1"/>
  <c r="S4056" i="1"/>
  <c r="S4103" i="1"/>
  <c r="S4111" i="1"/>
  <c r="S4119" i="1"/>
  <c r="S4127" i="1"/>
  <c r="S4135" i="1"/>
  <c r="S4143" i="1"/>
  <c r="S4151" i="1"/>
  <c r="S4159" i="1"/>
  <c r="S4167" i="1"/>
  <c r="S4219" i="1"/>
  <c r="Q4218" i="1"/>
  <c r="S4227" i="1"/>
  <c r="S4235" i="1"/>
  <c r="S4243" i="1"/>
  <c r="S4251" i="1"/>
  <c r="S4259" i="1"/>
  <c r="S4267" i="1"/>
  <c r="S4275" i="1"/>
  <c r="S4283" i="1"/>
  <c r="S4291" i="1"/>
  <c r="S4299" i="1"/>
  <c r="S4304" i="1"/>
  <c r="S4312" i="1"/>
  <c r="S4326" i="1"/>
  <c r="S4334" i="1"/>
  <c r="S4342" i="1"/>
  <c r="S4350" i="1"/>
  <c r="S4366" i="1"/>
  <c r="S4374" i="1"/>
  <c r="S4382" i="1"/>
  <c r="S4390" i="1"/>
  <c r="S4398" i="1"/>
  <c r="S4406" i="1"/>
  <c r="S4414" i="1"/>
  <c r="S4430" i="1"/>
  <c r="S4446" i="1"/>
  <c r="S4454" i="1"/>
  <c r="S4462" i="1"/>
  <c r="O4468" i="1"/>
  <c r="Q4465" i="1" s="1"/>
  <c r="S4480" i="1"/>
  <c r="S4488" i="1"/>
  <c r="S4496" i="1"/>
  <c r="S4504" i="1"/>
  <c r="S4512" i="1"/>
  <c r="O4531" i="1"/>
  <c r="R4531" i="1" s="1"/>
  <c r="O4539" i="1"/>
  <c r="R4539" i="1" s="1"/>
  <c r="S4552" i="1"/>
  <c r="O4575" i="1"/>
  <c r="O4604" i="1"/>
  <c r="O4653" i="1"/>
  <c r="R4653" i="1" s="1"/>
  <c r="S4682" i="1"/>
  <c r="S4712" i="1"/>
  <c r="S4740" i="1"/>
  <c r="S4778" i="1"/>
  <c r="S4804" i="1"/>
  <c r="S4842" i="1"/>
  <c r="S4868" i="1"/>
  <c r="R4886" i="1"/>
  <c r="S4886" i="1"/>
  <c r="S4943" i="1"/>
  <c r="R5012" i="1"/>
  <c r="S5012" i="1"/>
  <c r="S5018" i="1"/>
  <c r="R5018" i="1"/>
  <c r="Q5016" i="1"/>
  <c r="R5041" i="1"/>
  <c r="S5041" i="1"/>
  <c r="S5251" i="1"/>
  <c r="R5251" i="1"/>
  <c r="S5258" i="1"/>
  <c r="R5258" i="1"/>
  <c r="S5279" i="1"/>
  <c r="R5279" i="1"/>
  <c r="R5454" i="1"/>
  <c r="S5454" i="1"/>
  <c r="S4557" i="1"/>
  <c r="S4601" i="1"/>
  <c r="S4607" i="1"/>
  <c r="S4623" i="1"/>
  <c r="S4687" i="1"/>
  <c r="S4693" i="1"/>
  <c r="S4705" i="1"/>
  <c r="S4726" i="1"/>
  <c r="S4734" i="1"/>
  <c r="S4742" i="1"/>
  <c r="S4750" i="1"/>
  <c r="S4758" i="1"/>
  <c r="S4766" i="1"/>
  <c r="S4774" i="1"/>
  <c r="S4782" i="1"/>
  <c r="S4790" i="1"/>
  <c r="S4798" i="1"/>
  <c r="S4806" i="1"/>
  <c r="S4814" i="1"/>
  <c r="S4822" i="1"/>
  <c r="S4830" i="1"/>
  <c r="S4838" i="1"/>
  <c r="S4846" i="1"/>
  <c r="S4854" i="1"/>
  <c r="S4862" i="1"/>
  <c r="S4870" i="1"/>
  <c r="S4878" i="1"/>
  <c r="S4894" i="1"/>
  <c r="S4916" i="1"/>
  <c r="O4919" i="1"/>
  <c r="S4924" i="1"/>
  <c r="S4958" i="1"/>
  <c r="S4960" i="1"/>
  <c r="R4977" i="1"/>
  <c r="S4977" i="1"/>
  <c r="S5028" i="1"/>
  <c r="R5085" i="1"/>
  <c r="S5085" i="1"/>
  <c r="S5088" i="1"/>
  <c r="R5088" i="1"/>
  <c r="S5696" i="1"/>
  <c r="S4565" i="1"/>
  <c r="O4581" i="1"/>
  <c r="R4581" i="1" s="1"/>
  <c r="S4621" i="1"/>
  <c r="S4637" i="1"/>
  <c r="O4645" i="1"/>
  <c r="O4661" i="1"/>
  <c r="R4661" i="1" s="1"/>
  <c r="S4685" i="1"/>
  <c r="S4697" i="1"/>
  <c r="O4711" i="1"/>
  <c r="R4711" i="1" s="1"/>
  <c r="O4719" i="1"/>
  <c r="R4719" i="1" s="1"/>
  <c r="S4891" i="1"/>
  <c r="R4891" i="1"/>
  <c r="S4896" i="1"/>
  <c r="S4926" i="1"/>
  <c r="S4942" i="1"/>
  <c r="S4944" i="1"/>
  <c r="R4952" i="1"/>
  <c r="S4952" i="1"/>
  <c r="R4981" i="1"/>
  <c r="S4981" i="1"/>
  <c r="R5024" i="1"/>
  <c r="S5024" i="1"/>
  <c r="R5242" i="1"/>
  <c r="S5242" i="1"/>
  <c r="S5266" i="1"/>
  <c r="S5559" i="1"/>
  <c r="Q5552" i="1"/>
  <c r="O4567" i="1"/>
  <c r="S4587" i="1"/>
  <c r="S4643" i="1"/>
  <c r="S4659" i="1"/>
  <c r="S4713" i="1"/>
  <c r="S4725" i="1"/>
  <c r="S4733" i="1"/>
  <c r="S4741" i="1"/>
  <c r="S4749" i="1"/>
  <c r="S4757" i="1"/>
  <c r="S4765" i="1"/>
  <c r="S4773" i="1"/>
  <c r="S4781" i="1"/>
  <c r="S4789" i="1"/>
  <c r="S4797" i="1"/>
  <c r="S4805" i="1"/>
  <c r="S4813" i="1"/>
  <c r="S4821" i="1"/>
  <c r="S4829" i="1"/>
  <c r="S4837" i="1"/>
  <c r="S4845" i="1"/>
  <c r="S4853" i="1"/>
  <c r="S4861" i="1"/>
  <c r="S4869" i="1"/>
  <c r="S4877" i="1"/>
  <c r="S4893" i="1"/>
  <c r="S4908" i="1"/>
  <c r="S4951" i="1"/>
  <c r="S4962" i="1"/>
  <c r="S5029" i="1"/>
  <c r="R5123" i="1"/>
  <c r="S5123" i="1"/>
  <c r="S5179" i="1"/>
  <c r="R5234" i="1"/>
  <c r="S5234" i="1"/>
  <c r="S5323" i="1"/>
  <c r="R5431" i="1"/>
  <c r="S5431" i="1"/>
  <c r="S5862" i="1"/>
  <c r="R5862" i="1"/>
  <c r="O4589" i="1"/>
  <c r="R4589" i="1" s="1"/>
  <c r="S4615" i="1"/>
  <c r="S4631" i="1"/>
  <c r="S4689" i="1"/>
  <c r="S4709" i="1"/>
  <c r="O4885" i="1"/>
  <c r="S4890" i="1"/>
  <c r="O4915" i="1"/>
  <c r="S4923" i="1"/>
  <c r="R4923" i="1"/>
  <c r="S4928" i="1"/>
  <c r="R4936" i="1"/>
  <c r="S4936" i="1"/>
  <c r="S4954" i="1"/>
  <c r="S4957" i="1"/>
  <c r="S4971" i="1"/>
  <c r="S4985" i="1"/>
  <c r="O5009" i="1"/>
  <c r="R5009" i="1" s="1"/>
  <c r="Q5021" i="1"/>
  <c r="S5025" i="1"/>
  <c r="O5042" i="1"/>
  <c r="R5042" i="1" s="1"/>
  <c r="O5103" i="1"/>
  <c r="S5152" i="1"/>
  <c r="R5175" i="1"/>
  <c r="S5175" i="1"/>
  <c r="S5309" i="1"/>
  <c r="R5312" i="1"/>
  <c r="S5312" i="1"/>
  <c r="S5377" i="1"/>
  <c r="R5377" i="1"/>
  <c r="R5429" i="1"/>
  <c r="S5429" i="1"/>
  <c r="R5668" i="1"/>
  <c r="S5668" i="1"/>
  <c r="S5672" i="1"/>
  <c r="R5672" i="1"/>
  <c r="S4901" i="1"/>
  <c r="S4933" i="1"/>
  <c r="O4969" i="1"/>
  <c r="S4980" i="1"/>
  <c r="S4984" i="1"/>
  <c r="S4998" i="1"/>
  <c r="S5008" i="1"/>
  <c r="O5011" i="1"/>
  <c r="S5019" i="1"/>
  <c r="O5049" i="1"/>
  <c r="S5062" i="1"/>
  <c r="R5062" i="1"/>
  <c r="R5080" i="1"/>
  <c r="S5080" i="1"/>
  <c r="O5082" i="1"/>
  <c r="R5117" i="1"/>
  <c r="S5117" i="1"/>
  <c r="S5127" i="1"/>
  <c r="R5157" i="1"/>
  <c r="S5157" i="1"/>
  <c r="R5215" i="1"/>
  <c r="S5215" i="1"/>
  <c r="S5224" i="1"/>
  <c r="R5238" i="1"/>
  <c r="S5238" i="1"/>
  <c r="R5346" i="1"/>
  <c r="S5346" i="1"/>
  <c r="S5382" i="1"/>
  <c r="R5486" i="1"/>
  <c r="S5486" i="1"/>
  <c r="S5651" i="1"/>
  <c r="R5651" i="1"/>
  <c r="Q5650" i="1"/>
  <c r="S4909" i="1"/>
  <c r="O4951" i="1"/>
  <c r="R4951" i="1" s="1"/>
  <c r="S4966" i="1"/>
  <c r="O4974" i="1"/>
  <c r="S4979" i="1"/>
  <c r="S4983" i="1"/>
  <c r="O5029" i="1"/>
  <c r="R5029" i="1" s="1"/>
  <c r="R5055" i="1"/>
  <c r="S5055" i="1"/>
  <c r="O5067" i="1"/>
  <c r="R5067" i="1" s="1"/>
  <c r="S5072" i="1"/>
  <c r="S5074" i="1"/>
  <c r="S5172" i="1"/>
  <c r="R5172" i="1"/>
  <c r="R5207" i="1"/>
  <c r="S5207" i="1"/>
  <c r="S5231" i="1"/>
  <c r="R5352" i="1"/>
  <c r="S5352" i="1"/>
  <c r="R5419" i="1"/>
  <c r="S5419" i="1"/>
  <c r="S5544" i="1"/>
  <c r="R5544" i="1"/>
  <c r="O5638" i="1"/>
  <c r="R5908" i="1"/>
  <c r="S5908" i="1"/>
  <c r="S4949" i="1"/>
  <c r="S4965" i="1"/>
  <c r="O5010" i="1"/>
  <c r="R5027" i="1"/>
  <c r="S5027" i="1"/>
  <c r="S5037" i="1"/>
  <c r="S5048" i="1"/>
  <c r="S5054" i="1"/>
  <c r="S5063" i="1"/>
  <c r="R5084" i="1"/>
  <c r="S5084" i="1"/>
  <c r="S5111" i="1"/>
  <c r="R5167" i="1"/>
  <c r="S5167" i="1"/>
  <c r="R5203" i="1"/>
  <c r="S5203" i="1"/>
  <c r="R5274" i="1"/>
  <c r="S5274" i="1"/>
  <c r="S5373" i="1"/>
  <c r="R5373" i="1"/>
  <c r="R5442" i="1"/>
  <c r="S5442" i="1"/>
  <c r="S5666" i="1"/>
  <c r="Q5664" i="1"/>
  <c r="R5781" i="1"/>
  <c r="S5781" i="1"/>
  <c r="S6055" i="1"/>
  <c r="R6055" i="1"/>
  <c r="S4917" i="1"/>
  <c r="O4973" i="1"/>
  <c r="O4976" i="1"/>
  <c r="S4986" i="1"/>
  <c r="O5007" i="1"/>
  <c r="S5020" i="1"/>
  <c r="S5026" i="1"/>
  <c r="S5034" i="1"/>
  <c r="Q5033" i="1"/>
  <c r="S5040" i="1"/>
  <c r="S5042" i="1"/>
  <c r="R5081" i="1"/>
  <c r="S5081" i="1"/>
  <c r="S5131" i="1"/>
  <c r="R5131" i="1"/>
  <c r="S5136" i="1"/>
  <c r="S5169" i="1"/>
  <c r="S5391" i="1"/>
  <c r="R5391" i="1"/>
  <c r="S5423" i="1"/>
  <c r="R5423" i="1"/>
  <c r="R5570" i="1"/>
  <c r="S5570" i="1"/>
  <c r="R5576" i="1"/>
  <c r="S5576" i="1"/>
  <c r="S5609" i="1"/>
  <c r="S5880" i="1"/>
  <c r="R5880" i="1"/>
  <c r="S4991" i="1"/>
  <c r="S5039" i="1"/>
  <c r="O5066" i="1"/>
  <c r="S5071" i="1"/>
  <c r="S5092" i="1"/>
  <c r="S5133" i="1"/>
  <c r="S5150" i="1"/>
  <c r="O5176" i="1"/>
  <c r="R5270" i="1"/>
  <c r="S5270" i="1"/>
  <c r="S5273" i="1"/>
  <c r="S5304" i="1"/>
  <c r="S5331" i="1"/>
  <c r="R5331" i="1"/>
  <c r="R5440" i="1"/>
  <c r="S5440" i="1"/>
  <c r="S5461" i="1"/>
  <c r="S5463" i="1"/>
  <c r="S5550" i="1"/>
  <c r="Q5549" i="1"/>
  <c r="R5578" i="1"/>
  <c r="S5578" i="1"/>
  <c r="S5589" i="1"/>
  <c r="R5616" i="1"/>
  <c r="S5616" i="1"/>
  <c r="S5659" i="1"/>
  <c r="R5659" i="1"/>
  <c r="S5809" i="1"/>
  <c r="S5825" i="1"/>
  <c r="Q5823" i="1"/>
  <c r="S4967" i="1"/>
  <c r="S4999" i="1"/>
  <c r="S5043" i="1"/>
  <c r="S5053" i="1"/>
  <c r="S5075" i="1"/>
  <c r="S5097" i="1"/>
  <c r="S5122" i="1"/>
  <c r="O5126" i="1"/>
  <c r="S5132" i="1"/>
  <c r="S5144" i="1"/>
  <c r="S5165" i="1"/>
  <c r="S5166" i="1"/>
  <c r="S5181" i="1"/>
  <c r="S5211" i="1"/>
  <c r="R5283" i="1"/>
  <c r="S5283" i="1"/>
  <c r="S5348" i="1"/>
  <c r="R5348" i="1"/>
  <c r="R5396" i="1"/>
  <c r="S5396" i="1"/>
  <c r="S5697" i="1"/>
  <c r="S5703" i="1"/>
  <c r="R5703" i="1"/>
  <c r="R5792" i="1"/>
  <c r="S5792" i="1"/>
  <c r="S5060" i="1"/>
  <c r="O5061" i="1"/>
  <c r="O5083" i="1"/>
  <c r="S5090" i="1"/>
  <c r="O5091" i="1"/>
  <c r="R5091" i="1" s="1"/>
  <c r="S5113" i="1"/>
  <c r="S5135" i="1"/>
  <c r="R5250" i="1"/>
  <c r="S5250" i="1"/>
  <c r="R5306" i="1"/>
  <c r="S5306" i="1"/>
  <c r="S5365" i="1"/>
  <c r="R5365" i="1"/>
  <c r="S5851" i="1"/>
  <c r="Q5850" i="1"/>
  <c r="S5856" i="1"/>
  <c r="R5856" i="1"/>
  <c r="R5988" i="1"/>
  <c r="S5988" i="1"/>
  <c r="S5009" i="1"/>
  <c r="S5035" i="1"/>
  <c r="S5059" i="1"/>
  <c r="Q5057" i="1"/>
  <c r="S5089" i="1"/>
  <c r="S5094" i="1"/>
  <c r="S5121" i="1"/>
  <c r="S5128" i="1"/>
  <c r="S5143" i="1"/>
  <c r="S5151" i="1"/>
  <c r="O5180" i="1"/>
  <c r="R5183" i="1"/>
  <c r="S5183" i="1"/>
  <c r="S5248" i="1"/>
  <c r="S5256" i="1"/>
  <c r="S5289" i="1"/>
  <c r="S5344" i="1"/>
  <c r="S5370" i="1"/>
  <c r="R5378" i="1"/>
  <c r="S5378" i="1"/>
  <c r="S5422" i="1"/>
  <c r="R5436" i="1"/>
  <c r="S5436" i="1"/>
  <c r="S5458" i="1"/>
  <c r="Q5455" i="1"/>
  <c r="R5529" i="1"/>
  <c r="S5529" i="1"/>
  <c r="R5622" i="1"/>
  <c r="S5622" i="1"/>
  <c r="S5625" i="1"/>
  <c r="R5630" i="1"/>
  <c r="S5630" i="1"/>
  <c r="R5695" i="1"/>
  <c r="S5695" i="1"/>
  <c r="S5866" i="1"/>
  <c r="R5940" i="1"/>
  <c r="S5940" i="1"/>
  <c r="O5124" i="1"/>
  <c r="O5149" i="1"/>
  <c r="S5159" i="1"/>
  <c r="S5168" i="1"/>
  <c r="O5177" i="1"/>
  <c r="S5186" i="1"/>
  <c r="O5192" i="1"/>
  <c r="O5196" i="1"/>
  <c r="S5198" i="1"/>
  <c r="S5201" i="1"/>
  <c r="S5202" i="1"/>
  <c r="R5225" i="1"/>
  <c r="S5225" i="1"/>
  <c r="S5233" i="1"/>
  <c r="O5243" i="1"/>
  <c r="S5249" i="1"/>
  <c r="S5255" i="1"/>
  <c r="S5261" i="1"/>
  <c r="O5291" i="1"/>
  <c r="O5323" i="1"/>
  <c r="R5323" i="1" s="1"/>
  <c r="R5363" i="1"/>
  <c r="S5363" i="1"/>
  <c r="Q5371" i="1"/>
  <c r="S5387" i="1"/>
  <c r="O5393" i="1"/>
  <c r="O5403" i="1"/>
  <c r="R5513" i="1"/>
  <c r="S5513" i="1"/>
  <c r="S5580" i="1"/>
  <c r="O5624" i="1"/>
  <c r="R5633" i="1"/>
  <c r="S5633" i="1"/>
  <c r="R5681" i="1"/>
  <c r="S5681" i="1"/>
  <c r="S5715" i="1"/>
  <c r="O5728" i="1"/>
  <c r="O5732" i="1"/>
  <c r="R5763" i="1"/>
  <c r="S5763" i="1"/>
  <c r="O5789" i="1"/>
  <c r="S5789" i="1" s="1"/>
  <c r="R5874" i="1"/>
  <c r="S5874" i="1"/>
  <c r="R6076" i="1"/>
  <c r="S6076" i="1"/>
  <c r="S6079" i="1"/>
  <c r="S5345" i="1"/>
  <c r="R5358" i="1"/>
  <c r="S5358" i="1"/>
  <c r="S5360" i="1"/>
  <c r="Q5412" i="1"/>
  <c r="R5413" i="1"/>
  <c r="S5420" i="1"/>
  <c r="R5447" i="1"/>
  <c r="S5447" i="1"/>
  <c r="S5467" i="1"/>
  <c r="S5492" i="1"/>
  <c r="R5537" i="1"/>
  <c r="S5537" i="1"/>
  <c r="R5541" i="1"/>
  <c r="S5541" i="1"/>
  <c r="R5553" i="1"/>
  <c r="S5553" i="1"/>
  <c r="S5590" i="1"/>
  <c r="R5590" i="1"/>
  <c r="R5603" i="1"/>
  <c r="S5603" i="1"/>
  <c r="R5645" i="1"/>
  <c r="S5645" i="1"/>
  <c r="R5647" i="1"/>
  <c r="S5647" i="1"/>
  <c r="R5662" i="1"/>
  <c r="S5662" i="1"/>
  <c r="R5767" i="1"/>
  <c r="S5767" i="1"/>
  <c r="S5800" i="1"/>
  <c r="R5800" i="1"/>
  <c r="S5859" i="1"/>
  <c r="R5958" i="1"/>
  <c r="S5958" i="1"/>
  <c r="S6054" i="1"/>
  <c r="R6060" i="1"/>
  <c r="S6060" i="1"/>
  <c r="R6141" i="1"/>
  <c r="S6141" i="1"/>
  <c r="S6239" i="1"/>
  <c r="S6298" i="1"/>
  <c r="Q6293" i="1"/>
  <c r="R6304" i="1"/>
  <c r="S6304" i="1"/>
  <c r="S5260" i="1"/>
  <c r="S5310" i="1"/>
  <c r="S5314" i="1"/>
  <c r="S5322" i="1"/>
  <c r="S5335" i="1"/>
  <c r="O5343" i="1"/>
  <c r="S5350" i="1"/>
  <c r="S5389" i="1"/>
  <c r="O5441" i="1"/>
  <c r="O5464" i="1"/>
  <c r="S5540" i="1"/>
  <c r="S5583" i="1"/>
  <c r="Q5582" i="1"/>
  <c r="S5736" i="1"/>
  <c r="R5736" i="1"/>
  <c r="R5795" i="1"/>
  <c r="S5795" i="1"/>
  <c r="S5902" i="1"/>
  <c r="R5327" i="1"/>
  <c r="S5327" i="1"/>
  <c r="S5351" i="1"/>
  <c r="S5376" i="1"/>
  <c r="R5383" i="1"/>
  <c r="S5383" i="1"/>
  <c r="S5386" i="1"/>
  <c r="O5415" i="1"/>
  <c r="O5444" i="1"/>
  <c r="S5452" i="1"/>
  <c r="O5499" i="1"/>
  <c r="R5499" i="1" s="1"/>
  <c r="S5502" i="1"/>
  <c r="R5505" i="1"/>
  <c r="S5505" i="1"/>
  <c r="O5538" i="1"/>
  <c r="S5547" i="1"/>
  <c r="R5566" i="1"/>
  <c r="S5566" i="1"/>
  <c r="S5595" i="1"/>
  <c r="S5620" i="1"/>
  <c r="O5646" i="1"/>
  <c r="R5649" i="1"/>
  <c r="S5649" i="1"/>
  <c r="S5657" i="1"/>
  <c r="Q5656" i="1"/>
  <c r="S5663" i="1"/>
  <c r="S5676" i="1"/>
  <c r="Q5716" i="1"/>
  <c r="R5888" i="1"/>
  <c r="S5888" i="1"/>
  <c r="S5091" i="1"/>
  <c r="S5125" i="1"/>
  <c r="O5168" i="1"/>
  <c r="R5168" i="1" s="1"/>
  <c r="O5226" i="1"/>
  <c r="S5236" i="1"/>
  <c r="S5272" i="1"/>
  <c r="S5297" i="1"/>
  <c r="S5367" i="1"/>
  <c r="O5392" i="1"/>
  <c r="Q5384" i="1" s="1"/>
  <c r="S5399" i="1"/>
  <c r="O5404" i="1"/>
  <c r="Q5409" i="1"/>
  <c r="S5410" i="1"/>
  <c r="S5427" i="1"/>
  <c r="O5430" i="1"/>
  <c r="O5433" i="1"/>
  <c r="Q5443" i="1"/>
  <c r="S5476" i="1"/>
  <c r="R5477" i="1"/>
  <c r="S5477" i="1"/>
  <c r="S5504" i="1"/>
  <c r="S5519" i="1"/>
  <c r="S5523" i="1"/>
  <c r="S5535" i="1"/>
  <c r="S5593" i="1"/>
  <c r="S5608" i="1"/>
  <c r="O5611" i="1"/>
  <c r="Q5615" i="1"/>
  <c r="O5698" i="1"/>
  <c r="R5731" i="1"/>
  <c r="S5731" i="1"/>
  <c r="O5740" i="1"/>
  <c r="R5760" i="1"/>
  <c r="S5760" i="1"/>
  <c r="S5778" i="1"/>
  <c r="R5778" i="1"/>
  <c r="O5814" i="1"/>
  <c r="Q5835" i="1"/>
  <c r="S5836" i="1"/>
  <c r="S5844" i="1"/>
  <c r="R5924" i="1"/>
  <c r="S5924" i="1"/>
  <c r="R5968" i="1"/>
  <c r="S5968" i="1"/>
  <c r="R6174" i="1"/>
  <c r="S6174" i="1"/>
  <c r="F234" i="14"/>
  <c r="G231" i="14"/>
  <c r="H231" i="14" s="1"/>
  <c r="S5217" i="1"/>
  <c r="S5259" i="1"/>
  <c r="S5288" i="1"/>
  <c r="S5362" i="1"/>
  <c r="S5369" i="1"/>
  <c r="S5493" i="1"/>
  <c r="S5524" i="1"/>
  <c r="S5546" i="1"/>
  <c r="R5546" i="1"/>
  <c r="S5548" i="1"/>
  <c r="S5556" i="1"/>
  <c r="R5557" i="1"/>
  <c r="S5557" i="1"/>
  <c r="S5591" i="1"/>
  <c r="R5591" i="1"/>
  <c r="S5594" i="1"/>
  <c r="R5627" i="1"/>
  <c r="S5627" i="1"/>
  <c r="S5689" i="1"/>
  <c r="R5811" i="1"/>
  <c r="S5811" i="1"/>
  <c r="S5816" i="1"/>
  <c r="S5886" i="1"/>
  <c r="R5886" i="1"/>
  <c r="S5892" i="1"/>
  <c r="R5892" i="1"/>
  <c r="R6192" i="1"/>
  <c r="S6192" i="1"/>
  <c r="S5140" i="1"/>
  <c r="O5142" i="1"/>
  <c r="S5156" i="1"/>
  <c r="O5158" i="1"/>
  <c r="S5190" i="1"/>
  <c r="S5193" i="1"/>
  <c r="O5204" i="1"/>
  <c r="S5206" i="1"/>
  <c r="S5209" i="1"/>
  <c r="S5210" i="1"/>
  <c r="O5216" i="1"/>
  <c r="O5239" i="1"/>
  <c r="S5264" i="1"/>
  <c r="O5275" i="1"/>
  <c r="S5293" i="1"/>
  <c r="O5295" i="1"/>
  <c r="S5317" i="1"/>
  <c r="S5333" i="1"/>
  <c r="S5337" i="1"/>
  <c r="S5361" i="1"/>
  <c r="Q5375" i="1"/>
  <c r="S5388" i="1"/>
  <c r="S5411" i="1"/>
  <c r="S5428" i="1"/>
  <c r="S5434" i="1"/>
  <c r="S5449" i="1"/>
  <c r="S5473" i="1"/>
  <c r="S5489" i="1"/>
  <c r="S5508" i="1"/>
  <c r="R5509" i="1"/>
  <c r="S5509" i="1"/>
  <c r="S5536" i="1"/>
  <c r="O5574" i="1"/>
  <c r="S5579" i="1"/>
  <c r="R5579" i="1"/>
  <c r="S5581" i="1"/>
  <c r="S5599" i="1"/>
  <c r="O5665" i="1"/>
  <c r="S5683" i="1"/>
  <c r="S5691" i="1"/>
  <c r="R5722" i="1"/>
  <c r="S5722" i="1"/>
  <c r="R5773" i="1"/>
  <c r="S5773" i="1"/>
  <c r="O5775" i="1"/>
  <c r="O5783" i="1"/>
  <c r="R5783" i="1" s="1"/>
  <c r="S5820" i="1"/>
  <c r="R5865" i="1"/>
  <c r="S5865" i="1"/>
  <c r="R5879" i="1"/>
  <c r="S5879" i="1"/>
  <c r="S5906" i="1"/>
  <c r="S5966" i="1"/>
  <c r="O5369" i="1"/>
  <c r="R5369" i="1" s="1"/>
  <c r="S5413" i="1"/>
  <c r="Q5418" i="1"/>
  <c r="O5426" i="1"/>
  <c r="S5453" i="1"/>
  <c r="O5478" i="1"/>
  <c r="S5496" i="1"/>
  <c r="O5498" i="1"/>
  <c r="O5510" i="1"/>
  <c r="S5528" i="1"/>
  <c r="O5530" i="1"/>
  <c r="O5542" i="1"/>
  <c r="O5558" i="1"/>
  <c r="S5574" i="1"/>
  <c r="S5588" i="1"/>
  <c r="O5614" i="1"/>
  <c r="S5661" i="1"/>
  <c r="S5671" i="1"/>
  <c r="S5675" i="1"/>
  <c r="O5684" i="1"/>
  <c r="O5691" i="1"/>
  <c r="R5691" i="1" s="1"/>
  <c r="O5707" i="1"/>
  <c r="S5794" i="1"/>
  <c r="O5797" i="1"/>
  <c r="R5797" i="1" s="1"/>
  <c r="S5799" i="1"/>
  <c r="S5801" i="1"/>
  <c r="O5818" i="1"/>
  <c r="O5828" i="1"/>
  <c r="S5848" i="1"/>
  <c r="Q5847" i="1"/>
  <c r="R5997" i="1"/>
  <c r="S5997" i="1"/>
  <c r="R6062" i="1"/>
  <c r="S6062" i="1"/>
  <c r="S5313" i="1"/>
  <c r="S5359" i="1"/>
  <c r="O5380" i="1"/>
  <c r="S5398" i="1"/>
  <c r="O5417" i="1"/>
  <c r="S5437" i="1"/>
  <c r="O5451" i="1"/>
  <c r="O5457" i="1"/>
  <c r="S5466" i="1"/>
  <c r="S5472" i="1"/>
  <c r="S5500" i="1"/>
  <c r="S5507" i="1"/>
  <c r="S5532" i="1"/>
  <c r="S5539" i="1"/>
  <c r="S5555" i="1"/>
  <c r="S5607" i="1"/>
  <c r="S5618" i="1"/>
  <c r="S5621" i="1"/>
  <c r="Q5654" i="1"/>
  <c r="S5660" i="1"/>
  <c r="O5663" i="1"/>
  <c r="R5663" i="1" s="1"/>
  <c r="S5667" i="1"/>
  <c r="O5677" i="1"/>
  <c r="S5708" i="1"/>
  <c r="S5735" i="1"/>
  <c r="R5739" i="1"/>
  <c r="S5739" i="1"/>
  <c r="S5776" i="1"/>
  <c r="S5798" i="1"/>
  <c r="Q5803" i="1"/>
  <c r="S5812" i="1"/>
  <c r="S6065" i="1"/>
  <c r="O5315" i="1"/>
  <c r="O5361" i="1"/>
  <c r="O5400" i="1"/>
  <c r="R5400" i="1" s="1"/>
  <c r="O5406" i="1"/>
  <c r="Q5435" i="1"/>
  <c r="S5445" i="1"/>
  <c r="O5468" i="1"/>
  <c r="O5474" i="1"/>
  <c r="O5482" i="1"/>
  <c r="O5494" i="1"/>
  <c r="O5514" i="1"/>
  <c r="O5526" i="1"/>
  <c r="O5562" i="1"/>
  <c r="O5596" i="1"/>
  <c r="S5606" i="1"/>
  <c r="O5612" i="1"/>
  <c r="R5612" i="1" s="1"/>
  <c r="O5621" i="1"/>
  <c r="R5621" i="1" s="1"/>
  <c r="S5640" i="1"/>
  <c r="R5641" i="1"/>
  <c r="S5641" i="1"/>
  <c r="S5643" i="1"/>
  <c r="S5692" i="1"/>
  <c r="R5711" i="1"/>
  <c r="S5711" i="1"/>
  <c r="S5713" i="1"/>
  <c r="O5730" i="1"/>
  <c r="R5730" i="1" s="1"/>
  <c r="R5747" i="1"/>
  <c r="S5747" i="1"/>
  <c r="S5751" i="1"/>
  <c r="R5806" i="1"/>
  <c r="S5806" i="1"/>
  <c r="O5821" i="1"/>
  <c r="S5863" i="1"/>
  <c r="R5869" i="1"/>
  <c r="S5869" i="1"/>
  <c r="S5875" i="1"/>
  <c r="S5881" i="1"/>
  <c r="S5899" i="1"/>
  <c r="R6121" i="1"/>
  <c r="S6121" i="1"/>
  <c r="S6123" i="1"/>
  <c r="R6123" i="1"/>
  <c r="S6151" i="1"/>
  <c r="Q5575" i="1"/>
  <c r="O5589" i="1"/>
  <c r="R5589" i="1" s="1"/>
  <c r="S5674" i="1"/>
  <c r="S5686" i="1"/>
  <c r="S5688" i="1"/>
  <c r="S5700" i="1"/>
  <c r="O5723" i="1"/>
  <c r="S5738" i="1"/>
  <c r="S5742" i="1"/>
  <c r="S5753" i="1"/>
  <c r="S5762" i="1"/>
  <c r="S5775" i="1"/>
  <c r="S5802" i="1"/>
  <c r="S5808" i="1"/>
  <c r="S5831" i="1"/>
  <c r="O5844" i="1"/>
  <c r="R5844" i="1" s="1"/>
  <c r="S5857" i="1"/>
  <c r="S5916" i="1"/>
  <c r="S5955" i="1"/>
  <c r="S6007" i="1"/>
  <c r="R6033" i="1"/>
  <c r="S6033" i="1"/>
  <c r="R6048" i="1"/>
  <c r="S6048" i="1"/>
  <c r="S6102" i="1"/>
  <c r="R6322" i="1"/>
  <c r="S6322" i="1"/>
  <c r="S5605" i="1"/>
  <c r="S5626" i="1"/>
  <c r="Q5629" i="1"/>
  <c r="S5632" i="1"/>
  <c r="S5648" i="1"/>
  <c r="S5705" i="1"/>
  <c r="S5720" i="1"/>
  <c r="S5761" i="1"/>
  <c r="S5777" i="1"/>
  <c r="S5845" i="1"/>
  <c r="S5864" i="1"/>
  <c r="S5878" i="1"/>
  <c r="R5896" i="1"/>
  <c r="S5896" i="1"/>
  <c r="S5952" i="1"/>
  <c r="S5954" i="1"/>
  <c r="R6073" i="1"/>
  <c r="S6073" i="1"/>
  <c r="R6126" i="1"/>
  <c r="S6126" i="1"/>
  <c r="S6167" i="1"/>
  <c r="S6244" i="1"/>
  <c r="R6244" i="1"/>
  <c r="O5607" i="1"/>
  <c r="R5607" i="1" s="1"/>
  <c r="S5612" i="1"/>
  <c r="R5652" i="1"/>
  <c r="S5655" i="1"/>
  <c r="S5670" i="1"/>
  <c r="S5704" i="1"/>
  <c r="S5709" i="1"/>
  <c r="S5745" i="1"/>
  <c r="S5769" i="1"/>
  <c r="S5780" i="1"/>
  <c r="S5797" i="1"/>
  <c r="R5824" i="1"/>
  <c r="O5833" i="1"/>
  <c r="Q5852" i="1"/>
  <c r="S5853" i="1"/>
  <c r="S5915" i="1"/>
  <c r="R6014" i="1"/>
  <c r="S6014" i="1"/>
  <c r="S5724" i="1"/>
  <c r="S5749" i="1"/>
  <c r="S5759" i="1"/>
  <c r="O5761" i="1"/>
  <c r="R5761" i="1" s="1"/>
  <c r="S5826" i="1"/>
  <c r="O5827" i="1"/>
  <c r="O5834" i="1"/>
  <c r="R5834" i="1" s="1"/>
  <c r="O5838" i="1"/>
  <c r="O5866" i="1"/>
  <c r="R5866" i="1" s="1"/>
  <c r="S5872" i="1"/>
  <c r="O5873" i="1"/>
  <c r="S5918" i="1"/>
  <c r="S5922" i="1"/>
  <c r="S5948" i="1"/>
  <c r="S5951" i="1"/>
  <c r="S5982" i="1"/>
  <c r="S5985" i="1"/>
  <c r="R5985" i="1"/>
  <c r="R6020" i="1"/>
  <c r="S6020" i="1"/>
  <c r="S6049" i="1"/>
  <c r="Q6044" i="1"/>
  <c r="R6198" i="1"/>
  <c r="S6198" i="1"/>
  <c r="S5741" i="1"/>
  <c r="S5766" i="1"/>
  <c r="S5842" i="1"/>
  <c r="S5898" i="1"/>
  <c r="R5901" i="1"/>
  <c r="S5901" i="1"/>
  <c r="R5942" i="1"/>
  <c r="S5942" i="1"/>
  <c r="S5944" i="1"/>
  <c r="R5953" i="1"/>
  <c r="S5953" i="1"/>
  <c r="S5990" i="1"/>
  <c r="R5996" i="1"/>
  <c r="S5996" i="1"/>
  <c r="R6093" i="1"/>
  <c r="S6093" i="1"/>
  <c r="Q6092" i="1"/>
  <c r="S6106" i="1"/>
  <c r="R6106" i="1"/>
  <c r="S5730" i="1"/>
  <c r="S5783" i="1"/>
  <c r="S5841" i="1"/>
  <c r="Q5839" i="1"/>
  <c r="S5867" i="1"/>
  <c r="S5882" i="1"/>
  <c r="S5887" i="1"/>
  <c r="S5912" i="1"/>
  <c r="O5917" i="1"/>
  <c r="S5920" i="1"/>
  <c r="S5935" i="1"/>
  <c r="R5960" i="1"/>
  <c r="S5960" i="1"/>
  <c r="S6038" i="1"/>
  <c r="S6085" i="1"/>
  <c r="S6111" i="1"/>
  <c r="R6142" i="1"/>
  <c r="S6142" i="1"/>
  <c r="O5889" i="1"/>
  <c r="O5909" i="1"/>
  <c r="O5925" i="1"/>
  <c r="S5934" i="1"/>
  <c r="O5941" i="1"/>
  <c r="S5970" i="1"/>
  <c r="S5992" i="1"/>
  <c r="S6028" i="1"/>
  <c r="R6082" i="1"/>
  <c r="S6082" i="1"/>
  <c r="R6115" i="1"/>
  <c r="S6115" i="1"/>
  <c r="R6169" i="1"/>
  <c r="S6169" i="1"/>
  <c r="R6183" i="1"/>
  <c r="S6183" i="1"/>
  <c r="S6313" i="1"/>
  <c r="R6313" i="1"/>
  <c r="R6032" i="1"/>
  <c r="S6032" i="1"/>
  <c r="S6069" i="1"/>
  <c r="S6086" i="1"/>
  <c r="R6088" i="1"/>
  <c r="S6088" i="1"/>
  <c r="S6147" i="1"/>
  <c r="R6154" i="1"/>
  <c r="S6154" i="1"/>
  <c r="S6168" i="1"/>
  <c r="R6168" i="1"/>
  <c r="R6197" i="1"/>
  <c r="S6197" i="1"/>
  <c r="S5895" i="1"/>
  <c r="O5898" i="1"/>
  <c r="R5898" i="1" s="1"/>
  <c r="S5911" i="1"/>
  <c r="O5914" i="1"/>
  <c r="S5927" i="1"/>
  <c r="S6003" i="1"/>
  <c r="S6024" i="1"/>
  <c r="S6035" i="1"/>
  <c r="S6145" i="1"/>
  <c r="R6145" i="1"/>
  <c r="R6185" i="1"/>
  <c r="S6185" i="1"/>
  <c r="S6288" i="1"/>
  <c r="R6288" i="1"/>
  <c r="S6308" i="1"/>
  <c r="S6312" i="1"/>
  <c r="R6312" i="1"/>
  <c r="O5937" i="1"/>
  <c r="S5946" i="1"/>
  <c r="O5961" i="1"/>
  <c r="O5966" i="1"/>
  <c r="R5966" i="1" s="1"/>
  <c r="O5986" i="1"/>
  <c r="O6034" i="1"/>
  <c r="S6039" i="1"/>
  <c r="R6050" i="1"/>
  <c r="S6050" i="1"/>
  <c r="O6077" i="1"/>
  <c r="S6081" i="1"/>
  <c r="R6094" i="1"/>
  <c r="S6094" i="1"/>
  <c r="S6108" i="1"/>
  <c r="S6134" i="1"/>
  <c r="R6158" i="1"/>
  <c r="S6158" i="1"/>
  <c r="S6171" i="1"/>
  <c r="S6252" i="1"/>
  <c r="S6290" i="1"/>
  <c r="Q6286" i="1"/>
  <c r="R6291" i="1"/>
  <c r="S6291" i="1"/>
  <c r="R6296" i="1"/>
  <c r="S6296" i="1"/>
  <c r="S6022" i="1"/>
  <c r="R6116" i="1"/>
  <c r="S6116" i="1"/>
  <c r="S6118" i="1"/>
  <c r="S6203" i="1"/>
  <c r="R6251" i="1"/>
  <c r="S6251" i="1"/>
  <c r="S6284" i="1"/>
  <c r="R6284" i="1"/>
  <c r="S5907" i="1"/>
  <c r="S5923" i="1"/>
  <c r="S5939" i="1"/>
  <c r="S5962" i="1"/>
  <c r="O5981" i="1"/>
  <c r="O6018" i="1"/>
  <c r="O6021" i="1"/>
  <c r="S6053" i="1"/>
  <c r="O6067" i="1"/>
  <c r="Q6080" i="1"/>
  <c r="R6090" i="1"/>
  <c r="S6090" i="1"/>
  <c r="S6101" i="1"/>
  <c r="S6109" i="1"/>
  <c r="O6139" i="1"/>
  <c r="S6149" i="1"/>
  <c r="R6152" i="1"/>
  <c r="S6152" i="1"/>
  <c r="S6172" i="1"/>
  <c r="S6180" i="1"/>
  <c r="R6180" i="1"/>
  <c r="R6191" i="1"/>
  <c r="S6191" i="1"/>
  <c r="O6199" i="1"/>
  <c r="O6202" i="1"/>
  <c r="S6230" i="1"/>
  <c r="S5967" i="1"/>
  <c r="S5979" i="1"/>
  <c r="S5995" i="1"/>
  <c r="O6029" i="1"/>
  <c r="S6031" i="1"/>
  <c r="S6064" i="1"/>
  <c r="O6087" i="1"/>
  <c r="O6091" i="1"/>
  <c r="O6125" i="1"/>
  <c r="O6138" i="1"/>
  <c r="S6166" i="1"/>
  <c r="R6173" i="1"/>
  <c r="S6173" i="1"/>
  <c r="S6178" i="1"/>
  <c r="R6305" i="1"/>
  <c r="S6305" i="1"/>
  <c r="O6321" i="1"/>
  <c r="R6321" i="1" s="1"/>
  <c r="R6333" i="1"/>
  <c r="S6333" i="1"/>
  <c r="S6011" i="1"/>
  <c r="S6045" i="1"/>
  <c r="S6061" i="1"/>
  <c r="S6078" i="1"/>
  <c r="S6120" i="1"/>
  <c r="S6144" i="1"/>
  <c r="S6148" i="1"/>
  <c r="Q6164" i="1"/>
  <c r="S6165" i="1"/>
  <c r="S6221" i="1"/>
  <c r="R6221" i="1"/>
  <c r="R6228" i="1"/>
  <c r="S6228" i="1"/>
  <c r="S6240" i="1"/>
  <c r="R6240" i="1"/>
  <c r="S6325" i="1"/>
  <c r="S5959" i="1"/>
  <c r="S5987" i="1"/>
  <c r="O6013" i="1"/>
  <c r="S6015" i="1"/>
  <c r="S6052" i="1"/>
  <c r="O6089" i="1"/>
  <c r="S6096" i="1"/>
  <c r="S6098" i="1"/>
  <c r="O6140" i="1"/>
  <c r="Q6124" i="1" s="1"/>
  <c r="O6153" i="1"/>
  <c r="S6187" i="1"/>
  <c r="S6205" i="1"/>
  <c r="S6213" i="1"/>
  <c r="R6213" i="1"/>
  <c r="S6341" i="1"/>
  <c r="S6342" i="1"/>
  <c r="R6343" i="1"/>
  <c r="S6343" i="1"/>
  <c r="O6103" i="1"/>
  <c r="O6157" i="1"/>
  <c r="O6184" i="1"/>
  <c r="S6245" i="1"/>
  <c r="Q6241" i="1"/>
  <c r="S6301" i="1"/>
  <c r="Q6300" i="1"/>
  <c r="S6318" i="1"/>
  <c r="S6083" i="1"/>
  <c r="S6095" i="1"/>
  <c r="S6117" i="1"/>
  <c r="S6176" i="1"/>
  <c r="S6182" i="1"/>
  <c r="S6186" i="1"/>
  <c r="R6227" i="1"/>
  <c r="S6227" i="1"/>
  <c r="S6262" i="1"/>
  <c r="S6270" i="1"/>
  <c r="S6317" i="1"/>
  <c r="O6119" i="1"/>
  <c r="R6119" i="1" s="1"/>
  <c r="O6161" i="1"/>
  <c r="S6175" i="1"/>
  <c r="R6212" i="1"/>
  <c r="S6212" i="1"/>
  <c r="R6255" i="1"/>
  <c r="S6255" i="1"/>
  <c r="S6260" i="1"/>
  <c r="R6260" i="1"/>
  <c r="S6268" i="1"/>
  <c r="R6268" i="1"/>
  <c r="R6271" i="1"/>
  <c r="S6271" i="1"/>
  <c r="R6276" i="1"/>
  <c r="S6283" i="1"/>
  <c r="R6327" i="1"/>
  <c r="S6327" i="1"/>
  <c r="O6256" i="1"/>
  <c r="S6285" i="1"/>
  <c r="S6274" i="1"/>
  <c r="S6326" i="1"/>
  <c r="S6329" i="1"/>
  <c r="S6348" i="1"/>
  <c r="R6348" i="1"/>
  <c r="O6177" i="1"/>
  <c r="O6188" i="1"/>
  <c r="O6194" i="1"/>
  <c r="S6196" i="1"/>
  <c r="S6216" i="1"/>
  <c r="O6224" i="1"/>
  <c r="S6232" i="1"/>
  <c r="O6237" i="1"/>
  <c r="S6254" i="1"/>
  <c r="S6267" i="1"/>
  <c r="S6294" i="1"/>
  <c r="S6309" i="1"/>
  <c r="S6223" i="1"/>
  <c r="S6226" i="1"/>
  <c r="S6249" i="1"/>
  <c r="S6265" i="1"/>
  <c r="S6281" i="1"/>
  <c r="S6314" i="1"/>
  <c r="O6316" i="1"/>
  <c r="S6321" i="1"/>
  <c r="S6297" i="1"/>
  <c r="S6257" i="1"/>
  <c r="S6273" i="1"/>
  <c r="O6308" i="1"/>
  <c r="R6308" i="1" s="1"/>
  <c r="S6334" i="1"/>
  <c r="S6337" i="1"/>
  <c r="S4674" i="1" l="1"/>
  <c r="R4674" i="1"/>
  <c r="S3221" i="1"/>
  <c r="R3221" i="1"/>
  <c r="S5384" i="1"/>
  <c r="R5384" i="1"/>
  <c r="S4465" i="1"/>
  <c r="R4465" i="1"/>
  <c r="R883" i="1"/>
  <c r="S883" i="1"/>
  <c r="S2578" i="1"/>
  <c r="R2578" i="1"/>
  <c r="S4102" i="1"/>
  <c r="R4102" i="1"/>
  <c r="S4555" i="1"/>
  <c r="R4555" i="1"/>
  <c r="S849" i="1"/>
  <c r="R849" i="1"/>
  <c r="R6124" i="1"/>
  <c r="S6124" i="1"/>
  <c r="S2274" i="1"/>
  <c r="R2274" i="1"/>
  <c r="S5909" i="1"/>
  <c r="R5909" i="1"/>
  <c r="S5654" i="1"/>
  <c r="R5654" i="1"/>
  <c r="S5707" i="1"/>
  <c r="R5707" i="1"/>
  <c r="S5443" i="1"/>
  <c r="R5443" i="1"/>
  <c r="R5126" i="1"/>
  <c r="S5126" i="1"/>
  <c r="S5552" i="1"/>
  <c r="R5552" i="1"/>
  <c r="S4302" i="1"/>
  <c r="R4302" i="1"/>
  <c r="S3620" i="1"/>
  <c r="R3620" i="1"/>
  <c r="R2801" i="1"/>
  <c r="S2801" i="1"/>
  <c r="R2358" i="1"/>
  <c r="S2358" i="1"/>
  <c r="S1772" i="1"/>
  <c r="R1772" i="1"/>
  <c r="R1609" i="1"/>
  <c r="Q1607" i="1"/>
  <c r="Q1606" i="1"/>
  <c r="S1609" i="1"/>
  <c r="R3352" i="1"/>
  <c r="S3352" i="1"/>
  <c r="R2290" i="1"/>
  <c r="S2290" i="1"/>
  <c r="R410" i="1"/>
  <c r="S410" i="1"/>
  <c r="W18" i="9"/>
  <c r="R2326" i="1"/>
  <c r="S2326" i="1"/>
  <c r="R2506" i="1"/>
  <c r="S2506" i="1"/>
  <c r="R2382" i="1"/>
  <c r="S2382" i="1"/>
  <c r="S2081" i="1"/>
  <c r="R2081" i="1"/>
  <c r="R1472" i="1"/>
  <c r="S1472" i="1"/>
  <c r="S146" i="1"/>
  <c r="W13" i="9"/>
  <c r="S1329" i="1"/>
  <c r="R1329" i="1"/>
  <c r="S2275" i="1"/>
  <c r="R2275" i="1"/>
  <c r="S2202" i="1"/>
  <c r="R2202" i="1"/>
  <c r="R1423" i="1"/>
  <c r="S1423" i="1"/>
  <c r="S837" i="1"/>
  <c r="R837" i="1"/>
  <c r="S805" i="1"/>
  <c r="R805" i="1"/>
  <c r="S773" i="1"/>
  <c r="R773" i="1"/>
  <c r="S741" i="1"/>
  <c r="Q740" i="1"/>
  <c r="R741" i="1"/>
  <c r="R507" i="1"/>
  <c r="S507" i="1"/>
  <c r="N490" i="1"/>
  <c r="I490" i="1"/>
  <c r="N800" i="1"/>
  <c r="I800" i="1"/>
  <c r="N1620" i="1"/>
  <c r="I1620" i="1"/>
  <c r="N3704" i="1"/>
  <c r="I3704" i="1"/>
  <c r="N263" i="1"/>
  <c r="I263" i="1"/>
  <c r="I1241" i="1"/>
  <c r="N1241" i="1"/>
  <c r="I2971" i="1"/>
  <c r="N2971" i="1"/>
  <c r="I4429" i="1"/>
  <c r="N4429" i="1"/>
  <c r="N66" i="1"/>
  <c r="I66" i="1"/>
  <c r="N362" i="1"/>
  <c r="I362" i="1"/>
  <c r="N476" i="1"/>
  <c r="I476" i="1"/>
  <c r="N684" i="1"/>
  <c r="I684" i="1"/>
  <c r="N1043" i="1"/>
  <c r="I1043" i="1"/>
  <c r="N1632" i="1"/>
  <c r="I1632" i="1"/>
  <c r="N1887" i="1"/>
  <c r="I1887" i="1"/>
  <c r="N2193" i="1"/>
  <c r="I2193" i="1"/>
  <c r="N3228" i="1"/>
  <c r="I3228" i="1"/>
  <c r="N361" i="1"/>
  <c r="I361" i="1"/>
  <c r="N591" i="1"/>
  <c r="I591" i="1"/>
  <c r="I772" i="1"/>
  <c r="N772" i="1"/>
  <c r="I836" i="1"/>
  <c r="N836" i="1"/>
  <c r="N1065" i="1"/>
  <c r="I1065" i="1"/>
  <c r="N1496" i="1"/>
  <c r="I1496" i="1"/>
  <c r="N1787" i="1"/>
  <c r="I1787" i="1"/>
  <c r="N2181" i="1"/>
  <c r="I2181" i="1"/>
  <c r="I2729" i="1"/>
  <c r="N2729" i="1"/>
  <c r="I4032" i="1"/>
  <c r="N4032" i="1"/>
  <c r="N625" i="1"/>
  <c r="I625" i="1"/>
  <c r="I1549" i="1"/>
  <c r="N1549" i="1"/>
  <c r="I899" i="1"/>
  <c r="N899" i="1"/>
  <c r="I2485" i="1"/>
  <c r="N2485" i="1"/>
  <c r="I520" i="1"/>
  <c r="N520" i="1"/>
  <c r="I1533" i="1"/>
  <c r="N1533" i="1"/>
  <c r="N127" i="1"/>
  <c r="I127" i="1"/>
  <c r="H127" i="1"/>
  <c r="N368" i="1"/>
  <c r="I368" i="1"/>
  <c r="I480" i="1"/>
  <c r="N480" i="1"/>
  <c r="N590" i="1"/>
  <c r="I590" i="1"/>
  <c r="N746" i="1"/>
  <c r="I746" i="1"/>
  <c r="N810" i="1"/>
  <c r="I810" i="1"/>
  <c r="I981" i="1"/>
  <c r="N981" i="1"/>
  <c r="N1356" i="1"/>
  <c r="I1356" i="1"/>
  <c r="H1356" i="1"/>
  <c r="N1641" i="1"/>
  <c r="I1641" i="1"/>
  <c r="N2009" i="1"/>
  <c r="I2009" i="1"/>
  <c r="H2009" i="1"/>
  <c r="N2404" i="1"/>
  <c r="I2404" i="1"/>
  <c r="N4113" i="1"/>
  <c r="I4113" i="1"/>
  <c r="N391" i="1"/>
  <c r="I391" i="1"/>
  <c r="I1791" i="1"/>
  <c r="N1791" i="1"/>
  <c r="N2873" i="1"/>
  <c r="I2873" i="1"/>
  <c r="N440" i="1"/>
  <c r="I440" i="1"/>
  <c r="I1257" i="1"/>
  <c r="N1257" i="1"/>
  <c r="N185" i="1"/>
  <c r="I185" i="1"/>
  <c r="I645" i="1"/>
  <c r="N645" i="1"/>
  <c r="N1983" i="1"/>
  <c r="I1983" i="1"/>
  <c r="N193" i="1"/>
  <c r="I193" i="1"/>
  <c r="N257" i="1"/>
  <c r="I257" i="1"/>
  <c r="I326" i="1"/>
  <c r="N326" i="1"/>
  <c r="N434" i="1"/>
  <c r="I434" i="1"/>
  <c r="N537" i="1"/>
  <c r="I537" i="1"/>
  <c r="N716" i="1"/>
  <c r="I716" i="1"/>
  <c r="N801" i="1"/>
  <c r="I801" i="1"/>
  <c r="N878" i="1"/>
  <c r="I878" i="1"/>
  <c r="N1175" i="1"/>
  <c r="I1175" i="1"/>
  <c r="N1239" i="1"/>
  <c r="I1239" i="1"/>
  <c r="N1303" i="1"/>
  <c r="I1303" i="1"/>
  <c r="N1539" i="1"/>
  <c r="I1539" i="1"/>
  <c r="I1771" i="1"/>
  <c r="N1771" i="1"/>
  <c r="I2167" i="1"/>
  <c r="N2167" i="1"/>
  <c r="N2616" i="1"/>
  <c r="I2616" i="1"/>
  <c r="I62" i="1"/>
  <c r="N62" i="1"/>
  <c r="N555" i="1"/>
  <c r="I555" i="1"/>
  <c r="I1381" i="1"/>
  <c r="N1381" i="1"/>
  <c r="I666" i="1"/>
  <c r="H666" i="1"/>
  <c r="N666" i="1"/>
  <c r="I1265" i="1"/>
  <c r="N1265" i="1"/>
  <c r="N2764" i="1"/>
  <c r="I2764" i="1"/>
  <c r="I414" i="1"/>
  <c r="N414" i="1"/>
  <c r="N1824" i="1"/>
  <c r="I1824" i="1"/>
  <c r="N4403" i="1"/>
  <c r="I4403" i="1"/>
  <c r="N192" i="1"/>
  <c r="I192" i="1"/>
  <c r="N256" i="1"/>
  <c r="I256" i="1"/>
  <c r="N425" i="1"/>
  <c r="I425" i="1"/>
  <c r="N486" i="1"/>
  <c r="I486" i="1"/>
  <c r="N677" i="1"/>
  <c r="I677" i="1"/>
  <c r="I1099" i="1"/>
  <c r="N1099" i="1"/>
  <c r="I1561" i="1"/>
  <c r="N1561" i="1"/>
  <c r="R6237" i="1"/>
  <c r="Q6236" i="1"/>
  <c r="Q6235" i="1"/>
  <c r="R6089" i="1"/>
  <c r="S6089" i="1"/>
  <c r="R5937" i="1"/>
  <c r="S5937" i="1"/>
  <c r="R5889" i="1"/>
  <c r="S5889" i="1"/>
  <c r="Q5877" i="1"/>
  <c r="R5723" i="1"/>
  <c r="S5723" i="1"/>
  <c r="R5494" i="1"/>
  <c r="S5494" i="1"/>
  <c r="R5361" i="1"/>
  <c r="Q5347" i="1"/>
  <c r="S5834" i="1"/>
  <c r="S5558" i="1"/>
  <c r="R5558" i="1"/>
  <c r="R5433" i="1"/>
  <c r="S5433" i="1"/>
  <c r="S5455" i="1"/>
  <c r="R5455" i="1"/>
  <c r="Q5086" i="1"/>
  <c r="R5010" i="1"/>
  <c r="S5010" i="1"/>
  <c r="S4969" i="1"/>
  <c r="R4969" i="1"/>
  <c r="R3716" i="1"/>
  <c r="S3716" i="1"/>
  <c r="R3497" i="1"/>
  <c r="S3497" i="1"/>
  <c r="S3700" i="1"/>
  <c r="R4320" i="1"/>
  <c r="S4320" i="1"/>
  <c r="R5002" i="1"/>
  <c r="S5002" i="1"/>
  <c r="S3216" i="1"/>
  <c r="R3085" i="1"/>
  <c r="S3085" i="1"/>
  <c r="R3535" i="1"/>
  <c r="S3535" i="1"/>
  <c r="Q3505" i="1"/>
  <c r="R3183" i="1"/>
  <c r="S3183" i="1"/>
  <c r="R2870" i="1"/>
  <c r="S2870" i="1"/>
  <c r="S3409" i="1"/>
  <c r="R2496" i="1"/>
  <c r="Q2493" i="1"/>
  <c r="R2454" i="1"/>
  <c r="S2454" i="1"/>
  <c r="R2232" i="1"/>
  <c r="S2232" i="1"/>
  <c r="Q5004" i="1"/>
  <c r="S2327" i="1"/>
  <c r="S3139" i="1"/>
  <c r="R3139" i="1"/>
  <c r="R2132" i="1"/>
  <c r="S2132" i="1"/>
  <c r="R1860" i="1"/>
  <c r="S1860" i="1"/>
  <c r="S1396" i="1"/>
  <c r="R1396" i="1"/>
  <c r="R2453" i="1"/>
  <c r="S2453" i="1"/>
  <c r="R2079" i="1"/>
  <c r="Q2060" i="1"/>
  <c r="S2079" i="1"/>
  <c r="R1319" i="1"/>
  <c r="S1319" i="1"/>
  <c r="S1119" i="1"/>
  <c r="R1119" i="1"/>
  <c r="Q2490" i="1"/>
  <c r="S545" i="1"/>
  <c r="R545" i="1"/>
  <c r="R1610" i="1"/>
  <c r="S1610" i="1"/>
  <c r="S904" i="1"/>
  <c r="R904" i="1"/>
  <c r="S3088" i="1"/>
  <c r="R3088" i="1"/>
  <c r="R1793" i="1"/>
  <c r="S1793" i="1"/>
  <c r="S706" i="1"/>
  <c r="R706" i="1"/>
  <c r="S186" i="1"/>
  <c r="R186" i="1"/>
  <c r="I30" i="1"/>
  <c r="N30" i="1"/>
  <c r="N510" i="1"/>
  <c r="I510" i="1"/>
  <c r="N808" i="1"/>
  <c r="I808" i="1"/>
  <c r="N1848" i="1"/>
  <c r="I1848" i="1"/>
  <c r="N3933" i="1"/>
  <c r="I3933" i="1"/>
  <c r="N307" i="1"/>
  <c r="I307" i="1"/>
  <c r="I1281" i="1"/>
  <c r="N1281" i="1"/>
  <c r="N3039" i="1"/>
  <c r="I3039" i="1"/>
  <c r="N4825" i="1"/>
  <c r="I4825" i="1"/>
  <c r="N72" i="1"/>
  <c r="I72" i="1"/>
  <c r="N390" i="1"/>
  <c r="I390" i="1"/>
  <c r="N484" i="1"/>
  <c r="I484" i="1"/>
  <c r="N710" i="1"/>
  <c r="I710" i="1"/>
  <c r="N1051" i="1"/>
  <c r="I1051" i="1"/>
  <c r="I1648" i="1"/>
  <c r="N1648" i="1"/>
  <c r="N1895" i="1"/>
  <c r="I1895" i="1"/>
  <c r="I2279" i="1"/>
  <c r="N2279" i="1"/>
  <c r="N3363" i="1"/>
  <c r="I3363" i="1"/>
  <c r="N378" i="1"/>
  <c r="I378" i="1"/>
  <c r="N636" i="1"/>
  <c r="I636" i="1"/>
  <c r="I780" i="1"/>
  <c r="N780" i="1"/>
  <c r="I846" i="1"/>
  <c r="N846" i="1"/>
  <c r="I1083" i="1"/>
  <c r="N1083" i="1"/>
  <c r="I1578" i="1"/>
  <c r="N1578" i="1"/>
  <c r="N1909" i="1"/>
  <c r="I1909" i="1"/>
  <c r="N2205" i="1"/>
  <c r="I2205" i="1"/>
  <c r="I2935" i="1"/>
  <c r="N2935" i="1"/>
  <c r="I22" i="1"/>
  <c r="N22" i="1"/>
  <c r="N732" i="1"/>
  <c r="I732" i="1"/>
  <c r="N1832" i="1"/>
  <c r="I1832" i="1"/>
  <c r="I1153" i="1"/>
  <c r="N1153" i="1"/>
  <c r="I187" i="1"/>
  <c r="N187" i="1"/>
  <c r="I579" i="1"/>
  <c r="N579" i="1"/>
  <c r="N1779" i="1"/>
  <c r="I1779" i="1"/>
  <c r="N386" i="1"/>
  <c r="I386" i="1"/>
  <c r="N492" i="1"/>
  <c r="I492" i="1"/>
  <c r="N638" i="1"/>
  <c r="I638" i="1"/>
  <c r="N754" i="1"/>
  <c r="I754" i="1"/>
  <c r="N818" i="1"/>
  <c r="I818" i="1"/>
  <c r="I1045" i="1"/>
  <c r="N1045" i="1"/>
  <c r="I1389" i="1"/>
  <c r="N1389" i="1"/>
  <c r="I1865" i="1"/>
  <c r="N1865" i="1"/>
  <c r="I2069" i="1"/>
  <c r="N2069" i="1"/>
  <c r="N2507" i="1"/>
  <c r="I2507" i="1"/>
  <c r="I38" i="1"/>
  <c r="N38" i="1"/>
  <c r="N477" i="1"/>
  <c r="I477" i="1"/>
  <c r="N1816" i="1"/>
  <c r="I1816" i="1"/>
  <c r="N100" i="1"/>
  <c r="I100" i="1"/>
  <c r="N516" i="1"/>
  <c r="I516" i="1"/>
  <c r="I1273" i="1"/>
  <c r="N1273" i="1"/>
  <c r="I243" i="1"/>
  <c r="N243" i="1"/>
  <c r="N679" i="1"/>
  <c r="I679" i="1"/>
  <c r="N2460" i="1"/>
  <c r="I2460" i="1"/>
  <c r="N201" i="1"/>
  <c r="I201" i="1"/>
  <c r="N265" i="1"/>
  <c r="I265" i="1"/>
  <c r="N336" i="1"/>
  <c r="I336" i="1"/>
  <c r="N442" i="1"/>
  <c r="I442" i="1"/>
  <c r="N556" i="1"/>
  <c r="I556" i="1"/>
  <c r="N745" i="1"/>
  <c r="I745" i="1"/>
  <c r="N809" i="1"/>
  <c r="I809" i="1"/>
  <c r="N884" i="1"/>
  <c r="I884" i="1"/>
  <c r="N1183" i="1"/>
  <c r="I1183" i="1"/>
  <c r="N1247" i="1"/>
  <c r="I1247" i="1"/>
  <c r="N1348" i="1"/>
  <c r="I1348" i="1"/>
  <c r="N1589" i="1"/>
  <c r="I1589" i="1"/>
  <c r="N1946" i="1"/>
  <c r="I1946" i="1"/>
  <c r="I2175" i="1"/>
  <c r="N2175" i="1"/>
  <c r="I2721" i="1"/>
  <c r="N2721" i="1"/>
  <c r="N90" i="1"/>
  <c r="I90" i="1"/>
  <c r="N562" i="1"/>
  <c r="I562" i="1"/>
  <c r="I1997" i="1"/>
  <c r="N1997" i="1"/>
  <c r="N711" i="1"/>
  <c r="I711" i="1"/>
  <c r="N1399" i="1"/>
  <c r="I1399" i="1"/>
  <c r="I96" i="1"/>
  <c r="N96" i="1"/>
  <c r="N671" i="1"/>
  <c r="I671" i="1"/>
  <c r="N1840" i="1"/>
  <c r="I1840" i="1"/>
  <c r="N26" i="1"/>
  <c r="I26" i="1"/>
  <c r="N200" i="1"/>
  <c r="I200" i="1"/>
  <c r="N264" i="1"/>
  <c r="I264" i="1"/>
  <c r="N433" i="1"/>
  <c r="I433" i="1"/>
  <c r="N517" i="1"/>
  <c r="I517" i="1"/>
  <c r="I713" i="1"/>
  <c r="N713" i="1"/>
  <c r="N1372" i="1"/>
  <c r="I1372" i="1"/>
  <c r="H1372" i="1"/>
  <c r="N1576" i="1"/>
  <c r="I1576" i="1"/>
  <c r="N1982" i="1"/>
  <c r="I1982" i="1"/>
  <c r="N2434" i="1"/>
  <c r="I2434" i="1"/>
  <c r="I3286" i="1"/>
  <c r="N3286" i="1"/>
  <c r="N4506" i="1"/>
  <c r="I4506" i="1"/>
  <c r="I73" i="1"/>
  <c r="N73" i="1"/>
  <c r="N218" i="1"/>
  <c r="I218" i="1"/>
  <c r="I317" i="1"/>
  <c r="N317" i="1"/>
  <c r="I393" i="1"/>
  <c r="N393" i="1"/>
  <c r="I457" i="1"/>
  <c r="N457" i="1"/>
  <c r="N519" i="1"/>
  <c r="I519" i="1"/>
  <c r="I587" i="1"/>
  <c r="N587" i="1"/>
  <c r="H587" i="1"/>
  <c r="N633" i="1"/>
  <c r="I633" i="1"/>
  <c r="N712" i="1"/>
  <c r="I712" i="1"/>
  <c r="I779" i="1"/>
  <c r="N779" i="1"/>
  <c r="I845" i="1"/>
  <c r="N845" i="1"/>
  <c r="N897" i="1"/>
  <c r="I897" i="1"/>
  <c r="N1150" i="1"/>
  <c r="I1150" i="1"/>
  <c r="N1214" i="1"/>
  <c r="I1214" i="1"/>
  <c r="N1278" i="1"/>
  <c r="I1278" i="1"/>
  <c r="N1379" i="1"/>
  <c r="I1379" i="1"/>
  <c r="N1451" i="1"/>
  <c r="I1451" i="1"/>
  <c r="N1658" i="1"/>
  <c r="I1658" i="1"/>
  <c r="I1836" i="1"/>
  <c r="N1836" i="1"/>
  <c r="I1953" i="1"/>
  <c r="N1953" i="1"/>
  <c r="I2115" i="1"/>
  <c r="N2115" i="1"/>
  <c r="N2180" i="1"/>
  <c r="I2180" i="1"/>
  <c r="N2351" i="1"/>
  <c r="I2351" i="1"/>
  <c r="N2672" i="1"/>
  <c r="I2672" i="1"/>
  <c r="N2872" i="1"/>
  <c r="I2872" i="1"/>
  <c r="I3379" i="1"/>
  <c r="N3379" i="1"/>
  <c r="N3561" i="1"/>
  <c r="I3561" i="1"/>
  <c r="I87" i="1"/>
  <c r="N87" i="1"/>
  <c r="I204" i="1"/>
  <c r="N204" i="1"/>
  <c r="I268" i="1"/>
  <c r="N268" i="1"/>
  <c r="I357" i="1"/>
  <c r="N357" i="1"/>
  <c r="I421" i="1"/>
  <c r="N421" i="1"/>
  <c r="I507" i="1"/>
  <c r="N507" i="1"/>
  <c r="I584" i="1"/>
  <c r="N584" i="1"/>
  <c r="I719" i="1"/>
  <c r="H719" i="1"/>
  <c r="N719" i="1"/>
  <c r="I781" i="1"/>
  <c r="N781" i="1"/>
  <c r="I847" i="1"/>
  <c r="N847" i="1"/>
  <c r="N1056" i="1"/>
  <c r="I1056" i="1"/>
  <c r="N1157" i="1"/>
  <c r="I1157" i="1"/>
  <c r="N1221" i="1"/>
  <c r="I1221" i="1"/>
  <c r="N1285" i="1"/>
  <c r="I1285" i="1"/>
  <c r="N1419" i="1"/>
  <c r="I1419" i="1"/>
  <c r="N1595" i="1"/>
  <c r="I1595" i="1"/>
  <c r="H1595" i="1"/>
  <c r="N1826" i="1"/>
  <c r="I1826" i="1"/>
  <c r="N1893" i="1"/>
  <c r="I1893" i="1"/>
  <c r="N2105" i="1"/>
  <c r="I2105" i="1"/>
  <c r="N2171" i="1"/>
  <c r="I2171" i="1"/>
  <c r="N2414" i="1"/>
  <c r="I2414" i="1"/>
  <c r="N2946" i="1"/>
  <c r="I2946" i="1"/>
  <c r="N3320" i="1"/>
  <c r="I3320" i="1"/>
  <c r="N4624" i="1"/>
  <c r="I4624" i="1"/>
  <c r="I24" i="1"/>
  <c r="N24" i="1"/>
  <c r="I88" i="1"/>
  <c r="N88" i="1"/>
  <c r="I189" i="1"/>
  <c r="N189" i="1"/>
  <c r="I253" i="1"/>
  <c r="N253" i="1"/>
  <c r="I349" i="1"/>
  <c r="N349" i="1"/>
  <c r="I422" i="1"/>
  <c r="N422" i="1"/>
  <c r="I488" i="1"/>
  <c r="N488" i="1"/>
  <c r="I596" i="1"/>
  <c r="N596" i="1"/>
  <c r="I737" i="1"/>
  <c r="N737" i="1"/>
  <c r="I798" i="1"/>
  <c r="N798" i="1"/>
  <c r="I862" i="1"/>
  <c r="N862" i="1"/>
  <c r="I1025" i="1"/>
  <c r="N1025" i="1"/>
  <c r="N1385" i="1"/>
  <c r="I1385" i="1"/>
  <c r="N1459" i="1"/>
  <c r="I1459" i="1"/>
  <c r="I1662" i="1"/>
  <c r="N1662" i="1"/>
  <c r="N1809" i="1"/>
  <c r="I1809" i="1"/>
  <c r="I1977" i="1"/>
  <c r="N1977" i="1"/>
  <c r="N2128" i="1"/>
  <c r="I2128" i="1"/>
  <c r="I2227" i="1"/>
  <c r="N2227" i="1"/>
  <c r="N2309" i="1"/>
  <c r="I2309" i="1"/>
  <c r="N2501" i="1"/>
  <c r="I2501" i="1"/>
  <c r="N2767" i="1"/>
  <c r="I2767" i="1"/>
  <c r="N3794" i="1"/>
  <c r="I3794" i="1"/>
  <c r="I25" i="1"/>
  <c r="N25" i="1"/>
  <c r="N107" i="1"/>
  <c r="I107" i="1"/>
  <c r="I214" i="1"/>
  <c r="N214" i="1"/>
  <c r="N299" i="1"/>
  <c r="I299" i="1"/>
  <c r="I367" i="1"/>
  <c r="N367" i="1"/>
  <c r="I445" i="1"/>
  <c r="N445" i="1"/>
  <c r="I523" i="1"/>
  <c r="N523" i="1"/>
  <c r="N599" i="1"/>
  <c r="I599" i="1"/>
  <c r="N607" i="1"/>
  <c r="I607" i="1"/>
  <c r="N615" i="1"/>
  <c r="I615" i="1"/>
  <c r="N623" i="1"/>
  <c r="I623" i="1"/>
  <c r="N668" i="1"/>
  <c r="I668" i="1"/>
  <c r="N743" i="1"/>
  <c r="I743" i="1"/>
  <c r="N807" i="1"/>
  <c r="I807" i="1"/>
  <c r="N1055" i="1"/>
  <c r="I1055" i="1"/>
  <c r="N1349" i="1"/>
  <c r="I1349" i="1"/>
  <c r="N1498" i="1"/>
  <c r="I1498" i="1"/>
  <c r="N1582" i="1"/>
  <c r="I1582" i="1"/>
  <c r="N1907" i="1"/>
  <c r="I1907" i="1"/>
  <c r="N2074" i="1"/>
  <c r="I2074" i="1"/>
  <c r="N2368" i="1"/>
  <c r="I2368" i="1"/>
  <c r="N2727" i="1"/>
  <c r="I2727" i="1"/>
  <c r="I2900" i="1"/>
  <c r="N2900" i="1"/>
  <c r="I3037" i="1"/>
  <c r="N3037" i="1"/>
  <c r="N3682" i="1"/>
  <c r="I3682" i="1"/>
  <c r="N874" i="1"/>
  <c r="I874" i="1"/>
  <c r="N1058" i="1"/>
  <c r="I1058" i="1"/>
  <c r="N1152" i="1"/>
  <c r="I1152" i="1"/>
  <c r="N1216" i="1"/>
  <c r="I1216" i="1"/>
  <c r="N1280" i="1"/>
  <c r="I1280" i="1"/>
  <c r="I1351" i="1"/>
  <c r="N1351" i="1"/>
  <c r="I1412" i="1"/>
  <c r="N1412" i="1"/>
  <c r="I1479" i="1"/>
  <c r="N1479" i="1"/>
  <c r="N1548" i="1"/>
  <c r="I1548" i="1"/>
  <c r="I1627" i="1"/>
  <c r="N1627" i="1"/>
  <c r="I1691" i="1"/>
  <c r="N1691" i="1"/>
  <c r="N1827" i="1"/>
  <c r="I1827" i="1"/>
  <c r="N1902" i="1"/>
  <c r="I1902" i="1"/>
  <c r="I1984" i="1"/>
  <c r="N1984" i="1"/>
  <c r="I2106" i="1"/>
  <c r="N2106" i="1"/>
  <c r="N2174" i="1"/>
  <c r="I2174" i="1"/>
  <c r="N2435" i="1"/>
  <c r="I2435" i="1"/>
  <c r="I2604" i="1"/>
  <c r="N2604" i="1"/>
  <c r="I2676" i="1"/>
  <c r="N2676" i="1"/>
  <c r="I2744" i="1"/>
  <c r="N2744" i="1"/>
  <c r="N3227" i="1"/>
  <c r="I3227" i="1"/>
  <c r="I3612" i="1"/>
  <c r="N3612" i="1"/>
  <c r="I4672" i="1"/>
  <c r="N4672" i="1"/>
  <c r="I1046" i="1"/>
  <c r="N1046" i="1"/>
  <c r="I1146" i="1"/>
  <c r="N1146" i="1"/>
  <c r="I1210" i="1"/>
  <c r="N1210" i="1"/>
  <c r="I1274" i="1"/>
  <c r="N1274" i="1"/>
  <c r="I1340" i="1"/>
  <c r="N1340" i="1"/>
  <c r="I1414" i="1"/>
  <c r="N1414" i="1"/>
  <c r="I1481" i="1"/>
  <c r="N1481" i="1"/>
  <c r="I1542" i="1"/>
  <c r="N1542" i="1"/>
  <c r="I1605" i="1"/>
  <c r="N1605" i="1"/>
  <c r="I1671" i="1"/>
  <c r="N1671" i="1"/>
  <c r="I1813" i="1"/>
  <c r="N1813" i="1"/>
  <c r="I1874" i="1"/>
  <c r="N1874" i="1"/>
  <c r="I1934" i="1"/>
  <c r="N1934" i="1"/>
  <c r="I1978" i="1"/>
  <c r="N1978" i="1"/>
  <c r="I2092" i="1"/>
  <c r="N2092" i="1"/>
  <c r="I2160" i="1"/>
  <c r="N2160" i="1"/>
  <c r="I2288" i="1"/>
  <c r="N2288" i="1"/>
  <c r="N2360" i="1"/>
  <c r="I2360" i="1"/>
  <c r="N2418" i="1"/>
  <c r="I2418" i="1"/>
  <c r="N2566" i="1"/>
  <c r="I2566" i="1"/>
  <c r="N2658" i="1"/>
  <c r="I2658" i="1"/>
  <c r="N2725" i="1"/>
  <c r="I2725" i="1"/>
  <c r="N2855" i="1"/>
  <c r="I2855" i="1"/>
  <c r="I3063" i="1"/>
  <c r="N3063" i="1"/>
  <c r="I3439" i="1"/>
  <c r="N3439" i="1"/>
  <c r="N3681" i="1"/>
  <c r="I3681" i="1"/>
  <c r="I907" i="1"/>
  <c r="N907" i="1"/>
  <c r="I1061" i="1"/>
  <c r="N1061" i="1"/>
  <c r="I1155" i="1"/>
  <c r="N1155" i="1"/>
  <c r="I1219" i="1"/>
  <c r="N1219" i="1"/>
  <c r="I1283" i="1"/>
  <c r="N1283" i="1"/>
  <c r="I1354" i="1"/>
  <c r="N1354" i="1"/>
  <c r="I1441" i="1"/>
  <c r="N1441" i="1"/>
  <c r="I1512" i="1"/>
  <c r="N1512" i="1"/>
  <c r="I1580" i="1"/>
  <c r="N1580" i="1"/>
  <c r="I1672" i="1"/>
  <c r="N1672" i="1"/>
  <c r="I1814" i="1"/>
  <c r="N1814" i="1"/>
  <c r="I1875" i="1"/>
  <c r="N1875" i="1"/>
  <c r="I1949" i="1"/>
  <c r="N1949" i="1"/>
  <c r="I2071" i="1"/>
  <c r="N2071" i="1"/>
  <c r="I2133" i="1"/>
  <c r="N2133" i="1"/>
  <c r="I2197" i="1"/>
  <c r="N2197" i="1"/>
  <c r="I2293" i="1"/>
  <c r="N2293" i="1"/>
  <c r="N2374" i="1"/>
  <c r="I2374" i="1"/>
  <c r="N2593" i="1"/>
  <c r="I2593" i="1"/>
  <c r="N2681" i="1"/>
  <c r="I2681" i="1"/>
  <c r="I2782" i="1"/>
  <c r="N2782" i="1"/>
  <c r="N3005" i="1"/>
  <c r="I3005" i="1"/>
  <c r="N3393" i="1"/>
  <c r="I3393" i="1"/>
  <c r="N3771" i="1"/>
  <c r="I3771" i="1"/>
  <c r="N984" i="1"/>
  <c r="I984" i="1"/>
  <c r="I998" i="1"/>
  <c r="N998" i="1"/>
  <c r="I1006" i="1"/>
  <c r="N1006" i="1"/>
  <c r="I1014" i="1"/>
  <c r="N1014" i="1"/>
  <c r="N1070" i="1"/>
  <c r="I1070" i="1"/>
  <c r="I1172" i="1"/>
  <c r="N1172" i="1"/>
  <c r="I1236" i="1"/>
  <c r="N1236" i="1"/>
  <c r="I1300" i="1"/>
  <c r="N1300" i="1"/>
  <c r="I1362" i="1"/>
  <c r="N1362" i="1"/>
  <c r="I1450" i="1"/>
  <c r="N1450" i="1"/>
  <c r="N1520" i="1"/>
  <c r="I1520" i="1"/>
  <c r="I1594" i="1"/>
  <c r="N1594" i="1"/>
  <c r="I1681" i="1"/>
  <c r="N1681" i="1"/>
  <c r="N1815" i="1"/>
  <c r="I1815" i="1"/>
  <c r="N1876" i="1"/>
  <c r="I1876" i="1"/>
  <c r="N1950" i="1"/>
  <c r="I1950" i="1"/>
  <c r="N2072" i="1"/>
  <c r="I2072" i="1"/>
  <c r="N2134" i="1"/>
  <c r="I2134" i="1"/>
  <c r="I2190" i="1"/>
  <c r="N2190" i="1"/>
  <c r="N2302" i="1"/>
  <c r="I2302" i="1"/>
  <c r="N2489" i="1"/>
  <c r="I2489" i="1"/>
  <c r="N2811" i="1"/>
  <c r="I2811" i="1"/>
  <c r="N3124" i="1"/>
  <c r="I3124" i="1"/>
  <c r="I3833" i="1"/>
  <c r="N3833" i="1"/>
  <c r="I2283" i="1"/>
  <c r="N2283" i="1"/>
  <c r="I2363" i="1"/>
  <c r="N2363" i="1"/>
  <c r="N2444" i="1"/>
  <c r="I2444" i="1"/>
  <c r="N2569" i="1"/>
  <c r="I2569" i="1"/>
  <c r="N2631" i="1"/>
  <c r="I2631" i="1"/>
  <c r="N2707" i="1"/>
  <c r="I2707" i="1"/>
  <c r="I2770" i="1"/>
  <c r="N2770" i="1"/>
  <c r="I2925" i="1"/>
  <c r="N2925" i="1"/>
  <c r="I3065" i="1"/>
  <c r="N3065" i="1"/>
  <c r="I3182" i="1"/>
  <c r="N3182" i="1"/>
  <c r="N3365" i="1"/>
  <c r="I3365" i="1"/>
  <c r="I3588" i="1"/>
  <c r="N3588" i="1"/>
  <c r="N3809" i="1"/>
  <c r="I3809" i="1"/>
  <c r="N4161" i="1"/>
  <c r="I4161" i="1"/>
  <c r="N4649" i="1"/>
  <c r="I4649" i="1"/>
  <c r="N2327" i="1"/>
  <c r="I2327" i="1"/>
  <c r="N2391" i="1"/>
  <c r="I2391" i="1"/>
  <c r="I2472" i="1"/>
  <c r="N2472" i="1"/>
  <c r="I2581" i="1"/>
  <c r="N2581" i="1"/>
  <c r="I2642" i="1"/>
  <c r="N2642" i="1"/>
  <c r="I2709" i="1"/>
  <c r="N2709" i="1"/>
  <c r="I2772" i="1"/>
  <c r="N2772" i="1"/>
  <c r="I2883" i="1"/>
  <c r="N2883" i="1"/>
  <c r="N2975" i="1"/>
  <c r="I2975" i="1"/>
  <c r="H3067" i="1"/>
  <c r="I3067" i="1"/>
  <c r="N3067" i="1"/>
  <c r="N3204" i="1"/>
  <c r="I3204" i="1"/>
  <c r="N3396" i="1"/>
  <c r="I3396" i="1"/>
  <c r="I3508" i="1"/>
  <c r="N3508" i="1"/>
  <c r="N3695" i="1"/>
  <c r="I3695" i="1"/>
  <c r="N3908" i="1"/>
  <c r="I3908" i="1"/>
  <c r="N4169" i="1"/>
  <c r="I4169" i="1"/>
  <c r="N4671" i="1"/>
  <c r="I4671" i="1"/>
  <c r="I2497" i="1"/>
  <c r="N2497" i="1"/>
  <c r="I2590" i="1"/>
  <c r="N2590" i="1"/>
  <c r="I2654" i="1"/>
  <c r="N2654" i="1"/>
  <c r="I2723" i="1"/>
  <c r="N2723" i="1"/>
  <c r="I2784" i="1"/>
  <c r="N2784" i="1"/>
  <c r="I2832" i="1"/>
  <c r="N2832" i="1"/>
  <c r="N2863" i="1"/>
  <c r="I2863" i="1"/>
  <c r="I2955" i="1"/>
  <c r="N2955" i="1"/>
  <c r="I3064" i="1"/>
  <c r="N3064" i="1"/>
  <c r="N3179" i="1"/>
  <c r="I3179" i="1"/>
  <c r="N3298" i="1"/>
  <c r="I3298" i="1"/>
  <c r="N3436" i="1"/>
  <c r="I3436" i="1"/>
  <c r="N3547" i="1"/>
  <c r="I3547" i="1"/>
  <c r="N3764" i="1"/>
  <c r="I3764" i="1"/>
  <c r="N3914" i="1"/>
  <c r="I3914" i="1"/>
  <c r="I4453" i="1"/>
  <c r="N4453" i="1"/>
  <c r="N4698" i="1"/>
  <c r="I4698" i="1"/>
  <c r="I2474" i="1"/>
  <c r="N2474" i="1"/>
  <c r="I2573" i="1"/>
  <c r="N2573" i="1"/>
  <c r="I2644" i="1"/>
  <c r="N2644" i="1"/>
  <c r="N2711" i="1"/>
  <c r="I2711" i="1"/>
  <c r="I2820" i="1"/>
  <c r="N2820" i="1"/>
  <c r="I2865" i="1"/>
  <c r="N2865" i="1"/>
  <c r="I2961" i="1"/>
  <c r="N2961" i="1"/>
  <c r="N3130" i="1"/>
  <c r="I3130" i="1"/>
  <c r="N3321" i="1"/>
  <c r="I3321" i="1"/>
  <c r="I3405" i="1"/>
  <c r="N3405" i="1"/>
  <c r="N3729" i="1"/>
  <c r="I3729" i="1"/>
  <c r="N4057" i="1"/>
  <c r="I4057" i="1"/>
  <c r="N4472" i="1"/>
  <c r="I4472" i="1"/>
  <c r="N2835" i="1"/>
  <c r="I2835" i="1"/>
  <c r="N2898" i="1"/>
  <c r="I2898" i="1"/>
  <c r="N2960" i="1"/>
  <c r="I2960" i="1"/>
  <c r="I3034" i="1"/>
  <c r="N3034" i="1"/>
  <c r="I3119" i="1"/>
  <c r="N3119" i="1"/>
  <c r="I3205" i="1"/>
  <c r="N3205" i="1"/>
  <c r="I3323" i="1"/>
  <c r="N3323" i="1"/>
  <c r="N3438" i="1"/>
  <c r="I3438" i="1"/>
  <c r="N3522" i="1"/>
  <c r="I3522" i="1"/>
  <c r="I3572" i="1"/>
  <c r="N3572" i="1"/>
  <c r="N3763" i="1"/>
  <c r="I3763" i="1"/>
  <c r="N3838" i="1"/>
  <c r="I3838" i="1"/>
  <c r="I3936" i="1"/>
  <c r="N3936" i="1"/>
  <c r="N4309" i="1"/>
  <c r="I4309" i="1"/>
  <c r="N4542" i="1"/>
  <c r="I4542" i="1"/>
  <c r="N4769" i="1"/>
  <c r="I4769" i="1"/>
  <c r="N2921" i="1"/>
  <c r="I2921" i="1"/>
  <c r="N2978" i="1"/>
  <c r="I2978" i="1"/>
  <c r="N3056" i="1"/>
  <c r="I3056" i="1"/>
  <c r="I3121" i="1"/>
  <c r="N3121" i="1"/>
  <c r="I3191" i="1"/>
  <c r="N3191" i="1"/>
  <c r="I3309" i="1"/>
  <c r="N3309" i="1"/>
  <c r="I3406" i="1"/>
  <c r="N3406" i="1"/>
  <c r="I3566" i="1"/>
  <c r="N3566" i="1"/>
  <c r="I3669" i="1"/>
  <c r="N3669" i="1"/>
  <c r="N3853" i="1"/>
  <c r="I3853" i="1"/>
  <c r="I3925" i="1"/>
  <c r="H3925" i="1"/>
  <c r="N3925" i="1"/>
  <c r="N4183" i="1"/>
  <c r="I4183" i="1"/>
  <c r="N4559" i="1"/>
  <c r="I4559" i="1"/>
  <c r="I4779" i="1"/>
  <c r="N4779" i="1"/>
  <c r="I3110" i="1"/>
  <c r="N3110" i="1"/>
  <c r="I3184" i="1"/>
  <c r="N3184" i="1"/>
  <c r="I3288" i="1"/>
  <c r="N3288" i="1"/>
  <c r="I3352" i="1"/>
  <c r="N3352" i="1"/>
  <c r="I3387" i="1"/>
  <c r="N3387" i="1"/>
  <c r="I3453" i="1"/>
  <c r="N3453" i="1"/>
  <c r="I3564" i="1"/>
  <c r="N3564" i="1"/>
  <c r="I3773" i="1"/>
  <c r="N3773" i="1"/>
  <c r="I4000" i="1"/>
  <c r="N4000" i="1"/>
  <c r="N4371" i="1"/>
  <c r="I4371" i="1"/>
  <c r="N4590" i="1"/>
  <c r="I4590" i="1"/>
  <c r="I2956" i="1"/>
  <c r="N2956" i="1"/>
  <c r="I3022" i="1"/>
  <c r="N3022" i="1"/>
  <c r="I3097" i="1"/>
  <c r="N3097" i="1"/>
  <c r="I3171" i="1"/>
  <c r="N3171" i="1"/>
  <c r="N3281" i="1"/>
  <c r="I3281" i="1"/>
  <c r="I3356" i="1"/>
  <c r="N3356" i="1"/>
  <c r="N3490" i="1"/>
  <c r="I3490" i="1"/>
  <c r="I3531" i="1"/>
  <c r="N3531" i="1"/>
  <c r="N3659" i="1"/>
  <c r="I3659" i="1"/>
  <c r="I3723" i="1"/>
  <c r="N3723" i="1"/>
  <c r="N3924" i="1"/>
  <c r="I3924" i="1"/>
  <c r="N4200" i="1"/>
  <c r="I4200" i="1"/>
  <c r="I4731" i="1"/>
  <c r="N4731" i="1"/>
  <c r="I3351" i="1"/>
  <c r="N3351" i="1"/>
  <c r="I3415" i="1"/>
  <c r="N3415" i="1"/>
  <c r="I3473" i="1"/>
  <c r="N3473" i="1"/>
  <c r="N3533" i="1"/>
  <c r="I3533" i="1"/>
  <c r="N3595" i="1"/>
  <c r="I3595" i="1"/>
  <c r="I3660" i="1"/>
  <c r="N3660" i="1"/>
  <c r="I3722" i="1"/>
  <c r="N3722" i="1"/>
  <c r="I3788" i="1"/>
  <c r="N3788" i="1"/>
  <c r="N3848" i="1"/>
  <c r="I3848" i="1"/>
  <c r="N3946" i="1"/>
  <c r="I3946" i="1"/>
  <c r="N4010" i="1"/>
  <c r="I4010" i="1"/>
  <c r="I4117" i="1"/>
  <c r="N4117" i="1"/>
  <c r="I4225" i="1"/>
  <c r="N4225" i="1"/>
  <c r="I4289" i="1"/>
  <c r="N4289" i="1"/>
  <c r="N4362" i="1"/>
  <c r="I4362" i="1"/>
  <c r="N4426" i="1"/>
  <c r="I4426" i="1"/>
  <c r="I4510" i="1"/>
  <c r="N4510" i="1"/>
  <c r="N4669" i="1"/>
  <c r="I4669" i="1"/>
  <c r="I4851" i="1"/>
  <c r="N4851" i="1"/>
  <c r="I3497" i="1"/>
  <c r="N3497" i="1"/>
  <c r="I3573" i="1"/>
  <c r="N3573" i="1"/>
  <c r="I3646" i="1"/>
  <c r="N3646" i="1"/>
  <c r="I3708" i="1"/>
  <c r="N3708" i="1"/>
  <c r="I3782" i="1"/>
  <c r="N3782" i="1"/>
  <c r="I3842" i="1"/>
  <c r="N3842" i="1"/>
  <c r="I3906" i="1"/>
  <c r="N3906" i="1"/>
  <c r="I4098" i="1"/>
  <c r="N4098" i="1"/>
  <c r="N4147" i="1"/>
  <c r="I4147" i="1"/>
  <c r="I4211" i="1"/>
  <c r="N4211" i="1"/>
  <c r="N4279" i="1"/>
  <c r="I4279" i="1"/>
  <c r="N4353" i="1"/>
  <c r="I4353" i="1"/>
  <c r="N4417" i="1"/>
  <c r="I4417" i="1"/>
  <c r="N4492" i="1"/>
  <c r="I4492" i="1"/>
  <c r="I4644" i="1"/>
  <c r="N4644" i="1"/>
  <c r="I4892" i="1"/>
  <c r="N4892" i="1"/>
  <c r="N3574" i="1"/>
  <c r="I3574" i="1"/>
  <c r="I3647" i="1"/>
  <c r="N3647" i="1"/>
  <c r="I3717" i="1"/>
  <c r="N3717" i="1"/>
  <c r="I3783" i="1"/>
  <c r="N3783" i="1"/>
  <c r="I3851" i="1"/>
  <c r="N3851" i="1"/>
  <c r="N3928" i="1"/>
  <c r="I3928" i="1"/>
  <c r="N3972" i="1"/>
  <c r="I3972" i="1"/>
  <c r="N4004" i="1"/>
  <c r="I4004" i="1"/>
  <c r="N4036" i="1"/>
  <c r="I4036" i="1"/>
  <c r="N4114" i="1"/>
  <c r="I4114" i="1"/>
  <c r="N4222" i="1"/>
  <c r="I4222" i="1"/>
  <c r="N4286" i="1"/>
  <c r="I4286" i="1"/>
  <c r="N4560" i="1"/>
  <c r="I4560" i="1"/>
  <c r="I4763" i="1"/>
  <c r="N4763" i="1"/>
  <c r="N3583" i="1"/>
  <c r="I3583" i="1"/>
  <c r="I3648" i="1"/>
  <c r="N3648" i="1"/>
  <c r="I3718" i="1"/>
  <c r="N3718" i="1"/>
  <c r="I3784" i="1"/>
  <c r="N3784" i="1"/>
  <c r="N3866" i="1"/>
  <c r="I3866" i="1"/>
  <c r="I3958" i="1"/>
  <c r="N3958" i="1"/>
  <c r="I4022" i="1"/>
  <c r="N4022" i="1"/>
  <c r="N4209" i="1"/>
  <c r="I4209" i="1"/>
  <c r="I4591" i="1"/>
  <c r="N4591" i="1"/>
  <c r="I4819" i="1"/>
  <c r="N4819" i="1"/>
  <c r="N5306" i="1"/>
  <c r="I5306" i="1"/>
  <c r="I3959" i="1"/>
  <c r="N3959" i="1"/>
  <c r="I4023" i="1"/>
  <c r="N4023" i="1"/>
  <c r="N4108" i="1"/>
  <c r="I4108" i="1"/>
  <c r="N4172" i="1"/>
  <c r="I4172" i="1"/>
  <c r="I4240" i="1"/>
  <c r="N4240" i="1"/>
  <c r="N4310" i="1"/>
  <c r="I4310" i="1"/>
  <c r="N4372" i="1"/>
  <c r="I4372" i="1"/>
  <c r="N4436" i="1"/>
  <c r="I4436" i="1"/>
  <c r="I4501" i="1"/>
  <c r="N4501" i="1"/>
  <c r="N4568" i="1"/>
  <c r="I4568" i="1"/>
  <c r="N4634" i="1"/>
  <c r="I4634" i="1"/>
  <c r="I4963" i="1"/>
  <c r="N4963" i="1"/>
  <c r="I3961" i="1"/>
  <c r="N3961" i="1"/>
  <c r="I4025" i="1"/>
  <c r="N4025" i="1"/>
  <c r="I4110" i="1"/>
  <c r="N4110" i="1"/>
  <c r="I4180" i="1"/>
  <c r="N4180" i="1"/>
  <c r="I4250" i="1"/>
  <c r="N4250" i="1"/>
  <c r="I4312" i="1"/>
  <c r="N4312" i="1"/>
  <c r="I4374" i="1"/>
  <c r="N4374" i="1"/>
  <c r="I4438" i="1"/>
  <c r="N4438" i="1"/>
  <c r="I4503" i="1"/>
  <c r="N4503" i="1"/>
  <c r="N4576" i="1"/>
  <c r="I4576" i="1"/>
  <c r="N4684" i="1"/>
  <c r="I4684" i="1"/>
  <c r="N4768" i="1"/>
  <c r="I4768" i="1"/>
  <c r="N4832" i="1"/>
  <c r="I4832" i="1"/>
  <c r="I4932" i="1"/>
  <c r="N4932" i="1"/>
  <c r="I5058" i="1"/>
  <c r="N5058" i="1"/>
  <c r="I4119" i="1"/>
  <c r="N4119" i="1"/>
  <c r="I4189" i="1"/>
  <c r="N4189" i="1"/>
  <c r="I4251" i="1"/>
  <c r="N4251" i="1"/>
  <c r="I4313" i="1"/>
  <c r="N4313" i="1"/>
  <c r="I4375" i="1"/>
  <c r="N4375" i="1"/>
  <c r="I4439" i="1"/>
  <c r="N4439" i="1"/>
  <c r="I4504" i="1"/>
  <c r="N4504" i="1"/>
  <c r="I4578" i="1"/>
  <c r="N4578" i="1"/>
  <c r="N5055" i="1"/>
  <c r="I5055" i="1"/>
  <c r="N5393" i="1"/>
  <c r="I5393" i="1"/>
  <c r="N4144" i="1"/>
  <c r="I4144" i="1"/>
  <c r="I4214" i="1"/>
  <c r="N4214" i="1"/>
  <c r="N4276" i="1"/>
  <c r="I4276" i="1"/>
  <c r="I4344" i="1"/>
  <c r="N4344" i="1"/>
  <c r="I4408" i="1"/>
  <c r="N4408" i="1"/>
  <c r="I4470" i="1"/>
  <c r="N4470" i="1"/>
  <c r="I4525" i="1"/>
  <c r="N4525" i="1"/>
  <c r="I4609" i="1"/>
  <c r="N4609" i="1"/>
  <c r="I4702" i="1"/>
  <c r="N4702" i="1"/>
  <c r="N4759" i="1"/>
  <c r="I4759" i="1"/>
  <c r="N4823" i="1"/>
  <c r="I4823" i="1"/>
  <c r="N4906" i="1"/>
  <c r="I4906" i="1"/>
  <c r="N5027" i="1"/>
  <c r="I5027" i="1"/>
  <c r="I4587" i="1"/>
  <c r="N4587" i="1"/>
  <c r="I4659" i="1"/>
  <c r="N4659" i="1"/>
  <c r="N4730" i="1"/>
  <c r="I4730" i="1"/>
  <c r="N4794" i="1"/>
  <c r="I4794" i="1"/>
  <c r="N4858" i="1"/>
  <c r="I4858" i="1"/>
  <c r="I4913" i="1"/>
  <c r="N4913" i="1"/>
  <c r="I5109" i="1"/>
  <c r="N5109" i="1"/>
  <c r="N4623" i="1"/>
  <c r="I4623" i="1"/>
  <c r="I4703" i="1"/>
  <c r="N4703" i="1"/>
  <c r="I4764" i="1"/>
  <c r="N4764" i="1"/>
  <c r="I4828" i="1"/>
  <c r="N4828" i="1"/>
  <c r="I4886" i="1"/>
  <c r="N4886" i="1"/>
  <c r="I4921" i="1"/>
  <c r="N4921" i="1"/>
  <c r="I5046" i="1"/>
  <c r="N5046" i="1"/>
  <c r="N5929" i="1"/>
  <c r="I5929" i="1"/>
  <c r="I4773" i="1"/>
  <c r="N4773" i="1"/>
  <c r="I4837" i="1"/>
  <c r="N4837" i="1"/>
  <c r="I4922" i="1"/>
  <c r="N4922" i="1"/>
  <c r="N5126" i="1"/>
  <c r="I5126" i="1"/>
  <c r="I4697" i="1"/>
  <c r="N4697" i="1"/>
  <c r="N4766" i="1"/>
  <c r="I4766" i="1"/>
  <c r="N4830" i="1"/>
  <c r="I4830" i="1"/>
  <c r="N4894" i="1"/>
  <c r="I4894" i="1"/>
  <c r="N4929" i="1"/>
  <c r="I4929" i="1"/>
  <c r="N5056" i="1"/>
  <c r="I5056" i="1"/>
  <c r="I4885" i="1"/>
  <c r="N4885" i="1"/>
  <c r="I4949" i="1"/>
  <c r="N4949" i="1"/>
  <c r="I5000" i="1"/>
  <c r="N5000" i="1"/>
  <c r="N5129" i="1"/>
  <c r="I5129" i="1"/>
  <c r="I5424" i="1"/>
  <c r="N5424" i="1"/>
  <c r="I4943" i="1"/>
  <c r="N4943" i="1"/>
  <c r="I5007" i="1"/>
  <c r="N5007" i="1"/>
  <c r="N5032" i="1"/>
  <c r="I5032" i="1"/>
  <c r="N5383" i="1"/>
  <c r="I5383" i="1"/>
  <c r="I5622" i="1"/>
  <c r="N5622" i="1"/>
  <c r="I5052" i="1"/>
  <c r="N5052" i="1"/>
  <c r="N5253" i="1"/>
  <c r="I5253" i="1"/>
  <c r="I5419" i="1"/>
  <c r="N5419" i="1"/>
  <c r="N5041" i="1"/>
  <c r="I5041" i="1"/>
  <c r="I5274" i="1"/>
  <c r="N5274" i="1"/>
  <c r="N5239" i="1"/>
  <c r="I5239" i="1"/>
  <c r="N5467" i="1"/>
  <c r="I5467" i="1"/>
  <c r="N5394" i="1"/>
  <c r="I5394" i="1"/>
  <c r="N5777" i="1"/>
  <c r="I5777" i="1"/>
  <c r="N5348" i="1"/>
  <c r="I5348" i="1"/>
  <c r="N5722" i="1"/>
  <c r="I5722" i="1"/>
  <c r="I5295" i="1"/>
  <c r="N5295" i="1"/>
  <c r="I5461" i="1"/>
  <c r="N5461" i="1"/>
  <c r="I5896" i="1"/>
  <c r="N5896" i="1"/>
  <c r="N5075" i="1"/>
  <c r="I5075" i="1"/>
  <c r="N5247" i="1"/>
  <c r="I5247" i="1"/>
  <c r="N5468" i="1"/>
  <c r="I5468" i="1"/>
  <c r="N5607" i="1"/>
  <c r="I5607" i="1"/>
  <c r="N5798" i="1"/>
  <c r="I5798" i="1"/>
  <c r="I5117" i="1"/>
  <c r="N5117" i="1"/>
  <c r="I5155" i="1"/>
  <c r="N5155" i="1"/>
  <c r="I5368" i="1"/>
  <c r="N5368" i="1"/>
  <c r="N5671" i="1"/>
  <c r="I5671" i="1"/>
  <c r="I4975" i="1"/>
  <c r="N4975" i="1"/>
  <c r="N5040" i="1"/>
  <c r="I5040" i="1"/>
  <c r="N5250" i="1"/>
  <c r="I5250" i="1"/>
  <c r="N5292" i="1"/>
  <c r="I5292" i="1"/>
  <c r="N5420" i="1"/>
  <c r="I5420" i="1"/>
  <c r="I5614" i="1"/>
  <c r="N5614" i="1"/>
  <c r="N5097" i="1"/>
  <c r="I5097" i="1"/>
  <c r="I5161" i="1"/>
  <c r="H5161" i="1"/>
  <c r="N5161" i="1"/>
  <c r="N5277" i="1"/>
  <c r="I5277" i="1"/>
  <c r="N5356" i="1"/>
  <c r="I5356" i="1"/>
  <c r="N5422" i="1"/>
  <c r="I5422" i="1"/>
  <c r="I5490" i="1"/>
  <c r="N5490" i="1"/>
  <c r="N5608" i="1"/>
  <c r="I5608" i="1"/>
  <c r="N5733" i="1"/>
  <c r="I5733" i="1"/>
  <c r="N5916" i="1"/>
  <c r="I5916" i="1"/>
  <c r="I5244" i="1"/>
  <c r="N5244" i="1"/>
  <c r="I5319" i="1"/>
  <c r="N5319" i="1"/>
  <c r="I5429" i="1"/>
  <c r="N5429" i="1"/>
  <c r="I5464" i="1"/>
  <c r="N5464" i="1"/>
  <c r="N5599" i="1"/>
  <c r="I5599" i="1"/>
  <c r="N5855" i="1"/>
  <c r="I5855" i="1"/>
  <c r="I5273" i="1"/>
  <c r="N5273" i="1"/>
  <c r="I5334" i="1"/>
  <c r="N5334" i="1"/>
  <c r="I5388" i="1"/>
  <c r="N5388" i="1"/>
  <c r="I5537" i="1"/>
  <c r="N5537" i="1"/>
  <c r="N5577" i="1"/>
  <c r="I5577" i="1"/>
  <c r="N5679" i="1"/>
  <c r="I5679" i="1"/>
  <c r="I5333" i="1"/>
  <c r="N5333" i="1"/>
  <c r="I5432" i="1"/>
  <c r="N5432" i="1"/>
  <c r="H5432" i="1"/>
  <c r="I5504" i="1"/>
  <c r="N5504" i="1"/>
  <c r="N5579" i="1"/>
  <c r="I5579" i="1"/>
  <c r="N5822" i="1"/>
  <c r="I5822" i="1"/>
  <c r="I5499" i="1"/>
  <c r="N5499" i="1"/>
  <c r="I5573" i="1"/>
  <c r="N5573" i="1"/>
  <c r="N5691" i="1"/>
  <c r="I5691" i="1"/>
  <c r="I5773" i="1"/>
  <c r="N5773" i="1"/>
  <c r="I5884" i="1"/>
  <c r="N5884" i="1"/>
  <c r="N5413" i="1"/>
  <c r="I5413" i="1"/>
  <c r="I5492" i="1"/>
  <c r="N5492" i="1"/>
  <c r="N5556" i="1"/>
  <c r="I5556" i="1"/>
  <c r="N5659" i="1"/>
  <c r="I5659" i="1"/>
  <c r="N5815" i="1"/>
  <c r="H5815" i="1"/>
  <c r="I5815" i="1"/>
  <c r="N5621" i="1"/>
  <c r="I5621" i="1"/>
  <c r="N5708" i="1"/>
  <c r="I5708" i="1"/>
  <c r="N5810" i="1"/>
  <c r="I5810" i="1"/>
  <c r="N5885" i="1"/>
  <c r="I5885" i="1"/>
  <c r="N6153" i="1"/>
  <c r="I6153" i="1"/>
  <c r="I5704" i="1"/>
  <c r="N5704" i="1"/>
  <c r="I5740" i="1"/>
  <c r="N5740" i="1"/>
  <c r="N5874" i="1"/>
  <c r="I5874" i="1"/>
  <c r="I5605" i="1"/>
  <c r="N5605" i="1"/>
  <c r="I5661" i="1"/>
  <c r="N5661" i="1"/>
  <c r="N5736" i="1"/>
  <c r="I5736" i="1"/>
  <c r="N5827" i="1"/>
  <c r="I5827" i="1"/>
  <c r="N5749" i="1"/>
  <c r="I5749" i="1"/>
  <c r="N5829" i="1"/>
  <c r="I5829" i="1"/>
  <c r="I5944" i="1"/>
  <c r="N5944" i="1"/>
  <c r="I5819" i="1"/>
  <c r="N5819" i="1"/>
  <c r="N5890" i="1"/>
  <c r="I5890" i="1"/>
  <c r="N5710" i="1"/>
  <c r="I5710" i="1"/>
  <c r="I5780" i="1"/>
  <c r="N5780" i="1"/>
  <c r="N5848" i="1"/>
  <c r="I5848" i="1"/>
  <c r="N5909" i="1"/>
  <c r="I5909" i="1"/>
  <c r="N5998" i="1"/>
  <c r="I5998" i="1"/>
  <c r="N5954" i="1"/>
  <c r="I5954" i="1"/>
  <c r="I6140" i="1"/>
  <c r="N6140" i="1"/>
  <c r="N6188" i="1"/>
  <c r="I6188" i="1"/>
  <c r="I5936" i="1"/>
  <c r="N5936" i="1"/>
  <c r="N6120" i="1"/>
  <c r="I6120" i="1"/>
  <c r="N5915" i="1"/>
  <c r="I5915" i="1"/>
  <c r="I5977" i="1"/>
  <c r="N5977" i="1"/>
  <c r="I6100" i="1"/>
  <c r="N6100" i="1"/>
  <c r="I6154" i="1"/>
  <c r="N6154" i="1"/>
  <c r="I6118" i="1"/>
  <c r="N6118" i="1"/>
  <c r="I5903" i="1"/>
  <c r="N5903" i="1"/>
  <c r="N5950" i="1"/>
  <c r="I5950" i="1"/>
  <c r="I5986" i="1"/>
  <c r="N5986" i="1"/>
  <c r="I6143" i="1"/>
  <c r="N6143" i="1"/>
  <c r="I5971" i="1"/>
  <c r="N5971" i="1"/>
  <c r="I6075" i="1"/>
  <c r="N6075" i="1"/>
  <c r="I6135" i="1"/>
  <c r="N6135" i="1"/>
  <c r="N6310" i="1"/>
  <c r="I6310" i="1"/>
  <c r="N6259" i="1"/>
  <c r="I6259" i="1"/>
  <c r="N5995" i="1"/>
  <c r="I5995" i="1"/>
  <c r="N6148" i="1"/>
  <c r="I6148" i="1"/>
  <c r="I6174" i="1"/>
  <c r="N6174" i="1"/>
  <c r="I6287" i="1"/>
  <c r="N6287" i="1"/>
  <c r="N6089" i="1"/>
  <c r="I6089" i="1"/>
  <c r="N6155" i="1"/>
  <c r="I6155" i="1"/>
  <c r="I6248" i="1"/>
  <c r="N6248" i="1"/>
  <c r="N6299" i="1"/>
  <c r="I6299" i="1"/>
  <c r="I6256" i="1"/>
  <c r="N6256" i="1"/>
  <c r="I6290" i="1"/>
  <c r="N6290" i="1"/>
  <c r="N6281" i="1"/>
  <c r="I6281" i="1"/>
  <c r="S6237" i="1"/>
  <c r="S6157" i="1"/>
  <c r="R6157" i="1"/>
  <c r="S5482" i="1"/>
  <c r="R5482" i="1"/>
  <c r="R5315" i="1"/>
  <c r="S5315" i="1"/>
  <c r="R5828" i="1"/>
  <c r="S5828" i="1"/>
  <c r="R5684" i="1"/>
  <c r="S5684" i="1"/>
  <c r="R5574" i="1"/>
  <c r="Q5571" i="1"/>
  <c r="R5142" i="1"/>
  <c r="S5142" i="1"/>
  <c r="S5412" i="1"/>
  <c r="R5412" i="1"/>
  <c r="R5176" i="1"/>
  <c r="S5176" i="1"/>
  <c r="S5007" i="1"/>
  <c r="R5007" i="1"/>
  <c r="Q5001" i="1"/>
  <c r="R4974" i="1"/>
  <c r="S4974" i="1"/>
  <c r="R4885" i="1"/>
  <c r="S4885" i="1"/>
  <c r="S4041" i="1"/>
  <c r="Q4523" i="1"/>
  <c r="S3473" i="1"/>
  <c r="S4511" i="1"/>
  <c r="R2843" i="1"/>
  <c r="Q2842" i="1"/>
  <c r="Q2824" i="1"/>
  <c r="R3169" i="1"/>
  <c r="Q3166" i="1"/>
  <c r="S3169" i="1"/>
  <c r="R3077" i="1"/>
  <c r="Q3071" i="1"/>
  <c r="R3597" i="1"/>
  <c r="S3597" i="1"/>
  <c r="S2417" i="1"/>
  <c r="R2417" i="1"/>
  <c r="R2227" i="1"/>
  <c r="Q2217" i="1"/>
  <c r="S3581" i="1"/>
  <c r="Q2447" i="1"/>
  <c r="R3310" i="1"/>
  <c r="S3310" i="1"/>
  <c r="R2745" i="1"/>
  <c r="S2745" i="1"/>
  <c r="S2415" i="1"/>
  <c r="R2415" i="1"/>
  <c r="R2398" i="1"/>
  <c r="S2398" i="1"/>
  <c r="Q2392" i="1"/>
  <c r="S2227" i="1"/>
  <c r="S3969" i="1"/>
  <c r="S2797" i="1"/>
  <c r="S1615" i="1"/>
  <c r="S2677" i="1"/>
  <c r="R2627" i="1"/>
  <c r="Q2625" i="1"/>
  <c r="R2374" i="1"/>
  <c r="S2374" i="1"/>
  <c r="R2124" i="1"/>
  <c r="S2124" i="1"/>
  <c r="R1954" i="1"/>
  <c r="Q1951" i="1"/>
  <c r="Q3159" i="1"/>
  <c r="S2605" i="1"/>
  <c r="Q1622" i="1"/>
  <c r="S75" i="1"/>
  <c r="R75" i="1"/>
  <c r="S2772" i="1"/>
  <c r="R1565" i="1"/>
  <c r="S1565" i="1"/>
  <c r="S370" i="1"/>
  <c r="R370" i="1"/>
  <c r="Q2634" i="1"/>
  <c r="S2557" i="1"/>
  <c r="R2557" i="1"/>
  <c r="R2294" i="1"/>
  <c r="S2294" i="1"/>
  <c r="R87" i="1"/>
  <c r="Q86" i="1"/>
  <c r="S87" i="1"/>
  <c r="I68" i="1"/>
  <c r="N68" i="1"/>
  <c r="I583" i="1"/>
  <c r="N583" i="1"/>
  <c r="N824" i="1"/>
  <c r="I824" i="1"/>
  <c r="N1975" i="1"/>
  <c r="I1975" i="1"/>
  <c r="N4514" i="1"/>
  <c r="I4514" i="1"/>
  <c r="N323" i="1"/>
  <c r="I323" i="1"/>
  <c r="I1289" i="1"/>
  <c r="N1289" i="1"/>
  <c r="N3074" i="1"/>
  <c r="I3074" i="1"/>
  <c r="C6362" i="1"/>
  <c r="N20" i="1"/>
  <c r="I20" i="1"/>
  <c r="I112" i="1"/>
  <c r="N112" i="1"/>
  <c r="S5478" i="1"/>
  <c r="R5478" i="1"/>
  <c r="R5158" i="1"/>
  <c r="S5158" i="1"/>
  <c r="S5740" i="1"/>
  <c r="R5740" i="1"/>
  <c r="R5823" i="1"/>
  <c r="S5823" i="1"/>
  <c r="R4703" i="1"/>
  <c r="S4703" i="1"/>
  <c r="R3435" i="1"/>
  <c r="Q3430" i="1"/>
  <c r="S3435" i="1"/>
  <c r="S3107" i="1"/>
  <c r="R3107" i="1"/>
  <c r="S2508" i="1"/>
  <c r="R2508" i="1"/>
  <c r="R6091" i="1"/>
  <c r="S6091" i="1"/>
  <c r="S6080" i="1"/>
  <c r="R6080" i="1"/>
  <c r="R6286" i="1"/>
  <c r="S6286" i="1"/>
  <c r="S5716" i="1"/>
  <c r="R5716" i="1"/>
  <c r="S5343" i="1"/>
  <c r="R5343" i="1"/>
  <c r="S5400" i="1"/>
  <c r="R5149" i="1"/>
  <c r="S5149" i="1"/>
  <c r="Q5395" i="1"/>
  <c r="R4608" i="1"/>
  <c r="Q4606" i="1"/>
  <c r="S4608" i="1"/>
  <c r="Q4605" i="1"/>
  <c r="R4242" i="1"/>
  <c r="S4242" i="1"/>
  <c r="R3985" i="1"/>
  <c r="S3985" i="1"/>
  <c r="R3369" i="1"/>
  <c r="S3369" i="1"/>
  <c r="Q2786" i="1"/>
  <c r="Q3687" i="1"/>
  <c r="R2597" i="1"/>
  <c r="S2597" i="1"/>
  <c r="S3904" i="1"/>
  <c r="R3904" i="1"/>
  <c r="R2979" i="1"/>
  <c r="S2979" i="1"/>
  <c r="R2207" i="1"/>
  <c r="S2207" i="1"/>
  <c r="S1932" i="1"/>
  <c r="R1932" i="1"/>
  <c r="S79" i="1"/>
  <c r="R79" i="1"/>
  <c r="S2183" i="1"/>
  <c r="R2183" i="1"/>
  <c r="R2000" i="1"/>
  <c r="S2000" i="1"/>
  <c r="S880" i="1"/>
  <c r="R880" i="1"/>
  <c r="S2152" i="1"/>
  <c r="R2152" i="1"/>
  <c r="S1941" i="1"/>
  <c r="R1941" i="1"/>
  <c r="S1962" i="1"/>
  <c r="R1962" i="1"/>
  <c r="S1408" i="1"/>
  <c r="R1408" i="1"/>
  <c r="S2512" i="1"/>
  <c r="R2512" i="1"/>
  <c r="S976" i="1"/>
  <c r="R976" i="1"/>
  <c r="R5380" i="1"/>
  <c r="S5380" i="1"/>
  <c r="R5728" i="1"/>
  <c r="S5728" i="1"/>
  <c r="Q5725" i="1"/>
  <c r="R5177" i="1"/>
  <c r="S5177" i="1"/>
  <c r="S2281" i="1"/>
  <c r="R2281" i="1"/>
  <c r="S3191" i="1"/>
  <c r="S3125" i="1"/>
  <c r="R3125" i="1"/>
  <c r="S2339" i="1"/>
  <c r="R2339" i="1"/>
  <c r="R5917" i="1"/>
  <c r="S5917" i="1"/>
  <c r="S5530" i="1"/>
  <c r="R5530" i="1"/>
  <c r="S6293" i="1"/>
  <c r="R6293" i="1"/>
  <c r="R5664" i="1"/>
  <c r="S5664" i="1"/>
  <c r="Q5379" i="1"/>
  <c r="R4468" i="1"/>
  <c r="S4468" i="1"/>
  <c r="R4959" i="1"/>
  <c r="S4959" i="1"/>
  <c r="S3163" i="1"/>
  <c r="R3288" i="1"/>
  <c r="S3288" i="1"/>
  <c r="Q3275" i="1"/>
  <c r="R2472" i="1"/>
  <c r="S2472" i="1"/>
  <c r="R2804" i="1"/>
  <c r="S2804" i="1"/>
  <c r="R6202" i="1"/>
  <c r="S6202" i="1"/>
  <c r="S6067" i="1"/>
  <c r="R6067" i="1"/>
  <c r="S6034" i="1"/>
  <c r="R6034" i="1"/>
  <c r="S5852" i="1"/>
  <c r="R5852" i="1"/>
  <c r="S5468" i="1"/>
  <c r="R5468" i="1"/>
  <c r="R5677" i="1"/>
  <c r="S5677" i="1"/>
  <c r="S5451" i="1"/>
  <c r="R5451" i="1"/>
  <c r="S5615" i="1"/>
  <c r="R5615" i="1"/>
  <c r="R5124" i="1"/>
  <c r="S5124" i="1"/>
  <c r="R5082" i="1"/>
  <c r="S5082" i="1"/>
  <c r="Q5687" i="1"/>
  <c r="R4573" i="1"/>
  <c r="S4573" i="1"/>
  <c r="R4298" i="1"/>
  <c r="S4298" i="1"/>
  <c r="R4118" i="1"/>
  <c r="S4118" i="1"/>
  <c r="R3638" i="1"/>
  <c r="S3638" i="1"/>
  <c r="R4040" i="1"/>
  <c r="S4040" i="1"/>
  <c r="S3137" i="1"/>
  <c r="R3137" i="1"/>
  <c r="R2908" i="1"/>
  <c r="S2908" i="1"/>
  <c r="Q3279" i="1"/>
  <c r="R2464" i="1"/>
  <c r="Q2458" i="1"/>
  <c r="R2800" i="1"/>
  <c r="S2800" i="1"/>
  <c r="R2661" i="1"/>
  <c r="S2661" i="1"/>
  <c r="R1726" i="1"/>
  <c r="S1726" i="1"/>
  <c r="R1646" i="1"/>
  <c r="S1646" i="1"/>
  <c r="R1618" i="1"/>
  <c r="S1618" i="1"/>
  <c r="W11" i="9"/>
  <c r="S2476" i="1"/>
  <c r="R2476" i="1"/>
  <c r="W16" i="9"/>
  <c r="S3093" i="1"/>
  <c r="R3093" i="1"/>
  <c r="R902" i="1"/>
  <c r="S902" i="1"/>
  <c r="S821" i="1"/>
  <c r="R821" i="1"/>
  <c r="S757" i="1"/>
  <c r="R757" i="1"/>
  <c r="R340" i="1"/>
  <c r="S340" i="1"/>
  <c r="S1138" i="1"/>
  <c r="R1138" i="1"/>
  <c r="S2296" i="1"/>
  <c r="R2296" i="1"/>
  <c r="N864" i="1"/>
  <c r="I864" i="1"/>
  <c r="N191" i="1"/>
  <c r="I191" i="1"/>
  <c r="I1586" i="1"/>
  <c r="N1586" i="1"/>
  <c r="N36" i="1"/>
  <c r="I36" i="1"/>
  <c r="I408" i="1"/>
  <c r="N408" i="1"/>
  <c r="N872" i="1"/>
  <c r="I872" i="1"/>
  <c r="N1774" i="1"/>
  <c r="I1774" i="1"/>
  <c r="I2445" i="1"/>
  <c r="N2445" i="1"/>
  <c r="N322" i="1"/>
  <c r="I322" i="1"/>
  <c r="N705" i="1"/>
  <c r="I705" i="1"/>
  <c r="N871" i="1"/>
  <c r="I871" i="1"/>
  <c r="N1624" i="1"/>
  <c r="I1624" i="1"/>
  <c r="N2276" i="1"/>
  <c r="I2276" i="1"/>
  <c r="N308" i="1"/>
  <c r="I308" i="1"/>
  <c r="N199" i="1"/>
  <c r="I199" i="1"/>
  <c r="I211" i="1"/>
  <c r="N211" i="1"/>
  <c r="N77" i="1"/>
  <c r="I77" i="1"/>
  <c r="I450" i="1"/>
  <c r="N450" i="1"/>
  <c r="N678" i="1"/>
  <c r="I678" i="1"/>
  <c r="N850" i="1"/>
  <c r="I850" i="1"/>
  <c r="I1889" i="1"/>
  <c r="N1889" i="1"/>
  <c r="N2923" i="1"/>
  <c r="I2923" i="1"/>
  <c r="N752" i="1"/>
  <c r="I752" i="1"/>
  <c r="N58" i="1"/>
  <c r="I58" i="1"/>
  <c r="N503" i="1"/>
  <c r="I503" i="1"/>
  <c r="N769" i="1"/>
  <c r="I769" i="1"/>
  <c r="N1143" i="1"/>
  <c r="I1143" i="1"/>
  <c r="N1271" i="1"/>
  <c r="I1271" i="1"/>
  <c r="N1633" i="1"/>
  <c r="I1633" i="1"/>
  <c r="I2332" i="1"/>
  <c r="N2332" i="1"/>
  <c r="N372" i="1"/>
  <c r="I372" i="1"/>
  <c r="N231" i="1"/>
  <c r="I231" i="1"/>
  <c r="I1903" i="1"/>
  <c r="N1903" i="1"/>
  <c r="N1107" i="1"/>
  <c r="H1107" i="1"/>
  <c r="I1107" i="1"/>
  <c r="N76" i="1"/>
  <c r="I76" i="1"/>
  <c r="N224" i="1"/>
  <c r="I224" i="1"/>
  <c r="N456" i="1"/>
  <c r="I456" i="1"/>
  <c r="I893" i="1"/>
  <c r="N893" i="1"/>
  <c r="N1676" i="1"/>
  <c r="I1676" i="1"/>
  <c r="N2639" i="1"/>
  <c r="I2639" i="1"/>
  <c r="N37" i="1"/>
  <c r="I37" i="1"/>
  <c r="I242" i="1"/>
  <c r="N242" i="1"/>
  <c r="N419" i="1"/>
  <c r="I419" i="1"/>
  <c r="I558" i="1"/>
  <c r="N558" i="1"/>
  <c r="N680" i="1"/>
  <c r="I680" i="1"/>
  <c r="I803" i="1"/>
  <c r="N803" i="1"/>
  <c r="N1021" i="1"/>
  <c r="I1021" i="1"/>
  <c r="N1238" i="1"/>
  <c r="I1238" i="1"/>
  <c r="N1405" i="1"/>
  <c r="I1405" i="1"/>
  <c r="N1682" i="1"/>
  <c r="I1682" i="1"/>
  <c r="N2001" i="1"/>
  <c r="I2001" i="1"/>
  <c r="N2213" i="1"/>
  <c r="I2213" i="1"/>
  <c r="N2740" i="1"/>
  <c r="I2740" i="1"/>
  <c r="I3540" i="1"/>
  <c r="N3540" i="1"/>
  <c r="I39" i="1"/>
  <c r="N39" i="1"/>
  <c r="I228" i="1"/>
  <c r="N228" i="1"/>
  <c r="I381" i="1"/>
  <c r="N381" i="1"/>
  <c r="I533" i="1"/>
  <c r="N533" i="1"/>
  <c r="I741" i="1"/>
  <c r="N741" i="1"/>
  <c r="I867" i="1"/>
  <c r="N867" i="1"/>
  <c r="N1181" i="1"/>
  <c r="I1181" i="1"/>
  <c r="N1308" i="1"/>
  <c r="I1308" i="1"/>
  <c r="I1636" i="1"/>
  <c r="N1636" i="1"/>
  <c r="N1916" i="1"/>
  <c r="I1916" i="1"/>
  <c r="I2310" i="1"/>
  <c r="N2310" i="1"/>
  <c r="N3060" i="1"/>
  <c r="I3060" i="1"/>
  <c r="N3202" i="1"/>
  <c r="I3202" i="1"/>
  <c r="I106" i="1"/>
  <c r="N106" i="1"/>
  <c r="I304" i="1"/>
  <c r="N304" i="1"/>
  <c r="I452" i="1"/>
  <c r="N452" i="1"/>
  <c r="I687" i="1"/>
  <c r="N687" i="1"/>
  <c r="I822" i="1"/>
  <c r="N822" i="1"/>
  <c r="I1324" i="1"/>
  <c r="N1324" i="1"/>
  <c r="N1506" i="1"/>
  <c r="I1506" i="1"/>
  <c r="N1833" i="1"/>
  <c r="I1833" i="1"/>
  <c r="N2185" i="1"/>
  <c r="I2185" i="1"/>
  <c r="N2350" i="1"/>
  <c r="I2350" i="1"/>
  <c r="I3108" i="1"/>
  <c r="N3108" i="1"/>
  <c r="N49" i="1"/>
  <c r="I49" i="1"/>
  <c r="I238" i="1"/>
  <c r="N238" i="1"/>
  <c r="I397" i="1"/>
  <c r="N397" i="1"/>
  <c r="N550" i="1"/>
  <c r="I550" i="1"/>
  <c r="I610" i="1"/>
  <c r="N610" i="1"/>
  <c r="N657" i="1"/>
  <c r="I657" i="1"/>
  <c r="N767" i="1"/>
  <c r="I767" i="1"/>
  <c r="I1401" i="1"/>
  <c r="N1401" i="1"/>
  <c r="N1634" i="1"/>
  <c r="I1634" i="1"/>
  <c r="N2239" i="1"/>
  <c r="I2239" i="1"/>
  <c r="I2808" i="1"/>
  <c r="H2808" i="1"/>
  <c r="N2808" i="1"/>
  <c r="N3296" i="1"/>
  <c r="I3296" i="1"/>
  <c r="N3720" i="1"/>
  <c r="I3720" i="1"/>
  <c r="N1082" i="1"/>
  <c r="I1082" i="1"/>
  <c r="I1304" i="1"/>
  <c r="N1304" i="1"/>
  <c r="H1304" i="1"/>
  <c r="I1430" i="1"/>
  <c r="N1430" i="1"/>
  <c r="N1577" i="1"/>
  <c r="I1577" i="1"/>
  <c r="I1782" i="1"/>
  <c r="N1782" i="1"/>
  <c r="N1926" i="1"/>
  <c r="I1926" i="1"/>
  <c r="I2130" i="1"/>
  <c r="N2130" i="1"/>
  <c r="I2457" i="1"/>
  <c r="N2457" i="1"/>
  <c r="I2700" i="1"/>
  <c r="N2700" i="1"/>
  <c r="N3431" i="1"/>
  <c r="I3431" i="1"/>
  <c r="N4105" i="1"/>
  <c r="I4105" i="1"/>
  <c r="I1076" i="1"/>
  <c r="N1076" i="1"/>
  <c r="I1234" i="1"/>
  <c r="N1234" i="1"/>
  <c r="I1360" i="1"/>
  <c r="N1360" i="1"/>
  <c r="I1503" i="1"/>
  <c r="N1503" i="1"/>
  <c r="I1629" i="1"/>
  <c r="N1629" i="1"/>
  <c r="I1898" i="1"/>
  <c r="N1898" i="1"/>
  <c r="I2007" i="1"/>
  <c r="H2007" i="1"/>
  <c r="N2007" i="1"/>
  <c r="I2188" i="1"/>
  <c r="N2188" i="1"/>
  <c r="I2375" i="1"/>
  <c r="N2375" i="1"/>
  <c r="N2602" i="1"/>
  <c r="I2602" i="1"/>
  <c r="N2755" i="1"/>
  <c r="I2755" i="1"/>
  <c r="N3178" i="1"/>
  <c r="I3178" i="1"/>
  <c r="I4087" i="1"/>
  <c r="N4087" i="1"/>
  <c r="I1085" i="1"/>
  <c r="N1085" i="1"/>
  <c r="I1243" i="1"/>
  <c r="N1243" i="1"/>
  <c r="I1383" i="1"/>
  <c r="N1383" i="1"/>
  <c r="I1535" i="1"/>
  <c r="N1535" i="1"/>
  <c r="I1777" i="1"/>
  <c r="N1777" i="1"/>
  <c r="I1905" i="1"/>
  <c r="N1905" i="1"/>
  <c r="I2093" i="1"/>
  <c r="N2093" i="1"/>
  <c r="I2215" i="1"/>
  <c r="N2215" i="1"/>
  <c r="N2408" i="1"/>
  <c r="I2408" i="1"/>
  <c r="N2705" i="1"/>
  <c r="I2705" i="1"/>
  <c r="N3149" i="1"/>
  <c r="I3149" i="1"/>
  <c r="I3879" i="1"/>
  <c r="N3879" i="1"/>
  <c r="I1001" i="1"/>
  <c r="N1001" i="1"/>
  <c r="I1028" i="1"/>
  <c r="N1028" i="1"/>
  <c r="I1196" i="1"/>
  <c r="N1196" i="1"/>
  <c r="N1321" i="1"/>
  <c r="I1321" i="1"/>
  <c r="I1475" i="1"/>
  <c r="N1475" i="1"/>
  <c r="I1631" i="1"/>
  <c r="N1631" i="1"/>
  <c r="N1906" i="1"/>
  <c r="I1906" i="1"/>
  <c r="N2094" i="1"/>
  <c r="I2094" i="1"/>
  <c r="N2210" i="1"/>
  <c r="I2210" i="1"/>
  <c r="I2576" i="1"/>
  <c r="N2576" i="1"/>
  <c r="N3444" i="1"/>
  <c r="I3444" i="1"/>
  <c r="N2311" i="1"/>
  <c r="I2311" i="1"/>
  <c r="I2462" i="1"/>
  <c r="N2462" i="1"/>
  <c r="I2667" i="1"/>
  <c r="N2667" i="1"/>
  <c r="I2875" i="1"/>
  <c r="N2875" i="1"/>
  <c r="N3135" i="1"/>
  <c r="I3135" i="1"/>
  <c r="H3135" i="1"/>
  <c r="N3402" i="1"/>
  <c r="I3402" i="1"/>
  <c r="N3703" i="1"/>
  <c r="I3703" i="1"/>
  <c r="N4269" i="1"/>
  <c r="I4269" i="1"/>
  <c r="N2349" i="1"/>
  <c r="I2349" i="1"/>
  <c r="I2496" i="1"/>
  <c r="N2496" i="1"/>
  <c r="I2669" i="1"/>
  <c r="N2669" i="1"/>
  <c r="I2828" i="1"/>
  <c r="N2828" i="1"/>
  <c r="N2995" i="1"/>
  <c r="I2995" i="1"/>
  <c r="I3344" i="1"/>
  <c r="N3344" i="1"/>
  <c r="I3604" i="1"/>
  <c r="N3604" i="1"/>
  <c r="N3965" i="1"/>
  <c r="I3965" i="1"/>
  <c r="I2453" i="1"/>
  <c r="N2453" i="1"/>
  <c r="I2614" i="1"/>
  <c r="N2614" i="1"/>
  <c r="I2746" i="1"/>
  <c r="N2746" i="1"/>
  <c r="I2851" i="1"/>
  <c r="N2851" i="1"/>
  <c r="N2993" i="1"/>
  <c r="I2993" i="1"/>
  <c r="N3203" i="1"/>
  <c r="I3203" i="1"/>
  <c r="I3480" i="1"/>
  <c r="N3480" i="1"/>
  <c r="N3823" i="1"/>
  <c r="I3823" i="1"/>
  <c r="N4534" i="1"/>
  <c r="I4534" i="1"/>
  <c r="N2492" i="1"/>
  <c r="I2492" i="1"/>
  <c r="N2671" i="1"/>
  <c r="I2671" i="1"/>
  <c r="I2837" i="1"/>
  <c r="N2837" i="1"/>
  <c r="N3011" i="1"/>
  <c r="I3011" i="1"/>
  <c r="N3362" i="1"/>
  <c r="I3362" i="1"/>
  <c r="N3869" i="1"/>
  <c r="I3869" i="1"/>
  <c r="I4694" i="1"/>
  <c r="N4694" i="1"/>
  <c r="I2920" i="1"/>
  <c r="H2920" i="1"/>
  <c r="N2920" i="1"/>
  <c r="I3069" i="1"/>
  <c r="N3069" i="1"/>
  <c r="I3285" i="1"/>
  <c r="N3285" i="1"/>
  <c r="I3502" i="1"/>
  <c r="N3502" i="1"/>
  <c r="N3594" i="1"/>
  <c r="I3594" i="1"/>
  <c r="N3888" i="1"/>
  <c r="I3888" i="1"/>
  <c r="I4373" i="1"/>
  <c r="N4373" i="1"/>
  <c r="I4990" i="1"/>
  <c r="N4990" i="1"/>
  <c r="I3021" i="1"/>
  <c r="N3021" i="1"/>
  <c r="H3021" i="1"/>
  <c r="I3153" i="1"/>
  <c r="N3153" i="1"/>
  <c r="I3333" i="1"/>
  <c r="N3333" i="1"/>
  <c r="I3629" i="1"/>
  <c r="N3629" i="1"/>
  <c r="N3996" i="1"/>
  <c r="I3996" i="1"/>
  <c r="N4646" i="1"/>
  <c r="I4646" i="1"/>
  <c r="I3128" i="1"/>
  <c r="N3128" i="1"/>
  <c r="I3310" i="1"/>
  <c r="N3310" i="1"/>
  <c r="I3421" i="1"/>
  <c r="N3421" i="1"/>
  <c r="N3600" i="1"/>
  <c r="I3600" i="1"/>
  <c r="N4064" i="1"/>
  <c r="I4064" i="1"/>
  <c r="N4663" i="1"/>
  <c r="I4663" i="1"/>
  <c r="I3046" i="1"/>
  <c r="N3046" i="1"/>
  <c r="N3193" i="1"/>
  <c r="I3193" i="1"/>
  <c r="I3414" i="1"/>
  <c r="N3414" i="1"/>
  <c r="N3514" i="1"/>
  <c r="I3514" i="1"/>
  <c r="N3683" i="1"/>
  <c r="I3683" i="1"/>
  <c r="N4028" i="1"/>
  <c r="I4028" i="1"/>
  <c r="I4859" i="1"/>
  <c r="N4859" i="1"/>
  <c r="N3433" i="1"/>
  <c r="I3433" i="1"/>
  <c r="I3495" i="1"/>
  <c r="N3495" i="1"/>
  <c r="N3619" i="1"/>
  <c r="I3619" i="1"/>
  <c r="I3684" i="1"/>
  <c r="N3684" i="1"/>
  <c r="S5611" i="1"/>
  <c r="R5611" i="1"/>
  <c r="R5409" i="1"/>
  <c r="S5409" i="1"/>
  <c r="R4082" i="1"/>
  <c r="Q4075" i="1"/>
  <c r="S4082" i="1"/>
  <c r="Q4174" i="1"/>
  <c r="R3377" i="1"/>
  <c r="S3377" i="1"/>
  <c r="R3746" i="1"/>
  <c r="Q3738" i="1"/>
  <c r="S3746" i="1"/>
  <c r="S3906" i="1"/>
  <c r="S3420" i="1"/>
  <c r="R3420" i="1"/>
  <c r="S2403" i="1"/>
  <c r="R2814" i="1"/>
  <c r="S2814" i="1"/>
  <c r="R3142" i="1"/>
  <c r="S3142" i="1"/>
  <c r="S1996" i="1"/>
  <c r="R1996" i="1"/>
  <c r="R2748" i="1"/>
  <c r="S2748" i="1"/>
  <c r="W19" i="9"/>
  <c r="Q369" i="1"/>
  <c r="N744" i="1"/>
  <c r="I744" i="1"/>
  <c r="N2468" i="1"/>
  <c r="I2468" i="1"/>
  <c r="N891" i="1"/>
  <c r="I891" i="1"/>
  <c r="N3437" i="1"/>
  <c r="I3437" i="1"/>
  <c r="I650" i="1"/>
  <c r="N650" i="1"/>
  <c r="N1477" i="1"/>
  <c r="I1477" i="1"/>
  <c r="N2111" i="1"/>
  <c r="I2111" i="1"/>
  <c r="N51" i="1"/>
  <c r="I51" i="1"/>
  <c r="I532" i="1"/>
  <c r="N532" i="1"/>
  <c r="I812" i="1"/>
  <c r="N812" i="1"/>
  <c r="N1386" i="1"/>
  <c r="I1386" i="1"/>
  <c r="N2286" i="1"/>
  <c r="I2286" i="1"/>
  <c r="I356" i="1"/>
  <c r="N356" i="1"/>
  <c r="N223" i="1"/>
  <c r="I223" i="1"/>
  <c r="N301" i="1"/>
  <c r="I301" i="1"/>
  <c r="N82" i="1"/>
  <c r="I82" i="1"/>
  <c r="I458" i="1"/>
  <c r="N458" i="1"/>
  <c r="N721" i="1"/>
  <c r="I721" i="1"/>
  <c r="N858" i="1"/>
  <c r="I858" i="1"/>
  <c r="N1558" i="1"/>
  <c r="I1558" i="1"/>
  <c r="I2285" i="1"/>
  <c r="N2285" i="1"/>
  <c r="N335" i="1"/>
  <c r="I335" i="1"/>
  <c r="I1091" i="1"/>
  <c r="N1091" i="1"/>
  <c r="N406" i="1"/>
  <c r="I406" i="1"/>
  <c r="N91" i="1"/>
  <c r="I91" i="1"/>
  <c r="N300" i="1"/>
  <c r="I300" i="1"/>
  <c r="N412" i="1"/>
  <c r="I412" i="1"/>
  <c r="N662" i="1"/>
  <c r="I662" i="1"/>
  <c r="N841" i="1"/>
  <c r="I841" i="1"/>
  <c r="N1215" i="1"/>
  <c r="I1215" i="1"/>
  <c r="N1465" i="1"/>
  <c r="I1465" i="1"/>
  <c r="N2119" i="1"/>
  <c r="I2119" i="1"/>
  <c r="N3136" i="1"/>
  <c r="I3136" i="1"/>
  <c r="N784" i="1"/>
  <c r="I784" i="1"/>
  <c r="I1169" i="1"/>
  <c r="N1169" i="1"/>
  <c r="I251" i="1"/>
  <c r="N251" i="1"/>
  <c r="N3434" i="1"/>
  <c r="I3434" i="1"/>
  <c r="N232" i="1"/>
  <c r="I232" i="1"/>
  <c r="N462" i="1"/>
  <c r="I462" i="1"/>
  <c r="N989" i="1"/>
  <c r="I989" i="1"/>
  <c r="N1775" i="1"/>
  <c r="I1775" i="1"/>
  <c r="N2874" i="1"/>
  <c r="I2874" i="1"/>
  <c r="N45" i="1"/>
  <c r="I45" i="1"/>
  <c r="I250" i="1"/>
  <c r="N250" i="1"/>
  <c r="N427" i="1"/>
  <c r="I427" i="1"/>
  <c r="I564" i="1"/>
  <c r="N564" i="1"/>
  <c r="N685" i="1"/>
  <c r="I685" i="1"/>
  <c r="I811" i="1"/>
  <c r="N811" i="1"/>
  <c r="N1029" i="1"/>
  <c r="I1029" i="1"/>
  <c r="N1246" i="1"/>
  <c r="I1246" i="1"/>
  <c r="N1309" i="1"/>
  <c r="I1309" i="1"/>
  <c r="N1559" i="1"/>
  <c r="I1559" i="1"/>
  <c r="N1870" i="1"/>
  <c r="I1870" i="1"/>
  <c r="I2147" i="1"/>
  <c r="N2147" i="1"/>
  <c r="N2499" i="1"/>
  <c r="I2499" i="1"/>
  <c r="N3218" i="1"/>
  <c r="I3218" i="1"/>
  <c r="I4349" i="1"/>
  <c r="N4349" i="1"/>
  <c r="I125" i="1"/>
  <c r="H125" i="1"/>
  <c r="N125" i="1"/>
  <c r="I327" i="1"/>
  <c r="N327" i="1"/>
  <c r="I541" i="1"/>
  <c r="N541" i="1"/>
  <c r="I749" i="1"/>
  <c r="N749" i="1"/>
  <c r="I900" i="1"/>
  <c r="N900" i="1"/>
  <c r="N1189" i="1"/>
  <c r="I1189" i="1"/>
  <c r="N1316" i="1"/>
  <c r="I1316" i="1"/>
  <c r="I1644" i="1"/>
  <c r="N1644" i="1"/>
  <c r="N2137" i="1"/>
  <c r="I2137" i="1"/>
  <c r="N2775" i="1"/>
  <c r="I2775" i="1"/>
  <c r="N3742" i="1"/>
  <c r="I3742" i="1"/>
  <c r="I56" i="1"/>
  <c r="N56" i="1"/>
  <c r="I221" i="1"/>
  <c r="N221" i="1"/>
  <c r="I382" i="1"/>
  <c r="N382" i="1"/>
  <c r="I542" i="1"/>
  <c r="N542" i="1"/>
  <c r="I697" i="1"/>
  <c r="N697" i="1"/>
  <c r="I830" i="1"/>
  <c r="N830" i="1"/>
  <c r="N1342" i="1"/>
  <c r="I1342" i="1"/>
  <c r="N1514" i="1"/>
  <c r="H1514" i="1"/>
  <c r="I1514" i="1"/>
  <c r="N1841" i="1"/>
  <c r="I1841" i="1"/>
  <c r="I2187" i="1"/>
  <c r="N2187" i="1"/>
  <c r="N2369" i="1"/>
  <c r="I2369" i="1"/>
  <c r="N3132" i="1"/>
  <c r="I3132" i="1"/>
  <c r="N57" i="1"/>
  <c r="I57" i="1"/>
  <c r="I246" i="1"/>
  <c r="N246" i="1"/>
  <c r="N403" i="1"/>
  <c r="I403" i="1"/>
  <c r="N568" i="1"/>
  <c r="I568" i="1"/>
  <c r="I611" i="1"/>
  <c r="N611" i="1"/>
  <c r="N658" i="1"/>
  <c r="I658" i="1"/>
  <c r="N775" i="1"/>
  <c r="I775" i="1"/>
  <c r="N1087" i="1"/>
  <c r="I1087" i="1"/>
  <c r="N1545" i="1"/>
  <c r="I1545" i="1"/>
  <c r="I1933" i="1"/>
  <c r="N1933" i="1"/>
  <c r="N2680" i="1"/>
  <c r="I2680" i="1"/>
  <c r="N3328" i="1"/>
  <c r="I3328" i="1"/>
  <c r="N980" i="1"/>
  <c r="I980" i="1"/>
  <c r="N1184" i="1"/>
  <c r="I1184" i="1"/>
  <c r="N1311" i="1"/>
  <c r="I1311" i="1"/>
  <c r="I1438" i="1"/>
  <c r="N1438" i="1"/>
  <c r="N1585" i="1"/>
  <c r="I1585" i="1"/>
  <c r="I1790" i="1"/>
  <c r="N1790" i="1"/>
  <c r="I1942" i="1"/>
  <c r="N1942" i="1"/>
  <c r="I2138" i="1"/>
  <c r="N2138" i="1"/>
  <c r="N2567" i="1"/>
  <c r="I2567" i="1"/>
  <c r="I2708" i="1"/>
  <c r="N2708" i="1"/>
  <c r="I3443" i="1"/>
  <c r="N3443" i="1"/>
  <c r="I1018" i="1"/>
  <c r="N1018" i="1"/>
  <c r="I1178" i="1"/>
  <c r="N1178" i="1"/>
  <c r="I1305" i="1"/>
  <c r="N1305" i="1"/>
  <c r="I1448" i="1"/>
  <c r="N1448" i="1"/>
  <c r="I1571" i="1"/>
  <c r="N1571" i="1"/>
  <c r="I1784" i="1"/>
  <c r="N1784" i="1"/>
  <c r="I1904" i="1"/>
  <c r="N1904" i="1"/>
  <c r="I2062" i="1"/>
  <c r="N2062" i="1"/>
  <c r="I2196" i="1"/>
  <c r="N2196" i="1"/>
  <c r="N2376" i="1"/>
  <c r="I2376" i="1"/>
  <c r="N2610" i="1"/>
  <c r="I2610" i="1"/>
  <c r="N2763" i="1"/>
  <c r="I2763" i="1"/>
  <c r="N3194" i="1"/>
  <c r="I3194" i="1"/>
  <c r="I4325" i="1"/>
  <c r="N4325" i="1"/>
  <c r="I1093" i="1"/>
  <c r="N1093" i="1"/>
  <c r="I1251" i="1"/>
  <c r="N1251" i="1"/>
  <c r="I1391" i="1"/>
  <c r="N1391" i="1"/>
  <c r="I1543" i="1"/>
  <c r="N1543" i="1"/>
  <c r="I1785" i="1"/>
  <c r="N1785" i="1"/>
  <c r="I1913" i="1"/>
  <c r="N1913" i="1"/>
  <c r="I2101" i="1"/>
  <c r="N2101" i="1"/>
  <c r="I2221" i="1"/>
  <c r="N2221" i="1"/>
  <c r="N2433" i="1"/>
  <c r="I2433" i="1"/>
  <c r="N2713" i="1"/>
  <c r="I2713" i="1"/>
  <c r="N3226" i="1"/>
  <c r="I3226" i="1"/>
  <c r="N4521" i="1"/>
  <c r="I4521" i="1"/>
  <c r="I1002" i="1"/>
  <c r="N1002" i="1"/>
  <c r="N1034" i="1"/>
  <c r="I1034" i="1"/>
  <c r="I1204" i="1"/>
  <c r="N1204" i="1"/>
  <c r="I1327" i="1"/>
  <c r="N1327" i="1"/>
  <c r="I1483" i="1"/>
  <c r="N1483" i="1"/>
  <c r="I1639" i="1"/>
  <c r="N1639" i="1"/>
  <c r="N1847" i="1"/>
  <c r="I1847" i="1"/>
  <c r="I1980" i="1"/>
  <c r="N1980" i="1"/>
  <c r="I2162" i="1"/>
  <c r="N2162" i="1"/>
  <c r="N2429" i="1"/>
  <c r="I2429" i="1"/>
  <c r="N2945" i="1"/>
  <c r="I2945" i="1"/>
  <c r="N4145" i="1"/>
  <c r="I4145" i="1"/>
  <c r="N2395" i="1"/>
  <c r="I2395" i="1"/>
  <c r="N2595" i="1"/>
  <c r="I2595" i="1"/>
  <c r="I2735" i="1"/>
  <c r="N2735" i="1"/>
  <c r="I3017" i="1"/>
  <c r="N3017" i="1"/>
  <c r="I3214" i="1"/>
  <c r="N3214" i="1"/>
  <c r="N3713" i="1"/>
  <c r="I3713" i="1"/>
  <c r="N4044" i="1"/>
  <c r="I4044" i="1"/>
  <c r="N5108" i="1"/>
  <c r="I5108" i="1"/>
  <c r="I2438" i="1"/>
  <c r="N2438" i="1"/>
  <c r="I2613" i="1"/>
  <c r="N2613" i="1"/>
  <c r="I2677" i="1"/>
  <c r="N2677" i="1"/>
  <c r="I2829" i="1"/>
  <c r="N2829" i="1"/>
  <c r="N2937" i="1"/>
  <c r="I2937" i="1"/>
  <c r="I3140" i="1"/>
  <c r="N3140" i="1"/>
  <c r="Q5079" i="1"/>
  <c r="S4517" i="1"/>
  <c r="R4517" i="1"/>
  <c r="S4068" i="1"/>
  <c r="R4068" i="1"/>
  <c r="S4571" i="1"/>
  <c r="R4571" i="1"/>
  <c r="R4090" i="1"/>
  <c r="S4090" i="1"/>
  <c r="R3915" i="1"/>
  <c r="S3915" i="1"/>
  <c r="R3976" i="1"/>
  <c r="S3976" i="1"/>
  <c r="S4204" i="1"/>
  <c r="R4358" i="1"/>
  <c r="S4358" i="1"/>
  <c r="R3686" i="1"/>
  <c r="S3686" i="1"/>
  <c r="R3807" i="1"/>
  <c r="S3807" i="1"/>
  <c r="R3543" i="1"/>
  <c r="S3543" i="1"/>
  <c r="S3385" i="1"/>
  <c r="S2878" i="1"/>
  <c r="R2878" i="1"/>
  <c r="R3558" i="1"/>
  <c r="S3558" i="1"/>
  <c r="Q3417" i="1"/>
  <c r="S2347" i="1"/>
  <c r="Q3161" i="1"/>
  <c r="S2496" i="1"/>
  <c r="S3422" i="1"/>
  <c r="R3422" i="1"/>
  <c r="S2843" i="1"/>
  <c r="S3662" i="1"/>
  <c r="R3050" i="1"/>
  <c r="S3050" i="1"/>
  <c r="R1955" i="1"/>
  <c r="S1955" i="1"/>
  <c r="S2709" i="1"/>
  <c r="R1493" i="1"/>
  <c r="Q1488" i="1"/>
  <c r="S3277" i="1"/>
  <c r="R3277" i="1"/>
  <c r="R1463" i="1"/>
  <c r="Q1427" i="1"/>
  <c r="S1463" i="1"/>
  <c r="R2406" i="1"/>
  <c r="S2406" i="1"/>
  <c r="S389" i="1"/>
  <c r="R389" i="1"/>
  <c r="S2793" i="1"/>
  <c r="Q1776" i="1"/>
  <c r="S847" i="1"/>
  <c r="R847" i="1"/>
  <c r="Q842" i="1"/>
  <c r="S813" i="1"/>
  <c r="R813" i="1"/>
  <c r="S781" i="1"/>
  <c r="R781" i="1"/>
  <c r="S749" i="1"/>
  <c r="R749" i="1"/>
  <c r="S4054" i="1"/>
  <c r="R4054" i="1"/>
  <c r="S2669" i="1"/>
  <c r="S1853" i="1"/>
  <c r="S332" i="1"/>
  <c r="S170" i="1"/>
  <c r="S1956" i="1"/>
  <c r="R1956" i="1"/>
  <c r="R5838" i="1"/>
  <c r="S5838" i="1"/>
  <c r="Q5837" i="1"/>
  <c r="S5514" i="1"/>
  <c r="R5514" i="1"/>
  <c r="S5239" i="1"/>
  <c r="R5239" i="1"/>
  <c r="R5392" i="1"/>
  <c r="S5392" i="1"/>
  <c r="S5538" i="1"/>
  <c r="R5538" i="1"/>
  <c r="R5441" i="1"/>
  <c r="S5441" i="1"/>
  <c r="Q5439" i="1"/>
  <c r="S4218" i="1"/>
  <c r="R4218" i="1"/>
  <c r="R3993" i="1"/>
  <c r="S3993" i="1"/>
  <c r="R3670" i="1"/>
  <c r="S3670" i="1"/>
  <c r="R3231" i="1"/>
  <c r="S3231" i="1"/>
  <c r="Q3223" i="1"/>
  <c r="R3092" i="1"/>
  <c r="S3092" i="1"/>
  <c r="R6103" i="1"/>
  <c r="S6103" i="1"/>
  <c r="R5418" i="1"/>
  <c r="S5418" i="1"/>
  <c r="S4322" i="1"/>
  <c r="R4322" i="1"/>
  <c r="R4126" i="1"/>
  <c r="S4126" i="1"/>
  <c r="R3551" i="1"/>
  <c r="S3551" i="1"/>
  <c r="S3427" i="1"/>
  <c r="R3427" i="1"/>
  <c r="R3496" i="1"/>
  <c r="S3496" i="1"/>
  <c r="S3858" i="1"/>
  <c r="R3858" i="1"/>
  <c r="R2737" i="1"/>
  <c r="S2737" i="1"/>
  <c r="S6087" i="1"/>
  <c r="R6087" i="1"/>
  <c r="Q6084" i="1"/>
  <c r="S5582" i="1"/>
  <c r="R5582" i="1"/>
  <c r="R5789" i="1"/>
  <c r="Q5788" i="1"/>
  <c r="R5393" i="1"/>
  <c r="S5393" i="1"/>
  <c r="R5011" i="1"/>
  <c r="S5011" i="1"/>
  <c r="S4653" i="1"/>
  <c r="R4234" i="1"/>
  <c r="S4234" i="1"/>
  <c r="R4572" i="1"/>
  <c r="S4572" i="1"/>
  <c r="Q3338" i="1"/>
  <c r="R2944" i="1"/>
  <c r="S2944" i="1"/>
  <c r="R2885" i="1"/>
  <c r="S2885" i="1"/>
  <c r="R2802" i="1"/>
  <c r="S2802" i="1"/>
  <c r="R2321" i="1"/>
  <c r="Q2305" i="1"/>
  <c r="S2321" i="1"/>
  <c r="R2589" i="1"/>
  <c r="S2589" i="1"/>
  <c r="S3927" i="1"/>
  <c r="R3927" i="1"/>
  <c r="S3413" i="1"/>
  <c r="R3413" i="1"/>
  <c r="S2400" i="1"/>
  <c r="R2400" i="1"/>
  <c r="S1990" i="1"/>
  <c r="R1990" i="1"/>
  <c r="S1346" i="1"/>
  <c r="S119" i="1"/>
  <c r="R119" i="1"/>
  <c r="S789" i="1"/>
  <c r="R789" i="1"/>
  <c r="R138" i="1"/>
  <c r="S138" i="1"/>
  <c r="R1017" i="1"/>
  <c r="S1017" i="1"/>
  <c r="S353" i="1"/>
  <c r="R353" i="1"/>
  <c r="R561" i="1"/>
  <c r="S561" i="1"/>
  <c r="N724" i="1"/>
  <c r="I724" i="1"/>
  <c r="I2287" i="1"/>
  <c r="N2287" i="1"/>
  <c r="I553" i="1"/>
  <c r="N553" i="1"/>
  <c r="I3300" i="1"/>
  <c r="N3300" i="1"/>
  <c r="N178" i="1"/>
  <c r="I178" i="1"/>
  <c r="I646" i="1"/>
  <c r="N646" i="1"/>
  <c r="N1453" i="1"/>
  <c r="I1453" i="1"/>
  <c r="N2095" i="1"/>
  <c r="I2095" i="1"/>
  <c r="N43" i="1"/>
  <c r="I43" i="1"/>
  <c r="I506" i="1"/>
  <c r="N506" i="1"/>
  <c r="I804" i="1"/>
  <c r="N804" i="1"/>
  <c r="N1371" i="1"/>
  <c r="I1371" i="1"/>
  <c r="N1974" i="1"/>
  <c r="I1974" i="1"/>
  <c r="I3292" i="1"/>
  <c r="N3292" i="1"/>
  <c r="N840" i="1"/>
  <c r="I840" i="1"/>
  <c r="I1249" i="1"/>
  <c r="N1249" i="1"/>
  <c r="N663" i="1"/>
  <c r="I663" i="1"/>
  <c r="N329" i="1"/>
  <c r="I329" i="1"/>
  <c r="N530" i="1"/>
  <c r="I530" i="1"/>
  <c r="N778" i="1"/>
  <c r="I778" i="1"/>
  <c r="I1075" i="1"/>
  <c r="N1075" i="1"/>
  <c r="N1452" i="1"/>
  <c r="I1452" i="1"/>
  <c r="N2228" i="1"/>
  <c r="I2228" i="1"/>
  <c r="N324" i="1"/>
  <c r="I324" i="1"/>
  <c r="N2234" i="1"/>
  <c r="I2234" i="1"/>
  <c r="N1073" i="1"/>
  <c r="I1073" i="1"/>
  <c r="N1989" i="1"/>
  <c r="I1989" i="1"/>
  <c r="N1424" i="1"/>
  <c r="I1424" i="1"/>
  <c r="N225" i="1"/>
  <c r="I225" i="1"/>
  <c r="N385" i="1"/>
  <c r="I385" i="1"/>
  <c r="I652" i="1"/>
  <c r="N652" i="1"/>
  <c r="N833" i="1"/>
  <c r="I833" i="1"/>
  <c r="N1207" i="1"/>
  <c r="I1207" i="1"/>
  <c r="N1445" i="1"/>
  <c r="I1445" i="1"/>
  <c r="N2103" i="1"/>
  <c r="I2103" i="1"/>
  <c r="N2958" i="1"/>
  <c r="I2958" i="1"/>
  <c r="I686" i="1"/>
  <c r="H686" i="1"/>
  <c r="N686" i="1"/>
  <c r="I1161" i="1"/>
  <c r="N1161" i="1"/>
  <c r="I235" i="1"/>
  <c r="N235" i="1"/>
  <c r="N2866" i="1"/>
  <c r="I2866" i="1"/>
  <c r="N576" i="1"/>
  <c r="I576" i="1"/>
  <c r="N1457" i="1"/>
  <c r="I1457" i="1"/>
  <c r="N2300" i="1"/>
  <c r="I2300" i="1"/>
  <c r="N3609" i="1"/>
  <c r="I3609" i="1"/>
  <c r="I124" i="1"/>
  <c r="N124" i="1"/>
  <c r="H124" i="1"/>
  <c r="I338" i="1"/>
  <c r="N338" i="1"/>
  <c r="I479" i="1"/>
  <c r="N479" i="1"/>
  <c r="I628" i="1"/>
  <c r="N628" i="1"/>
  <c r="I734" i="1"/>
  <c r="N734" i="1"/>
  <c r="I873" i="1"/>
  <c r="N873" i="1"/>
  <c r="N1174" i="1"/>
  <c r="I1174" i="1"/>
  <c r="N1302" i="1"/>
  <c r="I1302" i="1"/>
  <c r="N1508" i="1"/>
  <c r="I1508" i="1"/>
  <c r="I1859" i="1"/>
  <c r="N1859" i="1"/>
  <c r="I2139" i="1"/>
  <c r="N2139" i="1"/>
  <c r="I2437" i="1"/>
  <c r="N2437" i="1"/>
  <c r="N2957" i="1"/>
  <c r="I2957" i="1"/>
  <c r="N4301" i="1"/>
  <c r="I4301" i="1"/>
  <c r="I113" i="1"/>
  <c r="N113" i="1"/>
  <c r="I319" i="1"/>
  <c r="N319" i="1"/>
  <c r="I451" i="1"/>
  <c r="N451" i="1"/>
  <c r="I674" i="1"/>
  <c r="N674" i="1"/>
  <c r="I805" i="1"/>
  <c r="N805" i="1"/>
  <c r="N1080" i="1"/>
  <c r="I1080" i="1"/>
  <c r="N1245" i="1"/>
  <c r="I1245" i="1"/>
  <c r="N1530" i="1"/>
  <c r="I1530" i="1"/>
  <c r="N1850" i="1"/>
  <c r="I1850" i="1"/>
  <c r="N2129" i="1"/>
  <c r="I2129" i="1"/>
  <c r="N2562" i="1"/>
  <c r="I2562" i="1"/>
  <c r="N3711" i="1"/>
  <c r="I3711" i="1"/>
  <c r="I48" i="1"/>
  <c r="N48" i="1"/>
  <c r="I213" i="1"/>
  <c r="N213" i="1"/>
  <c r="I376" i="1"/>
  <c r="N376" i="1"/>
  <c r="I534" i="1"/>
  <c r="N534" i="1"/>
  <c r="I758" i="1"/>
  <c r="N758" i="1"/>
  <c r="I882" i="1"/>
  <c r="N882" i="1"/>
  <c r="N1410" i="1"/>
  <c r="I1410" i="1"/>
  <c r="I1686" i="1"/>
  <c r="N1686" i="1"/>
  <c r="N2088" i="1"/>
  <c r="I2088" i="1"/>
  <c r="N2241" i="1"/>
  <c r="I2241" i="1"/>
  <c r="N2592" i="1"/>
  <c r="I2592" i="1"/>
  <c r="N4482" i="1"/>
  <c r="I4482" i="1"/>
  <c r="N177" i="1"/>
  <c r="I177" i="1"/>
  <c r="H177" i="1"/>
  <c r="I321" i="1"/>
  <c r="N321" i="1"/>
  <c r="N475" i="1"/>
  <c r="I475" i="1"/>
  <c r="I602" i="1"/>
  <c r="N602" i="1"/>
  <c r="N618" i="1"/>
  <c r="I618" i="1"/>
  <c r="N702" i="1"/>
  <c r="I702" i="1"/>
  <c r="N831" i="1"/>
  <c r="I831" i="1"/>
  <c r="N1079" i="1"/>
  <c r="I1079" i="1"/>
  <c r="N1537" i="1"/>
  <c r="I1537" i="1"/>
  <c r="N1931" i="1"/>
  <c r="I1931" i="1"/>
  <c r="N2664" i="1"/>
  <c r="I2664" i="1"/>
  <c r="I2943" i="1"/>
  <c r="N2943" i="1"/>
  <c r="I902" i="1"/>
  <c r="N902" i="1"/>
  <c r="N1176" i="1"/>
  <c r="I1176" i="1"/>
  <c r="N1240" i="1"/>
  <c r="I1240" i="1"/>
  <c r="I1373" i="1"/>
  <c r="N1373" i="1"/>
  <c r="N1509" i="1"/>
  <c r="I1509" i="1"/>
  <c r="I1653" i="1"/>
  <c r="N1653" i="1"/>
  <c r="I1851" i="1"/>
  <c r="N1851" i="1"/>
  <c r="I2068" i="1"/>
  <c r="N2068" i="1"/>
  <c r="I2218" i="1"/>
  <c r="N2218" i="1"/>
  <c r="I2635" i="1"/>
  <c r="N2635" i="1"/>
  <c r="I2897" i="1"/>
  <c r="N2897" i="1"/>
  <c r="I987" i="1"/>
  <c r="H987" i="1"/>
  <c r="N987" i="1"/>
  <c r="I1170" i="1"/>
  <c r="N1170" i="1"/>
  <c r="I1298" i="1"/>
  <c r="N1298" i="1"/>
  <c r="I1440" i="1"/>
  <c r="N1440" i="1"/>
  <c r="I1568" i="1"/>
  <c r="N1568" i="1"/>
  <c r="I1696" i="1"/>
  <c r="H1696" i="1"/>
  <c r="N1696" i="1"/>
  <c r="I1837" i="1"/>
  <c r="N1837" i="1"/>
  <c r="I1948" i="1"/>
  <c r="N1948" i="1"/>
  <c r="I2116" i="1"/>
  <c r="N2116" i="1"/>
  <c r="I2343" i="1"/>
  <c r="N2343" i="1"/>
  <c r="N2455" i="1"/>
  <c r="I2455" i="1"/>
  <c r="N2682" i="1"/>
  <c r="I2682" i="1"/>
  <c r="I2909" i="1"/>
  <c r="N2909" i="1"/>
  <c r="N3477" i="1"/>
  <c r="I3477" i="1"/>
  <c r="I1019" i="1"/>
  <c r="N1019" i="1"/>
  <c r="I1179" i="1"/>
  <c r="N1179" i="1"/>
  <c r="I1306" i="1"/>
  <c r="N1306" i="1"/>
  <c r="I1463" i="1"/>
  <c r="N1463" i="1"/>
  <c r="I1616" i="1"/>
  <c r="N1616" i="1"/>
  <c r="I1838" i="1"/>
  <c r="N1838" i="1"/>
  <c r="I1971" i="1"/>
  <c r="N1971" i="1"/>
  <c r="I2153" i="1"/>
  <c r="N2153" i="1"/>
  <c r="I2335" i="1"/>
  <c r="N2335" i="1"/>
  <c r="N2617" i="1"/>
  <c r="I2617" i="1"/>
  <c r="N2895" i="1"/>
  <c r="I2895" i="1"/>
  <c r="N3520" i="1"/>
  <c r="I3520" i="1"/>
  <c r="I993" i="1"/>
  <c r="N993" i="1"/>
  <c r="I1009" i="1"/>
  <c r="N1009" i="1"/>
  <c r="N1094" i="1"/>
  <c r="I1094" i="1"/>
  <c r="I1260" i="1"/>
  <c r="N1260" i="1"/>
  <c r="N1384" i="1"/>
  <c r="I1384" i="1"/>
  <c r="N1544" i="1"/>
  <c r="I1544" i="1"/>
  <c r="I1778" i="1"/>
  <c r="N1778" i="1"/>
  <c r="N1839" i="1"/>
  <c r="I1839" i="1"/>
  <c r="I1972" i="1"/>
  <c r="N1972" i="1"/>
  <c r="I2154" i="1"/>
  <c r="N2154" i="1"/>
  <c r="I2402" i="1"/>
  <c r="N2402" i="1"/>
  <c r="N2922" i="1"/>
  <c r="I2922" i="1"/>
  <c r="N3997" i="1"/>
  <c r="I3997" i="1"/>
  <c r="N2389" i="1"/>
  <c r="I2389" i="1"/>
  <c r="N2587" i="1"/>
  <c r="I2587" i="1"/>
  <c r="N2728" i="1"/>
  <c r="I2728" i="1"/>
  <c r="I3009" i="1"/>
  <c r="N3009" i="1"/>
  <c r="I3206" i="1"/>
  <c r="N3206" i="1"/>
  <c r="I3968" i="1"/>
  <c r="N3968" i="1"/>
  <c r="N4899" i="1"/>
  <c r="I4899" i="1"/>
  <c r="N2407" i="1"/>
  <c r="I2407" i="1"/>
  <c r="I2605" i="1"/>
  <c r="N2605" i="1"/>
  <c r="I2730" i="1"/>
  <c r="N2730" i="1"/>
  <c r="I2901" i="1"/>
  <c r="N2901" i="1"/>
  <c r="N3131" i="1"/>
  <c r="I3131" i="1"/>
  <c r="N3410" i="1"/>
  <c r="I3410" i="1"/>
  <c r="N3737" i="1"/>
  <c r="I3737" i="1"/>
  <c r="N4277" i="1"/>
  <c r="I4277" i="1"/>
  <c r="I2554" i="1"/>
  <c r="N2554" i="1"/>
  <c r="I2678" i="1"/>
  <c r="N2678" i="1"/>
  <c r="I2816" i="1"/>
  <c r="N2816" i="1"/>
  <c r="I2902" i="1"/>
  <c r="N2902" i="1"/>
  <c r="N3100" i="1"/>
  <c r="I3100" i="1"/>
  <c r="N3322" i="1"/>
  <c r="I3322" i="1"/>
  <c r="I3580" i="1"/>
  <c r="N3580" i="1"/>
  <c r="N4065" i="1"/>
  <c r="I4065" i="1"/>
  <c r="I2409" i="1"/>
  <c r="N2409" i="1"/>
  <c r="N2599" i="1"/>
  <c r="I2599" i="1"/>
  <c r="N2747" i="1"/>
  <c r="I2747" i="1"/>
  <c r="I2892" i="1"/>
  <c r="N2892" i="1"/>
  <c r="I3230" i="1"/>
  <c r="N3230" i="1"/>
  <c r="I3524" i="1"/>
  <c r="N3524" i="1"/>
  <c r="N4137" i="1"/>
  <c r="I4137" i="1"/>
  <c r="I2860" i="1"/>
  <c r="N2860" i="1"/>
  <c r="N2982" i="1"/>
  <c r="I2982" i="1"/>
  <c r="N3151" i="1"/>
  <c r="I3151" i="1"/>
  <c r="I3366" i="1"/>
  <c r="N3366" i="1"/>
  <c r="I3537" i="1"/>
  <c r="N3537" i="1"/>
  <c r="N3793" i="1"/>
  <c r="I3793" i="1"/>
  <c r="N3981" i="1"/>
  <c r="I3981" i="1"/>
  <c r="I4628" i="1"/>
  <c r="N4628" i="1"/>
  <c r="I2936" i="1"/>
  <c r="N2936" i="1"/>
  <c r="I3091" i="1"/>
  <c r="N3091" i="1"/>
  <c r="I3215" i="1"/>
  <c r="N3215" i="1"/>
  <c r="I3446" i="1"/>
  <c r="N3446" i="1"/>
  <c r="I3745" i="1"/>
  <c r="N3745" i="1"/>
  <c r="N3876" i="1"/>
  <c r="I3876" i="1"/>
  <c r="N4347" i="1"/>
  <c r="I4347" i="1"/>
  <c r="N4930" i="1"/>
  <c r="I4930" i="1"/>
  <c r="I3208" i="1"/>
  <c r="N3208" i="1"/>
  <c r="I3355" i="1"/>
  <c r="N3355" i="1"/>
  <c r="I3491" i="1"/>
  <c r="N3491" i="1"/>
  <c r="I3797" i="1"/>
  <c r="N3797" i="1"/>
  <c r="I4445" i="1"/>
  <c r="N4445" i="1"/>
  <c r="N2986" i="1"/>
  <c r="I2986" i="1"/>
  <c r="I3117" i="1"/>
  <c r="N3117" i="1"/>
  <c r="I3311" i="1"/>
  <c r="N3311" i="1"/>
  <c r="N3562" i="1"/>
  <c r="I3562" i="1"/>
  <c r="N3751" i="1"/>
  <c r="I3751" i="1"/>
  <c r="N4395" i="1"/>
  <c r="I4395" i="1"/>
  <c r="I3375" i="1"/>
  <c r="N3375" i="1"/>
  <c r="N3557" i="1"/>
  <c r="I3557" i="1"/>
  <c r="R6316" i="1"/>
  <c r="S6316" i="1"/>
  <c r="R6140" i="1"/>
  <c r="S6140" i="1"/>
  <c r="R6199" i="1"/>
  <c r="S6199" i="1"/>
  <c r="R5873" i="1"/>
  <c r="S5873" i="1"/>
  <c r="R5833" i="1"/>
  <c r="S5833" i="1"/>
  <c r="Q5830" i="1"/>
  <c r="Q6097" i="1"/>
  <c r="S5596" i="1"/>
  <c r="R5596" i="1"/>
  <c r="S5803" i="1"/>
  <c r="R5803" i="1"/>
  <c r="S5226" i="1"/>
  <c r="R5226" i="1"/>
  <c r="Q5223" i="1"/>
  <c r="S4973" i="1"/>
  <c r="R4973" i="1"/>
  <c r="R5021" i="1"/>
  <c r="S5021" i="1"/>
  <c r="R3567" i="1"/>
  <c r="S3567" i="1"/>
  <c r="R3630" i="1"/>
  <c r="Q3628" i="1"/>
  <c r="R3121" i="1"/>
  <c r="Q3118" i="1"/>
  <c r="S3121" i="1"/>
  <c r="R2251" i="1"/>
  <c r="Q2242" i="1"/>
  <c r="S2251" i="1"/>
  <c r="R3047" i="1"/>
  <c r="S3047" i="1"/>
  <c r="Q3173" i="1"/>
  <c r="S1428" i="1"/>
  <c r="R1428" i="1"/>
  <c r="S487" i="1"/>
  <c r="R487" i="1"/>
  <c r="S272" i="1"/>
  <c r="R272" i="1"/>
  <c r="S2405" i="1"/>
  <c r="R2405" i="1"/>
  <c r="Q502" i="1"/>
  <c r="S853" i="1"/>
  <c r="R853" i="1"/>
  <c r="N343" i="1"/>
  <c r="I343" i="1"/>
  <c r="N887" i="1"/>
  <c r="I887" i="1"/>
  <c r="N239" i="1"/>
  <c r="I239" i="1"/>
  <c r="I1591" i="1"/>
  <c r="N1591" i="1"/>
  <c r="N44" i="1"/>
  <c r="I44" i="1"/>
  <c r="N446" i="1"/>
  <c r="I446" i="1"/>
  <c r="N876" i="1"/>
  <c r="I876" i="1"/>
  <c r="N1795" i="1"/>
  <c r="I1795" i="1"/>
  <c r="N2939" i="1"/>
  <c r="I2939" i="1"/>
  <c r="I331" i="1"/>
  <c r="N331" i="1"/>
  <c r="I748" i="1"/>
  <c r="N748" i="1"/>
  <c r="N978" i="1"/>
  <c r="I978" i="1"/>
  <c r="N1652" i="1"/>
  <c r="I1652" i="1"/>
  <c r="N2157" i="1"/>
  <c r="I2157" i="1"/>
  <c r="N3361" i="1"/>
  <c r="I3361" i="1"/>
  <c r="N1335" i="1"/>
  <c r="I1335" i="1"/>
  <c r="I1783" i="1"/>
  <c r="N1783" i="1"/>
  <c r="I690" i="1"/>
  <c r="N690" i="1"/>
  <c r="N337" i="1"/>
  <c r="I337" i="1"/>
  <c r="N538" i="1"/>
  <c r="I538" i="1"/>
  <c r="N786" i="1"/>
  <c r="I786" i="1"/>
  <c r="N1089" i="1"/>
  <c r="I1089" i="1"/>
  <c r="I1897" i="1"/>
  <c r="N1897" i="1"/>
  <c r="N2947" i="1"/>
  <c r="H2947" i="1"/>
  <c r="I2947" i="1"/>
  <c r="N760" i="1"/>
  <c r="I760" i="1"/>
  <c r="N2475" i="1"/>
  <c r="I2475" i="1"/>
  <c r="I1502" i="1"/>
  <c r="N1502" i="1"/>
  <c r="N233" i="1"/>
  <c r="I233" i="1"/>
  <c r="N511" i="1"/>
  <c r="I511" i="1"/>
  <c r="N777" i="1"/>
  <c r="I777" i="1"/>
  <c r="N1151" i="1"/>
  <c r="I1151" i="1"/>
  <c r="N1279" i="1"/>
  <c r="I1279" i="1"/>
  <c r="N1651" i="1"/>
  <c r="I1651" i="1"/>
  <c r="I2388" i="1"/>
  <c r="N2388" i="1"/>
  <c r="N447" i="1"/>
  <c r="I447" i="1"/>
  <c r="N1917" i="1"/>
  <c r="I1917" i="1"/>
  <c r="I1344" i="1"/>
  <c r="N1344" i="1"/>
  <c r="N101" i="1"/>
  <c r="I101" i="1"/>
  <c r="N392" i="1"/>
  <c r="I392" i="1"/>
  <c r="N586" i="1"/>
  <c r="I586" i="1"/>
  <c r="N1478" i="1"/>
  <c r="I1478" i="1"/>
  <c r="I2320" i="1"/>
  <c r="N2320" i="1"/>
  <c r="I3841" i="1"/>
  <c r="N3841" i="1"/>
  <c r="N180" i="1"/>
  <c r="I180" i="1"/>
  <c r="N346" i="1"/>
  <c r="I346" i="1"/>
  <c r="N493" i="1"/>
  <c r="I493" i="1"/>
  <c r="I629" i="1"/>
  <c r="N629" i="1"/>
  <c r="N747" i="1"/>
  <c r="I747" i="1"/>
  <c r="I879" i="1"/>
  <c r="N879" i="1"/>
  <c r="N1182" i="1"/>
  <c r="I1182" i="1"/>
  <c r="I1413" i="1"/>
  <c r="N1413" i="1"/>
  <c r="N1773" i="1"/>
  <c r="I1773" i="1"/>
  <c r="I2083" i="1"/>
  <c r="N2083" i="1"/>
  <c r="N2223" i="1"/>
  <c r="I2223" i="1"/>
  <c r="I2822" i="1"/>
  <c r="N2822" i="1"/>
  <c r="N3666" i="1"/>
  <c r="I3666" i="1"/>
  <c r="I47" i="1"/>
  <c r="N47" i="1"/>
  <c r="I236" i="1"/>
  <c r="N236" i="1"/>
  <c r="I395" i="1"/>
  <c r="N395" i="1"/>
  <c r="I459" i="1"/>
  <c r="N459" i="1"/>
  <c r="I691" i="1"/>
  <c r="H691" i="1"/>
  <c r="N691" i="1"/>
  <c r="I813" i="1"/>
  <c r="N813" i="1"/>
  <c r="N1088" i="1"/>
  <c r="I1088" i="1"/>
  <c r="N1253" i="1"/>
  <c r="I1253" i="1"/>
  <c r="N1538" i="1"/>
  <c r="I1538" i="1"/>
  <c r="H1858" i="1"/>
  <c r="I1858" i="1"/>
  <c r="N1858" i="1"/>
  <c r="N1924" i="1"/>
  <c r="I1924" i="1"/>
  <c r="I2340" i="1"/>
  <c r="N2340" i="1"/>
  <c r="I3066" i="1"/>
  <c r="N3066" i="1"/>
  <c r="I3482" i="1"/>
  <c r="N3482" i="1"/>
  <c r="I114" i="1"/>
  <c r="N114" i="1"/>
  <c r="I312" i="1"/>
  <c r="N312" i="1"/>
  <c r="I460" i="1"/>
  <c r="N460" i="1"/>
  <c r="I766" i="1"/>
  <c r="N766" i="1"/>
  <c r="I901" i="1"/>
  <c r="N901" i="1"/>
  <c r="N1418" i="1"/>
  <c r="I1418" i="1"/>
  <c r="N1694" i="1"/>
  <c r="I1694" i="1"/>
  <c r="H1694" i="1"/>
  <c r="N2096" i="1"/>
  <c r="I2096" i="1"/>
  <c r="N2277" i="1"/>
  <c r="I2277" i="1"/>
  <c r="N2608" i="1"/>
  <c r="I2608" i="1"/>
  <c r="I4650" i="1"/>
  <c r="N4650" i="1"/>
  <c r="I184" i="1"/>
  <c r="N184" i="1"/>
  <c r="N334" i="1"/>
  <c r="I334" i="1"/>
  <c r="I483" i="1"/>
  <c r="N483" i="1"/>
  <c r="I603" i="1"/>
  <c r="N603" i="1"/>
  <c r="I619" i="1"/>
  <c r="N619" i="1"/>
  <c r="I708" i="1"/>
  <c r="N708" i="1"/>
  <c r="N839" i="1"/>
  <c r="I839" i="1"/>
  <c r="N1425" i="1"/>
  <c r="I1425" i="1"/>
  <c r="N1642" i="1"/>
  <c r="I1642" i="1"/>
  <c r="N2298" i="1"/>
  <c r="I2298" i="1"/>
  <c r="I2843" i="1"/>
  <c r="N2843" i="1"/>
  <c r="I2963" i="1"/>
  <c r="N2963" i="1"/>
  <c r="I3825" i="1"/>
  <c r="N3825" i="1"/>
  <c r="N1090" i="1"/>
  <c r="I1090" i="1"/>
  <c r="N1248" i="1"/>
  <c r="I1248" i="1"/>
  <c r="N1380" i="1"/>
  <c r="I1380" i="1"/>
  <c r="N1516" i="1"/>
  <c r="I1516" i="1"/>
  <c r="I1661" i="1"/>
  <c r="N1661" i="1"/>
  <c r="N1872" i="1"/>
  <c r="I1872" i="1"/>
  <c r="I2076" i="1"/>
  <c r="N2076" i="1"/>
  <c r="I2226" i="1"/>
  <c r="N2226" i="1"/>
  <c r="N2646" i="1"/>
  <c r="I2646" i="1"/>
  <c r="N2965" i="1"/>
  <c r="I2965" i="1"/>
  <c r="N4229" i="1"/>
  <c r="I4229" i="1"/>
  <c r="I1084" i="1"/>
  <c r="N1084" i="1"/>
  <c r="I1242" i="1"/>
  <c r="N1242" i="1"/>
  <c r="I1368" i="1"/>
  <c r="N1368" i="1"/>
  <c r="I1511" i="1"/>
  <c r="N1511" i="1"/>
  <c r="I1637" i="1"/>
  <c r="N1637" i="1"/>
  <c r="I1845" i="1"/>
  <c r="N1845" i="1"/>
  <c r="I1954" i="1"/>
  <c r="N1954" i="1"/>
  <c r="I2124" i="1"/>
  <c r="N2124" i="1"/>
  <c r="N2344" i="1"/>
  <c r="I2344" i="1"/>
  <c r="I2463" i="1"/>
  <c r="N2463" i="1"/>
  <c r="N2690" i="1"/>
  <c r="I2690" i="1"/>
  <c r="I2983" i="1"/>
  <c r="N2983" i="1"/>
  <c r="N3499" i="1"/>
  <c r="I3499" i="1"/>
  <c r="I1027" i="1"/>
  <c r="N1027" i="1"/>
  <c r="I1187" i="1"/>
  <c r="N1187" i="1"/>
  <c r="I1314" i="1"/>
  <c r="N1314" i="1"/>
  <c r="I1474" i="1"/>
  <c r="N1474" i="1"/>
  <c r="I1630" i="1"/>
  <c r="N1630" i="1"/>
  <c r="I1846" i="1"/>
  <c r="N1846" i="1"/>
  <c r="I1979" i="1"/>
  <c r="N1979" i="1"/>
  <c r="I2161" i="1"/>
  <c r="N2161" i="1"/>
  <c r="N2342" i="1"/>
  <c r="I2342" i="1"/>
  <c r="N2640" i="1"/>
  <c r="I2640" i="1"/>
  <c r="N2911" i="1"/>
  <c r="I2911" i="1"/>
  <c r="I3550" i="1"/>
  <c r="N3550" i="1"/>
  <c r="I994" i="1"/>
  <c r="N994" i="1"/>
  <c r="I1010" i="1"/>
  <c r="N1010" i="1"/>
  <c r="N1102" i="1"/>
  <c r="I1102" i="1"/>
  <c r="I1268" i="1"/>
  <c r="N1268" i="1"/>
  <c r="N1392" i="1"/>
  <c r="I1392" i="1"/>
  <c r="N1552" i="1"/>
  <c r="I1552" i="1"/>
  <c r="I1786" i="1"/>
  <c r="N1786" i="1"/>
  <c r="N1914" i="1"/>
  <c r="I1914" i="1"/>
  <c r="N2102" i="1"/>
  <c r="I2102" i="1"/>
  <c r="I2216" i="1"/>
  <c r="N2216" i="1"/>
  <c r="N2754" i="1"/>
  <c r="I2754" i="1"/>
  <c r="N3577" i="1"/>
  <c r="I3577" i="1"/>
  <c r="I2319" i="1"/>
  <c r="N2319" i="1"/>
  <c r="I2470" i="1"/>
  <c r="N2470" i="1"/>
  <c r="N2675" i="1"/>
  <c r="I2675" i="1"/>
  <c r="I2881" i="1"/>
  <c r="N2881" i="1"/>
  <c r="N3150" i="1"/>
  <c r="I3150" i="1"/>
  <c r="I3411" i="1"/>
  <c r="N3411" i="1"/>
  <c r="I4333" i="1"/>
  <c r="N4333" i="1"/>
  <c r="I2357" i="1"/>
  <c r="N2357" i="1"/>
  <c r="I2504" i="1"/>
  <c r="N2504" i="1"/>
  <c r="I2737" i="1"/>
  <c r="N2737" i="1"/>
  <c r="I2997" i="1"/>
  <c r="N2997" i="1"/>
  <c r="S6119" i="1"/>
  <c r="R6139" i="1"/>
  <c r="S6139" i="1"/>
  <c r="R6021" i="1"/>
  <c r="S6021" i="1"/>
  <c r="R6256" i="1"/>
  <c r="S6256" i="1"/>
  <c r="Q6253" i="1"/>
  <c r="S6161" i="1"/>
  <c r="R6161" i="1"/>
  <c r="Q6160" i="1"/>
  <c r="S6077" i="1"/>
  <c r="R6077" i="1"/>
  <c r="Q6071" i="1"/>
  <c r="R5961" i="1"/>
  <c r="S5961" i="1"/>
  <c r="R5914" i="1"/>
  <c r="S5914" i="1"/>
  <c r="S5925" i="1"/>
  <c r="R5925" i="1"/>
  <c r="S5499" i="1"/>
  <c r="R5375" i="1"/>
  <c r="S5375" i="1"/>
  <c r="R5415" i="1"/>
  <c r="S5415" i="1"/>
  <c r="S5464" i="1"/>
  <c r="R5464" i="1"/>
  <c r="S5732" i="1"/>
  <c r="R5732" i="1"/>
  <c r="R5180" i="1"/>
  <c r="S5180" i="1"/>
  <c r="Q5849" i="1"/>
  <c r="Q5460" i="1"/>
  <c r="R5066" i="1"/>
  <c r="S5066" i="1"/>
  <c r="R4567" i="1"/>
  <c r="S4567" i="1"/>
  <c r="R4645" i="1"/>
  <c r="Q4639" i="1"/>
  <c r="S4645" i="1"/>
  <c r="S4438" i="1"/>
  <c r="S4539" i="1"/>
  <c r="S3630" i="1"/>
  <c r="R4158" i="1"/>
  <c r="S4158" i="1"/>
  <c r="S4058" i="1"/>
  <c r="R4058" i="1"/>
  <c r="S4282" i="1"/>
  <c r="R3883" i="1"/>
  <c r="S3883" i="1"/>
  <c r="R2852" i="1"/>
  <c r="S2852" i="1"/>
  <c r="R2285" i="1"/>
  <c r="Q2282" i="1"/>
  <c r="P2273" i="1"/>
  <c r="S2794" i="1"/>
  <c r="S4180" i="1"/>
  <c r="R2553" i="1"/>
  <c r="Q2550" i="1"/>
  <c r="S2553" i="1"/>
  <c r="S2052" i="1"/>
  <c r="S2899" i="1"/>
  <c r="R2899" i="1"/>
  <c r="S2792" i="1"/>
  <c r="R1422" i="1"/>
  <c r="S1422" i="1"/>
  <c r="Q1454" i="1"/>
  <c r="R417" i="1"/>
  <c r="S417" i="1"/>
  <c r="R162" i="1"/>
  <c r="S162" i="1"/>
  <c r="S1954" i="1"/>
  <c r="Q2551" i="1"/>
  <c r="Q1621" i="1"/>
  <c r="Q2273" i="1"/>
  <c r="S444" i="1"/>
  <c r="R444" i="1"/>
  <c r="Q844" i="1"/>
  <c r="S371" i="1"/>
  <c r="R371" i="1"/>
  <c r="R302" i="1"/>
  <c r="S302" i="1"/>
  <c r="S2238" i="1"/>
  <c r="R2238" i="1"/>
  <c r="R1398" i="1"/>
  <c r="S1398" i="1"/>
  <c r="Q554" i="1"/>
  <c r="N398" i="1"/>
  <c r="I398" i="1"/>
  <c r="N592" i="1"/>
  <c r="I592" i="1"/>
  <c r="N731" i="1"/>
  <c r="I731" i="1"/>
  <c r="N1337" i="1"/>
  <c r="I1337" i="1"/>
  <c r="N1659" i="1"/>
  <c r="I1659" i="1"/>
  <c r="N1936" i="1"/>
  <c r="I1936" i="1"/>
  <c r="N2352" i="1"/>
  <c r="I2352" i="1"/>
  <c r="N27" i="1"/>
  <c r="I27" i="1"/>
  <c r="N306" i="1"/>
  <c r="I306" i="1"/>
  <c r="I388" i="1"/>
  <c r="N388" i="1"/>
  <c r="N664" i="1"/>
  <c r="I664" i="1"/>
  <c r="I788" i="1"/>
  <c r="N788" i="1"/>
  <c r="I852" i="1"/>
  <c r="N852" i="1"/>
  <c r="N1097" i="1"/>
  <c r="I1097" i="1"/>
  <c r="I1598" i="1"/>
  <c r="N1598" i="1"/>
  <c r="I1927" i="1"/>
  <c r="N1927" i="1"/>
  <c r="N2224" i="1"/>
  <c r="I2224" i="1"/>
  <c r="I3049" i="1"/>
  <c r="N3049" i="1"/>
  <c r="I46" i="1"/>
  <c r="N46" i="1"/>
  <c r="N768" i="1"/>
  <c r="I768" i="1"/>
  <c r="N2225" i="1"/>
  <c r="I2225" i="1"/>
  <c r="I1185" i="1"/>
  <c r="N1185" i="1"/>
  <c r="I195" i="1"/>
  <c r="N195" i="1"/>
  <c r="I649" i="1"/>
  <c r="N649" i="1"/>
  <c r="I2077" i="1"/>
  <c r="N2077" i="1"/>
  <c r="I394" i="1"/>
  <c r="N394" i="1"/>
  <c r="N504" i="1"/>
  <c r="I504" i="1"/>
  <c r="N643" i="1"/>
  <c r="I643" i="1"/>
  <c r="N762" i="1"/>
  <c r="I762" i="1"/>
  <c r="N826" i="1"/>
  <c r="I826" i="1"/>
  <c r="I1053" i="1"/>
  <c r="N1053" i="1"/>
  <c r="N1404" i="1"/>
  <c r="I1404" i="1"/>
  <c r="I1873" i="1"/>
  <c r="N1873" i="1"/>
  <c r="N2192" i="1"/>
  <c r="I2192" i="1"/>
  <c r="N2806" i="1"/>
  <c r="I2806" i="1"/>
  <c r="N536" i="1"/>
  <c r="I536" i="1"/>
  <c r="N1863" i="1"/>
  <c r="I1863" i="1"/>
  <c r="N108" i="1"/>
  <c r="I108" i="1"/>
  <c r="N524" i="1"/>
  <c r="I524" i="1"/>
  <c r="I1297" i="1"/>
  <c r="N1297" i="1"/>
  <c r="I267" i="1"/>
  <c r="N267" i="1"/>
  <c r="N704" i="1"/>
  <c r="I704" i="1"/>
  <c r="N4121" i="1"/>
  <c r="I4121" i="1"/>
  <c r="N209" i="1"/>
  <c r="I209" i="1"/>
  <c r="N344" i="1"/>
  <c r="I344" i="1"/>
  <c r="N491" i="1"/>
  <c r="I491" i="1"/>
  <c r="N577" i="1"/>
  <c r="I577" i="1"/>
  <c r="N753" i="1"/>
  <c r="I753" i="1"/>
  <c r="N817" i="1"/>
  <c r="I817" i="1"/>
  <c r="N888" i="1"/>
  <c r="I888" i="1"/>
  <c r="N1191" i="1"/>
  <c r="I1191" i="1"/>
  <c r="N1255" i="1"/>
  <c r="I1255" i="1"/>
  <c r="N1378" i="1"/>
  <c r="I1378" i="1"/>
  <c r="N1603" i="1"/>
  <c r="I1603" i="1"/>
  <c r="I2061" i="1"/>
  <c r="N2061" i="1"/>
  <c r="N2201" i="1"/>
  <c r="I2201" i="1"/>
  <c r="N2756" i="1"/>
  <c r="I2756" i="1"/>
  <c r="N316" i="1"/>
  <c r="I316" i="1"/>
  <c r="N637" i="1"/>
  <c r="I637" i="1"/>
  <c r="N207" i="1"/>
  <c r="I207" i="1"/>
  <c r="I1059" i="1"/>
  <c r="N1059" i="1"/>
  <c r="I1510" i="1"/>
  <c r="N1510" i="1"/>
  <c r="I219" i="1"/>
  <c r="N219" i="1"/>
  <c r="N875" i="1"/>
  <c r="I875" i="1"/>
  <c r="N1856" i="1"/>
  <c r="I1856" i="1"/>
  <c r="N34" i="1"/>
  <c r="I34" i="1"/>
  <c r="N208" i="1"/>
  <c r="I208" i="1"/>
  <c r="N441" i="1"/>
  <c r="I441" i="1"/>
  <c r="N525" i="1"/>
  <c r="I525" i="1"/>
  <c r="N725" i="1"/>
  <c r="I725" i="1"/>
  <c r="I1407" i="1"/>
  <c r="N1407" i="1"/>
  <c r="N1625" i="1"/>
  <c r="I1625" i="1"/>
  <c r="I1991" i="1"/>
  <c r="N1991" i="1"/>
  <c r="N2556" i="1"/>
  <c r="I2556" i="1"/>
  <c r="I3308" i="1"/>
  <c r="N3308" i="1"/>
  <c r="N21" i="1"/>
  <c r="I21" i="1"/>
  <c r="I103" i="1"/>
  <c r="N103" i="1"/>
  <c r="I226" i="1"/>
  <c r="N226" i="1"/>
  <c r="I325" i="1"/>
  <c r="N325" i="1"/>
  <c r="N407" i="1"/>
  <c r="I407" i="1"/>
  <c r="I463" i="1"/>
  <c r="N463" i="1"/>
  <c r="I531" i="1"/>
  <c r="N531" i="1"/>
  <c r="N593" i="1"/>
  <c r="I593" i="1"/>
  <c r="N665" i="1"/>
  <c r="I665" i="1"/>
  <c r="N717" i="1"/>
  <c r="I717" i="1"/>
  <c r="I787" i="1"/>
  <c r="N787" i="1"/>
  <c r="I851" i="1"/>
  <c r="N851" i="1"/>
  <c r="N898" i="1"/>
  <c r="I898" i="1"/>
  <c r="N1158" i="1"/>
  <c r="I1158" i="1"/>
  <c r="N1222" i="1"/>
  <c r="I1222" i="1"/>
  <c r="N1286" i="1"/>
  <c r="I1286" i="1"/>
  <c r="N1387" i="1"/>
  <c r="I1387" i="1"/>
  <c r="N1476" i="1"/>
  <c r="I1476" i="1"/>
  <c r="N1666" i="1"/>
  <c r="I1666" i="1"/>
  <c r="I1844" i="1"/>
  <c r="N1844" i="1"/>
  <c r="N1973" i="1"/>
  <c r="I1973" i="1"/>
  <c r="I2123" i="1"/>
  <c r="N2123" i="1"/>
  <c r="N2191" i="1"/>
  <c r="I2191" i="1"/>
  <c r="I2356" i="1"/>
  <c r="N2356" i="1"/>
  <c r="N2688" i="1"/>
  <c r="I2688" i="1"/>
  <c r="I2889" i="1"/>
  <c r="N2889" i="1"/>
  <c r="N3394" i="1"/>
  <c r="I3394" i="1"/>
  <c r="N4221" i="1"/>
  <c r="I4221" i="1"/>
  <c r="I23" i="1"/>
  <c r="N23" i="1"/>
  <c r="I97" i="1"/>
  <c r="N97" i="1"/>
  <c r="I212" i="1"/>
  <c r="N212" i="1"/>
  <c r="I303" i="1"/>
  <c r="N303" i="1"/>
  <c r="I365" i="1"/>
  <c r="N365" i="1"/>
  <c r="I429" i="1"/>
  <c r="N429" i="1"/>
  <c r="I521" i="1"/>
  <c r="N521" i="1"/>
  <c r="I588" i="1"/>
  <c r="N588" i="1"/>
  <c r="I728" i="1"/>
  <c r="N728" i="1"/>
  <c r="I789" i="1"/>
  <c r="N789" i="1"/>
  <c r="I853" i="1"/>
  <c r="N853" i="1"/>
  <c r="N1064" i="1"/>
  <c r="I1064" i="1"/>
  <c r="N1165" i="1"/>
  <c r="I1165" i="1"/>
  <c r="N1229" i="1"/>
  <c r="I1229" i="1"/>
  <c r="N1293" i="1"/>
  <c r="I1293" i="1"/>
  <c r="I1492" i="1"/>
  <c r="N1492" i="1"/>
  <c r="I1608" i="1"/>
  <c r="N1608" i="1"/>
  <c r="N1834" i="1"/>
  <c r="I1834" i="1"/>
  <c r="N1900" i="1"/>
  <c r="I1900" i="1"/>
  <c r="N2113" i="1"/>
  <c r="I2113" i="1"/>
  <c r="N2179" i="1"/>
  <c r="I2179" i="1"/>
  <c r="N2467" i="1"/>
  <c r="I2467" i="1"/>
  <c r="N2981" i="1"/>
  <c r="I2981" i="1"/>
  <c r="N3458" i="1"/>
  <c r="I3458" i="1"/>
  <c r="I5141" i="1"/>
  <c r="N5141" i="1"/>
  <c r="I32" i="1"/>
  <c r="N32" i="1"/>
  <c r="H94" i="1"/>
  <c r="I94" i="1"/>
  <c r="N94" i="1"/>
  <c r="I197" i="1"/>
  <c r="N197" i="1"/>
  <c r="I261" i="1"/>
  <c r="N261" i="1"/>
  <c r="I358" i="1"/>
  <c r="N358" i="1"/>
  <c r="I430" i="1"/>
  <c r="N430" i="1"/>
  <c r="I508" i="1"/>
  <c r="N508" i="1"/>
  <c r="I667" i="1"/>
  <c r="N667" i="1"/>
  <c r="I742" i="1"/>
  <c r="N742" i="1"/>
  <c r="I806" i="1"/>
  <c r="N806" i="1"/>
  <c r="I868" i="1"/>
  <c r="N868" i="1"/>
  <c r="N1036" i="1"/>
  <c r="I1036" i="1"/>
  <c r="N1393" i="1"/>
  <c r="I1393" i="1"/>
  <c r="N1467" i="1"/>
  <c r="I1467" i="1"/>
  <c r="I1670" i="1"/>
  <c r="N1670" i="1"/>
  <c r="N1817" i="1"/>
  <c r="I1817" i="1"/>
  <c r="N2067" i="1"/>
  <c r="I2067" i="1"/>
  <c r="N2136" i="1"/>
  <c r="I2136" i="1"/>
  <c r="N2236" i="1"/>
  <c r="I2236" i="1"/>
  <c r="I2312" i="1"/>
  <c r="N2312" i="1"/>
  <c r="I2558" i="1"/>
  <c r="N2558" i="1"/>
  <c r="N2821" i="1"/>
  <c r="I2821" i="1"/>
  <c r="N3980" i="1"/>
  <c r="I3980" i="1"/>
  <c r="N33" i="1"/>
  <c r="I33" i="1"/>
  <c r="N115" i="1"/>
  <c r="I115" i="1"/>
  <c r="I222" i="1"/>
  <c r="N222" i="1"/>
  <c r="I305" i="1"/>
  <c r="N305" i="1"/>
  <c r="I377" i="1"/>
  <c r="N377" i="1"/>
  <c r="N453" i="1"/>
  <c r="I453" i="1"/>
  <c r="N535" i="1"/>
  <c r="I535" i="1"/>
  <c r="I600" i="1"/>
  <c r="N600" i="1"/>
  <c r="I608" i="1"/>
  <c r="N608" i="1"/>
  <c r="I616" i="1"/>
  <c r="N616" i="1"/>
  <c r="N655" i="1"/>
  <c r="I655" i="1"/>
  <c r="N676" i="1"/>
  <c r="I676" i="1"/>
  <c r="N751" i="1"/>
  <c r="I751" i="1"/>
  <c r="N815" i="1"/>
  <c r="I815" i="1"/>
  <c r="N1063" i="1"/>
  <c r="I1063" i="1"/>
  <c r="N1357" i="1"/>
  <c r="I1357" i="1"/>
  <c r="N1521" i="1"/>
  <c r="I1521" i="1"/>
  <c r="I1614" i="1"/>
  <c r="N1614" i="1"/>
  <c r="N1915" i="1"/>
  <c r="I1915" i="1"/>
  <c r="N2206" i="1"/>
  <c r="I2206" i="1"/>
  <c r="N2511" i="1"/>
  <c r="I2511" i="1"/>
  <c r="N2732" i="1"/>
  <c r="I2732" i="1"/>
  <c r="N2915" i="1"/>
  <c r="I2915" i="1"/>
  <c r="I3102" i="1"/>
  <c r="N3102" i="1"/>
  <c r="N3688" i="1"/>
  <c r="I3688" i="1"/>
  <c r="N886" i="1"/>
  <c r="I886" i="1"/>
  <c r="N1066" i="1"/>
  <c r="I1066" i="1"/>
  <c r="N1160" i="1"/>
  <c r="I1160" i="1"/>
  <c r="N1224" i="1"/>
  <c r="I1224" i="1"/>
  <c r="N1288" i="1"/>
  <c r="I1288" i="1"/>
  <c r="I1358" i="1"/>
  <c r="N1358" i="1"/>
  <c r="N1420" i="1"/>
  <c r="I1420" i="1"/>
  <c r="I1491" i="1"/>
  <c r="N1491" i="1"/>
  <c r="N1560" i="1"/>
  <c r="I1560" i="1"/>
  <c r="I1635" i="1"/>
  <c r="N1635" i="1"/>
  <c r="I1695" i="1"/>
  <c r="H1695" i="1"/>
  <c r="N1695" i="1"/>
  <c r="I1835" i="1"/>
  <c r="N1835" i="1"/>
  <c r="N1910" i="1"/>
  <c r="I1910" i="1"/>
  <c r="N2002" i="1"/>
  <c r="I2002" i="1"/>
  <c r="N2114" i="1"/>
  <c r="I2114" i="1"/>
  <c r="N2182" i="1"/>
  <c r="I2182" i="1"/>
  <c r="N2443" i="1"/>
  <c r="I2443" i="1"/>
  <c r="I2612" i="1"/>
  <c r="N2612" i="1"/>
  <c r="I2684" i="1"/>
  <c r="N2684" i="1"/>
  <c r="I2856" i="1"/>
  <c r="N2856" i="1"/>
  <c r="N3304" i="1"/>
  <c r="I3304" i="1"/>
  <c r="I3891" i="1"/>
  <c r="N3891" i="1"/>
  <c r="I4676" i="1"/>
  <c r="N4676" i="1"/>
  <c r="I1060" i="1"/>
  <c r="N1060" i="1"/>
  <c r="I1154" i="1"/>
  <c r="N1154" i="1"/>
  <c r="I1218" i="1"/>
  <c r="N1218" i="1"/>
  <c r="I1282" i="1"/>
  <c r="N1282" i="1"/>
  <c r="I1345" i="1"/>
  <c r="N1345" i="1"/>
  <c r="I1422" i="1"/>
  <c r="N1422" i="1"/>
  <c r="I1487" i="1"/>
  <c r="N1487" i="1"/>
  <c r="I1550" i="1"/>
  <c r="N1550" i="1"/>
  <c r="I1609" i="1"/>
  <c r="N1609" i="1"/>
  <c r="I1679" i="1"/>
  <c r="N1679" i="1"/>
  <c r="I1821" i="1"/>
  <c r="N1821" i="1"/>
  <c r="I1882" i="1"/>
  <c r="N1882" i="1"/>
  <c r="I1938" i="1"/>
  <c r="N1938" i="1"/>
  <c r="I1992" i="1"/>
  <c r="N1992" i="1"/>
  <c r="I2100" i="1"/>
  <c r="N2100" i="1"/>
  <c r="I2168" i="1"/>
  <c r="N2168" i="1"/>
  <c r="N2314" i="1"/>
  <c r="I2314" i="1"/>
  <c r="I2361" i="1"/>
  <c r="N2361" i="1"/>
  <c r="N2430" i="1"/>
  <c r="I2430" i="1"/>
  <c r="N2586" i="1"/>
  <c r="I2586" i="1"/>
  <c r="N2666" i="1"/>
  <c r="I2666" i="1"/>
  <c r="N2734" i="1"/>
  <c r="I2734" i="1"/>
  <c r="N2871" i="1"/>
  <c r="I2871" i="1"/>
  <c r="N3082" i="1"/>
  <c r="I3082" i="1"/>
  <c r="I3442" i="1"/>
  <c r="N3442" i="1"/>
  <c r="N3728" i="1"/>
  <c r="I3728" i="1"/>
  <c r="H911" i="1"/>
  <c r="N911" i="1"/>
  <c r="I911" i="1"/>
  <c r="I1069" i="1"/>
  <c r="N1069" i="1"/>
  <c r="I1163" i="1"/>
  <c r="N1163" i="1"/>
  <c r="I1227" i="1"/>
  <c r="N1227" i="1"/>
  <c r="I1291" i="1"/>
  <c r="N1291" i="1"/>
  <c r="I1361" i="1"/>
  <c r="N1361" i="1"/>
  <c r="I1449" i="1"/>
  <c r="N1449" i="1"/>
  <c r="I1519" i="1"/>
  <c r="N1519" i="1"/>
  <c r="I1593" i="1"/>
  <c r="N1593" i="1"/>
  <c r="I1680" i="1"/>
  <c r="N1680" i="1"/>
  <c r="I1822" i="1"/>
  <c r="N1822" i="1"/>
  <c r="I1883" i="1"/>
  <c r="N1883" i="1"/>
  <c r="I1959" i="1"/>
  <c r="N1959" i="1"/>
  <c r="I2079" i="1"/>
  <c r="N2079" i="1"/>
  <c r="I2141" i="1"/>
  <c r="N2141" i="1"/>
  <c r="I2203" i="1"/>
  <c r="N2203" i="1"/>
  <c r="N2294" i="1"/>
  <c r="I2294" i="1"/>
  <c r="I2378" i="1"/>
  <c r="N2378" i="1"/>
  <c r="N2601" i="1"/>
  <c r="I2601" i="1"/>
  <c r="N2689" i="1"/>
  <c r="I2689" i="1"/>
  <c r="I2834" i="1"/>
  <c r="N2834" i="1"/>
  <c r="N3016" i="1"/>
  <c r="I3016" i="1"/>
  <c r="I3464" i="1"/>
  <c r="N3464" i="1"/>
  <c r="N3787" i="1"/>
  <c r="I3787" i="1"/>
  <c r="N988" i="1"/>
  <c r="I988" i="1"/>
  <c r="N999" i="1"/>
  <c r="I999" i="1"/>
  <c r="N1007" i="1"/>
  <c r="I1007" i="1"/>
  <c r="N1015" i="1"/>
  <c r="I1015" i="1"/>
  <c r="N1078" i="1"/>
  <c r="I1078" i="1"/>
  <c r="I1180" i="1"/>
  <c r="N1180" i="1"/>
  <c r="I1244" i="1"/>
  <c r="N1244" i="1"/>
  <c r="I1307" i="1"/>
  <c r="N1307" i="1"/>
  <c r="I1370" i="1"/>
  <c r="N1370" i="1"/>
  <c r="N1456" i="1"/>
  <c r="I1456" i="1"/>
  <c r="N1528" i="1"/>
  <c r="I1528" i="1"/>
  <c r="N1601" i="1"/>
  <c r="I1601" i="1"/>
  <c r="I1689" i="1"/>
  <c r="N1689" i="1"/>
  <c r="N1823" i="1"/>
  <c r="I1823" i="1"/>
  <c r="N1884" i="1"/>
  <c r="I1884" i="1"/>
  <c r="N1960" i="1"/>
  <c r="I1960" i="1"/>
  <c r="N2080" i="1"/>
  <c r="I2080" i="1"/>
  <c r="N2142" i="1"/>
  <c r="I2142" i="1"/>
  <c r="I2198" i="1"/>
  <c r="N2198" i="1"/>
  <c r="N2303" i="1"/>
  <c r="I2303" i="1"/>
  <c r="I2495" i="1"/>
  <c r="N2495" i="1"/>
  <c r="N2880" i="1"/>
  <c r="I2880" i="1"/>
  <c r="I3316" i="1"/>
  <c r="N3316" i="1"/>
  <c r="N3861" i="1"/>
  <c r="I3861" i="1"/>
  <c r="I2291" i="1"/>
  <c r="N2291" i="1"/>
  <c r="N2371" i="1"/>
  <c r="I2371" i="1"/>
  <c r="N2450" i="1"/>
  <c r="I2450" i="1"/>
  <c r="I2575" i="1"/>
  <c r="N2575" i="1"/>
  <c r="I2651" i="1"/>
  <c r="N2651" i="1"/>
  <c r="I2715" i="1"/>
  <c r="N2715" i="1"/>
  <c r="N2807" i="1"/>
  <c r="I2807" i="1"/>
  <c r="N2951" i="1"/>
  <c r="I2951" i="1"/>
  <c r="N3072" i="1"/>
  <c r="I3072" i="1"/>
  <c r="I3190" i="1"/>
  <c r="N3190" i="1"/>
  <c r="N3369" i="1"/>
  <c r="I3369" i="1"/>
  <c r="N3601" i="1"/>
  <c r="I3601" i="1"/>
  <c r="N3817" i="1"/>
  <c r="I3817" i="1"/>
  <c r="N4184" i="1"/>
  <c r="I4184" i="1"/>
  <c r="N4745" i="1"/>
  <c r="I4745" i="1"/>
  <c r="N2333" i="1"/>
  <c r="I2333" i="1"/>
  <c r="N2397" i="1"/>
  <c r="I2397" i="1"/>
  <c r="I2478" i="1"/>
  <c r="N2478" i="1"/>
  <c r="I2589" i="1"/>
  <c r="N2589" i="1"/>
  <c r="I2653" i="1"/>
  <c r="N2653" i="1"/>
  <c r="I2717" i="1"/>
  <c r="N2717" i="1"/>
  <c r="I2783" i="1"/>
  <c r="N2783" i="1"/>
  <c r="I2885" i="1"/>
  <c r="N2885" i="1"/>
  <c r="I2985" i="1"/>
  <c r="N2985" i="1"/>
  <c r="I3090" i="1"/>
  <c r="N3090" i="1"/>
  <c r="N3212" i="1"/>
  <c r="I3212" i="1"/>
  <c r="N3397" i="1"/>
  <c r="I3397" i="1"/>
  <c r="I3548" i="1"/>
  <c r="N3548" i="1"/>
  <c r="N3705" i="1"/>
  <c r="I3705" i="1"/>
  <c r="I3923" i="1"/>
  <c r="N3923" i="1"/>
  <c r="N4215" i="1"/>
  <c r="I4215" i="1"/>
  <c r="N5023" i="1"/>
  <c r="I5023" i="1"/>
  <c r="I2505" i="1"/>
  <c r="N2505" i="1"/>
  <c r="I2598" i="1"/>
  <c r="N2598" i="1"/>
  <c r="I2662" i="1"/>
  <c r="N2662" i="1"/>
  <c r="H2731" i="1"/>
  <c r="N2731" i="1"/>
  <c r="I2731" i="1"/>
  <c r="H2809" i="1"/>
  <c r="I2809" i="1"/>
  <c r="N2809" i="1"/>
  <c r="I2847" i="1"/>
  <c r="N2847" i="1"/>
  <c r="I2864" i="1"/>
  <c r="N2864" i="1"/>
  <c r="N2973" i="1"/>
  <c r="I2973" i="1"/>
  <c r="I3076" i="1"/>
  <c r="N3076" i="1"/>
  <c r="N3187" i="1"/>
  <c r="I3187" i="1"/>
  <c r="N3306" i="1"/>
  <c r="I3306" i="1"/>
  <c r="I3445" i="1"/>
  <c r="N3445" i="1"/>
  <c r="N3553" i="1"/>
  <c r="I3553" i="1"/>
  <c r="I3811" i="1"/>
  <c r="N3811" i="1"/>
  <c r="N3948" i="1"/>
  <c r="I3948" i="1"/>
  <c r="N4490" i="1"/>
  <c r="I4490" i="1"/>
  <c r="N4873" i="1"/>
  <c r="I4873" i="1"/>
  <c r="N2480" i="1"/>
  <c r="I2480" i="1"/>
  <c r="N2583" i="1"/>
  <c r="I2583" i="1"/>
  <c r="N2655" i="1"/>
  <c r="I2655" i="1"/>
  <c r="N2724" i="1"/>
  <c r="I2724" i="1"/>
  <c r="N2833" i="1"/>
  <c r="I2833" i="1"/>
  <c r="N2888" i="1"/>
  <c r="I2888" i="1"/>
  <c r="I2966" i="1"/>
  <c r="N2966" i="1"/>
  <c r="I3146" i="1"/>
  <c r="N3146" i="1"/>
  <c r="N3329" i="1"/>
  <c r="I3329" i="1"/>
  <c r="I3409" i="1"/>
  <c r="N3409" i="1"/>
  <c r="N3750" i="1"/>
  <c r="I3750" i="1"/>
  <c r="N4070" i="1"/>
  <c r="I4070" i="1"/>
  <c r="N4498" i="1"/>
  <c r="I4498" i="1"/>
  <c r="I2849" i="1"/>
  <c r="N2849" i="1"/>
  <c r="I2904" i="1"/>
  <c r="N2904" i="1"/>
  <c r="I2968" i="1"/>
  <c r="N2968" i="1"/>
  <c r="I3042" i="1"/>
  <c r="N3042" i="1"/>
  <c r="N3133" i="1"/>
  <c r="I3133" i="1"/>
  <c r="N3213" i="1"/>
  <c r="I3213" i="1"/>
  <c r="I3331" i="1"/>
  <c r="N3331" i="1"/>
  <c r="I3486" i="1"/>
  <c r="N3486" i="1"/>
  <c r="N3523" i="1"/>
  <c r="I3523" i="1"/>
  <c r="N3576" i="1"/>
  <c r="I3576" i="1"/>
  <c r="N3777" i="1"/>
  <c r="I3777" i="1"/>
  <c r="N3846" i="1"/>
  <c r="I3846" i="1"/>
  <c r="I3952" i="1"/>
  <c r="N3952" i="1"/>
  <c r="I4319" i="1"/>
  <c r="N4319" i="1"/>
  <c r="I4550" i="1"/>
  <c r="N4550" i="1"/>
  <c r="I4795" i="1"/>
  <c r="N4795" i="1"/>
  <c r="N2926" i="1"/>
  <c r="I2926" i="1"/>
  <c r="I2984" i="1"/>
  <c r="N2984" i="1"/>
  <c r="I3077" i="1"/>
  <c r="N3077" i="1"/>
  <c r="I3127" i="1"/>
  <c r="N3127" i="1"/>
  <c r="I3199" i="1"/>
  <c r="N3199" i="1"/>
  <c r="I3317" i="1"/>
  <c r="N3317" i="1"/>
  <c r="I3412" i="1"/>
  <c r="N3412" i="1"/>
  <c r="N3568" i="1"/>
  <c r="I3568" i="1"/>
  <c r="I3677" i="1"/>
  <c r="N3677" i="1"/>
  <c r="N3860" i="1"/>
  <c r="I3860" i="1"/>
  <c r="N3963" i="1"/>
  <c r="I3963" i="1"/>
  <c r="N4216" i="1"/>
  <c r="I4216" i="1"/>
  <c r="N4608" i="1"/>
  <c r="I4608" i="1"/>
  <c r="N4809" i="1"/>
  <c r="I4809" i="1"/>
  <c r="I3116" i="1"/>
  <c r="N3116" i="1"/>
  <c r="I3192" i="1"/>
  <c r="N3192" i="1"/>
  <c r="I3294" i="1"/>
  <c r="N3294" i="1"/>
  <c r="I3353" i="1"/>
  <c r="N3353" i="1"/>
  <c r="I3413" i="1"/>
  <c r="N3413" i="1"/>
  <c r="N3468" i="1"/>
  <c r="I3468" i="1"/>
  <c r="N3584" i="1"/>
  <c r="I3584" i="1"/>
  <c r="I3781" i="1"/>
  <c r="N3781" i="1"/>
  <c r="N4012" i="1"/>
  <c r="I4012" i="1"/>
  <c r="I4381" i="1"/>
  <c r="N4381" i="1"/>
  <c r="N4595" i="1"/>
  <c r="I4595" i="1"/>
  <c r="N2964" i="1"/>
  <c r="I2964" i="1"/>
  <c r="I3030" i="1"/>
  <c r="N3030" i="1"/>
  <c r="I3105" i="1"/>
  <c r="N3105" i="1"/>
  <c r="N3177" i="1"/>
  <c r="I3177" i="1"/>
  <c r="I3295" i="1"/>
  <c r="N3295" i="1"/>
  <c r="I3382" i="1"/>
  <c r="N3382" i="1"/>
  <c r="I3494" i="1"/>
  <c r="N3494" i="1"/>
  <c r="I3534" i="1"/>
  <c r="N3534" i="1"/>
  <c r="N3667" i="1"/>
  <c r="I3667" i="1"/>
  <c r="I3731" i="1"/>
  <c r="N3731" i="1"/>
  <c r="N3995" i="1"/>
  <c r="I3995" i="1"/>
  <c r="N4331" i="1"/>
  <c r="I4331" i="1"/>
  <c r="I4803" i="1"/>
  <c r="N4803" i="1"/>
  <c r="N3359" i="1"/>
  <c r="I3359" i="1"/>
  <c r="N3419" i="1"/>
  <c r="I3419" i="1"/>
  <c r="N3481" i="1"/>
  <c r="I3481" i="1"/>
  <c r="N3541" i="1"/>
  <c r="I3541" i="1"/>
  <c r="N3603" i="1"/>
  <c r="I3603" i="1"/>
  <c r="I3668" i="1"/>
  <c r="N3668" i="1"/>
  <c r="I3730" i="1"/>
  <c r="N3730" i="1"/>
  <c r="I3796" i="1"/>
  <c r="N3796" i="1"/>
  <c r="N3856" i="1"/>
  <c r="I3856" i="1"/>
  <c r="I3950" i="1"/>
  <c r="N3950" i="1"/>
  <c r="I4014" i="1"/>
  <c r="N4014" i="1"/>
  <c r="I4125" i="1"/>
  <c r="N4125" i="1"/>
  <c r="I4233" i="1"/>
  <c r="N4233" i="1"/>
  <c r="I4297" i="1"/>
  <c r="N4297" i="1"/>
  <c r="N4370" i="1"/>
  <c r="I4370" i="1"/>
  <c r="N4434" i="1"/>
  <c r="I4434" i="1"/>
  <c r="N4522" i="1"/>
  <c r="I4522" i="1"/>
  <c r="I4678" i="1"/>
  <c r="N4678" i="1"/>
  <c r="N4881" i="1"/>
  <c r="I4881" i="1"/>
  <c r="N3511" i="1"/>
  <c r="I3511" i="1"/>
  <c r="I3581" i="1"/>
  <c r="N3581" i="1"/>
  <c r="I3654" i="1"/>
  <c r="N3654" i="1"/>
  <c r="I3716" i="1"/>
  <c r="N3716" i="1"/>
  <c r="I3790" i="1"/>
  <c r="N3790" i="1"/>
  <c r="I3850" i="1"/>
  <c r="N3850" i="1"/>
  <c r="I3910" i="1"/>
  <c r="N3910" i="1"/>
  <c r="N4099" i="1"/>
  <c r="I4099" i="1"/>
  <c r="N4155" i="1"/>
  <c r="I4155" i="1"/>
  <c r="N4223" i="1"/>
  <c r="I4223" i="1"/>
  <c r="N4287" i="1"/>
  <c r="I4287" i="1"/>
  <c r="N4361" i="1"/>
  <c r="I4361" i="1"/>
  <c r="N4425" i="1"/>
  <c r="I4425" i="1"/>
  <c r="N4500" i="1"/>
  <c r="I4500" i="1"/>
  <c r="N4647" i="1"/>
  <c r="I4647" i="1"/>
  <c r="I4924" i="1"/>
  <c r="N4924" i="1"/>
  <c r="I3582" i="1"/>
  <c r="N3582" i="1"/>
  <c r="I3655" i="1"/>
  <c r="N3655" i="1"/>
  <c r="I3725" i="1"/>
  <c r="N3725" i="1"/>
  <c r="I3791" i="1"/>
  <c r="N3791" i="1"/>
  <c r="I3865" i="1"/>
  <c r="N3865" i="1"/>
  <c r="I3929" i="1"/>
  <c r="N3929" i="1"/>
  <c r="I3973" i="1"/>
  <c r="N3973" i="1"/>
  <c r="I4005" i="1"/>
  <c r="N4005" i="1"/>
  <c r="I4037" i="1"/>
  <c r="N4037" i="1"/>
  <c r="N4122" i="1"/>
  <c r="I4122" i="1"/>
  <c r="N4230" i="1"/>
  <c r="I4230" i="1"/>
  <c r="N4294" i="1"/>
  <c r="I4294" i="1"/>
  <c r="N4582" i="1"/>
  <c r="I4582" i="1"/>
  <c r="N4793" i="1"/>
  <c r="I4793" i="1"/>
  <c r="N3591" i="1"/>
  <c r="I3591" i="1"/>
  <c r="I3656" i="1"/>
  <c r="N3656" i="1"/>
  <c r="I3726" i="1"/>
  <c r="N3726" i="1"/>
  <c r="I3792" i="1"/>
  <c r="N3792" i="1"/>
  <c r="N3874" i="1"/>
  <c r="I3874" i="1"/>
  <c r="N3970" i="1"/>
  <c r="I3970" i="1"/>
  <c r="N4034" i="1"/>
  <c r="I4034" i="1"/>
  <c r="N4217" i="1"/>
  <c r="I4217" i="1"/>
  <c r="N4662" i="1"/>
  <c r="I4662" i="1"/>
  <c r="N4849" i="1"/>
  <c r="I4849" i="1"/>
  <c r="I5493" i="1"/>
  <c r="N5493" i="1"/>
  <c r="N3967" i="1"/>
  <c r="I3967" i="1"/>
  <c r="N4031" i="1"/>
  <c r="I4031" i="1"/>
  <c r="I4116" i="1"/>
  <c r="N4116" i="1"/>
  <c r="I4178" i="1"/>
  <c r="N4178" i="1"/>
  <c r="N4248" i="1"/>
  <c r="I4248" i="1"/>
  <c r="N4318" i="1"/>
  <c r="I4318" i="1"/>
  <c r="N4380" i="1"/>
  <c r="I4380" i="1"/>
  <c r="N4444" i="1"/>
  <c r="I4444" i="1"/>
  <c r="N4509" i="1"/>
  <c r="I4509" i="1"/>
  <c r="N4569" i="1"/>
  <c r="I4569" i="1"/>
  <c r="N4635" i="1"/>
  <c r="I4635" i="1"/>
  <c r="N4989" i="1"/>
  <c r="I4989" i="1"/>
  <c r="N3969" i="1"/>
  <c r="I3969" i="1"/>
  <c r="N4033" i="1"/>
  <c r="I4033" i="1"/>
  <c r="I4118" i="1"/>
  <c r="N4118" i="1"/>
  <c r="I4188" i="1"/>
  <c r="N4188" i="1"/>
  <c r="I4258" i="1"/>
  <c r="N4258" i="1"/>
  <c r="I4320" i="1"/>
  <c r="N4320" i="1"/>
  <c r="I4382" i="1"/>
  <c r="N4382" i="1"/>
  <c r="I4446" i="1"/>
  <c r="N4446" i="1"/>
  <c r="I4511" i="1"/>
  <c r="N4511" i="1"/>
  <c r="I4577" i="1"/>
  <c r="N4577" i="1"/>
  <c r="I4710" i="1"/>
  <c r="N4710" i="1"/>
  <c r="N4776" i="1"/>
  <c r="I4776" i="1"/>
  <c r="N4840" i="1"/>
  <c r="I4840" i="1"/>
  <c r="I4947" i="1"/>
  <c r="N4947" i="1"/>
  <c r="I4127" i="1"/>
  <c r="N4127" i="1"/>
  <c r="I4197" i="1"/>
  <c r="N4197" i="1"/>
  <c r="I4259" i="1"/>
  <c r="N4259" i="1"/>
  <c r="I4321" i="1"/>
  <c r="N4321" i="1"/>
  <c r="I4383" i="1"/>
  <c r="N4383" i="1"/>
  <c r="I4447" i="1"/>
  <c r="N4447" i="1"/>
  <c r="I4512" i="1"/>
  <c r="N4512" i="1"/>
  <c r="I4593" i="1"/>
  <c r="N4593" i="1"/>
  <c r="I5396" i="1"/>
  <c r="N5396" i="1"/>
  <c r="N4152" i="1"/>
  <c r="I4152" i="1"/>
  <c r="N4220" i="1"/>
  <c r="I4220" i="1"/>
  <c r="N4284" i="1"/>
  <c r="I4284" i="1"/>
  <c r="N4352" i="1"/>
  <c r="I4352" i="1"/>
  <c r="N4416" i="1"/>
  <c r="I4416" i="1"/>
  <c r="N4475" i="1"/>
  <c r="I4475" i="1"/>
  <c r="I4533" i="1"/>
  <c r="N4533" i="1"/>
  <c r="N4610" i="1"/>
  <c r="I4610" i="1"/>
  <c r="N4707" i="1"/>
  <c r="I4707" i="1"/>
  <c r="N4767" i="1"/>
  <c r="I4767" i="1"/>
  <c r="N4831" i="1"/>
  <c r="I4831" i="1"/>
  <c r="I4914" i="1"/>
  <c r="N4914" i="1"/>
  <c r="N5044" i="1"/>
  <c r="I5044" i="1"/>
  <c r="N4601" i="1"/>
  <c r="I4601" i="1"/>
  <c r="N4677" i="1"/>
  <c r="I4677" i="1"/>
  <c r="N4738" i="1"/>
  <c r="I4738" i="1"/>
  <c r="N4802" i="1"/>
  <c r="I4802" i="1"/>
  <c r="N4866" i="1"/>
  <c r="I4866" i="1"/>
  <c r="I4974" i="1"/>
  <c r="N4974" i="1"/>
  <c r="N5276" i="1"/>
  <c r="I5276" i="1"/>
  <c r="I4631" i="1"/>
  <c r="N4631" i="1"/>
  <c r="I4711" i="1"/>
  <c r="N4711" i="1"/>
  <c r="I4772" i="1"/>
  <c r="N4772" i="1"/>
  <c r="I4836" i="1"/>
  <c r="N4836" i="1"/>
  <c r="I4887" i="1"/>
  <c r="N4887" i="1"/>
  <c r="N4944" i="1"/>
  <c r="I4944" i="1"/>
  <c r="N5077" i="1"/>
  <c r="I5077" i="1"/>
  <c r="I4712" i="1"/>
  <c r="N4712" i="1"/>
  <c r="I4781" i="1"/>
  <c r="N4781" i="1"/>
  <c r="I4845" i="1"/>
  <c r="N4845" i="1"/>
  <c r="I4972" i="1"/>
  <c r="N4972" i="1"/>
  <c r="I5138" i="1"/>
  <c r="N5138" i="1"/>
  <c r="N4705" i="1"/>
  <c r="I4705" i="1"/>
  <c r="N4774" i="1"/>
  <c r="I4774" i="1"/>
  <c r="N4838" i="1"/>
  <c r="I4838" i="1"/>
  <c r="I4895" i="1"/>
  <c r="N4895" i="1"/>
  <c r="N4981" i="1"/>
  <c r="I4981" i="1"/>
  <c r="N5066" i="1"/>
  <c r="I5066" i="1"/>
  <c r="I4893" i="1"/>
  <c r="N4893" i="1"/>
  <c r="N4957" i="1"/>
  <c r="I4957" i="1"/>
  <c r="N5005" i="1"/>
  <c r="I5005" i="1"/>
  <c r="I5136" i="1"/>
  <c r="N5136" i="1"/>
  <c r="N5503" i="1"/>
  <c r="I5503" i="1"/>
  <c r="N4951" i="1"/>
  <c r="I4951" i="1"/>
  <c r="I5010" i="1"/>
  <c r="N5010" i="1"/>
  <c r="I5049" i="1"/>
  <c r="N5049" i="1"/>
  <c r="I5389" i="1"/>
  <c r="N5389" i="1"/>
  <c r="I5695" i="1"/>
  <c r="N5695" i="1"/>
  <c r="I5064" i="1"/>
  <c r="N5064" i="1"/>
  <c r="I5282" i="1"/>
  <c r="N5282" i="1"/>
  <c r="N5541" i="1"/>
  <c r="I5541" i="1"/>
  <c r="N5067" i="1"/>
  <c r="I5067" i="1"/>
  <c r="I5279" i="1"/>
  <c r="N5279" i="1"/>
  <c r="N5268" i="1"/>
  <c r="I5268" i="1"/>
  <c r="N5487" i="1"/>
  <c r="I5487" i="1"/>
  <c r="N5415" i="1"/>
  <c r="I5415" i="1"/>
  <c r="N6244" i="1"/>
  <c r="I6244" i="1"/>
  <c r="I5433" i="1"/>
  <c r="N5433" i="1"/>
  <c r="N5742" i="1"/>
  <c r="I5742" i="1"/>
  <c r="I5301" i="1"/>
  <c r="N5301" i="1"/>
  <c r="I5469" i="1"/>
  <c r="N5469" i="1"/>
  <c r="I6063" i="1"/>
  <c r="N6063" i="1"/>
  <c r="N5107" i="1"/>
  <c r="I5107" i="1"/>
  <c r="N5254" i="1"/>
  <c r="I5254" i="1"/>
  <c r="I5482" i="1"/>
  <c r="N5482" i="1"/>
  <c r="N5627" i="1"/>
  <c r="I5627" i="1"/>
  <c r="N5953" i="1"/>
  <c r="I5953" i="1"/>
  <c r="I5119" i="1"/>
  <c r="N5119" i="1"/>
  <c r="N5227" i="1"/>
  <c r="I5227" i="1"/>
  <c r="I5376" i="1"/>
  <c r="N5376" i="1"/>
  <c r="I5701" i="1"/>
  <c r="N5701" i="1"/>
  <c r="N4983" i="1"/>
  <c r="I4983" i="1"/>
  <c r="I5048" i="1"/>
  <c r="N5048" i="1"/>
  <c r="I5251" i="1"/>
  <c r="N5251" i="1"/>
  <c r="I5298" i="1"/>
  <c r="N5298" i="1"/>
  <c r="N5502" i="1"/>
  <c r="I5502" i="1"/>
  <c r="I3752" i="1"/>
  <c r="N3752" i="1"/>
  <c r="N3810" i="1"/>
  <c r="I3810" i="1"/>
  <c r="N3870" i="1"/>
  <c r="I3870" i="1"/>
  <c r="I3966" i="1"/>
  <c r="N3966" i="1"/>
  <c r="I4030" i="1"/>
  <c r="N4030" i="1"/>
  <c r="I4141" i="1"/>
  <c r="N4141" i="1"/>
  <c r="I4249" i="1"/>
  <c r="N4249" i="1"/>
  <c r="N4316" i="1"/>
  <c r="I4316" i="1"/>
  <c r="N4386" i="1"/>
  <c r="I4386" i="1"/>
  <c r="N4450" i="1"/>
  <c r="I4450" i="1"/>
  <c r="I4570" i="1"/>
  <c r="N4570" i="1"/>
  <c r="N4715" i="1"/>
  <c r="I4715" i="1"/>
  <c r="I5137" i="1"/>
  <c r="N5137" i="1"/>
  <c r="N3527" i="1"/>
  <c r="I3527" i="1"/>
  <c r="I3597" i="1"/>
  <c r="N3597" i="1"/>
  <c r="I3670" i="1"/>
  <c r="N3670" i="1"/>
  <c r="I3732" i="1"/>
  <c r="N3732" i="1"/>
  <c r="I3806" i="1"/>
  <c r="N3806" i="1"/>
  <c r="I3872" i="1"/>
  <c r="N3872" i="1"/>
  <c r="N3940" i="1"/>
  <c r="I3940" i="1"/>
  <c r="N4107" i="1"/>
  <c r="I4107" i="1"/>
  <c r="N4171" i="1"/>
  <c r="I4171" i="1"/>
  <c r="N4239" i="1"/>
  <c r="I4239" i="1"/>
  <c r="N4307" i="1"/>
  <c r="I4307" i="1"/>
  <c r="N4377" i="1"/>
  <c r="I4377" i="1"/>
  <c r="N4441" i="1"/>
  <c r="I4441" i="1"/>
  <c r="N4516" i="1"/>
  <c r="I4516" i="1"/>
  <c r="N4737" i="1"/>
  <c r="I4737" i="1"/>
  <c r="N4952" i="1"/>
  <c r="I4952" i="1"/>
  <c r="I3598" i="1"/>
  <c r="N3598" i="1"/>
  <c r="I3671" i="1"/>
  <c r="N3671" i="1"/>
  <c r="I3739" i="1"/>
  <c r="N3739" i="1"/>
  <c r="I3813" i="1"/>
  <c r="N3813" i="1"/>
  <c r="I3881" i="1"/>
  <c r="N3881" i="1"/>
  <c r="I3955" i="1"/>
  <c r="N3955" i="1"/>
  <c r="I3987" i="1"/>
  <c r="N3987" i="1"/>
  <c r="I4019" i="1"/>
  <c r="N4019" i="1"/>
  <c r="N4051" i="1"/>
  <c r="I4051" i="1"/>
  <c r="N4138" i="1"/>
  <c r="I4138" i="1"/>
  <c r="N4246" i="1"/>
  <c r="I4246" i="1"/>
  <c r="N4491" i="1"/>
  <c r="I4491" i="1"/>
  <c r="N4616" i="1"/>
  <c r="I4616" i="1"/>
  <c r="N4857" i="1"/>
  <c r="I4857" i="1"/>
  <c r="N3607" i="1"/>
  <c r="I3607" i="1"/>
  <c r="I3672" i="1"/>
  <c r="N3672" i="1"/>
  <c r="I3740" i="1"/>
  <c r="N3740" i="1"/>
  <c r="N3814" i="1"/>
  <c r="I3814" i="1"/>
  <c r="I3894" i="1"/>
  <c r="N3894" i="1"/>
  <c r="N3986" i="1"/>
  <c r="I3986" i="1"/>
  <c r="I4055" i="1"/>
  <c r="N4055" i="1"/>
  <c r="N4476" i="1"/>
  <c r="I4476" i="1"/>
  <c r="H4476" i="1"/>
  <c r="I4666" i="1"/>
  <c r="N4666" i="1"/>
  <c r="N4936" i="1"/>
  <c r="I4936" i="1"/>
  <c r="I3926" i="1"/>
  <c r="H3926" i="1"/>
  <c r="N3926" i="1"/>
  <c r="N3983" i="1"/>
  <c r="I3983" i="1"/>
  <c r="I4060" i="1"/>
  <c r="N4060" i="1"/>
  <c r="I4132" i="1"/>
  <c r="N4132" i="1"/>
  <c r="I4194" i="1"/>
  <c r="N4194" i="1"/>
  <c r="N4264" i="1"/>
  <c r="I4264" i="1"/>
  <c r="N4332" i="1"/>
  <c r="I4332" i="1"/>
  <c r="N4396" i="1"/>
  <c r="I4396" i="1"/>
  <c r="N4460" i="1"/>
  <c r="I4460" i="1"/>
  <c r="I4537" i="1"/>
  <c r="N4537" i="1"/>
  <c r="N4617" i="1"/>
  <c r="I4617" i="1"/>
  <c r="I4686" i="1"/>
  <c r="N4686" i="1"/>
  <c r="N5715" i="1"/>
  <c r="I5715" i="1"/>
  <c r="N3985" i="1"/>
  <c r="I3985" i="1"/>
  <c r="N4050" i="1"/>
  <c r="I4050" i="1"/>
  <c r="I4134" i="1"/>
  <c r="N4134" i="1"/>
  <c r="I4204" i="1"/>
  <c r="N4204" i="1"/>
  <c r="I4274" i="1"/>
  <c r="N4274" i="1"/>
  <c r="I4334" i="1"/>
  <c r="N4334" i="1"/>
  <c r="I4398" i="1"/>
  <c r="N4398" i="1"/>
  <c r="I4462" i="1"/>
  <c r="N4462" i="1"/>
  <c r="I4539" i="1"/>
  <c r="N4539" i="1"/>
  <c r="I4592" i="1"/>
  <c r="N4592" i="1"/>
  <c r="N4728" i="1"/>
  <c r="I4728" i="1"/>
  <c r="N4792" i="1"/>
  <c r="I4792" i="1"/>
  <c r="N4856" i="1"/>
  <c r="I4856" i="1"/>
  <c r="N4962" i="1"/>
  <c r="I4962" i="1"/>
  <c r="I5157" i="1"/>
  <c r="N5157" i="1"/>
  <c r="I4143" i="1"/>
  <c r="N4143" i="1"/>
  <c r="I4213" i="1"/>
  <c r="N4213" i="1"/>
  <c r="I4275" i="1"/>
  <c r="N4275" i="1"/>
  <c r="I4335" i="1"/>
  <c r="N4335" i="1"/>
  <c r="I4399" i="1"/>
  <c r="N4399" i="1"/>
  <c r="I4463" i="1"/>
  <c r="N4463" i="1"/>
  <c r="I4524" i="1"/>
  <c r="N4524" i="1"/>
  <c r="I4696" i="1"/>
  <c r="N4696" i="1"/>
  <c r="N5130" i="1"/>
  <c r="I5130" i="1"/>
  <c r="N4104" i="1"/>
  <c r="I4104" i="1"/>
  <c r="N4168" i="1"/>
  <c r="I4168" i="1"/>
  <c r="N4236" i="1"/>
  <c r="I4236" i="1"/>
  <c r="N4300" i="1"/>
  <c r="I4300" i="1"/>
  <c r="I4368" i="1"/>
  <c r="N4368" i="1"/>
  <c r="I4432" i="1"/>
  <c r="N4432" i="1"/>
  <c r="N4489" i="1"/>
  <c r="I4489" i="1"/>
  <c r="I4549" i="1"/>
  <c r="N4549" i="1"/>
  <c r="I4614" i="1"/>
  <c r="N4614" i="1"/>
  <c r="N4716" i="1"/>
  <c r="I4716" i="1"/>
  <c r="N4783" i="1"/>
  <c r="I4783" i="1"/>
  <c r="N4847" i="1"/>
  <c r="I4847" i="1"/>
  <c r="N4946" i="1"/>
  <c r="I4946" i="1"/>
  <c r="I5150" i="1"/>
  <c r="N5150" i="1"/>
  <c r="N4621" i="1"/>
  <c r="I4621" i="1"/>
  <c r="N4693" i="1"/>
  <c r="I4693" i="1"/>
  <c r="N4754" i="1"/>
  <c r="I4754" i="1"/>
  <c r="N4818" i="1"/>
  <c r="I4818" i="1"/>
  <c r="N4882" i="1"/>
  <c r="I4882" i="1"/>
  <c r="N4995" i="1"/>
  <c r="I4995" i="1"/>
  <c r="I5647" i="1"/>
  <c r="N5647" i="1"/>
  <c r="I4653" i="1"/>
  <c r="N4653" i="1"/>
  <c r="I4724" i="1"/>
  <c r="N4724" i="1"/>
  <c r="I4788" i="1"/>
  <c r="N4788" i="1"/>
  <c r="I4852" i="1"/>
  <c r="N4852" i="1"/>
  <c r="I4889" i="1"/>
  <c r="N4889" i="1"/>
  <c r="N4960" i="1"/>
  <c r="I4960" i="1"/>
  <c r="N5087" i="1"/>
  <c r="I5087" i="1"/>
  <c r="I4733" i="1"/>
  <c r="N4733" i="1"/>
  <c r="I4797" i="1"/>
  <c r="N4797" i="1"/>
  <c r="I4861" i="1"/>
  <c r="N4861" i="1"/>
  <c r="N4992" i="1"/>
  <c r="I4992" i="1"/>
  <c r="N5255" i="1"/>
  <c r="I5255" i="1"/>
  <c r="N4726" i="1"/>
  <c r="I4726" i="1"/>
  <c r="N4790" i="1"/>
  <c r="I4790" i="1"/>
  <c r="N4854" i="1"/>
  <c r="I4854" i="1"/>
  <c r="N4897" i="1"/>
  <c r="I4897" i="1"/>
  <c r="I5006" i="1"/>
  <c r="N5006" i="1"/>
  <c r="N5113" i="1"/>
  <c r="I5113" i="1"/>
  <c r="I4909" i="1"/>
  <c r="N4909" i="1"/>
  <c r="N4968" i="1"/>
  <c r="I4968" i="1"/>
  <c r="N5091" i="1"/>
  <c r="I5091" i="1"/>
  <c r="N5229" i="1"/>
  <c r="I5229" i="1"/>
  <c r="N5630" i="1"/>
  <c r="I5630" i="1"/>
  <c r="I4973" i="1"/>
  <c r="N4973" i="1"/>
  <c r="N5012" i="1"/>
  <c r="I5012" i="1"/>
  <c r="N5106" i="1"/>
  <c r="I5106" i="1"/>
  <c r="I5474" i="1"/>
  <c r="N5474" i="1"/>
  <c r="I5008" i="1"/>
  <c r="N5008" i="1"/>
  <c r="I5294" i="1"/>
  <c r="N5294" i="1"/>
  <c r="N5795" i="1"/>
  <c r="I5795" i="1"/>
  <c r="N5093" i="1"/>
  <c r="I5093" i="1"/>
  <c r="I5481" i="1"/>
  <c r="N5481" i="1"/>
  <c r="I5318" i="1"/>
  <c r="N5318" i="1"/>
  <c r="N5619" i="1"/>
  <c r="I5619" i="1"/>
  <c r="N5497" i="1"/>
  <c r="I5497" i="1"/>
  <c r="I5271" i="1"/>
  <c r="N5271" i="1"/>
  <c r="N5542" i="1"/>
  <c r="I5542" i="1"/>
  <c r="N5865" i="1"/>
  <c r="I5865" i="1"/>
  <c r="N5362" i="1"/>
  <c r="I5362" i="1"/>
  <c r="N5535" i="1"/>
  <c r="I5535" i="1"/>
  <c r="N5029" i="1"/>
  <c r="I5029" i="1"/>
  <c r="H5134" i="1"/>
  <c r="N5134" i="1"/>
  <c r="I5134" i="1"/>
  <c r="N5308" i="1"/>
  <c r="I5308" i="1"/>
  <c r="I5498" i="1"/>
  <c r="N5498" i="1"/>
  <c r="N5668" i="1"/>
  <c r="I5668" i="1"/>
  <c r="I5047" i="1"/>
  <c r="N5047" i="1"/>
  <c r="I5121" i="1"/>
  <c r="N5121" i="1"/>
  <c r="N5299" i="1"/>
  <c r="I5299" i="1"/>
  <c r="H5299" i="1"/>
  <c r="I5434" i="1"/>
  <c r="N5434" i="1"/>
  <c r="N5799" i="1"/>
  <c r="I5799" i="1"/>
  <c r="N4999" i="1"/>
  <c r="I4999" i="1"/>
  <c r="I5060" i="1"/>
  <c r="N5060" i="1"/>
  <c r="I5258" i="1"/>
  <c r="N5258" i="1"/>
  <c r="N5349" i="1"/>
  <c r="I5349" i="1"/>
  <c r="N5526" i="1"/>
  <c r="I5526" i="1"/>
  <c r="I5628" i="1"/>
  <c r="N5628" i="1"/>
  <c r="N5125" i="1"/>
  <c r="I5125" i="1"/>
  <c r="N5241" i="1"/>
  <c r="I5241" i="1"/>
  <c r="I5300" i="1"/>
  <c r="N5300" i="1"/>
  <c r="I5452" i="1"/>
  <c r="N5452" i="1"/>
  <c r="I5521" i="1"/>
  <c r="N5521" i="1"/>
  <c r="N5637" i="1"/>
  <c r="I5637" i="1"/>
  <c r="N5784" i="1"/>
  <c r="I5784" i="1"/>
  <c r="N5143" i="1"/>
  <c r="I5143" i="1"/>
  <c r="I5272" i="1"/>
  <c r="N5272" i="1"/>
  <c r="N5324" i="1"/>
  <c r="I5324" i="1"/>
  <c r="N5436" i="1"/>
  <c r="I5436" i="1"/>
  <c r="N5518" i="1"/>
  <c r="I5518" i="1"/>
  <c r="N5685" i="1"/>
  <c r="I5685" i="1"/>
  <c r="N6157" i="1"/>
  <c r="I6157" i="1"/>
  <c r="N5297" i="1"/>
  <c r="I5297" i="1"/>
  <c r="I5337" i="1"/>
  <c r="N5337" i="1"/>
  <c r="N5485" i="1"/>
  <c r="I5485" i="1"/>
  <c r="I5554" i="1"/>
  <c r="N5554" i="1"/>
  <c r="I5617" i="1"/>
  <c r="N5617" i="1"/>
  <c r="I5814" i="1"/>
  <c r="N5814" i="1"/>
  <c r="I5359" i="1"/>
  <c r="N5359" i="1"/>
  <c r="I5466" i="1"/>
  <c r="N5466" i="1"/>
  <c r="N5528" i="1"/>
  <c r="I5528" i="1"/>
  <c r="N5706" i="1"/>
  <c r="I5706" i="1"/>
  <c r="N5854" i="1"/>
  <c r="I5854" i="1"/>
  <c r="I5523" i="1"/>
  <c r="N5523" i="1"/>
  <c r="I5651" i="1"/>
  <c r="N5651" i="1"/>
  <c r="I5727" i="1"/>
  <c r="N5727" i="1"/>
  <c r="N5800" i="1"/>
  <c r="I5800" i="1"/>
  <c r="N5942" i="1"/>
  <c r="I5942" i="1"/>
  <c r="N5453" i="1"/>
  <c r="I5453" i="1"/>
  <c r="I5516" i="1"/>
  <c r="N5516" i="1"/>
  <c r="N5584" i="1"/>
  <c r="I5584" i="1"/>
  <c r="I5690" i="1"/>
  <c r="N5690" i="1"/>
  <c r="I5883" i="1"/>
  <c r="N5883" i="1"/>
  <c r="N5670" i="1"/>
  <c r="I5670" i="1"/>
  <c r="N5713" i="1"/>
  <c r="I5713" i="1"/>
  <c r="N5817" i="1"/>
  <c r="I5817" i="1"/>
  <c r="N5928" i="1"/>
  <c r="I5928" i="1"/>
  <c r="I5666" i="1"/>
  <c r="N5666" i="1"/>
  <c r="N5719" i="1"/>
  <c r="I5719" i="1"/>
  <c r="N5828" i="1"/>
  <c r="I5828" i="1"/>
  <c r="N5962" i="1"/>
  <c r="I5962" i="1"/>
  <c r="N5626" i="1"/>
  <c r="I5626" i="1"/>
  <c r="I5683" i="1"/>
  <c r="N5683" i="1"/>
  <c r="I5751" i="1"/>
  <c r="N5751" i="1"/>
  <c r="N5900" i="1"/>
  <c r="I5900" i="1"/>
  <c r="N5775" i="1"/>
  <c r="I5775" i="1"/>
  <c r="N5859" i="1"/>
  <c r="I5859" i="1"/>
  <c r="N6054" i="1"/>
  <c r="I6054" i="1"/>
  <c r="I5841" i="1"/>
  <c r="N5841" i="1"/>
  <c r="N6048" i="1"/>
  <c r="I6048" i="1"/>
  <c r="I5738" i="1"/>
  <c r="N5738" i="1"/>
  <c r="I5813" i="1"/>
  <c r="N5813" i="1"/>
  <c r="I5878" i="1"/>
  <c r="N5878" i="1"/>
  <c r="N5924" i="1"/>
  <c r="I5924" i="1"/>
  <c r="I6105" i="1"/>
  <c r="N6105" i="1"/>
  <c r="N5997" i="1"/>
  <c r="I5997" i="1"/>
  <c r="I6050" i="1"/>
  <c r="N6050" i="1"/>
  <c r="N5905" i="1"/>
  <c r="I5905" i="1"/>
  <c r="I5961" i="1"/>
  <c r="N5961" i="1"/>
  <c r="N6238" i="1"/>
  <c r="I6238" i="1"/>
  <c r="N5939" i="1"/>
  <c r="I5939" i="1"/>
  <c r="N5993" i="1"/>
  <c r="I5993" i="1"/>
  <c r="I6122" i="1"/>
  <c r="N6122" i="1"/>
  <c r="N6304" i="1"/>
  <c r="I6304" i="1"/>
  <c r="I6239" i="1"/>
  <c r="N6239" i="1"/>
  <c r="I5927" i="1"/>
  <c r="N5927" i="1"/>
  <c r="N5957" i="1"/>
  <c r="I5957" i="1"/>
  <c r="N6076" i="1"/>
  <c r="I6076" i="1"/>
  <c r="N6288" i="1"/>
  <c r="I6288" i="1"/>
  <c r="N5991" i="1"/>
  <c r="I5991" i="1"/>
  <c r="N6114" i="1"/>
  <c r="I6114" i="1"/>
  <c r="I6187" i="1"/>
  <c r="N6187" i="1"/>
  <c r="I6064" i="1"/>
  <c r="N6064" i="1"/>
  <c r="N6312" i="1"/>
  <c r="I6312" i="1"/>
  <c r="N6065" i="1"/>
  <c r="I6065" i="1"/>
  <c r="I6151" i="1"/>
  <c r="N6151" i="1"/>
  <c r="N6166" i="1"/>
  <c r="I6166" i="1"/>
  <c r="I6243" i="1"/>
  <c r="N6243" i="1"/>
  <c r="N6109" i="1"/>
  <c r="I6109" i="1"/>
  <c r="N6282" i="1"/>
  <c r="I6282" i="1"/>
  <c r="I6279" i="1"/>
  <c r="N6279" i="1"/>
  <c r="I6318" i="1"/>
  <c r="N6318" i="1"/>
  <c r="N6246" i="1"/>
  <c r="I6246" i="1"/>
  <c r="N6237" i="1"/>
  <c r="I6237" i="1"/>
  <c r="N6309" i="1"/>
  <c r="I6309" i="1"/>
  <c r="R6177" i="1"/>
  <c r="S6177" i="1"/>
  <c r="S6241" i="1"/>
  <c r="R6241" i="1"/>
  <c r="S6029" i="1"/>
  <c r="R6029" i="1"/>
  <c r="R6018" i="1"/>
  <c r="S6018" i="1"/>
  <c r="R5775" i="1"/>
  <c r="Q5772" i="1"/>
  <c r="S5275" i="1"/>
  <c r="R5275" i="1"/>
  <c r="S5057" i="1"/>
  <c r="R5057" i="1"/>
  <c r="S5850" i="1"/>
  <c r="R5850" i="1"/>
  <c r="R5033" i="1"/>
  <c r="S5033" i="1"/>
  <c r="R5650" i="1"/>
  <c r="S5650" i="1"/>
  <c r="R4919" i="1"/>
  <c r="S4919" i="1"/>
  <c r="R5016" i="1"/>
  <c r="S5016" i="1"/>
  <c r="R4604" i="1"/>
  <c r="S4604" i="1"/>
  <c r="Q4594" i="1"/>
  <c r="Q3000" i="1"/>
  <c r="S4719" i="1"/>
  <c r="R3036" i="1"/>
  <c r="S3036" i="1"/>
  <c r="S3361" i="1"/>
  <c r="R3104" i="1"/>
  <c r="S3104" i="1"/>
  <c r="R2788" i="1"/>
  <c r="S2788" i="1"/>
  <c r="S2629" i="1"/>
  <c r="R2629" i="1"/>
  <c r="R2333" i="1"/>
  <c r="Q2330" i="1"/>
  <c r="S2333" i="1"/>
  <c r="R2342" i="1"/>
  <c r="S2342" i="1"/>
  <c r="S2574" i="1"/>
  <c r="R2574" i="1"/>
  <c r="R2641" i="1"/>
  <c r="S2641" i="1"/>
  <c r="R1899" i="1"/>
  <c r="S1899" i="1"/>
  <c r="R1645" i="1"/>
  <c r="S1645" i="1"/>
  <c r="S3425" i="1"/>
  <c r="R3425" i="1"/>
  <c r="S2214" i="1"/>
  <c r="R2214" i="1"/>
  <c r="R1829" i="1"/>
  <c r="S1829" i="1"/>
  <c r="S121" i="1"/>
  <c r="R121" i="1"/>
  <c r="W15" i="9"/>
  <c r="Q1333" i="1"/>
  <c r="S1054" i="1"/>
  <c r="R1054" i="1"/>
  <c r="R154" i="1"/>
  <c r="S154" i="1"/>
  <c r="R71" i="1"/>
  <c r="S71" i="1"/>
  <c r="S533" i="1"/>
  <c r="S2701" i="1"/>
  <c r="S569" i="1"/>
  <c r="R569" i="1"/>
  <c r="I5620" i="1"/>
  <c r="N5620" i="1"/>
  <c r="N5110" i="1"/>
  <c r="I5110" i="1"/>
  <c r="N5228" i="1"/>
  <c r="I5228" i="1"/>
  <c r="I5285" i="1"/>
  <c r="N5285" i="1"/>
  <c r="N5450" i="1"/>
  <c r="I5450" i="1"/>
  <c r="N5495" i="1"/>
  <c r="I5495" i="1"/>
  <c r="I5613" i="1"/>
  <c r="N5613" i="1"/>
  <c r="N5771" i="1"/>
  <c r="I5771" i="1"/>
  <c r="N6002" i="1"/>
  <c r="I6002" i="1"/>
  <c r="H6002" i="1"/>
  <c r="H5252" i="1"/>
  <c r="I5252" i="1"/>
  <c r="N5252" i="1"/>
  <c r="I5322" i="1"/>
  <c r="N5322" i="1"/>
  <c r="I5430" i="1"/>
  <c r="N5430" i="1"/>
  <c r="N5465" i="1"/>
  <c r="I5465" i="1"/>
  <c r="N5624" i="1"/>
  <c r="I5624" i="1"/>
  <c r="I5969" i="1"/>
  <c r="N5969" i="1"/>
  <c r="N5281" i="1"/>
  <c r="I5281" i="1"/>
  <c r="N5335" i="1"/>
  <c r="I5335" i="1"/>
  <c r="I5444" i="1"/>
  <c r="N5444" i="1"/>
  <c r="I5538" i="1"/>
  <c r="N5538" i="1"/>
  <c r="I5585" i="1"/>
  <c r="N5585" i="1"/>
  <c r="I5723" i="1"/>
  <c r="N5723" i="1"/>
  <c r="I5345" i="1"/>
  <c r="N5345" i="1"/>
  <c r="N5437" i="1"/>
  <c r="I5437" i="1"/>
  <c r="I5512" i="1"/>
  <c r="N5512" i="1"/>
  <c r="I5591" i="1"/>
  <c r="N5591" i="1"/>
  <c r="I5840" i="1"/>
  <c r="N5840" i="1"/>
  <c r="I5507" i="1"/>
  <c r="N5507" i="1"/>
  <c r="I5583" i="1"/>
  <c r="N5583" i="1"/>
  <c r="I5709" i="1"/>
  <c r="N5709" i="1"/>
  <c r="I5776" i="1"/>
  <c r="N5776" i="1"/>
  <c r="I5892" i="1"/>
  <c r="N5892" i="1"/>
  <c r="I5428" i="1"/>
  <c r="N5428" i="1"/>
  <c r="N5500" i="1"/>
  <c r="I5500" i="1"/>
  <c r="I5564" i="1"/>
  <c r="N5564" i="1"/>
  <c r="I5660" i="1"/>
  <c r="N5660" i="1"/>
  <c r="I5836" i="1"/>
  <c r="N5836" i="1"/>
  <c r="N5635" i="1"/>
  <c r="I5635" i="1"/>
  <c r="N5711" i="1"/>
  <c r="I5711" i="1"/>
  <c r="I5811" i="1"/>
  <c r="N5811" i="1"/>
  <c r="N5888" i="1"/>
  <c r="I5888" i="1"/>
  <c r="N6284" i="1"/>
  <c r="I6284" i="1"/>
  <c r="I5717" i="1"/>
  <c r="N5717" i="1"/>
  <c r="I5755" i="1"/>
  <c r="N5755" i="1"/>
  <c r="N5914" i="1"/>
  <c r="I5914" i="1"/>
  <c r="I5612" i="1"/>
  <c r="N5612" i="1"/>
  <c r="N5667" i="1"/>
  <c r="I5667" i="1"/>
  <c r="I5737" i="1"/>
  <c r="N5737" i="1"/>
  <c r="I5873" i="1"/>
  <c r="N5873" i="1"/>
  <c r="N5762" i="1"/>
  <c r="I5762" i="1"/>
  <c r="N5845" i="1"/>
  <c r="I5845" i="1"/>
  <c r="N5952" i="1"/>
  <c r="I5952" i="1"/>
  <c r="I5825" i="1"/>
  <c r="N5825" i="1"/>
  <c r="I5893" i="1"/>
  <c r="N5893" i="1"/>
  <c r="I5724" i="1"/>
  <c r="N5724" i="1"/>
  <c r="N5794" i="1"/>
  <c r="I5794" i="1"/>
  <c r="N5864" i="1"/>
  <c r="I5864" i="1"/>
  <c r="I5910" i="1"/>
  <c r="N5910" i="1"/>
  <c r="N6055" i="1"/>
  <c r="I6055" i="1"/>
  <c r="N5970" i="1"/>
  <c r="I5970" i="1"/>
  <c r="I6277" i="1"/>
  <c r="N6277" i="1"/>
  <c r="N6315" i="1"/>
  <c r="I6315" i="1"/>
  <c r="N5937" i="1"/>
  <c r="I5937" i="1"/>
  <c r="N6127" i="1"/>
  <c r="I6127" i="1"/>
  <c r="I5923" i="1"/>
  <c r="N5923" i="1"/>
  <c r="I5978" i="1"/>
  <c r="N5978" i="1"/>
  <c r="N6113" i="1"/>
  <c r="I6113" i="1"/>
  <c r="N6161" i="1"/>
  <c r="I6161" i="1"/>
  <c r="N6126" i="1"/>
  <c r="I6126" i="1"/>
  <c r="I5911" i="1"/>
  <c r="N5911" i="1"/>
  <c r="N5951" i="1"/>
  <c r="I5951" i="1"/>
  <c r="N6000" i="1"/>
  <c r="I6000" i="1"/>
  <c r="N6179" i="1"/>
  <c r="I6179" i="1"/>
  <c r="H6179" i="1"/>
  <c r="I5975" i="1"/>
  <c r="N5975" i="1"/>
  <c r="I6081" i="1"/>
  <c r="N6081" i="1"/>
  <c r="I6177" i="1"/>
  <c r="N6177" i="1"/>
  <c r="I6052" i="1"/>
  <c r="N6052" i="1"/>
  <c r="I6267" i="1"/>
  <c r="N6267" i="1"/>
  <c r="I6045" i="1"/>
  <c r="N6045" i="1"/>
  <c r="N6149" i="1"/>
  <c r="I6149" i="1"/>
  <c r="N6185" i="1"/>
  <c r="I6185" i="1"/>
  <c r="I6305" i="1"/>
  <c r="N6305" i="1"/>
  <c r="I6095" i="1"/>
  <c r="N6095" i="1"/>
  <c r="I6181" i="1"/>
  <c r="N6181" i="1"/>
  <c r="I6263" i="1"/>
  <c r="N6263" i="1"/>
  <c r="I6295" i="1"/>
  <c r="N6295" i="1"/>
  <c r="N6271" i="1"/>
  <c r="I6271" i="1"/>
  <c r="I6294" i="1"/>
  <c r="N6294" i="1"/>
  <c r="N6297" i="1"/>
  <c r="I6297" i="1"/>
  <c r="R6224" i="1"/>
  <c r="S6224" i="1"/>
  <c r="S6184" i="1"/>
  <c r="R6184" i="1"/>
  <c r="R6164" i="1"/>
  <c r="S6164" i="1"/>
  <c r="S5839" i="1"/>
  <c r="R5839" i="1"/>
  <c r="S6092" i="1"/>
  <c r="R6092" i="1"/>
  <c r="R5821" i="1"/>
  <c r="S5821" i="1"/>
  <c r="S5474" i="1"/>
  <c r="R5474" i="1"/>
  <c r="S5457" i="1"/>
  <c r="R5457" i="1"/>
  <c r="R5818" i="1"/>
  <c r="S5818" i="1"/>
  <c r="S5542" i="1"/>
  <c r="R5542" i="1"/>
  <c r="S5426" i="1"/>
  <c r="R5426" i="1"/>
  <c r="R5216" i="1"/>
  <c r="S5216" i="1"/>
  <c r="R5404" i="1"/>
  <c r="S5404" i="1"/>
  <c r="S5656" i="1"/>
  <c r="R5656" i="1"/>
  <c r="S5444" i="1"/>
  <c r="R5444" i="1"/>
  <c r="R5403" i="1"/>
  <c r="Q5402" i="1"/>
  <c r="S5403" i="1"/>
  <c r="Q5401" i="1"/>
  <c r="S5291" i="1"/>
  <c r="R5291" i="1"/>
  <c r="R4976" i="1"/>
  <c r="S4976" i="1"/>
  <c r="S4667" i="1"/>
  <c r="R4667" i="1"/>
  <c r="S4062" i="1"/>
  <c r="S3692" i="1"/>
  <c r="R3944" i="1"/>
  <c r="S3944" i="1"/>
  <c r="S2825" i="1"/>
  <c r="R2825" i="1"/>
  <c r="S2561" i="1"/>
  <c r="R2561" i="1"/>
  <c r="S3175" i="1"/>
  <c r="R3055" i="1"/>
  <c r="S3055" i="1"/>
  <c r="S1619" i="1"/>
  <c r="R1619" i="1"/>
  <c r="S876" i="1"/>
  <c r="R876" i="1"/>
  <c r="W9" i="9"/>
  <c r="R3932" i="1"/>
  <c r="S3932" i="1"/>
  <c r="R3114" i="1"/>
  <c r="S3114" i="1"/>
  <c r="S18" i="1"/>
  <c r="R18" i="1"/>
  <c r="S2491" i="1"/>
  <c r="R2491" i="1"/>
  <c r="S2685" i="1"/>
  <c r="Q866" i="1"/>
  <c r="R2427" i="1"/>
  <c r="S2427" i="1"/>
  <c r="Q2059" i="1"/>
  <c r="S514" i="1"/>
  <c r="R514" i="1"/>
  <c r="S65" i="1"/>
  <c r="R65" i="1"/>
  <c r="S2796" i="1"/>
  <c r="S461" i="1"/>
  <c r="R461" i="1"/>
  <c r="S399" i="1"/>
  <c r="R399" i="1"/>
  <c r="I74" i="1"/>
  <c r="N74" i="1"/>
  <c r="I594" i="1"/>
  <c r="N594" i="1"/>
  <c r="N856" i="1"/>
  <c r="I856" i="1"/>
  <c r="N2065" i="1"/>
  <c r="I2065" i="1"/>
  <c r="N179" i="1"/>
  <c r="I179" i="1"/>
  <c r="N379" i="1"/>
  <c r="I379" i="1"/>
  <c r="N1444" i="1"/>
  <c r="I1444" i="1"/>
  <c r="N3113" i="1"/>
  <c r="I3113" i="1"/>
  <c r="N28" i="1"/>
  <c r="I28" i="1"/>
  <c r="I117" i="1"/>
  <c r="H117" i="1"/>
  <c r="N117" i="1"/>
  <c r="I400" i="1"/>
  <c r="N400" i="1"/>
  <c r="N639" i="1"/>
  <c r="I639" i="1"/>
  <c r="N739" i="1"/>
  <c r="I739" i="1"/>
  <c r="H739" i="1"/>
  <c r="N1437" i="1"/>
  <c r="I1437" i="1"/>
  <c r="N1675" i="1"/>
  <c r="I1675" i="1"/>
  <c r="I2003" i="1"/>
  <c r="N2003" i="1"/>
  <c r="N2366" i="1"/>
  <c r="I2366" i="1"/>
  <c r="N35" i="1"/>
  <c r="I35" i="1"/>
  <c r="N314" i="1"/>
  <c r="I314" i="1"/>
  <c r="I494" i="1"/>
  <c r="N494" i="1"/>
  <c r="N683" i="1"/>
  <c r="I683" i="1"/>
  <c r="I796" i="1"/>
  <c r="N796" i="1"/>
  <c r="I860" i="1"/>
  <c r="N860" i="1"/>
  <c r="I1352" i="1"/>
  <c r="N1352" i="1"/>
  <c r="N1612" i="1"/>
  <c r="I1612" i="1"/>
  <c r="I1957" i="1"/>
  <c r="N1957" i="1"/>
  <c r="I2229" i="1"/>
  <c r="N2229" i="1"/>
  <c r="N3106" i="1"/>
  <c r="I3106" i="1"/>
  <c r="I54" i="1"/>
  <c r="N54" i="1"/>
  <c r="N832" i="1"/>
  <c r="I832" i="1"/>
  <c r="N2328" i="1"/>
  <c r="I2328" i="1"/>
  <c r="I1217" i="1"/>
  <c r="N1217" i="1"/>
  <c r="I203" i="1"/>
  <c r="N203" i="1"/>
  <c r="I653" i="1"/>
  <c r="N653" i="1"/>
  <c r="N42" i="1"/>
  <c r="I42" i="1"/>
  <c r="N405" i="1"/>
  <c r="I405" i="1"/>
  <c r="N512" i="1"/>
  <c r="I512" i="1"/>
  <c r="N670" i="1"/>
  <c r="I670" i="1"/>
  <c r="N770" i="1"/>
  <c r="I770" i="1"/>
  <c r="N834" i="1"/>
  <c r="I834" i="1"/>
  <c r="N1057" i="1"/>
  <c r="I1057" i="1"/>
  <c r="N1436" i="1"/>
  <c r="I1436" i="1"/>
  <c r="I1881" i="1"/>
  <c r="N1881" i="1"/>
  <c r="N2212" i="1"/>
  <c r="I2212" i="1"/>
  <c r="N2879" i="1"/>
  <c r="I2879" i="1"/>
  <c r="I647" i="1"/>
  <c r="N647" i="1"/>
  <c r="N2005" i="1"/>
  <c r="I2005" i="1"/>
  <c r="H2005" i="1"/>
  <c r="N551" i="1"/>
  <c r="I551" i="1"/>
  <c r="N1803" i="1"/>
  <c r="I1803" i="1"/>
  <c r="N709" i="1"/>
  <c r="I709" i="1"/>
  <c r="N4984" i="1"/>
  <c r="I4984" i="1"/>
  <c r="N217" i="1"/>
  <c r="I217" i="1"/>
  <c r="I374" i="1"/>
  <c r="N374" i="1"/>
  <c r="I498" i="1"/>
  <c r="N498" i="1"/>
  <c r="I648" i="1"/>
  <c r="N648" i="1"/>
  <c r="N761" i="1"/>
  <c r="I761" i="1"/>
  <c r="N825" i="1"/>
  <c r="I825" i="1"/>
  <c r="N1022" i="1"/>
  <c r="I1022" i="1"/>
  <c r="N1199" i="1"/>
  <c r="I1199" i="1"/>
  <c r="N1263" i="1"/>
  <c r="I1263" i="1"/>
  <c r="N1429" i="1"/>
  <c r="I1429" i="1"/>
  <c r="N1611" i="1"/>
  <c r="I1611" i="1"/>
  <c r="N2087" i="1"/>
  <c r="I2087" i="1"/>
  <c r="N2316" i="1"/>
  <c r="I2316" i="1"/>
  <c r="N2841" i="1"/>
  <c r="I2841" i="1"/>
  <c r="N354" i="1"/>
  <c r="I354" i="1"/>
  <c r="I651" i="1"/>
  <c r="N651" i="1"/>
  <c r="N215" i="1"/>
  <c r="I215" i="1"/>
  <c r="I1145" i="1"/>
  <c r="N1145" i="1"/>
  <c r="N1640" i="1"/>
  <c r="I1640" i="1"/>
  <c r="I227" i="1"/>
  <c r="N227" i="1"/>
  <c r="N889" i="1"/>
  <c r="I889" i="1"/>
  <c r="N2776" i="1"/>
  <c r="I2776" i="1"/>
  <c r="N50" i="1"/>
  <c r="I50" i="1"/>
  <c r="N216" i="1"/>
  <c r="I216" i="1"/>
  <c r="N448" i="1"/>
  <c r="I448" i="1"/>
  <c r="N563" i="1"/>
  <c r="I563" i="1"/>
  <c r="N733" i="1"/>
  <c r="I733" i="1"/>
  <c r="N1417" i="1"/>
  <c r="I1417" i="1"/>
  <c r="N1660" i="1"/>
  <c r="I1660" i="1"/>
  <c r="N2073" i="1"/>
  <c r="I2073" i="1"/>
  <c r="N2600" i="1"/>
  <c r="I2600" i="1"/>
  <c r="I3545" i="1"/>
  <c r="N3545" i="1"/>
  <c r="N29" i="1"/>
  <c r="I29" i="1"/>
  <c r="N111" i="1"/>
  <c r="I111" i="1"/>
  <c r="I234" i="1"/>
  <c r="N234" i="1"/>
  <c r="I330" i="1"/>
  <c r="N330" i="1"/>
  <c r="N413" i="1"/>
  <c r="I413" i="1"/>
  <c r="I471" i="1"/>
  <c r="N471" i="1"/>
  <c r="I539" i="1"/>
  <c r="N539" i="1"/>
  <c r="I627" i="1"/>
  <c r="N627" i="1"/>
  <c r="N672" i="1"/>
  <c r="I672" i="1"/>
  <c r="I726" i="1"/>
  <c r="N726" i="1"/>
  <c r="I795" i="1"/>
  <c r="N795" i="1"/>
  <c r="I859" i="1"/>
  <c r="N859" i="1"/>
  <c r="N979" i="1"/>
  <c r="I979" i="1"/>
  <c r="N1166" i="1"/>
  <c r="I1166" i="1"/>
  <c r="N1230" i="1"/>
  <c r="I1230" i="1"/>
  <c r="N1294" i="1"/>
  <c r="I1294" i="1"/>
  <c r="N1395" i="1"/>
  <c r="I1395" i="1"/>
  <c r="N1484" i="1"/>
  <c r="I1484" i="1"/>
  <c r="N1674" i="1"/>
  <c r="I1674" i="1"/>
  <c r="I1852" i="1"/>
  <c r="N1852" i="1"/>
  <c r="N1981" i="1"/>
  <c r="I1981" i="1"/>
  <c r="I2131" i="1"/>
  <c r="N2131" i="1"/>
  <c r="N2199" i="1"/>
  <c r="I2199" i="1"/>
  <c r="N2384" i="1"/>
  <c r="I2384" i="1"/>
  <c r="N2704" i="1"/>
  <c r="I2704" i="1"/>
  <c r="I2953" i="1"/>
  <c r="N2953" i="1"/>
  <c r="I3488" i="1"/>
  <c r="N3488" i="1"/>
  <c r="N4293" i="1"/>
  <c r="I4293" i="1"/>
  <c r="I31" i="1"/>
  <c r="N31" i="1"/>
  <c r="I105" i="1"/>
  <c r="N105" i="1"/>
  <c r="I220" i="1"/>
  <c r="N220" i="1"/>
  <c r="I311" i="1"/>
  <c r="N311" i="1"/>
  <c r="I375" i="1"/>
  <c r="N375" i="1"/>
  <c r="I437" i="1"/>
  <c r="N437" i="1"/>
  <c r="I527" i="1"/>
  <c r="N527" i="1"/>
  <c r="I595" i="1"/>
  <c r="N595" i="1"/>
  <c r="I736" i="1"/>
  <c r="N736" i="1"/>
  <c r="I797" i="1"/>
  <c r="N797" i="1"/>
  <c r="I861" i="1"/>
  <c r="N861" i="1"/>
  <c r="N1072" i="1"/>
  <c r="I1072" i="1"/>
  <c r="N1173" i="1"/>
  <c r="I1173" i="1"/>
  <c r="N1237" i="1"/>
  <c r="I1237" i="1"/>
  <c r="N1301" i="1"/>
  <c r="I1301" i="1"/>
  <c r="N1522" i="1"/>
  <c r="I1522" i="1"/>
  <c r="I1628" i="1"/>
  <c r="N1628" i="1"/>
  <c r="N1842" i="1"/>
  <c r="I1842" i="1"/>
  <c r="N1908" i="1"/>
  <c r="I1908" i="1"/>
  <c r="N2121" i="1"/>
  <c r="I2121" i="1"/>
  <c r="N2299" i="1"/>
  <c r="I2299" i="1"/>
  <c r="N2483" i="1"/>
  <c r="I2483" i="1"/>
  <c r="N3054" i="1"/>
  <c r="I3054" i="1"/>
  <c r="I3504" i="1"/>
  <c r="N3504" i="1"/>
  <c r="N3081" i="1"/>
  <c r="I3081" i="1"/>
  <c r="I40" i="1"/>
  <c r="N40" i="1"/>
  <c r="I98" i="1"/>
  <c r="N98" i="1"/>
  <c r="I205" i="1"/>
  <c r="N205" i="1"/>
  <c r="I269" i="1"/>
  <c r="N269" i="1"/>
  <c r="I366" i="1"/>
  <c r="N366" i="1"/>
  <c r="I438" i="1"/>
  <c r="N438" i="1"/>
  <c r="I522" i="1"/>
  <c r="N522" i="1"/>
  <c r="I675" i="1"/>
  <c r="N675" i="1"/>
  <c r="I750" i="1"/>
  <c r="N750" i="1"/>
  <c r="I814" i="1"/>
  <c r="N814" i="1"/>
  <c r="I881" i="1"/>
  <c r="N881" i="1"/>
  <c r="N1322" i="1"/>
  <c r="I1322" i="1"/>
  <c r="N1403" i="1"/>
  <c r="I1403" i="1"/>
  <c r="I1480" i="1"/>
  <c r="N1480" i="1"/>
  <c r="I1678" i="1"/>
  <c r="N1678" i="1"/>
  <c r="N1825" i="1"/>
  <c r="I1825" i="1"/>
  <c r="N2075" i="1"/>
  <c r="I2075" i="1"/>
  <c r="N2144" i="1"/>
  <c r="I2144" i="1"/>
  <c r="N2240" i="1"/>
  <c r="I2240" i="1"/>
  <c r="N2329" i="1"/>
  <c r="I2329" i="1"/>
  <c r="N2568" i="1"/>
  <c r="I2568" i="1"/>
  <c r="N2959" i="1"/>
  <c r="I2959" i="1"/>
  <c r="I4076" i="1"/>
  <c r="N4076" i="1"/>
  <c r="N41" i="1"/>
  <c r="I41" i="1"/>
  <c r="N126" i="1"/>
  <c r="H126" i="1"/>
  <c r="I126" i="1"/>
  <c r="N230" i="1"/>
  <c r="I230" i="1"/>
  <c r="I313" i="1"/>
  <c r="N313" i="1"/>
  <c r="N383" i="1"/>
  <c r="I383" i="1"/>
  <c r="N467" i="1"/>
  <c r="I467" i="1"/>
  <c r="N543" i="1"/>
  <c r="I543" i="1"/>
  <c r="I601" i="1"/>
  <c r="N601" i="1"/>
  <c r="I609" i="1"/>
  <c r="N609" i="1"/>
  <c r="I617" i="1"/>
  <c r="N617" i="1"/>
  <c r="I656" i="1"/>
  <c r="N656" i="1"/>
  <c r="I692" i="1"/>
  <c r="N692" i="1"/>
  <c r="N759" i="1"/>
  <c r="I759" i="1"/>
  <c r="N823" i="1"/>
  <c r="I823" i="1"/>
  <c r="N1071" i="1"/>
  <c r="I1071" i="1"/>
  <c r="N1365" i="1"/>
  <c r="I1365" i="1"/>
  <c r="N1529" i="1"/>
  <c r="I1529" i="1"/>
  <c r="N1626" i="1"/>
  <c r="I1626" i="1"/>
  <c r="N1923" i="1"/>
  <c r="I1923" i="1"/>
  <c r="N2235" i="1"/>
  <c r="I2235" i="1"/>
  <c r="N2647" i="1"/>
  <c r="I2647" i="1"/>
  <c r="I2750" i="1"/>
  <c r="N2750" i="1"/>
  <c r="I2940" i="1"/>
  <c r="N2940" i="1"/>
  <c r="N3144" i="1"/>
  <c r="I3144" i="1"/>
  <c r="N3696" i="1"/>
  <c r="I3696" i="1"/>
  <c r="I894" i="1"/>
  <c r="N894" i="1"/>
  <c r="N1074" i="1"/>
  <c r="I1074" i="1"/>
  <c r="N1168" i="1"/>
  <c r="I1168" i="1"/>
  <c r="N1232" i="1"/>
  <c r="I1232" i="1"/>
  <c r="N1296" i="1"/>
  <c r="I1296" i="1"/>
  <c r="I1366" i="1"/>
  <c r="N1366" i="1"/>
  <c r="I1426" i="1"/>
  <c r="N1426" i="1"/>
  <c r="I1499" i="1"/>
  <c r="N1499" i="1"/>
  <c r="N1566" i="1"/>
  <c r="I1566" i="1"/>
  <c r="I1643" i="1"/>
  <c r="N1643" i="1"/>
  <c r="I1770" i="1"/>
  <c r="N1770" i="1"/>
  <c r="N1843" i="1"/>
  <c r="I1843" i="1"/>
  <c r="N1918" i="1"/>
  <c r="I1918" i="1"/>
  <c r="I2006" i="1"/>
  <c r="N2006" i="1"/>
  <c r="H2006" i="1"/>
  <c r="I2122" i="1"/>
  <c r="N2122" i="1"/>
  <c r="I2194" i="1"/>
  <c r="N2194" i="1"/>
  <c r="I2451" i="1"/>
  <c r="N2451" i="1"/>
  <c r="I2620" i="1"/>
  <c r="N2620" i="1"/>
  <c r="I2692" i="1"/>
  <c r="N2692" i="1"/>
  <c r="N2869" i="1"/>
  <c r="I2869" i="1"/>
  <c r="I3408" i="1"/>
  <c r="N3408" i="1"/>
  <c r="N3947" i="1"/>
  <c r="I3947" i="1"/>
  <c r="I982" i="1"/>
  <c r="N982" i="1"/>
  <c r="I1068" i="1"/>
  <c r="N1068" i="1"/>
  <c r="I1162" i="1"/>
  <c r="N1162" i="1"/>
  <c r="I1226" i="1"/>
  <c r="N1226" i="1"/>
  <c r="I1290" i="1"/>
  <c r="N1290" i="1"/>
  <c r="I1353" i="1"/>
  <c r="N1353" i="1"/>
  <c r="I1432" i="1"/>
  <c r="N1432" i="1"/>
  <c r="I1493" i="1"/>
  <c r="N1493" i="1"/>
  <c r="I1562" i="1"/>
  <c r="N1562" i="1"/>
  <c r="I1615" i="1"/>
  <c r="N1615" i="1"/>
  <c r="I1687" i="1"/>
  <c r="N1687" i="1"/>
  <c r="I1829" i="1"/>
  <c r="N1829" i="1"/>
  <c r="I1890" i="1"/>
  <c r="N1890" i="1"/>
  <c r="I1944" i="1"/>
  <c r="N1944" i="1"/>
  <c r="I1998" i="1"/>
  <c r="N1998" i="1"/>
  <c r="I2108" i="1"/>
  <c r="N2108" i="1"/>
  <c r="I2176" i="1"/>
  <c r="N2176" i="1"/>
  <c r="I2318" i="1"/>
  <c r="N2318" i="1"/>
  <c r="I2364" i="1"/>
  <c r="N2364" i="1"/>
  <c r="N2449" i="1"/>
  <c r="I2449" i="1"/>
  <c r="N2594" i="1"/>
  <c r="I2594" i="1"/>
  <c r="N2674" i="1"/>
  <c r="I2674" i="1"/>
  <c r="N2742" i="1"/>
  <c r="I2742" i="1"/>
  <c r="I2882" i="1"/>
  <c r="N2882" i="1"/>
  <c r="I3126" i="1"/>
  <c r="N3126" i="1"/>
  <c r="N3459" i="1"/>
  <c r="I3459" i="1"/>
  <c r="I3849" i="1"/>
  <c r="N3849" i="1"/>
  <c r="I983" i="1"/>
  <c r="N983" i="1"/>
  <c r="I1077" i="1"/>
  <c r="N1077" i="1"/>
  <c r="I1171" i="1"/>
  <c r="N1171" i="1"/>
  <c r="I1235" i="1"/>
  <c r="N1235" i="1"/>
  <c r="I1299" i="1"/>
  <c r="N1299" i="1"/>
  <c r="I1369" i="1"/>
  <c r="N1369" i="1"/>
  <c r="I1455" i="1"/>
  <c r="N1455" i="1"/>
  <c r="I1527" i="1"/>
  <c r="N1527" i="1"/>
  <c r="I1600" i="1"/>
  <c r="N1600" i="1"/>
  <c r="I1688" i="1"/>
  <c r="N1688" i="1"/>
  <c r="I1830" i="1"/>
  <c r="N1830" i="1"/>
  <c r="I1891" i="1"/>
  <c r="N1891" i="1"/>
  <c r="I1965" i="1"/>
  <c r="N1965" i="1"/>
  <c r="I2085" i="1"/>
  <c r="N2085" i="1"/>
  <c r="I2149" i="1"/>
  <c r="N2149" i="1"/>
  <c r="I2209" i="1"/>
  <c r="N2209" i="1"/>
  <c r="I2295" i="1"/>
  <c r="N2295" i="1"/>
  <c r="N2398" i="1"/>
  <c r="I2398" i="1"/>
  <c r="N2609" i="1"/>
  <c r="I2609" i="1"/>
  <c r="N2697" i="1"/>
  <c r="I2697" i="1"/>
  <c r="I2845" i="1"/>
  <c r="N2845" i="1"/>
  <c r="I3020" i="1"/>
  <c r="N3020" i="1"/>
  <c r="N3512" i="1"/>
  <c r="I3512" i="1"/>
  <c r="N3803" i="1"/>
  <c r="I3803" i="1"/>
  <c r="N992" i="1"/>
  <c r="I992" i="1"/>
  <c r="N1000" i="1"/>
  <c r="I1000" i="1"/>
  <c r="N1008" i="1"/>
  <c r="I1008" i="1"/>
  <c r="I1020" i="1"/>
  <c r="N1020" i="1"/>
  <c r="N1086" i="1"/>
  <c r="I1086" i="1"/>
  <c r="I1188" i="1"/>
  <c r="N1188" i="1"/>
  <c r="I1252" i="1"/>
  <c r="N1252" i="1"/>
  <c r="I1315" i="1"/>
  <c r="N1315" i="1"/>
  <c r="N1376" i="1"/>
  <c r="I1376" i="1"/>
  <c r="I1464" i="1"/>
  <c r="N1464" i="1"/>
  <c r="N1536" i="1"/>
  <c r="I1536" i="1"/>
  <c r="I1623" i="1"/>
  <c r="N1623" i="1"/>
  <c r="N1697" i="1"/>
  <c r="H1697" i="1"/>
  <c r="I1697" i="1"/>
  <c r="N1831" i="1"/>
  <c r="I1831" i="1"/>
  <c r="N1892" i="1"/>
  <c r="I1892" i="1"/>
  <c r="I1966" i="1"/>
  <c r="N1966" i="1"/>
  <c r="N2086" i="1"/>
  <c r="I2086" i="1"/>
  <c r="N2150" i="1"/>
  <c r="I2150" i="1"/>
  <c r="I2204" i="1"/>
  <c r="N2204" i="1"/>
  <c r="N2334" i="1"/>
  <c r="I2334" i="1"/>
  <c r="I2503" i="1"/>
  <c r="N2503" i="1"/>
  <c r="I2919" i="1"/>
  <c r="N2919" i="1"/>
  <c r="I3336" i="1"/>
  <c r="N3336" i="1"/>
  <c r="N3915" i="1"/>
  <c r="I3915" i="1"/>
  <c r="N2297" i="1"/>
  <c r="I2297" i="1"/>
  <c r="I2379" i="1"/>
  <c r="N2379" i="1"/>
  <c r="N2456" i="1"/>
  <c r="I2456" i="1"/>
  <c r="N2579" i="1"/>
  <c r="I2579" i="1"/>
  <c r="N2659" i="1"/>
  <c r="I2659" i="1"/>
  <c r="N2720" i="1"/>
  <c r="I2720" i="1"/>
  <c r="I2812" i="1"/>
  <c r="N2812" i="1"/>
  <c r="I2977" i="1"/>
  <c r="N2977" i="1"/>
  <c r="N3080" i="1"/>
  <c r="I3080" i="1"/>
  <c r="I3198" i="1"/>
  <c r="N3198" i="1"/>
  <c r="N3378" i="1"/>
  <c r="I3378" i="1"/>
  <c r="N3658" i="1"/>
  <c r="I3658" i="1"/>
  <c r="I3871" i="1"/>
  <c r="N3871" i="1"/>
  <c r="N4191" i="1"/>
  <c r="I4191" i="1"/>
  <c r="N4841" i="1"/>
  <c r="I4841" i="1"/>
  <c r="N2341" i="1"/>
  <c r="I2341" i="1"/>
  <c r="I2403" i="1"/>
  <c r="N2403" i="1"/>
  <c r="I2486" i="1"/>
  <c r="N2486" i="1"/>
  <c r="I2597" i="1"/>
  <c r="N2597" i="1"/>
  <c r="I2661" i="1"/>
  <c r="N2661" i="1"/>
  <c r="I2722" i="1"/>
  <c r="N2722" i="1"/>
  <c r="I2814" i="1"/>
  <c r="N2814" i="1"/>
  <c r="I2886" i="1"/>
  <c r="H2886" i="1"/>
  <c r="N2886" i="1"/>
  <c r="I2994" i="1"/>
  <c r="N2994" i="1"/>
  <c r="I3120" i="1"/>
  <c r="N3120" i="1"/>
  <c r="N3339" i="1"/>
  <c r="I3339" i="1"/>
  <c r="N3401" i="1"/>
  <c r="I3401" i="1"/>
  <c r="I3570" i="1"/>
  <c r="N3570" i="1"/>
  <c r="N3727" i="1"/>
  <c r="I3727" i="1"/>
  <c r="N3949" i="1"/>
  <c r="I3949" i="1"/>
  <c r="N4237" i="1"/>
  <c r="I4237" i="1"/>
  <c r="I2439" i="1"/>
  <c r="N2439" i="1"/>
  <c r="I2509" i="1"/>
  <c r="N2509" i="1"/>
  <c r="I2606" i="1"/>
  <c r="N2606" i="1"/>
  <c r="I2670" i="1"/>
  <c r="N2670" i="1"/>
  <c r="I2738" i="1"/>
  <c r="N2738" i="1"/>
  <c r="I2815" i="1"/>
  <c r="N2815" i="1"/>
  <c r="I2850" i="1"/>
  <c r="N2850" i="1"/>
  <c r="I2887" i="1"/>
  <c r="N2887" i="1"/>
  <c r="I2991" i="1"/>
  <c r="N2991" i="1"/>
  <c r="I3084" i="1"/>
  <c r="N3084" i="1"/>
  <c r="N3195" i="1"/>
  <c r="I3195" i="1"/>
  <c r="N3314" i="1"/>
  <c r="I3314" i="1"/>
  <c r="N3460" i="1"/>
  <c r="I3460" i="1"/>
  <c r="I3575" i="1"/>
  <c r="N3575" i="1"/>
  <c r="I3819" i="1"/>
  <c r="N3819" i="1"/>
  <c r="N4063" i="1"/>
  <c r="I4063" i="1"/>
  <c r="N4527" i="1"/>
  <c r="I4527" i="1"/>
  <c r="N5246" i="1"/>
  <c r="I5246" i="1"/>
  <c r="N2488" i="1"/>
  <c r="I2488" i="1"/>
  <c r="N2591" i="1"/>
  <c r="I2591" i="1"/>
  <c r="N2663" i="1"/>
  <c r="I2663" i="1"/>
  <c r="N2739" i="1"/>
  <c r="I2739" i="1"/>
  <c r="N2836" i="1"/>
  <c r="I2836" i="1"/>
  <c r="N2891" i="1"/>
  <c r="I2891" i="1"/>
  <c r="N2967" i="1"/>
  <c r="I2967" i="1"/>
  <c r="I3162" i="1"/>
  <c r="N3162" i="1"/>
  <c r="I3347" i="1"/>
  <c r="N3347" i="1"/>
  <c r="N3479" i="1"/>
  <c r="I3479" i="1"/>
  <c r="N3757" i="1"/>
  <c r="I3757" i="1"/>
  <c r="N4083" i="1"/>
  <c r="I4083" i="1"/>
  <c r="I4657" i="1"/>
  <c r="N4657" i="1"/>
  <c r="N2857" i="1"/>
  <c r="I2857" i="1"/>
  <c r="N2910" i="1"/>
  <c r="I2910" i="1"/>
  <c r="I2976" i="1"/>
  <c r="N2976" i="1"/>
  <c r="N3048" i="1"/>
  <c r="I3048" i="1"/>
  <c r="I3145" i="1"/>
  <c r="N3145" i="1"/>
  <c r="I3229" i="1"/>
  <c r="N3229" i="1"/>
  <c r="I3340" i="1"/>
  <c r="N3340" i="1"/>
  <c r="N3498" i="1"/>
  <c r="I3498" i="1"/>
  <c r="I3526" i="1"/>
  <c r="N3526" i="1"/>
  <c r="N3586" i="1"/>
  <c r="I3586" i="1"/>
  <c r="N3785" i="1"/>
  <c r="I3785" i="1"/>
  <c r="N3854" i="1"/>
  <c r="I3854" i="1"/>
  <c r="N3964" i="1"/>
  <c r="I3964" i="1"/>
  <c r="N4363" i="1"/>
  <c r="I4363" i="1"/>
  <c r="N4599" i="1"/>
  <c r="I4599" i="1"/>
  <c r="I4867" i="1"/>
  <c r="N4867" i="1"/>
  <c r="N2931" i="1"/>
  <c r="I2931" i="1"/>
  <c r="I3008" i="1"/>
  <c r="N3008" i="1"/>
  <c r="I3085" i="1"/>
  <c r="N3085" i="1"/>
  <c r="I3141" i="1"/>
  <c r="N3141" i="1"/>
  <c r="I3207" i="1"/>
  <c r="N3207" i="1"/>
  <c r="I3325" i="1"/>
  <c r="N3325" i="1"/>
  <c r="I3440" i="1"/>
  <c r="N3440" i="1"/>
  <c r="N3623" i="1"/>
  <c r="I3623" i="1"/>
  <c r="I3685" i="1"/>
  <c r="N3685" i="1"/>
  <c r="N3868" i="1"/>
  <c r="I3868" i="1"/>
  <c r="I3984" i="1"/>
  <c r="N3984" i="1"/>
  <c r="I4303" i="1"/>
  <c r="N4303" i="1"/>
  <c r="I4620" i="1"/>
  <c r="N4620" i="1"/>
  <c r="I4875" i="1"/>
  <c r="N4875" i="1"/>
  <c r="I3122" i="1"/>
  <c r="N3122" i="1"/>
  <c r="I3200" i="1"/>
  <c r="N3200" i="1"/>
  <c r="I3302" i="1"/>
  <c r="N3302" i="1"/>
  <c r="N3354" i="1"/>
  <c r="I3354" i="1"/>
  <c r="I3416" i="1"/>
  <c r="N3416" i="1"/>
  <c r="I3472" i="1"/>
  <c r="N3472" i="1"/>
  <c r="N3592" i="1"/>
  <c r="I3592" i="1"/>
  <c r="I3789" i="1"/>
  <c r="N3789" i="1"/>
  <c r="N4029" i="1"/>
  <c r="I4029" i="1"/>
  <c r="N4435" i="1"/>
  <c r="I4435" i="1"/>
  <c r="I4612" i="1"/>
  <c r="N4612" i="1"/>
  <c r="I2972" i="1"/>
  <c r="N2972" i="1"/>
  <c r="N3038" i="1"/>
  <c r="I3038" i="1"/>
  <c r="N3111" i="1"/>
  <c r="I3111" i="1"/>
  <c r="N3185" i="1"/>
  <c r="I3185" i="1"/>
  <c r="I3303" i="1"/>
  <c r="N3303" i="1"/>
  <c r="N3388" i="1"/>
  <c r="I3388" i="1"/>
  <c r="N3513" i="1"/>
  <c r="I3513" i="1"/>
  <c r="I3558" i="1"/>
  <c r="N3558" i="1"/>
  <c r="N3675" i="1"/>
  <c r="I3675" i="1"/>
  <c r="N3743" i="1"/>
  <c r="I3743" i="1"/>
  <c r="I4016" i="1"/>
  <c r="N4016" i="1"/>
  <c r="I4341" i="1"/>
  <c r="N4341" i="1"/>
  <c r="N4833" i="1"/>
  <c r="I4833" i="1"/>
  <c r="N3367" i="1"/>
  <c r="I3367" i="1"/>
  <c r="N3423" i="1"/>
  <c r="I3423" i="1"/>
  <c r="N3487" i="1"/>
  <c r="I3487" i="1"/>
  <c r="N3549" i="1"/>
  <c r="I3549" i="1"/>
  <c r="N3611" i="1"/>
  <c r="I3611" i="1"/>
  <c r="I3676" i="1"/>
  <c r="N3676" i="1"/>
  <c r="I3744" i="1"/>
  <c r="N3744" i="1"/>
  <c r="I3804" i="1"/>
  <c r="N3804" i="1"/>
  <c r="N3862" i="1"/>
  <c r="I3862" i="1"/>
  <c r="N3962" i="1"/>
  <c r="I3962" i="1"/>
  <c r="N4026" i="1"/>
  <c r="I4026" i="1"/>
  <c r="I4133" i="1"/>
  <c r="N4133" i="1"/>
  <c r="I4241" i="1"/>
  <c r="N4241" i="1"/>
  <c r="N4308" i="1"/>
  <c r="I4308" i="1"/>
  <c r="N4378" i="1"/>
  <c r="I4378" i="1"/>
  <c r="N4442" i="1"/>
  <c r="I4442" i="1"/>
  <c r="N4562" i="1"/>
  <c r="I4562" i="1"/>
  <c r="N4706" i="1"/>
  <c r="I4706" i="1"/>
  <c r="N4937" i="1"/>
  <c r="I4937" i="1"/>
  <c r="I3519" i="1"/>
  <c r="N3519" i="1"/>
  <c r="I3589" i="1"/>
  <c r="N3589" i="1"/>
  <c r="I3662" i="1"/>
  <c r="N3662" i="1"/>
  <c r="I3724" i="1"/>
  <c r="N3724" i="1"/>
  <c r="I3798" i="1"/>
  <c r="N3798" i="1"/>
  <c r="I3864" i="1"/>
  <c r="N3864" i="1"/>
  <c r="N3922" i="1"/>
  <c r="I3922" i="1"/>
  <c r="I4100" i="1"/>
  <c r="N4100" i="1"/>
  <c r="N4163" i="1"/>
  <c r="I4163" i="1"/>
  <c r="N4231" i="1"/>
  <c r="I4231" i="1"/>
  <c r="N4295" i="1"/>
  <c r="I4295" i="1"/>
  <c r="N4369" i="1"/>
  <c r="I4369" i="1"/>
  <c r="N4433" i="1"/>
  <c r="I4433" i="1"/>
  <c r="N4508" i="1"/>
  <c r="I4508" i="1"/>
  <c r="N4668" i="1"/>
  <c r="I4668" i="1"/>
  <c r="N4939" i="1"/>
  <c r="I4939" i="1"/>
  <c r="I3590" i="1"/>
  <c r="N3590" i="1"/>
  <c r="I3663" i="1"/>
  <c r="N3663" i="1"/>
  <c r="I3733" i="1"/>
  <c r="N3733" i="1"/>
  <c r="I3799" i="1"/>
  <c r="N3799" i="1"/>
  <c r="I3873" i="1"/>
  <c r="N3873" i="1"/>
  <c r="I3944" i="1"/>
  <c r="N3944" i="1"/>
  <c r="I3976" i="1"/>
  <c r="N3976" i="1"/>
  <c r="I4008" i="1"/>
  <c r="N4008" i="1"/>
  <c r="I4040" i="1"/>
  <c r="N4040" i="1"/>
  <c r="N4130" i="1"/>
  <c r="I4130" i="1"/>
  <c r="N4238" i="1"/>
  <c r="I4238" i="1"/>
  <c r="N4483" i="1"/>
  <c r="I4483" i="1"/>
  <c r="N4596" i="1"/>
  <c r="I4596" i="1"/>
  <c r="I4827" i="1"/>
  <c r="N4827" i="1"/>
  <c r="N3599" i="1"/>
  <c r="I3599" i="1"/>
  <c r="I3664" i="1"/>
  <c r="N3664" i="1"/>
  <c r="I3734" i="1"/>
  <c r="N3734" i="1"/>
  <c r="I3800" i="1"/>
  <c r="N3800" i="1"/>
  <c r="N3886" i="1"/>
  <c r="I3886" i="1"/>
  <c r="I3974" i="1"/>
  <c r="N3974" i="1"/>
  <c r="I4038" i="1"/>
  <c r="N4038" i="1"/>
  <c r="I4467" i="1"/>
  <c r="N4467" i="1"/>
  <c r="N4665" i="1"/>
  <c r="I4665" i="1"/>
  <c r="I4883" i="1"/>
  <c r="N4883" i="1"/>
  <c r="N3919" i="1"/>
  <c r="I3919" i="1"/>
  <c r="I3975" i="1"/>
  <c r="N3975" i="1"/>
  <c r="I4039" i="1"/>
  <c r="N4039" i="1"/>
  <c r="N4124" i="1"/>
  <c r="I4124" i="1"/>
  <c r="I4186" i="1"/>
  <c r="N4186" i="1"/>
  <c r="I4256" i="1"/>
  <c r="N4256" i="1"/>
  <c r="N4324" i="1"/>
  <c r="I4324" i="1"/>
  <c r="N4388" i="1"/>
  <c r="I4388" i="1"/>
  <c r="N4452" i="1"/>
  <c r="I4452" i="1"/>
  <c r="I4529" i="1"/>
  <c r="N4529" i="1"/>
  <c r="N4584" i="1"/>
  <c r="I4584" i="1"/>
  <c r="I4638" i="1"/>
  <c r="N4638" i="1"/>
  <c r="N5707" i="1"/>
  <c r="I5707" i="1"/>
  <c r="I3977" i="1"/>
  <c r="N3977" i="1"/>
  <c r="I4041" i="1"/>
  <c r="N4041" i="1"/>
  <c r="I4126" i="1"/>
  <c r="N4126" i="1"/>
  <c r="I4196" i="1"/>
  <c r="N4196" i="1"/>
  <c r="I4266" i="1"/>
  <c r="N4266" i="1"/>
  <c r="I4326" i="1"/>
  <c r="N4326" i="1"/>
  <c r="I4390" i="1"/>
  <c r="N4390" i="1"/>
  <c r="I4454" i="1"/>
  <c r="N4454" i="1"/>
  <c r="I4531" i="1"/>
  <c r="N4531" i="1"/>
  <c r="I4586" i="1"/>
  <c r="N4586" i="1"/>
  <c r="I4718" i="1"/>
  <c r="N4718" i="1"/>
  <c r="N4784" i="1"/>
  <c r="I4784" i="1"/>
  <c r="N4848" i="1"/>
  <c r="I4848" i="1"/>
  <c r="N4954" i="1"/>
  <c r="I4954" i="1"/>
  <c r="N5098" i="1"/>
  <c r="I5098" i="1"/>
  <c r="I4135" i="1"/>
  <c r="N4135" i="1"/>
  <c r="I4205" i="1"/>
  <c r="N4205" i="1"/>
  <c r="I4267" i="1"/>
  <c r="N4267" i="1"/>
  <c r="I4327" i="1"/>
  <c r="N4327" i="1"/>
  <c r="I4391" i="1"/>
  <c r="N4391" i="1"/>
  <c r="I4455" i="1"/>
  <c r="N4455" i="1"/>
  <c r="I4518" i="1"/>
  <c r="N4518" i="1"/>
  <c r="N4604" i="1"/>
  <c r="I4604" i="1"/>
  <c r="N5100" i="1"/>
  <c r="I5100" i="1"/>
  <c r="N5534" i="1"/>
  <c r="I5534" i="1"/>
  <c r="N4160" i="1"/>
  <c r="I4160" i="1"/>
  <c r="N4228" i="1"/>
  <c r="I4228" i="1"/>
  <c r="N4292" i="1"/>
  <c r="I4292" i="1"/>
  <c r="I4360" i="1"/>
  <c r="N4360" i="1"/>
  <c r="N4424" i="1"/>
  <c r="I4424" i="1"/>
  <c r="N4481" i="1"/>
  <c r="I4481" i="1"/>
  <c r="I4541" i="1"/>
  <c r="N4541" i="1"/>
  <c r="I4611" i="1"/>
  <c r="N4611" i="1"/>
  <c r="N4708" i="1"/>
  <c r="I4708" i="1"/>
  <c r="N4775" i="1"/>
  <c r="I4775" i="1"/>
  <c r="N4839" i="1"/>
  <c r="I4839" i="1"/>
  <c r="N4938" i="1"/>
  <c r="I4938" i="1"/>
  <c r="N5062" i="1"/>
  <c r="I5062" i="1"/>
  <c r="N4613" i="1"/>
  <c r="I4613" i="1"/>
  <c r="I4685" i="1"/>
  <c r="N4685" i="1"/>
  <c r="N4746" i="1"/>
  <c r="I4746" i="1"/>
  <c r="N4810" i="1"/>
  <c r="I4810" i="1"/>
  <c r="N4874" i="1"/>
  <c r="I4874" i="1"/>
  <c r="I4987" i="1"/>
  <c r="N4987" i="1"/>
  <c r="I5475" i="1"/>
  <c r="N5475" i="1"/>
  <c r="N4645" i="1"/>
  <c r="I4645" i="1"/>
  <c r="I4719" i="1"/>
  <c r="N4719" i="1"/>
  <c r="I4780" i="1"/>
  <c r="N4780" i="1"/>
  <c r="I4844" i="1"/>
  <c r="N4844" i="1"/>
  <c r="N4888" i="1"/>
  <c r="I4888" i="1"/>
  <c r="I4948" i="1"/>
  <c r="N4948" i="1"/>
  <c r="I4725" i="1"/>
  <c r="N4725" i="1"/>
  <c r="I4789" i="1"/>
  <c r="N4789" i="1"/>
  <c r="I4853" i="1"/>
  <c r="N4853" i="1"/>
  <c r="I4982" i="1"/>
  <c r="N4982" i="1"/>
  <c r="I5142" i="1"/>
  <c r="N5142" i="1"/>
  <c r="I4713" i="1"/>
  <c r="N4713" i="1"/>
  <c r="N4782" i="1"/>
  <c r="I4782" i="1"/>
  <c r="N4846" i="1"/>
  <c r="I4846" i="1"/>
  <c r="N4896" i="1"/>
  <c r="I4896" i="1"/>
  <c r="I4985" i="1"/>
  <c r="N4985" i="1"/>
  <c r="N5076" i="1"/>
  <c r="I5076" i="1"/>
  <c r="N4901" i="1"/>
  <c r="I4901" i="1"/>
  <c r="I4965" i="1"/>
  <c r="N4965" i="1"/>
  <c r="N5061" i="1"/>
  <c r="I5061" i="1"/>
  <c r="I5225" i="1"/>
  <c r="N5225" i="1"/>
  <c r="N5601" i="1"/>
  <c r="I5601" i="1"/>
  <c r="I4959" i="1"/>
  <c r="N4959" i="1"/>
  <c r="I5011" i="1"/>
  <c r="N5011" i="1"/>
  <c r="N5094" i="1"/>
  <c r="I5094" i="1"/>
  <c r="N5410" i="1"/>
  <c r="I5410" i="1"/>
  <c r="N4980" i="1"/>
  <c r="I4980" i="1"/>
  <c r="N5074" i="1"/>
  <c r="I5074" i="1"/>
  <c r="N5291" i="1"/>
  <c r="I5291" i="1"/>
  <c r="I5634" i="1"/>
  <c r="N5634" i="1"/>
  <c r="N5073" i="1"/>
  <c r="I5073" i="1"/>
  <c r="N5284" i="1"/>
  <c r="I5284" i="1"/>
  <c r="N5278" i="1"/>
  <c r="I5278" i="1"/>
  <c r="I5610" i="1"/>
  <c r="H5610" i="1"/>
  <c r="N5610" i="1"/>
  <c r="I5427" i="1"/>
  <c r="N5427" i="1"/>
  <c r="N5262" i="1"/>
  <c r="I5262" i="1"/>
  <c r="I5446" i="1"/>
  <c r="N5446" i="1"/>
  <c r="I5761" i="1"/>
  <c r="N5761" i="1"/>
  <c r="N5307" i="1"/>
  <c r="I5307" i="1"/>
  <c r="I5473" i="1"/>
  <c r="N5473" i="1"/>
  <c r="N6142" i="1"/>
  <c r="I6142" i="1"/>
  <c r="N5131" i="1"/>
  <c r="I5131" i="1"/>
  <c r="N5283" i="1"/>
  <c r="I5283" i="1"/>
  <c r="N5494" i="1"/>
  <c r="I5494" i="1"/>
  <c r="I5645" i="1"/>
  <c r="N5645" i="1"/>
  <c r="I5039" i="1"/>
  <c r="N5039" i="1"/>
  <c r="N5120" i="1"/>
  <c r="I5120" i="1"/>
  <c r="N5267" i="1"/>
  <c r="I5267" i="1"/>
  <c r="N5407" i="1"/>
  <c r="I5407" i="1"/>
  <c r="I5731" i="1"/>
  <c r="N5731" i="1"/>
  <c r="N4991" i="1"/>
  <c r="I4991" i="1"/>
  <c r="N5054" i="1"/>
  <c r="I5054" i="1"/>
  <c r="N5257" i="1"/>
  <c r="I5257" i="1"/>
  <c r="I5328" i="1"/>
  <c r="N5328" i="1"/>
  <c r="I5514" i="1"/>
  <c r="N5514" i="1"/>
  <c r="I5625" i="1"/>
  <c r="N5625" i="1"/>
  <c r="I5118" i="1"/>
  <c r="H5118" i="1"/>
  <c r="N5118" i="1"/>
  <c r="I5233" i="1"/>
  <c r="N5233" i="1"/>
  <c r="I5293" i="1"/>
  <c r="N5293" i="1"/>
  <c r="N5451" i="1"/>
  <c r="I5451" i="1"/>
  <c r="I5501" i="1"/>
  <c r="N5501" i="1"/>
  <c r="I5633" i="1"/>
  <c r="N5633" i="1"/>
  <c r="I5779" i="1"/>
  <c r="N5779" i="1"/>
  <c r="I6152" i="1"/>
  <c r="N6152" i="1"/>
  <c r="I5259" i="1"/>
  <c r="N5259" i="1"/>
  <c r="I5323" i="1"/>
  <c r="N5323" i="1"/>
  <c r="N5431" i="1"/>
  <c r="I5431" i="1"/>
  <c r="N5486" i="1"/>
  <c r="I5486" i="1"/>
  <c r="I5631" i="1"/>
  <c r="N5631" i="1"/>
  <c r="N5996" i="1"/>
  <c r="I5996" i="1"/>
  <c r="N5289" i="1"/>
  <c r="I5289" i="1"/>
  <c r="N5336" i="1"/>
  <c r="I5336" i="1"/>
  <c r="N5479" i="1"/>
  <c r="I5479" i="1"/>
  <c r="I5553" i="1"/>
  <c r="N5553" i="1"/>
  <c r="N5589" i="1"/>
  <c r="I5589" i="1"/>
  <c r="N5778" i="1"/>
  <c r="I5778" i="1"/>
  <c r="N5351" i="1"/>
  <c r="I5351" i="1"/>
  <c r="I5449" i="1"/>
  <c r="N5449" i="1"/>
  <c r="I5520" i="1"/>
  <c r="N5520" i="1"/>
  <c r="I5602" i="1"/>
  <c r="N5602" i="1"/>
  <c r="I5843" i="1"/>
  <c r="N5843" i="1"/>
  <c r="I5515" i="1"/>
  <c r="N5515" i="1"/>
  <c r="I5611" i="1"/>
  <c r="N5611" i="1"/>
  <c r="I5726" i="1"/>
  <c r="N5726" i="1"/>
  <c r="N5792" i="1"/>
  <c r="I5792" i="1"/>
  <c r="I5917" i="1"/>
  <c r="N5917" i="1"/>
  <c r="I5445" i="1"/>
  <c r="N5445" i="1"/>
  <c r="N5508" i="1"/>
  <c r="I5508" i="1"/>
  <c r="I5574" i="1"/>
  <c r="N5574" i="1"/>
  <c r="I5676" i="1"/>
  <c r="N5676" i="1"/>
  <c r="I5870" i="1"/>
  <c r="N5870" i="1"/>
  <c r="N5643" i="1"/>
  <c r="I5643" i="1"/>
  <c r="N5712" i="1"/>
  <c r="I5712" i="1"/>
  <c r="N5816" i="1"/>
  <c r="I5816" i="1"/>
  <c r="I5912" i="1"/>
  <c r="N5912" i="1"/>
  <c r="I6289" i="1"/>
  <c r="N6289" i="1"/>
  <c r="I5718" i="1"/>
  <c r="N5718" i="1"/>
  <c r="I5756" i="1"/>
  <c r="N5756" i="1"/>
  <c r="I5946" i="1"/>
  <c r="N5946" i="1"/>
  <c r="I5618" i="1"/>
  <c r="N5618" i="1"/>
  <c r="N5675" i="1"/>
  <c r="I5675" i="1"/>
  <c r="N5750" i="1"/>
  <c r="I5750" i="1"/>
  <c r="I5897" i="1"/>
  <c r="N5897" i="1"/>
  <c r="N5769" i="1"/>
  <c r="I5769" i="1"/>
  <c r="N5853" i="1"/>
  <c r="I5853" i="1"/>
  <c r="I5988" i="1"/>
  <c r="N5988" i="1"/>
  <c r="I5831" i="1"/>
  <c r="N5831" i="1"/>
  <c r="N5981" i="1"/>
  <c r="I5981" i="1"/>
  <c r="I5730" i="1"/>
  <c r="N5730" i="1"/>
  <c r="N5802" i="1"/>
  <c r="I5802" i="1"/>
  <c r="N5872" i="1"/>
  <c r="I5872" i="1"/>
  <c r="I5918" i="1"/>
  <c r="N5918" i="1"/>
  <c r="N6058" i="1"/>
  <c r="I6058" i="1"/>
  <c r="N5982" i="1"/>
  <c r="I5982" i="1"/>
  <c r="I6046" i="1"/>
  <c r="N6046" i="1"/>
  <c r="I5904" i="1"/>
  <c r="N5904" i="1"/>
  <c r="N5938" i="1"/>
  <c r="I5938" i="1"/>
  <c r="I6146" i="1"/>
  <c r="N6146" i="1"/>
  <c r="I5931" i="1"/>
  <c r="N5931" i="1"/>
  <c r="N5992" i="1"/>
  <c r="I5992" i="1"/>
  <c r="I6121" i="1"/>
  <c r="N6121" i="1"/>
  <c r="N6171" i="1"/>
  <c r="I6171" i="1"/>
  <c r="I6156" i="1"/>
  <c r="N6156" i="1"/>
  <c r="I5919" i="1"/>
  <c r="N5919" i="1"/>
  <c r="I5956" i="1"/>
  <c r="N5956" i="1"/>
  <c r="N6059" i="1"/>
  <c r="I6059" i="1"/>
  <c r="I6184" i="1"/>
  <c r="N6184" i="1"/>
  <c r="I5983" i="1"/>
  <c r="N5983" i="1"/>
  <c r="I6108" i="1"/>
  <c r="N6108" i="1"/>
  <c r="I6183" i="1"/>
  <c r="N6183" i="1"/>
  <c r="H6057" i="1"/>
  <c r="N6057" i="1"/>
  <c r="I6057" i="1"/>
  <c r="I6274" i="1"/>
  <c r="N6274" i="1"/>
  <c r="I6053" i="1"/>
  <c r="N6053" i="1"/>
  <c r="N6150" i="1"/>
  <c r="I6150" i="1"/>
  <c r="I6302" i="1"/>
  <c r="N6302" i="1"/>
  <c r="N6240" i="1"/>
  <c r="I6240" i="1"/>
  <c r="I6101" i="1"/>
  <c r="N6101" i="1"/>
  <c r="N6242" i="1"/>
  <c r="I6242" i="1"/>
  <c r="I6264" i="1"/>
  <c r="N6264" i="1"/>
  <c r="I6296" i="1"/>
  <c r="N6296" i="1"/>
  <c r="I6272" i="1"/>
  <c r="N6272" i="1"/>
  <c r="N6314" i="1"/>
  <c r="I6314" i="1"/>
  <c r="N6301" i="1"/>
  <c r="I6301" i="1"/>
  <c r="R2412" i="1"/>
  <c r="S2412" i="1"/>
  <c r="N3424" i="1"/>
  <c r="I3424" i="1"/>
  <c r="N3779" i="1"/>
  <c r="I3779" i="1"/>
  <c r="I4311" i="1"/>
  <c r="N4311" i="1"/>
  <c r="I2560" i="1"/>
  <c r="N2560" i="1"/>
  <c r="I2686" i="1"/>
  <c r="N2686" i="1"/>
  <c r="I2817" i="1"/>
  <c r="N2817" i="1"/>
  <c r="I2905" i="1"/>
  <c r="N2905" i="1"/>
  <c r="N3112" i="1"/>
  <c r="I3112" i="1"/>
  <c r="N3330" i="1"/>
  <c r="I3330" i="1"/>
  <c r="N3593" i="1"/>
  <c r="I3593" i="1"/>
  <c r="N3831" i="1"/>
  <c r="I3831" i="1"/>
  <c r="N4558" i="1"/>
  <c r="I4558" i="1"/>
  <c r="I2498" i="1"/>
  <c r="N2498" i="1"/>
  <c r="N2607" i="1"/>
  <c r="I2607" i="1"/>
  <c r="N2753" i="1"/>
  <c r="I2753" i="1"/>
  <c r="N2838" i="1"/>
  <c r="I2838" i="1"/>
  <c r="N2893" i="1"/>
  <c r="I2893" i="1"/>
  <c r="I3035" i="1"/>
  <c r="N3035" i="1"/>
  <c r="N3371" i="1"/>
  <c r="I3371" i="1"/>
  <c r="N3569" i="1"/>
  <c r="I3569" i="1"/>
  <c r="N3889" i="1"/>
  <c r="I3889" i="1"/>
  <c r="N4176" i="1"/>
  <c r="I4176" i="1"/>
  <c r="N4761" i="1"/>
  <c r="I4761" i="1"/>
  <c r="N2868" i="1"/>
  <c r="I2868" i="1"/>
  <c r="I2930" i="1"/>
  <c r="N2930" i="1"/>
  <c r="H2930" i="1"/>
  <c r="I2990" i="1"/>
  <c r="N2990" i="1"/>
  <c r="I3075" i="1"/>
  <c r="N3075" i="1"/>
  <c r="I3167" i="1"/>
  <c r="N3167" i="1"/>
  <c r="I3291" i="1"/>
  <c r="N3291" i="1"/>
  <c r="I3372" i="1"/>
  <c r="N3372" i="1"/>
  <c r="N3506" i="1"/>
  <c r="I3506" i="1"/>
  <c r="N3538" i="1"/>
  <c r="I3538" i="1"/>
  <c r="N3602" i="1"/>
  <c r="I3602" i="1"/>
  <c r="N3801" i="1"/>
  <c r="I3801" i="1"/>
  <c r="N3896" i="1"/>
  <c r="I3896" i="1"/>
  <c r="N4047" i="1"/>
  <c r="I4047" i="1"/>
  <c r="N4427" i="1"/>
  <c r="I4427" i="1"/>
  <c r="N4664" i="1"/>
  <c r="I4664" i="1"/>
  <c r="I5238" i="1"/>
  <c r="N5238" i="1"/>
  <c r="N2944" i="1"/>
  <c r="I2944" i="1"/>
  <c r="I3028" i="1"/>
  <c r="N3028" i="1"/>
  <c r="I3095" i="1"/>
  <c r="N3095" i="1"/>
  <c r="I3163" i="1"/>
  <c r="N3163" i="1"/>
  <c r="I3231" i="1"/>
  <c r="N3231" i="1"/>
  <c r="I3469" i="1"/>
  <c r="N3469" i="1"/>
  <c r="N3815" i="1"/>
  <c r="I3815" i="1"/>
  <c r="N4013" i="1"/>
  <c r="I4013" i="1"/>
  <c r="I4683" i="1"/>
  <c r="N4683" i="1"/>
  <c r="I3154" i="1"/>
  <c r="N3154" i="1"/>
  <c r="I3318" i="1"/>
  <c r="N3318" i="1"/>
  <c r="I3447" i="1"/>
  <c r="N3447" i="1"/>
  <c r="N3608" i="1"/>
  <c r="I3608" i="1"/>
  <c r="N4072" i="1"/>
  <c r="I4072" i="1"/>
  <c r="N4690" i="1"/>
  <c r="I4690" i="1"/>
  <c r="N3052" i="1"/>
  <c r="I3052" i="1"/>
  <c r="N3201" i="1"/>
  <c r="I3201" i="1"/>
  <c r="N3428" i="1"/>
  <c r="I3428" i="1"/>
  <c r="N3622" i="1"/>
  <c r="I3622" i="1"/>
  <c r="I3691" i="1"/>
  <c r="N3691" i="1"/>
  <c r="N3859" i="1"/>
  <c r="I3859" i="1"/>
  <c r="N4071" i="1"/>
  <c r="I4071" i="1"/>
  <c r="N4903" i="1"/>
  <c r="I4903" i="1"/>
  <c r="I3383" i="1"/>
  <c r="N3383" i="1"/>
  <c r="I3441" i="1"/>
  <c r="N3441" i="1"/>
  <c r="N3503" i="1"/>
  <c r="I3503" i="1"/>
  <c r="I3565" i="1"/>
  <c r="N3565" i="1"/>
  <c r="N3625" i="1"/>
  <c r="I3625" i="1"/>
  <c r="I3690" i="1"/>
  <c r="N3690" i="1"/>
  <c r="I3758" i="1"/>
  <c r="N3758" i="1"/>
  <c r="N3818" i="1"/>
  <c r="I3818" i="1"/>
  <c r="N3878" i="1"/>
  <c r="I3878" i="1"/>
  <c r="N3978" i="1"/>
  <c r="I3978" i="1"/>
  <c r="N4042" i="1"/>
  <c r="I4042" i="1"/>
  <c r="I4149" i="1"/>
  <c r="N4149" i="1"/>
  <c r="I4257" i="1"/>
  <c r="N4257" i="1"/>
  <c r="N4330" i="1"/>
  <c r="I4330" i="1"/>
  <c r="N4394" i="1"/>
  <c r="I4394" i="1"/>
  <c r="N4458" i="1"/>
  <c r="I4458" i="1"/>
  <c r="I4585" i="1"/>
  <c r="N4585" i="1"/>
  <c r="I4723" i="1"/>
  <c r="N4723" i="1"/>
  <c r="N5390" i="1"/>
  <c r="I5390" i="1"/>
  <c r="I3535" i="1"/>
  <c r="N3535" i="1"/>
  <c r="I3605" i="1"/>
  <c r="N3605" i="1"/>
  <c r="I3678" i="1"/>
  <c r="N3678" i="1"/>
  <c r="I3746" i="1"/>
  <c r="N3746" i="1"/>
  <c r="I3880" i="1"/>
  <c r="N3880" i="1"/>
  <c r="I4052" i="1"/>
  <c r="N4052" i="1"/>
  <c r="N4115" i="1"/>
  <c r="I4115" i="1"/>
  <c r="I4179" i="1"/>
  <c r="N4179" i="1"/>
  <c r="N4247" i="1"/>
  <c r="I4247" i="1"/>
  <c r="N4315" i="1"/>
  <c r="I4315" i="1"/>
  <c r="N4385" i="1"/>
  <c r="I4385" i="1"/>
  <c r="N4449" i="1"/>
  <c r="I4449" i="1"/>
  <c r="N4583" i="1"/>
  <c r="I4583" i="1"/>
  <c r="I4771" i="1"/>
  <c r="N4771" i="1"/>
  <c r="I5070" i="1"/>
  <c r="N5070" i="1"/>
  <c r="I3606" i="1"/>
  <c r="N3606" i="1"/>
  <c r="I3679" i="1"/>
  <c r="N3679" i="1"/>
  <c r="I3747" i="1"/>
  <c r="N3747" i="1"/>
  <c r="I3821" i="1"/>
  <c r="N3821" i="1"/>
  <c r="I3885" i="1"/>
  <c r="N3885" i="1"/>
  <c r="N3956" i="1"/>
  <c r="I3956" i="1"/>
  <c r="N3988" i="1"/>
  <c r="I3988" i="1"/>
  <c r="N4020" i="1"/>
  <c r="I4020" i="1"/>
  <c r="I4059" i="1"/>
  <c r="N4059" i="1"/>
  <c r="N4146" i="1"/>
  <c r="I4146" i="1"/>
  <c r="N4254" i="1"/>
  <c r="I4254" i="1"/>
  <c r="N4499" i="1"/>
  <c r="I4499" i="1"/>
  <c r="N4632" i="1"/>
  <c r="I4632" i="1"/>
  <c r="N4905" i="1"/>
  <c r="I4905" i="1"/>
  <c r="N3615" i="1"/>
  <c r="I3615" i="1"/>
  <c r="I3680" i="1"/>
  <c r="N3680" i="1"/>
  <c r="I3748" i="1"/>
  <c r="N3748" i="1"/>
  <c r="I3828" i="1"/>
  <c r="N3828" i="1"/>
  <c r="I3902" i="1"/>
  <c r="N3902" i="1"/>
  <c r="I3990" i="1"/>
  <c r="N3990" i="1"/>
  <c r="N4177" i="1"/>
  <c r="I4177" i="1"/>
  <c r="I4530" i="1"/>
  <c r="N4530" i="1"/>
  <c r="N4714" i="1"/>
  <c r="I4714" i="1"/>
  <c r="I4945" i="1"/>
  <c r="N4945" i="1"/>
  <c r="I3931" i="1"/>
  <c r="N3931" i="1"/>
  <c r="I3991" i="1"/>
  <c r="N3991" i="1"/>
  <c r="N4074" i="1"/>
  <c r="I4074" i="1"/>
  <c r="N4140" i="1"/>
  <c r="I4140" i="1"/>
  <c r="I4202" i="1"/>
  <c r="N4202" i="1"/>
  <c r="I4272" i="1"/>
  <c r="N4272" i="1"/>
  <c r="N4340" i="1"/>
  <c r="I4340" i="1"/>
  <c r="N4404" i="1"/>
  <c r="I4404" i="1"/>
  <c r="I4466" i="1"/>
  <c r="N4466" i="1"/>
  <c r="I4545" i="1"/>
  <c r="N4545" i="1"/>
  <c r="N4618" i="1"/>
  <c r="I4618" i="1"/>
  <c r="I4691" i="1"/>
  <c r="N4691" i="1"/>
  <c r="I3921" i="1"/>
  <c r="N3921" i="1"/>
  <c r="I3993" i="1"/>
  <c r="N3993" i="1"/>
  <c r="I4056" i="1"/>
  <c r="N4056" i="1"/>
  <c r="I4142" i="1"/>
  <c r="N4142" i="1"/>
  <c r="I4212" i="1"/>
  <c r="N4212" i="1"/>
  <c r="I4282" i="1"/>
  <c r="N4282" i="1"/>
  <c r="I4342" i="1"/>
  <c r="N4342" i="1"/>
  <c r="I4406" i="1"/>
  <c r="N4406" i="1"/>
  <c r="I4468" i="1"/>
  <c r="N4468" i="1"/>
  <c r="I4547" i="1"/>
  <c r="N4547" i="1"/>
  <c r="I4642" i="1"/>
  <c r="N4642" i="1"/>
  <c r="N4736" i="1"/>
  <c r="I4736" i="1"/>
  <c r="N4800" i="1"/>
  <c r="I4800" i="1"/>
  <c r="N4864" i="1"/>
  <c r="I4864" i="1"/>
  <c r="I4966" i="1"/>
  <c r="N4966" i="1"/>
  <c r="I5230" i="1"/>
  <c r="N5230" i="1"/>
  <c r="I4151" i="1"/>
  <c r="N4151" i="1"/>
  <c r="I4219" i="1"/>
  <c r="N4219" i="1"/>
  <c r="I4283" i="1"/>
  <c r="N4283" i="1"/>
  <c r="I4343" i="1"/>
  <c r="N4343" i="1"/>
  <c r="I4407" i="1"/>
  <c r="N4407" i="1"/>
  <c r="I4469" i="1"/>
  <c r="N4469" i="1"/>
  <c r="I4532" i="1"/>
  <c r="N4532" i="1"/>
  <c r="N4898" i="1"/>
  <c r="I4898" i="1"/>
  <c r="I5132" i="1"/>
  <c r="N5132" i="1"/>
  <c r="N4112" i="1"/>
  <c r="I4112" i="1"/>
  <c r="I4182" i="1"/>
  <c r="N4182" i="1"/>
  <c r="N4244" i="1"/>
  <c r="I4244" i="1"/>
  <c r="N4306" i="1"/>
  <c r="I4306" i="1"/>
  <c r="N4376" i="1"/>
  <c r="I4376" i="1"/>
  <c r="N4440" i="1"/>
  <c r="I4440" i="1"/>
  <c r="N4497" i="1"/>
  <c r="I4497" i="1"/>
  <c r="I4552" i="1"/>
  <c r="N4552" i="1"/>
  <c r="I4625" i="1"/>
  <c r="N4625" i="1"/>
  <c r="N4727" i="1"/>
  <c r="I4727" i="1"/>
  <c r="N4791" i="1"/>
  <c r="I4791" i="1"/>
  <c r="N4855" i="1"/>
  <c r="I4855" i="1"/>
  <c r="I4950" i="1"/>
  <c r="N4950" i="1"/>
  <c r="N4551" i="1"/>
  <c r="I4551" i="1"/>
  <c r="N4629" i="1"/>
  <c r="I4629" i="1"/>
  <c r="N4701" i="1"/>
  <c r="I4701" i="1"/>
  <c r="N4762" i="1"/>
  <c r="I4762" i="1"/>
  <c r="N4826" i="1"/>
  <c r="I4826" i="1"/>
  <c r="I4907" i="1"/>
  <c r="N4907" i="1"/>
  <c r="I4996" i="1"/>
  <c r="N4996" i="1"/>
  <c r="I5758" i="1"/>
  <c r="N5758" i="1"/>
  <c r="N4661" i="1"/>
  <c r="I4661" i="1"/>
  <c r="I4732" i="1"/>
  <c r="N4732" i="1"/>
  <c r="I4796" i="1"/>
  <c r="N4796" i="1"/>
  <c r="I4860" i="1"/>
  <c r="N4860" i="1"/>
  <c r="I4915" i="1"/>
  <c r="N4915" i="1"/>
  <c r="I4964" i="1"/>
  <c r="N4964" i="1"/>
  <c r="N5105" i="1"/>
  <c r="I5105" i="1"/>
  <c r="I4741" i="1"/>
  <c r="N4741" i="1"/>
  <c r="I4805" i="1"/>
  <c r="N4805" i="1"/>
  <c r="I4869" i="1"/>
  <c r="N4869" i="1"/>
  <c r="I5361" i="1"/>
  <c r="N5361" i="1"/>
  <c r="N4734" i="1"/>
  <c r="I4734" i="1"/>
  <c r="N4798" i="1"/>
  <c r="I4798" i="1"/>
  <c r="N4862" i="1"/>
  <c r="I4862" i="1"/>
  <c r="I4923" i="1"/>
  <c r="N4923" i="1"/>
  <c r="I5025" i="1"/>
  <c r="N5025" i="1"/>
  <c r="I5234" i="1"/>
  <c r="N5234" i="1"/>
  <c r="I4917" i="1"/>
  <c r="N4917" i="1"/>
  <c r="N4969" i="1"/>
  <c r="I4969" i="1"/>
  <c r="N5095" i="1"/>
  <c r="I5095" i="1"/>
  <c r="I5235" i="1"/>
  <c r="N5235" i="1"/>
  <c r="N5767" i="1"/>
  <c r="I5767" i="1"/>
  <c r="I4976" i="1"/>
  <c r="N4976" i="1"/>
  <c r="I5013" i="1"/>
  <c r="N5013" i="1"/>
  <c r="I5112" i="1"/>
  <c r="N5112" i="1"/>
  <c r="N5509" i="1"/>
  <c r="I5509" i="1"/>
  <c r="I5014" i="1"/>
  <c r="N5014" i="1"/>
  <c r="I5111" i="1"/>
  <c r="N5111" i="1"/>
  <c r="N5316" i="1"/>
  <c r="I5316" i="1"/>
  <c r="I5824" i="1"/>
  <c r="N5824" i="1"/>
  <c r="N5101" i="1"/>
  <c r="I5101" i="1"/>
  <c r="I5513" i="1"/>
  <c r="N5513" i="1"/>
  <c r="I5327" i="1"/>
  <c r="N5327" i="1"/>
  <c r="N5834" i="1"/>
  <c r="I5834" i="1"/>
  <c r="N5519" i="1"/>
  <c r="I5519" i="1"/>
  <c r="I5302" i="1"/>
  <c r="N5302" i="1"/>
  <c r="N5547" i="1"/>
  <c r="I5547" i="1"/>
  <c r="N5880" i="1"/>
  <c r="I5880" i="1"/>
  <c r="N5414" i="1"/>
  <c r="I5414" i="1"/>
  <c r="I5561" i="1"/>
  <c r="N5561" i="1"/>
  <c r="N5035" i="1"/>
  <c r="I5035" i="1"/>
  <c r="N5144" i="1"/>
  <c r="I5144" i="1"/>
  <c r="N5315" i="1"/>
  <c r="I5315" i="1"/>
  <c r="I5525" i="1"/>
  <c r="N5525" i="1"/>
  <c r="N5680" i="1"/>
  <c r="I5680" i="1"/>
  <c r="I5053" i="1"/>
  <c r="N5053" i="1"/>
  <c r="I5139" i="1"/>
  <c r="N5139" i="1"/>
  <c r="I5305" i="1"/>
  <c r="N5305" i="1"/>
  <c r="N5477" i="1"/>
  <c r="I5477" i="1"/>
  <c r="I5801" i="1"/>
  <c r="N5801" i="1"/>
  <c r="N5003" i="1"/>
  <c r="I5003" i="1"/>
  <c r="N5072" i="1"/>
  <c r="I5072" i="1"/>
  <c r="N5263" i="1"/>
  <c r="I5263" i="1"/>
  <c r="N5353" i="1"/>
  <c r="I5353" i="1"/>
  <c r="I5530" i="1"/>
  <c r="N5530" i="1"/>
  <c r="N5636" i="1"/>
  <c r="I5636" i="1"/>
  <c r="N5133" i="1"/>
  <c r="I5133" i="1"/>
  <c r="N5249" i="1"/>
  <c r="I5249" i="1"/>
  <c r="I5310" i="1"/>
  <c r="N5310" i="1"/>
  <c r="I5380" i="1"/>
  <c r="N5380" i="1"/>
  <c r="I5456" i="1"/>
  <c r="N5456" i="1"/>
  <c r="I5522" i="1"/>
  <c r="N5522" i="1"/>
  <c r="I5641" i="1"/>
  <c r="N5641" i="1"/>
  <c r="N5785" i="1"/>
  <c r="I5785" i="1"/>
  <c r="N5151" i="1"/>
  <c r="I5151" i="1"/>
  <c r="I5280" i="1"/>
  <c r="N5280" i="1"/>
  <c r="I5325" i="1"/>
  <c r="N5325" i="1"/>
  <c r="I5440" i="1"/>
  <c r="N5440" i="1"/>
  <c r="I5551" i="1"/>
  <c r="N5551" i="1"/>
  <c r="I5698" i="1"/>
  <c r="N5698" i="1"/>
  <c r="N5224" i="1"/>
  <c r="I5224" i="1"/>
  <c r="I5304" i="1"/>
  <c r="N5304" i="1"/>
  <c r="I5344" i="1"/>
  <c r="N5344" i="1"/>
  <c r="I5505" i="1"/>
  <c r="N5505" i="1"/>
  <c r="N5559" i="1"/>
  <c r="I5559" i="1"/>
  <c r="I5639" i="1"/>
  <c r="N5639" i="1"/>
  <c r="I5913" i="1"/>
  <c r="N5913" i="1"/>
  <c r="N5392" i="1"/>
  <c r="I5392" i="1"/>
  <c r="I5472" i="1"/>
  <c r="N5472" i="1"/>
  <c r="I5536" i="1"/>
  <c r="N5536" i="1"/>
  <c r="I5765" i="1"/>
  <c r="N5765" i="1"/>
  <c r="I5886" i="1"/>
  <c r="N5886" i="1"/>
  <c r="I5531" i="1"/>
  <c r="N5531" i="1"/>
  <c r="I5662" i="1"/>
  <c r="N5662" i="1"/>
  <c r="I5728" i="1"/>
  <c r="N5728" i="1"/>
  <c r="N5805" i="1"/>
  <c r="I5805" i="1"/>
  <c r="N5980" i="1"/>
  <c r="I5980" i="1"/>
  <c r="I5462" i="1"/>
  <c r="N5462" i="1"/>
  <c r="I5524" i="1"/>
  <c r="N5524" i="1"/>
  <c r="N5593" i="1"/>
  <c r="I5593" i="1"/>
  <c r="N5744" i="1"/>
  <c r="I5744" i="1"/>
  <c r="N5901" i="1"/>
  <c r="I5901" i="1"/>
  <c r="N5678" i="1"/>
  <c r="I5678" i="1"/>
  <c r="N5714" i="1"/>
  <c r="I5714" i="1"/>
  <c r="I5818" i="1"/>
  <c r="N5818" i="1"/>
  <c r="I5934" i="1"/>
  <c r="N5934" i="1"/>
  <c r="I5674" i="1"/>
  <c r="N5674" i="1"/>
  <c r="I5720" i="1"/>
  <c r="N5720" i="1"/>
  <c r="I5846" i="1"/>
  <c r="N5846" i="1"/>
  <c r="N5569" i="1"/>
  <c r="I5569" i="1"/>
  <c r="N5632" i="1"/>
  <c r="I5632" i="1"/>
  <c r="I5689" i="1"/>
  <c r="N5689" i="1"/>
  <c r="N5752" i="1"/>
  <c r="I5752" i="1"/>
  <c r="N5943" i="1"/>
  <c r="I5943" i="1"/>
  <c r="N5783" i="1"/>
  <c r="I5783" i="1"/>
  <c r="N5867" i="1"/>
  <c r="I5867" i="1"/>
  <c r="N6074" i="1"/>
  <c r="I6074" i="1"/>
  <c r="I5851" i="1"/>
  <c r="N5851" i="1"/>
  <c r="N6073" i="1"/>
  <c r="I6073" i="1"/>
  <c r="N5746" i="1"/>
  <c r="I5746" i="1"/>
  <c r="I5820" i="1"/>
  <c r="N5820" i="1"/>
  <c r="N5889" i="1"/>
  <c r="I5889" i="1"/>
  <c r="N5925" i="1"/>
  <c r="I5925" i="1"/>
  <c r="N6110" i="1"/>
  <c r="I6110" i="1"/>
  <c r="N6062" i="1"/>
  <c r="I6062" i="1"/>
  <c r="N6070" i="1"/>
  <c r="I6070" i="1"/>
  <c r="N5906" i="1"/>
  <c r="I5906" i="1"/>
  <c r="N5990" i="1"/>
  <c r="I5990" i="1"/>
  <c r="N6250" i="1"/>
  <c r="I6250" i="1"/>
  <c r="N5964" i="1"/>
  <c r="I5964" i="1"/>
  <c r="I5994" i="1"/>
  <c r="N5994" i="1"/>
  <c r="N6128" i="1"/>
  <c r="I6128" i="1"/>
  <c r="I6320" i="1"/>
  <c r="N6320" i="1"/>
  <c r="H6320" i="1"/>
  <c r="I6245" i="1"/>
  <c r="N6245" i="1"/>
  <c r="I5935" i="1"/>
  <c r="N5935" i="1"/>
  <c r="I5958" i="1"/>
  <c r="N5958" i="1"/>
  <c r="I6077" i="1"/>
  <c r="N6077" i="1"/>
  <c r="N6311" i="1"/>
  <c r="I6311" i="1"/>
  <c r="I5999" i="1"/>
  <c r="N5999" i="1"/>
  <c r="N6129" i="1"/>
  <c r="I6129" i="1"/>
  <c r="N6192" i="1"/>
  <c r="I6192" i="1"/>
  <c r="I6078" i="1"/>
  <c r="N6078" i="1"/>
  <c r="I5959" i="1"/>
  <c r="N5959" i="1"/>
  <c r="N6079" i="1"/>
  <c r="I6079" i="1"/>
  <c r="N6167" i="1"/>
  <c r="I6167" i="1"/>
  <c r="I6172" i="1"/>
  <c r="N6172" i="1"/>
  <c r="I6266" i="1"/>
  <c r="N6266" i="1"/>
  <c r="I6117" i="1"/>
  <c r="N6117" i="1"/>
  <c r="I6303" i="1"/>
  <c r="N6303" i="1"/>
  <c r="I6280" i="1"/>
  <c r="N6280" i="1"/>
  <c r="I6175" i="1"/>
  <c r="N6175" i="1"/>
  <c r="I6254" i="1"/>
  <c r="N6254" i="1"/>
  <c r="N6249" i="1"/>
  <c r="I6249" i="1"/>
  <c r="N6317" i="1"/>
  <c r="I6317" i="1"/>
  <c r="S693" i="1"/>
  <c r="R693" i="1"/>
  <c r="Q6307" i="1"/>
  <c r="S6194" i="1"/>
  <c r="R6194" i="1"/>
  <c r="Q6193" i="1"/>
  <c r="S6138" i="1"/>
  <c r="R6138" i="1"/>
  <c r="R5981" i="1"/>
  <c r="S5981" i="1"/>
  <c r="Q5974" i="1"/>
  <c r="R5986" i="1"/>
  <c r="S5986" i="1"/>
  <c r="R5941" i="1"/>
  <c r="S5941" i="1"/>
  <c r="R6044" i="1"/>
  <c r="S6044" i="1"/>
  <c r="R5827" i="1"/>
  <c r="S5827" i="1"/>
  <c r="S5562" i="1"/>
  <c r="R5562" i="1"/>
  <c r="R5435" i="1"/>
  <c r="S5435" i="1"/>
  <c r="S5417" i="1"/>
  <c r="Q5416" i="1"/>
  <c r="R5417" i="1"/>
  <c r="R5614" i="1"/>
  <c r="S5614" i="1"/>
  <c r="S5510" i="1"/>
  <c r="R5510" i="1"/>
  <c r="R5295" i="1"/>
  <c r="S5295" i="1"/>
  <c r="S5835" i="1"/>
  <c r="R5835" i="1"/>
  <c r="S5430" i="1"/>
  <c r="R5430" i="1"/>
  <c r="Q5858" i="1"/>
  <c r="R5196" i="1"/>
  <c r="S5196" i="1"/>
  <c r="R5083" i="1"/>
  <c r="S5083" i="1"/>
  <c r="R5049" i="1"/>
  <c r="S5049" i="1"/>
  <c r="S5103" i="1"/>
  <c r="R5103" i="1"/>
  <c r="S4915" i="1"/>
  <c r="R4915" i="1"/>
  <c r="R4575" i="1"/>
  <c r="S4575" i="1"/>
  <c r="S4422" i="1"/>
  <c r="S4009" i="1"/>
  <c r="S4711" i="1"/>
  <c r="S4479" i="1"/>
  <c r="S3732" i="1"/>
  <c r="S4017" i="1"/>
  <c r="S4581" i="1"/>
  <c r="Q3289" i="1"/>
  <c r="R3468" i="1"/>
  <c r="S3468" i="1"/>
  <c r="S2996" i="1"/>
  <c r="R2996" i="1"/>
  <c r="S4188" i="1"/>
  <c r="S3646" i="1"/>
  <c r="S3236" i="1"/>
  <c r="S2379" i="1"/>
  <c r="S3573" i="1"/>
  <c r="Q2949" i="1"/>
  <c r="Q2649" i="1"/>
  <c r="Q3483" i="1"/>
  <c r="S3345" i="1"/>
  <c r="S2424" i="1"/>
  <c r="R2424" i="1"/>
  <c r="S2787" i="1"/>
  <c r="S2432" i="1"/>
  <c r="R2432" i="1"/>
  <c r="S1988" i="1"/>
  <c r="R1988" i="1"/>
  <c r="S2903" i="1"/>
  <c r="Q3942" i="1"/>
  <c r="S2267" i="1"/>
  <c r="W10" i="9"/>
  <c r="R1769" i="1"/>
  <c r="S1769" i="1"/>
  <c r="S714" i="1"/>
  <c r="R714" i="1"/>
  <c r="S2208" i="1"/>
  <c r="R1937" i="1"/>
  <c r="S1937" i="1"/>
  <c r="R581" i="1"/>
  <c r="S581" i="1"/>
  <c r="S3153" i="1"/>
  <c r="S2563" i="1"/>
  <c r="R2563" i="1"/>
  <c r="S1864" i="1"/>
  <c r="R1864" i="1"/>
  <c r="S2851" i="1"/>
  <c r="R1947" i="1"/>
  <c r="S1947" i="1"/>
  <c r="S829" i="1"/>
  <c r="R829" i="1"/>
  <c r="S797" i="1"/>
  <c r="R797" i="1"/>
  <c r="S765" i="1"/>
  <c r="R765" i="1"/>
  <c r="Q380" i="1"/>
  <c r="R381" i="1"/>
  <c r="R19" i="1"/>
  <c r="S19" i="1"/>
  <c r="S2992" i="1"/>
  <c r="R2992" i="1"/>
  <c r="S1837" i="1"/>
  <c r="S1556" i="1"/>
  <c r="R1556" i="1"/>
  <c r="S1402" i="1"/>
  <c r="R1402" i="1"/>
  <c r="S355" i="1"/>
  <c r="R355" i="1"/>
  <c r="N351" i="1"/>
  <c r="H351" i="1"/>
  <c r="I351" i="1"/>
  <c r="N776" i="1"/>
  <c r="I776" i="1"/>
  <c r="N1394" i="1"/>
  <c r="I1394" i="1"/>
  <c r="N2584" i="1"/>
  <c r="I2584" i="1"/>
  <c r="N247" i="1"/>
  <c r="I247" i="1"/>
  <c r="I1209" i="1"/>
  <c r="N1209" i="1"/>
  <c r="N2353" i="1"/>
  <c r="I2353" i="1"/>
  <c r="N3741" i="1"/>
  <c r="I3741" i="1"/>
  <c r="N52" i="1"/>
  <c r="I52" i="1"/>
  <c r="N454" i="1"/>
  <c r="I454" i="1"/>
  <c r="I673" i="1"/>
  <c r="N673" i="1"/>
  <c r="N890" i="1"/>
  <c r="I890" i="1"/>
  <c r="N1523" i="1"/>
  <c r="I1523" i="1"/>
  <c r="N1871" i="1"/>
  <c r="I1871" i="1"/>
  <c r="N2127" i="1"/>
  <c r="I2127" i="1"/>
  <c r="N2987" i="1"/>
  <c r="I2987" i="1"/>
  <c r="N59" i="1"/>
  <c r="I59" i="1"/>
  <c r="I339" i="1"/>
  <c r="N339" i="1"/>
  <c r="I540" i="1"/>
  <c r="N540" i="1"/>
  <c r="I756" i="1"/>
  <c r="N756" i="1"/>
  <c r="I820" i="1"/>
  <c r="N820" i="1"/>
  <c r="N1023" i="1"/>
  <c r="I1023" i="1"/>
  <c r="N1409" i="1"/>
  <c r="I1409" i="1"/>
  <c r="N1668" i="1"/>
  <c r="I1668" i="1"/>
  <c r="N2165" i="1"/>
  <c r="I2165" i="1"/>
  <c r="N2323" i="1"/>
  <c r="I2323" i="1"/>
  <c r="N3650" i="1"/>
  <c r="I3650" i="1"/>
  <c r="N455" i="1"/>
  <c r="I455" i="1"/>
  <c r="I1517" i="1"/>
  <c r="N1517" i="1"/>
  <c r="N271" i="1"/>
  <c r="I271" i="1"/>
  <c r="N1995" i="1"/>
  <c r="I1995" i="1"/>
  <c r="I420" i="1"/>
  <c r="N420" i="1"/>
  <c r="I718" i="1"/>
  <c r="N718" i="1"/>
  <c r="N92" i="1"/>
  <c r="I92" i="1"/>
  <c r="N345" i="1"/>
  <c r="I345" i="1"/>
  <c r="I464" i="1"/>
  <c r="N464" i="1"/>
  <c r="N557" i="1"/>
  <c r="I557" i="1"/>
  <c r="I727" i="1"/>
  <c r="N727" i="1"/>
  <c r="N794" i="1"/>
  <c r="I794" i="1"/>
  <c r="N870" i="1"/>
  <c r="I870" i="1"/>
  <c r="N1310" i="1"/>
  <c r="I1310" i="1"/>
  <c r="I1567" i="1"/>
  <c r="N1567" i="1"/>
  <c r="N1901" i="1"/>
  <c r="I1901" i="1"/>
  <c r="N2308" i="1"/>
  <c r="I2308" i="1"/>
  <c r="N3033" i="1"/>
  <c r="I3033" i="1"/>
  <c r="I364" i="1"/>
  <c r="N364" i="1"/>
  <c r="I1312" i="1"/>
  <c r="N1312" i="1"/>
  <c r="N2500" i="1"/>
  <c r="I2500" i="1"/>
  <c r="N315" i="1"/>
  <c r="I315" i="1"/>
  <c r="I1177" i="1"/>
  <c r="N1177" i="1"/>
  <c r="N78" i="1"/>
  <c r="I78" i="1"/>
  <c r="I436" i="1"/>
  <c r="N436" i="1"/>
  <c r="N1515" i="1"/>
  <c r="I1515" i="1"/>
  <c r="N102" i="1"/>
  <c r="I102" i="1"/>
  <c r="N241" i="1"/>
  <c r="I241" i="1"/>
  <c r="I310" i="1"/>
  <c r="N310" i="1"/>
  <c r="N418" i="1"/>
  <c r="I418" i="1"/>
  <c r="N518" i="1"/>
  <c r="I518" i="1"/>
  <c r="I695" i="1"/>
  <c r="N695" i="1"/>
  <c r="N785" i="1"/>
  <c r="I785" i="1"/>
  <c r="N857" i="1"/>
  <c r="I857" i="1"/>
  <c r="N1159" i="1"/>
  <c r="I1159" i="1"/>
  <c r="N1223" i="1"/>
  <c r="I1223" i="1"/>
  <c r="N1287" i="1"/>
  <c r="I1287" i="1"/>
  <c r="N1485" i="1"/>
  <c r="I1485" i="1"/>
  <c r="N1667" i="1"/>
  <c r="I1667" i="1"/>
  <c r="N2135" i="1"/>
  <c r="I2135" i="1"/>
  <c r="I2477" i="1"/>
  <c r="N2477" i="1"/>
  <c r="N3143" i="1"/>
  <c r="I3143" i="1"/>
  <c r="N485" i="1"/>
  <c r="I485" i="1"/>
  <c r="N816" i="1"/>
  <c r="I816" i="1"/>
  <c r="N424" i="1"/>
  <c r="I424" i="1"/>
  <c r="I1201" i="1"/>
  <c r="N1201" i="1"/>
  <c r="N2200" i="1"/>
  <c r="I2200" i="1"/>
  <c r="I259" i="1"/>
  <c r="N259" i="1"/>
  <c r="I1461" i="1"/>
  <c r="N1461" i="1"/>
  <c r="N3484" i="1"/>
  <c r="I3484" i="1"/>
  <c r="N109" i="1"/>
  <c r="I109" i="1"/>
  <c r="N240" i="1"/>
  <c r="I240" i="1"/>
  <c r="N404" i="1"/>
  <c r="I404" i="1"/>
  <c r="N470" i="1"/>
  <c r="I470" i="1"/>
  <c r="N642" i="1"/>
  <c r="I642" i="1"/>
  <c r="I1067" i="1"/>
  <c r="N1067" i="1"/>
  <c r="N1497" i="1"/>
  <c r="I1497" i="1"/>
  <c r="I1799" i="1"/>
  <c r="N1799" i="1"/>
  <c r="N2322" i="1"/>
  <c r="I2322" i="1"/>
  <c r="N4207" i="1"/>
  <c r="I4207" i="1"/>
  <c r="I3941" i="1"/>
  <c r="N3941" i="1"/>
  <c r="N53" i="1"/>
  <c r="I53" i="1"/>
  <c r="N194" i="1"/>
  <c r="I194" i="1"/>
  <c r="N258" i="1"/>
  <c r="I258" i="1"/>
  <c r="I363" i="1"/>
  <c r="N363" i="1"/>
  <c r="N435" i="1"/>
  <c r="I435" i="1"/>
  <c r="I497" i="1"/>
  <c r="N497" i="1"/>
  <c r="I570" i="1"/>
  <c r="N570" i="1"/>
  <c r="I630" i="1"/>
  <c r="N630" i="1"/>
  <c r="I689" i="1"/>
  <c r="N689" i="1"/>
  <c r="I755" i="1"/>
  <c r="N755" i="1"/>
  <c r="I819" i="1"/>
  <c r="N819" i="1"/>
  <c r="N892" i="1"/>
  <c r="I892" i="1"/>
  <c r="N1042" i="1"/>
  <c r="I1042" i="1"/>
  <c r="N1190" i="1"/>
  <c r="I1190" i="1"/>
  <c r="N1254" i="1"/>
  <c r="I1254" i="1"/>
  <c r="N1317" i="1"/>
  <c r="I1317" i="1"/>
  <c r="H1317" i="1"/>
  <c r="I1421" i="1"/>
  <c r="N1421" i="1"/>
  <c r="N1588" i="1"/>
  <c r="I1588" i="1"/>
  <c r="I1812" i="1"/>
  <c r="N1812" i="1"/>
  <c r="N1878" i="1"/>
  <c r="I1878" i="1"/>
  <c r="I2091" i="1"/>
  <c r="N2091" i="1"/>
  <c r="N2156" i="1"/>
  <c r="I2156" i="1"/>
  <c r="N2233" i="1"/>
  <c r="I2233" i="1"/>
  <c r="I2626" i="1"/>
  <c r="N2626" i="1"/>
  <c r="N2840" i="1"/>
  <c r="I2840" i="1"/>
  <c r="N3278" i="1"/>
  <c r="I3278" i="1"/>
  <c r="N3778" i="1"/>
  <c r="I3778" i="1"/>
  <c r="I4389" i="1"/>
  <c r="N4389" i="1"/>
  <c r="I55" i="1"/>
  <c r="N55" i="1"/>
  <c r="I182" i="1"/>
  <c r="N182" i="1"/>
  <c r="I244" i="1"/>
  <c r="N244" i="1"/>
  <c r="I332" i="1"/>
  <c r="N332" i="1"/>
  <c r="I401" i="1"/>
  <c r="N401" i="1"/>
  <c r="I465" i="1"/>
  <c r="N465" i="1"/>
  <c r="I560" i="1"/>
  <c r="N560" i="1"/>
  <c r="I696" i="1"/>
  <c r="N696" i="1"/>
  <c r="I757" i="1"/>
  <c r="N757" i="1"/>
  <c r="I821" i="1"/>
  <c r="N821" i="1"/>
  <c r="I903" i="1"/>
  <c r="N903" i="1"/>
  <c r="N1096" i="1"/>
  <c r="I1096" i="1"/>
  <c r="N1197" i="1"/>
  <c r="I1197" i="1"/>
  <c r="N1261" i="1"/>
  <c r="I1261" i="1"/>
  <c r="I1359" i="1"/>
  <c r="N1359" i="1"/>
  <c r="N1546" i="1"/>
  <c r="I1546" i="1"/>
  <c r="I1692" i="1"/>
  <c r="N1692" i="1"/>
  <c r="N1869" i="1"/>
  <c r="I1869" i="1"/>
  <c r="I1943" i="1"/>
  <c r="N1943" i="1"/>
  <c r="N2145" i="1"/>
  <c r="I2145" i="1"/>
  <c r="I2370" i="1"/>
  <c r="N2370" i="1"/>
  <c r="N2810" i="1"/>
  <c r="I2810" i="1"/>
  <c r="H2810" i="1"/>
  <c r="N3073" i="1"/>
  <c r="I3073" i="1"/>
  <c r="I3857" i="1"/>
  <c r="N3857" i="1"/>
  <c r="N3633" i="1"/>
  <c r="I3633" i="1"/>
  <c r="I64" i="1"/>
  <c r="N64" i="1"/>
  <c r="I118" i="1"/>
  <c r="N118" i="1"/>
  <c r="I229" i="1"/>
  <c r="N229" i="1"/>
  <c r="I320" i="1"/>
  <c r="N320" i="1"/>
  <c r="I396" i="1"/>
  <c r="N396" i="1"/>
  <c r="I466" i="1"/>
  <c r="N466" i="1"/>
  <c r="I567" i="1"/>
  <c r="N567" i="1"/>
  <c r="I701" i="1"/>
  <c r="N701" i="1"/>
  <c r="I774" i="1"/>
  <c r="N774" i="1"/>
  <c r="I838" i="1"/>
  <c r="N838" i="1"/>
  <c r="I910" i="1"/>
  <c r="H910" i="1"/>
  <c r="N910" i="1"/>
  <c r="N1350" i="1"/>
  <c r="I1350" i="1"/>
  <c r="I1431" i="1"/>
  <c r="N1431" i="1"/>
  <c r="N1557" i="1"/>
  <c r="I1557" i="1"/>
  <c r="N1781" i="1"/>
  <c r="I1781" i="1"/>
  <c r="N1849" i="1"/>
  <c r="I1849" i="1"/>
  <c r="N2104" i="1"/>
  <c r="I2104" i="1"/>
  <c r="I2195" i="1"/>
  <c r="N2195" i="1"/>
  <c r="I2284" i="1"/>
  <c r="N2284" i="1"/>
  <c r="N2386" i="1"/>
  <c r="I2386" i="1"/>
  <c r="N2624" i="1"/>
  <c r="I2624" i="1"/>
  <c r="N3403" i="1"/>
  <c r="I3403" i="1"/>
  <c r="I4652" i="1"/>
  <c r="N4652" i="1"/>
  <c r="I81" i="1"/>
  <c r="N81" i="1"/>
  <c r="I190" i="1"/>
  <c r="N190" i="1"/>
  <c r="I254" i="1"/>
  <c r="N254" i="1"/>
  <c r="N342" i="1"/>
  <c r="I342" i="1"/>
  <c r="I423" i="1"/>
  <c r="N423" i="1"/>
  <c r="N489" i="1"/>
  <c r="I489" i="1"/>
  <c r="I574" i="1"/>
  <c r="N574" i="1"/>
  <c r="N604" i="1"/>
  <c r="I604" i="1"/>
  <c r="N612" i="1"/>
  <c r="I612" i="1"/>
  <c r="N620" i="1"/>
  <c r="I620" i="1"/>
  <c r="I659" i="1"/>
  <c r="N659" i="1"/>
  <c r="N720" i="1"/>
  <c r="H720" i="1"/>
  <c r="I720" i="1"/>
  <c r="N783" i="1"/>
  <c r="I783" i="1"/>
  <c r="N855" i="1"/>
  <c r="I855" i="1"/>
  <c r="N1095" i="1"/>
  <c r="I1095" i="1"/>
  <c r="N1458" i="1"/>
  <c r="I1458" i="1"/>
  <c r="N1553" i="1"/>
  <c r="I1553" i="1"/>
  <c r="N1780" i="1"/>
  <c r="I1780" i="1"/>
  <c r="N1961" i="1"/>
  <c r="I1961" i="1"/>
  <c r="I2317" i="1"/>
  <c r="N2317" i="1"/>
  <c r="N2696" i="1"/>
  <c r="I2696" i="1"/>
  <c r="I2867" i="1"/>
  <c r="N2867" i="1"/>
  <c r="N2980" i="1"/>
  <c r="I2980" i="1"/>
  <c r="N3435" i="1"/>
  <c r="I3435" i="1"/>
  <c r="I3899" i="1"/>
  <c r="N3899" i="1"/>
  <c r="I1024" i="1"/>
  <c r="N1024" i="1"/>
  <c r="N1098" i="1"/>
  <c r="I1098" i="1"/>
  <c r="N1192" i="1"/>
  <c r="I1192" i="1"/>
  <c r="N1256" i="1"/>
  <c r="I1256" i="1"/>
  <c r="I1318" i="1"/>
  <c r="N1318" i="1"/>
  <c r="H1318" i="1"/>
  <c r="N1388" i="1"/>
  <c r="I1388" i="1"/>
  <c r="I1446" i="1"/>
  <c r="N1446" i="1"/>
  <c r="N1524" i="1"/>
  <c r="I1524" i="1"/>
  <c r="N1590" i="1"/>
  <c r="I1590" i="1"/>
  <c r="I1669" i="1"/>
  <c r="N1669" i="1"/>
  <c r="I1798" i="1"/>
  <c r="N1798" i="1"/>
  <c r="N1880" i="1"/>
  <c r="I1880" i="1"/>
  <c r="N1952" i="1"/>
  <c r="I1952" i="1"/>
  <c r="N2082" i="1"/>
  <c r="I2082" i="1"/>
  <c r="N2146" i="1"/>
  <c r="I2146" i="1"/>
  <c r="I2278" i="1"/>
  <c r="N2278" i="1"/>
  <c r="I2580" i="1"/>
  <c r="N2580" i="1"/>
  <c r="I2652" i="1"/>
  <c r="N2652" i="1"/>
  <c r="I2716" i="1"/>
  <c r="N2716" i="1"/>
  <c r="N3032" i="1"/>
  <c r="I3032" i="1"/>
  <c r="N3462" i="1"/>
  <c r="I3462" i="1"/>
  <c r="N4451" i="1"/>
  <c r="I4451" i="1"/>
  <c r="I1026" i="1"/>
  <c r="N1026" i="1"/>
  <c r="I1092" i="1"/>
  <c r="N1092" i="1"/>
  <c r="I1186" i="1"/>
  <c r="N1186" i="1"/>
  <c r="I1250" i="1"/>
  <c r="N1250" i="1"/>
  <c r="I1313" i="1"/>
  <c r="N1313" i="1"/>
  <c r="I1375" i="1"/>
  <c r="H1375" i="1"/>
  <c r="N1375" i="1"/>
  <c r="I1462" i="1"/>
  <c r="N1462" i="1"/>
  <c r="I1518" i="1"/>
  <c r="N1518" i="1"/>
  <c r="I1579" i="1"/>
  <c r="N1579" i="1"/>
  <c r="I1645" i="1"/>
  <c r="N1645" i="1"/>
  <c r="I1792" i="1"/>
  <c r="N1792" i="1"/>
  <c r="I1853" i="1"/>
  <c r="N1853" i="1"/>
  <c r="I1912" i="1"/>
  <c r="N1912" i="1"/>
  <c r="I1958" i="1"/>
  <c r="N1958" i="1"/>
  <c r="I2070" i="1"/>
  <c r="N2070" i="1"/>
  <c r="I2132" i="1"/>
  <c r="N2132" i="1"/>
  <c r="I2208" i="1"/>
  <c r="N2208" i="1"/>
  <c r="I2345" i="1"/>
  <c r="N2345" i="1"/>
  <c r="I2377" i="1"/>
  <c r="N2377" i="1"/>
  <c r="I2471" i="1"/>
  <c r="N2471" i="1"/>
  <c r="N2618" i="1"/>
  <c r="I2618" i="1"/>
  <c r="N2698" i="1"/>
  <c r="I2698" i="1"/>
  <c r="I2771" i="1"/>
  <c r="N2771" i="1"/>
  <c r="I3014" i="1"/>
  <c r="N3014" i="1"/>
  <c r="N3210" i="1"/>
  <c r="I3210" i="1"/>
  <c r="I3516" i="1"/>
  <c r="N3516" i="1"/>
  <c r="N4355" i="1"/>
  <c r="I4355" i="1"/>
  <c r="I1033" i="1"/>
  <c r="N1033" i="1"/>
  <c r="I1101" i="1"/>
  <c r="N1101" i="1"/>
  <c r="I1195" i="1"/>
  <c r="N1195" i="1"/>
  <c r="I1259" i="1"/>
  <c r="N1259" i="1"/>
  <c r="I1320" i="1"/>
  <c r="N1320" i="1"/>
  <c r="I1397" i="1"/>
  <c r="N1397" i="1"/>
  <c r="I1482" i="1"/>
  <c r="N1482" i="1"/>
  <c r="I1551" i="1"/>
  <c r="N1551" i="1"/>
  <c r="I1638" i="1"/>
  <c r="N1638" i="1"/>
  <c r="I1793" i="1"/>
  <c r="N1793" i="1"/>
  <c r="I1854" i="1"/>
  <c r="N1854" i="1"/>
  <c r="I1921" i="1"/>
  <c r="N1921" i="1"/>
  <c r="I1993" i="1"/>
  <c r="N1993" i="1"/>
  <c r="I2109" i="1"/>
  <c r="N2109" i="1"/>
  <c r="I2169" i="1"/>
  <c r="N2169" i="1"/>
  <c r="I2231" i="1"/>
  <c r="N2231" i="1"/>
  <c r="I2346" i="1"/>
  <c r="N2346" i="1"/>
  <c r="N2441" i="1"/>
  <c r="I2441" i="1"/>
  <c r="N2657" i="1"/>
  <c r="I2657" i="1"/>
  <c r="N2733" i="1"/>
  <c r="I2733" i="1"/>
  <c r="N2927" i="1"/>
  <c r="I2927" i="1"/>
  <c r="I3324" i="1"/>
  <c r="N3324" i="1"/>
  <c r="I3578" i="1"/>
  <c r="N3578" i="1"/>
  <c r="I4600" i="1"/>
  <c r="N4600" i="1"/>
  <c r="N995" i="1"/>
  <c r="I995" i="1"/>
  <c r="N1003" i="1"/>
  <c r="I1003" i="1"/>
  <c r="N1011" i="1"/>
  <c r="I1011" i="1"/>
  <c r="N1040" i="1"/>
  <c r="I1040" i="1"/>
  <c r="I1148" i="1"/>
  <c r="N1148" i="1"/>
  <c r="I1212" i="1"/>
  <c r="N1212" i="1"/>
  <c r="I1276" i="1"/>
  <c r="N1276" i="1"/>
  <c r="I1334" i="1"/>
  <c r="N1334" i="1"/>
  <c r="N1416" i="1"/>
  <c r="I1416" i="1"/>
  <c r="I1495" i="1"/>
  <c r="N1495" i="1"/>
  <c r="N1564" i="1"/>
  <c r="I1564" i="1"/>
  <c r="I1657" i="1"/>
  <c r="N1657" i="1"/>
  <c r="I1794" i="1"/>
  <c r="N1794" i="1"/>
  <c r="N1855" i="1"/>
  <c r="I1855" i="1"/>
  <c r="N1922" i="1"/>
  <c r="I1922" i="1"/>
  <c r="I1994" i="1"/>
  <c r="N1994" i="1"/>
  <c r="N2110" i="1"/>
  <c r="I2110" i="1"/>
  <c r="I2170" i="1"/>
  <c r="N2170" i="1"/>
  <c r="I2222" i="1"/>
  <c r="N2222" i="1"/>
  <c r="N2461" i="1"/>
  <c r="I2461" i="1"/>
  <c r="N2762" i="1"/>
  <c r="I2762" i="1"/>
  <c r="H2948" i="1"/>
  <c r="N2948" i="1"/>
  <c r="I2948" i="1"/>
  <c r="I3596" i="1"/>
  <c r="N3596" i="1"/>
  <c r="I4397" i="1"/>
  <c r="N4397" i="1"/>
  <c r="N2331" i="1"/>
  <c r="I2331" i="1"/>
  <c r="I2401" i="1"/>
  <c r="N2401" i="1"/>
  <c r="N2484" i="1"/>
  <c r="I2484" i="1"/>
  <c r="N2603" i="1"/>
  <c r="I2603" i="1"/>
  <c r="I2683" i="1"/>
  <c r="N2683" i="1"/>
  <c r="N2743" i="1"/>
  <c r="I2743" i="1"/>
  <c r="N2916" i="1"/>
  <c r="I2916" i="1"/>
  <c r="N3018" i="1"/>
  <c r="I3018" i="1"/>
  <c r="N3158" i="1"/>
  <c r="I3158" i="1"/>
  <c r="I3341" i="1"/>
  <c r="N3341" i="1"/>
  <c r="I3456" i="1"/>
  <c r="N3456" i="1"/>
  <c r="N3735" i="1"/>
  <c r="I3735" i="1"/>
  <c r="H4048" i="1"/>
  <c r="N4048" i="1"/>
  <c r="I4048" i="1"/>
  <c r="N4443" i="1"/>
  <c r="I4443" i="1"/>
  <c r="I5123" i="1"/>
  <c r="N5123" i="1"/>
  <c r="I2365" i="1"/>
  <c r="N2365" i="1"/>
  <c r="I2446" i="1"/>
  <c r="N2446" i="1"/>
  <c r="I2553" i="1"/>
  <c r="N2553" i="1"/>
  <c r="I2621" i="1"/>
  <c r="N2621" i="1"/>
  <c r="I2685" i="1"/>
  <c r="N2685" i="1"/>
  <c r="I2745" i="1"/>
  <c r="N2745" i="1"/>
  <c r="N2830" i="1"/>
  <c r="I2830" i="1"/>
  <c r="I2941" i="1"/>
  <c r="N2941" i="1"/>
  <c r="I3001" i="1"/>
  <c r="N3001" i="1"/>
  <c r="N3180" i="1"/>
  <c r="I3180" i="1"/>
  <c r="N3368" i="1"/>
  <c r="I3368" i="1"/>
  <c r="I3426" i="1"/>
  <c r="N3426" i="1"/>
  <c r="N3624" i="1"/>
  <c r="I3624" i="1"/>
  <c r="N3795" i="1"/>
  <c r="I3795" i="1"/>
  <c r="N4066" i="1"/>
  <c r="I4066" i="1"/>
  <c r="N4339" i="1"/>
  <c r="I4339" i="1"/>
  <c r="I2473" i="1"/>
  <c r="N2473" i="1"/>
  <c r="I2564" i="1"/>
  <c r="N2564" i="1"/>
  <c r="I2628" i="1"/>
  <c r="N2628" i="1"/>
  <c r="I2694" i="1"/>
  <c r="N2694" i="1"/>
  <c r="I2760" i="1"/>
  <c r="N2760" i="1"/>
  <c r="N2818" i="1"/>
  <c r="I2818" i="1"/>
  <c r="I2853" i="1"/>
  <c r="N2853" i="1"/>
  <c r="I2906" i="1"/>
  <c r="N2906" i="1"/>
  <c r="I3012" i="1"/>
  <c r="N3012" i="1"/>
  <c r="N3148" i="1"/>
  <c r="I3148" i="1"/>
  <c r="N3219" i="1"/>
  <c r="I3219" i="1"/>
  <c r="N3357" i="1"/>
  <c r="I3357" i="1"/>
  <c r="N3501" i="1"/>
  <c r="I3501" i="1"/>
  <c r="N3634" i="1"/>
  <c r="I3634" i="1"/>
  <c r="N3839" i="1"/>
  <c r="I3839" i="1"/>
  <c r="N4092" i="1"/>
  <c r="I4092" i="1"/>
  <c r="N4581" i="1"/>
  <c r="I4581" i="1"/>
  <c r="N2428" i="1"/>
  <c r="I2428" i="1"/>
  <c r="I2510" i="1"/>
  <c r="N2510" i="1"/>
  <c r="N2615" i="1"/>
  <c r="I2615" i="1"/>
  <c r="N2687" i="1"/>
  <c r="I2687" i="1"/>
  <c r="N2761" i="1"/>
  <c r="I2761" i="1"/>
  <c r="I2839" i="1"/>
  <c r="N2839" i="1"/>
  <c r="N2894" i="1"/>
  <c r="I2894" i="1"/>
  <c r="N3040" i="1"/>
  <c r="I3040" i="1"/>
  <c r="N3297" i="1"/>
  <c r="I3297" i="1"/>
  <c r="I3376" i="1"/>
  <c r="N3376" i="1"/>
  <c r="N3657" i="1"/>
  <c r="I3657" i="1"/>
  <c r="N3897" i="1"/>
  <c r="I3897" i="1"/>
  <c r="N4192" i="1"/>
  <c r="I4192" i="1"/>
  <c r="I4811" i="1"/>
  <c r="N4811" i="1"/>
  <c r="N2876" i="1"/>
  <c r="I2876" i="1"/>
  <c r="N2934" i="1"/>
  <c r="I2934" i="1"/>
  <c r="I3006" i="1"/>
  <c r="N3006" i="1"/>
  <c r="I3083" i="1"/>
  <c r="N3083" i="1"/>
  <c r="N3181" i="1"/>
  <c r="I3181" i="1"/>
  <c r="I3299" i="1"/>
  <c r="N3299" i="1"/>
  <c r="I3398" i="1"/>
  <c r="N3398" i="1"/>
  <c r="I3507" i="1"/>
  <c r="N3507" i="1"/>
  <c r="N3539" i="1"/>
  <c r="I3539" i="1"/>
  <c r="N3610" i="1"/>
  <c r="I3610" i="1"/>
  <c r="N3808" i="1"/>
  <c r="I3808" i="1"/>
  <c r="N3917" i="1"/>
  <c r="I3917" i="1"/>
  <c r="I4067" i="1"/>
  <c r="N4067" i="1"/>
  <c r="I4437" i="1"/>
  <c r="N4437" i="1"/>
  <c r="N4675" i="1"/>
  <c r="I4675" i="1"/>
  <c r="N5510" i="1"/>
  <c r="I5510" i="1"/>
  <c r="I2954" i="1"/>
  <c r="N2954" i="1"/>
  <c r="I3036" i="1"/>
  <c r="N3036" i="1"/>
  <c r="I3103" i="1"/>
  <c r="N3103" i="1"/>
  <c r="I3169" i="1"/>
  <c r="N3169" i="1"/>
  <c r="I3287" i="1"/>
  <c r="N3287" i="1"/>
  <c r="I3348" i="1"/>
  <c r="N3348" i="1"/>
  <c r="N3470" i="1"/>
  <c r="I3470" i="1"/>
  <c r="I3645" i="1"/>
  <c r="N3645" i="1"/>
  <c r="N3829" i="1"/>
  <c r="I3829" i="1"/>
  <c r="N3895" i="1"/>
  <c r="I3895" i="1"/>
  <c r="I4049" i="1"/>
  <c r="N4049" i="1"/>
  <c r="N4411" i="1"/>
  <c r="I4411" i="1"/>
  <c r="I4688" i="1"/>
  <c r="N4688" i="1"/>
  <c r="I3086" i="1"/>
  <c r="N3086" i="1"/>
  <c r="I3164" i="1"/>
  <c r="N3164" i="1"/>
  <c r="I3224" i="1"/>
  <c r="N3224" i="1"/>
  <c r="I3326" i="1"/>
  <c r="N3326" i="1"/>
  <c r="I3384" i="1"/>
  <c r="N3384" i="1"/>
  <c r="I3450" i="1"/>
  <c r="N3450" i="1"/>
  <c r="I3493" i="1"/>
  <c r="N3493" i="1"/>
  <c r="N3616" i="1"/>
  <c r="I3616" i="1"/>
  <c r="N3916" i="1"/>
  <c r="I3916" i="1"/>
  <c r="N4175" i="1"/>
  <c r="I4175" i="1"/>
  <c r="N4473" i="1"/>
  <c r="I4473" i="1"/>
  <c r="N5024" i="1"/>
  <c r="I5024" i="1"/>
  <c r="N3002" i="1"/>
  <c r="I3002" i="1"/>
  <c r="N3059" i="1"/>
  <c r="I3059" i="1"/>
  <c r="N3129" i="1"/>
  <c r="I3129" i="1"/>
  <c r="N3209" i="1"/>
  <c r="I3209" i="1"/>
  <c r="N3327" i="1"/>
  <c r="I3327" i="1"/>
  <c r="N3429" i="1"/>
  <c r="I3429" i="1"/>
  <c r="I3518" i="1"/>
  <c r="N3518" i="1"/>
  <c r="N3635" i="1"/>
  <c r="I3635" i="1"/>
  <c r="I3699" i="1"/>
  <c r="N3699" i="1"/>
  <c r="N3867" i="1"/>
  <c r="I3867" i="1"/>
  <c r="N4077" i="1"/>
  <c r="I4077" i="1"/>
  <c r="N4536" i="1"/>
  <c r="I4536" i="1"/>
  <c r="N4955" i="1"/>
  <c r="I4955" i="1"/>
  <c r="N3391" i="1"/>
  <c r="I3391" i="1"/>
  <c r="I3449" i="1"/>
  <c r="N3449" i="1"/>
  <c r="I3509" i="1"/>
  <c r="N3509" i="1"/>
  <c r="N3571" i="1"/>
  <c r="I3571" i="1"/>
  <c r="I3636" i="1"/>
  <c r="N3636" i="1"/>
  <c r="I3698" i="1"/>
  <c r="N3698" i="1"/>
  <c r="I3766" i="1"/>
  <c r="N3766" i="1"/>
  <c r="N3824" i="1"/>
  <c r="I3824" i="1"/>
  <c r="N3890" i="1"/>
  <c r="I3890" i="1"/>
  <c r="I3982" i="1"/>
  <c r="N3982" i="1"/>
  <c r="N4069" i="1"/>
  <c r="I4069" i="1"/>
  <c r="I4157" i="1"/>
  <c r="N4157" i="1"/>
  <c r="I4265" i="1"/>
  <c r="N4265" i="1"/>
  <c r="N4338" i="1"/>
  <c r="I4338" i="1"/>
  <c r="N4402" i="1"/>
  <c r="I4402" i="1"/>
  <c r="I4486" i="1"/>
  <c r="N4486" i="1"/>
  <c r="I4589" i="1"/>
  <c r="N4589" i="1"/>
  <c r="N4753" i="1"/>
  <c r="I4753" i="1"/>
  <c r="N3467" i="1"/>
  <c r="I3467" i="1"/>
  <c r="I3543" i="1"/>
  <c r="N3543" i="1"/>
  <c r="I3613" i="1"/>
  <c r="N3613" i="1"/>
  <c r="I3686" i="1"/>
  <c r="N3686" i="1"/>
  <c r="I3760" i="1"/>
  <c r="N3760" i="1"/>
  <c r="I3820" i="1"/>
  <c r="N3820" i="1"/>
  <c r="I3884" i="1"/>
  <c r="N3884" i="1"/>
  <c r="N4053" i="1"/>
  <c r="I4053" i="1"/>
  <c r="N4123" i="1"/>
  <c r="I4123" i="1"/>
  <c r="I4187" i="1"/>
  <c r="N4187" i="1"/>
  <c r="N4255" i="1"/>
  <c r="I4255" i="1"/>
  <c r="N4329" i="1"/>
  <c r="I4329" i="1"/>
  <c r="N4393" i="1"/>
  <c r="I4393" i="1"/>
  <c r="N4457" i="1"/>
  <c r="I4457" i="1"/>
  <c r="I4588" i="1"/>
  <c r="N4588" i="1"/>
  <c r="N4801" i="1"/>
  <c r="I4801" i="1"/>
  <c r="N3544" i="1"/>
  <c r="I3544" i="1"/>
  <c r="I3614" i="1"/>
  <c r="N3614" i="1"/>
  <c r="I3693" i="1"/>
  <c r="N3693" i="1"/>
  <c r="I3761" i="1"/>
  <c r="N3761" i="1"/>
  <c r="I3827" i="1"/>
  <c r="N3827" i="1"/>
  <c r="I3893" i="1"/>
  <c r="N3893" i="1"/>
  <c r="I3957" i="1"/>
  <c r="N3957" i="1"/>
  <c r="I3989" i="1"/>
  <c r="N3989" i="1"/>
  <c r="I4021" i="1"/>
  <c r="N4021" i="1"/>
  <c r="N4097" i="1"/>
  <c r="I4097" i="1"/>
  <c r="N4154" i="1"/>
  <c r="I4154" i="1"/>
  <c r="N4262" i="1"/>
  <c r="I4262" i="1"/>
  <c r="N4507" i="1"/>
  <c r="I4507" i="1"/>
  <c r="I4655" i="1"/>
  <c r="N4655" i="1"/>
  <c r="N4934" i="1"/>
  <c r="I4934" i="1"/>
  <c r="N3621" i="1"/>
  <c r="I3621" i="1"/>
  <c r="I3694" i="1"/>
  <c r="N3694" i="1"/>
  <c r="I3754" i="1"/>
  <c r="N3754" i="1"/>
  <c r="I3836" i="1"/>
  <c r="N3836" i="1"/>
  <c r="N3912" i="1"/>
  <c r="I3912" i="1"/>
  <c r="N4002" i="1"/>
  <c r="I4002" i="1"/>
  <c r="N4185" i="1"/>
  <c r="I4185" i="1"/>
  <c r="I4538" i="1"/>
  <c r="N4538" i="1"/>
  <c r="N4721" i="1"/>
  <c r="I4721" i="1"/>
  <c r="I4956" i="1"/>
  <c r="N4956" i="1"/>
  <c r="N3937" i="1"/>
  <c r="I3937" i="1"/>
  <c r="N3999" i="1"/>
  <c r="I3999" i="1"/>
  <c r="I4080" i="1"/>
  <c r="N4080" i="1"/>
  <c r="I4148" i="1"/>
  <c r="N4148" i="1"/>
  <c r="I4210" i="1"/>
  <c r="N4210" i="1"/>
  <c r="N4280" i="1"/>
  <c r="I4280" i="1"/>
  <c r="N4348" i="1"/>
  <c r="I4348" i="1"/>
  <c r="N4412" i="1"/>
  <c r="I4412" i="1"/>
  <c r="I4478" i="1"/>
  <c r="N4478" i="1"/>
  <c r="H4478" i="1"/>
  <c r="N4563" i="1"/>
  <c r="I4563" i="1"/>
  <c r="N4619" i="1"/>
  <c r="I4619" i="1"/>
  <c r="N4692" i="1"/>
  <c r="I4692" i="1"/>
  <c r="I3939" i="1"/>
  <c r="N3939" i="1"/>
  <c r="N4001" i="1"/>
  <c r="I4001" i="1"/>
  <c r="N4062" i="1"/>
  <c r="I4062" i="1"/>
  <c r="I4150" i="1"/>
  <c r="N4150" i="1"/>
  <c r="I4226" i="1"/>
  <c r="N4226" i="1"/>
  <c r="I4290" i="1"/>
  <c r="N4290" i="1"/>
  <c r="I4350" i="1"/>
  <c r="N4350" i="1"/>
  <c r="I4414" i="1"/>
  <c r="N4414" i="1"/>
  <c r="I4479" i="1"/>
  <c r="N4479" i="1"/>
  <c r="I4571" i="1"/>
  <c r="N4571" i="1"/>
  <c r="N4654" i="1"/>
  <c r="I4654" i="1"/>
  <c r="N4744" i="1"/>
  <c r="I4744" i="1"/>
  <c r="N4808" i="1"/>
  <c r="I4808" i="1"/>
  <c r="N4872" i="1"/>
  <c r="I4872" i="1"/>
  <c r="N4988" i="1"/>
  <c r="I4988" i="1"/>
  <c r="I5623" i="1"/>
  <c r="N5623" i="1"/>
  <c r="I4159" i="1"/>
  <c r="N4159" i="1"/>
  <c r="I4227" i="1"/>
  <c r="N4227" i="1"/>
  <c r="I4291" i="1"/>
  <c r="N4291" i="1"/>
  <c r="I4351" i="1"/>
  <c r="N4351" i="1"/>
  <c r="I4415" i="1"/>
  <c r="N4415" i="1"/>
  <c r="I4480" i="1"/>
  <c r="N4480" i="1"/>
  <c r="I4540" i="1"/>
  <c r="N4540" i="1"/>
  <c r="N4902" i="1"/>
  <c r="I4902" i="1"/>
  <c r="I5163" i="1"/>
  <c r="N5163" i="1"/>
  <c r="H5163" i="1"/>
  <c r="N4120" i="1"/>
  <c r="I4120" i="1"/>
  <c r="I4190" i="1"/>
  <c r="N4190" i="1"/>
  <c r="N4252" i="1"/>
  <c r="I4252" i="1"/>
  <c r="I4314" i="1"/>
  <c r="N4314" i="1"/>
  <c r="I4384" i="1"/>
  <c r="N4384" i="1"/>
  <c r="I4448" i="1"/>
  <c r="N4448" i="1"/>
  <c r="N4505" i="1"/>
  <c r="I4505" i="1"/>
  <c r="N4553" i="1"/>
  <c r="I4553" i="1"/>
  <c r="N4626" i="1"/>
  <c r="I4626" i="1"/>
  <c r="N4735" i="1"/>
  <c r="I4735" i="1"/>
  <c r="N4799" i="1"/>
  <c r="I4799" i="1"/>
  <c r="N4863" i="1"/>
  <c r="I4863" i="1"/>
  <c r="N4953" i="1"/>
  <c r="I4953" i="1"/>
  <c r="N4557" i="1"/>
  <c r="I4557" i="1"/>
  <c r="I4637" i="1"/>
  <c r="N4637" i="1"/>
  <c r="I4709" i="1"/>
  <c r="N4709" i="1"/>
  <c r="N4770" i="1"/>
  <c r="I4770" i="1"/>
  <c r="N4834" i="1"/>
  <c r="I4834" i="1"/>
  <c r="N4910" i="1"/>
  <c r="I4910" i="1"/>
  <c r="I5038" i="1"/>
  <c r="N5038" i="1"/>
  <c r="N4603" i="1"/>
  <c r="I4603" i="1"/>
  <c r="I4679" i="1"/>
  <c r="N4679" i="1"/>
  <c r="I4740" i="1"/>
  <c r="N4740" i="1"/>
  <c r="I4804" i="1"/>
  <c r="N4804" i="1"/>
  <c r="I4868" i="1"/>
  <c r="N4868" i="1"/>
  <c r="I4918" i="1"/>
  <c r="N4918" i="1"/>
  <c r="N4986" i="1"/>
  <c r="I4986" i="1"/>
  <c r="N5290" i="1"/>
  <c r="I5290" i="1"/>
  <c r="I4749" i="1"/>
  <c r="N4749" i="1"/>
  <c r="I4813" i="1"/>
  <c r="N4813" i="1"/>
  <c r="I4877" i="1"/>
  <c r="N4877" i="1"/>
  <c r="N5092" i="1"/>
  <c r="I5092" i="1"/>
  <c r="N5672" i="1"/>
  <c r="I5672" i="1"/>
  <c r="N4742" i="1"/>
  <c r="I4742" i="1"/>
  <c r="N4806" i="1"/>
  <c r="I4806" i="1"/>
  <c r="N4870" i="1"/>
  <c r="I4870" i="1"/>
  <c r="I4926" i="1"/>
  <c r="N4926" i="1"/>
  <c r="I5028" i="1"/>
  <c r="N5028" i="1"/>
  <c r="N5275" i="1"/>
  <c r="I5275" i="1"/>
  <c r="I4925" i="1"/>
  <c r="N4925" i="1"/>
  <c r="N4970" i="1"/>
  <c r="I4970" i="1"/>
  <c r="I5114" i="1"/>
  <c r="N5114" i="1"/>
  <c r="N5240" i="1"/>
  <c r="I5240" i="1"/>
  <c r="I5774" i="1"/>
  <c r="N5774" i="1"/>
  <c r="I4977" i="1"/>
  <c r="N4977" i="1"/>
  <c r="I5017" i="1"/>
  <c r="N5017" i="1"/>
  <c r="N5128" i="1"/>
  <c r="I5128" i="1"/>
  <c r="N5546" i="1"/>
  <c r="I5546" i="1"/>
  <c r="I5018" i="1"/>
  <c r="N5018" i="1"/>
  <c r="I5158" i="1"/>
  <c r="N5158" i="1"/>
  <c r="N5355" i="1"/>
  <c r="I5355" i="1"/>
  <c r="N6178" i="1"/>
  <c r="I6178" i="1"/>
  <c r="N5102" i="1"/>
  <c r="I5102" i="1"/>
  <c r="N5694" i="1"/>
  <c r="I5694" i="1"/>
  <c r="N5352" i="1"/>
  <c r="I5352" i="1"/>
  <c r="N5354" i="1"/>
  <c r="I5354" i="1"/>
  <c r="N5529" i="1"/>
  <c r="I5529" i="1"/>
  <c r="I5332" i="1"/>
  <c r="N5332" i="1"/>
  <c r="I5604" i="1"/>
  <c r="N5604" i="1"/>
  <c r="I5882" i="1"/>
  <c r="N5882" i="1"/>
  <c r="N5426" i="1"/>
  <c r="I5426" i="1"/>
  <c r="I5606" i="1"/>
  <c r="N5606" i="1"/>
  <c r="N5043" i="1"/>
  <c r="I5043" i="1"/>
  <c r="N5145" i="1"/>
  <c r="I5145" i="1"/>
  <c r="N5370" i="1"/>
  <c r="I5370" i="1"/>
  <c r="N5557" i="1"/>
  <c r="I5557" i="1"/>
  <c r="I5703" i="1"/>
  <c r="N5703" i="1"/>
  <c r="I5059" i="1"/>
  <c r="N5059" i="1"/>
  <c r="I5152" i="1"/>
  <c r="N5152" i="1"/>
  <c r="I5311" i="1"/>
  <c r="N5311" i="1"/>
  <c r="N5545" i="1"/>
  <c r="I5545" i="1"/>
  <c r="N5891" i="1"/>
  <c r="I5891" i="1"/>
  <c r="I5009" i="1"/>
  <c r="N5009" i="1"/>
  <c r="I5090" i="1"/>
  <c r="N5090" i="1"/>
  <c r="N5266" i="1"/>
  <c r="I5266" i="1"/>
  <c r="N5400" i="1"/>
  <c r="I5400" i="1"/>
  <c r="N5558" i="1"/>
  <c r="I5558" i="1"/>
  <c r="N5649" i="1"/>
  <c r="I5649" i="1"/>
  <c r="I5140" i="1"/>
  <c r="N5140" i="1"/>
  <c r="N5256" i="1"/>
  <c r="I5256" i="1"/>
  <c r="I5339" i="1"/>
  <c r="N5339" i="1"/>
  <c r="N5381" i="1"/>
  <c r="I5381" i="1"/>
  <c r="N5457" i="1"/>
  <c r="I5457" i="1"/>
  <c r="N5527" i="1"/>
  <c r="I5527" i="1"/>
  <c r="I5644" i="1"/>
  <c r="N5644" i="1"/>
  <c r="N5838" i="1"/>
  <c r="I5838" i="1"/>
  <c r="N5159" i="1"/>
  <c r="I5159" i="1"/>
  <c r="I5288" i="1"/>
  <c r="N5288" i="1"/>
  <c r="I5343" i="1"/>
  <c r="N5343" i="1"/>
  <c r="I5441" i="1"/>
  <c r="N5441" i="1"/>
  <c r="N5566" i="1"/>
  <c r="I5566" i="1"/>
  <c r="I5743" i="1"/>
  <c r="N5743" i="1"/>
  <c r="I5237" i="1"/>
  <c r="N5237" i="1"/>
  <c r="I5320" i="1"/>
  <c r="N5320" i="1"/>
  <c r="N5385" i="1"/>
  <c r="I5385" i="1"/>
  <c r="I5506" i="1"/>
  <c r="N5506" i="1"/>
  <c r="I5565" i="1"/>
  <c r="N5565" i="1"/>
  <c r="N5646" i="1"/>
  <c r="I5646" i="1"/>
  <c r="I5933" i="1"/>
  <c r="N5933" i="1"/>
  <c r="N5398" i="1"/>
  <c r="I5398" i="1"/>
  <c r="I5480" i="1"/>
  <c r="N5480" i="1"/>
  <c r="I5548" i="1"/>
  <c r="N5548" i="1"/>
  <c r="N5770" i="1"/>
  <c r="I5770" i="1"/>
  <c r="I5932" i="1"/>
  <c r="N5932" i="1"/>
  <c r="I5539" i="1"/>
  <c r="N5539" i="1"/>
  <c r="N5663" i="1"/>
  <c r="I5663" i="1"/>
  <c r="I5732" i="1"/>
  <c r="N5732" i="1"/>
  <c r="I5821" i="1"/>
  <c r="N5821" i="1"/>
  <c r="N6090" i="1"/>
  <c r="I6090" i="1"/>
  <c r="N5470" i="1"/>
  <c r="I5470" i="1"/>
  <c r="I5532" i="1"/>
  <c r="N5532" i="1"/>
  <c r="I5594" i="1"/>
  <c r="N5594" i="1"/>
  <c r="I5760" i="1"/>
  <c r="N5760" i="1"/>
  <c r="I5960" i="1"/>
  <c r="N5960" i="1"/>
  <c r="N5686" i="1"/>
  <c r="I5686" i="1"/>
  <c r="N5747" i="1"/>
  <c r="I5747" i="1"/>
  <c r="N5844" i="1"/>
  <c r="I5844" i="1"/>
  <c r="I6051" i="1"/>
  <c r="N6051" i="1"/>
  <c r="I5682" i="1"/>
  <c r="N5682" i="1"/>
  <c r="I5729" i="1"/>
  <c r="N5729" i="1"/>
  <c r="I5860" i="1"/>
  <c r="N5860" i="1"/>
  <c r="N5581" i="1"/>
  <c r="I5581" i="1"/>
  <c r="I5640" i="1"/>
  <c r="N5640" i="1"/>
  <c r="I5697" i="1"/>
  <c r="N5697" i="1"/>
  <c r="I5753" i="1"/>
  <c r="N5753" i="1"/>
  <c r="N6091" i="1"/>
  <c r="I6091" i="1"/>
  <c r="N5789" i="1"/>
  <c r="I5789" i="1"/>
  <c r="N5875" i="1"/>
  <c r="I5875" i="1"/>
  <c r="I6094" i="1"/>
  <c r="N6094" i="1"/>
  <c r="I5857" i="1"/>
  <c r="N5857" i="1"/>
  <c r="I6099" i="1"/>
  <c r="N6099" i="1"/>
  <c r="I5754" i="1"/>
  <c r="N5754" i="1"/>
  <c r="I5826" i="1"/>
  <c r="N5826" i="1"/>
  <c r="I5894" i="1"/>
  <c r="N5894" i="1"/>
  <c r="I5926" i="1"/>
  <c r="N5926" i="1"/>
  <c r="N6115" i="1"/>
  <c r="I6115" i="1"/>
  <c r="N6068" i="1"/>
  <c r="I6068" i="1"/>
  <c r="N6087" i="1"/>
  <c r="I6087" i="1"/>
  <c r="I5920" i="1"/>
  <c r="N5920" i="1"/>
  <c r="N6093" i="1"/>
  <c r="I6093" i="1"/>
  <c r="I6285" i="1"/>
  <c r="N6285" i="1"/>
  <c r="I5965" i="1"/>
  <c r="N5965" i="1"/>
  <c r="N6047" i="1"/>
  <c r="I6047" i="1"/>
  <c r="I6136" i="1"/>
  <c r="N6136" i="1"/>
  <c r="N6060" i="1"/>
  <c r="I6060" i="1"/>
  <c r="I6269" i="1"/>
  <c r="N6269" i="1"/>
  <c r="I5945" i="1"/>
  <c r="N5945" i="1"/>
  <c r="N5972" i="1"/>
  <c r="I5972" i="1"/>
  <c r="I6088" i="1"/>
  <c r="N6088" i="1"/>
  <c r="N5947" i="1"/>
  <c r="I5947" i="1"/>
  <c r="N6049" i="1"/>
  <c r="I6049" i="1"/>
  <c r="I6132" i="1"/>
  <c r="N6132" i="1"/>
  <c r="I6252" i="1"/>
  <c r="N6252" i="1"/>
  <c r="I6123" i="1"/>
  <c r="N6123" i="1"/>
  <c r="N5967" i="1"/>
  <c r="I5967" i="1"/>
  <c r="N6085" i="1"/>
  <c r="I6085" i="1"/>
  <c r="I6168" i="1"/>
  <c r="N6168" i="1"/>
  <c r="I6258" i="1"/>
  <c r="N6258" i="1"/>
  <c r="I6283" i="1"/>
  <c r="N6283" i="1"/>
  <c r="N6131" i="1"/>
  <c r="I6131" i="1"/>
  <c r="I6316" i="1"/>
  <c r="N6316" i="1"/>
  <c r="I6291" i="1"/>
  <c r="N6291" i="1"/>
  <c r="I6182" i="1"/>
  <c r="N6182" i="1"/>
  <c r="I6262" i="1"/>
  <c r="N6262" i="1"/>
  <c r="N6257" i="1"/>
  <c r="I6257" i="1"/>
  <c r="S1554" i="1"/>
  <c r="R1554" i="1"/>
  <c r="N3360" i="1"/>
  <c r="I3360" i="1"/>
  <c r="N3617" i="1"/>
  <c r="I3617" i="1"/>
  <c r="N4043" i="1"/>
  <c r="I4043" i="1"/>
  <c r="I2465" i="1"/>
  <c r="N2465" i="1"/>
  <c r="I2622" i="1"/>
  <c r="N2622" i="1"/>
  <c r="I2752" i="1"/>
  <c r="N2752" i="1"/>
  <c r="N2852" i="1"/>
  <c r="I2852" i="1"/>
  <c r="I3007" i="1"/>
  <c r="N3007" i="1"/>
  <c r="N3211" i="1"/>
  <c r="I3211" i="1"/>
  <c r="N3485" i="1"/>
  <c r="I3485" i="1"/>
  <c r="N4091" i="1"/>
  <c r="I4091" i="1"/>
  <c r="I2413" i="1"/>
  <c r="N2413" i="1"/>
  <c r="N2679" i="1"/>
  <c r="I2679" i="1"/>
  <c r="N3283" i="1"/>
  <c r="I3283" i="1"/>
  <c r="I3342" i="1"/>
  <c r="N3342" i="1"/>
  <c r="I3637" i="1"/>
  <c r="N3637" i="1"/>
  <c r="N3887" i="1"/>
  <c r="I3887" i="1"/>
  <c r="I4357" i="1"/>
  <c r="N4357" i="1"/>
  <c r="I3078" i="1"/>
  <c r="N3078" i="1"/>
  <c r="I3216" i="1"/>
  <c r="N3216" i="1"/>
  <c r="I3381" i="1"/>
  <c r="N3381" i="1"/>
  <c r="N3492" i="1"/>
  <c r="I3492" i="1"/>
  <c r="I3805" i="1"/>
  <c r="N3805" i="1"/>
  <c r="N4459" i="1"/>
  <c r="I4459" i="1"/>
  <c r="N2998" i="1"/>
  <c r="I2998" i="1"/>
  <c r="I3123" i="1"/>
  <c r="N3123" i="1"/>
  <c r="N3319" i="1"/>
  <c r="I3319" i="1"/>
  <c r="N3515" i="1"/>
  <c r="I3515" i="1"/>
  <c r="I4405" i="1"/>
  <c r="N4405" i="1"/>
  <c r="I3812" i="1"/>
  <c r="N3812" i="1"/>
  <c r="S6188" i="1"/>
  <c r="R6188" i="1"/>
  <c r="S6300" i="1"/>
  <c r="R6300" i="1"/>
  <c r="S6153" i="1"/>
  <c r="R6153" i="1"/>
  <c r="S6013" i="1"/>
  <c r="R6013" i="1"/>
  <c r="R6125" i="1"/>
  <c r="S6125" i="1"/>
  <c r="R5629" i="1"/>
  <c r="S5629" i="1"/>
  <c r="R5575" i="1"/>
  <c r="S5575" i="1"/>
  <c r="S5526" i="1"/>
  <c r="R5526" i="1"/>
  <c r="S5406" i="1"/>
  <c r="R5406" i="1"/>
  <c r="Q5405" i="1"/>
  <c r="S5847" i="1"/>
  <c r="R5847" i="1"/>
  <c r="S5498" i="1"/>
  <c r="R5498" i="1"/>
  <c r="R5665" i="1"/>
  <c r="S5665" i="1"/>
  <c r="R5204" i="1"/>
  <c r="S5204" i="1"/>
  <c r="R5814" i="1"/>
  <c r="S5814" i="1"/>
  <c r="R5698" i="1"/>
  <c r="S5698" i="1"/>
  <c r="R5646" i="1"/>
  <c r="S5646" i="1"/>
  <c r="R5624" i="1"/>
  <c r="S5624" i="1"/>
  <c r="S5371" i="1"/>
  <c r="R5371" i="1"/>
  <c r="S5243" i="1"/>
  <c r="R5243" i="1"/>
  <c r="R5192" i="1"/>
  <c r="S5192" i="1"/>
  <c r="R5061" i="1"/>
  <c r="S5061" i="1"/>
  <c r="Q5471" i="1"/>
  <c r="S5549" i="1"/>
  <c r="R5549" i="1"/>
  <c r="R5638" i="1"/>
  <c r="S5638" i="1"/>
  <c r="R5096" i="1"/>
  <c r="S5096" i="1"/>
  <c r="R4051" i="1"/>
  <c r="S4051" i="1"/>
  <c r="R5050" i="1"/>
  <c r="S5050" i="1"/>
  <c r="S3724" i="1"/>
  <c r="S3401" i="1"/>
  <c r="R3401" i="1"/>
  <c r="R4580" i="1"/>
  <c r="S4580" i="1"/>
  <c r="S3822" i="1"/>
  <c r="R3822" i="1"/>
  <c r="S4503" i="1"/>
  <c r="S3443" i="1"/>
  <c r="S3240" i="1"/>
  <c r="Q3233" i="1"/>
  <c r="S3770" i="1"/>
  <c r="R3770" i="1"/>
  <c r="R2829" i="1"/>
  <c r="S2829" i="1"/>
  <c r="S2363" i="1"/>
  <c r="Q2950" i="1"/>
  <c r="S2798" i="1"/>
  <c r="Q3147" i="1"/>
  <c r="S3753" i="1"/>
  <c r="R3753" i="1"/>
  <c r="R1570" i="1"/>
  <c r="S1570" i="1"/>
  <c r="S1964" i="1"/>
  <c r="S1649" i="1"/>
  <c r="R1649" i="1"/>
  <c r="R1487" i="1"/>
  <c r="Q1486" i="1"/>
  <c r="Q1031" i="1"/>
  <c r="S1944" i="1"/>
  <c r="R1037" i="1"/>
  <c r="S1037" i="1"/>
  <c r="S2186" i="1"/>
  <c r="R2186" i="1"/>
  <c r="W17" i="9"/>
  <c r="S4258" i="1"/>
  <c r="S1690" i="1"/>
  <c r="R1690" i="1"/>
  <c r="S1323" i="1"/>
  <c r="R1323" i="1"/>
  <c r="S991" i="1"/>
  <c r="R991" i="1"/>
  <c r="S906" i="1"/>
  <c r="R906" i="1"/>
  <c r="S2781" i="1"/>
  <c r="R2781" i="1"/>
  <c r="S2028" i="1"/>
  <c r="S861" i="1"/>
  <c r="R861" i="1"/>
  <c r="W12" i="9"/>
  <c r="S1016" i="1"/>
  <c r="R1016" i="1"/>
  <c r="S1985" i="1"/>
  <c r="R1985" i="1"/>
  <c r="S552" i="1"/>
  <c r="R552" i="1"/>
  <c r="N469" i="1"/>
  <c r="I469" i="1"/>
  <c r="N792" i="1"/>
  <c r="I792" i="1"/>
  <c r="N1489" i="1"/>
  <c r="I1489" i="1"/>
  <c r="N3463" i="1"/>
  <c r="I3463" i="1"/>
  <c r="N255" i="1"/>
  <c r="I255" i="1"/>
  <c r="I1225" i="1"/>
  <c r="N1225" i="1"/>
  <c r="I2390" i="1"/>
  <c r="N2390" i="1"/>
  <c r="N3786" i="1"/>
  <c r="I3786" i="1"/>
  <c r="N60" i="1"/>
  <c r="I60" i="1"/>
  <c r="N468" i="1"/>
  <c r="I468" i="1"/>
  <c r="I681" i="1"/>
  <c r="N681" i="1"/>
  <c r="N1030" i="1"/>
  <c r="I1030" i="1"/>
  <c r="I1541" i="1"/>
  <c r="N1541" i="1"/>
  <c r="N1879" i="1"/>
  <c r="I1879" i="1"/>
  <c r="N2143" i="1"/>
  <c r="I2143" i="1"/>
  <c r="N3023" i="1"/>
  <c r="I3023" i="1"/>
  <c r="I347" i="1"/>
  <c r="N347" i="1"/>
  <c r="I559" i="1"/>
  <c r="N559" i="1"/>
  <c r="I764" i="1"/>
  <c r="N764" i="1"/>
  <c r="I828" i="1"/>
  <c r="N828" i="1"/>
  <c r="N1035" i="1"/>
  <c r="I1035" i="1"/>
  <c r="I1469" i="1"/>
  <c r="N1469" i="1"/>
  <c r="N1684" i="1"/>
  <c r="I1684" i="1"/>
  <c r="N2173" i="1"/>
  <c r="I2173" i="1"/>
  <c r="N2393" i="1"/>
  <c r="I2393" i="1"/>
  <c r="N4027" i="1"/>
  <c r="I4027" i="1"/>
  <c r="N544" i="1"/>
  <c r="I544" i="1"/>
  <c r="N1531" i="1"/>
  <c r="I1531" i="1"/>
  <c r="N575" i="1"/>
  <c r="I575" i="1"/>
  <c r="I2394" i="1"/>
  <c r="N2394" i="1"/>
  <c r="I428" i="1"/>
  <c r="N428" i="1"/>
  <c r="N1363" i="1"/>
  <c r="I1363" i="1"/>
  <c r="N120" i="1"/>
  <c r="I120" i="1"/>
  <c r="N360" i="1"/>
  <c r="I360" i="1"/>
  <c r="I472" i="1"/>
  <c r="N472" i="1"/>
  <c r="I565" i="1"/>
  <c r="N565" i="1"/>
  <c r="I735" i="1"/>
  <c r="N735" i="1"/>
  <c r="N802" i="1"/>
  <c r="I802" i="1"/>
  <c r="I885" i="1"/>
  <c r="N885" i="1"/>
  <c r="N1336" i="1"/>
  <c r="I1336" i="1"/>
  <c r="N1584" i="1"/>
  <c r="I1584" i="1"/>
  <c r="I1919" i="1"/>
  <c r="N1919" i="1"/>
  <c r="N2325" i="1"/>
  <c r="I2325" i="1"/>
  <c r="N3585" i="1"/>
  <c r="I3585" i="1"/>
  <c r="N384" i="1"/>
  <c r="I384" i="1"/>
  <c r="N1364" i="1"/>
  <c r="I1364" i="1"/>
  <c r="N2768" i="1"/>
  <c r="I2768" i="1"/>
  <c r="N432" i="1"/>
  <c r="I432" i="1"/>
  <c r="I1193" i="1"/>
  <c r="N1193" i="1"/>
  <c r="I104" i="1"/>
  <c r="N104" i="1"/>
  <c r="I571" i="1"/>
  <c r="N571" i="1"/>
  <c r="N1808" i="1"/>
  <c r="I1808" i="1"/>
  <c r="N110" i="1"/>
  <c r="H110" i="1"/>
  <c r="I110" i="1"/>
  <c r="N249" i="1"/>
  <c r="I249" i="1"/>
  <c r="I318" i="1"/>
  <c r="N318" i="1"/>
  <c r="N426" i="1"/>
  <c r="I426" i="1"/>
  <c r="N529" i="1"/>
  <c r="I529" i="1"/>
  <c r="N703" i="1"/>
  <c r="I703" i="1"/>
  <c r="N793" i="1"/>
  <c r="I793" i="1"/>
  <c r="N865" i="1"/>
  <c r="I865" i="1"/>
  <c r="N1167" i="1"/>
  <c r="I1167" i="1"/>
  <c r="N1231" i="1"/>
  <c r="I1231" i="1"/>
  <c r="N1295" i="1"/>
  <c r="I1295" i="1"/>
  <c r="I1525" i="1"/>
  <c r="N1525" i="1"/>
  <c r="N1683" i="1"/>
  <c r="I1683" i="1"/>
  <c r="I2159" i="1"/>
  <c r="N2159" i="1"/>
  <c r="I2570" i="1"/>
  <c r="N2570" i="1"/>
  <c r="I4942" i="1"/>
  <c r="N4942" i="1"/>
  <c r="I546" i="1"/>
  <c r="N546" i="1"/>
  <c r="N877" i="1"/>
  <c r="I877" i="1"/>
  <c r="N641" i="1"/>
  <c r="I641" i="1"/>
  <c r="I1233" i="1"/>
  <c r="N1233" i="1"/>
  <c r="I2372" i="1"/>
  <c r="N2372" i="1"/>
  <c r="N1547" i="1"/>
  <c r="I1547" i="1"/>
  <c r="N4253" i="1"/>
  <c r="I4253" i="1"/>
  <c r="I181" i="1"/>
  <c r="N181" i="1"/>
  <c r="N248" i="1"/>
  <c r="I248" i="1"/>
  <c r="N411" i="1"/>
  <c r="I411" i="1"/>
  <c r="N478" i="1"/>
  <c r="I478" i="1"/>
  <c r="N669" i="1"/>
  <c r="I669" i="1"/>
  <c r="N1081" i="1"/>
  <c r="I1081" i="1"/>
  <c r="N1507" i="1"/>
  <c r="I1507" i="1"/>
  <c r="I1911" i="1"/>
  <c r="N1911" i="1"/>
  <c r="N2367" i="1"/>
  <c r="I2367" i="1"/>
  <c r="I3045" i="1"/>
  <c r="N3045" i="1"/>
  <c r="N4153" i="1"/>
  <c r="I4153" i="1"/>
  <c r="N61" i="1"/>
  <c r="I61" i="1"/>
  <c r="N202" i="1"/>
  <c r="I202" i="1"/>
  <c r="N266" i="1"/>
  <c r="I266" i="1"/>
  <c r="I373" i="1"/>
  <c r="N373" i="1"/>
  <c r="N443" i="1"/>
  <c r="I443" i="1"/>
  <c r="I505" i="1"/>
  <c r="N505" i="1"/>
  <c r="I578" i="1"/>
  <c r="N578" i="1"/>
  <c r="N631" i="1"/>
  <c r="I631" i="1"/>
  <c r="I694" i="1"/>
  <c r="N694" i="1"/>
  <c r="I763" i="1"/>
  <c r="N763" i="1"/>
  <c r="I827" i="1"/>
  <c r="N827" i="1"/>
  <c r="I895" i="1"/>
  <c r="N895" i="1"/>
  <c r="N1050" i="1"/>
  <c r="I1050" i="1"/>
  <c r="N1198" i="1"/>
  <c r="I1198" i="1"/>
  <c r="N1262" i="1"/>
  <c r="I1262" i="1"/>
  <c r="N1328" i="1"/>
  <c r="I1328" i="1"/>
  <c r="N1435" i="1"/>
  <c r="I1435" i="1"/>
  <c r="N1596" i="1"/>
  <c r="I1596" i="1"/>
  <c r="I1820" i="1"/>
  <c r="N1820" i="1"/>
  <c r="N1886" i="1"/>
  <c r="I1886" i="1"/>
  <c r="I2099" i="1"/>
  <c r="N2099" i="1"/>
  <c r="N2164" i="1"/>
  <c r="I2164" i="1"/>
  <c r="N2307" i="1"/>
  <c r="I2307" i="1"/>
  <c r="N2630" i="1"/>
  <c r="I2630" i="1"/>
  <c r="N2844" i="1"/>
  <c r="I2844" i="1"/>
  <c r="N3312" i="1"/>
  <c r="I3312" i="1"/>
  <c r="I3152" i="1"/>
  <c r="N3152" i="1"/>
  <c r="N4598" i="1"/>
  <c r="I4598" i="1"/>
  <c r="I63" i="1"/>
  <c r="N63" i="1"/>
  <c r="I188" i="1"/>
  <c r="N188" i="1"/>
  <c r="I252" i="1"/>
  <c r="N252" i="1"/>
  <c r="I340" i="1"/>
  <c r="N340" i="1"/>
  <c r="I409" i="1"/>
  <c r="N409" i="1"/>
  <c r="I473" i="1"/>
  <c r="N473" i="1"/>
  <c r="I566" i="1"/>
  <c r="N566" i="1"/>
  <c r="I700" i="1"/>
  <c r="N700" i="1"/>
  <c r="I765" i="1"/>
  <c r="N765" i="1"/>
  <c r="I829" i="1"/>
  <c r="N829" i="1"/>
  <c r="N1041" i="1"/>
  <c r="I1041" i="1"/>
  <c r="N1104" i="1"/>
  <c r="I1104" i="1"/>
  <c r="N1205" i="1"/>
  <c r="I1205" i="1"/>
  <c r="N1269" i="1"/>
  <c r="I1269" i="1"/>
  <c r="I1367" i="1"/>
  <c r="N1367" i="1"/>
  <c r="N1575" i="1"/>
  <c r="I1575" i="1"/>
  <c r="N1810" i="1"/>
  <c r="I1810" i="1"/>
  <c r="N1877" i="1"/>
  <c r="I1877" i="1"/>
  <c r="N2089" i="1"/>
  <c r="I2089" i="1"/>
  <c r="N2155" i="1"/>
  <c r="I2155" i="1"/>
  <c r="N2387" i="1"/>
  <c r="I2387" i="1"/>
  <c r="N2878" i="1"/>
  <c r="I2878" i="1"/>
  <c r="I3094" i="1"/>
  <c r="N3094" i="1"/>
  <c r="I3920" i="1"/>
  <c r="N3920" i="1"/>
  <c r="N3721" i="1"/>
  <c r="I3721" i="1"/>
  <c r="I70" i="1"/>
  <c r="N70" i="1"/>
  <c r="I122" i="1"/>
  <c r="N122" i="1"/>
  <c r="I237" i="1"/>
  <c r="N237" i="1"/>
  <c r="I333" i="1"/>
  <c r="N333" i="1"/>
  <c r="I402" i="1"/>
  <c r="N402" i="1"/>
  <c r="I474" i="1"/>
  <c r="N474" i="1"/>
  <c r="I573" i="1"/>
  <c r="N573" i="1"/>
  <c r="I707" i="1"/>
  <c r="N707" i="1"/>
  <c r="I782" i="1"/>
  <c r="N782" i="1"/>
  <c r="I848" i="1"/>
  <c r="N848" i="1"/>
  <c r="N977" i="1"/>
  <c r="I977" i="1"/>
  <c r="I1374" i="1"/>
  <c r="N1374" i="1"/>
  <c r="I1439" i="1"/>
  <c r="N1439" i="1"/>
  <c r="N1602" i="1"/>
  <c r="I1602" i="1"/>
  <c r="N1789" i="1"/>
  <c r="I1789" i="1"/>
  <c r="N1857" i="1"/>
  <c r="I1857" i="1"/>
  <c r="N2112" i="1"/>
  <c r="I2112" i="1"/>
  <c r="N2211" i="1"/>
  <c r="I2211" i="1"/>
  <c r="I2304" i="1"/>
  <c r="N2304" i="1"/>
  <c r="N2442" i="1"/>
  <c r="I2442" i="1"/>
  <c r="I2632" i="1"/>
  <c r="N2632" i="1"/>
  <c r="I3532" i="1"/>
  <c r="N3532" i="1"/>
  <c r="I3062" i="1"/>
  <c r="N3062" i="1"/>
  <c r="N89" i="1"/>
  <c r="I89" i="1"/>
  <c r="I198" i="1"/>
  <c r="N198" i="1"/>
  <c r="I262" i="1"/>
  <c r="N262" i="1"/>
  <c r="N350" i="1"/>
  <c r="I350" i="1"/>
  <c r="I431" i="1"/>
  <c r="N431" i="1"/>
  <c r="N509" i="1"/>
  <c r="I509" i="1"/>
  <c r="N597" i="1"/>
  <c r="I597" i="1"/>
  <c r="N605" i="1"/>
  <c r="I605" i="1"/>
  <c r="N613" i="1"/>
  <c r="I613" i="1"/>
  <c r="I621" i="1"/>
  <c r="N621" i="1"/>
  <c r="I660" i="1"/>
  <c r="N660" i="1"/>
  <c r="I730" i="1"/>
  <c r="N730" i="1"/>
  <c r="N791" i="1"/>
  <c r="I791" i="1"/>
  <c r="N863" i="1"/>
  <c r="I863" i="1"/>
  <c r="N1103" i="1"/>
  <c r="I1103" i="1"/>
  <c r="N1466" i="1"/>
  <c r="I1466" i="1"/>
  <c r="I1555" i="1"/>
  <c r="N1555" i="1"/>
  <c r="N1788" i="1"/>
  <c r="I1788" i="1"/>
  <c r="I1963" i="1"/>
  <c r="N1963" i="1"/>
  <c r="N2324" i="1"/>
  <c r="I2324" i="1"/>
  <c r="N2712" i="1"/>
  <c r="I2712" i="1"/>
  <c r="N2877" i="1"/>
  <c r="I2877" i="1"/>
  <c r="N3003" i="1"/>
  <c r="I3003" i="1"/>
  <c r="I3466" i="1"/>
  <c r="N3466" i="1"/>
  <c r="N4419" i="1"/>
  <c r="I4419" i="1"/>
  <c r="N1044" i="1"/>
  <c r="I1044" i="1"/>
  <c r="I1139" i="1"/>
  <c r="N1139" i="1"/>
  <c r="N1200" i="1"/>
  <c r="I1200" i="1"/>
  <c r="N1264" i="1"/>
  <c r="I1264" i="1"/>
  <c r="N1338" i="1"/>
  <c r="I1338" i="1"/>
  <c r="I1400" i="1"/>
  <c r="N1400" i="1"/>
  <c r="I1460" i="1"/>
  <c r="N1460" i="1"/>
  <c r="N1532" i="1"/>
  <c r="I1532" i="1"/>
  <c r="N1597" i="1"/>
  <c r="I1597" i="1"/>
  <c r="I1677" i="1"/>
  <c r="N1677" i="1"/>
  <c r="N1811" i="1"/>
  <c r="I1811" i="1"/>
  <c r="N1888" i="1"/>
  <c r="I1888" i="1"/>
  <c r="I1968" i="1"/>
  <c r="N1968" i="1"/>
  <c r="N2090" i="1"/>
  <c r="I2090" i="1"/>
  <c r="N2158" i="1"/>
  <c r="I2158" i="1"/>
  <c r="N2410" i="1"/>
  <c r="I2410" i="1"/>
  <c r="I2588" i="1"/>
  <c r="N2588" i="1"/>
  <c r="I2660" i="1"/>
  <c r="N2660" i="1"/>
  <c r="N2726" i="1"/>
  <c r="I2726" i="1"/>
  <c r="N3098" i="1"/>
  <c r="I3098" i="1"/>
  <c r="N3500" i="1"/>
  <c r="I3500" i="1"/>
  <c r="N4543" i="1"/>
  <c r="I4543" i="1"/>
  <c r="I1032" i="1"/>
  <c r="N1032" i="1"/>
  <c r="I1100" i="1"/>
  <c r="N1100" i="1"/>
  <c r="I1194" i="1"/>
  <c r="N1194" i="1"/>
  <c r="I1258" i="1"/>
  <c r="N1258" i="1"/>
  <c r="I1319" i="1"/>
  <c r="N1319" i="1"/>
  <c r="I1382" i="1"/>
  <c r="N1382" i="1"/>
  <c r="I1470" i="1"/>
  <c r="N1470" i="1"/>
  <c r="I1526" i="1"/>
  <c r="N1526" i="1"/>
  <c r="I1592" i="1"/>
  <c r="N1592" i="1"/>
  <c r="I1655" i="1"/>
  <c r="N1655" i="1"/>
  <c r="I1800" i="1"/>
  <c r="N1800" i="1"/>
  <c r="I1860" i="1"/>
  <c r="N1860" i="1"/>
  <c r="I1920" i="1"/>
  <c r="N1920" i="1"/>
  <c r="I1964" i="1"/>
  <c r="N1964" i="1"/>
  <c r="I2078" i="1"/>
  <c r="N2078" i="1"/>
  <c r="I2140" i="1"/>
  <c r="N2140" i="1"/>
  <c r="I2220" i="1"/>
  <c r="N2220" i="1"/>
  <c r="I2348" i="1"/>
  <c r="N2348" i="1"/>
  <c r="I2399" i="1"/>
  <c r="N2399" i="1"/>
  <c r="N2482" i="1"/>
  <c r="I2482" i="1"/>
  <c r="N2645" i="1"/>
  <c r="I2645" i="1"/>
  <c r="N2706" i="1"/>
  <c r="I2706" i="1"/>
  <c r="I2778" i="1"/>
  <c r="H2778" i="1"/>
  <c r="N2778" i="1"/>
  <c r="N3031" i="1"/>
  <c r="I3031" i="1"/>
  <c r="N3282" i="1"/>
  <c r="I3282" i="1"/>
  <c r="I3626" i="1"/>
  <c r="N3626" i="1"/>
  <c r="I4843" i="1"/>
  <c r="N4843" i="1"/>
  <c r="I1039" i="1"/>
  <c r="N1039" i="1"/>
  <c r="H1106" i="1"/>
  <c r="I1106" i="1"/>
  <c r="N1106" i="1"/>
  <c r="I1203" i="1"/>
  <c r="N1203" i="1"/>
  <c r="I1267" i="1"/>
  <c r="N1267" i="1"/>
  <c r="I1326" i="1"/>
  <c r="N1326" i="1"/>
  <c r="I1415" i="1"/>
  <c r="N1415" i="1"/>
  <c r="I1494" i="1"/>
  <c r="N1494" i="1"/>
  <c r="I1563" i="1"/>
  <c r="N1563" i="1"/>
  <c r="I1656" i="1"/>
  <c r="N1656" i="1"/>
  <c r="I1801" i="1"/>
  <c r="N1801" i="1"/>
  <c r="I1861" i="1"/>
  <c r="N1861" i="1"/>
  <c r="I1929" i="1"/>
  <c r="N1929" i="1"/>
  <c r="I1999" i="1"/>
  <c r="N1999" i="1"/>
  <c r="I2117" i="1"/>
  <c r="N2117" i="1"/>
  <c r="I2177" i="1"/>
  <c r="N2177" i="1"/>
  <c r="I2289" i="1"/>
  <c r="N2289" i="1"/>
  <c r="N2358" i="1"/>
  <c r="I2358" i="1"/>
  <c r="N2448" i="1"/>
  <c r="I2448" i="1"/>
  <c r="N2665" i="1"/>
  <c r="I2665" i="1"/>
  <c r="N2741" i="1"/>
  <c r="I2741" i="1"/>
  <c r="I2938" i="1"/>
  <c r="N2938" i="1"/>
  <c r="I3358" i="1"/>
  <c r="N3358" i="1"/>
  <c r="N3689" i="1"/>
  <c r="I3689" i="1"/>
  <c r="N4700" i="1"/>
  <c r="I4700" i="1"/>
  <c r="N996" i="1"/>
  <c r="I996" i="1"/>
  <c r="N1004" i="1"/>
  <c r="I1004" i="1"/>
  <c r="N1012" i="1"/>
  <c r="I1012" i="1"/>
  <c r="N1048" i="1"/>
  <c r="I1048" i="1"/>
  <c r="I1156" i="1"/>
  <c r="N1156" i="1"/>
  <c r="I1220" i="1"/>
  <c r="N1220" i="1"/>
  <c r="I1284" i="1"/>
  <c r="N1284" i="1"/>
  <c r="I1347" i="1"/>
  <c r="N1347" i="1"/>
  <c r="I1434" i="1"/>
  <c r="N1434" i="1"/>
  <c r="N1505" i="1"/>
  <c r="I1505" i="1"/>
  <c r="N1573" i="1"/>
  <c r="I1573" i="1"/>
  <c r="I1665" i="1"/>
  <c r="N1665" i="1"/>
  <c r="I1802" i="1"/>
  <c r="N1802" i="1"/>
  <c r="N1862" i="1"/>
  <c r="I1862" i="1"/>
  <c r="N1930" i="1"/>
  <c r="I1930" i="1"/>
  <c r="N2008" i="1"/>
  <c r="H2008" i="1"/>
  <c r="I2008" i="1"/>
  <c r="N2118" i="1"/>
  <c r="I2118" i="1"/>
  <c r="I2178" i="1"/>
  <c r="N2178" i="1"/>
  <c r="I2290" i="1"/>
  <c r="N2290" i="1"/>
  <c r="N2469" i="1"/>
  <c r="I2469" i="1"/>
  <c r="N2769" i="1"/>
  <c r="I2769" i="1"/>
  <c r="N2988" i="1"/>
  <c r="I2988" i="1"/>
  <c r="N3641" i="1"/>
  <c r="I3641" i="1"/>
  <c r="N4528" i="1"/>
  <c r="I4528" i="1"/>
  <c r="I2347" i="1"/>
  <c r="N2347" i="1"/>
  <c r="N2426" i="1"/>
  <c r="I2426" i="1"/>
  <c r="I2494" i="1"/>
  <c r="N2494" i="1"/>
  <c r="N2611" i="1"/>
  <c r="I2611" i="1"/>
  <c r="N2691" i="1"/>
  <c r="I2691" i="1"/>
  <c r="N2749" i="1"/>
  <c r="I2749" i="1"/>
  <c r="N2917" i="1"/>
  <c r="I2917" i="1"/>
  <c r="I3024" i="1"/>
  <c r="N3024" i="1"/>
  <c r="N3172" i="1"/>
  <c r="I3172" i="1"/>
  <c r="I3345" i="1"/>
  <c r="N3345" i="1"/>
  <c r="N3461" i="1"/>
  <c r="I3461" i="1"/>
  <c r="N3749" i="1"/>
  <c r="I3749" i="1"/>
  <c r="N4086" i="1"/>
  <c r="I4086" i="1"/>
  <c r="N4535" i="1"/>
  <c r="I4535" i="1"/>
  <c r="I2313" i="1"/>
  <c r="N2313" i="1"/>
  <c r="I2373" i="1"/>
  <c r="N2373" i="1"/>
  <c r="I2452" i="1"/>
  <c r="N2452" i="1"/>
  <c r="I2559" i="1"/>
  <c r="N2559" i="1"/>
  <c r="I2627" i="1"/>
  <c r="N2627" i="1"/>
  <c r="I2693" i="1"/>
  <c r="N2693" i="1"/>
  <c r="I2751" i="1"/>
  <c r="N2751" i="1"/>
  <c r="I2831" i="1"/>
  <c r="N2831" i="1"/>
  <c r="I2969" i="1"/>
  <c r="N2969" i="1"/>
  <c r="I3043" i="1"/>
  <c r="N3043" i="1"/>
  <c r="N3188" i="1"/>
  <c r="I3188" i="1"/>
  <c r="I3373" i="1"/>
  <c r="N3373" i="1"/>
  <c r="N3455" i="1"/>
  <c r="I3455" i="1"/>
  <c r="N3642" i="1"/>
  <c r="I3642" i="1"/>
  <c r="I3863" i="1"/>
  <c r="N3863" i="1"/>
  <c r="I4095" i="1"/>
  <c r="N4095" i="1"/>
  <c r="N4387" i="1"/>
  <c r="I4387" i="1"/>
  <c r="I2479" i="1"/>
  <c r="N2479" i="1"/>
  <c r="I2572" i="1"/>
  <c r="N2572" i="1"/>
  <c r="I2637" i="1"/>
  <c r="N2637" i="1"/>
  <c r="I2702" i="1"/>
  <c r="N2702" i="1"/>
  <c r="I2773" i="1"/>
  <c r="N2773" i="1"/>
  <c r="I2819" i="1"/>
  <c r="N2819" i="1"/>
  <c r="I2861" i="1"/>
  <c r="N2861" i="1"/>
  <c r="N2907" i="1"/>
  <c r="I2907" i="1"/>
  <c r="I3029" i="1"/>
  <c r="N3029" i="1"/>
  <c r="N3156" i="1"/>
  <c r="I3156" i="1"/>
  <c r="N3284" i="1"/>
  <c r="I3284" i="1"/>
  <c r="I3390" i="1"/>
  <c r="N3390" i="1"/>
  <c r="N3528" i="1"/>
  <c r="I3528" i="1"/>
  <c r="N3665" i="1"/>
  <c r="I3665" i="1"/>
  <c r="N3847" i="1"/>
  <c r="I3847" i="1"/>
  <c r="N4285" i="1"/>
  <c r="I4285" i="1"/>
  <c r="I4660" i="1"/>
  <c r="N4660" i="1"/>
  <c r="N2440" i="1"/>
  <c r="I2440" i="1"/>
  <c r="I2555" i="1"/>
  <c r="N2555" i="1"/>
  <c r="N2623" i="1"/>
  <c r="I2623" i="1"/>
  <c r="N2695" i="1"/>
  <c r="I2695" i="1"/>
  <c r="I2766" i="1"/>
  <c r="N2766" i="1"/>
  <c r="I2848" i="1"/>
  <c r="N2848" i="1"/>
  <c r="I2903" i="1"/>
  <c r="N2903" i="1"/>
  <c r="N3041" i="1"/>
  <c r="I3041" i="1"/>
  <c r="N3305" i="1"/>
  <c r="I3305" i="1"/>
  <c r="N3392" i="1"/>
  <c r="I3392" i="1"/>
  <c r="N3697" i="1"/>
  <c r="I3697" i="1"/>
  <c r="I3938" i="1"/>
  <c r="N3938" i="1"/>
  <c r="N4245" i="1"/>
  <c r="I4245" i="1"/>
  <c r="N2823" i="1"/>
  <c r="I2823" i="1"/>
  <c r="I2884" i="1"/>
  <c r="H2884" i="1"/>
  <c r="N2884" i="1"/>
  <c r="I2942" i="1"/>
  <c r="N2942" i="1"/>
  <c r="N3019" i="1"/>
  <c r="I3019" i="1"/>
  <c r="I3089" i="1"/>
  <c r="N3089" i="1"/>
  <c r="I3189" i="1"/>
  <c r="N3189" i="1"/>
  <c r="I3307" i="1"/>
  <c r="N3307" i="1"/>
  <c r="I3404" i="1"/>
  <c r="N3404" i="1"/>
  <c r="I3510" i="1"/>
  <c r="N3510" i="1"/>
  <c r="I3542" i="1"/>
  <c r="N3542" i="1"/>
  <c r="N3618" i="1"/>
  <c r="I3618" i="1"/>
  <c r="N3816" i="1"/>
  <c r="I3816" i="1"/>
  <c r="I3918" i="1"/>
  <c r="N3918" i="1"/>
  <c r="I4089" i="1"/>
  <c r="N4089" i="1"/>
  <c r="I4461" i="1"/>
  <c r="N4461" i="1"/>
  <c r="I4681" i="1"/>
  <c r="N4681" i="1"/>
  <c r="N5567" i="1"/>
  <c r="I5567" i="1"/>
  <c r="I2962" i="1"/>
  <c r="N2962" i="1"/>
  <c r="I3044" i="1"/>
  <c r="N3044" i="1"/>
  <c r="I3109" i="1"/>
  <c r="N3109" i="1"/>
  <c r="I3175" i="1"/>
  <c r="N3175" i="1"/>
  <c r="I3293" i="1"/>
  <c r="N3293" i="1"/>
  <c r="I3374" i="1"/>
  <c r="N3374" i="1"/>
  <c r="I3471" i="1"/>
  <c r="N3471" i="1"/>
  <c r="I3653" i="1"/>
  <c r="N3653" i="1"/>
  <c r="N3837" i="1"/>
  <c r="I3837" i="1"/>
  <c r="N3903" i="1"/>
  <c r="I3903" i="1"/>
  <c r="I4078" i="1"/>
  <c r="N4078" i="1"/>
  <c r="I4421" i="1"/>
  <c r="N4421" i="1"/>
  <c r="I4704" i="1"/>
  <c r="N4704" i="1"/>
  <c r="I3096" i="1"/>
  <c r="N3096" i="1"/>
  <c r="I3170" i="1"/>
  <c r="N3170" i="1"/>
  <c r="I3232" i="1"/>
  <c r="N3232" i="1"/>
  <c r="I3334" i="1"/>
  <c r="N3334" i="1"/>
  <c r="I3385" i="1"/>
  <c r="N3385" i="1"/>
  <c r="I3451" i="1"/>
  <c r="N3451" i="1"/>
  <c r="I3496" i="1"/>
  <c r="N3496" i="1"/>
  <c r="I3759" i="1"/>
  <c r="N3759" i="1"/>
  <c r="N3934" i="1"/>
  <c r="I3934" i="1"/>
  <c r="N4208" i="1"/>
  <c r="I4208" i="1"/>
  <c r="N4544" i="1"/>
  <c r="I4544" i="1"/>
  <c r="N5403" i="1"/>
  <c r="I5403" i="1"/>
  <c r="N3010" i="1"/>
  <c r="I3010" i="1"/>
  <c r="I3079" i="1"/>
  <c r="N3079" i="1"/>
  <c r="N3155" i="1"/>
  <c r="I3155" i="1"/>
  <c r="N3217" i="1"/>
  <c r="I3217" i="1"/>
  <c r="N3335" i="1"/>
  <c r="I3335" i="1"/>
  <c r="I3448" i="1"/>
  <c r="N3448" i="1"/>
  <c r="N3529" i="1"/>
  <c r="I3529" i="1"/>
  <c r="N3643" i="1"/>
  <c r="I3643" i="1"/>
  <c r="I3707" i="1"/>
  <c r="N3707" i="1"/>
  <c r="N3875" i="1"/>
  <c r="I3875" i="1"/>
  <c r="I4081" i="1"/>
  <c r="N4081" i="1"/>
  <c r="N4597" i="1"/>
  <c r="I4597" i="1"/>
  <c r="I3337" i="1"/>
  <c r="N3337" i="1"/>
  <c r="N3399" i="1"/>
  <c r="I3399" i="1"/>
  <c r="N3457" i="1"/>
  <c r="I3457" i="1"/>
  <c r="I3517" i="1"/>
  <c r="N3517" i="1"/>
  <c r="N3579" i="1"/>
  <c r="I3579" i="1"/>
  <c r="I3644" i="1"/>
  <c r="N3644" i="1"/>
  <c r="N3706" i="1"/>
  <c r="I3706" i="1"/>
  <c r="I3772" i="1"/>
  <c r="N3772" i="1"/>
  <c r="N3832" i="1"/>
  <c r="I3832" i="1"/>
  <c r="N3898" i="1"/>
  <c r="I3898" i="1"/>
  <c r="N3994" i="1"/>
  <c r="I3994" i="1"/>
  <c r="I4073" i="1"/>
  <c r="N4073" i="1"/>
  <c r="I4165" i="1"/>
  <c r="N4165" i="1"/>
  <c r="I4273" i="1"/>
  <c r="N4273" i="1"/>
  <c r="N4346" i="1"/>
  <c r="I4346" i="1"/>
  <c r="N4410" i="1"/>
  <c r="I4410" i="1"/>
  <c r="I4494" i="1"/>
  <c r="N4494" i="1"/>
  <c r="I4641" i="1"/>
  <c r="N4641" i="1"/>
  <c r="I4787" i="1"/>
  <c r="N4787" i="1"/>
  <c r="I3475" i="1"/>
  <c r="N3475" i="1"/>
  <c r="I3551" i="1"/>
  <c r="N3551" i="1"/>
  <c r="I3630" i="1"/>
  <c r="N3630" i="1"/>
  <c r="I3692" i="1"/>
  <c r="N3692" i="1"/>
  <c r="I3768" i="1"/>
  <c r="N3768" i="1"/>
  <c r="I3826" i="1"/>
  <c r="N3826" i="1"/>
  <c r="I3892" i="1"/>
  <c r="N3892" i="1"/>
  <c r="I4061" i="1"/>
  <c r="N4061" i="1"/>
  <c r="N4131" i="1"/>
  <c r="I4131" i="1"/>
  <c r="I4195" i="1"/>
  <c r="N4195" i="1"/>
  <c r="N4263" i="1"/>
  <c r="I4263" i="1"/>
  <c r="N4337" i="1"/>
  <c r="I4337" i="1"/>
  <c r="N4401" i="1"/>
  <c r="I4401" i="1"/>
  <c r="N4477" i="1"/>
  <c r="I4477" i="1"/>
  <c r="I4602" i="1"/>
  <c r="N4602" i="1"/>
  <c r="I4835" i="1"/>
  <c r="N4835" i="1"/>
  <c r="N3552" i="1"/>
  <c r="I3552" i="1"/>
  <c r="I3631" i="1"/>
  <c r="N3631" i="1"/>
  <c r="I3701" i="1"/>
  <c r="N3701" i="1"/>
  <c r="I3769" i="1"/>
  <c r="N3769" i="1"/>
  <c r="I3835" i="1"/>
  <c r="N3835" i="1"/>
  <c r="I3901" i="1"/>
  <c r="N3901" i="1"/>
  <c r="I3960" i="1"/>
  <c r="N3960" i="1"/>
  <c r="I3992" i="1"/>
  <c r="N3992" i="1"/>
  <c r="I4024" i="1"/>
  <c r="N4024" i="1"/>
  <c r="I4101" i="1"/>
  <c r="N4101" i="1"/>
  <c r="N4162" i="1"/>
  <c r="I4162" i="1"/>
  <c r="N4270" i="1"/>
  <c r="I4270" i="1"/>
  <c r="N4515" i="1"/>
  <c r="I4515" i="1"/>
  <c r="N4682" i="1"/>
  <c r="I4682" i="1"/>
  <c r="I4958" i="1"/>
  <c r="N4958" i="1"/>
  <c r="I3632" i="1"/>
  <c r="N3632" i="1"/>
  <c r="I3702" i="1"/>
  <c r="N3702" i="1"/>
  <c r="I3762" i="1"/>
  <c r="N3762" i="1"/>
  <c r="I3844" i="1"/>
  <c r="N3844" i="1"/>
  <c r="I3930" i="1"/>
  <c r="N3930" i="1"/>
  <c r="I4006" i="1"/>
  <c r="N4006" i="1"/>
  <c r="N4193" i="1"/>
  <c r="I4193" i="1"/>
  <c r="I4546" i="1"/>
  <c r="N4546" i="1"/>
  <c r="I4755" i="1"/>
  <c r="N4755" i="1"/>
  <c r="I3943" i="1"/>
  <c r="N3943" i="1"/>
  <c r="I4007" i="1"/>
  <c r="N4007" i="1"/>
  <c r="N4088" i="1"/>
  <c r="I4088" i="1"/>
  <c r="N4156" i="1"/>
  <c r="I4156" i="1"/>
  <c r="I4224" i="1"/>
  <c r="N4224" i="1"/>
  <c r="I4288" i="1"/>
  <c r="N4288" i="1"/>
  <c r="N4356" i="1"/>
  <c r="I4356" i="1"/>
  <c r="N4420" i="1"/>
  <c r="I4420" i="1"/>
  <c r="I4485" i="1"/>
  <c r="N4485" i="1"/>
  <c r="I4566" i="1"/>
  <c r="N4566" i="1"/>
  <c r="I4622" i="1"/>
  <c r="N4622" i="1"/>
  <c r="I4900" i="1"/>
  <c r="N4900" i="1"/>
  <c r="I3945" i="1"/>
  <c r="N3945" i="1"/>
  <c r="I4009" i="1"/>
  <c r="N4009" i="1"/>
  <c r="N4082" i="1"/>
  <c r="I4082" i="1"/>
  <c r="I4158" i="1"/>
  <c r="N4158" i="1"/>
  <c r="I4234" i="1"/>
  <c r="N4234" i="1"/>
  <c r="I4298" i="1"/>
  <c r="N4298" i="1"/>
  <c r="I4358" i="1"/>
  <c r="N4358" i="1"/>
  <c r="I4422" i="1"/>
  <c r="N4422" i="1"/>
  <c r="I4487" i="1"/>
  <c r="N4487" i="1"/>
  <c r="I4574" i="1"/>
  <c r="N4574" i="1"/>
  <c r="I4658" i="1"/>
  <c r="N4658" i="1"/>
  <c r="N4752" i="1"/>
  <c r="I4752" i="1"/>
  <c r="N4816" i="1"/>
  <c r="I4816" i="1"/>
  <c r="N4880" i="1"/>
  <c r="I4880" i="1"/>
  <c r="N4994" i="1"/>
  <c r="I4994" i="1"/>
  <c r="I4103" i="1"/>
  <c r="N4103" i="1"/>
  <c r="I4167" i="1"/>
  <c r="N4167" i="1"/>
  <c r="I4235" i="1"/>
  <c r="N4235" i="1"/>
  <c r="I4299" i="1"/>
  <c r="N4299" i="1"/>
  <c r="I4359" i="1"/>
  <c r="N4359" i="1"/>
  <c r="I4423" i="1"/>
  <c r="N4423" i="1"/>
  <c r="I4488" i="1"/>
  <c r="N4488" i="1"/>
  <c r="I4548" i="1"/>
  <c r="N4548" i="1"/>
  <c r="N4931" i="1"/>
  <c r="I4931" i="1"/>
  <c r="N5309" i="1"/>
  <c r="I5309" i="1"/>
  <c r="N4128" i="1"/>
  <c r="I4128" i="1"/>
  <c r="I4198" i="1"/>
  <c r="N4198" i="1"/>
  <c r="N4260" i="1"/>
  <c r="I4260" i="1"/>
  <c r="N4328" i="1"/>
  <c r="I4328" i="1"/>
  <c r="I4392" i="1"/>
  <c r="N4392" i="1"/>
  <c r="I4456" i="1"/>
  <c r="N4456" i="1"/>
  <c r="N4513" i="1"/>
  <c r="I4513" i="1"/>
  <c r="N4554" i="1"/>
  <c r="I4554" i="1"/>
  <c r="I4627" i="1"/>
  <c r="N4627" i="1"/>
  <c r="N4743" i="1"/>
  <c r="I4743" i="1"/>
  <c r="N4807" i="1"/>
  <c r="I4807" i="1"/>
  <c r="N4871" i="1"/>
  <c r="I4871" i="1"/>
  <c r="I4961" i="1"/>
  <c r="N4961" i="1"/>
  <c r="I4565" i="1"/>
  <c r="N4565" i="1"/>
  <c r="I4643" i="1"/>
  <c r="N4643" i="1"/>
  <c r="I4717" i="1"/>
  <c r="N4717" i="1"/>
  <c r="N4778" i="1"/>
  <c r="I4778" i="1"/>
  <c r="N4842" i="1"/>
  <c r="I4842" i="1"/>
  <c r="N4911" i="1"/>
  <c r="I4911" i="1"/>
  <c r="I5069" i="1"/>
  <c r="N5069" i="1"/>
  <c r="N4607" i="1"/>
  <c r="I4607" i="1"/>
  <c r="N4687" i="1"/>
  <c r="I4687" i="1"/>
  <c r="I4748" i="1"/>
  <c r="N4748" i="1"/>
  <c r="I4812" i="1"/>
  <c r="N4812" i="1"/>
  <c r="I4876" i="1"/>
  <c r="N4876" i="1"/>
  <c r="I4919" i="1"/>
  <c r="N4919" i="1"/>
  <c r="N4993" i="1"/>
  <c r="I4993" i="1"/>
  <c r="I5580" i="1"/>
  <c r="N5580" i="1"/>
  <c r="I4757" i="1"/>
  <c r="N4757" i="1"/>
  <c r="I4821" i="1"/>
  <c r="N4821" i="1"/>
  <c r="I4890" i="1"/>
  <c r="N4890" i="1"/>
  <c r="N5099" i="1"/>
  <c r="I5099" i="1"/>
  <c r="I5684" i="1"/>
  <c r="N5684" i="1"/>
  <c r="N4750" i="1"/>
  <c r="I4750" i="1"/>
  <c r="N4814" i="1"/>
  <c r="I4814" i="1"/>
  <c r="N4878" i="1"/>
  <c r="I4878" i="1"/>
  <c r="N4927" i="1"/>
  <c r="I4927" i="1"/>
  <c r="I5036" i="1"/>
  <c r="N5036" i="1"/>
  <c r="N5369" i="1"/>
  <c r="I5369" i="1"/>
  <c r="N4933" i="1"/>
  <c r="I4933" i="1"/>
  <c r="I4971" i="1"/>
  <c r="N4971" i="1"/>
  <c r="N5115" i="1"/>
  <c r="I5115" i="1"/>
  <c r="I5243" i="1"/>
  <c r="N5243" i="1"/>
  <c r="N5940" i="1"/>
  <c r="I5940" i="1"/>
  <c r="N4978" i="1"/>
  <c r="I4978" i="1"/>
  <c r="I5030" i="1"/>
  <c r="N5030" i="1"/>
  <c r="N5149" i="1"/>
  <c r="I5149" i="1"/>
  <c r="N5600" i="1"/>
  <c r="I5600" i="1"/>
  <c r="N5042" i="1"/>
  <c r="I5042" i="1"/>
  <c r="N5242" i="1"/>
  <c r="I5242" i="1"/>
  <c r="I5364" i="1"/>
  <c r="N5364" i="1"/>
  <c r="I5019" i="1"/>
  <c r="N5019" i="1"/>
  <c r="I5103" i="1"/>
  <c r="N5103" i="1"/>
  <c r="I5734" i="1"/>
  <c r="N5734" i="1"/>
  <c r="I5397" i="1"/>
  <c r="N5397" i="1"/>
  <c r="N5357" i="1"/>
  <c r="I5357" i="1"/>
  <c r="I5642" i="1"/>
  <c r="N5642" i="1"/>
  <c r="I5341" i="1"/>
  <c r="N5341" i="1"/>
  <c r="I5616" i="1"/>
  <c r="N5616" i="1"/>
  <c r="N6086" i="1"/>
  <c r="I6086" i="1"/>
  <c r="N5448" i="1"/>
  <c r="I5448" i="1"/>
  <c r="I5763" i="1"/>
  <c r="N5763" i="1"/>
  <c r="N5063" i="1"/>
  <c r="I5063" i="1"/>
  <c r="N5146" i="1"/>
  <c r="I5146" i="1"/>
  <c r="I5391" i="1"/>
  <c r="N5391" i="1"/>
  <c r="N5576" i="1"/>
  <c r="I5576" i="1"/>
  <c r="I5793" i="1"/>
  <c r="N5793" i="1"/>
  <c r="I5071" i="1"/>
  <c r="N5071" i="1"/>
  <c r="I5153" i="1"/>
  <c r="N5153" i="1"/>
  <c r="I5312" i="1"/>
  <c r="N5312" i="1"/>
  <c r="I5562" i="1"/>
  <c r="N5562" i="1"/>
  <c r="N5898" i="1"/>
  <c r="I5898" i="1"/>
  <c r="I5020" i="1"/>
  <c r="N5020" i="1"/>
  <c r="I5122" i="1"/>
  <c r="N5122" i="1"/>
  <c r="I5286" i="1"/>
  <c r="N5286" i="1"/>
  <c r="N5404" i="1"/>
  <c r="I5404" i="1"/>
  <c r="N5596" i="1"/>
  <c r="I5596" i="1"/>
  <c r="N5693" i="1"/>
  <c r="I5693" i="1"/>
  <c r="N5148" i="1"/>
  <c r="I5148" i="1"/>
  <c r="I5264" i="1"/>
  <c r="N5264" i="1"/>
  <c r="N5340" i="1"/>
  <c r="I5340" i="1"/>
  <c r="H5340" i="1"/>
  <c r="N5382" i="1"/>
  <c r="I5382" i="1"/>
  <c r="I5458" i="1"/>
  <c r="N5458" i="1"/>
  <c r="I5533" i="1"/>
  <c r="N5533" i="1"/>
  <c r="I5681" i="1"/>
  <c r="N5681" i="1"/>
  <c r="I5868" i="1"/>
  <c r="N5868" i="1"/>
  <c r="I5231" i="1"/>
  <c r="N5231" i="1"/>
  <c r="I5296" i="1"/>
  <c r="N5296" i="1"/>
  <c r="I5346" i="1"/>
  <c r="N5346" i="1"/>
  <c r="N5442" i="1"/>
  <c r="I5442" i="1"/>
  <c r="N5578" i="1"/>
  <c r="I5578" i="1"/>
  <c r="I5768" i="1"/>
  <c r="N5768" i="1"/>
  <c r="I5245" i="1"/>
  <c r="N5245" i="1"/>
  <c r="N5326" i="1"/>
  <c r="I5326" i="1"/>
  <c r="N5386" i="1"/>
  <c r="I5386" i="1"/>
  <c r="N5511" i="1"/>
  <c r="I5511" i="1"/>
  <c r="N5570" i="1"/>
  <c r="I5570" i="1"/>
  <c r="N5669" i="1"/>
  <c r="I5669" i="1"/>
  <c r="I5313" i="1"/>
  <c r="N5313" i="1"/>
  <c r="I5411" i="1"/>
  <c r="N5411" i="1"/>
  <c r="N5488" i="1"/>
  <c r="I5488" i="1"/>
  <c r="I5560" i="1"/>
  <c r="N5560" i="1"/>
  <c r="N5786" i="1"/>
  <c r="I5786" i="1"/>
  <c r="I5483" i="1"/>
  <c r="N5483" i="1"/>
  <c r="I5555" i="1"/>
  <c r="N5555" i="1"/>
  <c r="I5665" i="1"/>
  <c r="N5665" i="1"/>
  <c r="I5745" i="1"/>
  <c r="N5745" i="1"/>
  <c r="I5856" i="1"/>
  <c r="N5856" i="1"/>
  <c r="N6162" i="1"/>
  <c r="I6162" i="1"/>
  <c r="N5476" i="1"/>
  <c r="I5476" i="1"/>
  <c r="N5540" i="1"/>
  <c r="I5540" i="1"/>
  <c r="N5657" i="1"/>
  <c r="I5657" i="1"/>
  <c r="N5790" i="1"/>
  <c r="I5790" i="1"/>
  <c r="N6067" i="1"/>
  <c r="I6067" i="1"/>
  <c r="N5692" i="1"/>
  <c r="I5692" i="1"/>
  <c r="I5748" i="1"/>
  <c r="N5748" i="1"/>
  <c r="N5876" i="1"/>
  <c r="I5876" i="1"/>
  <c r="N6104" i="1"/>
  <c r="I6104" i="1"/>
  <c r="I5688" i="1"/>
  <c r="N5688" i="1"/>
  <c r="I5735" i="1"/>
  <c r="N5735" i="1"/>
  <c r="I5861" i="1"/>
  <c r="N5861" i="1"/>
  <c r="N5587" i="1"/>
  <c r="I5587" i="1"/>
  <c r="I5648" i="1"/>
  <c r="N5648" i="1"/>
  <c r="N5705" i="1"/>
  <c r="I5705" i="1"/>
  <c r="I5781" i="1"/>
  <c r="N5781" i="1"/>
  <c r="I6261" i="1"/>
  <c r="N6261" i="1"/>
  <c r="N5797" i="1"/>
  <c r="I5797" i="1"/>
  <c r="N5881" i="1"/>
  <c r="I5881" i="1"/>
  <c r="I6176" i="1"/>
  <c r="N6176" i="1"/>
  <c r="I5863" i="1"/>
  <c r="N5863" i="1"/>
  <c r="I6189" i="1"/>
  <c r="N6189" i="1"/>
  <c r="N5759" i="1"/>
  <c r="I5759" i="1"/>
  <c r="N5832" i="1"/>
  <c r="I5832" i="1"/>
  <c r="I5902" i="1"/>
  <c r="N5902" i="1"/>
  <c r="N5941" i="1"/>
  <c r="I5941" i="1"/>
  <c r="N6159" i="1"/>
  <c r="I6159" i="1"/>
  <c r="I6119" i="1"/>
  <c r="N6119" i="1"/>
  <c r="I6103" i="1"/>
  <c r="N6103" i="1"/>
  <c r="N5921" i="1"/>
  <c r="I5921" i="1"/>
  <c r="I6096" i="1"/>
  <c r="N6096" i="1"/>
  <c r="N5899" i="1"/>
  <c r="I5899" i="1"/>
  <c r="I5966" i="1"/>
  <c r="N5966" i="1"/>
  <c r="I6072" i="1"/>
  <c r="N6072" i="1"/>
  <c r="I6137" i="1"/>
  <c r="N6137" i="1"/>
  <c r="I6066" i="1"/>
  <c r="N6066" i="1"/>
  <c r="N5887" i="1"/>
  <c r="I5887" i="1"/>
  <c r="I5948" i="1"/>
  <c r="N5948" i="1"/>
  <c r="N5984" i="1"/>
  <c r="I5984" i="1"/>
  <c r="N6107" i="1"/>
  <c r="I6107" i="1"/>
  <c r="N5955" i="1"/>
  <c r="I5955" i="1"/>
  <c r="I6061" i="1"/>
  <c r="N6061" i="1"/>
  <c r="I6133" i="1"/>
  <c r="N6133" i="1"/>
  <c r="N6260" i="1"/>
  <c r="I6260" i="1"/>
  <c r="I6138" i="1"/>
  <c r="N6138" i="1"/>
  <c r="N5979" i="1"/>
  <c r="I5979" i="1"/>
  <c r="I6098" i="1"/>
  <c r="N6098" i="1"/>
  <c r="I6169" i="1"/>
  <c r="N6169" i="1"/>
  <c r="N6268" i="1"/>
  <c r="I6268" i="1"/>
  <c r="I6313" i="1"/>
  <c r="N6313" i="1"/>
  <c r="I6139" i="1"/>
  <c r="N6139" i="1"/>
  <c r="N6186" i="1"/>
  <c r="I6186" i="1"/>
  <c r="I6292" i="1"/>
  <c r="N6292" i="1"/>
  <c r="N6190" i="1"/>
  <c r="I6190" i="1"/>
  <c r="I6270" i="1"/>
  <c r="N6270" i="1"/>
  <c r="N6265" i="1"/>
  <c r="I6265" i="1"/>
  <c r="S496" i="1"/>
  <c r="R496" i="1"/>
  <c r="N1925" i="1"/>
  <c r="I1925" i="1"/>
  <c r="N2385" i="1"/>
  <c r="I2385" i="1"/>
  <c r="I3070" i="1"/>
  <c r="N3070" i="1"/>
  <c r="N4261" i="1"/>
  <c r="I4261" i="1"/>
  <c r="I67" i="1"/>
  <c r="N67" i="1"/>
  <c r="I210" i="1"/>
  <c r="N210" i="1"/>
  <c r="I309" i="1"/>
  <c r="N309" i="1"/>
  <c r="I387" i="1"/>
  <c r="N387" i="1"/>
  <c r="I449" i="1"/>
  <c r="N449" i="1"/>
  <c r="N513" i="1"/>
  <c r="I513" i="1"/>
  <c r="N582" i="1"/>
  <c r="I582" i="1"/>
  <c r="N632" i="1"/>
  <c r="I632" i="1"/>
  <c r="I699" i="1"/>
  <c r="N699" i="1"/>
  <c r="H699" i="1"/>
  <c r="I771" i="1"/>
  <c r="N771" i="1"/>
  <c r="I835" i="1"/>
  <c r="N835" i="1"/>
  <c r="N896" i="1"/>
  <c r="I896" i="1"/>
  <c r="I1140" i="1"/>
  <c r="N1140" i="1"/>
  <c r="N1206" i="1"/>
  <c r="I1206" i="1"/>
  <c r="N1270" i="1"/>
  <c r="I1270" i="1"/>
  <c r="I1330" i="1"/>
  <c r="N1330" i="1"/>
  <c r="N1443" i="1"/>
  <c r="I1443" i="1"/>
  <c r="N1650" i="1"/>
  <c r="I1650" i="1"/>
  <c r="I1828" i="1"/>
  <c r="N1828" i="1"/>
  <c r="N1894" i="1"/>
  <c r="I1894" i="1"/>
  <c r="I2107" i="1"/>
  <c r="N2107" i="1"/>
  <c r="N2172" i="1"/>
  <c r="I2172" i="1"/>
  <c r="I2315" i="1"/>
  <c r="N2315" i="1"/>
  <c r="N2656" i="1"/>
  <c r="I2656" i="1"/>
  <c r="N2870" i="1"/>
  <c r="I2870" i="1"/>
  <c r="N3346" i="1"/>
  <c r="I3346" i="1"/>
  <c r="N3370" i="1"/>
  <c r="I3370" i="1"/>
  <c r="N4656" i="1"/>
  <c r="I4656" i="1"/>
  <c r="I69" i="1"/>
  <c r="N69" i="1"/>
  <c r="I196" i="1"/>
  <c r="N196" i="1"/>
  <c r="I260" i="1"/>
  <c r="N260" i="1"/>
  <c r="I348" i="1"/>
  <c r="N348" i="1"/>
  <c r="I415" i="1"/>
  <c r="N415" i="1"/>
  <c r="I481" i="1"/>
  <c r="N481" i="1"/>
  <c r="I572" i="1"/>
  <c r="N572" i="1"/>
  <c r="I714" i="1"/>
  <c r="N714" i="1"/>
  <c r="I773" i="1"/>
  <c r="N773" i="1"/>
  <c r="I837" i="1"/>
  <c r="N837" i="1"/>
  <c r="N1049" i="1"/>
  <c r="I1049" i="1"/>
  <c r="N1149" i="1"/>
  <c r="I1149" i="1"/>
  <c r="N1213" i="1"/>
  <c r="I1213" i="1"/>
  <c r="N1277" i="1"/>
  <c r="I1277" i="1"/>
  <c r="N1411" i="1"/>
  <c r="I1411" i="1"/>
  <c r="N1583" i="1"/>
  <c r="I1583" i="1"/>
  <c r="N1818" i="1"/>
  <c r="I1818" i="1"/>
  <c r="N1885" i="1"/>
  <c r="I1885" i="1"/>
  <c r="N2097" i="1"/>
  <c r="I2097" i="1"/>
  <c r="N2163" i="1"/>
  <c r="I2163" i="1"/>
  <c r="I2396" i="1"/>
  <c r="N2396" i="1"/>
  <c r="I2929" i="1"/>
  <c r="N2929" i="1"/>
  <c r="H2929" i="1"/>
  <c r="N3186" i="1"/>
  <c r="I3186" i="1"/>
  <c r="N4323" i="1"/>
  <c r="I4323" i="1"/>
  <c r="N3802" i="1"/>
  <c r="I3802" i="1"/>
  <c r="I80" i="1"/>
  <c r="N80" i="1"/>
  <c r="I183" i="1"/>
  <c r="N183" i="1"/>
  <c r="I245" i="1"/>
  <c r="N245" i="1"/>
  <c r="I341" i="1"/>
  <c r="N341" i="1"/>
  <c r="I416" i="1"/>
  <c r="N416" i="1"/>
  <c r="I482" i="1"/>
  <c r="N482" i="1"/>
  <c r="H589" i="1"/>
  <c r="N589" i="1"/>
  <c r="I589" i="1"/>
  <c r="I729" i="1"/>
  <c r="N729" i="1"/>
  <c r="I790" i="1"/>
  <c r="N790" i="1"/>
  <c r="I854" i="1"/>
  <c r="N854" i="1"/>
  <c r="N985" i="1"/>
  <c r="I985" i="1"/>
  <c r="N1377" i="1"/>
  <c r="I1377" i="1"/>
  <c r="I1447" i="1"/>
  <c r="N1447" i="1"/>
  <c r="I1654" i="1"/>
  <c r="N1654" i="1"/>
  <c r="N1797" i="1"/>
  <c r="I1797" i="1"/>
  <c r="I1969" i="1"/>
  <c r="N1969" i="1"/>
  <c r="N2120" i="1"/>
  <c r="I2120" i="1"/>
  <c r="I2219" i="1"/>
  <c r="N2219" i="1"/>
  <c r="N2306" i="1"/>
  <c r="I2306" i="1"/>
  <c r="N2459" i="1"/>
  <c r="I2459" i="1"/>
  <c r="I2758" i="1"/>
  <c r="N2758" i="1"/>
  <c r="I3556" i="1"/>
  <c r="N3556" i="1"/>
  <c r="N3649" i="1"/>
  <c r="I3649" i="1"/>
  <c r="N99" i="1"/>
  <c r="I99" i="1"/>
  <c r="I206" i="1"/>
  <c r="N206" i="1"/>
  <c r="N270" i="1"/>
  <c r="I270" i="1"/>
  <c r="I359" i="1"/>
  <c r="N359" i="1"/>
  <c r="N439" i="1"/>
  <c r="I439" i="1"/>
  <c r="I515" i="1"/>
  <c r="N515" i="1"/>
  <c r="I598" i="1"/>
  <c r="N598" i="1"/>
  <c r="N606" i="1"/>
  <c r="I606" i="1"/>
  <c r="N614" i="1"/>
  <c r="I614" i="1"/>
  <c r="N622" i="1"/>
  <c r="I622" i="1"/>
  <c r="I661" i="1"/>
  <c r="N661" i="1"/>
  <c r="I738" i="1"/>
  <c r="N738" i="1"/>
  <c r="N799" i="1"/>
  <c r="I799" i="1"/>
  <c r="N869" i="1"/>
  <c r="I869" i="1"/>
  <c r="I1339" i="1"/>
  <c r="N1339" i="1"/>
  <c r="N1490" i="1"/>
  <c r="I1490" i="1"/>
  <c r="N1574" i="1"/>
  <c r="I1574" i="1"/>
  <c r="N1796" i="1"/>
  <c r="I1796" i="1"/>
  <c r="N2066" i="1"/>
  <c r="I2066" i="1"/>
  <c r="I2354" i="1"/>
  <c r="N2354" i="1"/>
  <c r="N2719" i="1"/>
  <c r="I2719" i="1"/>
  <c r="N2896" i="1"/>
  <c r="I2896" i="1"/>
  <c r="I3027" i="1"/>
  <c r="N3027" i="1"/>
  <c r="N3478" i="1"/>
  <c r="I3478" i="1"/>
  <c r="N4777" i="1"/>
  <c r="I4777" i="1"/>
  <c r="N1052" i="1"/>
  <c r="I1052" i="1"/>
  <c r="N1144" i="1"/>
  <c r="I1144" i="1"/>
  <c r="N1208" i="1"/>
  <c r="I1208" i="1"/>
  <c r="N1272" i="1"/>
  <c r="I1272" i="1"/>
  <c r="I1343" i="1"/>
  <c r="N1343" i="1"/>
  <c r="N1406" i="1"/>
  <c r="I1406" i="1"/>
  <c r="I1468" i="1"/>
  <c r="N1468" i="1"/>
  <c r="N1540" i="1"/>
  <c r="I1540" i="1"/>
  <c r="N1613" i="1"/>
  <c r="I1613" i="1"/>
  <c r="I1685" i="1"/>
  <c r="N1685" i="1"/>
  <c r="I1819" i="1"/>
  <c r="N1819" i="1"/>
  <c r="N1896" i="1"/>
  <c r="I1896" i="1"/>
  <c r="I1976" i="1"/>
  <c r="N1976" i="1"/>
  <c r="N2098" i="1"/>
  <c r="I2098" i="1"/>
  <c r="N2166" i="1"/>
  <c r="I2166" i="1"/>
  <c r="I2422" i="1"/>
  <c r="N2422" i="1"/>
  <c r="I2596" i="1"/>
  <c r="N2596" i="1"/>
  <c r="I2668" i="1"/>
  <c r="N2668" i="1"/>
  <c r="I2736" i="1"/>
  <c r="N2736" i="1"/>
  <c r="N3157" i="1"/>
  <c r="I3157" i="1"/>
  <c r="N3555" i="1"/>
  <c r="I3555" i="1"/>
  <c r="I4636" i="1"/>
  <c r="N4636" i="1"/>
  <c r="I1038" i="1"/>
  <c r="N1038" i="1"/>
  <c r="I1141" i="1"/>
  <c r="N1141" i="1"/>
  <c r="I1202" i="1"/>
  <c r="N1202" i="1"/>
  <c r="I1266" i="1"/>
  <c r="N1266" i="1"/>
  <c r="I1325" i="1"/>
  <c r="N1325" i="1"/>
  <c r="I1390" i="1"/>
  <c r="N1390" i="1"/>
  <c r="I1473" i="1"/>
  <c r="N1473" i="1"/>
  <c r="I1534" i="1"/>
  <c r="N1534" i="1"/>
  <c r="I1599" i="1"/>
  <c r="N1599" i="1"/>
  <c r="I1663" i="1"/>
  <c r="N1663" i="1"/>
  <c r="I1805" i="1"/>
  <c r="N1805" i="1"/>
  <c r="I1866" i="1"/>
  <c r="N1866" i="1"/>
  <c r="I1928" i="1"/>
  <c r="N1928" i="1"/>
  <c r="I1970" i="1"/>
  <c r="N1970" i="1"/>
  <c r="I2084" i="1"/>
  <c r="N2084" i="1"/>
  <c r="I2148" i="1"/>
  <c r="N2148" i="1"/>
  <c r="I2230" i="1"/>
  <c r="N2230" i="1"/>
  <c r="I2359" i="1"/>
  <c r="N2359" i="1"/>
  <c r="I2416" i="1"/>
  <c r="N2416" i="1"/>
  <c r="I2552" i="1"/>
  <c r="N2552" i="1"/>
  <c r="N2650" i="1"/>
  <c r="I2650" i="1"/>
  <c r="N2714" i="1"/>
  <c r="I2714" i="1"/>
  <c r="I2813" i="1"/>
  <c r="N2813" i="1"/>
  <c r="N3053" i="1"/>
  <c r="I3053" i="1"/>
  <c r="I3332" i="1"/>
  <c r="N3332" i="1"/>
  <c r="N3674" i="1"/>
  <c r="I3674" i="1"/>
  <c r="N4904" i="1"/>
  <c r="I4904" i="1"/>
  <c r="I1047" i="1"/>
  <c r="N1047" i="1"/>
  <c r="I1147" i="1"/>
  <c r="N1147" i="1"/>
  <c r="I1211" i="1"/>
  <c r="N1211" i="1"/>
  <c r="I1275" i="1"/>
  <c r="N1275" i="1"/>
  <c r="I1346" i="1"/>
  <c r="N1346" i="1"/>
  <c r="I1433" i="1"/>
  <c r="N1433" i="1"/>
  <c r="I1504" i="1"/>
  <c r="N1504" i="1"/>
  <c r="I1572" i="1"/>
  <c r="N1572" i="1"/>
  <c r="I1664" i="1"/>
  <c r="N1664" i="1"/>
  <c r="I1806" i="1"/>
  <c r="N1806" i="1"/>
  <c r="I1867" i="1"/>
  <c r="N1867" i="1"/>
  <c r="I1939" i="1"/>
  <c r="N1939" i="1"/>
  <c r="I2063" i="1"/>
  <c r="N2063" i="1"/>
  <c r="I2125" i="1"/>
  <c r="N2125" i="1"/>
  <c r="I2189" i="1"/>
  <c r="N2189" i="1"/>
  <c r="I2292" i="1"/>
  <c r="N2292" i="1"/>
  <c r="I2362" i="1"/>
  <c r="N2362" i="1"/>
  <c r="N2585" i="1"/>
  <c r="I2585" i="1"/>
  <c r="N2673" i="1"/>
  <c r="I2673" i="1"/>
  <c r="N2780" i="1"/>
  <c r="I2780" i="1"/>
  <c r="N2989" i="1"/>
  <c r="I2989" i="1"/>
  <c r="N3389" i="1"/>
  <c r="I3389" i="1"/>
  <c r="N3756" i="1"/>
  <c r="I3756" i="1"/>
  <c r="I908" i="1"/>
  <c r="N908" i="1"/>
  <c r="I997" i="1"/>
  <c r="N997" i="1"/>
  <c r="I1005" i="1"/>
  <c r="N1005" i="1"/>
  <c r="I1013" i="1"/>
  <c r="N1013" i="1"/>
  <c r="N1062" i="1"/>
  <c r="I1062" i="1"/>
  <c r="I1164" i="1"/>
  <c r="N1164" i="1"/>
  <c r="I1228" i="1"/>
  <c r="N1228" i="1"/>
  <c r="I1292" i="1"/>
  <c r="N1292" i="1"/>
  <c r="N1355" i="1"/>
  <c r="I1355" i="1"/>
  <c r="I1442" i="1"/>
  <c r="N1442" i="1"/>
  <c r="N1513" i="1"/>
  <c r="I1513" i="1"/>
  <c r="N1581" i="1"/>
  <c r="I1581" i="1"/>
  <c r="I1673" i="1"/>
  <c r="N1673" i="1"/>
  <c r="N1807" i="1"/>
  <c r="I1807" i="1"/>
  <c r="N1868" i="1"/>
  <c r="I1868" i="1"/>
  <c r="I1940" i="1"/>
  <c r="N1940" i="1"/>
  <c r="N2064" i="1"/>
  <c r="I2064" i="1"/>
  <c r="N2126" i="1"/>
  <c r="I2126" i="1"/>
  <c r="N2184" i="1"/>
  <c r="I2184" i="1"/>
  <c r="I2301" i="1"/>
  <c r="N2301" i="1"/>
  <c r="N2481" i="1"/>
  <c r="I2481" i="1"/>
  <c r="H2777" i="1"/>
  <c r="N2777" i="1"/>
  <c r="I2777" i="1"/>
  <c r="N3004" i="1"/>
  <c r="I3004" i="1"/>
  <c r="N3736" i="1"/>
  <c r="I3736" i="1"/>
  <c r="H5162" i="1"/>
  <c r="N5162" i="1"/>
  <c r="I5162" i="1"/>
  <c r="N2355" i="1"/>
  <c r="I2355" i="1"/>
  <c r="N2436" i="1"/>
  <c r="I2436" i="1"/>
  <c r="N2502" i="1"/>
  <c r="I2502" i="1"/>
  <c r="N2619" i="1"/>
  <c r="I2619" i="1"/>
  <c r="I2699" i="1"/>
  <c r="N2699" i="1"/>
  <c r="N2757" i="1"/>
  <c r="I2757" i="1"/>
  <c r="N2918" i="1"/>
  <c r="I2918" i="1"/>
  <c r="N3025" i="1"/>
  <c r="I3025" i="1"/>
  <c r="I3174" i="1"/>
  <c r="N3174" i="1"/>
  <c r="N3364" i="1"/>
  <c r="I3364" i="1"/>
  <c r="N3554" i="1"/>
  <c r="I3554" i="1"/>
  <c r="N3765" i="1"/>
  <c r="I3765" i="1"/>
  <c r="I4093" i="1"/>
  <c r="N4093" i="1"/>
  <c r="I4564" i="1"/>
  <c r="N4564" i="1"/>
  <c r="N2321" i="1"/>
  <c r="I2321" i="1"/>
  <c r="I2383" i="1"/>
  <c r="N2383" i="1"/>
  <c r="I2464" i="1"/>
  <c r="N2464" i="1"/>
  <c r="I2571" i="1"/>
  <c r="N2571" i="1"/>
  <c r="I2636" i="1"/>
  <c r="N2636" i="1"/>
  <c r="I2701" i="1"/>
  <c r="N2701" i="1"/>
  <c r="I2759" i="1"/>
  <c r="N2759" i="1"/>
  <c r="I2846" i="1"/>
  <c r="N2846" i="1"/>
  <c r="I2974" i="1"/>
  <c r="N2974" i="1"/>
  <c r="I3051" i="1"/>
  <c r="N3051" i="1"/>
  <c r="N3196" i="1"/>
  <c r="I3196" i="1"/>
  <c r="I3377" i="1"/>
  <c r="N3377" i="1"/>
  <c r="N3476" i="1"/>
  <c r="I3476" i="1"/>
  <c r="N3673" i="1"/>
  <c r="I3673" i="1"/>
  <c r="N3877" i="1"/>
  <c r="I3877" i="1"/>
  <c r="N4129" i="1"/>
  <c r="I4129" i="1"/>
  <c r="I4413" i="1"/>
  <c r="N4413" i="1"/>
  <c r="I2487" i="1"/>
  <c r="N2487" i="1"/>
  <c r="I2582" i="1"/>
  <c r="N2582" i="1"/>
  <c r="I2643" i="1"/>
  <c r="N2643" i="1"/>
  <c r="I2710" i="1"/>
  <c r="N2710" i="1"/>
  <c r="H2779" i="1"/>
  <c r="N2779" i="1"/>
  <c r="I2779" i="1"/>
  <c r="I2826" i="1"/>
  <c r="N2826" i="1"/>
  <c r="I2862" i="1"/>
  <c r="N2862" i="1"/>
  <c r="N2932" i="1"/>
  <c r="I2932" i="1"/>
  <c r="I3058" i="1"/>
  <c r="N3058" i="1"/>
  <c r="I3168" i="1"/>
  <c r="N3168" i="1"/>
  <c r="N3290" i="1"/>
  <c r="I3290" i="1"/>
  <c r="N3395" i="1"/>
  <c r="I3395" i="1"/>
  <c r="N3536" i="1"/>
  <c r="I3536" i="1"/>
  <c r="N3712" i="1"/>
  <c r="I3712" i="1"/>
  <c r="N3855" i="1"/>
  <c r="I3855" i="1"/>
  <c r="N4379" i="1"/>
  <c r="I4379" i="1"/>
  <c r="N4670" i="1"/>
  <c r="I4670" i="1"/>
  <c r="I2466" i="1"/>
  <c r="N2466" i="1"/>
  <c r="I2565" i="1"/>
  <c r="N2565" i="1"/>
  <c r="N2638" i="1"/>
  <c r="I2638" i="1"/>
  <c r="N2703" i="1"/>
  <c r="I2703" i="1"/>
  <c r="I2774" i="1"/>
  <c r="N2774" i="1"/>
  <c r="I2854" i="1"/>
  <c r="N2854" i="1"/>
  <c r="N2928" i="1"/>
  <c r="H2928" i="1"/>
  <c r="I2928" i="1"/>
  <c r="N3099" i="1"/>
  <c r="I3099" i="1"/>
  <c r="N3313" i="1"/>
  <c r="I3313" i="1"/>
  <c r="N3400" i="1"/>
  <c r="I3400" i="1"/>
  <c r="N3719" i="1"/>
  <c r="I3719" i="1"/>
  <c r="N4011" i="1"/>
  <c r="I4011" i="1"/>
  <c r="I4365" i="1"/>
  <c r="N4365" i="1"/>
  <c r="I2827" i="1"/>
  <c r="N2827" i="1"/>
  <c r="I2890" i="1"/>
  <c r="N2890" i="1"/>
  <c r="N2952" i="1"/>
  <c r="I2952" i="1"/>
  <c r="N3026" i="1"/>
  <c r="I3026" i="1"/>
  <c r="I3101" i="1"/>
  <c r="N3101" i="1"/>
  <c r="N3197" i="1"/>
  <c r="I3197" i="1"/>
  <c r="I3315" i="1"/>
  <c r="N3315" i="1"/>
  <c r="I3432" i="1"/>
  <c r="N3432" i="1"/>
  <c r="N3521" i="1"/>
  <c r="I3521" i="1"/>
  <c r="N3546" i="1"/>
  <c r="I3546" i="1"/>
  <c r="N3755" i="1"/>
  <c r="I3755" i="1"/>
  <c r="N3830" i="1"/>
  <c r="I3830" i="1"/>
  <c r="N3935" i="1"/>
  <c r="I3935" i="1"/>
  <c r="N4199" i="1"/>
  <c r="I4199" i="1"/>
  <c r="N4471" i="1"/>
  <c r="I4471" i="1"/>
  <c r="I4739" i="1"/>
  <c r="N4739" i="1"/>
  <c r="N2912" i="1"/>
  <c r="I2912" i="1"/>
  <c r="N2970" i="1"/>
  <c r="I2970" i="1"/>
  <c r="I3050" i="1"/>
  <c r="N3050" i="1"/>
  <c r="I3115" i="1"/>
  <c r="N3115" i="1"/>
  <c r="I3183" i="1"/>
  <c r="N3183" i="1"/>
  <c r="I3301" i="1"/>
  <c r="N3301" i="1"/>
  <c r="I3380" i="1"/>
  <c r="N3380" i="1"/>
  <c r="I3474" i="1"/>
  <c r="N3474" i="1"/>
  <c r="I3661" i="1"/>
  <c r="N3661" i="1"/>
  <c r="N3845" i="1"/>
  <c r="I3845" i="1"/>
  <c r="I3905" i="1"/>
  <c r="N3905" i="1"/>
  <c r="N4085" i="1"/>
  <c r="I4085" i="1"/>
  <c r="N4526" i="1"/>
  <c r="I4526" i="1"/>
  <c r="I4747" i="1"/>
  <c r="N4747" i="1"/>
  <c r="I3104" i="1"/>
  <c r="N3104" i="1"/>
  <c r="I3176" i="1"/>
  <c r="N3176" i="1"/>
  <c r="I3280" i="1"/>
  <c r="N3280" i="1"/>
  <c r="I3349" i="1"/>
  <c r="N3349" i="1"/>
  <c r="N3386" i="1"/>
  <c r="I3386" i="1"/>
  <c r="N3452" i="1"/>
  <c r="I3452" i="1"/>
  <c r="N3563" i="1"/>
  <c r="I3563" i="1"/>
  <c r="I3767" i="1"/>
  <c r="N3767" i="1"/>
  <c r="N3979" i="1"/>
  <c r="I3979" i="1"/>
  <c r="N4317" i="1"/>
  <c r="I4317" i="1"/>
  <c r="N4561" i="1"/>
  <c r="I4561" i="1"/>
  <c r="N5478" i="1"/>
  <c r="I5478" i="1"/>
  <c r="I3015" i="1"/>
  <c r="N3015" i="1"/>
  <c r="I3087" i="1"/>
  <c r="N3087" i="1"/>
  <c r="I3165" i="1"/>
  <c r="N3165" i="1"/>
  <c r="I3225" i="1"/>
  <c r="N3225" i="1"/>
  <c r="I3350" i="1"/>
  <c r="N3350" i="1"/>
  <c r="I3454" i="1"/>
  <c r="N3454" i="1"/>
  <c r="N3530" i="1"/>
  <c r="I3530" i="1"/>
  <c r="N3651" i="1"/>
  <c r="I3651" i="1"/>
  <c r="I3715" i="1"/>
  <c r="N3715" i="1"/>
  <c r="N3913" i="1"/>
  <c r="I3913" i="1"/>
  <c r="N4084" i="1"/>
  <c r="I4084" i="1"/>
  <c r="N4699" i="1"/>
  <c r="I4699" i="1"/>
  <c r="I3343" i="1"/>
  <c r="N3343" i="1"/>
  <c r="I3407" i="1"/>
  <c r="N3407" i="1"/>
  <c r="N3465" i="1"/>
  <c r="I3465" i="1"/>
  <c r="I3525" i="1"/>
  <c r="N3525" i="1"/>
  <c r="N3587" i="1"/>
  <c r="I3587" i="1"/>
  <c r="I3652" i="1"/>
  <c r="N3652" i="1"/>
  <c r="N3714" i="1"/>
  <c r="I3714" i="1"/>
  <c r="I3780" i="1"/>
  <c r="N3780" i="1"/>
  <c r="N3840" i="1"/>
  <c r="I3840" i="1"/>
  <c r="I3909" i="1"/>
  <c r="N3909" i="1"/>
  <c r="H3909" i="1"/>
  <c r="I3998" i="1"/>
  <c r="N3998" i="1"/>
  <c r="I4109" i="1"/>
  <c r="N4109" i="1"/>
  <c r="I4173" i="1"/>
  <c r="N4173" i="1"/>
  <c r="I4281" i="1"/>
  <c r="N4281" i="1"/>
  <c r="N4354" i="1"/>
  <c r="I4354" i="1"/>
  <c r="N4418" i="1"/>
  <c r="I4418" i="1"/>
  <c r="I4502" i="1"/>
  <c r="N4502" i="1"/>
  <c r="N4648" i="1"/>
  <c r="I4648" i="1"/>
  <c r="N4817" i="1"/>
  <c r="I4817" i="1"/>
  <c r="N3489" i="1"/>
  <c r="I3489" i="1"/>
  <c r="I3559" i="1"/>
  <c r="N3559" i="1"/>
  <c r="I3638" i="1"/>
  <c r="N3638" i="1"/>
  <c r="I3700" i="1"/>
  <c r="N3700" i="1"/>
  <c r="I3774" i="1"/>
  <c r="N3774" i="1"/>
  <c r="I3834" i="1"/>
  <c r="N3834" i="1"/>
  <c r="I3900" i="1"/>
  <c r="N3900" i="1"/>
  <c r="I4079" i="1"/>
  <c r="N4079" i="1"/>
  <c r="N4139" i="1"/>
  <c r="I4139" i="1"/>
  <c r="I4203" i="1"/>
  <c r="N4203" i="1"/>
  <c r="N4271" i="1"/>
  <c r="I4271" i="1"/>
  <c r="N4345" i="1"/>
  <c r="I4345" i="1"/>
  <c r="N4409" i="1"/>
  <c r="I4409" i="1"/>
  <c r="N4484" i="1"/>
  <c r="I4484" i="1"/>
  <c r="N4640" i="1"/>
  <c r="I4640" i="1"/>
  <c r="N4865" i="1"/>
  <c r="I4865" i="1"/>
  <c r="N3560" i="1"/>
  <c r="I3560" i="1"/>
  <c r="I3639" i="1"/>
  <c r="N3639" i="1"/>
  <c r="I3709" i="1"/>
  <c r="N3709" i="1"/>
  <c r="I3775" i="1"/>
  <c r="N3775" i="1"/>
  <c r="I3843" i="1"/>
  <c r="N3843" i="1"/>
  <c r="I3911" i="1"/>
  <c r="N3911" i="1"/>
  <c r="I3971" i="1"/>
  <c r="N3971" i="1"/>
  <c r="I4003" i="1"/>
  <c r="N4003" i="1"/>
  <c r="I4035" i="1"/>
  <c r="N4035" i="1"/>
  <c r="N4106" i="1"/>
  <c r="I4106" i="1"/>
  <c r="N4170" i="1"/>
  <c r="I4170" i="1"/>
  <c r="N4278" i="1"/>
  <c r="I4278" i="1"/>
  <c r="N4520" i="1"/>
  <c r="I4520" i="1"/>
  <c r="N4729" i="1"/>
  <c r="I4729" i="1"/>
  <c r="I5088" i="1"/>
  <c r="N5088" i="1"/>
  <c r="I3640" i="1"/>
  <c r="N3640" i="1"/>
  <c r="I3710" i="1"/>
  <c r="N3710" i="1"/>
  <c r="I3776" i="1"/>
  <c r="N3776" i="1"/>
  <c r="I3852" i="1"/>
  <c r="N3852" i="1"/>
  <c r="N3954" i="1"/>
  <c r="I3954" i="1"/>
  <c r="N4018" i="1"/>
  <c r="I4018" i="1"/>
  <c r="N4201" i="1"/>
  <c r="I4201" i="1"/>
  <c r="I4556" i="1"/>
  <c r="N4556" i="1"/>
  <c r="N4785" i="1"/>
  <c r="I4785" i="1"/>
  <c r="I5127" i="1"/>
  <c r="N5127" i="1"/>
  <c r="N3951" i="1"/>
  <c r="I3951" i="1"/>
  <c r="N4015" i="1"/>
  <c r="I4015" i="1"/>
  <c r="N4094" i="1"/>
  <c r="I4094" i="1"/>
  <c r="I4164" i="1"/>
  <c r="N4164" i="1"/>
  <c r="N4232" i="1"/>
  <c r="I4232" i="1"/>
  <c r="N4296" i="1"/>
  <c r="I4296" i="1"/>
  <c r="N4364" i="1"/>
  <c r="I4364" i="1"/>
  <c r="N4428" i="1"/>
  <c r="I4428" i="1"/>
  <c r="N4493" i="1"/>
  <c r="I4493" i="1"/>
  <c r="I4567" i="1"/>
  <c r="N4567" i="1"/>
  <c r="I4633" i="1"/>
  <c r="N4633" i="1"/>
  <c r="I4940" i="1"/>
  <c r="N4940" i="1"/>
  <c r="N3953" i="1"/>
  <c r="I3953" i="1"/>
  <c r="N4017" i="1"/>
  <c r="I4017" i="1"/>
  <c r="N4096" i="1"/>
  <c r="I4096" i="1"/>
  <c r="I4166" i="1"/>
  <c r="N4166" i="1"/>
  <c r="I4242" i="1"/>
  <c r="N4242" i="1"/>
  <c r="I4304" i="1"/>
  <c r="N4304" i="1"/>
  <c r="I4366" i="1"/>
  <c r="N4366" i="1"/>
  <c r="I4430" i="1"/>
  <c r="N4430" i="1"/>
  <c r="I4495" i="1"/>
  <c r="N4495" i="1"/>
  <c r="I4575" i="1"/>
  <c r="N4575" i="1"/>
  <c r="N4680" i="1"/>
  <c r="I4680" i="1"/>
  <c r="N4760" i="1"/>
  <c r="I4760" i="1"/>
  <c r="N4824" i="1"/>
  <c r="I4824" i="1"/>
  <c r="I4908" i="1"/>
  <c r="N4908" i="1"/>
  <c r="I4998" i="1"/>
  <c r="N4998" i="1"/>
  <c r="I4111" i="1"/>
  <c r="N4111" i="1"/>
  <c r="I4181" i="1"/>
  <c r="N4181" i="1"/>
  <c r="I4243" i="1"/>
  <c r="N4243" i="1"/>
  <c r="I4305" i="1"/>
  <c r="N4305" i="1"/>
  <c r="I4367" i="1"/>
  <c r="N4367" i="1"/>
  <c r="I4431" i="1"/>
  <c r="N4431" i="1"/>
  <c r="I4496" i="1"/>
  <c r="N4496" i="1"/>
  <c r="I4572" i="1"/>
  <c r="N4572" i="1"/>
  <c r="N4935" i="1"/>
  <c r="I4935" i="1"/>
  <c r="I5317" i="1"/>
  <c r="N5317" i="1"/>
  <c r="N4136" i="1"/>
  <c r="I4136" i="1"/>
  <c r="I4206" i="1"/>
  <c r="N4206" i="1"/>
  <c r="N4268" i="1"/>
  <c r="I4268" i="1"/>
  <c r="N4336" i="1"/>
  <c r="I4336" i="1"/>
  <c r="N4400" i="1"/>
  <c r="I4400" i="1"/>
  <c r="N4464" i="1"/>
  <c r="I4464" i="1"/>
  <c r="N4519" i="1"/>
  <c r="I4519" i="1"/>
  <c r="N4579" i="1"/>
  <c r="I4579" i="1"/>
  <c r="I4630" i="1"/>
  <c r="N4630" i="1"/>
  <c r="N4751" i="1"/>
  <c r="I4751" i="1"/>
  <c r="N4815" i="1"/>
  <c r="I4815" i="1"/>
  <c r="N4879" i="1"/>
  <c r="I4879" i="1"/>
  <c r="N5022" i="1"/>
  <c r="I5022" i="1"/>
  <c r="I4573" i="1"/>
  <c r="N4573" i="1"/>
  <c r="N4651" i="1"/>
  <c r="I4651" i="1"/>
  <c r="N4722" i="1"/>
  <c r="I4722" i="1"/>
  <c r="N4786" i="1"/>
  <c r="I4786" i="1"/>
  <c r="N4850" i="1"/>
  <c r="I4850" i="1"/>
  <c r="N4912" i="1"/>
  <c r="I4912" i="1"/>
  <c r="I5078" i="1"/>
  <c r="N5078" i="1"/>
  <c r="I4615" i="1"/>
  <c r="N4615" i="1"/>
  <c r="I4695" i="1"/>
  <c r="N4695" i="1"/>
  <c r="I4756" i="1"/>
  <c r="N4756" i="1"/>
  <c r="I4820" i="1"/>
  <c r="N4820" i="1"/>
  <c r="I4884" i="1"/>
  <c r="N4884" i="1"/>
  <c r="N4920" i="1"/>
  <c r="I4920" i="1"/>
  <c r="I5037" i="1"/>
  <c r="N5037" i="1"/>
  <c r="I5787" i="1"/>
  <c r="N5787" i="1"/>
  <c r="I4765" i="1"/>
  <c r="N4765" i="1"/>
  <c r="I4829" i="1"/>
  <c r="N4829" i="1"/>
  <c r="I4916" i="1"/>
  <c r="N4916" i="1"/>
  <c r="I5124" i="1"/>
  <c r="N5124" i="1"/>
  <c r="I4689" i="1"/>
  <c r="N4689" i="1"/>
  <c r="N4758" i="1"/>
  <c r="I4758" i="1"/>
  <c r="N4822" i="1"/>
  <c r="I4822" i="1"/>
  <c r="N4891" i="1"/>
  <c r="I4891" i="1"/>
  <c r="N4928" i="1"/>
  <c r="I4928" i="1"/>
  <c r="N5045" i="1"/>
  <c r="I5045" i="1"/>
  <c r="I5378" i="1"/>
  <c r="N5378" i="1"/>
  <c r="N4941" i="1"/>
  <c r="I4941" i="1"/>
  <c r="N4997" i="1"/>
  <c r="I4997" i="1"/>
  <c r="I5116" i="1"/>
  <c r="N5116" i="1"/>
  <c r="I5358" i="1"/>
  <c r="N5358" i="1"/>
  <c r="I6180" i="1"/>
  <c r="N6180" i="1"/>
  <c r="I4979" i="1"/>
  <c r="N4979" i="1"/>
  <c r="I5031" i="1"/>
  <c r="N5031" i="1"/>
  <c r="I5314" i="1"/>
  <c r="N5314" i="1"/>
  <c r="I5603" i="1"/>
  <c r="N5603" i="1"/>
  <c r="I5051" i="1"/>
  <c r="N5051" i="1"/>
  <c r="N5248" i="1"/>
  <c r="I5248" i="1"/>
  <c r="I5399" i="1"/>
  <c r="N5399" i="1"/>
  <c r="I5034" i="1"/>
  <c r="N5034" i="1"/>
  <c r="N5261" i="1"/>
  <c r="I5261" i="1"/>
  <c r="N5135" i="1"/>
  <c r="I5135" i="1"/>
  <c r="N5438" i="1"/>
  <c r="I5438" i="1"/>
  <c r="I5363" i="1"/>
  <c r="N5363" i="1"/>
  <c r="I5702" i="1"/>
  <c r="N5702" i="1"/>
  <c r="I5342" i="1"/>
  <c r="N5342" i="1"/>
  <c r="N5638" i="1"/>
  <c r="I5638" i="1"/>
  <c r="I5270" i="1"/>
  <c r="N5270" i="1"/>
  <c r="N5454" i="1"/>
  <c r="I5454" i="1"/>
  <c r="N5804" i="1"/>
  <c r="I5804" i="1"/>
  <c r="I5068" i="1"/>
  <c r="H5068" i="1"/>
  <c r="N5068" i="1"/>
  <c r="I5147" i="1"/>
  <c r="N5147" i="1"/>
  <c r="I5447" i="1"/>
  <c r="N5447" i="1"/>
  <c r="I5595" i="1"/>
  <c r="N5595" i="1"/>
  <c r="I5796" i="1"/>
  <c r="N5796" i="1"/>
  <c r="I5089" i="1"/>
  <c r="N5089" i="1"/>
  <c r="N5154" i="1"/>
  <c r="I5154" i="1"/>
  <c r="I5360" i="1"/>
  <c r="N5360" i="1"/>
  <c r="N5588" i="1"/>
  <c r="I5588" i="1"/>
  <c r="N4967" i="1"/>
  <c r="I4967" i="1"/>
  <c r="N5026" i="1"/>
  <c r="I5026" i="1"/>
  <c r="N5226" i="1"/>
  <c r="I5226" i="1"/>
  <c r="I5287" i="1"/>
  <c r="N5287" i="1"/>
  <c r="N5406" i="1"/>
  <c r="I5406" i="1"/>
  <c r="N5609" i="1"/>
  <c r="I5609" i="1"/>
  <c r="I5968" i="1"/>
  <c r="N5968" i="1"/>
  <c r="I5156" i="1"/>
  <c r="N5156" i="1"/>
  <c r="I5269" i="1"/>
  <c r="N5269" i="1"/>
  <c r="I5350" i="1"/>
  <c r="N5350" i="1"/>
  <c r="N5417" i="1"/>
  <c r="I5417" i="1"/>
  <c r="I5489" i="1"/>
  <c r="N5489" i="1"/>
  <c r="I5597" i="1"/>
  <c r="N5597" i="1"/>
  <c r="N5699" i="1"/>
  <c r="I5699" i="1"/>
  <c r="I5869" i="1"/>
  <c r="N5869" i="1"/>
  <c r="I5236" i="1"/>
  <c r="N5236" i="1"/>
  <c r="I5303" i="1"/>
  <c r="N5303" i="1"/>
  <c r="I5365" i="1"/>
  <c r="N5365" i="1"/>
  <c r="I5463" i="1"/>
  <c r="N5463" i="1"/>
  <c r="I5586" i="1"/>
  <c r="N5586" i="1"/>
  <c r="N5833" i="1"/>
  <c r="I5833" i="1"/>
  <c r="N5260" i="1"/>
  <c r="I5260" i="1"/>
  <c r="N5331" i="1"/>
  <c r="I5331" i="1"/>
  <c r="N5387" i="1"/>
  <c r="I5387" i="1"/>
  <c r="I5517" i="1"/>
  <c r="N5517" i="1"/>
  <c r="I5572" i="1"/>
  <c r="N5572" i="1"/>
  <c r="I5673" i="1"/>
  <c r="N5673" i="1"/>
  <c r="I5321" i="1"/>
  <c r="N5321" i="1"/>
  <c r="N5421" i="1"/>
  <c r="I5421" i="1"/>
  <c r="N5496" i="1"/>
  <c r="I5496" i="1"/>
  <c r="I5568" i="1"/>
  <c r="N5568" i="1"/>
  <c r="N5806" i="1"/>
  <c r="I5806" i="1"/>
  <c r="I5491" i="1"/>
  <c r="N5491" i="1"/>
  <c r="I5563" i="1"/>
  <c r="N5563" i="1"/>
  <c r="N5677" i="1"/>
  <c r="I5677" i="1"/>
  <c r="N5764" i="1"/>
  <c r="I5764" i="1"/>
  <c r="H5764" i="1"/>
  <c r="N5866" i="1"/>
  <c r="I5866" i="1"/>
  <c r="N6165" i="1"/>
  <c r="I6165" i="1"/>
  <c r="I5484" i="1"/>
  <c r="N5484" i="1"/>
  <c r="N5550" i="1"/>
  <c r="I5550" i="1"/>
  <c r="N5658" i="1"/>
  <c r="I5658" i="1"/>
  <c r="N5791" i="1"/>
  <c r="I5791" i="1"/>
  <c r="I6116" i="1"/>
  <c r="N6116" i="1"/>
  <c r="N5700" i="1"/>
  <c r="I5700" i="1"/>
  <c r="N5809" i="1"/>
  <c r="I5809" i="1"/>
  <c r="N5879" i="1"/>
  <c r="I5879" i="1"/>
  <c r="N6112" i="1"/>
  <c r="I6112" i="1"/>
  <c r="I5696" i="1"/>
  <c r="N5696" i="1"/>
  <c r="I5739" i="1"/>
  <c r="N5739" i="1"/>
  <c r="I5862" i="1"/>
  <c r="N5862" i="1"/>
  <c r="N5598" i="1"/>
  <c r="I5598" i="1"/>
  <c r="H5598" i="1"/>
  <c r="I5655" i="1"/>
  <c r="N5655" i="1"/>
  <c r="I5721" i="1"/>
  <c r="N5721" i="1"/>
  <c r="I5782" i="1"/>
  <c r="N5782" i="1"/>
  <c r="N5741" i="1"/>
  <c r="I5741" i="1"/>
  <c r="N5808" i="1"/>
  <c r="I5808" i="1"/>
  <c r="N5930" i="1"/>
  <c r="I5930" i="1"/>
  <c r="I5812" i="1"/>
  <c r="N5812" i="1"/>
  <c r="I5871" i="1"/>
  <c r="N5871" i="1"/>
  <c r="I6308" i="1"/>
  <c r="N6308" i="1"/>
  <c r="N5766" i="1"/>
  <c r="I5766" i="1"/>
  <c r="I5842" i="1"/>
  <c r="N5842" i="1"/>
  <c r="N5908" i="1"/>
  <c r="I5908" i="1"/>
  <c r="I5989" i="1"/>
  <c r="N5989" i="1"/>
  <c r="N6191" i="1"/>
  <c r="I6191" i="1"/>
  <c r="I6130" i="1"/>
  <c r="N6130" i="1"/>
  <c r="N6125" i="1"/>
  <c r="I6125" i="1"/>
  <c r="N5922" i="1"/>
  <c r="I5922" i="1"/>
  <c r="N6106" i="1"/>
  <c r="I6106" i="1"/>
  <c r="I5907" i="1"/>
  <c r="N5907" i="1"/>
  <c r="N5976" i="1"/>
  <c r="I5976" i="1"/>
  <c r="N6082" i="1"/>
  <c r="I6082" i="1"/>
  <c r="I6141" i="1"/>
  <c r="N6141" i="1"/>
  <c r="I6102" i="1"/>
  <c r="N6102" i="1"/>
  <c r="I5895" i="1"/>
  <c r="N5895" i="1"/>
  <c r="N5949" i="1"/>
  <c r="I5949" i="1"/>
  <c r="N5985" i="1"/>
  <c r="I5985" i="1"/>
  <c r="N6111" i="1"/>
  <c r="I6111" i="1"/>
  <c r="N5963" i="1"/>
  <c r="I5963" i="1"/>
  <c r="N6069" i="1"/>
  <c r="I6069" i="1"/>
  <c r="N6134" i="1"/>
  <c r="I6134" i="1"/>
  <c r="N6276" i="1"/>
  <c r="I6276" i="1"/>
  <c r="I6144" i="1"/>
  <c r="N6144" i="1"/>
  <c r="I5987" i="1"/>
  <c r="N5987" i="1"/>
  <c r="N6145" i="1"/>
  <c r="I6145" i="1"/>
  <c r="I6173" i="1"/>
  <c r="N6173" i="1"/>
  <c r="I6275" i="1"/>
  <c r="N6275" i="1"/>
  <c r="N6083" i="1"/>
  <c r="I6083" i="1"/>
  <c r="I6147" i="1"/>
  <c r="N6147" i="1"/>
  <c r="N6247" i="1"/>
  <c r="I6247" i="1"/>
  <c r="I6298" i="1"/>
  <c r="N6298" i="1"/>
  <c r="N6255" i="1"/>
  <c r="I6255" i="1"/>
  <c r="I6278" i="1"/>
  <c r="N6278" i="1"/>
  <c r="N6273" i="1"/>
  <c r="I6273" i="1"/>
  <c r="S3147" i="1" l="1"/>
  <c r="R3147" i="1"/>
  <c r="J2930" i="1"/>
  <c r="M2930" i="1"/>
  <c r="O2930" i="1" s="1"/>
  <c r="R2930" i="1" s="1"/>
  <c r="S554" i="1"/>
  <c r="R554" i="1"/>
  <c r="S369" i="1"/>
  <c r="R369" i="1"/>
  <c r="R3687" i="1"/>
  <c r="S3687" i="1"/>
  <c r="J587" i="1"/>
  <c r="M587" i="1"/>
  <c r="O587" i="1" s="1"/>
  <c r="R587" i="1" s="1"/>
  <c r="S3505" i="1"/>
  <c r="R3505" i="1"/>
  <c r="S2330" i="1"/>
  <c r="R2330" i="1"/>
  <c r="S844" i="1"/>
  <c r="R844" i="1"/>
  <c r="R6160" i="1"/>
  <c r="S6160" i="1"/>
  <c r="S5687" i="1"/>
  <c r="R5687" i="1"/>
  <c r="S5877" i="1"/>
  <c r="R5877" i="1"/>
  <c r="R6307" i="1"/>
  <c r="S6307" i="1"/>
  <c r="J5610" i="1"/>
  <c r="M5610" i="1"/>
  <c r="O5610" i="1" s="1"/>
  <c r="R5610" i="1" s="1"/>
  <c r="M4476" i="1"/>
  <c r="O4476" i="1" s="1"/>
  <c r="R4476" i="1" s="1"/>
  <c r="J4476" i="1"/>
  <c r="M2731" i="1"/>
  <c r="O2731" i="1" s="1"/>
  <c r="J2731" i="1"/>
  <c r="M2947" i="1"/>
  <c r="O2947" i="1" s="1"/>
  <c r="R2947" i="1" s="1"/>
  <c r="J2947" i="1"/>
  <c r="S3118" i="1"/>
  <c r="R3118" i="1"/>
  <c r="S6084" i="1"/>
  <c r="R6084" i="1"/>
  <c r="S5439" i="1"/>
  <c r="R5439" i="1"/>
  <c r="R842" i="1"/>
  <c r="S842" i="1"/>
  <c r="S3161" i="1"/>
  <c r="R3161" i="1"/>
  <c r="M1107" i="1"/>
  <c r="O1107" i="1" s="1"/>
  <c r="R1107" i="1" s="1"/>
  <c r="J1107" i="1"/>
  <c r="S1107" i="1" s="1"/>
  <c r="S3279" i="1"/>
  <c r="R3279" i="1"/>
  <c r="S3275" i="1"/>
  <c r="R3275" i="1"/>
  <c r="R4606" i="1"/>
  <c r="S4606" i="1"/>
  <c r="S2824" i="1"/>
  <c r="R2824" i="1"/>
  <c r="J5161" i="1"/>
  <c r="M5161" i="1"/>
  <c r="O5161" i="1" s="1"/>
  <c r="R5161" i="1" s="1"/>
  <c r="J3909" i="1"/>
  <c r="M3909" i="1"/>
  <c r="O3909" i="1" s="1"/>
  <c r="J2929" i="1"/>
  <c r="M2929" i="1"/>
  <c r="O2929" i="1" s="1"/>
  <c r="R2929" i="1" s="1"/>
  <c r="J5340" i="1"/>
  <c r="M5340" i="1"/>
  <c r="O5340" i="1" s="1"/>
  <c r="R5340" i="1" s="1"/>
  <c r="R1486" i="1"/>
  <c r="S1486" i="1"/>
  <c r="J4048" i="1"/>
  <c r="M4048" i="1"/>
  <c r="O4048" i="1" s="1"/>
  <c r="R4048" i="1" s="1"/>
  <c r="M5118" i="1"/>
  <c r="O5118" i="1" s="1"/>
  <c r="R5118" i="1" s="1"/>
  <c r="J5118" i="1"/>
  <c r="M2886" i="1"/>
  <c r="O2886" i="1" s="1"/>
  <c r="R2886" i="1" s="1"/>
  <c r="J2886" i="1"/>
  <c r="S2886" i="1" s="1"/>
  <c r="M94" i="1"/>
  <c r="O94" i="1" s="1"/>
  <c r="J94" i="1"/>
  <c r="S5460" i="1"/>
  <c r="R5460" i="1"/>
  <c r="S3173" i="1"/>
  <c r="R3173" i="1"/>
  <c r="S6097" i="1"/>
  <c r="R6097" i="1"/>
  <c r="J987" i="1"/>
  <c r="M987" i="1"/>
  <c r="O987" i="1" s="1"/>
  <c r="M2920" i="1"/>
  <c r="O2920" i="1" s="1"/>
  <c r="R2920" i="1" s="1"/>
  <c r="J2920" i="1"/>
  <c r="M3135" i="1"/>
  <c r="O3135" i="1" s="1"/>
  <c r="R3135" i="1" s="1"/>
  <c r="J3135" i="1"/>
  <c r="J2808" i="1"/>
  <c r="M2808" i="1"/>
  <c r="O2808" i="1" s="1"/>
  <c r="R2808" i="1" s="1"/>
  <c r="R5379" i="1"/>
  <c r="S5379" i="1"/>
  <c r="R2842" i="1"/>
  <c r="S2842" i="1"/>
  <c r="M3067" i="1"/>
  <c r="O3067" i="1" s="1"/>
  <c r="R3067" i="1" s="1"/>
  <c r="J3067" i="1"/>
  <c r="R5086" i="1"/>
  <c r="S5086" i="1"/>
  <c r="R5347" i="1"/>
  <c r="S5347" i="1"/>
  <c r="M127" i="1"/>
  <c r="O127" i="1" s="1"/>
  <c r="R127" i="1" s="1"/>
  <c r="J127" i="1"/>
  <c r="S127" i="1" s="1"/>
  <c r="R740" i="1"/>
  <c r="S740" i="1"/>
  <c r="J2778" i="1"/>
  <c r="M2778" i="1"/>
  <c r="O2778" i="1" s="1"/>
  <c r="R2778" i="1" s="1"/>
  <c r="R2550" i="1"/>
  <c r="S2550" i="1"/>
  <c r="J686" i="1"/>
  <c r="M686" i="1"/>
  <c r="O686" i="1" s="1"/>
  <c r="R686" i="1" s="1"/>
  <c r="S1427" i="1"/>
  <c r="R1427" i="1"/>
  <c r="S1607" i="1"/>
  <c r="R1607" i="1"/>
  <c r="M2779" i="1"/>
  <c r="O2779" i="1" s="1"/>
  <c r="R2779" i="1" s="1"/>
  <c r="J2779" i="1"/>
  <c r="S2779" i="1" s="1"/>
  <c r="J5163" i="1"/>
  <c r="M5163" i="1"/>
  <c r="O5163" i="1" s="1"/>
  <c r="R5163" i="1" s="1"/>
  <c r="M911" i="1"/>
  <c r="O911" i="1" s="1"/>
  <c r="R911" i="1" s="1"/>
  <c r="J911" i="1"/>
  <c r="S911" i="1" s="1"/>
  <c r="S3223" i="1"/>
  <c r="R3223" i="1"/>
  <c r="S3738" i="1"/>
  <c r="R3738" i="1"/>
  <c r="M3021" i="1"/>
  <c r="O3021" i="1" s="1"/>
  <c r="R3021" i="1" s="1"/>
  <c r="J3021" i="1"/>
  <c r="J3925" i="1"/>
  <c r="M3925" i="1"/>
  <c r="O3925" i="1" s="1"/>
  <c r="R3925" i="1" s="1"/>
  <c r="S2493" i="1"/>
  <c r="R2493" i="1"/>
  <c r="J2948" i="1"/>
  <c r="M2948" i="1"/>
  <c r="O2948" i="1" s="1"/>
  <c r="R2948" i="1" s="1"/>
  <c r="M1106" i="1"/>
  <c r="O1106" i="1" s="1"/>
  <c r="R1106" i="1" s="1"/>
  <c r="J1106" i="1"/>
  <c r="M720" i="1"/>
  <c r="O720" i="1" s="1"/>
  <c r="R720" i="1" s="1"/>
  <c r="J720" i="1"/>
  <c r="S720" i="1" s="1"/>
  <c r="S3942" i="1"/>
  <c r="R3942" i="1"/>
  <c r="J126" i="1"/>
  <c r="M126" i="1"/>
  <c r="O126" i="1" s="1"/>
  <c r="R126" i="1" s="1"/>
  <c r="S5849" i="1"/>
  <c r="R5849" i="1"/>
  <c r="M1694" i="1"/>
  <c r="O1694" i="1" s="1"/>
  <c r="R1694" i="1" s="1"/>
  <c r="J1694" i="1"/>
  <c r="S3628" i="1"/>
  <c r="R3628" i="1"/>
  <c r="S2305" i="1"/>
  <c r="R2305" i="1"/>
  <c r="R3417" i="1"/>
  <c r="S3417" i="1"/>
  <c r="M125" i="1"/>
  <c r="O125" i="1" s="1"/>
  <c r="R125" i="1" s="1"/>
  <c r="J125" i="1"/>
  <c r="S125" i="1" s="1"/>
  <c r="S5395" i="1"/>
  <c r="R5395" i="1"/>
  <c r="S1622" i="1"/>
  <c r="R1622" i="1"/>
  <c r="M1356" i="1"/>
  <c r="O1356" i="1" s="1"/>
  <c r="R1356" i="1" s="1"/>
  <c r="J1356" i="1"/>
  <c r="J5764" i="1"/>
  <c r="M5764" i="1"/>
  <c r="O5764" i="1" s="1"/>
  <c r="R5764" i="1" s="1"/>
  <c r="R5471" i="1"/>
  <c r="S5471" i="1"/>
  <c r="J910" i="1"/>
  <c r="M910" i="1"/>
  <c r="O910" i="1" s="1"/>
  <c r="R910" i="1" s="1"/>
  <c r="M739" i="1"/>
  <c r="O739" i="1" s="1"/>
  <c r="R739" i="1" s="1"/>
  <c r="J739" i="1"/>
  <c r="J117" i="1"/>
  <c r="M117" i="1"/>
  <c r="O117" i="1" s="1"/>
  <c r="R117" i="1" s="1"/>
  <c r="R866" i="1"/>
  <c r="S866" i="1"/>
  <c r="S5401" i="1"/>
  <c r="R5401" i="1"/>
  <c r="S3000" i="1"/>
  <c r="R3000" i="1"/>
  <c r="S1621" i="1"/>
  <c r="R1621" i="1"/>
  <c r="S4639" i="1"/>
  <c r="R4639" i="1"/>
  <c r="M1858" i="1"/>
  <c r="O1858" i="1" s="1"/>
  <c r="J1858" i="1"/>
  <c r="R5837" i="1"/>
  <c r="S5837" i="1"/>
  <c r="S1776" i="1"/>
  <c r="R1776" i="1"/>
  <c r="S4174" i="1"/>
  <c r="R4174" i="1"/>
  <c r="S5725" i="1"/>
  <c r="R5725" i="1"/>
  <c r="I6350" i="1"/>
  <c r="S2625" i="1"/>
  <c r="R2625" i="1"/>
  <c r="R2447" i="1"/>
  <c r="S2447" i="1"/>
  <c r="S3071" i="1"/>
  <c r="R3071" i="1"/>
  <c r="S5001" i="1"/>
  <c r="R5001" i="1"/>
  <c r="S2490" i="1"/>
  <c r="R2490" i="1"/>
  <c r="S2060" i="1"/>
  <c r="R2060" i="1"/>
  <c r="J666" i="1"/>
  <c r="M666" i="1"/>
  <c r="O666" i="1" s="1"/>
  <c r="R666" i="1" s="1"/>
  <c r="M589" i="1"/>
  <c r="O589" i="1" s="1"/>
  <c r="R589" i="1" s="1"/>
  <c r="J589" i="1"/>
  <c r="S589" i="1" s="1"/>
  <c r="S5858" i="1"/>
  <c r="R5858" i="1"/>
  <c r="M1697" i="1"/>
  <c r="O1697" i="1" s="1"/>
  <c r="R1697" i="1" s="1"/>
  <c r="J1697" i="1"/>
  <c r="M2005" i="1"/>
  <c r="O2005" i="1" s="1"/>
  <c r="R2005" i="1" s="1"/>
  <c r="J2005" i="1"/>
  <c r="M1696" i="1"/>
  <c r="O1696" i="1" s="1"/>
  <c r="R1696" i="1" s="1"/>
  <c r="J1696" i="1"/>
  <c r="S1696" i="1" s="1"/>
  <c r="S2458" i="1"/>
  <c r="R2458" i="1"/>
  <c r="S4605" i="1"/>
  <c r="R4605" i="1"/>
  <c r="M719" i="1"/>
  <c r="O719" i="1" s="1"/>
  <c r="R719" i="1" s="1"/>
  <c r="J719" i="1"/>
  <c r="M2810" i="1"/>
  <c r="O2810" i="1" s="1"/>
  <c r="R2810" i="1" s="1"/>
  <c r="J2810" i="1"/>
  <c r="S2810" i="1" s="1"/>
  <c r="J2007" i="1"/>
  <c r="M2007" i="1"/>
  <c r="O2007" i="1" s="1"/>
  <c r="R2007" i="1" s="1"/>
  <c r="J1304" i="1"/>
  <c r="M1304" i="1"/>
  <c r="O1304" i="1" s="1"/>
  <c r="S2786" i="1"/>
  <c r="R2786" i="1"/>
  <c r="M1372" i="1"/>
  <c r="O1372" i="1" s="1"/>
  <c r="R1372" i="1" s="1"/>
  <c r="J1372" i="1"/>
  <c r="S1372" i="1" s="1"/>
  <c r="S2950" i="1"/>
  <c r="R2950" i="1"/>
  <c r="S5974" i="1"/>
  <c r="R5974" i="1"/>
  <c r="J3926" i="1"/>
  <c r="M3926" i="1"/>
  <c r="O3926" i="1" s="1"/>
  <c r="R3926" i="1" s="1"/>
  <c r="R2273" i="1"/>
  <c r="S2273" i="1"/>
  <c r="R5830" i="1"/>
  <c r="S5830" i="1"/>
  <c r="R3338" i="1"/>
  <c r="S3338" i="1"/>
  <c r="S2634" i="1"/>
  <c r="R2634" i="1"/>
  <c r="R2392" i="1"/>
  <c r="S2392" i="1"/>
  <c r="M5815" i="1"/>
  <c r="O5815" i="1" s="1"/>
  <c r="R5815" i="1" s="1"/>
  <c r="J5815" i="1"/>
  <c r="S5004" i="1"/>
  <c r="R5004" i="1"/>
  <c r="M5598" i="1"/>
  <c r="O5598" i="1" s="1"/>
  <c r="R5598" i="1" s="1"/>
  <c r="J5598" i="1"/>
  <c r="J699" i="1"/>
  <c r="M699" i="1"/>
  <c r="O699" i="1" s="1"/>
  <c r="R699" i="1" s="1"/>
  <c r="M2008" i="1"/>
  <c r="O2008" i="1" s="1"/>
  <c r="R2008" i="1" s="1"/>
  <c r="J2008" i="1"/>
  <c r="S2008" i="1" s="1"/>
  <c r="S5405" i="1"/>
  <c r="R5405" i="1"/>
  <c r="J1318" i="1"/>
  <c r="M1318" i="1"/>
  <c r="O1318" i="1" s="1"/>
  <c r="R1318" i="1" s="1"/>
  <c r="M1317" i="1"/>
  <c r="O1317" i="1" s="1"/>
  <c r="R1317" i="1" s="1"/>
  <c r="J1317" i="1"/>
  <c r="S1317" i="1" s="1"/>
  <c r="M351" i="1"/>
  <c r="O351" i="1" s="1"/>
  <c r="R351" i="1" s="1"/>
  <c r="J351" i="1"/>
  <c r="R380" i="1"/>
  <c r="S380" i="1"/>
  <c r="R2059" i="1"/>
  <c r="S2059" i="1"/>
  <c r="M5252" i="1"/>
  <c r="O5252" i="1" s="1"/>
  <c r="J5252" i="1"/>
  <c r="S1333" i="1"/>
  <c r="R1333" i="1"/>
  <c r="R4594" i="1"/>
  <c r="S4594" i="1"/>
  <c r="M5134" i="1"/>
  <c r="O5134" i="1" s="1"/>
  <c r="R5134" i="1" s="1"/>
  <c r="J5134" i="1"/>
  <c r="S5134" i="1" s="1"/>
  <c r="S2551" i="1"/>
  <c r="R2551" i="1"/>
  <c r="R2282" i="1"/>
  <c r="S2282" i="1"/>
  <c r="S6071" i="1"/>
  <c r="R6071" i="1"/>
  <c r="R502" i="1"/>
  <c r="S502" i="1"/>
  <c r="J124" i="1"/>
  <c r="M124" i="1"/>
  <c r="O124" i="1" s="1"/>
  <c r="R124" i="1" s="1"/>
  <c r="S5788" i="1"/>
  <c r="R5788" i="1"/>
  <c r="R1488" i="1"/>
  <c r="S1488" i="1"/>
  <c r="N6350" i="1"/>
  <c r="R86" i="1"/>
  <c r="S86" i="1"/>
  <c r="S3159" i="1"/>
  <c r="R3159" i="1"/>
  <c r="R5571" i="1"/>
  <c r="S5571" i="1"/>
  <c r="J5432" i="1"/>
  <c r="M5432" i="1"/>
  <c r="O5432" i="1" s="1"/>
  <c r="R5432" i="1" s="1"/>
  <c r="M1595" i="1"/>
  <c r="O1595" i="1" s="1"/>
  <c r="R1595" i="1" s="1"/>
  <c r="J1595" i="1"/>
  <c r="S3233" i="1"/>
  <c r="R3233" i="1"/>
  <c r="M1375" i="1"/>
  <c r="O1375" i="1" s="1"/>
  <c r="R1375" i="1" s="1"/>
  <c r="J1375" i="1"/>
  <c r="S1375" i="1" s="1"/>
  <c r="S3483" i="1"/>
  <c r="R3483" i="1"/>
  <c r="J2006" i="1"/>
  <c r="M2006" i="1"/>
  <c r="O2006" i="1" s="1"/>
  <c r="R2006" i="1" s="1"/>
  <c r="S1454" i="1"/>
  <c r="R1454" i="1"/>
  <c r="S3166" i="1"/>
  <c r="R3166" i="1"/>
  <c r="M2928" i="1"/>
  <c r="O2928" i="1" s="1"/>
  <c r="R2928" i="1" s="1"/>
  <c r="J2928" i="1"/>
  <c r="M2777" i="1"/>
  <c r="O2777" i="1" s="1"/>
  <c r="R2777" i="1" s="1"/>
  <c r="J2777" i="1"/>
  <c r="R2649" i="1"/>
  <c r="S2649" i="1"/>
  <c r="J177" i="1"/>
  <c r="M177" i="1"/>
  <c r="O177" i="1" s="1"/>
  <c r="J5162" i="1"/>
  <c r="M5162" i="1"/>
  <c r="O5162" i="1" s="1"/>
  <c r="R5162" i="1" s="1"/>
  <c r="R1031" i="1"/>
  <c r="S1031" i="1"/>
  <c r="J4478" i="1"/>
  <c r="S4478" i="1" s="1"/>
  <c r="M4478" i="1"/>
  <c r="O4478" i="1" s="1"/>
  <c r="R4478" i="1" s="1"/>
  <c r="R2949" i="1"/>
  <c r="S2949" i="1"/>
  <c r="S3289" i="1"/>
  <c r="R3289" i="1"/>
  <c r="R5416" i="1"/>
  <c r="S5416" i="1"/>
  <c r="S6253" i="1"/>
  <c r="R6253" i="1"/>
  <c r="S5223" i="1"/>
  <c r="R5223" i="1"/>
  <c r="M5068" i="1"/>
  <c r="O5068" i="1" s="1"/>
  <c r="J5068" i="1"/>
  <c r="J2884" i="1"/>
  <c r="M2884" i="1"/>
  <c r="O2884" i="1" s="1"/>
  <c r="R2884" i="1" s="1"/>
  <c r="M110" i="1"/>
  <c r="O110" i="1" s="1"/>
  <c r="R110" i="1" s="1"/>
  <c r="J110" i="1"/>
  <c r="R6193" i="1"/>
  <c r="S6193" i="1"/>
  <c r="J6320" i="1"/>
  <c r="M6320" i="1"/>
  <c r="O6320" i="1" s="1"/>
  <c r="M6057" i="1"/>
  <c r="O6057" i="1" s="1"/>
  <c r="J6057" i="1"/>
  <c r="S5402" i="1"/>
  <c r="R5402" i="1"/>
  <c r="J6179" i="1"/>
  <c r="M6179" i="1"/>
  <c r="O6179" i="1" s="1"/>
  <c r="R6179" i="1" s="1"/>
  <c r="M6002" i="1"/>
  <c r="O6002" i="1" s="1"/>
  <c r="R6002" i="1" s="1"/>
  <c r="J6002" i="1"/>
  <c r="S5772" i="1"/>
  <c r="R5772" i="1"/>
  <c r="M5299" i="1"/>
  <c r="O5299" i="1" s="1"/>
  <c r="R5299" i="1" s="1"/>
  <c r="J5299" i="1"/>
  <c r="M2809" i="1"/>
  <c r="O2809" i="1" s="1"/>
  <c r="R2809" i="1" s="1"/>
  <c r="J2809" i="1"/>
  <c r="S2809" i="1" s="1"/>
  <c r="J1695" i="1"/>
  <c r="M1695" i="1"/>
  <c r="O1695" i="1" s="1"/>
  <c r="R1695" i="1" s="1"/>
  <c r="M691" i="1"/>
  <c r="O691" i="1" s="1"/>
  <c r="R691" i="1" s="1"/>
  <c r="J691" i="1"/>
  <c r="R2242" i="1"/>
  <c r="S2242" i="1"/>
  <c r="R5079" i="1"/>
  <c r="S5079" i="1"/>
  <c r="M1514" i="1"/>
  <c r="O1514" i="1" s="1"/>
  <c r="R1514" i="1" s="1"/>
  <c r="J1514" i="1"/>
  <c r="R4075" i="1"/>
  <c r="S4075" i="1"/>
  <c r="S3430" i="1"/>
  <c r="R3430" i="1"/>
  <c r="S1951" i="1"/>
  <c r="R1951" i="1"/>
  <c r="S2217" i="1"/>
  <c r="R2217" i="1"/>
  <c r="S4523" i="1"/>
  <c r="R4523" i="1"/>
  <c r="M2009" i="1"/>
  <c r="O2009" i="1" s="1"/>
  <c r="R2009" i="1" s="1"/>
  <c r="J2009" i="1"/>
  <c r="R1606" i="1"/>
  <c r="S1606" i="1"/>
  <c r="S1318" i="1" l="1"/>
  <c r="S3926" i="1"/>
  <c r="S666" i="1"/>
  <c r="Q634" i="1"/>
  <c r="S634" i="1" s="1"/>
  <c r="Q654" i="1"/>
  <c r="S654" i="1" s="1"/>
  <c r="Q4474" i="1"/>
  <c r="S4476" i="1"/>
  <c r="S1695" i="1"/>
  <c r="Q6319" i="1"/>
  <c r="S6320" i="1"/>
  <c r="K6234" i="1"/>
  <c r="R5068" i="1"/>
  <c r="S5162" i="1"/>
  <c r="S5432" i="1"/>
  <c r="Q5408" i="1"/>
  <c r="Q5425" i="1"/>
  <c r="R1304" i="1"/>
  <c r="P1136" i="1"/>
  <c r="S12" i="9" s="1"/>
  <c r="S1697" i="1"/>
  <c r="S2778" i="1"/>
  <c r="S2808" i="1"/>
  <c r="Q2785" i="1"/>
  <c r="Q2805" i="1"/>
  <c r="S5340" i="1"/>
  <c r="Q5338" i="1"/>
  <c r="S691" i="1"/>
  <c r="Q688" i="1"/>
  <c r="S6057" i="1"/>
  <c r="Q6056" i="1"/>
  <c r="Q6043" i="1"/>
  <c r="K6042" i="1"/>
  <c r="Q6042" i="1" s="1"/>
  <c r="R987" i="1"/>
  <c r="P975" i="1"/>
  <c r="S11" i="9" s="1"/>
  <c r="S2731" i="1"/>
  <c r="Q2633" i="1"/>
  <c r="Q2718" i="1"/>
  <c r="Q2648" i="1"/>
  <c r="K2549" i="1"/>
  <c r="S2884" i="1"/>
  <c r="Q2859" i="1"/>
  <c r="S719" i="1"/>
  <c r="Q715" i="1"/>
  <c r="Q2004" i="1"/>
  <c r="S2005" i="1"/>
  <c r="R1858" i="1"/>
  <c r="P1767" i="1"/>
  <c r="S13" i="9" s="1"/>
  <c r="S910" i="1"/>
  <c r="Q909" i="1"/>
  <c r="S2948" i="1"/>
  <c r="S987" i="1"/>
  <c r="Q986" i="1"/>
  <c r="K975" i="1"/>
  <c r="Q975" i="1" s="1"/>
  <c r="R2731" i="1"/>
  <c r="P2549" i="1"/>
  <c r="S1514" i="1"/>
  <c r="Q1500" i="1"/>
  <c r="Q1501" i="1"/>
  <c r="Q1471" i="1"/>
  <c r="Q6001" i="1"/>
  <c r="S6002" i="1"/>
  <c r="S5068" i="1"/>
  <c r="Q5015" i="1"/>
  <c r="Q5065" i="1"/>
  <c r="S2928" i="1"/>
  <c r="Q2924" i="1"/>
  <c r="Q1693" i="1"/>
  <c r="S1694" i="1"/>
  <c r="S3067" i="1"/>
  <c r="Q3061" i="1"/>
  <c r="S6179" i="1"/>
  <c r="Q6170" i="1"/>
  <c r="Q6163" i="1"/>
  <c r="Q175" i="1"/>
  <c r="K174" i="1"/>
  <c r="S177" i="1"/>
  <c r="Q176" i="1"/>
  <c r="S351" i="1"/>
  <c r="Q328" i="1"/>
  <c r="S5815" i="1"/>
  <c r="Q5807" i="1"/>
  <c r="S117" i="1"/>
  <c r="Q116" i="1"/>
  <c r="S5764" i="1"/>
  <c r="Q5653" i="1"/>
  <c r="Q5757" i="1"/>
  <c r="S3925" i="1"/>
  <c r="S2929" i="1"/>
  <c r="S5610" i="1"/>
  <c r="S587" i="1"/>
  <c r="Q585" i="1"/>
  <c r="Q547" i="1"/>
  <c r="S2930" i="1"/>
  <c r="S5252" i="1"/>
  <c r="Q5232" i="1"/>
  <c r="K5221" i="1"/>
  <c r="Q5221" i="1" s="1"/>
  <c r="Q5222" i="1"/>
  <c r="S2777" i="1"/>
  <c r="Q2765" i="1"/>
  <c r="S1595" i="1"/>
  <c r="Q1569" i="1"/>
  <c r="Q1587" i="1"/>
  <c r="S124" i="1"/>
  <c r="Q123" i="1"/>
  <c r="R5252" i="1"/>
  <c r="P5221" i="1"/>
  <c r="S18" i="9" s="1"/>
  <c r="S699" i="1"/>
  <c r="Q698" i="1"/>
  <c r="S1858" i="1"/>
  <c r="Q1804" i="1"/>
  <c r="Q1768" i="1"/>
  <c r="K1767" i="1"/>
  <c r="Q1767" i="1" s="1"/>
  <c r="S94" i="1"/>
  <c r="Q93" i="1"/>
  <c r="J6350" i="1"/>
  <c r="Q84" i="1"/>
  <c r="Q85" i="1"/>
  <c r="K17" i="1"/>
  <c r="Q83" i="1"/>
  <c r="R6057" i="1"/>
  <c r="P6042" i="1"/>
  <c r="S19" i="9" s="1"/>
  <c r="S2006" i="1"/>
  <c r="S5598" i="1"/>
  <c r="Q5459" i="1"/>
  <c r="Q5592" i="1"/>
  <c r="S126" i="1"/>
  <c r="R94" i="1"/>
  <c r="O6350" i="1"/>
  <c r="P17" i="1"/>
  <c r="Q5160" i="1"/>
  <c r="S5161" i="1"/>
  <c r="R6320" i="1"/>
  <c r="P6234" i="1"/>
  <c r="S20" i="9" s="1"/>
  <c r="R177" i="1"/>
  <c r="P174" i="1"/>
  <c r="S10" i="9" s="1"/>
  <c r="S1304" i="1"/>
  <c r="Q1142" i="1"/>
  <c r="Q1137" i="1"/>
  <c r="K1136" i="1"/>
  <c r="Q1136" i="1" s="1"/>
  <c r="Q3134" i="1"/>
  <c r="S3135" i="1"/>
  <c r="S5118" i="1"/>
  <c r="Q5104" i="1"/>
  <c r="S2009" i="1"/>
  <c r="S5299" i="1"/>
  <c r="Q5265" i="1"/>
  <c r="S110" i="1"/>
  <c r="Q95" i="1"/>
  <c r="S2007" i="1"/>
  <c r="S739" i="1"/>
  <c r="Q723" i="1"/>
  <c r="S1356" i="1"/>
  <c r="Q1341" i="1"/>
  <c r="Q1331" i="1"/>
  <c r="S1106" i="1"/>
  <c r="Q1105" i="1"/>
  <c r="S3021" i="1"/>
  <c r="Q3013" i="1"/>
  <c r="Q2913" i="1"/>
  <c r="S2920" i="1"/>
  <c r="Q2914" i="1"/>
  <c r="R3909" i="1"/>
  <c r="P3274" i="1"/>
  <c r="S17" i="9" s="1"/>
  <c r="S2947" i="1"/>
  <c r="Q2933" i="1"/>
  <c r="S5163" i="1"/>
  <c r="S686" i="1"/>
  <c r="Q682" i="1"/>
  <c r="S4048" i="1"/>
  <c r="Q4046" i="1"/>
  <c r="Q4045" i="1"/>
  <c r="S3909" i="1"/>
  <c r="Q3627" i="1"/>
  <c r="K3274" i="1"/>
  <c r="Q3907" i="1"/>
  <c r="S1767" i="1" l="1"/>
  <c r="R1767" i="1"/>
  <c r="S123" i="1"/>
  <c r="R123" i="1"/>
  <c r="S6042" i="1"/>
  <c r="R6042" i="1"/>
  <c r="S2805" i="1"/>
  <c r="R2805" i="1"/>
  <c r="R5104" i="1"/>
  <c r="S5104" i="1"/>
  <c r="S83" i="1"/>
  <c r="R83" i="1"/>
  <c r="S1768" i="1"/>
  <c r="R1768" i="1"/>
  <c r="R5232" i="1"/>
  <c r="S5232" i="1"/>
  <c r="S328" i="1"/>
  <c r="R328" i="1"/>
  <c r="R5015" i="1"/>
  <c r="S5015" i="1"/>
  <c r="Q2549" i="1"/>
  <c r="S16" i="9"/>
  <c r="S6043" i="1"/>
  <c r="R6043" i="1"/>
  <c r="R2785" i="1"/>
  <c r="S2785" i="1"/>
  <c r="Q3274" i="1"/>
  <c r="S3013" i="1"/>
  <c r="R3013" i="1"/>
  <c r="S9" i="9"/>
  <c r="K6350" i="1"/>
  <c r="Q17" i="1"/>
  <c r="R1804" i="1"/>
  <c r="S1804" i="1"/>
  <c r="R1587" i="1"/>
  <c r="S1587" i="1"/>
  <c r="R5757" i="1"/>
  <c r="S5757" i="1"/>
  <c r="S3061" i="1"/>
  <c r="R3061" i="1"/>
  <c r="S2648" i="1"/>
  <c r="R2648" i="1"/>
  <c r="R6056" i="1"/>
  <c r="S6056" i="1"/>
  <c r="S4474" i="1"/>
  <c r="R4474" i="1"/>
  <c r="R3627" i="1"/>
  <c r="S3627" i="1"/>
  <c r="R5653" i="1"/>
  <c r="S5653" i="1"/>
  <c r="O6355" i="1"/>
  <c r="S3" i="9"/>
  <c r="S2765" i="1"/>
  <c r="R2765" i="1"/>
  <c r="S585" i="1"/>
  <c r="R585" i="1"/>
  <c r="S116" i="1"/>
  <c r="R116" i="1"/>
  <c r="Q174" i="1"/>
  <c r="R1693" i="1"/>
  <c r="S1693" i="1"/>
  <c r="S1471" i="1"/>
  <c r="R1471" i="1"/>
  <c r="S715" i="1"/>
  <c r="R715" i="1"/>
  <c r="Q6234" i="1"/>
  <c r="R682" i="1"/>
  <c r="S682" i="1"/>
  <c r="S5459" i="1"/>
  <c r="R5459" i="1"/>
  <c r="S84" i="1"/>
  <c r="R84" i="1"/>
  <c r="R698" i="1"/>
  <c r="S698" i="1"/>
  <c r="R2633" i="1"/>
  <c r="S2633" i="1"/>
  <c r="S688" i="1"/>
  <c r="R688" i="1"/>
  <c r="R4045" i="1"/>
  <c r="S4045" i="1"/>
  <c r="S1136" i="1"/>
  <c r="R1136" i="1"/>
  <c r="R4046" i="1"/>
  <c r="S4046" i="1"/>
  <c r="S1137" i="1"/>
  <c r="R1137" i="1"/>
  <c r="S93" i="1"/>
  <c r="R93" i="1"/>
  <c r="S175" i="1"/>
  <c r="R175" i="1"/>
  <c r="S2924" i="1"/>
  <c r="R2924" i="1"/>
  <c r="S1501" i="1"/>
  <c r="R1501" i="1"/>
  <c r="S5338" i="1"/>
  <c r="R5338" i="1"/>
  <c r="S5221" i="1"/>
  <c r="R5221" i="1"/>
  <c r="R6170" i="1"/>
  <c r="S6170" i="1"/>
  <c r="S5065" i="1"/>
  <c r="R5065" i="1"/>
  <c r="S5408" i="1"/>
  <c r="R5408" i="1"/>
  <c r="S3907" i="1"/>
  <c r="R3907" i="1"/>
  <c r="S2913" i="1"/>
  <c r="R2913" i="1"/>
  <c r="R723" i="1"/>
  <c r="S723" i="1"/>
  <c r="R2933" i="1"/>
  <c r="S2933" i="1"/>
  <c r="S5592" i="1"/>
  <c r="R5592" i="1"/>
  <c r="S85" i="1"/>
  <c r="R85" i="1"/>
  <c r="S1569" i="1"/>
  <c r="R1569" i="1"/>
  <c r="S176" i="1"/>
  <c r="R176" i="1"/>
  <c r="R975" i="1"/>
  <c r="S975" i="1"/>
  <c r="S2718" i="1"/>
  <c r="R2718" i="1"/>
  <c r="S1105" i="1"/>
  <c r="R1105" i="1"/>
  <c r="S95" i="1"/>
  <c r="R95" i="1"/>
  <c r="S3134" i="1"/>
  <c r="R3134" i="1"/>
  <c r="R547" i="1"/>
  <c r="S547" i="1"/>
  <c r="R6001" i="1"/>
  <c r="S6001" i="1"/>
  <c r="R986" i="1"/>
  <c r="S986" i="1"/>
  <c r="R2004" i="1"/>
  <c r="S2004" i="1"/>
  <c r="R1331" i="1"/>
  <c r="S1331" i="1"/>
  <c r="S5265" i="1"/>
  <c r="R5265" i="1"/>
  <c r="S5160" i="1"/>
  <c r="R5160" i="1"/>
  <c r="S2914" i="1"/>
  <c r="R2914" i="1"/>
  <c r="S1341" i="1"/>
  <c r="R1341" i="1"/>
  <c r="R1142" i="1"/>
  <c r="S1142" i="1"/>
  <c r="P6350" i="1"/>
  <c r="P6351" i="1" s="1"/>
  <c r="S5222" i="1"/>
  <c r="R5222" i="1"/>
  <c r="R5807" i="1"/>
  <c r="S5807" i="1"/>
  <c r="S6163" i="1"/>
  <c r="R6163" i="1"/>
  <c r="S1500" i="1"/>
  <c r="R1500" i="1"/>
  <c r="S909" i="1"/>
  <c r="R909" i="1"/>
  <c r="S2859" i="1"/>
  <c r="R2859" i="1"/>
  <c r="R5425" i="1"/>
  <c r="S5425" i="1"/>
  <c r="S6319" i="1"/>
  <c r="R6319" i="1"/>
  <c r="S17" i="1" l="1"/>
  <c r="R17" i="1"/>
  <c r="S29" i="9"/>
  <c r="S4" i="9"/>
  <c r="K6351" i="1"/>
  <c r="O6353" i="1"/>
  <c r="R6353" i="1" s="1"/>
  <c r="S2549" i="1"/>
  <c r="R2549" i="1"/>
  <c r="S174" i="1"/>
  <c r="R174" i="1"/>
  <c r="R6355" i="1"/>
  <c r="Q4720" i="1"/>
  <c r="R3274" i="1"/>
  <c r="S3274" i="1"/>
  <c r="S6234" i="1"/>
  <c r="R6234" i="1"/>
  <c r="S4720" i="1" l="1"/>
  <c r="R4720" i="1"/>
  <c r="T2" i="9"/>
  <c r="N35" i="9" l="1"/>
  <c r="P35" i="9"/>
  <c r="K41" i="9"/>
  <c r="M51" i="9"/>
  <c r="F39" i="9"/>
  <c r="P39" i="9"/>
  <c r="O39" i="9"/>
  <c r="M37" i="9"/>
  <c r="P45" i="9"/>
  <c r="I49" i="9"/>
  <c r="K51" i="9"/>
  <c r="N37" i="9"/>
  <c r="J45" i="9"/>
  <c r="Q49" i="9"/>
  <c r="L35" i="9"/>
  <c r="I41" i="9"/>
  <c r="K49" i="9"/>
  <c r="K35" i="9"/>
  <c r="Q41" i="9"/>
  <c r="O51" i="9"/>
  <c r="P51" i="9"/>
  <c r="L37" i="9"/>
  <c r="J35" i="9"/>
  <c r="P41" i="9"/>
  <c r="I51" i="9"/>
  <c r="F51" i="9"/>
  <c r="Q51" i="9"/>
  <c r="L39" i="9"/>
  <c r="I47" i="9"/>
  <c r="O47" i="9"/>
  <c r="O37" i="9"/>
  <c r="O45" i="9"/>
  <c r="M49" i="9"/>
  <c r="Q47" i="9"/>
  <c r="F47" i="9"/>
  <c r="H35" i="9"/>
  <c r="N39" i="9"/>
  <c r="G39" i="9"/>
  <c r="M39" i="9"/>
  <c r="H47" i="9"/>
  <c r="K37" i="9"/>
  <c r="Q45" i="9"/>
  <c r="L45" i="9"/>
  <c r="N49" i="9"/>
  <c r="H49" i="9"/>
  <c r="J39" i="9"/>
  <c r="M47" i="9"/>
  <c r="K45" i="9"/>
  <c r="F45" i="9"/>
  <c r="L41" i="9"/>
  <c r="N41" i="9"/>
  <c r="I39" i="9"/>
  <c r="K47" i="9"/>
  <c r="J47" i="9"/>
  <c r="F37" i="9"/>
  <c r="J37" i="9"/>
  <c r="G45" i="9"/>
  <c r="N45" i="9"/>
  <c r="O49" i="9"/>
  <c r="G49" i="9"/>
  <c r="Q37" i="9"/>
  <c r="G37" i="9"/>
  <c r="I45" i="9"/>
  <c r="H45" i="9"/>
  <c r="J49" i="9"/>
  <c r="O35" i="9"/>
  <c r="G41" i="9"/>
  <c r="L49" i="9"/>
  <c r="P49" i="9"/>
  <c r="L47" i="9"/>
  <c r="I37" i="9"/>
  <c r="J41" i="9"/>
  <c r="I35" i="9"/>
  <c r="F35" i="9"/>
  <c r="Q35" i="9"/>
  <c r="M41" i="9"/>
  <c r="H41" i="9"/>
  <c r="H51" i="9"/>
  <c r="L51" i="9"/>
  <c r="H39" i="9"/>
  <c r="K39" i="9"/>
  <c r="Q39" i="9"/>
  <c r="G47" i="9"/>
  <c r="P37" i="9"/>
  <c r="P47" i="9"/>
  <c r="M45" i="9"/>
  <c r="M35" i="9"/>
  <c r="O41" i="9"/>
  <c r="G51" i="9"/>
  <c r="N51" i="9"/>
  <c r="G35" i="9"/>
  <c r="F41" i="9"/>
  <c r="J51" i="9"/>
  <c r="N47" i="9"/>
  <c r="H37" i="9"/>
  <c r="F49" i="9"/>
  <c r="N33" i="9"/>
  <c r="J43" i="9"/>
  <c r="N43" i="9"/>
  <c r="Q43" i="9"/>
  <c r="P43" i="9"/>
  <c r="H33" i="9"/>
  <c r="J33" i="9"/>
  <c r="J54" i="9" s="1"/>
  <c r="I33" i="9"/>
  <c r="G43" i="9"/>
  <c r="I43" i="9"/>
  <c r="P33" i="9"/>
  <c r="P54" i="9" s="1"/>
  <c r="F43" i="9"/>
  <c r="O43" i="9"/>
  <c r="M43" i="9"/>
  <c r="F33" i="9"/>
  <c r="K33" i="9"/>
  <c r="Q33" i="9"/>
  <c r="Q54" i="9" s="1"/>
  <c r="H43" i="9"/>
  <c r="G33" i="9"/>
  <c r="G54" i="9" s="1"/>
  <c r="M33" i="9"/>
  <c r="O33" i="9"/>
  <c r="L43" i="9"/>
  <c r="L33" i="9"/>
  <c r="L54" i="9" s="1"/>
  <c r="T3" i="9"/>
  <c r="K43" i="9"/>
  <c r="S37" i="9" l="1"/>
  <c r="R37" i="9"/>
  <c r="H54" i="9"/>
  <c r="O54" i="9"/>
  <c r="S39" i="9"/>
  <c r="R39" i="9"/>
  <c r="M54" i="9"/>
  <c r="R43" i="9"/>
  <c r="S43" i="9"/>
  <c r="S41" i="9"/>
  <c r="R41" i="9"/>
  <c r="S47" i="9"/>
  <c r="R47" i="9"/>
  <c r="S35" i="9"/>
  <c r="R35" i="9"/>
  <c r="S51" i="9"/>
  <c r="R51" i="9"/>
  <c r="N54" i="9"/>
  <c r="S45" i="9"/>
  <c r="R45" i="9"/>
  <c r="S33" i="9"/>
  <c r="F54" i="9"/>
  <c r="R33" i="9"/>
  <c r="F36" i="9"/>
  <c r="P42" i="9"/>
  <c r="F42" i="9"/>
  <c r="J52" i="9"/>
  <c r="G52" i="9"/>
  <c r="K48" i="9"/>
  <c r="F48" i="9"/>
  <c r="H48" i="9"/>
  <c r="O38" i="9"/>
  <c r="P38" i="9"/>
  <c r="K46" i="9"/>
  <c r="P46" i="9"/>
  <c r="F50" i="9"/>
  <c r="O50" i="9"/>
  <c r="K42" i="9"/>
  <c r="F52" i="9"/>
  <c r="M40" i="9"/>
  <c r="P48" i="9"/>
  <c r="N36" i="9"/>
  <c r="P36" i="9"/>
  <c r="L42" i="9"/>
  <c r="N42" i="9"/>
  <c r="F40" i="9"/>
  <c r="Q40" i="9"/>
  <c r="L48" i="9"/>
  <c r="F38" i="9"/>
  <c r="G38" i="9"/>
  <c r="M46" i="9"/>
  <c r="O46" i="9"/>
  <c r="K50" i="9"/>
  <c r="P50" i="9"/>
  <c r="J40" i="9"/>
  <c r="K38" i="9"/>
  <c r="J38" i="9"/>
  <c r="L38" i="9"/>
  <c r="F46" i="9"/>
  <c r="L50" i="9"/>
  <c r="G50" i="9"/>
  <c r="Q48" i="9"/>
  <c r="Q50" i="9"/>
  <c r="M52" i="9"/>
  <c r="G40" i="9"/>
  <c r="N38" i="9"/>
  <c r="I50" i="9"/>
  <c r="J36" i="9"/>
  <c r="G36" i="9"/>
  <c r="Q36" i="9"/>
  <c r="J42" i="9"/>
  <c r="I52" i="9"/>
  <c r="L52" i="9"/>
  <c r="O52" i="9"/>
  <c r="L40" i="9"/>
  <c r="O40" i="9"/>
  <c r="M48" i="9"/>
  <c r="I38" i="9"/>
  <c r="Q46" i="9"/>
  <c r="J50" i="9"/>
  <c r="N48" i="9"/>
  <c r="H46" i="9"/>
  <c r="M50" i="9"/>
  <c r="H50" i="9"/>
  <c r="L36" i="9"/>
  <c r="Q42" i="9"/>
  <c r="M42" i="9"/>
  <c r="H52" i="9"/>
  <c r="N52" i="9"/>
  <c r="I40" i="9"/>
  <c r="G46" i="9"/>
  <c r="K52" i="9"/>
  <c r="H40" i="9"/>
  <c r="P40" i="9"/>
  <c r="I48" i="9"/>
  <c r="G48" i="9"/>
  <c r="Q38" i="9"/>
  <c r="I46" i="9"/>
  <c r="L46" i="9"/>
  <c r="H36" i="9"/>
  <c r="I42" i="9"/>
  <c r="Q52" i="9"/>
  <c r="O48" i="9"/>
  <c r="I36" i="9"/>
  <c r="K40" i="9"/>
  <c r="M36" i="9"/>
  <c r="G42" i="9"/>
  <c r="H38" i="9"/>
  <c r="N46" i="9"/>
  <c r="K36" i="9"/>
  <c r="O36" i="9"/>
  <c r="O42" i="9"/>
  <c r="H42" i="9"/>
  <c r="P52" i="9"/>
  <c r="N40" i="9"/>
  <c r="J48" i="9"/>
  <c r="M38" i="9"/>
  <c r="J46" i="9"/>
  <c r="N50" i="9"/>
  <c r="Q34" i="9"/>
  <c r="Q55" i="9" s="1"/>
  <c r="Q57" i="9" s="1"/>
  <c r="Q59" i="9" s="1"/>
  <c r="M44" i="9"/>
  <c r="I44" i="9"/>
  <c r="F34" i="9"/>
  <c r="F44" i="9"/>
  <c r="K34" i="9"/>
  <c r="J34" i="9"/>
  <c r="Q44" i="9"/>
  <c r="N44" i="9"/>
  <c r="H44" i="9"/>
  <c r="H34" i="9"/>
  <c r="M34" i="9"/>
  <c r="M55" i="9" s="1"/>
  <c r="I34" i="9"/>
  <c r="I55" i="9" s="1"/>
  <c r="N34" i="9"/>
  <c r="L44" i="9"/>
  <c r="P44" i="9"/>
  <c r="O34" i="9"/>
  <c r="O55" i="9" s="1"/>
  <c r="O44" i="9"/>
  <c r="L34" i="9"/>
  <c r="K44" i="9"/>
  <c r="G34" i="9"/>
  <c r="G55" i="9" s="1"/>
  <c r="G57" i="9" s="1"/>
  <c r="P34" i="9"/>
  <c r="J44" i="9"/>
  <c r="G44" i="9"/>
  <c r="K54" i="9"/>
  <c r="I54" i="9"/>
  <c r="S49" i="9"/>
  <c r="R49" i="9"/>
  <c r="T4" i="9"/>
  <c r="S34" i="9" l="1"/>
  <c r="R34" i="9"/>
  <c r="F55" i="9"/>
  <c r="F57" i="9" s="1"/>
  <c r="S46" i="9"/>
  <c r="R46" i="9"/>
  <c r="L55" i="9"/>
  <c r="L57" i="9" s="1"/>
  <c r="L59" i="9" s="1"/>
  <c r="H55" i="9"/>
  <c r="H57" i="9" s="1"/>
  <c r="S42" i="9"/>
  <c r="R42" i="9"/>
  <c r="M57" i="9"/>
  <c r="M59" i="9" s="1"/>
  <c r="I57" i="9"/>
  <c r="S38" i="9"/>
  <c r="R38" i="9"/>
  <c r="N57" i="9"/>
  <c r="N59" i="9" s="1"/>
  <c r="O57" i="9"/>
  <c r="O59" i="9" s="1"/>
  <c r="K57" i="9"/>
  <c r="K59" i="9" s="1"/>
  <c r="R36" i="9"/>
  <c r="S36" i="9"/>
  <c r="R52" i="9"/>
  <c r="S52" i="9"/>
  <c r="J55" i="9"/>
  <c r="J57" i="9" s="1"/>
  <c r="R40" i="9"/>
  <c r="S40" i="9"/>
  <c r="R48" i="9"/>
  <c r="S48" i="9"/>
  <c r="P55" i="9"/>
  <c r="P57" i="9" s="1"/>
  <c r="P59" i="9" s="1"/>
  <c r="N55" i="9"/>
  <c r="K55" i="9"/>
  <c r="R44" i="9"/>
  <c r="S44" i="9"/>
  <c r="R50" i="9"/>
  <c r="S50" i="9"/>
  <c r="S54" i="9"/>
  <c r="S57" i="9" l="1"/>
  <c r="S55" i="9"/>
  <c r="S58" i="9" s="1"/>
  <c r="Q58" i="9" l="1"/>
  <c r="I58" i="9"/>
  <c r="T46" i="9"/>
  <c r="T38" i="9"/>
  <c r="S59" i="9"/>
  <c r="P58" i="9"/>
  <c r="H58" i="9"/>
  <c r="T47" i="9"/>
  <c r="T39" i="9"/>
  <c r="O58" i="9"/>
  <c r="G58" i="9"/>
  <c r="T48" i="9"/>
  <c r="T40" i="9"/>
  <c r="M58" i="9"/>
  <c r="T50" i="9"/>
  <c r="T42" i="9"/>
  <c r="T34" i="9"/>
  <c r="T55" i="9" s="1"/>
  <c r="T45" i="9"/>
  <c r="N58" i="9"/>
  <c r="T49" i="9"/>
  <c r="T35" i="9"/>
  <c r="T43" i="9"/>
  <c r="T33" i="9"/>
  <c r="T44" i="9"/>
  <c r="L58" i="9"/>
  <c r="T51" i="9"/>
  <c r="K58" i="9"/>
  <c r="T52" i="9"/>
  <c r="T36" i="9"/>
  <c r="J58" i="9"/>
  <c r="T37" i="9"/>
  <c r="F58" i="9"/>
  <c r="T41" i="9"/>
  <c r="W5" i="9"/>
  <c r="T58" i="9" l="1"/>
  <c r="F59" i="9"/>
  <c r="G59" i="9" s="1"/>
  <c r="H59" i="9" s="1"/>
  <c r="I59" i="9" s="1"/>
  <c r="J59" i="9" s="1"/>
  <c r="T54" i="9"/>
  <c r="T57" i="9" s="1"/>
  <c r="T59"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0"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00000000-0015-0000-FFFF-FFFF03000000}" name="Conexão10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0000000-0015-0000-FFFF-FFFF04000000}" name="Conexão1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5000000}" name="Conexão110"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6000000}" name="Conexão11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00000000-0015-0000-FFFF-FFFF07000000}" name="Conexão12"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00000000-0015-0000-FFFF-FFFF08000000}" name="Conexão12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00000000-0015-0000-FFFF-FFFF09000000}" name="Conexão13"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A000000}" name="Conexão13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00000000-0015-0000-FFFF-FFFF0B000000}" name="Conexão14"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00000000-0015-0000-FFFF-FFFF0C000000}" name="Conexão14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D000000}" name="Conexão15"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00000000-0015-0000-FFFF-FFFF0E000000}" name="Conexão15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00000000-0015-0000-FFFF-FFFF0F000000}" name="Conexão16"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10000000}" name="Conexão16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11000000}" name="Conexão17"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00000000-0015-0000-FFFF-FFFF12000000}" name="Conexão17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13000000}" name="Conexão18"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00000000-0015-0000-FFFF-FFFF14000000}" name="Conexão18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00000000-0015-0000-FFFF-FFFF15000000}" name="Conexão19"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16000000}" name="Conexão19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00000000-0015-0000-FFFF-FFFF17000000}" name="Conexão2"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00000000-0015-0000-FFFF-FFFF18000000}" name="Conexão20"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 xr16:uid="{00000000-0015-0000-FFFF-FFFF19000000}" name="Conexão20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00000000-0015-0000-FFFF-FFFF1A000000}" name="Conexão2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00000000-0015-0000-FFFF-FFFF1B000000}" name="Conexão21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 xr16:uid="{00000000-0015-0000-FFFF-FFFF1C000000}" name="Conexão22"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 xr16:uid="{00000000-0015-0000-FFFF-FFFF1D000000}" name="Conexão22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1" xr16:uid="{00000000-0015-0000-FFFF-FFFF1E000000}" name="Conexão23"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2" xr16:uid="{00000000-0015-0000-FFFF-FFFF1F000000}" name="Conexão23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3" xr16:uid="{00000000-0015-0000-FFFF-FFFF20000000}" name="Conexão24"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4" xr16:uid="{00000000-0015-0000-FFFF-FFFF21000000}" name="Conexão24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5" xr16:uid="{00000000-0015-0000-FFFF-FFFF22000000}" name="Conexão25"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6" xr16:uid="{00000000-0015-0000-FFFF-FFFF23000000}" name="Conexão25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7" xr16:uid="{00000000-0015-0000-FFFF-FFFF24000000}" name="Conexão26"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8" xr16:uid="{00000000-0015-0000-FFFF-FFFF25000000}" name="Conexão26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9" xr16:uid="{00000000-0015-0000-FFFF-FFFF26000000}" name="Conexão27"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0" xr16:uid="{00000000-0015-0000-FFFF-FFFF27000000}" name="Conexão27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1" xr16:uid="{00000000-0015-0000-FFFF-FFFF28000000}" name="Conexão28"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2" xr16:uid="{00000000-0015-0000-FFFF-FFFF29000000}" name="Conexão29"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3" xr16:uid="{00000000-0015-0000-FFFF-FFFF2A000000}" name="Conexão3"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4" xr16:uid="{00000000-0015-0000-FFFF-FFFF2B000000}" name="Conexão3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5" xr16:uid="{00000000-0015-0000-FFFF-FFFF2C000000}" name="Conexão4"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6" xr16:uid="{00000000-0015-0000-FFFF-FFFF2D000000}" name="Conexão4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7" xr16:uid="{00000000-0015-0000-FFFF-FFFF2E000000}" name="Conexão5"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8" xr16:uid="{00000000-0015-0000-FFFF-FFFF2F000000}" name="Conexão5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9" xr16:uid="{00000000-0015-0000-FFFF-FFFF30000000}" name="Conexão6"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50" xr16:uid="{00000000-0015-0000-FFFF-FFFF31000000}" name="Conexão6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51" xr16:uid="{00000000-0015-0000-FFFF-FFFF32000000}" name="Conexão7"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2" xr16:uid="{00000000-0015-0000-FFFF-FFFF33000000}" name="Conexão7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3" xr16:uid="{00000000-0015-0000-FFFF-FFFF34000000}" name="Conexão8"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4" xr16:uid="{00000000-0015-0000-FFFF-FFFF35000000}" name="Conexão8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5" xr16:uid="{00000000-0015-0000-FFFF-FFFF36000000}" name="Conexão9"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6" xr16:uid="{00000000-0015-0000-FFFF-FFFF37000000}" name="Conexão9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<sst xmlns="http://schemas.openxmlformats.org/spreadsheetml/2006/main" count="19856" uniqueCount="7036">
  <si>
    <t>N</t>
  </si>
  <si>
    <t>SERVIÇOS PRELIMINARES E ADMINISTRAÇÃO DA OBRA</t>
  </si>
  <si>
    <t>2</t>
  </si>
  <si>
    <t>MOVIMENTO DE TERRA, DRENAGEM E ÁGUAS PLUVIAIS</t>
  </si>
  <si>
    <t>3</t>
  </si>
  <si>
    <t>FUNDACOES</t>
  </si>
  <si>
    <t>4</t>
  </si>
  <si>
    <t>ESTRUTURAS</t>
  </si>
  <si>
    <t>5</t>
  </si>
  <si>
    <t>ALVENARIA, DIVISÓRIAS, MUROS E FECHOS</t>
  </si>
  <si>
    <t>6</t>
  </si>
  <si>
    <t>COBERTURA</t>
  </si>
  <si>
    <t>7</t>
  </si>
  <si>
    <t>ESQUADRIAS, ACESSORIOS, VIDROS E ESPELHOS</t>
  </si>
  <si>
    <t>8</t>
  </si>
  <si>
    <t>INSTAL. ELETRICAS, TELEFONIA, SISTEMAS DE PROTEÇÃO E VENTILAÇÃO</t>
  </si>
  <si>
    <t>9</t>
  </si>
  <si>
    <t>INSTAL. HIDROSANITÁRIAS, GAS-GLP, INCÊNDIO E APARELHOS</t>
  </si>
  <si>
    <t>10</t>
  </si>
  <si>
    <t>REVESTIMENTOS DE PAREDES E PISOS, IMPERMEABILIZACÕES, PINTURAS E ARGAMASSAS</t>
  </si>
  <si>
    <t>11</t>
  </si>
  <si>
    <t>PAVIMENTACAO E CALCAMENTO, PAISAGISMO E EQUIPAMENTOS EXTERNOS</t>
  </si>
  <si>
    <t>12</t>
  </si>
  <si>
    <t>DIVERSOS (LIMPEZA,ENSAIOS TECNOLÓGICOS, EQUIPAMENTOS)</t>
  </si>
  <si>
    <t>PAM 
2019 2020</t>
  </si>
  <si>
    <r>
      <rPr>
        <sz val="10"/>
        <rFont val="Arial"/>
        <charset val="134"/>
      </rPr>
      <t>SECRETARIA DE ESTADO DO DESENVOLVIMENTO URBANO -</t>
    </r>
    <r>
      <rPr>
        <b/>
        <sz val="10"/>
        <rFont val="Arial"/>
        <charset val="134"/>
      </rPr>
      <t xml:space="preserve"> </t>
    </r>
    <r>
      <rPr>
        <b/>
        <sz val="12"/>
        <rFont val="Arial"/>
        <charset val="134"/>
      </rPr>
      <t>SEDU</t>
    </r>
  </si>
  <si>
    <t>CONSTRUÇÃO CIVIL</t>
  </si>
  <si>
    <t>Município:</t>
  </si>
  <si>
    <t>PATO BRANCO</t>
  </si>
  <si>
    <t xml:space="preserve">SAM  </t>
  </si>
  <si>
    <t>Edital no Município</t>
  </si>
  <si>
    <t>Procedimento prévio</t>
  </si>
  <si>
    <t>Início previsto da Obra</t>
  </si>
  <si>
    <t>Convênio</t>
  </si>
  <si>
    <t>Repasse do Concedente</t>
  </si>
  <si>
    <t>Projeto :</t>
  </si>
  <si>
    <t>PRAÇA POLIESPORTIVA - BAIRRO ANCHIETA</t>
  </si>
  <si>
    <t xml:space="preserve">LOTE nº </t>
  </si>
  <si>
    <t>Data</t>
  </si>
  <si>
    <t>Dias</t>
  </si>
  <si>
    <t>nº</t>
  </si>
  <si>
    <t>Contrapartida do Proponente</t>
  </si>
  <si>
    <t>Quantidade:</t>
  </si>
  <si>
    <t>CRONOGRAMA FÍSICO FINANCEIRO</t>
  </si>
  <si>
    <t>Valor Total</t>
  </si>
  <si>
    <t>Controle</t>
  </si>
  <si>
    <t>GRUPO</t>
  </si>
  <si>
    <t>SERVIÇOS</t>
  </si>
  <si>
    <t>PARCELAS (%)</t>
  </si>
  <si>
    <t>TOTAL</t>
  </si>
  <si>
    <t>% S/</t>
  </si>
  <si>
    <t>ITEM</t>
  </si>
  <si>
    <t>ITEM (R$)</t>
  </si>
  <si>
    <t>Data Início</t>
  </si>
  <si>
    <t>Data Fim</t>
  </si>
  <si>
    <t>TOTAIS</t>
  </si>
  <si>
    <t>COMPOSIÇÃO DOS RECURSOS (TESOURO E CONTRAPARTIDA)</t>
  </si>
  <si>
    <t>PARCELAS</t>
  </si>
  <si>
    <t>Nº DE</t>
  </si>
  <si>
    <t>MESES</t>
  </si>
  <si>
    <t>1T</t>
  </si>
  <si>
    <t xml:space="preserve">SERVIÇOS PRELIMINARES </t>
  </si>
  <si>
    <t>TESOURO</t>
  </si>
  <si>
    <t>R$</t>
  </si>
  <si>
    <t>1C</t>
  </si>
  <si>
    <t>E ADMINISTRAÇÃO DA OBRA</t>
  </si>
  <si>
    <t>CONTRAPARTIDA</t>
  </si>
  <si>
    <t>2T</t>
  </si>
  <si>
    <t xml:space="preserve">MOVIMENTO DE TERRA, DRENAGEM </t>
  </si>
  <si>
    <t>2C</t>
  </si>
  <si>
    <t>E ÁGUAS PLUVIAIS</t>
  </si>
  <si>
    <t>3T</t>
  </si>
  <si>
    <t>3C</t>
  </si>
  <si>
    <t>4T</t>
  </si>
  <si>
    <t>4C</t>
  </si>
  <si>
    <t>5T</t>
  </si>
  <si>
    <t xml:space="preserve">ALVENARIA, DIVISÓRIAS, </t>
  </si>
  <si>
    <t>5C</t>
  </si>
  <si>
    <t>MUROS E FECHOS</t>
  </si>
  <si>
    <t>8T</t>
  </si>
  <si>
    <t xml:space="preserve">INSTAL. ELETRICAS, TELEFONIA, </t>
  </si>
  <si>
    <t>8C</t>
  </si>
  <si>
    <t>SISTEMAS DE PROTEÇÃO E VENTILAÇÃO</t>
  </si>
  <si>
    <t>9T</t>
  </si>
  <si>
    <t xml:space="preserve">INSTAL. HIDROSANITÁRIAS, GAS-GLP, </t>
  </si>
  <si>
    <t>9C</t>
  </si>
  <si>
    <t>INCÊNDIO E APARELHOS</t>
  </si>
  <si>
    <t>10T</t>
  </si>
  <si>
    <t xml:space="preserve">REVESTIMENTOS DE PAREDES E PISOS, IMPERMEABILIZACÕES, </t>
  </si>
  <si>
    <t>10C</t>
  </si>
  <si>
    <t>PINTURAS E ARGAMASSAS</t>
  </si>
  <si>
    <t>11T</t>
  </si>
  <si>
    <t xml:space="preserve">PAVIMENTACAO E CALCAMENTO, PAISAGISMO </t>
  </si>
  <si>
    <t>11C</t>
  </si>
  <si>
    <t>E EQUIPAMENTOS EXTERNOS</t>
  </si>
  <si>
    <t>12T</t>
  </si>
  <si>
    <t>DIVERSOS (LIMPEZA,</t>
  </si>
  <si>
    <t>12C</t>
  </si>
  <si>
    <t>ENSAIOS TECNOLÓGICOS, EQUIPAMENTOS)</t>
  </si>
  <si>
    <t>T</t>
  </si>
  <si>
    <t>C</t>
  </si>
  <si>
    <t>FATURAMENTO MENSAL PREVISTO</t>
  </si>
  <si>
    <t>MENSAL PARCIAL PREVISTO EM %</t>
  </si>
  <si>
    <t>MENSAL ACUMULADO PREVISTO EM %</t>
  </si>
  <si>
    <t>Resp. Técnico - Anderson Rossatto:</t>
  </si>
  <si>
    <t>Prefeito Municipal - Augustinho Zucchi:</t>
  </si>
  <si>
    <t>Assinatura:</t>
  </si>
  <si>
    <t>data:</t>
  </si>
  <si>
    <t>Data:</t>
  </si>
  <si>
    <t>Augustinho Zucchi</t>
  </si>
  <si>
    <t>__________________</t>
  </si>
  <si>
    <t>BDI - ACÓRDÃO Nº 2622/2013 – TCU
EDIFICAÇÃO</t>
  </si>
  <si>
    <t>IMPOSTOS</t>
  </si>
  <si>
    <t>ISS =</t>
  </si>
  <si>
    <t>PIS =</t>
  </si>
  <si>
    <t xml:space="preserve"> </t>
  </si>
  <si>
    <t>COFINS =</t>
  </si>
  <si>
    <t>CPMF =</t>
  </si>
  <si>
    <t>TOTAL =</t>
  </si>
  <si>
    <t>TIPO DE SERVIÇO</t>
  </si>
  <si>
    <t>OBRAS</t>
  </si>
  <si>
    <t>MATERIAIS</t>
  </si>
  <si>
    <t/>
  </si>
  <si>
    <t>ADMINISTRAÇÃO CENTRAL</t>
  </si>
  <si>
    <t>RISCOS</t>
  </si>
  <si>
    <t>SEGUROS E GRANTIAS</t>
  </si>
  <si>
    <t>DESPESAS FINANCEIRAS</t>
  </si>
  <si>
    <t>LUCRO</t>
  </si>
  <si>
    <t>BDI (OBRA OU MATERIAIS/EQUIP.)</t>
  </si>
  <si>
    <t>BDI=(((((1+(C8+C9+C10)/100)*(1+C11/100)*(1+C12/100))/(1-C6/100))-1)*100)</t>
  </si>
  <si>
    <t>BDI (OBRA)</t>
  </si>
  <si>
    <r>
      <rPr>
        <sz val="10"/>
        <rFont val="MS Sans Serif"/>
        <charset val="134"/>
      </rPr>
      <t>Digite  "</t>
    </r>
    <r>
      <rPr>
        <b/>
        <sz val="10"/>
        <rFont val="MS Sans Serif"/>
        <charset val="134"/>
      </rPr>
      <t>X</t>
    </r>
    <r>
      <rPr>
        <sz val="10"/>
        <rFont val="MS Sans Serif"/>
        <charset val="134"/>
      </rPr>
      <t>" para obter Valor Total sem BDI</t>
    </r>
  </si>
  <si>
    <t>BDI (MATERIAIS E EQUIPAMENTOS)</t>
  </si>
  <si>
    <t>DIGITE</t>
  </si>
  <si>
    <t>1 - Solicitar o valor do ISS do município</t>
  </si>
  <si>
    <t>%</t>
  </si>
  <si>
    <t>2- Solicitar a "Base de Cálculo" (% de mão de Obra)</t>
  </si>
  <si>
    <t>3- Fórmula de cálculo do ISS</t>
  </si>
  <si>
    <t>=ISS x base de cálculo</t>
  </si>
  <si>
    <t>4- Valor do ISS calculado</t>
  </si>
  <si>
    <t>VALORES DO BDI POR TIPO DE OBRA</t>
  </si>
  <si>
    <t>TIPOS DE OBRA</t>
  </si>
  <si>
    <t>1º Quartil</t>
  </si>
  <si>
    <t>Médio</t>
  </si>
  <si>
    <t>3º Quartil</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</si>
  <si>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</si>
  <si>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</si>
  <si>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</si>
  <si>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</si>
  <si>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</si>
  <si>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BDI PARA ITENS DE MERO FORNECIMENTO DE
MATERIAIS E EQUIPAMENTOS</t>
  </si>
  <si>
    <t>RISCO</t>
  </si>
  <si>
    <t>SEGURO + GARANTIA</t>
  </si>
  <si>
    <t>DESPESA FINANCEIRA</t>
  </si>
  <si>
    <t>BDI PARA ITENS DE MERO FORNECIMENTO DE MATERIAIS E EQUIPAMENTOS</t>
  </si>
  <si>
    <t>PARCELA DO BDI</t>
  </si>
  <si>
    <t>PERCENTUAL DE ADMINISTRAÇÃO LOCAL INSERIDO NO CUSTO DIRETO*</t>
  </si>
  <si>
    <t>*Para verificação da adequabilidade das planilhas orçamentárias das obras públicas utilizar como referência do impacto esperado para os itens associados a administração local no valor total do orçamento, os seguintes valores percentuais abtidos no estudo de que tratam estes autos.</t>
  </si>
  <si>
    <t>GRANDES ITENS</t>
  </si>
  <si>
    <t>Projeto:</t>
  </si>
  <si>
    <t>( R$ ) - PM
TOTAIS</t>
  </si>
  <si>
    <t>Grandes 
Ìtens  (%)</t>
  </si>
  <si>
    <t>x</t>
  </si>
  <si>
    <t>TOTAL GERAL</t>
  </si>
  <si>
    <t>Experiência:</t>
  </si>
  <si>
    <t>Quantidade
(projeto)</t>
  </si>
  <si>
    <t>Unid</t>
  </si>
  <si>
    <t>Quantidade 
Edital (40%)</t>
  </si>
  <si>
    <t>ADM</t>
  </si>
  <si>
    <t>PRELIM</t>
  </si>
  <si>
    <t>MOV TERR</t>
  </si>
  <si>
    <t>TRANSP</t>
  </si>
  <si>
    <t>DRE</t>
  </si>
  <si>
    <t>CAIXAS</t>
  </si>
  <si>
    <t>CONTENSÕES</t>
  </si>
  <si>
    <t>AGREGADOS</t>
  </si>
  <si>
    <t>FORMAS</t>
  </si>
  <si>
    <t>ARMADURAS</t>
  </si>
  <si>
    <t>CONCRETOS</t>
  </si>
  <si>
    <t>LASTROS</t>
  </si>
  <si>
    <t>LAJES</t>
  </si>
  <si>
    <t>ELEMENTOS VAZADOS</t>
  </si>
  <si>
    <t>ALVENARIA</t>
  </si>
  <si>
    <t>DIVISÓRIAS E PAREDES</t>
  </si>
  <si>
    <t>MUROS E FSCHOS</t>
  </si>
  <si>
    <t>ESQUADRIAS E ACESSÓRIOS</t>
  </si>
  <si>
    <t>VIDROS E ESPELHOS</t>
  </si>
  <si>
    <t>INSTALACOES ELETRICAS, TELEFONIA, SISTEMAS DE PROTEÇÃO E VENTILAÇÃO</t>
  </si>
  <si>
    <t>INSTALACOES HIDROSANITÁRIAS, GAS-GLP, PREVENÇÃO CONTRA INCÊNDIO E APRARELHOS SANITÁRIOS</t>
  </si>
  <si>
    <t>REVESTIMENTOS, IMPERMEABILIZACÕES, PINTURAS E ARGAMASSAS</t>
  </si>
  <si>
    <t>tica</t>
  </si>
  <si>
    <t>ORÇAMENTO COMPARATIVO DE CONSTRUÇÃO CIVIL PELA TABELA</t>
  </si>
  <si>
    <t>SINAPI dezembro 2019</t>
  </si>
  <si>
    <t>ESCRITÓRIO REGIONAL</t>
  </si>
  <si>
    <t>:</t>
  </si>
  <si>
    <t>SUBPROJETO</t>
  </si>
  <si>
    <t>PROTOCOLO</t>
  </si>
  <si>
    <t xml:space="preserve">ARQ Nº </t>
  </si>
  <si>
    <t>LOCAL</t>
  </si>
  <si>
    <t>BDI (%) - BETUMES / MATERIAIS</t>
  </si>
  <si>
    <t>BDI (%) - MATERIAIS</t>
  </si>
  <si>
    <t>BDI (%) - SERVIÇOS</t>
  </si>
  <si>
    <t>DESCONTO (%)</t>
  </si>
  <si>
    <t>PLANILHA DE SERVIÇOS - CONSTRUÇÃO CIVIL</t>
  </si>
  <si>
    <t>54</t>
  </si>
  <si>
    <t>01</t>
  </si>
  <si>
    <t>CÓDIGO</t>
  </si>
  <si>
    <t>ORIGEM</t>
  </si>
  <si>
    <t>DESCRIÇÃO DOS SERVIÇOS</t>
  </si>
  <si>
    <t>UD</t>
  </si>
  <si>
    <t>PU TAB</t>
  </si>
  <si>
    <t>PU+BDI</t>
  </si>
  <si>
    <t>PROJETO ORIGINAL</t>
  </si>
  <si>
    <t>ORÇAMENTO APROVADO</t>
  </si>
  <si>
    <t>IMPRIMIR</t>
  </si>
  <si>
    <t>X</t>
  </si>
  <si>
    <t>QUANT</t>
  </si>
  <si>
    <t>UNIT</t>
  </si>
  <si>
    <t>( R$ ) - SEDU</t>
  </si>
  <si>
    <t>( R$ ) - PM</t>
  </si>
  <si>
    <t>Paranacidade
( R$ )</t>
  </si>
  <si>
    <t>PM
( R$ )</t>
  </si>
  <si>
    <t>ITENS</t>
  </si>
  <si>
    <t>FINAL</t>
  </si>
  <si>
    <t>Original +
Final</t>
  </si>
  <si>
    <t>1.1</t>
  </si>
  <si>
    <t>SERVIÇOS PRELIMINARES</t>
  </si>
  <si>
    <t>1.1.1</t>
  </si>
  <si>
    <t>LIMPEZA DE TERRENO, DESTOCAMENTO E DEMOLIÇÕES</t>
  </si>
  <si>
    <t>73859/2</t>
  </si>
  <si>
    <t>SINAPI</t>
  </si>
  <si>
    <t>CAPINA E LIMPEZA MANUAL DE TERRENO</t>
  </si>
  <si>
    <t>M2</t>
  </si>
  <si>
    <t>73822/2</t>
  </si>
  <si>
    <t>LIMPEZA MECANIZADA DE TERRENO COM REMOCAO DE CAMADA VEGETAL, UTILIZANDO MOTONIVELADORA</t>
  </si>
  <si>
    <t>030703</t>
  </si>
  <si>
    <t>SANEPAR</t>
  </si>
  <si>
    <t>Demolição manual de concreto simples</t>
  </si>
  <si>
    <t>M3</t>
  </si>
  <si>
    <t>030704</t>
  </si>
  <si>
    <t>Demolição mecânica de concreto simples</t>
  </si>
  <si>
    <t>030705</t>
  </si>
  <si>
    <t>Demolição manual de concreto ciclópico</t>
  </si>
  <si>
    <t>030706</t>
  </si>
  <si>
    <t>Demolição mecânica de concreto ciclópico</t>
  </si>
  <si>
    <t>030708</t>
  </si>
  <si>
    <t>Demolição mecânica de concreto armado</t>
  </si>
  <si>
    <t>030709</t>
  </si>
  <si>
    <t>Demolição de Enrocamento</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</si>
  <si>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</si>
  <si>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</si>
  <si>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</si>
  <si>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</si>
  <si>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</si>
  <si>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</si>
  <si>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</si>
  <si>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ARGAMASSAS, DE FORMA MANUAL, SEM REAPROVEITAMENTO. AF_12/2017</t>
  </si>
  <si>
    <t>DEMOLIÇÃO DE RODAPÉ CERÂMICO, DE FORMA MANUAL, SEM REAPROVEITAMENTO. AF_12/2017</t>
  </si>
  <si>
    <t>M</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</si>
  <si>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</si>
  <si>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</si>
  <si>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</si>
  <si>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</si>
  <si>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</si>
  <si>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</si>
  <si>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</si>
  <si>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</si>
  <si>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</si>
  <si>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</si>
  <si>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</si>
  <si>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</si>
  <si>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</si>
  <si>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PROTEÇÃO TÉRMICA PARA COBERTURA EM EPS, DE FORMA MANUAL, SEM REAPROVEITAMENTO. AF_12/2017</t>
  </si>
  <si>
    <t>REMOÇÃO DE INTERRUPTORES/TOMADAS ELÉTRICAS, DE FORMA MANUAL, SEM REAPROVEITAMENTO. AF_12/2017</t>
  </si>
  <si>
    <t>UN</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</si>
  <si>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</si>
  <si>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</si>
  <si>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</si>
  <si>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</si>
  <si>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</si>
  <si>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</si>
  <si>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DESMATAMENTO E LIMPEZA MECANIZADA DE TERRENO COM ARVORES ATE Ø 15CM, UTILIZANDO TRATOR DE ESTEIRAS</t>
  </si>
  <si>
    <t>73859/1</t>
  </si>
  <si>
    <t>DESMATAMENTO E LIMPEZA MECANIZADA DE TERRENO COM REMOCAO DE CAMADA VEGETAL, UTILIZANDO TRATOR DE ESTEIRAS</t>
  </si>
  <si>
    <t>73903/1</t>
  </si>
  <si>
    <t>LIMPEZA SUPERFICIAL DA CAMADA VEGETAL EM JAZIDA</t>
  </si>
  <si>
    <t>CORTE DE CAPOEIRA FINA A FOICE</t>
  </si>
  <si>
    <t>PREPARO MANUAL DE TERRENO S/ RASPAGEM SUPERFICIAL</t>
  </si>
  <si>
    <t>DER</t>
  </si>
  <si>
    <t>LIMPEZA DE JAZIDA (MATERIAL VEGETAL, OU INSERVÍVEL, EXCETO LAMA)</t>
  </si>
  <si>
    <t>1.1.2</t>
  </si>
  <si>
    <t>LOCACAO</t>
  </si>
  <si>
    <t>SINAPI/2016</t>
  </si>
  <si>
    <t>LOCACAO DA OBRA, COM USO DE EQUIPAMENTOS TOPOGRAFICOS, INCLUSIVE NIVELADOR</t>
  </si>
  <si>
    <t>LOCAÇÃO DE PONTO PARA REFERÊNCIA TOPOGRÁFICA. AF_10/2018</t>
  </si>
  <si>
    <t>LOCACAO CONVENCIONAL DE OBRA, UTILIZANDO GABARITO DE TÁBUAS CORRIDAS PONTALETADAS A CADA 2,00M -  2 UTILIZAÇÕES. AF_10/2018</t>
  </si>
  <si>
    <t>LOCAÇÃO DE REDE DE ÁGUA OU ESGOTO. AF_10/2018</t>
  </si>
  <si>
    <t>LOCAÇÃO DE PAVIMENTAÇÃO. AF_10/2018</t>
  </si>
  <si>
    <t>1.1.3</t>
  </si>
  <si>
    <t>ANDAIMES</t>
  </si>
  <si>
    <t>LOCACAO MENSAL DE ANDAIME METALICO TIPO FACHADEIRO, INCLUSIVE MONTAGEM</t>
  </si>
  <si>
    <t>COLOCAÇÃO DE TELA EM ANDAIME FACHADEIRO. AF_11/2017</t>
  </si>
  <si>
    <t>MONTAGEM E DESMONTAGEM DE ANDAIME MODULAR FACHADEIRO, COM PISO METÁLICO, PARA EDIFICAÇÕES COM MÚLTIPLOS PAVIMENTOS (EXCLUSIVE ANDAIME E LIMPEZA). AF_11/2017</t>
  </si>
  <si>
    <t>1.1.4</t>
  </si>
  <si>
    <t>RETIRADA DE ENTULHO</t>
  </si>
  <si>
    <t>CARGA MANUAL DE ENTULHO EM CAMINHAO BASCULANTE 6 M3</t>
  </si>
  <si>
    <t>CARGA E DESCARGA MECANIZADAS DE ENTULHO EM CAMINHAO BASCULANTE 6 M3</t>
  </si>
  <si>
    <t>TRANSPORTE DE ENTULHO COM CAMINHÃO BASCULANTE 6 M3, RODOVIA PAVIMENTADA, DMT ATE 0,5 KM</t>
  </si>
  <si>
    <t>1.1.5</t>
  </si>
  <si>
    <t>DIVERSOS</t>
  </si>
  <si>
    <t>74219/1</t>
  </si>
  <si>
    <t>PASSADICOS COM TABUAS DE MADEIRA PARA PEDESTRES</t>
  </si>
  <si>
    <t>74219/2</t>
  </si>
  <si>
    <t>PASSADICOS COM TABUAS DE MADEIRA PARA VEICULOS</t>
  </si>
  <si>
    <t>CHAPA DE ACO CARBONO 3/8 (COLOC/ USO/ RETIR) P/ PASS VEICULO SOBRE VALA MEDIDA P/ AREA CHAPA EM CADA APLICACAO</t>
  </si>
  <si>
    <t>1.2</t>
  </si>
  <si>
    <t>ADMINISTRACAO E CANTEIRO DE OBRAS</t>
  </si>
  <si>
    <t>1.2.1</t>
  </si>
  <si>
    <t>ADMINISTRACAO DE OBRA</t>
  </si>
  <si>
    <t>1.2.1.1</t>
  </si>
  <si>
    <t>ENCARGOS COMPLEMENTARES REFERENCIAL</t>
  </si>
  <si>
    <t>1.2.1.2</t>
  </si>
  <si>
    <t>FECHAMENTOS</t>
  </si>
  <si>
    <t>74220/1</t>
  </si>
  <si>
    <t>TAPUME DE CHAPA DE MADEIRA COMPENSADA, E= 6MM, COM PINTURA A CAL E REAPROVEITAMENTO DE 2X</t>
  </si>
  <si>
    <t>TAPUME COM COMPENSADO DE MADEIRA. AF_05/2018</t>
  </si>
  <si>
    <t>TAPUME COM TELHA METÁLICA. AF_05/2018</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</si>
  <si>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</si>
  <si>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</si>
  <si>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</si>
  <si>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1.2.1.3</t>
  </si>
  <si>
    <t>LIGACOES PROVISORIAS</t>
  </si>
  <si>
    <t>ENTRADA PROVISORIA DE ENERGIA ELETRICA AEREA TRIFASICA 40A EM POSTE MADEIRA</t>
  </si>
  <si>
    <t>1.2.2</t>
  </si>
  <si>
    <t>BARRACAO DE OBRA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</si>
  <si>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</si>
  <si>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</si>
  <si>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</si>
  <si>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</si>
  <si>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</si>
  <si>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</si>
  <si>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</si>
  <si>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</si>
  <si>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</si>
  <si>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</si>
  <si>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</si>
  <si>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</si>
  <si>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</si>
  <si>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</si>
  <si>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ICO-04</t>
  </si>
  <si>
    <t>PM Curitiba</t>
  </si>
  <si>
    <t>LOCAÇÃO DE CONTAINER METÁLICO COM ESCRITÓRIO E BWC, MEDINDO 6,00 X 2,40 M H=2,30M</t>
  </si>
  <si>
    <t>MES</t>
  </si>
  <si>
    <t>00010775</t>
  </si>
  <si>
    <t>SINAPI 2020</t>
  </si>
  <si>
    <t>LOCAÇÃO DE CONTAINER 2,30 x 6,00M, ALT. 2,50M, COM 1 SANITÁRIO, PARA ESCRITÓRIO, COMPLETO, SEM DIVISÓRIAS INTERNAS.</t>
  </si>
  <si>
    <t>MÊS/C</t>
  </si>
  <si>
    <t>00010776</t>
  </si>
  <si>
    <t>LOCAÇÃO DE CONTAINER 2,30 x 6,00M, ALT. 2,50M, PARA ESCRITÓRIO, SEM DIVISÓRIAS INTERNAS, E SEM SANITÁRIO</t>
  </si>
  <si>
    <t>MÊS/CR</t>
  </si>
  <si>
    <t>00010779</t>
  </si>
  <si>
    <t>LOCAÇÃO DE CONTAINER 2,30 x 4,30M, ALT. 2,50M,P/ SANITÁRIO, COM 5 BACIAS, 1 LAVATÓRIO E 4 MICTÓRIOS.</t>
  </si>
  <si>
    <t>00010777</t>
  </si>
  <si>
    <t>LOCAÇÃO DE CONTAINER 2,30 x 4,30M, ALT. 2,50M,P/ SANITÁRIO, COM 3 BACIAS, 4 CHUVEIROS, 1 LAVATÓRIO E 1 MICTÓRIO.</t>
  </si>
  <si>
    <t>00010778</t>
  </si>
  <si>
    <t>LOCAÇÃO DE CONTAINER 2,30 x 4,30M, ALT. 2,50M,P/ SANITÁRIO, COM 4 BACIAS, 8 CHUVEIROS, 1 LAVATÓRIO E 1 MICTÓRIO.</t>
  </si>
  <si>
    <t>1.2.3</t>
  </si>
  <si>
    <t>PLACA DE IDENTIFICAÇÃO / LETREIRO</t>
  </si>
  <si>
    <t>74209/1</t>
  </si>
  <si>
    <t>PLACA DE OBRA EM CHAPA DE ACO GALVANIZADO</t>
  </si>
  <si>
    <t>73916/2</t>
  </si>
  <si>
    <t>PLACA ESMALTADA PARA IDENTIFICAÇÃO NR DE RUA, DIMENSÕES 45X25CM</t>
  </si>
  <si>
    <t>1.2.4</t>
  </si>
  <si>
    <t>SINALIZACAO</t>
  </si>
  <si>
    <t>74221/1</t>
  </si>
  <si>
    <t>SINALIZACAO DE TRANSITO - NOTURNA</t>
  </si>
  <si>
    <t>1.2.5</t>
  </si>
  <si>
    <t>TOPOGRAFIA</t>
  </si>
  <si>
    <t>SERVICOS TOPOGRAFICOS PARA PAVIMENTACAO, INCLUSIVE NOTA DE SERVICOS, ACOMPANHAMENTO E GREIDE</t>
  </si>
  <si>
    <t>SERVIÇOS EXTRAS - SERVIÇOS PRELIMINARES E ADMINISTRACAO DA OBRA</t>
  </si>
  <si>
    <t>COMPOSIÇÃO</t>
  </si>
  <si>
    <t>ENTRADA PROVISÓRIA DE ÁGUA</t>
  </si>
  <si>
    <t>DEMOLIÇÃO DE MURETA EM ALVENARIA COM MOURÕES DE CONCRETO E CERCA METÁLICA -  INCLUSIVE TRANSPORTE DE ENTULHOS</t>
  </si>
  <si>
    <t>UNID.</t>
  </si>
  <si>
    <t>REMOÇÃO DE TRAVES METÁLICAS - INCLUSIVE TRANSPORTE DE ENTULHOS</t>
  </si>
  <si>
    <t>DEMOLIÇÃO DE PONTO DE ÔNIBUS EXISTENTE - INCLUSIVE TRANSPORTE DE ENTULHOS</t>
  </si>
  <si>
    <t>2.1</t>
  </si>
  <si>
    <t>MOVIMENTO DE TERRA</t>
  </si>
  <si>
    <t>2.1.1</t>
  </si>
  <si>
    <t>ESCAVACAO MANUAL</t>
  </si>
  <si>
    <t>ESCAVAÇÃO MANUAL DE VALA COM PROFUNDIDADE MENOR OU IGUAL A 1,30 M. AF_03/2016</t>
  </si>
  <si>
    <t>ESCAVAÇÃO MANUAL DE VIGA DE BORDA PARA RADIER. AF_09/2017</t>
  </si>
  <si>
    <t>73965/9</t>
  </si>
  <si>
    <t>ESCAVACAO MANUAL DE VALA EM LODO, DE 1,5 ATE 3M, EXCLUINDO ESGOTAMENTO/ESCORAMENTO.</t>
  </si>
  <si>
    <t>79506/2</t>
  </si>
  <si>
    <t>ESCAVAÇÃO MANUAL DE VALA/CAVA EM LODO, ENTRE 3 E 4,5M DE PROFUNDIDADE</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</si>
  <si>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</si>
  <si>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</si>
  <si>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</si>
  <si>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</si>
  <si>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</si>
  <si>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2.1.2</t>
  </si>
  <si>
    <t>ESCAVACAO MECANICA</t>
  </si>
  <si>
    <t>CORTE E ATERRO COMPENSADO</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</si>
  <si>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</si>
  <si>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</si>
  <si>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</si>
  <si>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</si>
  <si>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</si>
  <si>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</si>
  <si>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</si>
  <si>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</si>
  <si>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</si>
  <si>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</si>
  <si>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</si>
  <si>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</si>
  <si>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</si>
  <si>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</si>
  <si>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</si>
  <si>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</si>
  <si>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</si>
  <si>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</si>
  <si>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</si>
  <si>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</si>
  <si>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</si>
  <si>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</si>
  <si>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</si>
  <si>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</si>
  <si>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</si>
  <si>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</si>
  <si>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</si>
  <si>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</si>
  <si>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</si>
  <si>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</si>
  <si>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</si>
  <si>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</si>
  <si>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</si>
  <si>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</si>
  <si>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</si>
  <si>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</si>
  <si>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</si>
  <si>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</si>
  <si>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</si>
  <si>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</si>
  <si>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</si>
  <si>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</si>
  <si>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</si>
  <si>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</si>
  <si>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</si>
  <si>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</si>
  <si>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</si>
  <si>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</si>
  <si>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</si>
  <si>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</si>
  <si>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</si>
  <si>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</si>
  <si>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</si>
  <si>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</si>
  <si>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</si>
  <si>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</si>
  <si>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</si>
  <si>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</si>
  <si>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</si>
  <si>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</si>
  <si>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</si>
  <si>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</si>
  <si>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</si>
  <si>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</si>
  <si>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</si>
  <si>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</si>
  <si>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</si>
  <si>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</si>
  <si>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</si>
  <si>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</si>
  <si>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</si>
  <si>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</si>
  <si>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</si>
  <si>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</si>
  <si>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</si>
  <si>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</si>
  <si>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</si>
  <si>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</si>
  <si>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</si>
  <si>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</si>
  <si>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</si>
  <si>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</si>
  <si>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</si>
  <si>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</si>
  <si>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</si>
  <si>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</si>
  <si>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</si>
  <si>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</si>
  <si>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</si>
  <si>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2.1.3</t>
  </si>
  <si>
    <t>ESGOTAMENTO</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</si>
  <si>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</si>
  <si>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</si>
  <si>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</si>
  <si>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</si>
  <si>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</si>
  <si>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</si>
  <si>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</si>
  <si>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</si>
  <si>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</si>
  <si>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</si>
  <si>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</si>
  <si>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</si>
  <si>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</si>
  <si>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</si>
  <si>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</si>
  <si>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</si>
  <si>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</si>
  <si>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</si>
  <si>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</si>
  <si>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</si>
  <si>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</si>
  <si>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</si>
  <si>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</si>
  <si>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</si>
  <si>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</si>
  <si>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2.1.4</t>
  </si>
  <si>
    <t>ATERRO MANUAL</t>
  </si>
  <si>
    <t>ATERRO MANUAL DE VALAS COM SOLO ARGILO-ARENOSO E COMPACTAÇÃO MECANIZADA. AF_05/2016</t>
  </si>
  <si>
    <t>ATERRO MANUAL DE VALAS COM AREIA PARA ATERRO E COMPACTAÇÃO MECANIZADA. AF_05/2016</t>
  </si>
  <si>
    <t>UMEDECIMENTO DE MATERIAL PARA FECHAMENTO DE VALAS.</t>
  </si>
  <si>
    <t>2.1.5</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</si>
  <si>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</si>
  <si>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</si>
  <si>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</si>
  <si>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</si>
  <si>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</si>
  <si>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</si>
  <si>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</si>
  <si>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</si>
  <si>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</si>
  <si>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</si>
  <si>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</si>
  <si>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</si>
  <si>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</si>
  <si>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</si>
  <si>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</si>
  <si>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</si>
  <si>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</si>
  <si>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</si>
  <si>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</si>
  <si>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</si>
  <si>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</si>
  <si>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</si>
  <si>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</si>
  <si>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</si>
  <si>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</si>
  <si>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2.1.6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</si>
  <si>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</si>
  <si>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</si>
  <si>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</si>
  <si>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</si>
  <si>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</si>
  <si>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</si>
  <si>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</si>
  <si>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</si>
  <si>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</si>
  <si>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</si>
  <si>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</si>
  <si>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</si>
  <si>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</si>
  <si>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</si>
  <si>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</si>
  <si>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</si>
  <si>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</si>
  <si>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</si>
  <si>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</si>
  <si>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</si>
  <si>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</si>
  <si>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</si>
  <si>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</si>
  <si>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</si>
  <si>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2.1.7</t>
  </si>
  <si>
    <t>ESPALHAMENTO</t>
  </si>
  <si>
    <t>2.1.8</t>
  </si>
  <si>
    <t>COMPACTACAO MANUAL</t>
  </si>
  <si>
    <t>REATERRO MANUAL APILOADO COM SOQUETE. AF_10/2017</t>
  </si>
  <si>
    <t>2.1.9</t>
  </si>
  <si>
    <t>COMPACTACAO MECANICA</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</si>
  <si>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</si>
  <si>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</si>
  <si>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</si>
  <si>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</si>
  <si>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</si>
  <si>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</si>
  <si>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</si>
  <si>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</si>
  <si>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</si>
  <si>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</si>
  <si>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74005/1</t>
  </si>
  <si>
    <t>COMPACTACAO MECANICA, SEM CONTROLE DO GC (C/COMPACTADOR PLACA 400 KG)</t>
  </si>
  <si>
    <t>COMPACTAÇÃO MECÂNICA DE SOLO PARA EXECUÇÃO DE RADIER, COM COMPACTADOR DE SOLOS A PERCUSSÃO. AF_09/2017</t>
  </si>
  <si>
    <t>COMPACTAÇÃO MECÂNICA DE SOLO PARA EXECUÇÃO DE RADIER, COM COMPACTADOR DE SOLOS TIPO PLACA VIBRATÓRIA. AF_09/2017</t>
  </si>
  <si>
    <t>2.2</t>
  </si>
  <si>
    <t>TRANSPORTE DE MATERIAIS</t>
  </si>
  <si>
    <t>2.2.1</t>
  </si>
  <si>
    <t>TRANSPORTE COM CAMINHAO</t>
  </si>
  <si>
    <t>2.2.1.1</t>
  </si>
  <si>
    <t>CAPACIDADE 18 METROS CÚBICOS</t>
  </si>
  <si>
    <t>TRANSPORTE COM CAMINHÃO BASCULANTE DE 18 M3, EM VIA URBANA PAVIMENTADA, DMT ACIMA DE 30 KM(UNIDADE: M3XKM). AF_09/2016</t>
  </si>
  <si>
    <t>M3XKM</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</si>
  <si>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</si>
  <si>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</si>
  <si>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</si>
  <si>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18 M3, EM VIA URBANA PAVIMENTADA, DMT ACIMA DE 30 KM (UNIDADE: TXKM). AF_09/2016</t>
  </si>
  <si>
    <t>TXKM</t>
  </si>
  <si>
    <t>TRANSPORTE COM CAMINHÃO BASCULANTE DE 18 M3, EM VIA URBANA PAVIMENTADA, DMT ATÉ 30 KM (UNIDADE: TXKM). AF_12/2016</t>
  </si>
  <si>
    <t>TRANSPORTE COM CAMINHÃO BASCULANTE DE 18 M3, EM VIA URBANA EM REVESTIMENTO PRIMÁRIO (UNIDADE: TXKM). AF_09/2016</t>
  </si>
  <si>
    <t>TRANSPORTE COM CAMINHÃO BASCULANTE DE 18 M3, EM VIA URBANA EM LEITO NATURAL (UNIDADE: TXKM). AF_09/2016</t>
  </si>
  <si>
    <t>2.2.1.2</t>
  </si>
  <si>
    <t>BASCULANTE - CAPACIDADE 14 METROS CÚBICOS</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</si>
  <si>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</si>
  <si>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</si>
  <si>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</si>
  <si>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</si>
  <si>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14 M3, EM VIA URBANA PAVIMENTADA, DMT ACIMA DE 30 KM (UNIDADE: TXKM). AF_04/2016</t>
  </si>
  <si>
    <t>TRANSPORTE COM CAMINHÃO BASCULANTE DE 14 M3, EM VIA URBANA PAVIMENTADA, DMT ATÉ 30 KM (UNIDADE: TXKM). AF_12/2016</t>
  </si>
  <si>
    <t>TRANSPORTE COM CAMINHÃO BASCULANTE DE 14 M3, EM VIA URBANA EM REVESTIMENTO PRIMÁRIO (UNIDADE: TXKM). AF_04/2016</t>
  </si>
  <si>
    <t>TRANSPORTE COM CAMINHÃO BASCULANTE DE 14 M3, EM VIA URBANA EM LEITO NATURAL (UNIDADE: TXKM). AF_04/2016</t>
  </si>
  <si>
    <t>2.2.1.3</t>
  </si>
  <si>
    <t>BASCULANTE - CAPACIDADE 10 METROS CÚBICOS</t>
  </si>
  <si>
    <t>TRANSPORTE COM CAMINHÃO BASCULANTE DE 10 M3, EM VIA URBANA PAVIMENTADA, DMT ACIMA DE 30KM (UNIDADE: M3XKM). AF_04/2016</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</si>
  <si>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</si>
  <si>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</si>
  <si>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</si>
  <si>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DE 10 M3, EM VIA URBANA PAVIMENTADA, DMT ACIMA DE 30 KM (UNIDADE: TXKM). AF_04/2016</t>
  </si>
  <si>
    <t>TRANSPORTE COM CAMINHÃO BASCULANTE DE 10 M3, EM VIA URBANA PAVIMENTADA, DMT ATÉ 30 KM (UNIDADE: TXKM). AF_12/2016</t>
  </si>
  <si>
    <t>TRANSPORTE COM CAMINHÃO BASCULANTE DE 10 M3, EM VIA URBANA EM REVESTIMENTO PRIMÁRIO (UNIDADE: TXKM). AF_04/2016</t>
  </si>
  <si>
    <t>TRANSPORTE COM CAMINHÃO BASCULANTE DE 10 M3, EM VIA URBANA EM LEITO NATURAL (UNIDADE: TXKM). AF_04/2016</t>
  </si>
  <si>
    <t>TRANSPORTE COM CAMINHÃO BASCULANTE 10 M3 DE MASSA ASFALTICA PARA PAVIMENTAÇÃO URBANA</t>
  </si>
  <si>
    <t>2.2.1.4</t>
  </si>
  <si>
    <t>BASCULANTE - CAPACIDADE 6 METROS CÚBICOS</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</si>
  <si>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</si>
  <si>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</si>
  <si>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</si>
  <si>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</si>
  <si>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</si>
  <si>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</si>
  <si>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</si>
  <si>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</si>
  <si>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TRANSPORTE DE ENTULHO COM CAMINHAO BASCULANTE 6 M3, RODOVIA PAVIMENTADA, DMT 0,5 A 1,0 KM</t>
  </si>
  <si>
    <t>2.2.1.5</t>
  </si>
  <si>
    <t>CARROCERIA - CAPACIDADE 9 TONELADAS</t>
  </si>
  <si>
    <t>TRANSPORTE COMERCIAL COM CAMINHAO CARROCERIA 9 T, RODOVIA EM LEITO NATURAL</t>
  </si>
  <si>
    <t>TRANSPORTE COMERCIAL COM CAMINHAO CARROCERIA 9 T, RODOVIA COM REVESTIMENTO PRIMARIO</t>
  </si>
  <si>
    <t>TRANSPORTE COMERCIAL COM CAMINHAO CARROCERIA 9 T, RODOVIA PAVIMENTADA</t>
  </si>
  <si>
    <t>2.2.2</t>
  </si>
  <si>
    <t>TRANSPORTES DIVERSOS</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</si>
  <si>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</si>
  <si>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</si>
  <si>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</si>
  <si>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VIDRO (UNIDADE: M2XKM). AF_07/2019</t>
  </si>
  <si>
    <t>M2XKM</t>
  </si>
  <si>
    <t>TRANSPORTE HORIZONTAL MANUAL, DE TELA DE AÇO (UNIDADE: KGXKM). AF_07/2019</t>
  </si>
  <si>
    <t>KGXKM</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</si>
  <si>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</si>
  <si>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</si>
  <si>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</si>
  <si>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TÁBUAS DE MADEIRA COM SEÇÃO TRANSVERSAL DE 2,5 X 25 CM E 2,5 X 30 CM (UNIDADE: MXKM). AF_07/2019</t>
  </si>
  <si>
    <t>MXKM</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</si>
  <si>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</si>
  <si>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</si>
  <si>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</si>
  <si>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</si>
  <si>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</si>
  <si>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</si>
  <si>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</si>
  <si>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</si>
  <si>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</si>
  <si>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</si>
  <si>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UNXKM</t>
  </si>
  <si>
    <t>TRANSPORTE HORIZONTAL MANUAL, DE BANCADA DE MÁRMORE OU GRANITO PARA COZINHA/LAVATÓRIO OU MÁRMORE SINTÉTICO COM CUBA INTEGRADA (UNIDADE: UNIDXKM). AF_07/2019</t>
  </si>
  <si>
    <t>TRANSPORTE DE PAVIMENTACAO REMOVIDA (RODOVIAS NAO URBANAS)</t>
  </si>
  <si>
    <t>TRANSPORTE COMERCIAL DE BRITA</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</si>
  <si>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</si>
  <si>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</si>
  <si>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</si>
  <si>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</si>
  <si>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2.2.3</t>
  </si>
  <si>
    <t>TRANSPORTE HORIZONTAL COM CARRINHO</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</si>
  <si>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</si>
  <si>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</si>
  <si>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</si>
  <si>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</si>
  <si>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</si>
  <si>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</si>
  <si>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</si>
  <si>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</si>
  <si>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</si>
  <si>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</si>
  <si>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CARRINHO PLATAFORMA, DE LATA DE 18 LITROS (UNIDADE: LXKM). AF_07/2019</t>
  </si>
  <si>
    <t>LXKM</t>
  </si>
  <si>
    <t>TRANSPORTE HORIZONTAL COM CARRINHO RACIONAL, DE LATA DE 18 LITROS (UNIDADE: LXKM). AF_07/2019</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</si>
  <si>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</si>
  <si>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</si>
  <si>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</si>
  <si>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</si>
  <si>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2.2.4</t>
  </si>
  <si>
    <t>TRANSPORTE MANUAL HORIZONTAL</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</si>
  <si>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</si>
  <si>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</si>
  <si>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</si>
  <si>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</si>
  <si>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</si>
  <si>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</si>
  <si>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</si>
  <si>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</si>
  <si>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</si>
  <si>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</si>
  <si>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</si>
  <si>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</si>
  <si>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</si>
  <si>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</si>
  <si>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</si>
  <si>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</si>
  <si>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</si>
  <si>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</si>
  <si>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</si>
  <si>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</si>
  <si>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</si>
  <si>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</si>
  <si>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</si>
  <si>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</si>
  <si>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</si>
  <si>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2.2.5</t>
  </si>
  <si>
    <t>TRANSPORTE HORIZONTAL COM MANIPULADOR TELSCÓPICO</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</si>
  <si>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</si>
  <si>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</si>
  <si>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</si>
  <si>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</si>
  <si>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</si>
  <si>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</si>
  <si>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</si>
  <si>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2.2.7</t>
  </si>
  <si>
    <t>CARGA E TRANSPORTE HORIZONTAL DE TUBOS</t>
  </si>
  <si>
    <t>2.2.8</t>
  </si>
  <si>
    <t>CARGA E TRANSPORTE HORIZONTAL DE BLOCOS</t>
  </si>
  <si>
    <t>TRANSPORTE HORIZONTAL MANUAL, DE BLOCOS VAZADOS DE CONCRETO OU CERÂMICO DE 19X19X39CM (UNIDADE: BLOCOXKM). AF_07/2019</t>
  </si>
  <si>
    <t>TRANSPORTE HORIZONTAL MANUAL, DE BLOCOS CERÂMICOS FURADOS NA HORIZONTAL DE 9X19X19CM (UNIDADE: BLOCOXKM). AF_07/2019</t>
  </si>
  <si>
    <t>2.2.9</t>
  </si>
  <si>
    <t>CARGA E TRANSPORTE HORIZONTAL DE LATAS</t>
  </si>
  <si>
    <t>2.2.10</t>
  </si>
  <si>
    <t>CARGA E TRANSPORTE HORIZONTAL DE MASSA/GRANEL</t>
  </si>
  <si>
    <t>2.2.11</t>
  </si>
  <si>
    <t>CARGA E TRANSPORTE HORIZONTAL DE PLACAS CERAMICAS</t>
  </si>
  <si>
    <t>2.2.12</t>
  </si>
  <si>
    <t>CARGA E TRANSPORTE HORIZONTAL DE SACOS</t>
  </si>
  <si>
    <t>TRANSPORTE HORIZONTAL COM MANIPULADOR TELESCÓPICO, DE TELHA DE CONCRETO OU CERÂMICA (UNIDADE: M2XKM).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</si>
  <si>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</si>
  <si>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</si>
  <si>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</si>
  <si>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</si>
  <si>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</si>
  <si>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</si>
  <si>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</si>
  <si>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</si>
  <si>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</si>
  <si>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</si>
  <si>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2.2.13</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</si>
  <si>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</si>
  <si>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</si>
  <si>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</si>
  <si>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</si>
  <si>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</si>
  <si>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</si>
  <si>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</si>
  <si>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</si>
  <si>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</si>
  <si>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</si>
  <si>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</si>
  <si>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</si>
  <si>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</si>
  <si>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</si>
  <si>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2.2.14</t>
  </si>
  <si>
    <t>TRANSPORTE VERTICAL - DIVERSOS</t>
  </si>
  <si>
    <t>TRANSPORTE VERTICAL, BANCADA DE MÁRMORE OU GRANITO PARA COZINHA/LAVATÓRIO OU MÁRMORE SINTÉTICO COM CUBA INTEGRADA, MANUAL, 1 PAVIMENTO, (UNIDADE: UNID). AF_07/2019</t>
  </si>
  <si>
    <t>2.2.23</t>
  </si>
  <si>
    <t>CARGA E TRANSPORTE MECANICO</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</si>
  <si>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</si>
  <si>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</si>
  <si>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</si>
  <si>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</si>
  <si>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</si>
  <si>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74010/1</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</si>
  <si>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</si>
  <si>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</si>
  <si>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</si>
  <si>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</si>
  <si>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</si>
  <si>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</si>
  <si>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</si>
  <si>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</si>
  <si>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</si>
  <si>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2.2.24</t>
  </si>
  <si>
    <t>CARGA MANUAL E TRANSPORTE MECANICO</t>
  </si>
  <si>
    <t>2.3</t>
  </si>
  <si>
    <t>DRENAGEM E AGUAS PLUVIAIS</t>
  </si>
  <si>
    <t>2.3.1</t>
  </si>
  <si>
    <t>MANUTENCAO / REPAROS - DRENAGEM E AGUAS PLUVIAIS</t>
  </si>
  <si>
    <t>2.3.2</t>
  </si>
  <si>
    <t>CANALETAS/CALHAS EM CONCRETO E ALVENARIA</t>
  </si>
  <si>
    <t>73882/1</t>
  </si>
  <si>
    <t>CALHA EM CONCRETO SIMPLES, EM MEIA CANA, DIAMETRO 200 MM</t>
  </si>
  <si>
    <t>73882/5</t>
  </si>
  <si>
    <t>CALHA EM CONCRETO SIMPLES, EM MEIA CANA DE CONCRETO, DIAMETRO 600 MM</t>
  </si>
  <si>
    <t>2.3.3</t>
  </si>
  <si>
    <t>VALETAS</t>
  </si>
  <si>
    <t>EXECUCAO DRENO PROFUNDO, COM CORTE TRAPEZOIDAL EM SOLO, DE 70X80X150CM EXCL TUBO INCL MATERIAL EXECUCAO, COM SELO ENCHIMENTO MATERIAL DRENANTE E ESCAVACAO</t>
  </si>
  <si>
    <t>2.3.4</t>
  </si>
  <si>
    <t>DRENOS COM AGREGADOS</t>
  </si>
  <si>
    <t>73816/2</t>
  </si>
  <si>
    <t>EXECUCAO DE DRENO VERTICAL COM PEDRISCO, DIAMETRO 200MM</t>
  </si>
  <si>
    <t>73883/1</t>
  </si>
  <si>
    <t>EXECUCAO DE DRENO FRANCES COM AREIA MEDIA</t>
  </si>
  <si>
    <t>73883/2</t>
  </si>
  <si>
    <t>EXECUCAO DE DRENO FRANCES COM BRITA NUM 2</t>
  </si>
  <si>
    <t>73883/3</t>
  </si>
  <si>
    <t>EXECUCAO DE DRENO FRANCES COM CASCALHO</t>
  </si>
  <si>
    <t>EXECUCAO DE DRENO CEGO</t>
  </si>
  <si>
    <t>CAMADA VERTICAL DRENANTE C/ PEDRA BRITADA NUMS 1 E 2</t>
  </si>
  <si>
    <t>2.3.5</t>
  </si>
  <si>
    <t>DRENOS COM MANTA GEOTEXTIL</t>
  </si>
  <si>
    <t>73881/1</t>
  </si>
  <si>
    <t>EXECUCAO DE DRENO COM MANTA GEOTEXTIL 200 G/M2</t>
  </si>
  <si>
    <t>73881/3</t>
  </si>
  <si>
    <t>EXECUCAO DE DRENO COM MANTA GEOTEXTIL 400 G/M2</t>
  </si>
  <si>
    <t>FORNECIMENTO/INSTALACAO DE MANTA BIDIM RT-10</t>
  </si>
  <si>
    <t>FORNECIMENTO E INSTALACAO DE MANTA BIDIM RT - 14</t>
  </si>
  <si>
    <t>FORNECIMENTO/INSTALACAO MANTA BIDIM RT-16</t>
  </si>
  <si>
    <t>FORNECIMENTO/INSTALACAO DE MANTA BIDIM RT-31</t>
  </si>
  <si>
    <t>ENSACAMENTO DE AREIA. AF_11/2015</t>
  </si>
  <si>
    <t>2.3.6</t>
  </si>
  <si>
    <t>DRENOS COM TUBOS DE PVC</t>
  </si>
  <si>
    <t>73816/1</t>
  </si>
  <si>
    <t>EXECUCAO DE DRENO COM TUBOS DE PVC CORRUGADO FLEXIVEL PERFURADO - DN 100</t>
  </si>
  <si>
    <t>75029/1</t>
  </si>
  <si>
    <t>TUBO PVC CORRUGADO RIGIDO PERFURADO DN 150 PARA DRENAGEM - FORNECIMENTO E INSTALACAO</t>
  </si>
  <si>
    <t>74017/1</t>
  </si>
  <si>
    <t>EXECUCAO DE DRENOS DE CHORUME EM TUBOS DRENANTES, PVC, DIAM=100 MM, ENVOLTOS EM BRITA E GEOTEXTIL</t>
  </si>
  <si>
    <t>74017/2</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</si>
  <si>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</si>
  <si>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</si>
  <si>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</si>
  <si>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</si>
  <si>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</si>
  <si>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</si>
  <si>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</si>
  <si>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2.3.7</t>
  </si>
  <si>
    <t>DRENOS COM TUBOS CERÂMICOS</t>
  </si>
  <si>
    <t>2.3.8</t>
  </si>
  <si>
    <t>DRENOS COM TUBOS DE CONCRETO</t>
  </si>
  <si>
    <t>73969/1</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</si>
  <si>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</si>
  <si>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</si>
  <si>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</si>
  <si>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2.3.9</t>
  </si>
  <si>
    <t xml:space="preserve">TUBOS DE CONCRETO </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</si>
  <si>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</si>
  <si>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</si>
  <si>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</si>
  <si>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</si>
  <si>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</si>
  <si>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</si>
  <si>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</si>
  <si>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</si>
  <si>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</si>
  <si>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</si>
  <si>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</si>
  <si>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</si>
  <si>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</si>
  <si>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</si>
  <si>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</si>
  <si>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</si>
  <si>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</si>
  <si>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</si>
  <si>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</si>
  <si>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</si>
  <si>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</si>
  <si>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</si>
  <si>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</si>
  <si>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</si>
  <si>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</si>
  <si>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</si>
  <si>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</si>
  <si>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</si>
  <si>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</si>
  <si>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</si>
  <si>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</si>
  <si>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</si>
  <si>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</si>
  <si>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</si>
  <si>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</si>
  <si>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</si>
  <si>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</si>
  <si>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</si>
  <si>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2.3.10</t>
  </si>
  <si>
    <t>VERTEDOR</t>
  </si>
  <si>
    <t>73825/2</t>
  </si>
  <si>
    <t>VERTEDOR TRIANGULAR DE ALUMINIO</t>
  </si>
  <si>
    <t>2.3.11</t>
  </si>
  <si>
    <t>LEITO FILTRANTE</t>
  </si>
  <si>
    <t>LEITO FILTRANTE - ASSENTAMENTO DE BLOCOS LEOPOLD</t>
  </si>
  <si>
    <t>LEITO FILTRANTE - COLOCACAO DE LONA PLASTICA</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</si>
  <si>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</si>
  <si>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</si>
  <si>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</si>
  <si>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</si>
  <si>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</si>
  <si>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</si>
  <si>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</si>
  <si>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</si>
  <si>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</si>
  <si>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</si>
  <si>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2.4</t>
  </si>
  <si>
    <t>CAIXAS E COMPLEMENTOS</t>
  </si>
  <si>
    <t>2.4.1</t>
  </si>
  <si>
    <t>MANUTENCAO / REPAROS - CAIXAS E COMPLEMENTOS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</si>
  <si>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</si>
  <si>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</si>
  <si>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</si>
  <si>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</si>
  <si>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2.4.2</t>
  </si>
  <si>
    <t>TAMPAS</t>
  </si>
  <si>
    <t>TAMPA DE CONCRETO ARMADO 60X60X5CM PARA CAIXA</t>
  </si>
  <si>
    <t>TAMPA EM CONCRETO ARMADO 60X60X5CM P/CX INSPECAO/FOSSA SEPTICA</t>
  </si>
  <si>
    <t>TAMPAO FOFO ARTICULADO, CLASSE B125 CARGA MAX 12,5 T, REDONDO TAMPA 600 MM, REDE PLUVIAL/ESGOTO, P = CHAMINE CX AREIA / POCO VISITA ASSENTADO COM ARG CIM/AREIA 1:4, FORNECIMENTO E ASSENTAMENTO</t>
  </si>
  <si>
    <t>2.4.3</t>
  </si>
  <si>
    <t>JUNTAS ARGAMASSADA</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</si>
  <si>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</si>
  <si>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</si>
  <si>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</si>
  <si>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</si>
  <si>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</si>
  <si>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</si>
  <si>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</si>
  <si>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</si>
  <si>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</si>
  <si>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2.4.4</t>
  </si>
  <si>
    <t>CAIXAS DE GORDURA</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</si>
  <si>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</si>
  <si>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</si>
  <si>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</si>
  <si>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</si>
  <si>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</si>
  <si>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</si>
  <si>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</si>
  <si>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</si>
  <si>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</si>
  <si>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</si>
  <si>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</si>
  <si>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</si>
  <si>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</si>
  <si>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</si>
  <si>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</si>
  <si>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</si>
  <si>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</si>
  <si>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</si>
  <si>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</si>
  <si>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</si>
  <si>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</si>
  <si>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</si>
  <si>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</si>
  <si>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</si>
  <si>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</si>
  <si>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</si>
  <si>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</si>
  <si>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2.4.5</t>
  </si>
  <si>
    <t>CAIXAS DE INSPECAO</t>
  </si>
  <si>
    <t>CAIXA DE INSPEÇÃO 80X80X80CM EM ALVENARIA - EXECUÇÃO</t>
  </si>
  <si>
    <t>CAIXA DE INSPEÇÃO 90X90X80CM EM ALVENARIA - EXECUÇÃO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</si>
  <si>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</si>
  <si>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</si>
  <si>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</si>
  <si>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</si>
  <si>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</si>
  <si>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</si>
  <si>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2.4.6</t>
  </si>
  <si>
    <t>CAIXAS SIFONADAS</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</si>
  <si>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</si>
  <si>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</si>
  <si>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</si>
  <si>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</si>
  <si>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 xml:space="preserve">2.4.7 </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</si>
  <si>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</si>
  <si>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</si>
  <si>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</si>
  <si>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</si>
  <si>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LAVATÓRIO LOUÇA BRANCA COM COLUNA, *44 X 35,5* CM, PADRÃO POPULAR - FORNECIMENTO E INSTALAÇÃO. AF_12/2013</t>
  </si>
  <si>
    <t>2.4.8</t>
  </si>
  <si>
    <t>CAIXAS DE AREIA</t>
  </si>
  <si>
    <t>CAIXA DE AREIA 40X40X40CM EM ALVENARIA - EXECUÇÃO</t>
  </si>
  <si>
    <t>30.107.000050.SER</t>
  </si>
  <si>
    <t>PINI</t>
  </si>
  <si>
    <t>Caixa de inspeção em alvenaria, 1/2 tijolo comum, 0,4 x 0,4 x 0,6 m, revestido internamente com argamassa de cimento e areia inclusive tampa</t>
  </si>
  <si>
    <t>30.107.000055.SER</t>
  </si>
  <si>
    <t>Caixa de inspeção em alvenaria, 1/2 tijolo comum, 0,6 x 0,6 x 0,6 m, revestido internamente com argamassa de cimento e areia inclusive tampa</t>
  </si>
  <si>
    <t>30.107.000060.SER</t>
  </si>
  <si>
    <t>Caixa de inspeção em alvenaria, 1/2 tijolo comum, 0,8 x 0,8 x 0,6 m, revestido internamente com argamassa de cimento e areia inclusive tampa</t>
  </si>
  <si>
    <t>30.107.000065.SER</t>
  </si>
  <si>
    <t>Caixa de inspeção em alvenaria - 1 tijolo comum, 0,4 x 0,4 x 0,6 m, revestido internamente com argamassa de cimento e areia inclusive tampa</t>
  </si>
  <si>
    <t>30.107.000070.SER</t>
  </si>
  <si>
    <t>Caixa de inspeção em alvenaria, 1 tijolo comum, 0,6 x 0,6 x 0,6 m, revestido internamente com argamassa de cimento e areia inclusive tampa</t>
  </si>
  <si>
    <t>30.107.000075.SER</t>
  </si>
  <si>
    <t>Caixa de inspeção em alvenaria, 1 tijolo comum, 0,8 x 0,8 x 0,6 m, revestido internamente com argamassa de cimento e areia inclusive tampa</t>
  </si>
  <si>
    <t>2.4.9</t>
  </si>
  <si>
    <t>CAIXAS COLETORAS</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</si>
  <si>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</si>
  <si>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</si>
  <si>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</si>
  <si>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</si>
  <si>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</si>
  <si>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</si>
  <si>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</si>
  <si>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</si>
  <si>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2.4.10</t>
  </si>
  <si>
    <t>CAIXAS COM GRELHA E GRELHAS</t>
  </si>
  <si>
    <t>CAIXA PARA RALO C OM GRELHA FOFO 135 KG DE ALV TIJOLO MACICO (7X10X20) PAREDES DE UMA VEZ (0.20 M) DE 0.90X1.20X1.50 M (EXTERNA) COM ARGAMASSA 1:4 CIMENTO:AREIA, BASE CONC FCK=10 MPA, EXCLUSIVE ESCAVACAO E REATERRO.</t>
  </si>
  <si>
    <t>73799/1</t>
  </si>
  <si>
    <t>GRELHA EM FERRO FUNDIDO SIMPLES COM REQUADRO, CARGA MÁXIMA 12,5 T,  300 X 1000 MM, E = 15 MM, FORNECIDA E ASSENTADA COM ARGAMASSA 1:4 CIMENTO:AREIA.</t>
  </si>
  <si>
    <t>GRELHA FF 30X90CM, 135KG, P/ CX RALO COM ASSENTAMENTO DE ARGAMASSA CIMENTO/AREIA 1:4 - FORNECIMENTO E INSTALAÇÃO</t>
  </si>
  <si>
    <t>GRELHA DE FERRO FUNDIDO PARA CANALETA LARG = 30CM, FORNECIMENTO E ASSENTAMENTO</t>
  </si>
  <si>
    <t>GRELHA DE FERRO FUNDIDO PARA CANALETA LARG = 20CM, FORNECIMENTO E ASSENTAMENTO</t>
  </si>
  <si>
    <t>GRELHA DE FERRO FUNDIDO PARA CANALETA LARG = 15CM, FORNECIMENTO E ASSENTAMENTO</t>
  </si>
  <si>
    <t>2.4.11</t>
  </si>
  <si>
    <t>DISSIPADOR DE ENERGIA</t>
  </si>
  <si>
    <t>2.4.12</t>
  </si>
  <si>
    <t>BUEIROS / BOCA DE LOBO</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</si>
  <si>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</si>
  <si>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</si>
  <si>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</si>
  <si>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</si>
  <si>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</si>
  <si>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</si>
  <si>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</si>
  <si>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</si>
  <si>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</si>
  <si>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</si>
  <si>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</si>
  <si>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</si>
  <si>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</si>
  <si>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</si>
  <si>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</si>
  <si>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</si>
  <si>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</si>
  <si>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</si>
  <si>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</si>
  <si>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</si>
  <si>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</si>
  <si>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</si>
  <si>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</si>
  <si>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</si>
  <si>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</si>
  <si>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</si>
  <si>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</si>
  <si>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</si>
  <si>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</si>
  <si>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</si>
  <si>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</si>
  <si>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2.4.13</t>
  </si>
  <si>
    <t>POCOS DE VISITA</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</si>
  <si>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</si>
  <si>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</si>
  <si>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</si>
  <si>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</si>
  <si>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74224/1</t>
  </si>
  <si>
    <t>POCO DE VISITA PARA DRENAGEM PLUVIAL, EM CONCRETO ESTRUTURAL, DIMENSOES INTERNAS DE 90X150X80CM (LARGXCOMPXALT), PARA REDE DE 600 MM, EXCLUSOS TAMPAO E CHAMINE.</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</si>
  <si>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</si>
  <si>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</si>
  <si>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</si>
  <si>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</si>
  <si>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</si>
  <si>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</si>
  <si>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</si>
  <si>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</si>
  <si>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</si>
  <si>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</si>
  <si>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</si>
  <si>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</si>
  <si>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</si>
  <si>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</si>
  <si>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</si>
  <si>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</si>
  <si>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</si>
  <si>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</si>
  <si>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</si>
  <si>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</si>
  <si>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</si>
  <si>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</si>
  <si>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</si>
  <si>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</si>
  <si>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ACRÉSCIMO PARA POÇO DE VISITA CIRCULAR PARA ESGOTO, EM ALVENARIA COM TIJOLOS CERÂMICOS MACIÇOS, DIÂMETRO INTERNO = 1,2 M. AF_05/2018</t>
  </si>
  <si>
    <t>ACRÉSCIMO PARA POÇO DE VISITA CIRCULAR PARA  ESGOTO, EM CONCRETO PRÉ-MOLDADO, DIÂMETRO INTERNO = 1,5 M. AF_05/2018</t>
  </si>
  <si>
    <t>ACRÉSCIMO PARA POÇO DE VISITA CIRCULAR PARA  ESGOTO, EM ALVENARIA COM TIJOLOS CERÂMICOS MACIÇOS, DIÂMETRO INTERNO = 1,5 M. AF_05/2018</t>
  </si>
  <si>
    <t>ACRÉSCIMO PARA POÇO DE VISITA RETANGULAR PARA ESGOTO, EM ALVENARIA COM BLOCOS DE CONCRETO, DIMENSÕES INTERNAS = 1X1 M.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</si>
  <si>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</si>
  <si>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</si>
  <si>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</si>
  <si>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</si>
  <si>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</si>
  <si>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ACRÉSCIMO PARA POÇO DE VISITA RETANGULAR PARA ESGOTO, EM ALVENARIA COM BLOCOS DE CONCRETO, DIMENSÕES INTERNAS = 1X4 M. AF_05/2018</t>
  </si>
  <si>
    <t>ACRÉSCIMO PARA POÇO DE VISITA RETANGULAR PARA ESGOTO, EM ALVENARIA COM BLOCOS DE CONCRETO, DIMENSÕES INTERNAS = 1,5X1,5 M. AF_05/2018</t>
  </si>
  <si>
    <t>ACRÉSCIMO PARA POÇO DE VISITA RETANGULAR PARA ESGOTO, EM ALVENARIA COM BLOCOS DE CONCRETO, DIMENSÕES INTERNAS = 1,5X2 M. AF_05/2018</t>
  </si>
  <si>
    <t>ACRÉSCIMO PARA POÇO DE VISITA RETANGULAR PARA ESGOTO, EM ALVENARIA COM BLOCOS DE CONCRETO, DIMENSÕES INTERNAS = 1,5X2,5 M. AF_05/2018</t>
  </si>
  <si>
    <t>ACRÉSCIMO PARA POÇO DE VISITA RETANGULAR PARA ESGOTO, EM ALVENARIA COM BLOCOS DE CONCRETO, DIMENSÕES INTERNAS = 1,5X3 M. AF_05/2018</t>
  </si>
  <si>
    <t>ACRÉSCIMO PARA POÇO DE VISITA RETANGULAR PARA ESGOTO, EM ALVENARIA COM BLOCOS DE CONCRETO, DIMENSÕES INTERNAS = 1,5X3,5 M. AF_05/2018</t>
  </si>
  <si>
    <t>ACRÉSCIMO PARA POÇO DE VISITA RETANGULAR PARA ESGOTO, EM ALVENARIA COM BLOCOS DE CONCRETO, DIMENSÕES INTERNAS = 1,5X4 M. AF_05/2018</t>
  </si>
  <si>
    <t>ACRÉSCIMO PARA POÇO DE VISITA RETANGULAR PARA ESGOTO, EM ALVENARIA COM BLOCOS DE CONCRETO, DIMENSÕES INTERNAS = 2X2 M. AF_05/2018</t>
  </si>
  <si>
    <t>ACRÉSCIMO PARA POÇO DE VISITA RETANGULAR PARA ESGOTO, EM ALVENARIA COM BLOCOS DE CONCRETO, DIMENSÕES INTERNAS = 2X2,5 M. AF_05/2018</t>
  </si>
  <si>
    <t>ACRÉSCIMO PARA POÇO DE VISITA RETANGULAR PARA ESGOTO, EM ALVENARIA COM BLOCOS DE CONCRETO, DIMENSÕES INTERNAS = 2X3 M. AF_05/2018</t>
  </si>
  <si>
    <t>ACRÉSCIMO PARA POÇO DE VISITA RETANGULAR PARA ESGOTO, EM ALVENARIA COM BLOCOS DE CONCRETO, DIMENSÕES INTERNAS = 2X3,5 M. AF_05/2018</t>
  </si>
  <si>
    <t>ACRÉSCIMO PARA POÇO DE VISITA RETANGULAR PARA ESGOTO, EM ALVENARIA COM BLOCOS DE CONCRETO, DIMENSÕES INTERNAS = 2X4 M. AF_05/2018</t>
  </si>
  <si>
    <t>ACRÉSCIMO PARA POÇO DE VISITA RETANGULAR PARA ESGOTO, EM ALVENARIA COM BLOCOS DE CONCRETO, DIMENSÕES INTERNAS = 2,5X2,5 M. AF_05/2018</t>
  </si>
  <si>
    <t>ACRÉSCIMO PARA POÇO DE VISITA RETANGULAR PARA ESGOTO, EM ALVENARIA COM BLOCOS DE CONCRETO, DIMENSÕES INTERNAS = 2,5X3 M. AF_05/2018</t>
  </si>
  <si>
    <t>ACRÉSCIMO PARA POÇO DE VISITA RETANGULAR PARA ESGOTO, EM ALVENARIA COM BLOCOS DE CONCRETO, DIMENSÕES INTERNAS = 2,5X3,5 M. AF_05/2018</t>
  </si>
  <si>
    <t>ACRÉSCIMO PARA POÇO DE VISITA RETANGULAR PARA ESGOTO, EM ALVENARIA COM BLOCOS DE CONCRETO, DIMENSÕES INTERNAS = 2,5X4 M. AF_05/2018</t>
  </si>
  <si>
    <t>ACRÉSCIMO PARA POÇO DE VISITA RETANGULAR PARA ESGOTO, EM ALVENARIA COM BLOCOS DE CONCRETO, DIMENSÕES INTERNAS = 3X3 M. AF_05/2018</t>
  </si>
  <si>
    <t>ACRÉSCIMO PARA POÇO DE VISITA RETANGULAR PARA ESGOTO, EM ALVENARIA COM BLOCOS DE CONCRETO, DIMENSÕES INTERNAS = 3X3,5 M. AF_05/2018</t>
  </si>
  <si>
    <t>ACRÉSCIMO PARA POÇO DE VISITA RETANGULAR PARA ESGOTO, EM ALVENARIA COM BLOCOS DE CONCRETO, DIMENSÕES INTERNAS = 3X4 M. AF_05/2018</t>
  </si>
  <si>
    <t>ACRÉSCIMO PARA POÇO DE VISITA RETANGULAR PARA ESGOTO, EM ALVENARIA COM BLOCOS DE CONCRETO, DIMENSÕES INTERNAS = 3,5X3,5 M. AF_05/2018</t>
  </si>
  <si>
    <t>ACRÉSCIMO PARA POÇO DE VISITA RETANGULAR PARA ESGOTO, EM ALVENARIA COM BLOCOS DE CONCRETO, DIMENSÕES INTERNAS = 3,5X4 M. AF_05/2018</t>
  </si>
  <si>
    <t>ACRÉSCIMO PARA POÇO DE VISITA RETANGULAR PARA ESGOTO, EM ALVENARIA COM BLOCOS DE CONCRETO, DIMENSÕES INTERNAS = 4X4 M. AF_05/2018</t>
  </si>
  <si>
    <t>ACRÉSCIMO PARA POÇO DE VISITA CIRCULAR PARA ESGOTO, EM CONCRETO PRÉ-MOLDADO, DIÂMETRO INTERNO = 0,8 M.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</si>
  <si>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</si>
  <si>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</si>
  <si>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ACRÉSCIMO PARA POÇO DE VISITA CIRCULAR PARA DRENAGEM, EM ALVENARIA COM TIJOLOS CERÂMICOS MACIÇOS, DIÂMETRO INTERNO = 1,2 M. AF_05/2018</t>
  </si>
  <si>
    <t>ACRÉSCIMO PARA POÇO DE VISITA CIRCULAR PARA DRENAGEM, EM CONCRETO PRÉ-MOLDADO, DIÂMETRO INTERNO = 1,5 M. AF_05/2018</t>
  </si>
  <si>
    <t>ACRÉSCIMO PARA POÇO DE VISITA RETANGULAR PARA DRENAGEM, EM ALVENARIA COM BLOCOS DE CONCRETO, DIMENSÕES INTERNAS = 1,5X2 M. AF_05/2018</t>
  </si>
  <si>
    <t>ACRÉSCIMO PARA POÇO DE VISITA CIRCULAR PARA DRENAGEM, EM ALVENARIA COM TIJOLOS CERÂMICOS MACIÇOS, DIÂMETRO INTERNO = 1,5 M. AF_05/2018</t>
  </si>
  <si>
    <t>ACRÉSCIMO PARA POÇO DE VISITA RETANGULAR PARA DRENAGEM, EM ALVENARIA COM BLOCOS DE CONCRETO, DIMENSÕES INTERNAS = 1X1 M.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</si>
  <si>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</si>
  <si>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</si>
  <si>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ACRÉSCIMO PARA POÇO DE VISITA RETANGULAR PARA DRENAGEM, EM ALVENARIA COM BLOCOS DE CONCRETO, DIMENSÕES INTERNAS = 1X2 M. AF_05/2018</t>
  </si>
  <si>
    <t>ACRÉSCIMO PARA POÇO DE VISITA RETANGULAR PARA DRENAGEM, EM ALVENARIA COM BLOCOS DE CONCRETO, DIMENSÕES INTERNAS = 1X2,5 M.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</si>
  <si>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</si>
  <si>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</si>
  <si>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</si>
  <si>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</si>
  <si>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</si>
  <si>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</si>
  <si>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ACRÉSCIMO PARA POÇO DE VISITA CIRCULAR PARA DRENAGEM, EM CONCRETO PRÉ-MOLDADO, DIÂMETRO INTERNO = 1 M. AF_05/2018</t>
  </si>
  <si>
    <t>ACRÉSCIMO PARA POÇO DE VISITA RETANGULAR PARA DRENAGEM, EM ALVENARIA COM BLOCOS DE CONCRETO, DIMENSÕES INTERNAS = 1X4 M. AF_05/2018</t>
  </si>
  <si>
    <t>ACRÉSCIMO PARA POÇO DE VISITA RETANGULAR PARA DRENAGEM, EM ALVENARIA COM BLOCOS DE CONCRETO, DIMENSÕES INTERNAS = 1,5X3,5 M. AF_05/2018</t>
  </si>
  <si>
    <t>ACRÉSCIMO PARA POÇO DE VISITA CIRCULAR PARA DRENAGEM, EM ALVENARIA COM TIJOLOS CERÂMICOS MACIÇOS, DIÂMETRO INTERNO = 1 M.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</si>
  <si>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</si>
  <si>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</si>
  <si>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ACRÉSCIMO PARA POÇO DE VISITA RETANGULAR PARA DRENAGEM, EM ALVENARIA COM BLOCOS DE CONCRETO, DIMENSÕES INTERNAS = 2,5X3,5 M. AF_05/2018</t>
  </si>
  <si>
    <t>ACRÉSCIMO PARA POÇO DE VISITA RETANGULAR PARA DRENAGEM, EM ALVENARIA COM BLOCOS DE CONCRETO, DIMENSÕES INTERNAS = 2,5X4 M. AF_05/2018</t>
  </si>
  <si>
    <t>ACRÉSCIMO PARA POÇO DE VISITA RETANGULAR PARA DRENAGEM, EM ALVENARIA COM BLOCOS DE CONCRETO, DIMENSÕES INTERNAS = 3X3 M.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</si>
  <si>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</si>
  <si>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</si>
  <si>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ACRÉSCIMO PARA POÇO DE VISITA RETANGULAR PARA DRENAGEM, EM ALVENARIA COM BLOCOS DE CONCRETO, DIMENSÕES INTERNAS = 3X4 M. AF_05/2018</t>
  </si>
  <si>
    <t>ACRÉSCIMO PARA POÇO DE VISITA RETANGULAR PARA DRENAGEM, EM ALVENARIA COM BLOCOS DE CONCRETO, DIMENSÕES INTERNAS = 3,5X3,5 M. AF_05/2018</t>
  </si>
  <si>
    <t>ACRÉSCIMO PARA POÇO DE VISITA RETANGULAR PARA DRENAGEM, EM ALVENARIA COM BLOCOS DE CONCRETO, DIMENSÕES INTERNAS = 3,5X4 M. AF_05/2018</t>
  </si>
  <si>
    <t>ACRÉSCIMO PARA POÇO DE VISITA RETANGULAR PARA DRENAGEM, EM ALVENARIA COM BLOCOS DE CONCRETO, DIMENSÕES INTERNAS = 2X2,5 M. AF_05/2018</t>
  </si>
  <si>
    <t>ACRÉSCIMO PARA POÇO DE VISITA RETANGULAR PARA DRENAGEM, EM ALVENARIA COM BLOCOS DE CONCRETO, DIMENSÕES INTERNAS = 2X3 M. AF_05/2018</t>
  </si>
  <si>
    <t>ACRÉSCIMO PARA POÇO DE VISITA RETANGULAR PARA DRENAGEM, EM ALVENARIA COM BLOCOS DE CONCRETO, DIMENSÕES INTERNAS = 2X3,5 M. AF_05/2018</t>
  </si>
  <si>
    <t>ACRÉSCIMO PARA POÇO DE VISITA RETANGULAR PARA DRENAGEM, EM ALVENARIA COM BLOCOS DE CONCRETO, DIMENSÕES INTERNAS = 2X4 M. AF_05/2018</t>
  </si>
  <si>
    <t>ACRÉSCIMO PARA POÇO DE VISITA RETANGULAR PARA DRENAGEM,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</si>
  <si>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</si>
  <si>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</si>
  <si>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</si>
  <si>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</si>
  <si>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2.5</t>
  </si>
  <si>
    <t>CONTENÇÕES</t>
  </si>
  <si>
    <t>2.5.1</t>
  </si>
  <si>
    <t>MUROS DE ARRIMO</t>
  </si>
  <si>
    <t>2.5.2</t>
  </si>
  <si>
    <t>ENROCAMENTO</t>
  </si>
  <si>
    <t>FORNECIMENTO E LANCAMENTO DE PEDRA DE MAO</t>
  </si>
  <si>
    <t>ENROCAMENTO COM PEDRA ARGAMASSADA TRAÇO 1:4 COM PEDRA DE MÃO</t>
  </si>
  <si>
    <t>ENROCAMENTO MANUAL, SEM ARRUMACAO DO MATERIAL</t>
  </si>
  <si>
    <t>ENROCAMENTO MANUAL, COM ARRUMACAO DO MATERIAL</t>
  </si>
  <si>
    <t>2.5.3</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</si>
  <si>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</si>
  <si>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</si>
  <si>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</si>
  <si>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</si>
  <si>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</si>
  <si>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</si>
  <si>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</si>
  <si>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</si>
  <si>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</si>
  <si>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</si>
  <si>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</si>
  <si>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</si>
  <si>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</si>
  <si>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</si>
  <si>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</si>
  <si>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</si>
  <si>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</si>
  <si>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2.5.4</t>
  </si>
  <si>
    <t>CONTENÇÃO EM PERFIL PRANCHADO/CORTINAS</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</si>
  <si>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</si>
  <si>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</si>
  <si>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</si>
  <si>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</si>
  <si>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</si>
  <si>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</si>
  <si>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</si>
  <si>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</si>
  <si>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</si>
  <si>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</si>
  <si>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</si>
  <si>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</si>
  <si>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</si>
  <si>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2.5.5</t>
  </si>
  <si>
    <t>ENSECADEIRA</t>
  </si>
  <si>
    <t>73890/1</t>
  </si>
  <si>
    <t>ENSECADEIRA DE MADEIRA COM PAREDE SIMPLES</t>
  </si>
  <si>
    <t>73890/2</t>
  </si>
  <si>
    <t>ENSECADEIRA DE MADEIRA COM PAREDE DUPLA</t>
  </si>
  <si>
    <t>2.5.6</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</si>
  <si>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</si>
  <si>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</si>
  <si>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</si>
  <si>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</si>
  <si>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</si>
  <si>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</si>
  <si>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</si>
  <si>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</si>
  <si>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</si>
  <si>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</si>
  <si>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</si>
  <si>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</si>
  <si>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</si>
  <si>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</si>
  <si>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</si>
  <si>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</si>
  <si>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</si>
  <si>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</si>
  <si>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</si>
  <si>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</si>
  <si>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</si>
  <si>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2.6</t>
  </si>
  <si>
    <t>2.6.1</t>
  </si>
  <si>
    <t>AREIA</t>
  </si>
  <si>
    <t>2.6.2</t>
  </si>
  <si>
    <t>BRITA</t>
  </si>
  <si>
    <t>FORNECIMENTO E LANCAMENTO DE BRITA N. 4</t>
  </si>
  <si>
    <t>FORNECIMENTO E ASSENTAMENTO DE BRITA 2-DRENOS E FILTROS   MM</t>
  </si>
  <si>
    <t>SERVIÇOS EXTRAS - MOVIMENTO DE TERRA, DRENAGEM E ÁGUAS PLUVIAIS</t>
  </si>
  <si>
    <t>EXECUCAO DE DRENO DE TUBO DE CONCRETO SIMPLES POROSO D=0,20 M (0,5MX0,5M) PARA GALERIAS DE AGUAS PLUVIAIS, INCLUSO MANTA GEOTÊXTIL</t>
  </si>
  <si>
    <t>CALHA/CANALETA DE CONCRETO SIMPLES, TIPO MEIA CANA, D=30CM, PARA AGUA PLUVIAL - FORNECIMENTO E INSTALAÇÃO</t>
  </si>
  <si>
    <t>3.1</t>
  </si>
  <si>
    <t>MANUTENCAO / REPAROS - FUNDACOES</t>
  </si>
  <si>
    <t>3.2</t>
  </si>
  <si>
    <t>ESTACA TIPO BROCA</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</si>
  <si>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</si>
  <si>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</si>
  <si>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</si>
  <si>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3.3</t>
  </si>
  <si>
    <t>ESTACA HÉLICE CONTÍNUA</t>
  </si>
  <si>
    <t>3.4</t>
  </si>
  <si>
    <t>ESTACA RAIZ</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</si>
  <si>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</si>
  <si>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</si>
  <si>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</si>
  <si>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</si>
  <si>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</si>
  <si>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</si>
  <si>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</si>
  <si>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</si>
  <si>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</si>
  <si>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</si>
  <si>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</si>
  <si>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</si>
  <si>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</si>
  <si>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</si>
  <si>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</si>
  <si>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</si>
  <si>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</si>
  <si>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</si>
  <si>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</si>
  <si>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</si>
  <si>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</si>
  <si>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</si>
  <si>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</si>
  <si>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</si>
  <si>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3.5</t>
  </si>
  <si>
    <t>ESTACA TIPO FRANKI</t>
  </si>
  <si>
    <t>3.5.1</t>
  </si>
  <si>
    <t>ESTACA ESCAVADA MECANICAMENTE</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</si>
  <si>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</si>
  <si>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</si>
  <si>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</si>
  <si>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</si>
  <si>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</si>
  <si>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</si>
  <si>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</si>
  <si>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</si>
  <si>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</si>
  <si>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</si>
  <si>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</si>
  <si>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</si>
  <si>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</si>
  <si>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3.6</t>
  </si>
  <si>
    <t>ESTACA PRE-MOLDADA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</si>
  <si>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</si>
  <si>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</si>
  <si>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</si>
  <si>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</si>
  <si>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</si>
  <si>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3.7</t>
  </si>
  <si>
    <t>ESTACA COM PERFIL DE ACO</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</si>
  <si>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</si>
  <si>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</si>
  <si>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</si>
  <si>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</si>
  <si>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</si>
  <si>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</si>
  <si>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</si>
  <si>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</si>
  <si>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</si>
  <si>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</si>
  <si>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</si>
  <si>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FORNECIMENTO DE PERFIL SIMPLES "I" OU "H" ATE 8" INCLUSIVE PERDAS</t>
  </si>
  <si>
    <t>FORNECIMENTO DE PERFIL SIMPLES "I" OU "H" 8 A 12"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</si>
  <si>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</si>
  <si>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</si>
  <si>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</si>
  <si>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3.8</t>
  </si>
  <si>
    <t>ESTACA TIPO TUBULAO</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</si>
  <si>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</si>
  <si>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</si>
  <si>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</si>
  <si>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</si>
  <si>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</si>
  <si>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</si>
  <si>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</si>
  <si>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</si>
  <si>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</si>
  <si>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</si>
  <si>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</si>
  <si>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</si>
  <si>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</si>
  <si>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</si>
  <si>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</si>
  <si>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</si>
  <si>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</si>
  <si>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</si>
  <si>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</si>
  <si>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</si>
  <si>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</si>
  <si>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</si>
  <si>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</si>
  <si>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</si>
  <si>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</si>
  <si>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</si>
  <si>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</si>
  <si>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</si>
  <si>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</si>
  <si>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</si>
  <si>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</si>
  <si>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</si>
  <si>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</si>
  <si>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</si>
  <si>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</si>
  <si>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</si>
  <si>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</si>
  <si>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</si>
  <si>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</si>
  <si>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</si>
  <si>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</si>
  <si>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</si>
  <si>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</si>
  <si>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</si>
  <si>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</si>
  <si>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</si>
  <si>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</si>
  <si>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</si>
  <si>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</si>
  <si>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</si>
  <si>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SERVIÇOS EXTRAS - FUNDACOES</t>
  </si>
  <si>
    <t>LASTRO COM MATERIAL GRANULAR (BRITA Nº02), APLICAÇÃO EM PISOS OU RADIERS, ESPESSURA DE *5 CM*. AF_08/2017</t>
  </si>
  <si>
    <t>CONCRETAGEM DE FUNDAÇÕES E VIGA BALDRAME, FCK 25MPA, COM USO DE BOMBA, LANÇAMENTO, ADENSAMENTO E ACABAMENTO.</t>
  </si>
  <si>
    <t>4.1</t>
  </si>
  <si>
    <t>4.1.1</t>
  </si>
  <si>
    <t>FORMAS PARA FUNDACOES</t>
  </si>
  <si>
    <t>FORMA TABUA PARA CONCRETO EM FUNDACAO, C/ REAPROVEITAMENTO 2X.</t>
  </si>
  <si>
    <t>74074/4</t>
  </si>
  <si>
    <t>FORMA TABUA P/CONCRETO EM FUNDACAO S/REAPROVEITAMENTO</t>
  </si>
  <si>
    <t>FABRICAÇÃO, MONTAGEM E DESMONTAGEM DE FORMA PARA RADIER, EM MADEIRA SERRADA, 4 UTILIZAÇÕES. AF_09/2017</t>
  </si>
  <si>
    <t>4.1.2</t>
  </si>
  <si>
    <t>FORMAS PARA SUPERESTRUTURA</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</si>
  <si>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</si>
  <si>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</si>
  <si>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</si>
  <si>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</si>
  <si>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</si>
  <si>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</si>
  <si>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</si>
  <si>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</si>
  <si>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</si>
  <si>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</si>
  <si>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</si>
  <si>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</si>
  <si>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</si>
  <si>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</si>
  <si>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</si>
  <si>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</si>
  <si>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</si>
  <si>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</si>
  <si>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</si>
  <si>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</si>
  <si>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</si>
  <si>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</si>
  <si>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</si>
  <si>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</si>
  <si>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</si>
  <si>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</si>
  <si>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</si>
  <si>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</si>
  <si>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</si>
  <si>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</si>
  <si>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</si>
  <si>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</si>
  <si>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</si>
  <si>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</si>
  <si>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</si>
  <si>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</si>
  <si>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</si>
  <si>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</si>
  <si>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</si>
  <si>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</si>
  <si>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</si>
  <si>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</si>
  <si>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</si>
  <si>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</si>
  <si>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</si>
  <si>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</si>
  <si>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</si>
  <si>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</si>
  <si>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</si>
  <si>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</si>
  <si>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</si>
  <si>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</si>
  <si>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</si>
  <si>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</si>
  <si>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</si>
  <si>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</si>
  <si>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</si>
  <si>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</si>
  <si>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</si>
  <si>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</si>
  <si>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</si>
  <si>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</si>
  <si>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</si>
  <si>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</si>
  <si>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</si>
  <si>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</si>
  <si>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</si>
  <si>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</si>
  <si>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</si>
  <si>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</si>
  <si>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</si>
  <si>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</si>
  <si>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</si>
  <si>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</si>
  <si>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</si>
  <si>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</si>
  <si>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</si>
  <si>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</si>
  <si>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</si>
  <si>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</si>
  <si>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</si>
  <si>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</si>
  <si>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</si>
  <si>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</si>
  <si>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</si>
  <si>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</si>
  <si>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</si>
  <si>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</si>
  <si>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</si>
  <si>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</si>
  <si>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</si>
  <si>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</si>
  <si>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</si>
  <si>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</si>
  <si>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</si>
  <si>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</si>
  <si>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</si>
  <si>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</si>
  <si>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</si>
  <si>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</si>
  <si>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</si>
  <si>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</si>
  <si>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</si>
  <si>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</si>
  <si>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</si>
  <si>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</si>
  <si>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</si>
  <si>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</si>
  <si>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</si>
  <si>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</si>
  <si>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</si>
  <si>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</si>
  <si>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</si>
  <si>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</si>
  <si>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</si>
  <si>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</si>
  <si>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</si>
  <si>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</si>
  <si>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</si>
  <si>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</si>
  <si>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</si>
  <si>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</si>
  <si>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</si>
  <si>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</si>
  <si>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</si>
  <si>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</si>
  <si>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</si>
  <si>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</si>
  <si>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</si>
  <si>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</si>
  <si>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</si>
  <si>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</si>
  <si>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</si>
  <si>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</si>
  <si>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</si>
  <si>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</si>
  <si>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</si>
  <si>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</si>
  <si>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</si>
  <si>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</si>
  <si>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</si>
  <si>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</si>
  <si>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</si>
  <si>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</si>
  <si>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</si>
  <si>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</si>
  <si>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</si>
  <si>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</si>
  <si>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</si>
  <si>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</si>
  <si>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</si>
  <si>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</si>
  <si>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</si>
  <si>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</si>
  <si>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</si>
  <si>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</si>
  <si>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</si>
  <si>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</si>
  <si>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</si>
  <si>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</si>
  <si>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</si>
  <si>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</si>
  <si>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</si>
  <si>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</si>
  <si>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</si>
  <si>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</si>
  <si>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</si>
  <si>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</si>
  <si>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</si>
  <si>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</si>
  <si>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</si>
  <si>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</si>
  <si>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</si>
  <si>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</si>
  <si>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</si>
  <si>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</si>
  <si>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</si>
  <si>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</si>
  <si>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</si>
  <si>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</si>
  <si>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4.1.3</t>
  </si>
  <si>
    <t>ESCORAMENTO DE FORMAS</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</si>
  <si>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</si>
  <si>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</si>
  <si>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</si>
  <si>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</si>
  <si>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</si>
  <si>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4.1.4</t>
  </si>
  <si>
    <t>JUNTA DE DILATACAO</t>
  </si>
  <si>
    <t>JUNTA DE DILATACAO COM ISOPOR 10 MM</t>
  </si>
  <si>
    <t>4.2</t>
  </si>
  <si>
    <t>4.2.1</t>
  </si>
  <si>
    <t>MANUTENCAO / REPAROS - ARMADURAS</t>
  </si>
  <si>
    <t>4.2.2</t>
  </si>
  <si>
    <t>ARMACAO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</si>
  <si>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</si>
  <si>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</si>
  <si>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</si>
  <si>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</si>
  <si>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</si>
  <si>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</si>
  <si>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</si>
  <si>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4.2.3</t>
  </si>
  <si>
    <t>ARMACAO CA-50 e CA-60</t>
  </si>
  <si>
    <t>73990/1</t>
  </si>
  <si>
    <t>ARMACAO ACO CA-50 P/1,0M3 DE CONCRETO</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</si>
  <si>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</si>
  <si>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</si>
  <si>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</si>
  <si>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</si>
  <si>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</si>
  <si>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</si>
  <si>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</si>
  <si>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</si>
  <si>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</si>
  <si>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</si>
  <si>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</si>
  <si>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</si>
  <si>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</si>
  <si>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</si>
  <si>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</si>
  <si>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</si>
  <si>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</si>
  <si>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</si>
  <si>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</si>
  <si>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</si>
  <si>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</si>
  <si>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</si>
  <si>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</si>
  <si>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</si>
  <si>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</si>
  <si>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</si>
  <si>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</si>
  <si>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</si>
  <si>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</si>
  <si>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</si>
  <si>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</si>
  <si>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</si>
  <si>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</si>
  <si>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</si>
  <si>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</si>
  <si>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</si>
  <si>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</si>
  <si>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</si>
  <si>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</si>
  <si>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</si>
  <si>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</si>
  <si>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</si>
  <si>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</si>
  <si>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</si>
  <si>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</si>
  <si>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</si>
  <si>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</si>
  <si>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</si>
  <si>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</si>
  <si>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</si>
  <si>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</si>
  <si>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</si>
  <si>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</si>
  <si>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4.2.4</t>
  </si>
  <si>
    <t>ARMACAO EM TELAS</t>
  </si>
  <si>
    <t>ARMACAO EM TELA DE ACO SOLDADA NERVURADA Q-92, ACO CA-60, 4,2MM, MALHA 15X15CM</t>
  </si>
  <si>
    <t>4.2.5</t>
  </si>
  <si>
    <t>ARMACAO SECUNDARIA</t>
  </si>
  <si>
    <t>ARMACAO SECUNDARIA OU REX COMPLETA PARA DUAS LINHAS-FORNECIMENTO E INSTALACAO.</t>
  </si>
  <si>
    <t>ARMACAO SECUNDARIA OU REX COMPLETA PARA QUATRO LINHAS-FORNECIMENTO E INSTALACAO.</t>
  </si>
  <si>
    <t>ARMACAO SECUNDARIA OU REX COMPLETA PARA TRESLINHAS-FORNECIMENTO E INSTALACAO.</t>
  </si>
  <si>
    <t>4.2.6</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</si>
  <si>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</si>
  <si>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</si>
  <si>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</si>
  <si>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</si>
  <si>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</si>
  <si>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</si>
  <si>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4.2.7</t>
  </si>
  <si>
    <t>ARMAÇÃO PARA PAREDES DE CONCRETO</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</si>
  <si>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</si>
  <si>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</si>
  <si>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</si>
  <si>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</si>
  <si>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</si>
  <si>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</si>
  <si>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</si>
  <si>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</si>
  <si>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</si>
  <si>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</si>
  <si>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</si>
  <si>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</si>
  <si>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</si>
  <si>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</si>
  <si>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4.2.8</t>
  </si>
  <si>
    <t>PROTENDIDA</t>
  </si>
  <si>
    <t>73771/1</t>
  </si>
  <si>
    <t>PROTENSAO DE TIRANTES DE BARRA DE ACO CA-50 EXCL MATERIAIS</t>
  </si>
  <si>
    <t>79504/1</t>
  </si>
  <si>
    <t>TIRANTES P/PROTENSAO E ANCORAGEM EM ROCHA C/ 6 FIOS ACO DURO 8MM .</t>
  </si>
  <si>
    <t>EXECUÇÃO DE PROTEÇÃO DA CABEÇA DO TIRANTE COM USO DE FÔRMAS EM CHAPA COMPENSADA PLASTIFICADA DE MADEIRA E CONCRETO FCK =15 MPA. AF_07/2016</t>
  </si>
  <si>
    <t>4.2.9</t>
  </si>
  <si>
    <t>ACOS</t>
  </si>
  <si>
    <t>4.2.9.1</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</si>
  <si>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</si>
  <si>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</si>
  <si>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</si>
  <si>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</si>
  <si>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</si>
  <si>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</si>
  <si>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</si>
  <si>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</si>
  <si>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</si>
  <si>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</si>
  <si>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</si>
  <si>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</si>
  <si>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</si>
  <si>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</si>
  <si>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</si>
  <si>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</si>
  <si>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</si>
  <si>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</si>
  <si>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</si>
  <si>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</si>
  <si>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</si>
  <si>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</si>
  <si>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</si>
  <si>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</si>
  <si>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CA-60, DIÂMETRO DE 5,0 MM, UTILIZADO EM ESTRIBO CONTÍNUO HELICOIDAL. AF_10/2016</t>
  </si>
  <si>
    <t>CORTE E DOBRA DE AÇO CA-50, DIÂMETRO DE 6,3 MM, UTILIZADO EM ESTRIBO CONTÍNUO HELICOIDAL. AF_10/2016</t>
  </si>
  <si>
    <t>4.2.9.2</t>
  </si>
  <si>
    <t>MONTAGEM DE ACO</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</si>
  <si>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</si>
  <si>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</si>
  <si>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</si>
  <si>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</si>
  <si>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</si>
  <si>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</si>
  <si>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</si>
  <si>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</si>
  <si>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</si>
  <si>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</si>
  <si>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</si>
  <si>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</si>
  <si>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</si>
  <si>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</si>
  <si>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</si>
  <si>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</si>
  <si>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4,3</t>
  </si>
  <si>
    <t>CONCRETOS E GRAUTES</t>
  </si>
  <si>
    <t>4.3.1</t>
  </si>
  <si>
    <t>MANUTENCAO / REPAROS - CONCRETOS</t>
  </si>
  <si>
    <t>DEMOLIÇÃO DE LAJES, DE FORMA MANUAL, SEM REAPROVEITAMENTO. AF_12/2017</t>
  </si>
  <si>
    <t>DEMOLIÇÃO DE LAJES, DE FORMA MECANIZADA COM MARTELETE, SEM REAPROVEITAMENTO. AF_12/2017</t>
  </si>
  <si>
    <t>APICOAMENTO MANUAL DE SUPERFICIE DE CONCRETO</t>
  </si>
  <si>
    <t>REPARO ESTRUTURAL DE ESTRUTURAS DE CONCRETO COM ARGAMASSA POLIMERICA DE ALTO DESEMPENHO, E=2 CM</t>
  </si>
  <si>
    <t>REPARO/COLAGEM DE ESTRUTURAS DE CONCRETO COM ADESIVO ESTRUTURAL A BASE DE EPOXI, E=2 MM</t>
  </si>
  <si>
    <t>PINTURA ADESIVA P/ CONCRETO, A BASE DE RESINA EPOXI ( SIKADUR 32 )</t>
  </si>
  <si>
    <t>ESCADA EM CONCRETO ARMADO, FCK = 15 MPA, MOLDADA IN LOCO</t>
  </si>
  <si>
    <t>4.3.2</t>
  </si>
  <si>
    <t>NAO ESTRUTURAL PREPARO MECANICO</t>
  </si>
  <si>
    <t>CONCRETO CICLOPICO FCK=10MPA 30% PEDRA DE MAO INCLUSIVE LANCAMENTO</t>
  </si>
  <si>
    <t>4.3.3</t>
  </si>
  <si>
    <t>ESTRUTURAL PREPARO MECANICO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</si>
  <si>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</si>
  <si>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</si>
  <si>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</si>
  <si>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</si>
  <si>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</si>
  <si>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</si>
  <si>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</si>
  <si>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</si>
  <si>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</si>
  <si>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</si>
  <si>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</si>
  <si>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4.3.4</t>
  </si>
  <si>
    <t>ESTRUTURAL USINADO</t>
  </si>
  <si>
    <t>4.3.4.1</t>
  </si>
  <si>
    <t>CONCRETAGENS</t>
  </si>
  <si>
    <t>LANÇAMENTO COM USO DE BALDES, ADENSAMENTO E ACABAMENTO DE CONCRETO EM ESTRUTURAS. AF_12/2015</t>
  </si>
  <si>
    <t>LANÇAMENTO COM USO DE BOMBA, ADENSAMENTO E ACABAMENTO DE CONCRETO EM ESTRUTURAS. AF_12/2015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</si>
  <si>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</si>
  <si>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</si>
  <si>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</si>
  <si>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</si>
  <si>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</si>
  <si>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</si>
  <si>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</si>
  <si>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</si>
  <si>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</si>
  <si>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</si>
  <si>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</si>
  <si>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</si>
  <si>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</si>
  <si>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</si>
  <si>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</si>
  <si>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</si>
  <si>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</si>
  <si>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</si>
  <si>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</si>
  <si>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</si>
  <si>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</si>
  <si>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</si>
  <si>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</si>
  <si>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</si>
  <si>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</si>
  <si>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</si>
  <si>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</si>
  <si>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</si>
  <si>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</si>
  <si>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</si>
  <si>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</si>
  <si>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</si>
  <si>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</si>
  <si>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</si>
  <si>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</si>
  <si>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</si>
  <si>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</si>
  <si>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</si>
  <si>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</si>
  <si>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</si>
  <si>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</si>
  <si>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</si>
  <si>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</si>
  <si>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</si>
  <si>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</si>
  <si>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</si>
  <si>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</si>
  <si>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</si>
  <si>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</si>
  <si>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</si>
  <si>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4.3.4.2</t>
  </si>
  <si>
    <t>PREPARO, LANCAMENTO E ADENSAMENTO</t>
  </si>
  <si>
    <t>74157/4</t>
  </si>
  <si>
    <t>LANCAMENTO/APLICACAO MANUAL DE CONCRETO EM FUNDACOES</t>
  </si>
  <si>
    <t>4.3.5</t>
  </si>
  <si>
    <t>GRAUTES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</si>
  <si>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</si>
  <si>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</si>
  <si>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</si>
  <si>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</si>
  <si>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</si>
  <si>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</si>
  <si>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</si>
  <si>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</si>
  <si>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4.3.6</t>
  </si>
  <si>
    <t>GRAUTEAMENTOS</t>
  </si>
  <si>
    <t>GRAUTEAMENTO VERTICAL EM ALVENARIA ESTRUTURAL. AF_01/2015</t>
  </si>
  <si>
    <t>GRAUTEAMENTO DE CINTA INTERMEDIÁRIA OU DE CONTRAVERGA EM ALVENARIA ESTRUTURAL. AF_01/2015</t>
  </si>
  <si>
    <t>GRAUTEAMENTO DE CINTA SUPERIOR OU DE VERGA EM ALVENARIA ESTRUTURAL. AF_01/2015</t>
  </si>
  <si>
    <t>4.4</t>
  </si>
  <si>
    <t>4.4.1</t>
  </si>
  <si>
    <t>AGREGADO</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</si>
  <si>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</si>
  <si>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</si>
  <si>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</si>
  <si>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</si>
  <si>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</si>
  <si>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</si>
  <si>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</si>
  <si>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</si>
  <si>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</si>
  <si>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</si>
  <si>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</si>
  <si>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</si>
  <si>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</si>
  <si>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</si>
  <si>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</si>
  <si>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</si>
  <si>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4.4.2</t>
  </si>
  <si>
    <t>CONCRETO SIMPLES</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</si>
  <si>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</si>
  <si>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</si>
  <si>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</si>
  <si>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</si>
  <si>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</si>
  <si>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</si>
  <si>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</si>
  <si>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</si>
  <si>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</si>
  <si>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</si>
  <si>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</si>
  <si>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</si>
  <si>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</si>
  <si>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</si>
  <si>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</si>
  <si>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</si>
  <si>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4.4.3</t>
  </si>
  <si>
    <t>LASTRO COM ADITIVO IMPERMEABILIZANTE</t>
  </si>
  <si>
    <t>LASTRO DE CONCRETO, PREPARO MECÂNICO, INCLUSOS ADITIVO IMPERMEABILIZANTE, LANÇAMENTO E ADENSAMENTO</t>
  </si>
  <si>
    <t>4.5</t>
  </si>
  <si>
    <t>LAJES PRE-MOLDADAS</t>
  </si>
  <si>
    <t>4.5.1</t>
  </si>
  <si>
    <t>MANUTENCAO / REPAROS - LAJES</t>
  </si>
  <si>
    <t>4.5.2</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</si>
  <si>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</si>
  <si>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</si>
  <si>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</si>
  <si>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</si>
  <si>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</si>
  <si>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</si>
  <si>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74141/1</t>
  </si>
  <si>
    <t>LAJE PRE-MOLD BETA 11 P/1KN/M2 VAOS 4,40M/INCL VIGOTAS TIJOLOS ARMADURA NEGATIVA CAPEAMENTO 3CM CONCRETO 20MPA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</si>
  <si>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</si>
  <si>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</si>
  <si>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</si>
  <si>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</si>
  <si>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4.5.3</t>
  </si>
  <si>
    <t>ACABAMENTO DE LAJE</t>
  </si>
  <si>
    <t>4.6</t>
  </si>
  <si>
    <t>ELEMENTOS DIVERSOS</t>
  </si>
  <si>
    <t>4.6.1</t>
  </si>
  <si>
    <t>MANUTENCAO / REPAROS - ELEMENTOS DIVERSOS</t>
  </si>
  <si>
    <t>4.6.2</t>
  </si>
  <si>
    <t>ELEMENTOS ESTRUTURAIS PRÉ-MOLDADOS</t>
  </si>
  <si>
    <t>4.6.2.1</t>
  </si>
  <si>
    <t>CINTA, VERGA E CONTRAVERGA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</si>
  <si>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</si>
  <si>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</si>
  <si>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</si>
  <si>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</si>
  <si>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</si>
  <si>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</si>
  <si>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</si>
  <si>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</si>
  <si>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</si>
  <si>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</si>
  <si>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</si>
  <si>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</si>
  <si>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</si>
  <si>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</si>
  <si>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</si>
  <si>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</si>
  <si>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</si>
  <si>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</si>
  <si>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</si>
  <si>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</si>
  <si>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</si>
  <si>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</si>
  <si>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</si>
  <si>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4.6.3</t>
  </si>
  <si>
    <t>ELEMENTOS ESTRUTURAIS DIVERSOS</t>
  </si>
  <si>
    <t>4.6.3.1</t>
  </si>
  <si>
    <t>ELEMENTOS ESTRUTURAIS DIVERSOS EM MADEIRA</t>
  </si>
  <si>
    <t>74144/2</t>
  </si>
  <si>
    <t>SUPORTE APOIO CAIXA D AGUA BARROTES MADEIRA DE 1</t>
  </si>
  <si>
    <t>4.6.3.2</t>
  </si>
  <si>
    <t>ELEMENTOS ESTRUTURAIS DIVERSOS EM CONCRETO</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</si>
  <si>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</si>
  <si>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</si>
  <si>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</si>
  <si>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</si>
  <si>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</si>
  <si>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</si>
  <si>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</si>
  <si>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</si>
  <si>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</si>
  <si>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</si>
  <si>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</si>
  <si>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</si>
  <si>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</si>
  <si>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</si>
  <si>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</si>
  <si>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</si>
  <si>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</si>
  <si>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</si>
  <si>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</si>
  <si>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</si>
  <si>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</si>
  <si>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</si>
  <si>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</si>
  <si>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</si>
  <si>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</si>
  <si>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</si>
  <si>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</si>
  <si>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</si>
  <si>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</si>
  <si>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</si>
  <si>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</si>
  <si>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</si>
  <si>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</si>
  <si>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</si>
  <si>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</si>
  <si>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</si>
  <si>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</si>
  <si>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</si>
  <si>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</si>
  <si>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</si>
  <si>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4.6.4</t>
  </si>
  <si>
    <t>APARELHOS DE APOIO NEOPRENE</t>
  </si>
  <si>
    <t>APARELHO DE APOIO NEOPRENE NAO FRETADO (1,4KG/DM3)</t>
  </si>
  <si>
    <t>APARELHO APOIO NEOPRENE FRETADO</t>
  </si>
  <si>
    <t>DM3</t>
  </si>
  <si>
    <t>SERVIÇOS EXTRAS - ESTRUTURAS</t>
  </si>
  <si>
    <t>CONCRETAGEM DE VIGAS, FCK=25 MPA, COM USO DE BOMBA - LANÇAMENTO, ADENSAMENTO E ACABAMENTO. AF_12/2015</t>
  </si>
  <si>
    <t>024</t>
  </si>
  <si>
    <t>LIMPEZA E RASPAGEM DE CAMADA VEGETAL DA QUADRA DE CONCRETO EXISTENTE</t>
  </si>
  <si>
    <t>029</t>
  </si>
  <si>
    <t>EXECUÇÃO DE  PISO DE CONCRETO COM CONCRETO MOLDADO IN LOCO C-20, FEITO EM OBRA, ACABAMENTO ALISADO, ESPESSURA 5 CM, ARMADO.</t>
  </si>
  <si>
    <t>LASTRO COM MATERIAL GRANULAR (AREIA FINA), APLICADO EM PISOS OU RADIERS</t>
  </si>
  <si>
    <t>M³</t>
  </si>
  <si>
    <t>5.1</t>
  </si>
  <si>
    <t>5.1.1</t>
  </si>
  <si>
    <t>MANUTENCAO / REPAROS - ALVENARIA</t>
  </si>
  <si>
    <t>030701</t>
  </si>
  <si>
    <t>Demolição de alvenaria de tijolos maciços sem reaproveitamento</t>
  </si>
  <si>
    <t>030702</t>
  </si>
  <si>
    <t>Demolição alvenaria de tijolos furados sem reaproveitamento</t>
  </si>
  <si>
    <t>5.1.2</t>
  </si>
  <si>
    <t>TIJOLOS MACICOS</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</si>
  <si>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</si>
  <si>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</si>
  <si>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</si>
  <si>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5.1.3</t>
  </si>
  <si>
    <t>TIJOLOS FURADOS</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</si>
  <si>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</si>
  <si>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</si>
  <si>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</si>
  <si>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</si>
  <si>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</si>
  <si>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</si>
  <si>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</si>
  <si>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</si>
  <si>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</si>
  <si>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</si>
  <si>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</si>
  <si>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</si>
  <si>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</si>
  <si>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</si>
  <si>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</si>
  <si>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</si>
  <si>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</si>
  <si>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</si>
  <si>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</si>
  <si>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</si>
  <si>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</si>
  <si>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</si>
  <si>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</si>
  <si>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</si>
  <si>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</si>
  <si>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</si>
  <si>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</si>
  <si>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5.1.4</t>
  </si>
  <si>
    <t>BLOCO DE CONCRETO VEDACAO</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</si>
  <si>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</si>
  <si>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</si>
  <si>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14X19X39CM (ESPESSURA 14CM), PARA EDIFICAÇÃO HABITACIONAL UNIFAMILIAR (CASA) E EDIFICAÇÃO PÚBLICA PADRÃO.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</si>
  <si>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</si>
  <si>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</si>
  <si>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</si>
  <si>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</si>
  <si>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</si>
  <si>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</si>
  <si>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</si>
  <si>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</si>
  <si>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</si>
  <si>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</si>
  <si>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</si>
  <si>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</si>
  <si>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</si>
  <si>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</si>
  <si>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</si>
  <si>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</si>
  <si>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</si>
  <si>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</si>
  <si>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</si>
  <si>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</si>
  <si>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</si>
  <si>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</si>
  <si>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</si>
  <si>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</si>
  <si>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</si>
  <si>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</si>
  <si>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</si>
  <si>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</si>
  <si>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</si>
  <si>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</si>
  <si>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</si>
  <si>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</si>
  <si>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</si>
  <si>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</si>
  <si>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</si>
  <si>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</si>
  <si>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</si>
  <si>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</si>
  <si>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</si>
  <si>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</si>
  <si>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</si>
  <si>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</si>
  <si>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</si>
  <si>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</si>
  <si>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</si>
  <si>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</si>
  <si>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</si>
  <si>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VERTICAL DE 14X19X39CM (ESPESSURA 14CM) DE PAREDES COM ÁREA LÍQUIDA MENOR QUE 6M2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</si>
  <si>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</si>
  <si>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</si>
  <si>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</si>
  <si>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</si>
  <si>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</si>
  <si>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</si>
  <si>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</si>
  <si>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</si>
  <si>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5.1.5</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</si>
  <si>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</si>
  <si>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</si>
  <si>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</si>
  <si>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</si>
  <si>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</si>
  <si>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</si>
  <si>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</si>
  <si>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</si>
  <si>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</si>
  <si>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</si>
  <si>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</si>
  <si>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</si>
  <si>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</si>
  <si>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</si>
  <si>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</si>
  <si>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</si>
  <si>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</si>
  <si>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</si>
  <si>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</si>
  <si>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</si>
  <si>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</si>
  <si>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</si>
  <si>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</si>
  <si>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</si>
  <si>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</si>
  <si>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</si>
  <si>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</si>
  <si>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</si>
  <si>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</si>
  <si>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</si>
  <si>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</si>
  <si>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</si>
  <si>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</si>
  <si>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</si>
  <si>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</si>
  <si>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5.1.6</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</si>
  <si>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</si>
  <si>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</si>
  <si>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</si>
  <si>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</si>
  <si>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</si>
  <si>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</si>
  <si>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</si>
  <si>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</si>
  <si>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</si>
  <si>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</si>
  <si>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</si>
  <si>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</si>
  <si>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</si>
  <si>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</si>
  <si>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</si>
  <si>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</si>
  <si>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</si>
  <si>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</si>
  <si>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</si>
  <si>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</si>
  <si>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</si>
  <si>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</si>
  <si>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</si>
  <si>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</si>
  <si>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</si>
  <si>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</si>
  <si>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</si>
  <si>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</si>
  <si>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</si>
  <si>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</si>
  <si>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</si>
  <si>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</si>
  <si>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</si>
  <si>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5.1.7</t>
  </si>
  <si>
    <t>BLOCO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</si>
  <si>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</si>
  <si>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</si>
  <si>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</si>
  <si>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</si>
  <si>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5.1.8</t>
  </si>
  <si>
    <t>ELEMENTO VAZADO CERAMICO</t>
  </si>
  <si>
    <t>COBOGO CERAMICO (ELEMENTO VAZADO), 9X20X20CM, ASSENTADO COM ARGAMASSA TRACO 1:4 DE CIMENTO E AREIA</t>
  </si>
  <si>
    <t>5.1.9</t>
  </si>
  <si>
    <t>ELEMENTO VAZADO CONCRETO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</si>
  <si>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</si>
  <si>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</si>
  <si>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</si>
  <si>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</si>
  <si>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</si>
  <si>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</si>
  <si>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5.1.10</t>
  </si>
  <si>
    <t>BLOCO DE VIDRO</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</si>
  <si>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</si>
  <si>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</si>
  <si>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</si>
  <si>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5.1.11</t>
  </si>
  <si>
    <t>ALVENARIA EM PEDRA</t>
  </si>
  <si>
    <t>5.1.12</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</si>
  <si>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</si>
  <si>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</si>
  <si>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</si>
  <si>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</si>
  <si>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5.1.13</t>
  </si>
  <si>
    <t>ALVENARIA DE EMBASAMENTO</t>
  </si>
  <si>
    <t>ALVENARIA EMBASAMENTO E=20 CM BLOCO CONCRETO</t>
  </si>
  <si>
    <t>ALVENARIA DE EMBASAMENTO EM TIJOLOS CERAMICOS MACICOS 5X10X20CM, ASSENTADO  COM ARGAMASSA TRACO 1:2:8 (CIMENTO, CAL E AREIA)</t>
  </si>
  <si>
    <t>EMBASAMENTO C/PEDRA ARGAMASSADA UTILIZANDO ARG.CIM/AREIA 1:4</t>
  </si>
  <si>
    <t>5.2</t>
  </si>
  <si>
    <t>DIVISORIAS E PAREDES</t>
  </si>
  <si>
    <t>5.2.1</t>
  </si>
  <si>
    <t>MANUTENCAO / REPAROS - DIVISORIAS E PAREDES</t>
  </si>
  <si>
    <t>RETIRADA DE DIVISORIAS EM CHAPAS DE MADEIRA, COM MONTANTES METALICOS</t>
  </si>
  <si>
    <t>DEMOLICAO DE DIVISORIAS EM PLACAS DE MARMORITE OU DE CONCRETO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</si>
  <si>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</si>
  <si>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</si>
  <si>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</si>
  <si>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5.2.2</t>
  </si>
  <si>
    <t>DIVISORIAS</t>
  </si>
  <si>
    <t>73774/1</t>
  </si>
  <si>
    <t>DIVISORIA EM MARMORITE ESPESSURA 35MM, CHUMBAMENTO NO PISO E PAREDE COM ARGAMASSA DE CIMENTO E AREIA, POLIMENTO MANUAL, EXCLUSIVE FERRAGENS</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</si>
  <si>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</si>
  <si>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</si>
  <si>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</si>
  <si>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73909/1</t>
  </si>
  <si>
    <t>DIVISORIA EM MADEIRA COMPENSADA RESINADA ESPESSURA 6MM, ESTRUTURADA EM MADEIRA DE LEI 3"X3"</t>
  </si>
  <si>
    <t>5.2.3</t>
  </si>
  <si>
    <t>PLACAS DE GESSO</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</si>
  <si>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</si>
  <si>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</si>
  <si>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</si>
  <si>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</si>
  <si>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</si>
  <si>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</si>
  <si>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</si>
  <si>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</si>
  <si>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</si>
  <si>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</si>
  <si>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</si>
  <si>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</si>
  <si>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</si>
  <si>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</si>
  <si>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</si>
  <si>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</si>
  <si>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</si>
  <si>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5.3</t>
  </si>
  <si>
    <t>5.3.1</t>
  </si>
  <si>
    <t>MANUTENCAO / REPAROS - MUROS E FECHOS</t>
  </si>
  <si>
    <t>5.3.2</t>
  </si>
  <si>
    <t>PORTOES EM ACO / FERRO</t>
  </si>
  <si>
    <t>5.3.3</t>
  </si>
  <si>
    <t>PORTOES EM MADEIRA</t>
  </si>
  <si>
    <t>74038/1</t>
  </si>
  <si>
    <t>PORTAO COM MOUROES DE MADEIRA ROLICA, DIAMETRO 11CM, COM 5 FIOS DE ARAME FARPADO Nº 14 CLASSE 250, SEM DOBRADICAS</t>
  </si>
  <si>
    <t>5.3.4</t>
  </si>
  <si>
    <t>CERCAS / MOUROES EM CONCRETO</t>
  </si>
  <si>
    <t>74142/1</t>
  </si>
  <si>
    <t>CERCA COM MOUROES DE CONCRETO, RETO, ESPACAMENTO DE 3M, CRAVADOS 0,5M, COM 4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</si>
  <si>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</si>
  <si>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</si>
  <si>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</si>
  <si>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</si>
  <si>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</si>
  <si>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</si>
  <si>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</si>
  <si>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5.3.5</t>
  </si>
  <si>
    <t>CERCAS / MOUROES EM MADEIRA</t>
  </si>
  <si>
    <t>74142/3</t>
  </si>
  <si>
    <t>CERCA COM MOUROES DE MADEIRA, 7,5X7,5CM, ESPACAMENTO DE 2M, ALTURA LIVRE DE 2M, CRAVADOS 0,5M, COM 8 FIOS DE ARAME FARPADO Nº 14 CLASSE 250</t>
  </si>
  <si>
    <t>74039/1</t>
  </si>
  <si>
    <t>CERCA COM MOUROES DE MADEIRA ROLICA, DIAMETRO 11CM, ESPACAMENTO DE 2M, ALTURA LIVRE DE 1M, CRAVADOS 0,5M, COM 5 FIOS DE ARAME FARPADO Nº 14 CLASSE 250</t>
  </si>
  <si>
    <t>74142/2</t>
  </si>
  <si>
    <t>CERCA COM MOUROES DE MADEIRA, 7,5X7,5CM, ESPACAMENTO DE 2M, ALTURA LIVRE DE 2M, CRAVADOS 0,5M, COM 4 FIOS DE ARAME FARPADO Nº 14 CLASSE 250</t>
  </si>
  <si>
    <t>5.3.6</t>
  </si>
  <si>
    <t>ALAMBRADOS</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</si>
  <si>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</si>
  <si>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</si>
  <si>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</si>
  <si>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</si>
  <si>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MOURÕES DE CONCRETO, COM TELA DE ARAME GALVANIZADO (INCLUSIVE MURETA EM CONCRETO). AF_05/2018</t>
  </si>
  <si>
    <t>SERVIÇOS EXTRAS - ALVENARIA, DIVISÓRIAS, MUROS E FECHOS</t>
  </si>
  <si>
    <t>008</t>
  </si>
  <si>
    <t xml:space="preserve">ALAMBRADO PARA QUADRA DE BASQUETE, EM TELA DE ARAME GALVANIZADO REVESTIDO EM PVC, MALHA 7,5CMX7,5CM, COM TUBO DE AÇO GALVANIZADO DE 3" NAS EXTREMIDADES  E 2 1/2" NO RESTANTE, COM PERFIL U H=20CM, ABAS=5CM </t>
  </si>
  <si>
    <t>009</t>
  </si>
  <si>
    <t xml:space="preserve">ALAMBRADO PARA QUADRAS DE VÔLEI DE AREIA EM TELA DE ARAME GALVANIZADO REVESTIDO EM PVC, MALHA 7,5CMX7,5CM, COM TUBO DE AÇO GALVANIZADO DE 3" NAS EXTREMIDADES  E 2 1/2" NO RESTANTE, COM PERFIL U H=20CM, ABAS=5CM </t>
  </si>
  <si>
    <t>010</t>
  </si>
  <si>
    <t xml:space="preserve">ALAMBRADO PARA CAMPO, EM TELA DE ARAME GALVANIZADO REVESTIDO EM PVC, MALHA 7,5CMX7,5CM, COM TUBO DE AÇO GALVANIZADO DE 3" NAS EXTREMIDADES  E 2 1/2" NO RESTANTE, COM PERFIL U H=20CM, ABAS=5CM </t>
  </si>
  <si>
    <t>011</t>
  </si>
  <si>
    <t>PORTAO DE ABRIR, 1 FOLHA,  EM TELA ARAME GALVANIZADO REVESTIDO DE PVC 12BWG, MALHA 7,5X7,5CM, COM MOLDURA EM TUBOS DE ACO, INCLUSO FERRAGENS</t>
  </si>
  <si>
    <t>030</t>
  </si>
  <si>
    <t>PORTAO DE CORRER 1 FOLHA,  EM TELA ARAME GALVANIZADO REVESTIDO DE PVC 12BWG, MALHA 7,5X7,5CM, COM MOLDURA EM TUBOS DE ACO, INCLUSO FERRAGENS</t>
  </si>
  <si>
    <t>6.1</t>
  </si>
  <si>
    <t>MANUTENCAO / REPAROS - COBERTURA</t>
  </si>
  <si>
    <t>IMUNIZACAO DE MADEIRAMENTO PARA COBERTURA UTILIZANDO CUPINICIDA INCOLOR</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</si>
  <si>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</si>
  <si>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</si>
  <si>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</si>
  <si>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</si>
  <si>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REMOÇÃO DE TELHAS, DE FIBROCIMENTO, METÁLICA E CERÂMICA,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</si>
  <si>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</si>
  <si>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</si>
  <si>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</si>
  <si>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</si>
  <si>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</si>
  <si>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</si>
  <si>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</si>
  <si>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</si>
  <si>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</si>
  <si>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</si>
  <si>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</si>
  <si>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REMOCAO DE CALHAS E CONDUTORES DE AGUAS PLUVIAIS</t>
  </si>
  <si>
    <t>ISOLAMENTO TERMOACÚSTICO COM LÃ MINERAL NA SUBCOBERTURA, INCLUSO TRANSPORTE VERTICAL. AF_07/2019</t>
  </si>
  <si>
    <t>SUBCOBERTURA COM MANTA PLÁSTICA REVESTIDA POR PELÍCULA DE ALUMÍNO, INCLUSO TRANSPORTE VERTICAL. AF_07/2019</t>
  </si>
  <si>
    <t>6.2</t>
  </si>
  <si>
    <t>ESTRUTURA PARA COBERTURA EM MADEIRA</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</si>
  <si>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</si>
  <si>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</si>
  <si>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</si>
  <si>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</si>
  <si>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</si>
  <si>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</si>
  <si>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</si>
  <si>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</si>
  <si>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</si>
  <si>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</si>
  <si>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</si>
  <si>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</si>
  <si>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</si>
  <si>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</si>
  <si>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</si>
  <si>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</si>
  <si>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</si>
  <si>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</si>
  <si>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</si>
  <si>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</si>
  <si>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</si>
  <si>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</si>
  <si>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</si>
  <si>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</si>
  <si>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</si>
  <si>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</si>
  <si>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</si>
  <si>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</si>
  <si>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</si>
  <si>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</si>
  <si>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</si>
  <si>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</si>
  <si>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</si>
  <si>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</si>
  <si>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</si>
  <si>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</si>
  <si>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</si>
  <si>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</si>
  <si>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</si>
  <si>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</si>
  <si>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</si>
  <si>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</si>
  <si>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</si>
  <si>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</si>
  <si>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</si>
  <si>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</si>
  <si>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</si>
  <si>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</si>
  <si>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</si>
  <si>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</si>
  <si>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</si>
  <si>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</si>
  <si>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</si>
  <si>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</si>
  <si>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</si>
  <si>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</si>
  <si>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</si>
  <si>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</si>
  <si>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</si>
  <si>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</si>
  <si>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</si>
  <si>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</si>
  <si>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</si>
  <si>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</si>
  <si>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</si>
  <si>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</si>
  <si>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</si>
  <si>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</si>
  <si>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</si>
  <si>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6.3</t>
  </si>
  <si>
    <t>ESTRUTURA PARA COBERTURA EM ALUMINIO ANODIZADO</t>
  </si>
  <si>
    <t>6.4</t>
  </si>
  <si>
    <t>ESTRUTURA PARA COBERTURA EM ACO</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</si>
  <si>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</si>
  <si>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</si>
  <si>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</si>
  <si>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</si>
  <si>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</si>
  <si>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</si>
  <si>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</si>
  <si>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</si>
  <si>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</si>
  <si>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</si>
  <si>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</si>
  <si>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</si>
  <si>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</si>
  <si>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</si>
  <si>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</si>
  <si>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</si>
  <si>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</si>
  <si>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</si>
  <si>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</si>
  <si>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</si>
  <si>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</si>
  <si>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</si>
  <si>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</si>
  <si>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</si>
  <si>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</si>
  <si>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</si>
  <si>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</si>
  <si>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</si>
  <si>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73970/1</t>
  </si>
  <si>
    <t>ESTRUTURA METALICA EM ACO ESTRUTURAL PERFIL I 12 X 5 1/4</t>
  </si>
  <si>
    <t>73970/2</t>
  </si>
  <si>
    <t>ESTRUTURA METALICA EM ACO ESTRUTURAL PERFIL I 6 X 3 3/8</t>
  </si>
  <si>
    <t>6.5</t>
  </si>
  <si>
    <t>TELHA METALICA</t>
  </si>
  <si>
    <t>TELHAMENTO COM TELHA DE AÇO/ALUMÍNIO E = 0,5 MM, COM ATÉ 2 ÁGUAS, INCLUSO IÇAMENTO. AF_07/2019</t>
  </si>
  <si>
    <t>TELHAMENTO COM TELHA METÁLICA TERMOACÚSTICA E = 30 MM, COM ATÉ 2 ÁGUAS, INCLUSO IÇAMENTO. AF_07/2019</t>
  </si>
  <si>
    <t>6.6</t>
  </si>
  <si>
    <t>TELHA CERAMICA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</si>
  <si>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</si>
  <si>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</si>
  <si>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</si>
  <si>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</si>
  <si>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</si>
  <si>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</si>
  <si>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</si>
  <si>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</si>
  <si>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</si>
  <si>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</si>
  <si>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</si>
  <si>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</si>
  <si>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</si>
  <si>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</si>
  <si>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</si>
  <si>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6.7</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</si>
  <si>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</si>
  <si>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</si>
  <si>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</si>
  <si>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</si>
  <si>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</si>
  <si>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6.8</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</si>
  <si>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</si>
  <si>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</si>
  <si>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</si>
  <si>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</si>
  <si>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CUMEEIRA PARA TELHA DE FIBROCIMENTO ONDULADA E = 6 MM, INCLUSO ACESSÓRIOS DE FIXAÇÃO E IÇAMENTO. AF_07/2019</t>
  </si>
  <si>
    <t>CUMEEIRA SHED PARA TELHA ONDULADA DE FIBROCIMENTO, E = 6 MM, INCLUSO ACESSÓRIOS DE FIXAÇÃO E IÇAMENTO. AF_07/2019</t>
  </si>
  <si>
    <t>CUMEEIRA PARA TELHA DE FIBROCIMENTO ESTRUTURAL E = 6 MM, INCLUSO ACESSÓRIOS DE FIXAÇÃO E IÇAMENTO. AF_07/2019</t>
  </si>
  <si>
    <t>6.9</t>
  </si>
  <si>
    <t>TELHA FIBRA DE VIDRO/TRANSLUCIDA/VIDRO</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</si>
  <si>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</si>
  <si>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</si>
  <si>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6.10</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</si>
  <si>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</si>
  <si>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</si>
  <si>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</si>
  <si>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</si>
  <si>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</si>
  <si>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</si>
  <si>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</si>
  <si>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</si>
  <si>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</si>
  <si>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</si>
  <si>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</si>
  <si>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</si>
  <si>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</si>
  <si>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</si>
  <si>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</si>
  <si>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6.11</t>
  </si>
  <si>
    <t>CALHAS</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</si>
  <si>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</si>
  <si>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</si>
  <si>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</si>
  <si>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CALHA DE BEIRAL, SEMICIRCULAR DE PVC, DIAMETRO 125 MM, INCLUINDO CABECEIRAS, EMENDAS, BOCAIS, SUPORTES E VEDAÇÕES, EXCLUINDO CONDUTORES, INCLUSO TRANSPORTE VERTICAL. AF_07/2019</t>
  </si>
  <si>
    <t>6.12</t>
  </si>
  <si>
    <t>CONDUTORES</t>
  </si>
  <si>
    <t>6.13</t>
  </si>
  <si>
    <t>RUFOS</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</si>
  <si>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</si>
  <si>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</si>
  <si>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</si>
  <si>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SERVIÇOS EXTRAS - COBERTURA</t>
  </si>
  <si>
    <t>7.1</t>
  </si>
  <si>
    <t>ESQUADRIAS E ACESSORIOS</t>
  </si>
  <si>
    <t>7.1.1</t>
  </si>
  <si>
    <t>MANUTENCAO / REPAROS - ESQUADRIAS E ACESSORIOS</t>
  </si>
  <si>
    <t>RETIRADA DE ESQUADRIAS METALICAS</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</si>
  <si>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</si>
  <si>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</si>
  <si>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</si>
  <si>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7.1.2</t>
  </si>
  <si>
    <t>PUXADORES</t>
  </si>
  <si>
    <t>7.1.3</t>
  </si>
  <si>
    <t>PORTAS EM MADEIRA</t>
  </si>
  <si>
    <t>7.1.3.1</t>
  </si>
  <si>
    <t>ALMOFADADAS</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</si>
  <si>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</si>
  <si>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</si>
  <si>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</si>
  <si>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</si>
  <si>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</si>
  <si>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</si>
  <si>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</si>
  <si>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</si>
  <si>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</si>
  <si>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</si>
  <si>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</si>
  <si>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</si>
  <si>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</si>
  <si>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7.1.3.2</t>
  </si>
  <si>
    <t>COMPENSADAS PARA CERA OU VERNIZ</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</si>
  <si>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</si>
  <si>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</si>
  <si>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</si>
  <si>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</si>
  <si>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</si>
  <si>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</si>
  <si>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</si>
  <si>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</si>
  <si>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7.1.3.3</t>
  </si>
  <si>
    <t>COMPENSADAS PARA PINTURA</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</si>
  <si>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</si>
  <si>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</si>
  <si>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</si>
  <si>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</si>
  <si>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</si>
  <si>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</si>
  <si>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</si>
  <si>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</si>
  <si>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</si>
  <si>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</si>
  <si>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</si>
  <si>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</si>
  <si>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</si>
  <si>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</si>
  <si>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</si>
  <si>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</si>
  <si>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</si>
  <si>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</si>
  <si>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</si>
  <si>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</si>
  <si>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7.1.3.4</t>
  </si>
  <si>
    <t>MEXICANAS</t>
  </si>
  <si>
    <t>PORTA DE MADEIRA, TIPO MEXICANA, MACIÇA (PESADA OU SUPERPESADA), 80X210CM, ESPESSURA DE 3,5CM,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</si>
  <si>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</si>
  <si>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</si>
  <si>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7.1.3.5</t>
  </si>
  <si>
    <t>PORTA PRONTA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</si>
  <si>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</si>
  <si>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</si>
  <si>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</si>
  <si>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</si>
  <si>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</si>
  <si>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CHAPA DE FIBRA DE EUCALIPTO PARA PINTURA</t>
  </si>
  <si>
    <t>7.1.3.6</t>
  </si>
  <si>
    <t>MACICAS REGIONAIS</t>
  </si>
  <si>
    <t>7.1.3.7</t>
  </si>
  <si>
    <t>MACICAS PARA VIDRO</t>
  </si>
  <si>
    <t>7.1.3.8</t>
  </si>
  <si>
    <t xml:space="preserve">VENEZIANAS </t>
  </si>
  <si>
    <t>PORTA DE MADEIRA TIPO VENEZIANA, 80X210CM, ESPESSURA DE 3CM, INCLUSO DOBRADIÇAS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</si>
  <si>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</si>
  <si>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</si>
  <si>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PORTA-PRONTA DE MADEIRA EM ACABAMENTO MELAMÍNICO BRANCO, FOLHA LEVE OU MÉDIA, E BATENTE METÁLICO, 60X210CM, EXCLUSIVE FECHADURA, FIXAÇÃO COM ARGAMASSA - FORNECIMENTO E INSTALAÇÃO. AF_19/2019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</si>
  <si>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</si>
  <si>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</si>
  <si>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</si>
  <si>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</si>
  <si>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</si>
  <si>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</si>
  <si>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</si>
  <si>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</si>
  <si>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</si>
  <si>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</si>
  <si>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</si>
  <si>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BANDEIRA PARA PORTA EM MADEIRA.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</si>
  <si>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</si>
  <si>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</si>
  <si>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</si>
  <si>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</si>
  <si>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</si>
  <si>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</si>
  <si>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</si>
  <si>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</si>
  <si>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</si>
  <si>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</si>
  <si>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</si>
  <si>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</si>
  <si>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</si>
  <si>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</si>
  <si>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</si>
  <si>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</si>
  <si>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</si>
  <si>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</si>
  <si>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</si>
  <si>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</si>
  <si>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</si>
  <si>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</si>
  <si>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</si>
  <si>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</si>
  <si>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7.1.3.9</t>
  </si>
  <si>
    <t>VENEZIANAS PARA VIDRO</t>
  </si>
  <si>
    <t>7.1.3.10</t>
  </si>
  <si>
    <t>PARA BANHEIRO</t>
  </si>
  <si>
    <t>7.1.4</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</si>
  <si>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</si>
  <si>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</si>
  <si>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</si>
  <si>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</si>
  <si>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</si>
  <si>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</si>
  <si>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</si>
  <si>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</si>
  <si>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</si>
  <si>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MADEIRA (CEDRINHO/ANGELIM OU EQUIV.) DE CORRER COM 4 FOLHAS (2 VENEZIANAS PANTOGRÁFICAS DE CORRER E 2 DE CORRER PARA VIDROS), COM BATENTE, ALIZAR E FERRAGENS. EXCLUSIVE VIDROS, ACABAMENTO E CONTRAMARCO. FORNECIMENTO E INSTALAÇÃO. AF_12/2019</t>
  </si>
  <si>
    <t>7.1.5</t>
  </si>
  <si>
    <t>COMPLEMENTOS E OUTROS EM MADEIRA</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</si>
  <si>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</si>
  <si>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</si>
  <si>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</si>
  <si>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</si>
  <si>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CANTONEIRA DE MADEIRA 3,0X3,0X1,0CM</t>
  </si>
  <si>
    <t>CANTONEIRA DE MADEIRA COM LAMINADO MELAMINICO FOSCO 3,0X3,0X1,0CM</t>
  </si>
  <si>
    <t>CORRIMAO EM MADEIRA 1A 2,5X30CM</t>
  </si>
  <si>
    <t>7.1.6</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</si>
  <si>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</si>
  <si>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</si>
  <si>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</si>
  <si>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</si>
  <si>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</si>
  <si>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7.1.7</t>
  </si>
  <si>
    <t>PORTAS EM FERRO/ACO</t>
  </si>
  <si>
    <t>7.1.7.1</t>
  </si>
  <si>
    <t>DE ABRIR</t>
  </si>
  <si>
    <t>PORTA DE FERRO, DE ABRIR, TIPO GRADE COM CHAPA, COM GUARNIÇÕES. AF_12/2019</t>
  </si>
  <si>
    <t>PORTA EM AÇO DE ABRIR PARA VIDRO SEM GUARNIÇÃO, 87X210CM, FIXAÇÃO COM PARAFUSOS, EXCLUSIVE VIDROS - FORNECIMENTO E INSTALAÇÃO. AF_12/2019</t>
  </si>
  <si>
    <t>PORTA EM AÇO DE ABRIR COM POSTIGO PARA VIDRO, COM GUARNIÇÃO, FIXAÇÃO COM PARAFUSOS, EXCLUSIVE VIDRO - FORNECIMENTO E INSTALAÇÃO. AF_08/2015</t>
  </si>
  <si>
    <t>PORTA EM AÇO DE ABRIR COM TRAVESSAS PARA VIDRO, COM GUARNIÇÃO, FIXAÇÃO COM PARAFUSOS, EXCLUSIVE VIDROS - FORNECIMENTO E INSTALAÇÃO. AF_08/2015</t>
  </si>
  <si>
    <t>7.1.7.2</t>
  </si>
  <si>
    <t>TIPO GRADE</t>
  </si>
  <si>
    <t>7.1.7.3</t>
  </si>
  <si>
    <t>TIPO CHAPA</t>
  </si>
  <si>
    <t>73933/2</t>
  </si>
  <si>
    <t>PORTA DE FERRO, DE ABRIR, TIPO CHAPA LISA, COM GUARNICOES</t>
  </si>
  <si>
    <t>PORTA DE FERRO PARA LIXEIRA, DE ABRIR, TIPO CHAPA, 70X210CM , COM GUARNICOES</t>
  </si>
  <si>
    <t>7.1.7.4</t>
  </si>
  <si>
    <t>TIPO QUADICULADA</t>
  </si>
  <si>
    <t>PORTA EM FERRO QUADRICULADO PARA ABRIGO DE MEDIDORES E BOTIJOES, DE ABRIR, COM GUARNICOES</t>
  </si>
  <si>
    <t>7.1.7.5</t>
  </si>
  <si>
    <t>TIPO VENEZIANA</t>
  </si>
  <si>
    <t>PORTA EM AÇO DE ABRIR TIPO VENEZIANA SEM GUARNIÇÃO, 87X210CM, FIXAÇÃO COM PARAFUSOS - FORNECIMENTO E INSTALAÇÃO. AF_12/2019</t>
  </si>
  <si>
    <t>7.1.7.6</t>
  </si>
  <si>
    <t>DE ENROLAR</t>
  </si>
  <si>
    <t>7.1.7.7</t>
  </si>
  <si>
    <t>PANTOGRÁFICA</t>
  </si>
  <si>
    <t>7.1.7.8</t>
  </si>
  <si>
    <t>CORTA-FOGO</t>
  </si>
  <si>
    <t>PORTA CORTA-FOGO 90X210X4CM - FORNECIMENTO E INSTALAÇÃO. AF_12/2019</t>
  </si>
  <si>
    <t>7.1.8</t>
  </si>
  <si>
    <t>PORTÕES</t>
  </si>
  <si>
    <t>7.1.9</t>
  </si>
  <si>
    <t>JANELAS EM FERRO/ACO</t>
  </si>
  <si>
    <t>7.1.9.1</t>
  </si>
  <si>
    <t>BASCULANTES</t>
  </si>
  <si>
    <t>JANELA DE AÇO TIPO BASCULANTE PARA VIDROS, COM BATENTE, FERRAGENS E PINTURA ANTICORROSIVA. EXCLUSIVE VIDROS, ACABAMENTO, ALIZAR E CONTRAMARCO. FORNECIMENTO E INSTALAÇÃO. AF_12/2019</t>
  </si>
  <si>
    <t>7.1.9.2</t>
  </si>
  <si>
    <t>DE CORRER</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</si>
  <si>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</si>
  <si>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</si>
  <si>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</si>
  <si>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7.1.9.3</t>
  </si>
  <si>
    <t>MAXIM AR</t>
  </si>
  <si>
    <t>7.1.10</t>
  </si>
  <si>
    <t>COMPLEMENTOS E OUTROS EM FERRO/ACO</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</si>
  <si>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</si>
  <si>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</si>
  <si>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</si>
  <si>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</si>
  <si>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</si>
  <si>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ESCADA TIPO MARINHEIRO EM ACO CA-50 9,52MM INCLUSO PINTURA COM FUNDO ANTICORROSIVO TIPO ZARCAO</t>
  </si>
  <si>
    <t>74194/1</t>
  </si>
  <si>
    <t>ESCADA TIPO MARINHEIRO EM TUBO ACO GALVANIZADO 1 1/2" 5 DEGRAUS</t>
  </si>
  <si>
    <t>CORRIMÃO SIMPLES, DIÂMETRO EXTERNO = 1 1/2", EM AÇO GALVANIZADO. AF_04/2019_P</t>
  </si>
  <si>
    <t>CORRIMÃO SIMPLES, DIÂMETRO EXTERNO = 1 1/2", EM ALUMÍNIO. AF_04/2019_P</t>
  </si>
  <si>
    <t>MÃO FRANCESA EM BARRA DE FERRO CHATO RETANGULAR 2" X 1/4", REFORÇADA, 30 X 25 CM</t>
  </si>
  <si>
    <t>MÃO FRANCESA EM BARRA DE FERRO CHATO RETANGULAR 2" X 1/4", REFORÇADA, 40 X 30 CM</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</si>
  <si>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</si>
  <si>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</si>
  <si>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</si>
  <si>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7.1.11</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</si>
  <si>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</si>
  <si>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</si>
  <si>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</si>
  <si>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</si>
  <si>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</si>
  <si>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</si>
  <si>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</si>
  <si>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7.1.12</t>
  </si>
  <si>
    <t>COMPLEMENTOS E OUTROS EM ALUMINIO</t>
  </si>
  <si>
    <t>GRADIL EM ALUMÍNIO FIXADO EM VÃOS DE JANELAS, FORMADO POR TUBOS DE 3/4". AF_04/2019</t>
  </si>
  <si>
    <t>73908/1</t>
  </si>
  <si>
    <t>CANTONEIRA DE ALUMINIO 2"X2", PARA PROTECAO DE QUINA DE PAREDE</t>
  </si>
  <si>
    <t>73908/2</t>
  </si>
  <si>
    <t>CANTONEIRA DE ALUMINIO 1"X1, PARA PROTECAO DE QUINA DE PAREDE</t>
  </si>
  <si>
    <t>7.1.13</t>
  </si>
  <si>
    <t>FERRAGENS PARA ESQUADRIAS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</si>
  <si>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</si>
  <si>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</si>
  <si>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</si>
  <si>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</si>
  <si>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</si>
  <si>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</si>
  <si>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</si>
  <si>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</si>
  <si>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</si>
  <si>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</si>
  <si>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</si>
  <si>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</si>
  <si>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</si>
  <si>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</si>
  <si>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JOGO DE FERRAGENS CROMADAS PARA PORTA DE VIDRO TEMPERADO, UMA FOLHA COMPOSTO DE DOBRADICAS SUPERIOR E INFERIOR, TRINCO, FECHADURA, CONTRA FECHADURA COM CAPUCHINHO SEM MOLA E PUXADOR</t>
  </si>
  <si>
    <t>74046/2</t>
  </si>
  <si>
    <t>TARJETA TIPO LIVRE/OCUPADO PARA PORTA DE BANHEIRO</t>
  </si>
  <si>
    <t>MOLA HIDRAULICA DE PISO PARA PORTA DE VIDRO TEMPERADO</t>
  </si>
  <si>
    <t>7.1.14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</si>
  <si>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</si>
  <si>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</si>
  <si>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</si>
  <si>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</si>
  <si>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</si>
  <si>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</si>
  <si>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</si>
  <si>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</si>
  <si>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</si>
  <si>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</si>
  <si>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</si>
  <si>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</si>
  <si>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</si>
  <si>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7.2</t>
  </si>
  <si>
    <t>7.2.1</t>
  </si>
  <si>
    <t>MANUTENCAO / REPAROS - VIDROS E ESPELHOS</t>
  </si>
  <si>
    <t>REMOCAO DE VIDRO COMUM</t>
  </si>
  <si>
    <t>7.2.2</t>
  </si>
  <si>
    <t>VIDROS</t>
  </si>
  <si>
    <t>VIDRO LISO COMUM TRANSPARENTE, ESPESSURA 3MM</t>
  </si>
  <si>
    <t>VIDRO LISO COMUM TRANSPARENTE, ESPESSURA 4MM</t>
  </si>
  <si>
    <t>VIDRO LISO COMUM TRANSPARENTE, ESPESSURA 5MM</t>
  </si>
  <si>
    <t>VIDRO LISO COMUM TRANSPARENTE, ESPESSURA 6MM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</si>
  <si>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</si>
  <si>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</si>
  <si>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</si>
  <si>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</si>
  <si>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FANTASIA MARTELADO 4MM</t>
  </si>
  <si>
    <t>VIDRO LISO FUME, ESPESSURA 4MM</t>
  </si>
  <si>
    <t>VIDRO LISO FUME, ESPESSURA 6MM</t>
  </si>
  <si>
    <t>VIDRO ARAMADO, ESPESSURA 7MM</t>
  </si>
  <si>
    <t>7.2.3</t>
  </si>
  <si>
    <t>ESQUADRIAS</t>
  </si>
  <si>
    <t>73838/1</t>
  </si>
  <si>
    <t>PORTA DE VIDRO TEMPERADO, 0,9X2,10M, ESPESSURA 10MM, INCLUSIVE ACESSORIOS</t>
  </si>
  <si>
    <t>7.2.4</t>
  </si>
  <si>
    <t>ESPELHOS</t>
  </si>
  <si>
    <t>74125/1</t>
  </si>
  <si>
    <t>ESPELHO CRISTAL ESPESSURA 4MM, COM MOLDURA DE MADEIRA</t>
  </si>
  <si>
    <t>74125/2</t>
  </si>
  <si>
    <t>ESPELHO CRISTAL ESPESSURA 4MM, COM MOLDURA EM ALUMINIO E COMPENSADO 6MM PLASTIFICADO COLADO</t>
  </si>
  <si>
    <t>ESPELHO CRISTAL, ESPESSURA 4MM, COM PARAFUSOS DE FIXACAO, SEM MOLDURA</t>
  </si>
  <si>
    <t>SERVIÇOS EXTRAS - ESQUADRIAS, ACESSORIOS, VIDROS E ESPELHOS</t>
  </si>
  <si>
    <t>8.1</t>
  </si>
  <si>
    <t>ELETRIFICACAO E ILUMINACAO PUBLICA</t>
  </si>
  <si>
    <t>8.1.1</t>
  </si>
  <si>
    <t>CONECTORES/LACO DE ROLDANA E ALCA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</si>
  <si>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</si>
  <si>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</si>
  <si>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</si>
  <si>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</si>
  <si>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</si>
  <si>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</si>
  <si>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</si>
  <si>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</si>
  <si>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</si>
  <si>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</si>
  <si>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8.1.2</t>
  </si>
  <si>
    <t>ARMACAO SECUNDARIA-b</t>
  </si>
  <si>
    <t>8.1.3</t>
  </si>
  <si>
    <t>SUPORTE E CHUMBADOR PARA POSTE</t>
  </si>
  <si>
    <t>SUPORTE PARA TRANSFORMADOR EM POSTE DE CONCRETO CIRCULAR</t>
  </si>
  <si>
    <t>8.1.4</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</si>
  <si>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</si>
  <si>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</si>
  <si>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</si>
  <si>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</si>
  <si>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</si>
  <si>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</si>
  <si>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</si>
  <si>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</si>
  <si>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</si>
  <si>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</si>
  <si>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</si>
  <si>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</si>
  <si>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</si>
  <si>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</si>
  <si>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</si>
  <si>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</si>
  <si>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</si>
  <si>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</si>
  <si>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</si>
  <si>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</si>
  <si>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</si>
  <si>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8.1.5</t>
  </si>
  <si>
    <t>DIVERSOS P/ DISTRIBUICAO DE ENERGIA</t>
  </si>
  <si>
    <t>73781/2</t>
  </si>
  <si>
    <t>ISOLADOR DE PINO TP HI-POT CILINDRICO CLASSE 15KV. FORNECIMENTO E INSTALACAO.</t>
  </si>
  <si>
    <t>73781/3</t>
  </si>
  <si>
    <t>ISOLADOR DE SUSPENSAO (DISCO) TP CAVILHA CLASSE 15KV - 6''. FORNECIMENTO E INSTALACAO.</t>
  </si>
  <si>
    <t>8.1.6</t>
  </si>
  <si>
    <t>CHAVES EM GERAL, FUSIVEIS E CONECTORES</t>
  </si>
  <si>
    <t>8.1.7</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</si>
  <si>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</si>
  <si>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</si>
  <si>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</si>
  <si>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</si>
  <si>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</si>
  <si>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</si>
  <si>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</si>
  <si>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</si>
  <si>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</si>
  <si>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</si>
  <si>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</si>
  <si>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</si>
  <si>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</si>
  <si>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</si>
  <si>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</si>
  <si>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</si>
  <si>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</si>
  <si>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</si>
  <si>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</si>
  <si>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</si>
  <si>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</si>
  <si>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</si>
  <si>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</si>
  <si>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</si>
  <si>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</si>
  <si>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</si>
  <si>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</si>
  <si>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</si>
  <si>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</si>
  <si>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</si>
  <si>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</si>
  <si>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</si>
  <si>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</si>
  <si>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</si>
  <si>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</si>
  <si>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</si>
  <si>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</si>
  <si>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</si>
  <si>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</si>
  <si>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</si>
  <si>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</si>
  <si>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</si>
  <si>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</si>
  <si>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</si>
  <si>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</si>
  <si>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</si>
  <si>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</si>
  <si>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8.1.8</t>
  </si>
  <si>
    <t>BRACOS E FIXACÃO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</si>
  <si>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</si>
  <si>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</si>
  <si>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</si>
  <si>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8.1.9</t>
  </si>
  <si>
    <t>ILUMINACAO</t>
  </si>
  <si>
    <t>74231/1</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</si>
  <si>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</si>
  <si>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</si>
  <si>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</si>
  <si>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8.2</t>
  </si>
  <si>
    <t>INSTALAÇÕES ELÉTICAS</t>
  </si>
  <si>
    <t>8.2.1</t>
  </si>
  <si>
    <t>MANUTENCAO / REPAROS - INSTALACOES ELETRICAS</t>
  </si>
  <si>
    <t>RETIRADA DE APARELHOS DE ILUMINAÇÃO C/ REAPROVEITAMENTO DE LÂMPADAS</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</si>
  <si>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</si>
  <si>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</si>
  <si>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</si>
  <si>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</si>
  <si>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8.2.2</t>
  </si>
  <si>
    <t>ENTRADA DE ENERGIA</t>
  </si>
  <si>
    <t>16.105.000030.SER</t>
  </si>
  <si>
    <t>Entrada de energia em poste próprio da edificação com potência instalada até 5 KW</t>
  </si>
  <si>
    <t>16.105.000031.SER</t>
  </si>
  <si>
    <t>Entrada de energia em poste próprio da edificação com potência instalada de 5 a 10 KW</t>
  </si>
  <si>
    <t>16.105.000032.SER</t>
  </si>
  <si>
    <t>Entrada de energia em poste próprio da edificação com potência instalada de 10 a 15 KW</t>
  </si>
  <si>
    <t>16.105.000033.SER</t>
  </si>
  <si>
    <t>Entrada de energia em poste próprio da edificação com potência instalada de 15 a 20 KW</t>
  </si>
  <si>
    <t>16.105.000034.SER</t>
  </si>
  <si>
    <t>Entrada de energia em poste próprio da edificação com potência instalada de 20 a 25 KW</t>
  </si>
  <si>
    <t>16.105.000035.SER</t>
  </si>
  <si>
    <t>Entrada de energia em poste próprio da edificação com potência instalada de 25 a 30 KW</t>
  </si>
  <si>
    <t>8.2.3</t>
  </si>
  <si>
    <t>ELETRODUTOS E CONEXÕES</t>
  </si>
  <si>
    <t>8.2.3.1</t>
  </si>
  <si>
    <t>ELETRODUTOS PVC FLEXIVEIS</t>
  </si>
  <si>
    <t>ELETRODUTO PVC 40MM (1 ¼ ) PARA SPDA - FORNECIMENTO E INSTALAÇÃO. AF_12/2017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</si>
  <si>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</si>
  <si>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</si>
  <si>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</si>
  <si>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</si>
  <si>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</si>
  <si>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</si>
  <si>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</si>
  <si>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</si>
  <si>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</si>
  <si>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</si>
  <si>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</si>
  <si>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</si>
  <si>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</si>
  <si>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</si>
  <si>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</si>
  <si>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</si>
  <si>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</si>
  <si>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</si>
  <si>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</si>
  <si>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</si>
  <si>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</si>
  <si>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</si>
  <si>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</si>
  <si>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</si>
  <si>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</si>
  <si>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</si>
  <si>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</si>
  <si>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</si>
  <si>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</si>
  <si>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</si>
  <si>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</si>
  <si>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</si>
  <si>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</si>
  <si>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</si>
  <si>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</si>
  <si>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</si>
  <si>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</si>
  <si>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</si>
  <si>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</si>
  <si>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</si>
  <si>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</si>
  <si>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</si>
  <si>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</si>
  <si>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</si>
  <si>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</si>
  <si>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</si>
  <si>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</si>
  <si>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</si>
  <si>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</si>
  <si>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</si>
  <si>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</si>
  <si>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</si>
  <si>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</si>
  <si>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</si>
  <si>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</si>
  <si>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</si>
  <si>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</si>
  <si>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</si>
  <si>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</si>
  <si>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</si>
  <si>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</si>
  <si>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</si>
  <si>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</si>
  <si>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</si>
  <si>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</si>
  <si>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</si>
  <si>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</si>
  <si>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8.2.3.2</t>
  </si>
  <si>
    <t>ELETRODUTOS PVC RIGIDOS</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</si>
  <si>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</si>
  <si>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</si>
  <si>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</si>
  <si>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</si>
  <si>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</si>
  <si>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</si>
  <si>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</si>
  <si>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</si>
  <si>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</si>
  <si>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</si>
  <si>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</si>
  <si>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</si>
  <si>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</si>
  <si>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</si>
  <si>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</si>
  <si>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</si>
  <si>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</si>
  <si>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</si>
  <si>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</si>
  <si>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</si>
  <si>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</si>
  <si>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</si>
  <si>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</si>
  <si>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</si>
  <si>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</si>
  <si>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</si>
  <si>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</si>
  <si>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</si>
  <si>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PARA ELETRODUTO, PVC, SOLDÁVEL, DN 20 MM (1/2), APARENTE, INSTALADA EM TETO - FORNECIMENTO E INSTALAÇÃO. AF_11/2016_P</t>
  </si>
  <si>
    <t>8.2.3.3</t>
  </si>
  <si>
    <t>ELETRODUTOS ACO GALVANIZADO</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</si>
  <si>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</si>
  <si>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</si>
  <si>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</si>
  <si>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</si>
  <si>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</si>
  <si>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</si>
  <si>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</si>
  <si>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</si>
  <si>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</si>
  <si>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</si>
  <si>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</si>
  <si>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</si>
  <si>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</si>
  <si>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</si>
  <si>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</si>
  <si>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</si>
  <si>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8.2.3.4</t>
  </si>
  <si>
    <t>ELETRODUTOS METALICOS FLEXIVEIS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</si>
  <si>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</si>
  <si>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</si>
  <si>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</si>
  <si>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</si>
  <si>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</si>
  <si>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</si>
  <si>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</si>
  <si>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</si>
  <si>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</si>
  <si>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</si>
  <si>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</si>
  <si>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</si>
  <si>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</si>
  <si>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</si>
  <si>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</si>
  <si>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</si>
  <si>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</si>
  <si>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8.2.4</t>
  </si>
  <si>
    <t>TERMINAIS E CONECTORES</t>
  </si>
  <si>
    <t>TERMINAL OU CONECTOR DE PRESSAO - PARA CABO 50MM2 - FORNECIMENTO E INSTALACAO</t>
  </si>
  <si>
    <t>CONECTOR PARAFUSO FENDIDO SPLIT-BOLT - PARA CABO DE 16MM2 - FORNECIMENTO E INSTALACAO</t>
  </si>
  <si>
    <t>CONECTOR PARAFUSO FENDIDO SPLIT-BOLT - PARA CABO DE 35MM2 - FORNECIMENTO E INSTALACAO</t>
  </si>
  <si>
    <t>8.2.5</t>
  </si>
  <si>
    <t>CABOS</t>
  </si>
  <si>
    <t>8.2.5.1</t>
  </si>
  <si>
    <t>ISOLAMENTO 450/750V</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</si>
  <si>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</si>
  <si>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</si>
  <si>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</si>
  <si>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</si>
  <si>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</si>
  <si>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</si>
  <si>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</si>
  <si>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</si>
  <si>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</si>
  <si>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</si>
  <si>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</si>
  <si>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</si>
  <si>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</si>
  <si>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</si>
  <si>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</si>
  <si>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</si>
  <si>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</si>
  <si>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RÍGIDO ISOLADO, 300 MM², ANTI-CHAMA 450/750 V, PARA DISTRIBUIÇÃO - FORNECIMENTO E INSTALAÇÃO. AF_12/2015</t>
  </si>
  <si>
    <t>8.2.5.2</t>
  </si>
  <si>
    <t>ISOLAMENTO 0,6/1KV</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</si>
  <si>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</si>
  <si>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</si>
  <si>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</si>
  <si>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</si>
  <si>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</si>
  <si>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</si>
  <si>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</si>
  <si>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</si>
  <si>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</si>
  <si>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</si>
  <si>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</si>
  <si>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</si>
  <si>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</si>
  <si>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</si>
  <si>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</si>
  <si>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</si>
  <si>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</si>
  <si>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</si>
  <si>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8.2.6</t>
  </si>
  <si>
    <t>CONDULETES</t>
  </si>
  <si>
    <t>8.2.6.1</t>
  </si>
  <si>
    <t>LIGA DE ALUMINIO</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</si>
  <si>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</si>
  <si>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</si>
  <si>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</si>
  <si>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</si>
  <si>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</si>
  <si>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</si>
  <si>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</si>
  <si>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</si>
  <si>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</si>
  <si>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</si>
  <si>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</si>
  <si>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</si>
  <si>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</si>
  <si>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</si>
  <si>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</si>
  <si>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</si>
  <si>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8.2.6.2</t>
  </si>
  <si>
    <t>PVC</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</si>
  <si>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</si>
  <si>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</si>
  <si>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</si>
  <si>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</si>
  <si>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</si>
  <si>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</si>
  <si>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</si>
  <si>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</si>
  <si>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</si>
  <si>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</si>
  <si>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</si>
  <si>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</si>
  <si>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</si>
  <si>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</si>
  <si>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</si>
  <si>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8.2.7</t>
  </si>
  <si>
    <t>ELETROCALHAS E CANALETAS EM ALUMÍNIO</t>
  </si>
  <si>
    <t>8.2.8</t>
  </si>
  <si>
    <t>CAIXA DE PROTECAO PARA MEDIDOR MONOFASICO, FORNECIMENTO E INSTALACAO</t>
  </si>
  <si>
    <t>CAIXA DE MEDICAO EM ALTA TENSAO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</si>
  <si>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</si>
  <si>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</si>
  <si>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</si>
  <si>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</si>
  <si>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</si>
  <si>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</si>
  <si>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</si>
  <si>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</si>
  <si>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</si>
  <si>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</si>
  <si>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</si>
  <si>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</si>
  <si>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</si>
  <si>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</si>
  <si>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</si>
  <si>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</si>
  <si>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</si>
  <si>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</si>
  <si>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</si>
  <si>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</si>
  <si>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</si>
  <si>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</si>
  <si>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</si>
  <si>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</si>
  <si>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</si>
  <si>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</si>
  <si>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</si>
  <si>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</si>
  <si>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</si>
  <si>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</si>
  <si>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</si>
  <si>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</si>
  <si>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</si>
  <si>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</si>
  <si>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</si>
  <si>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</si>
  <si>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</si>
  <si>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8.2.9</t>
  </si>
  <si>
    <t>QUADROS DE ENERGIA</t>
  </si>
  <si>
    <t>74131/1</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</si>
  <si>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</si>
  <si>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</si>
  <si>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</si>
  <si>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</si>
  <si>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</si>
  <si>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</si>
  <si>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</si>
  <si>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</si>
  <si>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</si>
  <si>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</si>
  <si>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</si>
  <si>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</si>
  <si>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</si>
  <si>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8.2.10</t>
  </si>
  <si>
    <t>CONTATORES</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</si>
  <si>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</si>
  <si>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</si>
  <si>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</si>
  <si>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</si>
  <si>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8.2.11</t>
  </si>
  <si>
    <t>DISJUNTORES</t>
  </si>
  <si>
    <t>8.2.11.1</t>
  </si>
  <si>
    <t>MONOPOLARES</t>
  </si>
  <si>
    <t>74130/1</t>
  </si>
  <si>
    <t>DISJUNTOR TERMOMAGNETICO MONOPOLAR PADRAO NEMA (AMERICANO) 10 A 30A 240V, FORNECIMENTO E INSTALACAO</t>
  </si>
  <si>
    <t>74130/2</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</si>
  <si>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</si>
  <si>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</si>
  <si>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</si>
  <si>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</si>
  <si>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</si>
  <si>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</si>
  <si>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</si>
  <si>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</si>
  <si>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8.2.11.2</t>
  </si>
  <si>
    <t>BIPOLARES</t>
  </si>
  <si>
    <t>74130/3</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</si>
  <si>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</si>
  <si>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</si>
  <si>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</si>
  <si>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</si>
  <si>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</si>
  <si>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</si>
  <si>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</si>
  <si>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</si>
  <si>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8.2.11.3</t>
  </si>
  <si>
    <t>TRIPOLARES</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</si>
  <si>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</si>
  <si>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</si>
  <si>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</si>
  <si>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</si>
  <si>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</si>
  <si>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</si>
  <si>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</si>
  <si>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</si>
  <si>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</si>
  <si>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</si>
  <si>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</si>
  <si>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</si>
  <si>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</si>
  <si>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</si>
  <si>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DISJUNTOR BAIXA TENSAO TRIPOLAR A SECO  800A/600V, INCLUSIVE ELETROTÉCNICO</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</si>
  <si>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</si>
  <si>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</si>
  <si>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</si>
  <si>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</si>
  <si>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</si>
  <si>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</si>
  <si>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</si>
  <si>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8.2.12</t>
  </si>
  <si>
    <t>INTERRUPTORES</t>
  </si>
  <si>
    <t>8.2.12.1</t>
  </si>
  <si>
    <t>SIMPLES</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</si>
  <si>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</si>
  <si>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</si>
  <si>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</si>
  <si>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</si>
  <si>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</si>
  <si>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</si>
  <si>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</si>
  <si>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</si>
  <si>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</si>
  <si>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</si>
  <si>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</si>
  <si>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</si>
  <si>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</si>
  <si>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</si>
  <si>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</si>
  <si>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</si>
  <si>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</si>
  <si>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</si>
  <si>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</si>
  <si>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</si>
  <si>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</si>
  <si>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</si>
  <si>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</si>
  <si>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</si>
  <si>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</si>
  <si>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</si>
  <si>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</si>
  <si>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</si>
  <si>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8.2.12.2</t>
  </si>
  <si>
    <t>PARALELOS</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</si>
  <si>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</si>
  <si>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</si>
  <si>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</si>
  <si>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</si>
  <si>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</si>
  <si>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</si>
  <si>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</si>
  <si>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</si>
  <si>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</si>
  <si>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</si>
  <si>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</si>
  <si>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</si>
  <si>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8.2.12.3</t>
  </si>
  <si>
    <t>INTERMEDIARIO</t>
  </si>
  <si>
    <t>INTERRUPTOR INTERMEDIARIO (FOUR-WAY) - FORNECIMENTO E INSTALACAO</t>
  </si>
  <si>
    <t>INTERRUPTOR INTERMEDIÁRIO (1 MÓDULO), 10A/250V, SEM SUPORTE E SEM PLACA - FORNECIMENTO E INSTALAÇÃO. AF_09/2017</t>
  </si>
  <si>
    <t>INTERRUPTOR INTERMEDIÁRIO (1 MÓDULO), 10A/250V, INCLUINDO SUPORTE E PLACA - FORNECIMENTO E INSTALAÇÃO. AF_09/2017</t>
  </si>
  <si>
    <t>8.2.12.4</t>
  </si>
  <si>
    <t>BIPOLAR</t>
  </si>
  <si>
    <t>INTERRUPTOR BIPOLAR (1 MÓDULO), 10A/250V, SEM SUPORTE E SEM PLACA - FORNECIMENTO E INSTALAÇÃO. AF_09/2017</t>
  </si>
  <si>
    <t>INTERRUPTOR BIPOLAR (1 MÓDULO), 10A/250V, INCLUINDO SUPORTE E PLACA - FORNECIMENTO E INSTALAÇÃO. AF_09/2017</t>
  </si>
  <si>
    <t>8.2.12.5</t>
  </si>
  <si>
    <t>CONJUGADOS</t>
  </si>
  <si>
    <t>8.2.12.6</t>
  </si>
  <si>
    <t>OUTROS TIPOS DE INTERRUPTOR</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</si>
  <si>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</si>
  <si>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</si>
  <si>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</si>
  <si>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</si>
  <si>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</si>
  <si>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</si>
  <si>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</si>
  <si>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</si>
  <si>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8.2.13</t>
  </si>
  <si>
    <t>TOMADAS</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</si>
  <si>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</si>
  <si>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</si>
  <si>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</si>
  <si>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</si>
  <si>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</si>
  <si>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</si>
  <si>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</si>
  <si>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</si>
  <si>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</si>
  <si>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</si>
  <si>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</si>
  <si>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</si>
  <si>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</si>
  <si>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</si>
  <si>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</si>
  <si>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</si>
  <si>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</si>
  <si>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</si>
  <si>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</si>
  <si>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</si>
  <si>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</si>
  <si>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</si>
  <si>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</si>
  <si>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</si>
  <si>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</si>
  <si>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</si>
  <si>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</si>
  <si>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</si>
  <si>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</si>
  <si>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</si>
  <si>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</si>
  <si>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</si>
  <si>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</si>
  <si>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8.2.14</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</si>
  <si>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</si>
  <si>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</si>
  <si>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</si>
  <si>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</si>
  <si>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</si>
  <si>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</si>
  <si>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</si>
  <si>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</si>
  <si>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8.2.15</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</si>
  <si>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</si>
  <si>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</si>
  <si>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</si>
  <si>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</si>
  <si>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</si>
  <si>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</si>
  <si>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8.2.16</t>
  </si>
  <si>
    <t>CAMPAINHAS E SENSORES</t>
  </si>
  <si>
    <t>INTERRUPTOR PULSADOR DE CAMPAINHA OU MINUTERIA 2A/250V C/ CAIXA - FORNECIMENTO E INSTALACAO</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</si>
  <si>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</si>
  <si>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</si>
  <si>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</si>
  <si>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</si>
  <si>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RELE FOTOELETRICO P/ COMANDO DE ILUMINACAO EXTERNA 220V/1000W - FORNECIMENTO E INSTALACAO</t>
  </si>
  <si>
    <t>8.2.17</t>
  </si>
  <si>
    <t>ESPELHOS-b</t>
  </si>
  <si>
    <t>ESPELHO PLÁSTICO 4X2" - FORNECIMENTO E INSTALAÇÃO</t>
  </si>
  <si>
    <t>ESPELHO PLÁSTICO 4X4" - FORNECIMENTO E INSTALAÇÃO</t>
  </si>
  <si>
    <t>8.2.18</t>
  </si>
  <si>
    <t>LUMINARIAS</t>
  </si>
  <si>
    <t>LUMINÁRIA DE EMERGÊNCIA - FORNECIMENTO E INSTALAÇÃO. AF_11/2017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</si>
  <si>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</si>
  <si>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</si>
  <si>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</si>
  <si>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</si>
  <si>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</si>
  <si>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</si>
  <si>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</si>
  <si>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</si>
  <si>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</si>
  <si>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</si>
  <si>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</si>
  <si>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</si>
  <si>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</si>
  <si>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</si>
  <si>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</si>
  <si>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</si>
  <si>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</si>
  <si>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LUMINARIA ESTANQUE - PROTECAO CONTRA AGUA, POEIRA OU IMPACTOS - TIPO AQUATIC PIAL OU EQUIVALENTE</t>
  </si>
  <si>
    <t>8.2.19</t>
  </si>
  <si>
    <t>REFLETORES / PROJETORES</t>
  </si>
  <si>
    <t>REFLETOR EM ALUMÍNIO COM SUPORTE E ALÇA, LÂMPADA 125 W - FORNECIMENTO E INSTALAÇÃO. AF_11/2017</t>
  </si>
  <si>
    <t>REFLETOR EM ALUMÍNIO COM SUPORTE E ALÇA, LÂMPADA 250 W - FORNECIMENTO E INSTALAÇÃO. AF_11/2017</t>
  </si>
  <si>
    <t>74246/1</t>
  </si>
  <si>
    <t>REFLETOR RETANGULAR FECHADO COM LAMPADA VAPOR METALICO 400 W</t>
  </si>
  <si>
    <t>8.2.20</t>
  </si>
  <si>
    <t>LAMPADAS</t>
  </si>
  <si>
    <t>8.2.20.2</t>
  </si>
  <si>
    <t>FLUORESCENTES</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</si>
  <si>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</si>
  <si>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</si>
  <si>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</si>
  <si>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</si>
  <si>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</si>
  <si>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</si>
  <si>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</si>
  <si>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</si>
  <si>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</si>
  <si>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</si>
  <si>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</si>
  <si>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</si>
  <si>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</si>
  <si>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8.2.20.3</t>
  </si>
  <si>
    <t>VAPOR METALICO</t>
  </si>
  <si>
    <t>LAMPADA VAPOR METALICO 400W - FORNECIMENTO E INSTALACAO</t>
  </si>
  <si>
    <t>73831/2</t>
  </si>
  <si>
    <t>LAMPADA DE VAPOR DE MERCURIO DE 250W - FORNECIMENTO E INSTALACAO</t>
  </si>
  <si>
    <t>73831/3</t>
  </si>
  <si>
    <t>LAMPADA DE VAPOR DE MERCURIO DE 400W/250V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</si>
  <si>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</si>
  <si>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</si>
  <si>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</si>
  <si>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</si>
  <si>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</si>
  <si>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</si>
  <si>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8.2.20.4</t>
  </si>
  <si>
    <t>MISTAS</t>
  </si>
  <si>
    <t>73831/4</t>
  </si>
  <si>
    <t>LAMPADA MISTA DE 160W - FORNECIMENTO E INSTALACAO</t>
  </si>
  <si>
    <t>73831/5</t>
  </si>
  <si>
    <t>LAMPADA MISTA DE 250W - FORNECIMENTO E INSTALACAO</t>
  </si>
  <si>
    <t>73831/6</t>
  </si>
  <si>
    <t>LAMPADA MISTA DE 500W - FORNECIMENTO E INSTALACAO</t>
  </si>
  <si>
    <t>8.2.20.5</t>
  </si>
  <si>
    <t>LAMPADAS DE LED</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</si>
  <si>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</si>
  <si>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</si>
  <si>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</si>
  <si>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</si>
  <si>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</si>
  <si>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</si>
  <si>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8.2.21</t>
  </si>
  <si>
    <t>REATORES E OUTROS</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</si>
  <si>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</si>
  <si>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</si>
  <si>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</si>
  <si>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</si>
  <si>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</si>
  <si>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</si>
  <si>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</si>
  <si>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IGNITOR PARA PARTIDA LÂMPADA VAPOR SÓDIO ALTA PRESSÃO ATÉ 400W</t>
  </si>
  <si>
    <t>8.2.22</t>
  </si>
  <si>
    <t>APARELHOS ELETRICOS</t>
  </si>
  <si>
    <t>CHUVEIRO ELETRICO COMUM CORPO PLASTICO TIPO DUCHA, FORNECIMENTO E INSTALACAO</t>
  </si>
  <si>
    <t>APARELHO SINALIZADOR DE SAIDA DE GARAGEM, COM CELULA FOTOELETRICA - FORNECIMENTO E INSTALACAO</t>
  </si>
  <si>
    <t>8.3</t>
  </si>
  <si>
    <t>SISTEMA DE PROTECAO CONTRA DESCARGAS ATMOSFERICAS - SPDA</t>
  </si>
  <si>
    <t>8.3.1</t>
  </si>
  <si>
    <t>MANUTENCAO / REPAROS - SPDA</t>
  </si>
  <si>
    <t>8.3.2</t>
  </si>
  <si>
    <t>HASTE DE ATERRAMENTO</t>
  </si>
  <si>
    <t>HASTE DE ATERRAMENTO 5/8  PARA SPDA - FORNECIMENTO E INSTALAÇÃO. AF_12/2017</t>
  </si>
  <si>
    <t>HASTE DE ATERRAMENTO 3/4  PARA SPDA - FORNECIMENTO E INSTALAÇÃO. AF_12/2017</t>
  </si>
  <si>
    <t>8.3.3</t>
  </si>
  <si>
    <t>PARA RAIOS / TERMINAL AEREO / MASTRO</t>
  </si>
  <si>
    <t>INSTALACAO PARA-RAIOS P/RESERVATORIO</t>
  </si>
  <si>
    <t>TERMINAL AEREO EM ACO GALVANIZADO COM BASE DE FIXACAO H = 30CM</t>
  </si>
  <si>
    <t>BASE METÁLICA PARA MASTRO 1 ½  PARA SPDA - FORNECIMENTO E INSTALAÇÃO. AF_12/2017</t>
  </si>
  <si>
    <t>MASTRO 1 ½  PARA SPDA - FORNECIMENTO E INSTALAÇÃO. AF_12/2017</t>
  </si>
  <si>
    <t>8.3.4</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</si>
  <si>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</si>
  <si>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</si>
  <si>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</si>
  <si>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</si>
  <si>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</si>
  <si>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</si>
  <si>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</si>
  <si>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</si>
  <si>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</si>
  <si>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</si>
  <si>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CAPTOR TIPO FRANKLIN PARA SPDA - FORNECIMENTO E INSTALAÇÃO. AF_12/2017</t>
  </si>
  <si>
    <t>SUPORTE ISOLADOR PARA CORDOALHA DE COBRE - FORNECIMENTO E INSTALAÇÃO. AF_12/2017</t>
  </si>
  <si>
    <t>8.4</t>
  </si>
  <si>
    <t>INSTALACOES DE TELEFONIA E LOGICA</t>
  </si>
  <si>
    <t>8.4.1</t>
  </si>
  <si>
    <t>MANUTENCAO / REPAROS - INSTALACOES DE TELEFONIA E LOGICA</t>
  </si>
  <si>
    <t>8.4.2</t>
  </si>
  <si>
    <t>QUADRO DE DISTRIBUICAO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</si>
  <si>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</si>
  <si>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</si>
  <si>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</si>
  <si>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</si>
  <si>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8.4.3</t>
  </si>
  <si>
    <t>CAIXAS PARA TELEFONIA</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</si>
  <si>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</si>
  <si>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</si>
  <si>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</si>
  <si>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</si>
  <si>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</si>
  <si>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</si>
  <si>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</si>
  <si>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</si>
  <si>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</si>
  <si>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8.4.4</t>
  </si>
  <si>
    <t>FIOS E CABOS TELEFÔNICOS</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</si>
  <si>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</si>
  <si>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</si>
  <si>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</si>
  <si>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</si>
  <si>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</si>
  <si>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</si>
  <si>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</si>
  <si>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</si>
  <si>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</si>
  <si>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</si>
  <si>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</si>
  <si>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</si>
  <si>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</si>
  <si>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</si>
  <si>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</si>
  <si>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</si>
  <si>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</si>
  <si>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</si>
  <si>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</si>
  <si>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</si>
  <si>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</si>
  <si>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</si>
  <si>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</si>
  <si>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</si>
  <si>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</si>
  <si>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</si>
  <si>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</si>
  <si>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</si>
  <si>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</si>
  <si>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</si>
  <si>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</si>
  <si>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</si>
  <si>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</si>
  <si>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</si>
  <si>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</si>
  <si>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</si>
  <si>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</si>
  <si>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</si>
  <si>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</si>
  <si>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</si>
  <si>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</si>
  <si>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</si>
  <si>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</si>
  <si>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</si>
  <si>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</si>
  <si>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</si>
  <si>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8.4.5</t>
  </si>
  <si>
    <t>TOMADA PARA TELEFONE</t>
  </si>
  <si>
    <t>8.5</t>
  </si>
  <si>
    <t>INSTALACOES PARA SISTEMAS DE VENTILACÃO</t>
  </si>
  <si>
    <t>8.5.1</t>
  </si>
  <si>
    <t>MANUTENCAO / REPAROS - INSTALACOES PARA SISTEMAS DE VENTILACÃO</t>
  </si>
  <si>
    <t>8.5.2</t>
  </si>
  <si>
    <t>AR CONDICIONADO</t>
  </si>
  <si>
    <t>PINTURA ANTICORROSIVA DE DUTO METÁLICO. AF_04/2018</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</si>
  <si>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</si>
  <si>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</si>
  <si>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</si>
  <si>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</si>
  <si>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</si>
  <si>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</si>
  <si>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</si>
  <si>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</si>
  <si>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SERVIÇOS EXTRAS - INSTALACOES ELETRICAS, TELEFONIA, SISTEMAS DE PROTEÇÃO E VENTILAÇÃO</t>
  </si>
  <si>
    <t>015</t>
  </si>
  <si>
    <t>TEMPORIZADOR DIGITAL PROGRAMÁVEL, TRILHO DIN, 127/220V - FORNECIMENTO E INSTALAÇÃO</t>
  </si>
  <si>
    <t>016</t>
  </si>
  <si>
    <t>CONTATOR TRIPOLAR I NOMINAL 45A 220V - FORNECIMENTO E INSTALACAO INCLUSIVE ELETROTÉCNICO</t>
  </si>
  <si>
    <t>020</t>
  </si>
  <si>
    <t>ELETRODUTO RÍGIDO ROSCÁVEL, PVC, DN 25 MM (3/4") - FORNECIMENTO E INSTALAÇÃO. AF_12/2015</t>
  </si>
  <si>
    <t>017</t>
  </si>
  <si>
    <t>POSTE EM AÇO GALVANIZADO, 6M LIVRES, CÔNICO CONTÍNUO COM CRUZETA E  TRÊS REFLETORES LED IP 66 DE 150W - FORNECIMENTO E INSTALAÇÃO</t>
  </si>
  <si>
    <t>018</t>
  </si>
  <si>
    <t>POSTE EM AÇO GALVANIZADO, 6M LIVRES, CÔNICO CONTÍNUO COM CRUZETA E  QUATRO REFLETORES LED IP 66 DE 150W - FORNECIMENTO E INSTALAÇÃO</t>
  </si>
  <si>
    <t>019</t>
  </si>
  <si>
    <t>POSTE EM AÇO GALVANIZADO, 6M LIVRES, CÔNICO CONTÍNUO COM CRUZETA E  SEIS REFLETORES LED IP 66 DE 150W - FORNECIMENTO E INSTALAÇÃO</t>
  </si>
  <si>
    <t>021</t>
  </si>
  <si>
    <t>POSTE EM AÇO GALVANIZADO, CÔNICO CONTÍNUO RETO, H:4,0M, ENGASTADO COM LUMINÁRIA PÚBLICA LED 60W - FORNECIMENTO E INSTALAÇÃO</t>
  </si>
  <si>
    <t>022</t>
  </si>
  <si>
    <t>MURETA DE MEDIÇÃO EM ALVENARIA, 170X75X40CM, COM PINGADEIRA - CONFORME PROJETO</t>
  </si>
  <si>
    <t>023</t>
  </si>
  <si>
    <t>ENTRADA DE ENERGIA CONFORME PROJETO ELÉTRICO - FORNECIMENTO E INSTALAÇÃO</t>
  </si>
  <si>
    <t>INSTAL. HIDROSANITÁRIAS, GAS-GLP, INCÊNDIO E APRARELHOS</t>
  </si>
  <si>
    <t>9.1</t>
  </si>
  <si>
    <t>INSTALACOES PARA GAS - GLP</t>
  </si>
  <si>
    <t>9.1.1</t>
  </si>
  <si>
    <t>MANUTENCAO / REPAROS - GLP</t>
  </si>
  <si>
    <t>9.1.2</t>
  </si>
  <si>
    <t>INSTALACOES GAS CENTRAL</t>
  </si>
  <si>
    <t>74003/1</t>
  </si>
  <si>
    <t>INSTALACOES GAS CENTRAL P/ EDIFICIO RESIDENCIAL C/ 4 PAVTOS 16 UNID.  UMA CENTRAL POR BLOCO COM 16 PONTOS</t>
  </si>
  <si>
    <t>9.1.3</t>
  </si>
  <si>
    <t>TUBOS DE ACO PRETO</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</si>
  <si>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</si>
  <si>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</si>
  <si>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</si>
  <si>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</si>
  <si>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</si>
  <si>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</si>
  <si>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</si>
  <si>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</si>
  <si>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</si>
  <si>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9.1.4</t>
  </si>
  <si>
    <t>TUBOS DE COBRE</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</si>
  <si>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</si>
  <si>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</si>
  <si>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</si>
  <si>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</si>
  <si>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</si>
  <si>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</si>
  <si>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</si>
  <si>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</si>
  <si>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</si>
  <si>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</si>
  <si>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</si>
  <si>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</si>
  <si>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</si>
  <si>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</si>
  <si>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</si>
  <si>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</si>
  <si>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</si>
  <si>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</si>
  <si>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</si>
  <si>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</si>
  <si>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</si>
  <si>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</si>
  <si>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</si>
  <si>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</si>
  <si>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</si>
  <si>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</si>
  <si>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</si>
  <si>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</si>
  <si>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</si>
  <si>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</si>
  <si>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</si>
  <si>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</si>
  <si>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</si>
  <si>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</si>
  <si>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</si>
  <si>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</si>
  <si>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</si>
  <si>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</si>
  <si>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</si>
  <si>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</si>
  <si>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</si>
  <si>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</si>
  <si>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</si>
  <si>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</si>
  <si>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</si>
  <si>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</si>
  <si>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</si>
  <si>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</si>
  <si>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9.1.5</t>
  </si>
  <si>
    <t>CONEXOES DE COBRE</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</si>
  <si>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</si>
  <si>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</si>
  <si>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</si>
  <si>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</si>
  <si>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</si>
  <si>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</si>
  <si>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</si>
  <si>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</si>
  <si>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</si>
  <si>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</si>
  <si>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</si>
  <si>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</si>
  <si>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</si>
  <si>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</si>
  <si>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</si>
  <si>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</si>
  <si>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</si>
  <si>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</si>
  <si>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</si>
  <si>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</si>
  <si>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</si>
  <si>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</si>
  <si>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</si>
  <si>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</si>
  <si>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</si>
  <si>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</si>
  <si>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</si>
  <si>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</si>
  <si>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</si>
  <si>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</si>
  <si>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</si>
  <si>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</si>
  <si>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</si>
  <si>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</si>
  <si>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</si>
  <si>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</si>
  <si>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</si>
  <si>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</si>
  <si>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</si>
  <si>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</si>
  <si>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</si>
  <si>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</si>
  <si>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</si>
  <si>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</si>
  <si>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</si>
  <si>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</si>
  <si>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</si>
  <si>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</si>
  <si>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</si>
  <si>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</si>
  <si>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</si>
  <si>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</si>
  <si>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</si>
  <si>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</si>
  <si>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</si>
  <si>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</si>
  <si>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</si>
  <si>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</si>
  <si>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</si>
  <si>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</si>
  <si>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</si>
  <si>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</si>
  <si>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</si>
  <si>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</si>
  <si>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</si>
  <si>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</si>
  <si>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</si>
  <si>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</si>
  <si>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</si>
  <si>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</si>
  <si>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</si>
  <si>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</si>
  <si>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</si>
  <si>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</si>
  <si>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</si>
  <si>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</si>
  <si>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</si>
  <si>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</si>
  <si>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9.2</t>
  </si>
  <si>
    <t>INSTALACOES DE PREVENCAO CONTRA INCENDIOS</t>
  </si>
  <si>
    <t>9.2.1</t>
  </si>
  <si>
    <t>MANUTENCAO / REPAROS - PCI</t>
  </si>
  <si>
    <t>QUEBRA EM ALVENARIA PARA INSTALAÇÃO DE ABRIGO PARA MANGUEIRAS (90X60 CM). AF_05/2015</t>
  </si>
  <si>
    <t>9.2.2</t>
  </si>
  <si>
    <t>MANGUEIRAS</t>
  </si>
  <si>
    <t>CONJUNTO DE MANGUEIRA PARA COMBATE A INCENDIO EM FIBRA DE POLIESTER PURA, COM 1.1/2", REVESTIDA INTERNAMENTE, COM 2 LANCES DE 15M CADA</t>
  </si>
  <si>
    <t>9.2.3</t>
  </si>
  <si>
    <t>ABRIGOS PARA HIDRANTES</t>
  </si>
  <si>
    <t>ABRIGO PARA HIDRANTE, 75X45X17CM, COM REGISTRO GLOBO ANGULAR 45º 2.1/2", ADAPTADOR STORZ 2.1/2", MANGUEIRA DE INCÊNDIO 15M, REDUÇÃO 2.1/2X1.1/2" E ESGUICHO EM LATÃO 1.1/2" - FORNECIMENTO E INSTALAÇÃO</t>
  </si>
  <si>
    <t>ABRIGO PARA HIDRANTE, 90X60X17CM, COM REGISTRO GLOBO ANGULAR 45 GRAUS 2 1/2", ADAPTADOR STORZ 2 1/2", MANGUEIRA DE INCÊNDIO 20M, REDUÇÃO 2 1/2 X 1 1/2" E ESGUICHO EM LATÃO 1 1/2" - FORNECIMENTO E INSTALAÇÃO. AF_08/2017</t>
  </si>
  <si>
    <t>9.2.4</t>
  </si>
  <si>
    <t>HIDRANTE SUBTERRANEO</t>
  </si>
  <si>
    <t>HIDRANTE SUBTERRANEO FERRO FUNDIDO C/ CURVA LONGA E CAIXA DN=75MM</t>
  </si>
  <si>
    <t>9.2.5</t>
  </si>
  <si>
    <t>CAIXAS DE INCENDIO</t>
  </si>
  <si>
    <t>CAIXA DE INCÊNDIO 45X75X17CM - FORNECIMENTO E INSTALAÇÃO</t>
  </si>
  <si>
    <t>CAIXA DE INCÊNDIO 60X75X17CM - FORNECIMENTO E INSTALAÇÃO</t>
  </si>
  <si>
    <t>9.2.6</t>
  </si>
  <si>
    <t>REDE DE ALIMENTAÇÃO PARA HIDRANTES</t>
  </si>
  <si>
    <t>TUBO DE AÇO PRETO SEM COSTURA, CONEXÃO SOLDADA, DN 40 (1 1/2"),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</si>
  <si>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</si>
  <si>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</si>
  <si>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</si>
  <si>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</si>
  <si>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</si>
  <si>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</si>
  <si>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</si>
  <si>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</si>
  <si>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</si>
  <si>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</si>
  <si>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</si>
  <si>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</si>
  <si>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</si>
  <si>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</si>
  <si>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</si>
  <si>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</si>
  <si>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</si>
  <si>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</si>
  <si>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</si>
  <si>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</si>
  <si>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</si>
  <si>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</si>
  <si>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</si>
  <si>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</si>
  <si>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</si>
  <si>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</si>
  <si>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</si>
  <si>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</si>
  <si>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</si>
  <si>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</si>
  <si>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</si>
  <si>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</si>
  <si>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</si>
  <si>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</si>
  <si>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</si>
  <si>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</si>
  <si>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</si>
  <si>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</si>
  <si>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</si>
  <si>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</si>
  <si>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</si>
  <si>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</si>
  <si>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</si>
  <si>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</si>
  <si>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</si>
  <si>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</si>
  <si>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</si>
  <si>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</si>
  <si>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</si>
  <si>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</si>
  <si>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</si>
  <si>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9.2.7</t>
  </si>
  <si>
    <t>TUBOS DE ACO GALVANIZADO</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</si>
  <si>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</si>
  <si>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</si>
  <si>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</si>
  <si>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</si>
  <si>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</si>
  <si>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</si>
  <si>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</si>
  <si>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</si>
  <si>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</si>
  <si>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</si>
  <si>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</si>
  <si>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</si>
  <si>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</si>
  <si>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</si>
  <si>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</si>
  <si>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</si>
  <si>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</si>
  <si>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</si>
  <si>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</si>
  <si>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</si>
  <si>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</si>
  <si>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9.2.8</t>
  </si>
  <si>
    <t>CONEXOES DE ACO GALVANIZADO</t>
  </si>
  <si>
    <t>COTOVELO DE AÇO GALVANIZADO 4" - FORNECIMENTO E INSTALAÇÃO</t>
  </si>
  <si>
    <t>COTOVELO DE AÇO GALVANIZADO 5" - FORNECIMENTO E INSTALAÇÃO</t>
  </si>
  <si>
    <t>COTOVELO DE AÇO GALVANIZADO 6" - FORNECIMENTO E INSTALAÇÃO</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</si>
  <si>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</si>
  <si>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</si>
  <si>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</si>
  <si>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</si>
  <si>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</si>
  <si>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</si>
  <si>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</si>
  <si>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</si>
  <si>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</si>
  <si>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</si>
  <si>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</si>
  <si>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</si>
  <si>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</si>
  <si>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</si>
  <si>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</si>
  <si>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</si>
  <si>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</si>
  <si>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</si>
  <si>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</si>
  <si>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</si>
  <si>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</si>
  <si>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</si>
  <si>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</si>
  <si>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</si>
  <si>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</si>
  <si>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</si>
  <si>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</si>
  <si>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</si>
  <si>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</si>
  <si>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</si>
  <si>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</si>
  <si>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</si>
  <si>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</si>
  <si>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</si>
  <si>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</si>
  <si>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</si>
  <si>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</si>
  <si>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</si>
  <si>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</si>
  <si>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</si>
  <si>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</si>
  <si>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</si>
  <si>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</si>
  <si>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</si>
  <si>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</si>
  <si>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</si>
  <si>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</si>
  <si>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</si>
  <si>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</si>
  <si>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</si>
  <si>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</si>
  <si>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</si>
  <si>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</si>
  <si>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</si>
  <si>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</si>
  <si>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</si>
  <si>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</si>
  <si>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</si>
  <si>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9.2.9</t>
  </si>
  <si>
    <t>SPRINKLER</t>
  </si>
  <si>
    <t>SPRINKLER TIPO PENDENTE, 68 °C, UNIÃO POR ROSCA DN 15 (1/2")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</si>
  <si>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</si>
  <si>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</si>
  <si>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</si>
  <si>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</si>
  <si>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</si>
  <si>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</si>
  <si>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</si>
  <si>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</si>
  <si>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</si>
  <si>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</si>
  <si>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</si>
  <si>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</si>
  <si>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</si>
  <si>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</si>
  <si>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</si>
  <si>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</si>
  <si>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</si>
  <si>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</si>
  <si>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</si>
  <si>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</si>
  <si>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</si>
  <si>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</si>
  <si>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</si>
  <si>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</si>
  <si>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</si>
  <si>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</si>
  <si>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</si>
  <si>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</si>
  <si>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</si>
  <si>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</si>
  <si>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</si>
  <si>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</si>
  <si>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</si>
  <si>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</si>
  <si>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</si>
  <si>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</si>
  <si>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</si>
  <si>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</si>
  <si>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</si>
  <si>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</si>
  <si>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</si>
  <si>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</si>
  <si>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</si>
  <si>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</si>
  <si>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</si>
  <si>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</si>
  <si>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</si>
  <si>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</si>
  <si>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</si>
  <si>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</si>
  <si>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</si>
  <si>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9.2.10</t>
  </si>
  <si>
    <t>EXTINTORES</t>
  </si>
  <si>
    <t>EXTINTOR INCENDIO TP GAS CARBONICO 4KG COMPLETO - FORNECIMENTO E INSTALACAO</t>
  </si>
  <si>
    <t>EXTINTOR DE PQS 4KG - FORNECIMENTO E INSTALACAO</t>
  </si>
  <si>
    <t>EXTINTOR DE CO2 6KG - FORNECIMENTO E INSTALACAO</t>
  </si>
  <si>
    <t>73775/1</t>
  </si>
  <si>
    <t>EXTINTOR INCENDIO TP PO QUIMICO 4KG FORNECIMENTO E COLOCACAO</t>
  </si>
  <si>
    <t>EXTINTOR INCENDIO TP PO QUIMICO 6KG - FORNECIMENTO E INSTALACAO</t>
  </si>
  <si>
    <t>73775/2</t>
  </si>
  <si>
    <t>EXTINTOR INCENDIO AGUA-PRESSURIZADA 10L INCL SUPORTE PAREDE CARGA     COMPLETA FORNECIMENTO E COLOCACAO</t>
  </si>
  <si>
    <t>9.3</t>
  </si>
  <si>
    <t>INSTALACOES HIDROSSANITARIAS</t>
  </si>
  <si>
    <t>9.3.1</t>
  </si>
  <si>
    <t>MANUTENCAO / REPAROS - PONTO DE ÁGUA</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</si>
  <si>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</si>
  <si>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</si>
  <si>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</si>
  <si>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</si>
  <si>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</si>
  <si>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</si>
  <si>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</si>
  <si>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</si>
  <si>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</si>
  <si>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</si>
  <si>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</si>
  <si>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</si>
  <si>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</si>
  <si>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</si>
  <si>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</si>
  <si>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</si>
  <si>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</si>
  <si>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</si>
  <si>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</si>
  <si>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</si>
  <si>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</si>
  <si>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</si>
  <si>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</si>
  <si>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</si>
  <si>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</si>
  <si>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</si>
  <si>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</si>
  <si>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</si>
  <si>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</si>
  <si>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</si>
  <si>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</si>
  <si>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</si>
  <si>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</si>
  <si>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</si>
  <si>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</si>
  <si>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</si>
  <si>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</si>
  <si>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</si>
  <si>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</si>
  <si>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</si>
  <si>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</si>
  <si>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</si>
  <si>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</si>
  <si>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</si>
  <si>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</si>
  <si>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</si>
  <si>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</si>
  <si>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</si>
  <si>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</si>
  <si>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</si>
  <si>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</si>
  <si>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</si>
  <si>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</si>
  <si>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</si>
  <si>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</si>
  <si>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</si>
  <si>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</si>
  <si>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PONTO DE CONSUMO TERMINAL DE ÁGUA FRIA (SUBRAMAL) COM TUBULAÇÃO DE PVC, DN 25 MM, INSTALADO EM RAMAL DE ÁGUA, INCLUSOS RASGO E CHUMBAMENTO EM ALVENARIA. AF_12/2014</t>
  </si>
  <si>
    <t>9.3.2</t>
  </si>
  <si>
    <t>ASSENTAMENTO DE TUBOS PPR E  PEX</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</si>
  <si>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</si>
  <si>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</si>
  <si>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</si>
  <si>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</si>
  <si>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</si>
  <si>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</si>
  <si>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</si>
  <si>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</si>
  <si>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</si>
  <si>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</si>
  <si>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</si>
  <si>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</si>
  <si>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</si>
  <si>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</si>
  <si>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</si>
  <si>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</si>
  <si>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</si>
  <si>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</si>
  <si>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</si>
  <si>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</si>
  <si>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</si>
  <si>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</si>
  <si>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</si>
  <si>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</si>
  <si>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</si>
  <si>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</si>
  <si>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</si>
  <si>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</si>
  <si>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</si>
  <si>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</si>
  <si>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</si>
  <si>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</si>
  <si>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</si>
  <si>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</si>
  <si>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</si>
  <si>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</si>
  <si>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</si>
  <si>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</si>
  <si>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</si>
  <si>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</si>
  <si>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</si>
  <si>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</si>
  <si>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</si>
  <si>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</si>
  <si>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</si>
  <si>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</si>
  <si>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</si>
  <si>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</si>
  <si>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</si>
  <si>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</si>
  <si>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9.3.3</t>
  </si>
  <si>
    <t>ASSENTAMENTO DE TUBOS DE PVC</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</si>
  <si>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</si>
  <si>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</si>
  <si>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</si>
  <si>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</si>
  <si>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</si>
  <si>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</si>
  <si>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</si>
  <si>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</si>
  <si>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</si>
  <si>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</si>
  <si>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</si>
  <si>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</si>
  <si>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</si>
  <si>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</si>
  <si>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9.3.4</t>
  </si>
  <si>
    <t>ASSENTAMENTO DE TUBOS DE PVC CORRUGADOS</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</si>
  <si>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</si>
  <si>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</si>
  <si>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</si>
  <si>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</si>
  <si>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</si>
  <si>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</si>
  <si>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</si>
  <si>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</si>
  <si>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</si>
  <si>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</si>
  <si>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</si>
  <si>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</si>
  <si>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</si>
  <si>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</si>
  <si>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</si>
  <si>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</si>
  <si>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9.3.5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</si>
  <si>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</si>
  <si>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</si>
  <si>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</si>
  <si>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</si>
  <si>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</si>
  <si>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</si>
  <si>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</si>
  <si>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</si>
  <si>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</si>
  <si>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</si>
  <si>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</si>
  <si>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</si>
  <si>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</si>
  <si>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</si>
  <si>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</si>
  <si>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</si>
  <si>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</si>
  <si>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</si>
  <si>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</si>
  <si>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</si>
  <si>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</si>
  <si>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</si>
  <si>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</si>
  <si>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</si>
  <si>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</si>
  <si>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</si>
  <si>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</si>
  <si>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</si>
  <si>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</si>
  <si>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</si>
  <si>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</si>
  <si>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</si>
  <si>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</si>
  <si>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</si>
  <si>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</si>
  <si>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</si>
  <si>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</si>
  <si>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9.3.6</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</si>
  <si>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</si>
  <si>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</si>
  <si>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</si>
  <si>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</si>
  <si>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</si>
  <si>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</si>
  <si>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</si>
  <si>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</si>
  <si>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</si>
  <si>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</si>
  <si>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</si>
  <si>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</si>
  <si>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</si>
  <si>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</si>
  <si>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</si>
  <si>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9.3.7</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</si>
  <si>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</si>
  <si>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</si>
  <si>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</si>
  <si>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</si>
  <si>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</si>
  <si>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</si>
  <si>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</si>
  <si>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</si>
  <si>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</si>
  <si>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</si>
  <si>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</si>
  <si>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</si>
  <si>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</si>
  <si>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</si>
  <si>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</si>
  <si>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</si>
  <si>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</si>
  <si>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</si>
  <si>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</si>
  <si>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</si>
  <si>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</si>
  <si>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</si>
  <si>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</si>
  <si>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</si>
  <si>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</si>
  <si>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</si>
  <si>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</si>
  <si>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</si>
  <si>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</si>
  <si>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</si>
  <si>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</si>
  <si>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</si>
  <si>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</si>
  <si>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</si>
  <si>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</si>
  <si>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</si>
  <si>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9.3.8</t>
  </si>
  <si>
    <t>ASSENTAMENTO DE TUBOS DE AÇO</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</si>
  <si>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</si>
  <si>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</si>
  <si>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</si>
  <si>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</si>
  <si>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</si>
  <si>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</si>
  <si>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</si>
  <si>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</si>
  <si>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</si>
  <si>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</si>
  <si>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</si>
  <si>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</si>
  <si>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</si>
  <si>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</si>
  <si>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</si>
  <si>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</si>
  <si>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</si>
  <si>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</si>
  <si>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</si>
  <si>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</si>
  <si>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</si>
  <si>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</si>
  <si>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</si>
  <si>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9.3.9</t>
  </si>
  <si>
    <t>INSTALACAO DE VALVULAS OU REGISTROS</t>
  </si>
  <si>
    <t>9.3.10</t>
  </si>
  <si>
    <t>INSTALACAO DE BOMBAS, COMPRESSORES E MISTURADORES</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</si>
  <si>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</si>
  <si>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</si>
  <si>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</si>
  <si>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</si>
  <si>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</si>
  <si>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</si>
  <si>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</si>
  <si>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</si>
  <si>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</si>
  <si>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</si>
  <si>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</si>
  <si>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</si>
  <si>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</si>
  <si>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</si>
  <si>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</si>
  <si>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</si>
  <si>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</si>
  <si>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</si>
  <si>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</si>
  <si>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</si>
  <si>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</si>
  <si>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</si>
  <si>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</si>
  <si>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</si>
  <si>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</si>
  <si>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</si>
  <si>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</si>
  <si>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</si>
  <si>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73826/1</t>
  </si>
  <si>
    <t>INSTALACAO DE COMPRESSOR DE AR, POTENCIA &lt;= 5 CV</t>
  </si>
  <si>
    <t>73826/2</t>
  </si>
  <si>
    <t>INSTALACAO DE COMPRESSOR DE AR, POTENCIA &gt; 5 E &lt;= 10 CV</t>
  </si>
  <si>
    <t>INSTALACAO DE CLORADOR</t>
  </si>
  <si>
    <t>INSTALACAO DE BOMBA DOSADORA</t>
  </si>
  <si>
    <t>INSTALACAO DE AGITADOR</t>
  </si>
  <si>
    <t>73824/1</t>
  </si>
  <si>
    <t>INSTALACAO DE MISTURADOR VERTICAL</t>
  </si>
  <si>
    <t>9.3.11</t>
  </si>
  <si>
    <t xml:space="preserve">REDE DE AGUA </t>
  </si>
  <si>
    <t>LIGACAO DA REDE 50MM AO RAMAL PREDIAL 1/2"</t>
  </si>
  <si>
    <t>LIGACAO DA REDE 75MM AO RAMAL PREDIAL 1/2"</t>
  </si>
  <si>
    <t>9.3.12</t>
  </si>
  <si>
    <t>ENTRADA DE AGUA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</si>
  <si>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</si>
  <si>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</si>
  <si>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</si>
  <si>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</si>
  <si>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</si>
  <si>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</si>
  <si>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</si>
  <si>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</si>
  <si>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</si>
  <si>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</si>
  <si>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</si>
  <si>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</si>
  <si>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73827/1</t>
  </si>
  <si>
    <t>KIT CAVALETE PVC COM REGISTRO 1/2" - FORNECIMENTO E INSTALAÇÃO</t>
  </si>
  <si>
    <t>74218/1</t>
  </si>
  <si>
    <t>KIT CAVALETE PVC COM REGISTRO 3/4" - FORNECIMENTO E INSTALACAO</t>
  </si>
  <si>
    <t>KIT CAVALETE PARA MEDIÇÃO DE ÁGUA - ENTRADA INDIVIDUALIZADA, EM PVC DN 25 (¾), PARA 1 MEDIDOR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</si>
  <si>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</si>
  <si>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</si>
  <si>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</si>
  <si>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</si>
  <si>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9.3.13</t>
  </si>
  <si>
    <t>POCOS</t>
  </si>
  <si>
    <t>74163/1</t>
  </si>
  <si>
    <t>PERFURACAO DE POCO COM PERFURATRIZ PNEUMATICA</t>
  </si>
  <si>
    <t>74163/2</t>
  </si>
  <si>
    <t>PERFURACAO DE POCO COM PERFURATRIZ A PERCUSSAO</t>
  </si>
  <si>
    <t>ABRACADEIRA P/POCOS PROFUNDOS</t>
  </si>
  <si>
    <t>REVESTIMENTO DE POCOS C/ TUBOS DE CONCRETO</t>
  </si>
  <si>
    <t>9.3.14</t>
  </si>
  <si>
    <t>RESERVATORIOS E COMPLEMENTOS</t>
  </si>
  <si>
    <t>CAIXA D´ÁGUA EM POLIETILENO, 1000 LITROS, COM ACESSÓRIOS</t>
  </si>
  <si>
    <t>CAIXA D´AGUA EM POLIETILENO, 500 LITROS, COM ACESSÓRIOS</t>
  </si>
  <si>
    <t>CHAVE DE BOIA AUTOMÁTICA SUPERIOR 10A/250V - FORNECIMENTO E INSTALACAO</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</si>
  <si>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</si>
  <si>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</si>
  <si>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</si>
  <si>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</si>
  <si>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</si>
  <si>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</si>
  <si>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9.3.15</t>
  </si>
  <si>
    <t>TUBOS E CONEXÕES PARA RESERVATÓRIOS</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</si>
  <si>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</si>
  <si>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</si>
  <si>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</si>
  <si>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</si>
  <si>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</si>
  <si>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</si>
  <si>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</si>
  <si>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</si>
  <si>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</si>
  <si>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</si>
  <si>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</si>
  <si>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</si>
  <si>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</si>
  <si>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</si>
  <si>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</si>
  <si>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</si>
  <si>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</si>
  <si>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</si>
  <si>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</si>
  <si>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</si>
  <si>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</si>
  <si>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</si>
  <si>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</si>
  <si>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</si>
  <si>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</si>
  <si>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</si>
  <si>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</si>
  <si>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</si>
  <si>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</si>
  <si>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</si>
  <si>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</si>
  <si>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</si>
  <si>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</si>
  <si>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</si>
  <si>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</si>
  <si>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</si>
  <si>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</si>
  <si>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</si>
  <si>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</si>
  <si>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</si>
  <si>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</si>
  <si>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</si>
  <si>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</si>
  <si>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</si>
  <si>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</si>
  <si>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</si>
  <si>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</si>
  <si>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</si>
  <si>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</si>
  <si>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</si>
  <si>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</si>
  <si>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</si>
  <si>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</si>
  <si>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</si>
  <si>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</si>
  <si>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</si>
  <si>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</si>
  <si>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</si>
  <si>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</si>
  <si>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</si>
  <si>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</si>
  <si>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</si>
  <si>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</si>
  <si>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</si>
  <si>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</si>
  <si>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</si>
  <si>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</si>
  <si>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</si>
  <si>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</si>
  <si>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</si>
  <si>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</si>
  <si>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</si>
  <si>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</si>
  <si>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</si>
  <si>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</si>
  <si>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</si>
  <si>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</si>
  <si>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</si>
  <si>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</si>
  <si>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</si>
  <si>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</si>
  <si>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</si>
  <si>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</si>
  <si>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</si>
  <si>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</si>
  <si>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</si>
  <si>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</si>
  <si>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</si>
  <si>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</si>
  <si>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</si>
  <si>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</si>
  <si>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</si>
  <si>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</si>
  <si>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</si>
  <si>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</si>
  <si>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</si>
  <si>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</si>
  <si>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</si>
  <si>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</si>
  <si>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</si>
  <si>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</si>
  <si>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</si>
  <si>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9.3.16</t>
  </si>
  <si>
    <t>TUBOS DE PVC - AGUA FRIA</t>
  </si>
  <si>
    <t>9.3.16.1</t>
  </si>
  <si>
    <t>INSTALADO EM RAMAL OU SUB-RAMAL DE ÁGUA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</si>
  <si>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</si>
  <si>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</si>
  <si>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</si>
  <si>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74253/1</t>
  </si>
  <si>
    <t>RAMAL PREDIAL EM TUBO PEAD 20MM - FORNECIMENTO, INSTALAÇÃO, ESCAVAÇÃO E REATERRO</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</si>
  <si>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</si>
  <si>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</si>
  <si>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</si>
  <si>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9.3.16.2</t>
  </si>
  <si>
    <t>INSTALADO EM RAMAL DE DISTRIBUIÇÃO</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</si>
  <si>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</si>
  <si>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</si>
  <si>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</si>
  <si>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9.3.16.3</t>
  </si>
  <si>
    <t>INSTALADO EM PRUMADA DE ÁGUA</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</si>
  <si>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</si>
  <si>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</si>
  <si>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</si>
  <si>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</si>
  <si>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</si>
  <si>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</si>
  <si>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</si>
  <si>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</si>
  <si>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</si>
  <si>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9.3.16.4</t>
  </si>
  <si>
    <t>ASSENTAMENTO DE TUBOS DE PVC - ÁGUA FRIA</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</si>
  <si>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</si>
  <si>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</si>
  <si>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</si>
  <si>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</si>
  <si>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</si>
  <si>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</si>
  <si>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9.3.16.5</t>
  </si>
  <si>
    <t>ASSENTAMENTO DE TUBOS DE PVC DE FOFO - ÁGUA FRIA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</si>
  <si>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</si>
  <si>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</si>
  <si>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</si>
  <si>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</si>
  <si>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</si>
  <si>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</si>
  <si>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</si>
  <si>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</si>
  <si>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</si>
  <si>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</si>
  <si>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</si>
  <si>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</si>
  <si>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</si>
  <si>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</si>
  <si>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9.3.17</t>
  </si>
  <si>
    <t>CONEXOES DE PVC - AGUA FRIA</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</si>
  <si>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</si>
  <si>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</si>
  <si>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</si>
  <si>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</si>
  <si>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</si>
  <si>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</si>
  <si>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</si>
  <si>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</si>
  <si>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</si>
  <si>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</si>
  <si>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</si>
  <si>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9.3.18</t>
  </si>
  <si>
    <t>EM RAMAL OU SUB-RAMAL DE ÁGUA</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</si>
  <si>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</si>
  <si>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</si>
  <si>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</si>
  <si>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</si>
  <si>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</si>
  <si>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</si>
  <si>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</si>
  <si>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</si>
  <si>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</si>
  <si>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</si>
  <si>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</si>
  <si>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</si>
  <si>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</si>
  <si>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</si>
  <si>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</si>
  <si>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</si>
  <si>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</si>
  <si>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</si>
  <si>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</si>
  <si>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</si>
  <si>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</si>
  <si>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</si>
  <si>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</si>
  <si>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</si>
  <si>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</si>
  <si>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</si>
  <si>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</si>
  <si>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</si>
  <si>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</si>
  <si>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</si>
  <si>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</si>
  <si>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</si>
  <si>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</si>
  <si>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</si>
  <si>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</si>
  <si>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</si>
  <si>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</si>
  <si>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</si>
  <si>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</si>
  <si>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</si>
  <si>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</si>
  <si>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</si>
  <si>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</si>
  <si>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</si>
  <si>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</si>
  <si>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</si>
  <si>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</si>
  <si>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</si>
  <si>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</si>
  <si>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</si>
  <si>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</si>
  <si>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</si>
  <si>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</si>
  <si>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</si>
  <si>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</si>
  <si>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</si>
  <si>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</si>
  <si>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</si>
  <si>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</si>
  <si>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</si>
  <si>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</si>
  <si>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</si>
  <si>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</si>
  <si>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</si>
  <si>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</si>
  <si>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</si>
  <si>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</si>
  <si>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</si>
  <si>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</si>
  <si>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</si>
  <si>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</si>
  <si>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9.3.19</t>
  </si>
  <si>
    <t>EM RAMAL DE DISTRIBUIÇÃO</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</si>
  <si>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</si>
  <si>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</si>
  <si>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</si>
  <si>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</si>
  <si>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</si>
  <si>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</si>
  <si>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</si>
  <si>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</si>
  <si>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</si>
  <si>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</si>
  <si>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</si>
  <si>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</si>
  <si>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</si>
  <si>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</si>
  <si>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</si>
  <si>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</si>
  <si>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</si>
  <si>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</si>
  <si>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</si>
  <si>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</si>
  <si>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</si>
  <si>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</si>
  <si>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</si>
  <si>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</si>
  <si>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</si>
  <si>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</si>
  <si>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</si>
  <si>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</si>
  <si>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</si>
  <si>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</si>
  <si>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</si>
  <si>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</si>
  <si>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</si>
  <si>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</si>
  <si>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</si>
  <si>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</si>
  <si>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</si>
  <si>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</si>
  <si>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</si>
  <si>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</si>
  <si>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</si>
  <si>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</si>
  <si>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</si>
  <si>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9.3.20</t>
  </si>
  <si>
    <t>EM PRUMADA DE ÁGUA</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</si>
  <si>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</si>
  <si>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</si>
  <si>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</si>
  <si>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</si>
  <si>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</si>
  <si>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</si>
  <si>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</si>
  <si>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</si>
  <si>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</si>
  <si>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</si>
  <si>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</si>
  <si>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</si>
  <si>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</si>
  <si>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</si>
  <si>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</si>
  <si>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</si>
  <si>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</si>
  <si>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</si>
  <si>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</si>
  <si>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</si>
  <si>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</si>
  <si>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</si>
  <si>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</si>
  <si>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</si>
  <si>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</si>
  <si>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</si>
  <si>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</si>
  <si>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</si>
  <si>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</si>
  <si>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</si>
  <si>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</si>
  <si>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</si>
  <si>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</si>
  <si>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</si>
  <si>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</si>
  <si>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</si>
  <si>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</si>
  <si>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</si>
  <si>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</si>
  <si>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</si>
  <si>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</si>
  <si>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</si>
  <si>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</si>
  <si>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</si>
  <si>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</si>
  <si>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</si>
  <si>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</si>
  <si>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</si>
  <si>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</si>
  <si>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</si>
  <si>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</si>
  <si>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</si>
  <si>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</si>
  <si>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</si>
  <si>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</si>
  <si>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</si>
  <si>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</si>
  <si>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</si>
  <si>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</si>
  <si>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</si>
  <si>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</si>
  <si>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</si>
  <si>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</si>
  <si>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</si>
  <si>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</si>
  <si>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</si>
  <si>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</si>
  <si>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</si>
  <si>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</si>
  <si>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</si>
  <si>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</si>
  <si>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</si>
  <si>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</si>
  <si>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</si>
  <si>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</si>
  <si>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</si>
  <si>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</si>
  <si>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</si>
  <si>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</si>
  <si>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</si>
  <si>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</si>
  <si>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</si>
  <si>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</si>
  <si>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9.3.21</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</si>
  <si>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</si>
  <si>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</si>
  <si>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</si>
  <si>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</si>
  <si>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</si>
  <si>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</si>
  <si>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</si>
  <si>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</si>
  <si>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</si>
  <si>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</si>
  <si>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</si>
  <si>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</si>
  <si>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</si>
  <si>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</si>
  <si>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</si>
  <si>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</si>
  <si>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</si>
  <si>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</si>
  <si>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</si>
  <si>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</si>
  <si>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9.3.22</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</si>
  <si>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</si>
  <si>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</si>
  <si>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</si>
  <si>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</si>
  <si>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</si>
  <si>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</si>
  <si>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</si>
  <si>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</si>
  <si>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</si>
  <si>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</si>
  <si>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</si>
  <si>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</si>
  <si>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</si>
  <si>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</si>
  <si>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</si>
  <si>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</si>
  <si>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</si>
  <si>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</si>
  <si>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</si>
  <si>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</si>
  <si>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</si>
  <si>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</si>
  <si>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</si>
  <si>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</si>
  <si>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</si>
  <si>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</si>
  <si>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</si>
  <si>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</si>
  <si>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</si>
  <si>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</si>
  <si>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</si>
  <si>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</si>
  <si>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</si>
  <si>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</si>
  <si>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</si>
  <si>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</si>
  <si>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</si>
  <si>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</si>
  <si>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</si>
  <si>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</si>
  <si>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</si>
  <si>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</si>
  <si>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</si>
  <si>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</si>
  <si>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</si>
  <si>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</si>
  <si>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</si>
  <si>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</si>
  <si>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</si>
  <si>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</si>
  <si>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</si>
  <si>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</si>
  <si>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</si>
  <si>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</si>
  <si>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</si>
  <si>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</si>
  <si>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</si>
  <si>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</si>
  <si>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</si>
  <si>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</si>
  <si>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</si>
  <si>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</si>
  <si>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</si>
  <si>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</si>
  <si>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</si>
  <si>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</si>
  <si>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</si>
  <si>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</si>
  <si>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</si>
  <si>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</si>
  <si>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</si>
  <si>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</si>
  <si>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</si>
  <si>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</si>
  <si>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</si>
  <si>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</si>
  <si>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</si>
  <si>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</si>
  <si>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</si>
  <si>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</si>
  <si>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</si>
  <si>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</si>
  <si>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</si>
  <si>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</si>
  <si>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</si>
  <si>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</si>
  <si>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</si>
  <si>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</si>
  <si>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</si>
  <si>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</si>
  <si>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</si>
  <si>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</si>
  <si>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</si>
  <si>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</si>
  <si>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</si>
  <si>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</si>
  <si>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</si>
  <si>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</si>
  <si>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</si>
  <si>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</si>
  <si>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</si>
  <si>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</si>
  <si>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</si>
  <si>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</si>
  <si>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</si>
  <si>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</si>
  <si>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</si>
  <si>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</si>
  <si>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</si>
  <si>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</si>
  <si>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</si>
  <si>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</si>
  <si>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</si>
  <si>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</si>
  <si>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</si>
  <si>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</si>
  <si>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</si>
  <si>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</si>
  <si>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</si>
  <si>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</si>
  <si>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</si>
  <si>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</si>
  <si>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</si>
  <si>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</si>
  <si>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</si>
  <si>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</si>
  <si>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</si>
  <si>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</si>
  <si>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</si>
  <si>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</si>
  <si>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</si>
  <si>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</si>
  <si>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</si>
  <si>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</si>
  <si>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</si>
  <si>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</si>
  <si>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</si>
  <si>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</si>
  <si>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</si>
  <si>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</si>
  <si>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</si>
  <si>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9.3.23</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</si>
  <si>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</si>
  <si>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</si>
  <si>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</si>
  <si>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</si>
  <si>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</si>
  <si>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</si>
  <si>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</si>
  <si>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</si>
  <si>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</si>
  <si>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9.3.24</t>
  </si>
  <si>
    <t>TUBOS DE PVC - ESGOTO E AGUAS PLUVIAIS</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</si>
  <si>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</si>
  <si>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</si>
  <si>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</si>
  <si>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</si>
  <si>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</si>
  <si>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</si>
  <si>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</si>
  <si>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</si>
  <si>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</si>
  <si>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</si>
  <si>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</si>
  <si>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</si>
  <si>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</si>
  <si>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</si>
  <si>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</si>
  <si>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</si>
  <si>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</si>
  <si>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</si>
  <si>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</si>
  <si>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</si>
  <si>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</si>
  <si>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</si>
  <si>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</si>
  <si>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</si>
  <si>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</si>
  <si>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</si>
  <si>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</si>
  <si>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</si>
  <si>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</si>
  <si>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</si>
  <si>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</si>
  <si>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</si>
  <si>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</si>
  <si>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</si>
  <si>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</si>
  <si>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</si>
  <si>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</si>
  <si>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</si>
  <si>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</si>
  <si>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</si>
  <si>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</si>
  <si>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</si>
  <si>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9.3.25</t>
  </si>
  <si>
    <t>CONEXOES DE PVC - ESGOTO E AGUAS PLUVIAIS</t>
  </si>
  <si>
    <t>CAP PVC ESGOTO 50MM (TAMPÃO) - FORNECIMENTO E INSTALAÇÃO</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</si>
  <si>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</si>
  <si>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</si>
  <si>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</si>
  <si>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</si>
  <si>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9.3.26</t>
  </si>
  <si>
    <t>EM RAMAL DE DESCARGA OU RAMAL DE ESGOTO SANITÁRIO</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</si>
  <si>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</si>
  <si>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</si>
  <si>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</si>
  <si>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</si>
  <si>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</si>
  <si>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</si>
  <si>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</si>
  <si>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</si>
  <si>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</si>
  <si>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</si>
  <si>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</si>
  <si>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</si>
  <si>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</si>
  <si>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</si>
  <si>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</si>
  <si>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</si>
  <si>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</si>
  <si>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</si>
  <si>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</si>
  <si>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</si>
  <si>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</si>
  <si>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</si>
  <si>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</si>
  <si>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</si>
  <si>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</si>
  <si>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</si>
  <si>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</si>
  <si>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</si>
  <si>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</si>
  <si>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</si>
  <si>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</si>
  <si>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9.3.27</t>
  </si>
  <si>
    <t>EM RAMAL PRUMADA DE ESGOTO SANITÁRIO OU VENTILAÇÃO</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</si>
  <si>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</si>
  <si>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</si>
  <si>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</si>
  <si>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</si>
  <si>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</si>
  <si>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</si>
  <si>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</si>
  <si>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</si>
  <si>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</si>
  <si>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</si>
  <si>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</si>
  <si>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</si>
  <si>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</si>
  <si>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</si>
  <si>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</si>
  <si>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</si>
  <si>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</si>
  <si>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</si>
  <si>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</si>
  <si>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</si>
  <si>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</si>
  <si>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</si>
  <si>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</si>
  <si>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</si>
  <si>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9.3.28</t>
  </si>
  <si>
    <t>EM SUBCOLETOR AÉREO DE ESGOTO SANITÁRIO</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</si>
  <si>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</si>
  <si>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</si>
  <si>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</si>
  <si>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</si>
  <si>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</si>
  <si>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</si>
  <si>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</si>
  <si>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</si>
  <si>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</si>
  <si>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</si>
  <si>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</si>
  <si>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</si>
  <si>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</si>
  <si>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9.3.29</t>
  </si>
  <si>
    <t>TUBOS DE PVC - ESGOTO E AGUAS PLUVIAIS - SÉRIE R</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</si>
  <si>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</si>
  <si>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</si>
  <si>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</si>
  <si>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</si>
  <si>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</si>
  <si>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</si>
  <si>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</si>
  <si>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</si>
  <si>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</si>
  <si>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</si>
  <si>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9.3.30</t>
  </si>
  <si>
    <t>CONEXOES DE PVC - ESGOTO E AGUAS PLUVIAIS - SÉRIE R</t>
  </si>
  <si>
    <t>9.3.30.1</t>
  </si>
  <si>
    <t>EM RAMAL DE ENCAMINHAMENTO</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</si>
  <si>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</si>
  <si>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</si>
  <si>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</si>
  <si>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</si>
  <si>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</si>
  <si>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</si>
  <si>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</si>
  <si>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</si>
  <si>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</si>
  <si>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</si>
  <si>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</si>
  <si>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</si>
  <si>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</si>
  <si>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</si>
  <si>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</si>
  <si>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</si>
  <si>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</si>
  <si>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</si>
  <si>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</si>
  <si>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</si>
  <si>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</si>
  <si>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</si>
  <si>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</si>
  <si>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</si>
  <si>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</si>
  <si>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</si>
  <si>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</si>
  <si>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</si>
  <si>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</si>
  <si>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</si>
  <si>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</si>
  <si>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</si>
  <si>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9.3.30.2</t>
  </si>
  <si>
    <t>EM CONDUTORES VERTICAIS DE ÁGUAS PLUVIAIS</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</si>
  <si>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</si>
  <si>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</si>
  <si>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</si>
  <si>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</si>
  <si>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</si>
  <si>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</si>
  <si>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</si>
  <si>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</si>
  <si>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</si>
  <si>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</si>
  <si>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</si>
  <si>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</si>
  <si>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</si>
  <si>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</si>
  <si>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</si>
  <si>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</si>
  <si>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</si>
  <si>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</si>
  <si>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</si>
  <si>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</si>
  <si>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</si>
  <si>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</si>
  <si>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</si>
  <si>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</si>
  <si>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</si>
  <si>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</si>
  <si>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</si>
  <si>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9.3.31</t>
  </si>
  <si>
    <t>TUBOS E CONEXÕES DE PVC - DRENOS DE AR-CONDICIONADO</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</si>
  <si>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</si>
  <si>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</si>
  <si>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</si>
  <si>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</si>
  <si>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</si>
  <si>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9.3.32</t>
  </si>
  <si>
    <t>TUBOS CERAMICOS - ESGOTO E AGUAS PLUVIAIS</t>
  </si>
  <si>
    <t>9.3.33</t>
  </si>
  <si>
    <t>SISTEMAS DE TRATAMENTO DE ESGOTO</t>
  </si>
  <si>
    <t>FOSSA SÉPTICA EM ALVENARIA DE TIJOLO CERÂMICO MACIÇO, DIMENSÕES EXTERNAS DE 1,90X1,10X1,40 M, VOLUME DE 1.500 LITROS, REVESTIDO INTERNAMENTE COM MASSA ÚNICA E IMPERMEABILIZANTE E COM TAMPA DE CONCRETO ARMADO COM ESPESSURA DE 8 CM</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</si>
  <si>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</si>
  <si>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</si>
  <si>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</si>
  <si>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</si>
  <si>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</si>
  <si>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</si>
  <si>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</si>
  <si>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</si>
  <si>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</si>
  <si>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</si>
  <si>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</si>
  <si>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</si>
  <si>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</si>
  <si>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</si>
  <si>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</si>
  <si>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</si>
  <si>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SUMIDOURO RETANGULAR, EM ALVENARIA COM BLOCOS DE CONCRETO, DIMENSÕES INTERNAS: 1,6 X 5,8 X 3,0 M, ÁREA DE INFILTRAÇÃO: 50 M² (PARA 20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</si>
  <si>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</si>
  <si>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</si>
  <si>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</si>
  <si>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</si>
  <si>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</si>
  <si>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</si>
  <si>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</si>
  <si>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</si>
  <si>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</si>
  <si>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</si>
  <si>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</si>
  <si>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</si>
  <si>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</si>
  <si>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</si>
  <si>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</si>
  <si>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</si>
  <si>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</si>
  <si>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</si>
  <si>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</si>
  <si>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</si>
  <si>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</si>
  <si>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</si>
  <si>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</si>
  <si>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</si>
  <si>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9.3.34</t>
  </si>
  <si>
    <t>CONEXÕES DIVERSAS</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</si>
  <si>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</si>
  <si>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</si>
  <si>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</si>
  <si>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</si>
  <si>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</si>
  <si>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</si>
  <si>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</si>
  <si>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</si>
  <si>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</si>
  <si>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</si>
  <si>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</si>
  <si>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</si>
  <si>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</si>
  <si>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</si>
  <si>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</si>
  <si>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</si>
  <si>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</si>
  <si>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</si>
  <si>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</si>
  <si>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</si>
  <si>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</si>
  <si>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</si>
  <si>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</si>
  <si>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</si>
  <si>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</si>
  <si>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</si>
  <si>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</si>
  <si>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</si>
  <si>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</si>
  <si>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</si>
  <si>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</si>
  <si>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</si>
  <si>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</si>
  <si>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</si>
  <si>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</si>
  <si>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</si>
  <si>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</si>
  <si>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</si>
  <si>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</si>
  <si>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</si>
  <si>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</si>
  <si>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</si>
  <si>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</si>
  <si>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</si>
  <si>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</si>
  <si>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</si>
  <si>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</si>
  <si>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</si>
  <si>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</si>
  <si>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</si>
  <si>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</si>
  <si>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</si>
  <si>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</si>
  <si>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</si>
  <si>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</si>
  <si>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</si>
  <si>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</si>
  <si>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</si>
  <si>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</si>
  <si>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</si>
  <si>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</si>
  <si>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</si>
  <si>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</si>
  <si>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</si>
  <si>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</si>
  <si>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</si>
  <si>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</si>
  <si>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</si>
  <si>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</si>
  <si>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</si>
  <si>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</si>
  <si>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</si>
  <si>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</si>
  <si>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</si>
  <si>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</si>
  <si>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</si>
  <si>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</si>
  <si>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</si>
  <si>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</si>
  <si>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</si>
  <si>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</si>
  <si>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</si>
  <si>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</si>
  <si>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</si>
  <si>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</si>
  <si>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</si>
  <si>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</si>
  <si>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</si>
  <si>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</si>
  <si>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</si>
  <si>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</si>
  <si>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</si>
  <si>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</si>
  <si>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</si>
  <si>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</si>
  <si>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</si>
  <si>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</si>
  <si>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</si>
  <si>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</si>
  <si>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</si>
  <si>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</si>
  <si>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</si>
  <si>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</si>
  <si>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</si>
  <si>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</si>
  <si>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</si>
  <si>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</si>
  <si>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</si>
  <si>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</si>
  <si>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</si>
  <si>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</si>
  <si>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</si>
  <si>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</si>
  <si>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</si>
  <si>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</si>
  <si>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</si>
  <si>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</si>
  <si>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</si>
  <si>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</si>
  <si>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</si>
  <si>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</si>
  <si>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</si>
  <si>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</si>
  <si>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</si>
  <si>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</si>
  <si>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</si>
  <si>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</si>
  <si>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</si>
  <si>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</si>
  <si>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</si>
  <si>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</si>
  <si>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</si>
  <si>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</si>
  <si>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</si>
  <si>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</si>
  <si>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</si>
  <si>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</si>
  <si>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</si>
  <si>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</si>
  <si>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</si>
  <si>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</si>
  <si>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</si>
  <si>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</si>
  <si>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</si>
  <si>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</si>
  <si>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</si>
  <si>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</si>
  <si>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</si>
  <si>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</si>
  <si>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</si>
  <si>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</si>
  <si>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</si>
  <si>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</si>
  <si>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</si>
  <si>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</si>
  <si>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</si>
  <si>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</si>
  <si>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</si>
  <si>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</si>
  <si>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</si>
  <si>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</si>
  <si>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</si>
  <si>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</si>
  <si>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</si>
  <si>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</si>
  <si>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</si>
  <si>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</si>
  <si>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</si>
  <si>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</si>
  <si>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</si>
  <si>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</si>
  <si>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</si>
  <si>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</si>
  <si>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</si>
  <si>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</si>
  <si>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</si>
  <si>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</si>
  <si>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</si>
  <si>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</si>
  <si>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</si>
  <si>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</si>
  <si>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</si>
  <si>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</si>
  <si>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</si>
  <si>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</si>
  <si>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</si>
  <si>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</si>
  <si>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</si>
  <si>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</si>
  <si>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</si>
  <si>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</si>
  <si>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</si>
  <si>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</si>
  <si>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</si>
  <si>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</si>
  <si>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</si>
  <si>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</si>
  <si>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</si>
  <si>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</si>
  <si>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</si>
  <si>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</si>
  <si>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</si>
  <si>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</si>
  <si>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</si>
  <si>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</si>
  <si>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</si>
  <si>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</si>
  <si>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</si>
  <si>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</si>
  <si>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</si>
  <si>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</si>
  <si>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</si>
  <si>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</si>
  <si>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</si>
  <si>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</si>
  <si>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</si>
  <si>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</si>
  <si>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</si>
  <si>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</si>
  <si>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</si>
  <si>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</si>
  <si>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</si>
  <si>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</si>
  <si>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</si>
  <si>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</si>
  <si>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</si>
  <si>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</si>
  <si>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</si>
  <si>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</si>
  <si>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</si>
  <si>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</si>
  <si>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</si>
  <si>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</si>
  <si>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</si>
  <si>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</si>
  <si>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</si>
  <si>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</si>
  <si>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</si>
  <si>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</si>
  <si>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</si>
  <si>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</si>
  <si>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</si>
  <si>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</si>
  <si>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</si>
  <si>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</si>
  <si>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</si>
  <si>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</si>
  <si>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</si>
  <si>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</si>
  <si>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</si>
  <si>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</si>
  <si>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</si>
  <si>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</si>
  <si>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</si>
  <si>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</si>
  <si>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</si>
  <si>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</si>
  <si>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</si>
  <si>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</si>
  <si>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</si>
  <si>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</si>
  <si>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</si>
  <si>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</si>
  <si>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</si>
  <si>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</si>
  <si>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</si>
  <si>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</si>
  <si>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</si>
  <si>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</si>
  <si>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</si>
  <si>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</si>
  <si>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</si>
  <si>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</si>
  <si>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</si>
  <si>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</si>
  <si>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</si>
  <si>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</si>
  <si>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</si>
  <si>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</si>
  <si>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</si>
  <si>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9.3.35</t>
  </si>
  <si>
    <t>TUBOS E CONEXOES CERÂMICOS</t>
  </si>
  <si>
    <t>9.3.35.1</t>
  </si>
  <si>
    <t>LIGACAO DE ESGOTO</t>
  </si>
  <si>
    <t>LIGAÇÃO DOMICILIAR DE ESGOTO DN 100MM, DA CASA ATÉ A CAIXA, COMPOSTO POR 10,0M TUBO DE PVC ESGOTO PREDIAL DN 100MM E CAIXA DE ALVENARIA COM TAMPA DE CONCRETO - FORNECIMENTO E INSTALAÇÃO</t>
  </si>
  <si>
    <t>9.3.35.2</t>
  </si>
  <si>
    <t>TUBOS DE PEAD - ESGOTO</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</si>
  <si>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</si>
  <si>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</si>
  <si>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</si>
  <si>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</si>
  <si>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</si>
  <si>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</si>
  <si>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</si>
  <si>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</si>
  <si>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</si>
  <si>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</si>
  <si>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9.4</t>
  </si>
  <si>
    <t>APARELHOS SANITARIOS, LOUCAS, METAIS E OUTROS</t>
  </si>
  <si>
    <t>9.4.1</t>
  </si>
  <si>
    <t>MANUTENCAO / REPAROS - APARELHOS SANITARIOS, LOUCAS, METAIS E OUTROS</t>
  </si>
  <si>
    <t>ENGATE FLEXÍVEL EM INOX, 1/2 X 30CM - FORNECIMENTO E INSTALAÇÃO. AF_12/2013</t>
  </si>
  <si>
    <t>ENGATE FLEXÍVEL EM INOX, 1/2 X 40CM - FORNECIMENTO E INSTALAÇÃO. AF_12/2013</t>
  </si>
  <si>
    <t>ENGATE FLEXÍVEL EM PLÁSTICO BRANCO, 1/2" X 30CM - FORNECIMENTO E INSTALAÇÃO. AF_12/2013</t>
  </si>
  <si>
    <t>ENGATE FLEXÍVEL EM PLÁSTICO BRANCO, 1/2" X 40CM - FORNECIMENTO E INSTALAÇÃO. AF_12/2013</t>
  </si>
  <si>
    <t>9.4.2</t>
  </si>
  <si>
    <t>BANCADAS</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</si>
  <si>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</si>
  <si>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</si>
  <si>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</si>
  <si>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</si>
  <si>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</si>
  <si>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</si>
  <si>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</si>
  <si>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</si>
  <si>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</si>
  <si>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</si>
  <si>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</si>
  <si>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9.4.3</t>
  </si>
  <si>
    <t>TANQUES</t>
  </si>
  <si>
    <t>TANQUE DE LOUÇA BRANCA COM COLUNA, 30L OU EQUIVALENTE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</si>
  <si>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</si>
  <si>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</si>
  <si>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</si>
  <si>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</si>
  <si>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</si>
  <si>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</si>
  <si>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</si>
  <si>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</si>
  <si>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</si>
  <si>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</si>
  <si>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</si>
  <si>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</si>
  <si>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</si>
  <si>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</si>
  <si>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</si>
  <si>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9.4.4</t>
  </si>
  <si>
    <t>CUBAS E PIAS</t>
  </si>
  <si>
    <t>CUBA DE EMBUTIR DE AÇO INOXIDÁVEL MÉDIA - FORNECIMENTO E INSTALAÇÃO. AF_12/2013</t>
  </si>
  <si>
    <t>CUBA DE EMBUTIR DE AÇO INOXIDÁVEL MÉDIA, INCLUSO VÁLVULA TIPO AMERICANA E SIFÃO TIPO GARRAFA EM METAL CROMADO - FORNECIMENTO E INSTALAÇÃO. AF_12/2013</t>
  </si>
  <si>
    <t>CUBA DE EMBUTIR DE AÇO INOXIDÁVEL MÉDIA, INCLUSO VÁLVULA TIPO AMERICANA EM METAL CROMADO E SIFÃO FLEXÍVEL EM PVC - FORNECIMENTO E INSTALAÇÃO. AF_12/2013</t>
  </si>
  <si>
    <t>CUBA DE EMBUTIR OVAL EM LOUÇA BRANCA, 35 X 50CM OU EQUIVALENTE - FORNECIMENTO E INSTALAÇÃO. AF_12/2013</t>
  </si>
  <si>
    <t>CUBA DE EMBUTIR OVAL EM LOUÇA BRANCA, 35 X 50CM OU EQUIVALENTE, INCLUSO VÁLVULA E SIFÃO TIPO GARRAFA EM METAL CROMADO - FORNECIMENTO E INSTALAÇÃO. AF_12/2013</t>
  </si>
  <si>
    <t>CUBA DE EMBUTIR OVAL EM LOUÇA BRANCA, 35 X 50CM OU EQUIVALENTE, INCLUSO VÁLVULA EM METAL CROMADO E SIFÃO FLEXÍVEL EM PVC - FORNECIMENTO E INSTALAÇÃO. AF_12/2013</t>
  </si>
  <si>
    <t>9.4.5</t>
  </si>
  <si>
    <t>LAVATORIOS</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</si>
  <si>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</si>
  <si>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</si>
  <si>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</si>
  <si>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</si>
  <si>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</si>
  <si>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</si>
  <si>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</si>
  <si>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9.4.6</t>
  </si>
  <si>
    <t>TORNEIRAS E MISTURADORES</t>
  </si>
  <si>
    <t>KIT DE MISTURADOR BASE BRUTA DE LATÃO ¾" MONOCOMANDO PARA CHUVEIRO, INCLUSIVE CONEXÕES, INSTALADO EM RAMAL DE ÁGUA - FORNECIMENTO E INSTALAÇÃO. AF_12/2014</t>
  </si>
  <si>
    <t>TORNEIRA CROMADA DE MESA, 1/2" OU 3/4", PARA LAVATÓRIO, PADRÃO POPULAR - FORNECIMENTO E INSTALAÇÃO. AF_12/2013</t>
  </si>
  <si>
    <t>TORNEIRA CROMADA LONGA, DE PAREDE, 1/2" OU 3/4", PARA PIA DE COZINHA, PADRÃO MÉDIO - FORNECIMENTO E INSTALAÇÃO. AF_12/2013</t>
  </si>
  <si>
    <t>TORNEIRA CROMADA LONGA, DE PAREDE, 1/2" OU 3/4", PARA PIA DE COZINHA, PADRÃO POPULAR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</si>
  <si>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</si>
  <si>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</si>
  <si>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MÉDIO - FORNECIMENTO E INSTALAÇÃO. AF_12/2013</t>
  </si>
  <si>
    <t>TORNEIRA CROMADA 1/2" OU 3/4" PARA TANQUE, PADRÃO POPULAR - FORNECIMENTO E INSTALAÇÃO. AF_12/2013</t>
  </si>
  <si>
    <t>TORNEIRA PLÁSTICA 3/4" PARA TANQUE - FORNECIMENTO E INSTALAÇÃO. AF_12/2013</t>
  </si>
  <si>
    <t>TORNEIRA CROMADA DE MESA, 1/2" OU 3/4", PARA LAVATÓRIO, PADRÃO MÉDIO - FORNECIMENTO E INSTALAÇÃO. AF_12/2013</t>
  </si>
  <si>
    <t>APARELHO MISTURADOR DE MESA PARA LAVATÓRIO, PADRÃO MÉDIO - FORNECIMENTO E INSTALAÇÃO. AF_12/2013</t>
  </si>
  <si>
    <t>APARELHO MISTURADOR DE MESA PARA PIA DE COZINHA, PADRÃO MÉDIO - FORNECIMENTO E INSTALAÇÃO. AF_12/2013</t>
  </si>
  <si>
    <t>MISTURADOR MONOCOMANDO PARA CHUVEIRO, BASE BRUTA E ACABAMENTO CROMADO, FORNECIDO E INSTALADO EM RAMAL DE ÁGUA. AF_12/2014</t>
  </si>
  <si>
    <t>9.4.7</t>
  </si>
  <si>
    <t>SIFOES E VALVULAS</t>
  </si>
  <si>
    <t>SIFÃO DO TIPO FLEXÍVEL EM PVC 1 X 1.1/2 - FORNECIMENTO E INSTALAÇÃO. AF_12/2013</t>
  </si>
  <si>
    <t>SIFÃO DO TIPO GARRAFA EM METAL CROMADO 1 X 1.1/2" - FORNECIMENTO E INSTALAÇÃO. AF_12/2013</t>
  </si>
  <si>
    <t>SIFÃO DO TIPO GARRAFA/COPO EM PVC 1.1/4 X 1.1/2" - FORNECIMENTO E INSTALAÇÃO. AF_12/2013</t>
  </si>
  <si>
    <t>VÁLVULA EM METAL CROMADO TIPO AMERICANA 3.1/2" X 1.1/2" PARA PIA - FORNECIMENTO E INSTALAÇÃO. AF_12/2013</t>
  </si>
  <si>
    <t>VÁLVULA EM PLÁSTICO CROMADO TIPO AMERICANA 3.1/2" X 1.1/2" SEM ADAPTADOR PARA PIA - FORNECIMENTO E INSTALAÇÃO. AF_12/2013</t>
  </si>
  <si>
    <t>VÁLVULA EM PLÁSTICO 1" PARA PIA, TANQUE OU LAVATÓRIO, COM OU SEM LADRÃO - FORNECIMENTO E INSTALAÇÃO. AF_12/2013</t>
  </si>
  <si>
    <t>9.4.8</t>
  </si>
  <si>
    <t>APARELHOS SANITARIOS</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</si>
  <si>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</si>
  <si>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</si>
  <si>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</si>
  <si>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</si>
  <si>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74234/1</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</si>
  <si>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</si>
  <si>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</si>
  <si>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</si>
  <si>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</si>
  <si>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</si>
  <si>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9.4.9</t>
  </si>
  <si>
    <t>SABONETERIAS E PAPELEIRAS</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</si>
  <si>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</si>
  <si>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</si>
  <si>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</si>
  <si>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</si>
  <si>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</si>
  <si>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</si>
  <si>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</si>
  <si>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9.4.10</t>
  </si>
  <si>
    <t>REGISTROS E VALVULAS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</si>
  <si>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</si>
  <si>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</si>
  <si>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</si>
  <si>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</si>
  <si>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</si>
  <si>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</si>
  <si>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</si>
  <si>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</si>
  <si>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</si>
  <si>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</si>
  <si>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74169/1</t>
  </si>
  <si>
    <t>REGISTRO/VALVULA GLOBO ANGULAR 45 GRAUS EM LATAO PARA HIDRANTES DE INCÊNDIO PREDIAL DN 2.1/2, COM VOLANTE, CLASSE DE PRESSAO DE ATE 200 PSI - FORNECIMENTO E INSTALACAO</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</si>
  <si>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</si>
  <si>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</si>
  <si>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</si>
  <si>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</si>
  <si>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</si>
  <si>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</si>
  <si>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</si>
  <si>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</si>
  <si>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</si>
  <si>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</si>
  <si>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</si>
  <si>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</si>
  <si>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</si>
  <si>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</si>
  <si>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</si>
  <si>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</si>
  <si>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3/4,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</si>
  <si>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</si>
  <si>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</si>
  <si>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</si>
  <si>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VÁLVULA DE DESCARGA METÁLICA, BASE 1 1/2 ", ACABAMENTO METALICO CROMADO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</si>
  <si>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</si>
  <si>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</si>
  <si>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</si>
  <si>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</si>
  <si>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</si>
  <si>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</si>
  <si>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</si>
  <si>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</si>
  <si>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</si>
  <si>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</si>
  <si>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</si>
  <si>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</si>
  <si>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</si>
  <si>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</si>
  <si>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</si>
  <si>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</si>
  <si>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74093/1</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</si>
  <si>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</si>
  <si>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</si>
  <si>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</si>
  <si>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</si>
  <si>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</si>
  <si>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</si>
  <si>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</si>
  <si>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SERVIÇOS EXTRAS - INSTALACOES HIDROSANITÁRIAS, GAS-GLP, PREVENÇÃO CONTRA INCÊNDIO E APRARELHOS SANITÁRIOS</t>
  </si>
  <si>
    <t xml:space="preserve">TORNEIRA CROMADA DE PAREDE, 1/2" OU 3/4", TIPO PRESSMATIC - FORNECIMENTO E INSTALAÇÃO. </t>
  </si>
  <si>
    <t>PIA DE CONCRETO ARMADO SUSPENSA, COMPRIMENTO 2,10M CONFORME PROJETO - FORNECIMENTO E INSTALAÇÃO</t>
  </si>
  <si>
    <t>026</t>
  </si>
  <si>
    <t>CALHA/CANALETA DE CONCRETO SIMPLES, TIPO MEIA CANA, D=20CM, PARA AGUA PLUVIAL - FORNECIMENTO E INSTALAÇÃO</t>
  </si>
  <si>
    <t>10.1</t>
  </si>
  <si>
    <t>REVESTIMENTOS E ISOLAMENTOS DE PAREDES E TETOS</t>
  </si>
  <si>
    <t>10.1.1</t>
  </si>
  <si>
    <t>MANUTENCAO / REPAROS - REVESTIMENTOS E ISOLAMENTOS DE PAREDES E TETOS</t>
  </si>
  <si>
    <t>73802/1</t>
  </si>
  <si>
    <t>DEMOLICAO DE REVESTIMENTO DE ARGAMASSA DE CAL E AREIA</t>
  </si>
  <si>
    <t>REMOCAO DE FORRO DE MADEIRA (LAMBRI) C/ REAPROVEITAMENTO</t>
  </si>
  <si>
    <t>DEMOLICAO DE FORRO DE GESSO</t>
  </si>
  <si>
    <t>REMOCAO DE AZULEJO E SUBSTRATO DE ADERENCIA EM ARGAMASSA</t>
  </si>
  <si>
    <t>RETIRADA DE ENTARUGAMENTO DE FORRO</t>
  </si>
  <si>
    <t>REMOCAO DE BLOKRET COM EMPILHAMENTO</t>
  </si>
  <si>
    <t>RETIRADA DE FORRO EM REGUAS DE PVC, INCLUSIVE RETIRADA DE PERFIS</t>
  </si>
  <si>
    <t>RECOLOCACO DE FORROS EM REGUA DE PVC E PERFIS, CONSIDERANDO REAPROVEITAMENTO DO MATERIAL</t>
  </si>
  <si>
    <t>10.1.2</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</si>
  <si>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</si>
  <si>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</si>
  <si>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</si>
  <si>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</si>
  <si>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</si>
  <si>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</si>
  <si>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</si>
  <si>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</si>
  <si>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</si>
  <si>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</si>
  <si>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</si>
  <si>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</si>
  <si>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</si>
  <si>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</si>
  <si>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</si>
  <si>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</si>
  <si>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</si>
  <si>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</si>
  <si>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</si>
  <si>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</si>
  <si>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</si>
  <si>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</si>
  <si>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</si>
  <si>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</si>
  <si>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</si>
  <si>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</si>
  <si>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</si>
  <si>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</si>
  <si>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</si>
  <si>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</si>
  <si>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</si>
  <si>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</si>
  <si>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</si>
  <si>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10.1.3</t>
  </si>
  <si>
    <t>EMBOCO</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</si>
  <si>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</si>
  <si>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</si>
  <si>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</si>
  <si>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</si>
  <si>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</si>
  <si>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</si>
  <si>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</si>
  <si>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</si>
  <si>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</si>
  <si>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</si>
  <si>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</si>
  <si>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</si>
  <si>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</si>
  <si>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</si>
  <si>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</si>
  <si>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</si>
  <si>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</si>
  <si>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</si>
  <si>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</si>
  <si>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</si>
  <si>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</si>
  <si>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</si>
  <si>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</si>
  <si>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</si>
  <si>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</si>
  <si>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</si>
  <si>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</si>
  <si>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</si>
  <si>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</si>
  <si>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</si>
  <si>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</si>
  <si>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</si>
  <si>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</si>
  <si>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</si>
  <si>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</si>
  <si>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</si>
  <si>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</si>
  <si>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</si>
  <si>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</si>
  <si>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</si>
  <si>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</si>
  <si>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</si>
  <si>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</si>
  <si>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</si>
  <si>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</si>
  <si>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</si>
  <si>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</si>
  <si>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</si>
  <si>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</si>
  <si>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</si>
  <si>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</si>
  <si>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</si>
  <si>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</si>
  <si>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</si>
  <si>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</si>
  <si>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</si>
  <si>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</si>
  <si>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</si>
  <si>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</si>
  <si>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</si>
  <si>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</si>
  <si>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</si>
  <si>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</si>
  <si>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10.1.4</t>
  </si>
  <si>
    <t>REBOCO</t>
  </si>
  <si>
    <t>10.1.5</t>
  </si>
  <si>
    <t>BARRA LISA</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</si>
  <si>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</si>
  <si>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</si>
  <si>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</si>
  <si>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</si>
  <si>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</si>
  <si>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</si>
  <si>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</si>
  <si>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10.1.8</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</si>
  <si>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</si>
  <si>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</si>
  <si>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</si>
  <si>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</si>
  <si>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</si>
  <si>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</si>
  <si>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</si>
  <si>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</si>
  <si>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</si>
  <si>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10.1.9</t>
  </si>
  <si>
    <t>CERAMICAS</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</si>
  <si>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</si>
  <si>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AMBIENTES DE ÁREAS MOLHADAS, MEIA PAREDE OU PAREDE INTEIRA, COM PLACAS TIPO GRÊS OU SEMI-GRÊS, DIMENSÕES 20X20 CM, PARA EDIFICAÇÃO HABITACIONAL MULTIFAMILIAR (PRÉDIO). AF_11/2014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</si>
  <si>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</si>
  <si>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</si>
  <si>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</si>
  <si>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</si>
  <si>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</si>
  <si>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</si>
  <si>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</si>
  <si>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</si>
  <si>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</si>
  <si>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</si>
  <si>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</si>
  <si>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</si>
  <si>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</si>
  <si>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</si>
  <si>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</si>
  <si>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</si>
  <si>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10.1.10</t>
  </si>
  <si>
    <t>CERAMICAS - PADRÃO POPULAR</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</si>
  <si>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</si>
  <si>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</si>
  <si>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</si>
  <si>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</si>
  <si>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10.1.11</t>
  </si>
  <si>
    <t>REVESTIMENTO COM PEDRA</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</si>
  <si>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</si>
  <si>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</si>
  <si>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</si>
  <si>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10.1.12</t>
  </si>
  <si>
    <t>REVESTIMENTOS EM PEDRA</t>
  </si>
  <si>
    <t>73807/1</t>
  </si>
  <si>
    <t>CORRIMAO EM MARMORITE, LARGURA 15CM</t>
  </si>
  <si>
    <t>10.1.13</t>
  </si>
  <si>
    <t>REVESTIMENTOS DIVERSOS</t>
  </si>
  <si>
    <t>REGULARIZAÇÃO DE SUPERFICIE DE CONCRETO APARENTE</t>
  </si>
  <si>
    <t>10.1.14</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</si>
  <si>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</si>
  <si>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</si>
  <si>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</si>
  <si>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</si>
  <si>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TABEIRA DE MADEIRA LEI, 1A QUALIDADE, 2,5X30,0CM PARA BEIRAL DE TELHADO</t>
  </si>
  <si>
    <t>10.1.15</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</si>
  <si>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</si>
  <si>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</si>
  <si>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</si>
  <si>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</si>
  <si>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</si>
  <si>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</si>
  <si>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</si>
  <si>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</si>
  <si>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10.1.16</t>
  </si>
  <si>
    <t>FORRO DE 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</si>
  <si>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</si>
  <si>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</si>
  <si>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</si>
  <si>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</si>
  <si>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</si>
  <si>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10.1.17</t>
  </si>
  <si>
    <t>FORROS ESPECIAIS</t>
  </si>
  <si>
    <t>10.1.17.1</t>
  </si>
  <si>
    <t>ISOLAMENTO ACÚSTICO</t>
  </si>
  <si>
    <t>73747/1</t>
  </si>
  <si>
    <t>ISOLAMENTO ACUSTICO EM ESPUMA DE POLIURETANO ESPESSURA 20 MM, DENSIDADE 29KG/M3</t>
  </si>
  <si>
    <t>ISOLAMENTO ACUSTICO COM ESPUMA POLIURETANO E=25MM, FLEXIVEL 100X100X2CM, DENSIDADE 29 A 35 KG/M3</t>
  </si>
  <si>
    <t>10.1.17.2</t>
  </si>
  <si>
    <t>ISOLAMENTO TERMICO</t>
  </si>
  <si>
    <t>ISOLAMENTO TERMICO COM ARGAMASSA TRACO 1:3 (CIMENTO E AREIA GROSSA NAO PENEIRADA), COM ADICAO DE PEROLAS DE ISOPOR, ESPESSURA 6CM, PREPARO MANUAL DA ARGAMASSA</t>
  </si>
  <si>
    <t>73833/1</t>
  </si>
  <si>
    <t>ISOLAMENTO TERMICO COM MANTA DE LA DE VIDRO, ESPESSURA 2,5CM</t>
  </si>
  <si>
    <t>10.2</t>
  </si>
  <si>
    <t>IMPERMEABILIZACOES E PROTECOES</t>
  </si>
  <si>
    <t>10.2.1</t>
  </si>
  <si>
    <t>MANUTENCAO / REPAROS - IMPERMEABILIZACOES E PROTECOES</t>
  </si>
  <si>
    <t>REMOCAO DE PEITORIL EM MARMORE OU GRANITO</t>
  </si>
  <si>
    <t>ASSENTAMENTO DE PEITORIL COM ARGAMASSA DE CIMENTO COLANTE</t>
  </si>
  <si>
    <t>10.2.2</t>
  </si>
  <si>
    <t>IMPERMEABILIZACAO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</si>
  <si>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</si>
  <si>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</si>
  <si>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</si>
  <si>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10.2.3</t>
  </si>
  <si>
    <t>IMPERMEABILIZACAO COM LONAS</t>
  </si>
  <si>
    <t>FORNECIMENTO/INSTALACAO LONA PLASTICA PRETA, PARA IMPERMEABILIZACAO, ESPESSURA 150 MICRAS.</t>
  </si>
  <si>
    <t>10.2.4</t>
  </si>
  <si>
    <t>IMPERMEABILIZACAO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</si>
  <si>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</si>
  <si>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</si>
  <si>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74033/1</t>
  </si>
  <si>
    <t>IMPERMEABILIZACAO DE SUPERFICIE COM GEOMEMBRANA (MANTA TERMOPLASTICA LISA) TIPO PEAD, E=2MM.</t>
  </si>
  <si>
    <t>IMPERMEABILIZAÇÃO DE SUPERFÍCIE COM EMULSÃO ASFÁLTICA, 2 DEMÃOS AF_06/2018</t>
  </si>
  <si>
    <t>10.2.5</t>
  </si>
  <si>
    <t>IMPERMEABILIZACAO COM CIMENTO CRISTALIZANTE</t>
  </si>
  <si>
    <t>IMPERMEABILIZACAO DE SUPERFICIE COM CIMENTO IMPERMEABILIZANTE DE PEGA ULTRA RAPIDA, TRACO 1:1, E=0,5 CM</t>
  </si>
  <si>
    <t>10.2.6</t>
  </si>
  <si>
    <t>IMPERMEABILIZACAO COM PINTURAS</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</si>
  <si>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</si>
  <si>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</si>
  <si>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</si>
  <si>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</si>
  <si>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</si>
  <si>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</si>
  <si>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</si>
  <si>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</si>
  <si>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</si>
  <si>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</si>
  <si>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</si>
  <si>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</si>
  <si>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</si>
  <si>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</si>
  <si>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10.2.7</t>
  </si>
  <si>
    <t>MASTIQUES E SELANTES</t>
  </si>
  <si>
    <t>74025/1</t>
  </si>
  <si>
    <t>IMPERMEABILIZACAO DE SUPERFICIE COM MASTIQUE BETUMINOSO A FRIO, POR METRO.</t>
  </si>
  <si>
    <t>74190/1</t>
  </si>
  <si>
    <t>IMPERMEABILIZACAO DE SUPERFICIE COM MASTIQUE BETUMINOSO A FRIO, POR AREA.</t>
  </si>
  <si>
    <t>IMPERMEABILIZACAO DE SUPERFICIE COM MASTIQUE ELASTICO A BASE DE SILICONE, POR VOLUME.</t>
  </si>
  <si>
    <t>10.2.8</t>
  </si>
  <si>
    <t>JUNTA DE DILATACÃO</t>
  </si>
  <si>
    <t>74121/1</t>
  </si>
  <si>
    <t>JUNTA DE DILATACAO PARA IMPERMEABILIZACAO, COM SELANTE ELASTICO MONOCOMPONENTE A BASE DE POLIURETANO, DIMENSOES 1X1CM.</t>
  </si>
  <si>
    <t>JUNTA DE DILATACAO PARA IMPERMEABILIZACAO, COM ASFALTO OXIDADO APLICADO A QUENTE, DIMENSOES 2X2 CM</t>
  </si>
  <si>
    <t>73898/1</t>
  </si>
  <si>
    <t>JUNTA DE DILATACAO ELASTICA (PVC) O-220/6 PRESSAO ATE 30 MCA</t>
  </si>
  <si>
    <t>10.2.9</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</si>
  <si>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</si>
  <si>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</si>
  <si>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</si>
  <si>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</si>
  <si>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</si>
  <si>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</si>
  <si>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</si>
  <si>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</si>
  <si>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</si>
  <si>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</si>
  <si>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</si>
  <si>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</si>
  <si>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10.2.10</t>
  </si>
  <si>
    <t>PEITORIL</t>
  </si>
  <si>
    <t>PEITORIL EM MARMORE BRANCO, LARGURA DE 15CM, ASSENTADO COM ARGAMASSA TRACO 1:4 (CIMENTO E AREIA MEDIA), PREPARO MANUAL DA ARGAMASSA</t>
  </si>
  <si>
    <t>PEITORIL EM MARMORE BRANCO, LARGURA DE 25CM, ASSENTADO COM ARGAMASSA TRACO 1:3 (CIMENTO E AREIA MEDIA), PREPARO MANUAL DA ARGAMASSA</t>
  </si>
  <si>
    <t>CHAPIM DE CONCRETO APARENTE COM ACABAMENTO DESEMPENADO, FORMA DE COMPENSADO PLASTIFICADO (MADEIRIT) DE 14 X 10 CM, FUNDIDO NO LOCAL.</t>
  </si>
  <si>
    <t>10.3</t>
  </si>
  <si>
    <t>REVESTIMENTO DE PISOS</t>
  </si>
  <si>
    <t>10.3.1</t>
  </si>
  <si>
    <t>MANUTENCAO / REPAROS - REVESTIMENTO DE PISOS</t>
  </si>
  <si>
    <t>73801/1</t>
  </si>
  <si>
    <t>DEMOLICAO DE PISO DE ALTA RESISTENCIA</t>
  </si>
  <si>
    <t>DEMOLICAO DE PISO VINILICO</t>
  </si>
  <si>
    <t>REMOCAO DE PISO EM CARPETE</t>
  </si>
  <si>
    <t>REMOCAO DE PISO EM PLACAS DE BORRACHA COLADA</t>
  </si>
  <si>
    <t>REMOCAO DE RODAPE CERAMICO</t>
  </si>
  <si>
    <t>RECOLOCACAO DE TACOS DE MADEIRA COM REAPROVEITAMENTO DE MATERIAL E ASSENTAMENTO COM ARGAMASSA 1:4 (CIMENTO E AREIA)</t>
  </si>
  <si>
    <t>RASPAGEM / CALAFETACAO TACOS MADEIRA 1 DEMAO CERA</t>
  </si>
  <si>
    <t>ENCERAMENTO MANUAL EM MADEIRA - 3 DEMAOS</t>
  </si>
  <si>
    <t>APLICACAO DE VERNIZ POLIURETANO FOSCO SOBRE PISO DE PEDRAS DECORATIVAS, 3 DEMAOS</t>
  </si>
  <si>
    <t>10.3.2</t>
  </si>
  <si>
    <t>CONTRAPISO</t>
  </si>
  <si>
    <t>(COMPOSIÇÃO REPRESENTATIVA) DO SERVIÇO DE CONTRAPISO EM ARGAMASSA TRAÇO 1:4 (CIM E AREIA), EM BETONEIRA 400 L, ESPESSURA 3 CM ÁREAS SECAS E 3 CM ÁREAS MOLHADAS, PARA EDIFICAÇÃO HABITACIONAL UNIFAMILIAR (CASA) E EDIFICAÇÃO PÚBLICA PADRÃO.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</si>
  <si>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</si>
  <si>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</si>
  <si>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</si>
  <si>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</si>
  <si>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</si>
  <si>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</si>
  <si>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</si>
  <si>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</si>
  <si>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</si>
  <si>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</si>
  <si>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</si>
  <si>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</si>
  <si>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</si>
  <si>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</si>
  <si>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</si>
  <si>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</si>
  <si>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</si>
  <si>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</si>
  <si>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</si>
  <si>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</si>
  <si>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</si>
  <si>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</si>
  <si>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</si>
  <si>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</si>
  <si>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</si>
  <si>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</si>
  <si>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</si>
  <si>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</si>
  <si>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</si>
  <si>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</si>
  <si>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</si>
  <si>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</si>
  <si>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</si>
  <si>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</si>
  <si>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</si>
  <si>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</si>
  <si>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</si>
  <si>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</si>
  <si>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</si>
  <si>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</si>
  <si>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</si>
  <si>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</si>
  <si>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</si>
  <si>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</si>
  <si>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</si>
  <si>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</si>
  <si>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</si>
  <si>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</si>
  <si>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</si>
  <si>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</si>
  <si>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</si>
  <si>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</si>
  <si>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</si>
  <si>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</si>
  <si>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</si>
  <si>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</si>
  <si>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</si>
  <si>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</si>
  <si>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</si>
  <si>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</si>
  <si>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</si>
  <si>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</si>
  <si>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</si>
  <si>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</si>
  <si>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</si>
  <si>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</si>
  <si>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</si>
  <si>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</si>
  <si>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</si>
  <si>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</si>
  <si>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10.3.3</t>
  </si>
  <si>
    <t>PREPARO E REGULARIZACAO DE PISO</t>
  </si>
  <si>
    <t>10.3.4</t>
  </si>
  <si>
    <t>PISO CIMENTADO</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</si>
  <si>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</si>
  <si>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</si>
  <si>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</si>
  <si>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</si>
  <si>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10.3.5</t>
  </si>
  <si>
    <t>PISO EM MADEIRA</t>
  </si>
  <si>
    <t>73734/1</t>
  </si>
  <si>
    <t>PISO EM TACO DE MADEIRA 7X21CM, ASSENTADO COM ARGAMASSA TRACO 1:4 (CIMENTO E AREIA MEDIA)</t>
  </si>
  <si>
    <t>PISO EM TACO DE MADEIRA 7X21CM, FIXADO COM COLA BASE DE PVA</t>
  </si>
  <si>
    <t>10.3.6</t>
  </si>
  <si>
    <t>PISO CERAMICO</t>
  </si>
  <si>
    <t>(COMPOSIÇÃO REPRESENTATIVA) DO SERVIÇO DE REVESTIMENTO CERÂMICO PARA PISO COM PLACAS TIPO GRÉS DE DIMENSÕES 35X35 CM, PARA EDIFICAÇÃO HABITACIONAL UNIFAMILIAR (CASA) E EDIFICAÇÃO PÚBLICA PADRÃO. AF_11/2014</t>
  </si>
  <si>
    <t>(COMPOSIÇÃO REPRESENTATIVA) DO SERVIÇO DE REVESTIMENTO CERÂMICO PARA PISO COM PLACAS TIPO GRÉS DE DIMENSÕES 35X35 CM,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</si>
  <si>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</si>
  <si>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</si>
  <si>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</si>
  <si>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PISO EM LADRILHO HIDRÁULICO APLICADO EM AMBIENTES INTERNOS, INCLUSO APLICAÇÃO DE RESINA. AF_06/2018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</si>
  <si>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</si>
  <si>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</si>
  <si>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</si>
  <si>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</si>
  <si>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</si>
  <si>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</si>
  <si>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</si>
  <si>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</si>
  <si>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</si>
  <si>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</si>
  <si>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</si>
  <si>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</si>
  <si>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10.3.7</t>
  </si>
  <si>
    <t>PISO CERAMICO - PADRÃO POPULAR</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</si>
  <si>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</si>
  <si>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</si>
  <si>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</si>
  <si>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10.3.8</t>
  </si>
  <si>
    <t>PISO DE PEDRA E GRANILITE/MARMORITE</t>
  </si>
  <si>
    <t>PISO EM GRANILITE, MARMORITE OU GRANITINA ESPESSURA 8 MM, INCLUSO JUNTAS DE DILATACAO PLASTICAS</t>
  </si>
  <si>
    <t>PISO EM GRANITO APLICADO EM AMBIENTES INTERNOS. AF_06/2018</t>
  </si>
  <si>
    <t>PISO EM MÁRMORE APLICADO EM AMBIENTES INTERNOS. AF_06/2018</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</si>
  <si>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</si>
  <si>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</si>
  <si>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</si>
  <si>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</si>
  <si>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</si>
  <si>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10.3.9</t>
  </si>
  <si>
    <t>PISO VINILICO E BORRACHA</t>
  </si>
  <si>
    <t>PISO VINÍLICO SEMI-FLEXÍVEL EM PLACAS, PADRÃO LISO, ESPESSURA 3,2 MM, FIXADO COM COLA. AF_06/2018</t>
  </si>
  <si>
    <t>REVESTIMENTO EM LAMINADO MELAMINICO TEXTURIZADO, ESPESSURA 0,8 MM, FIXADO COM COLA</t>
  </si>
  <si>
    <t>PISO DE BORRACHA FRISADO, ESPESSURA 7MM, ASSENTADO COM ARGAMASSA TRACO 1:3 (CIMENTO E AREIA)</t>
  </si>
  <si>
    <t>PISO DE BORRACHA CANELADA, ESPESSURA 3,5MM, FIXADO COM COLA</t>
  </si>
  <si>
    <t>PISO DE BORRACHA PASTILHADO, ESPESSURA 7MM, ASSENTADO COM ARGAMASSA TRACO 1:3 (CIMENTO E AREIA)</t>
  </si>
  <si>
    <t>ASSENTAMENTO DE PISO DE BORRACHA PASTILHADA FIXADO COM COLA</t>
  </si>
  <si>
    <t>73876/1</t>
  </si>
  <si>
    <t>PISO DE BORRACHA PASTILHADO, ESPESSURA 7MM, FIXADO COM COLA</t>
  </si>
  <si>
    <t>10.3.10</t>
  </si>
  <si>
    <t>PISO DE ALTA RESISTENCIA</t>
  </si>
  <si>
    <t>APLICACAO DE TINTA A BASE DE EPOXI SOBRE PISO</t>
  </si>
  <si>
    <t>10.3.11</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</si>
  <si>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</si>
  <si>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</si>
  <si>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</si>
  <si>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</si>
  <si>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</si>
  <si>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</si>
  <si>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</si>
  <si>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</si>
  <si>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</si>
  <si>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</si>
  <si>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</si>
  <si>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</si>
  <si>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</si>
  <si>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</si>
  <si>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</si>
  <si>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</si>
  <si>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</si>
  <si>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</si>
  <si>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</si>
  <si>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</si>
  <si>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</si>
  <si>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</si>
  <si>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</si>
  <si>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10.3.12</t>
  </si>
  <si>
    <t>PISO EM CONCRETO</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</si>
  <si>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</si>
  <si>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</si>
  <si>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</si>
  <si>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</si>
  <si>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</si>
  <si>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</si>
  <si>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</si>
  <si>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</si>
  <si>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</si>
  <si>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</si>
  <si>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</si>
  <si>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</si>
  <si>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</si>
  <si>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10.3.13</t>
  </si>
  <si>
    <t>SOLEIRAS E RODAPES</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</si>
  <si>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</si>
  <si>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</si>
  <si>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</si>
  <si>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</si>
  <si>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</si>
  <si>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</si>
  <si>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RODAPÉ CERÂMICO DE 7CM DE ALTURA COM PLACAS TIPO ESMALTADA COMERCIAL DE DIMENSÕES 35X35CM (PADRAO POPULAR). AF_06/2017</t>
  </si>
  <si>
    <t>74111/1</t>
  </si>
  <si>
    <t>SOLEIRA / TABEIRA EM MARMORE BRANCO COMUM, POLIDO, LARGURA 5 CM, ESPESSURA 2 CM, ASSENTADA COM ARGAMASSA COLANTE</t>
  </si>
  <si>
    <t>RODAPE EM MADEIRA, ALTURA 7CM, FIXADO COM COLA</t>
  </si>
  <si>
    <t>73886/1</t>
  </si>
  <si>
    <t>RODAPE EM MADEIRA, ALTURA 7CM, FIXADO EM PECAS DE MADEIRA</t>
  </si>
  <si>
    <t>73850/1</t>
  </si>
  <si>
    <t>RODAPE EM MARMORITE, ALTURA 10CM</t>
  </si>
  <si>
    <t>TESTEIRA OU RODAPE VINILICO 6CM FIXADO COM COLA</t>
  </si>
  <si>
    <t>RODAPE EM ARDOSIA ASSENTADO COM ARGAMASSA TRACO 1:4 (CIMENTO E AREIA) ALTURA 10CM</t>
  </si>
  <si>
    <t>RODAPE VINILICO ALTURA 5CM, ESPESSURA 1MM, FIXADO COM COLA</t>
  </si>
  <si>
    <t>RODAPE BORRACHA LISO, ALTURA = 7CM, ESPESSURA = 2 MM, PARA ARGAMASSA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</si>
  <si>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</si>
  <si>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</si>
  <si>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</si>
  <si>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RODAPE EM MARMORE BRANCO ASSENTADO COM ARGAMASSA TRACO 1:4 (CIMENTO E AREIA) ALTURA 7CM</t>
  </si>
  <si>
    <t>10.3.14</t>
  </si>
  <si>
    <t>JUNTAS EM PISOS</t>
  </si>
  <si>
    <t>JUNTA GRAMADA 5CM DE LARGURA</t>
  </si>
  <si>
    <t>10.3.15</t>
  </si>
  <si>
    <t>CARPETE</t>
  </si>
  <si>
    <t>10.4</t>
  </si>
  <si>
    <t>PINTURAS</t>
  </si>
  <si>
    <t>10.4.1</t>
  </si>
  <si>
    <t>MANUTENCAO / REPAROS - PINTURAS</t>
  </si>
  <si>
    <t>73874/1</t>
  </si>
  <si>
    <t>REMOCAO DE PINTURAS COM JATEAMENTO DE AREIA, EM SUPERFICIES METALICAS</t>
  </si>
  <si>
    <t>10.4.2</t>
  </si>
  <si>
    <t>EMASSAMENTO</t>
  </si>
  <si>
    <t>74133/1</t>
  </si>
  <si>
    <t>EMASSAMENTO COM MASSA A OLEO, UMA DEMAO</t>
  </si>
  <si>
    <t>74133/2</t>
  </si>
  <si>
    <t>EMASSAMENTO COM MASSA A OLEO, DUAS DEMAOS</t>
  </si>
  <si>
    <t>EMASSAMENTO COM MASSA EPOXI, 2 DEMAOS</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</si>
  <si>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</si>
  <si>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</si>
  <si>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</si>
  <si>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</si>
  <si>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10.4.3</t>
  </si>
  <si>
    <t>MASSA ÚNICA</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</si>
  <si>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</si>
  <si>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</si>
  <si>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</si>
  <si>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</si>
  <si>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</si>
  <si>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</si>
  <si>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</si>
  <si>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</si>
  <si>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</si>
  <si>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</si>
  <si>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</si>
  <si>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</si>
  <si>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</si>
  <si>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</si>
  <si>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</si>
  <si>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</si>
  <si>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</si>
  <si>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</si>
  <si>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</si>
  <si>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</si>
  <si>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</si>
  <si>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</si>
  <si>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10.4.4</t>
  </si>
  <si>
    <t>MONOCAMADAS</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</si>
  <si>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</si>
  <si>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</si>
  <si>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</si>
  <si>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</si>
  <si>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</si>
  <si>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</si>
  <si>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</si>
  <si>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</si>
  <si>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</si>
  <si>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</si>
  <si>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</si>
  <si>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</si>
  <si>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</si>
  <si>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</si>
  <si>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</si>
  <si>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</si>
  <si>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</si>
  <si>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</si>
  <si>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</si>
  <si>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</si>
  <si>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</si>
  <si>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</si>
  <si>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</si>
  <si>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</si>
  <si>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</si>
  <si>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</si>
  <si>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</si>
  <si>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</si>
  <si>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10.4.5</t>
  </si>
  <si>
    <t>ESTUQUES</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</si>
  <si>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</si>
  <si>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</si>
  <si>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</si>
  <si>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</si>
  <si>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</si>
  <si>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</si>
  <si>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</si>
  <si>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</si>
  <si>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10.4.6</t>
  </si>
  <si>
    <t>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</si>
  <si>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</si>
  <si>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</si>
  <si>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</si>
  <si>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</si>
  <si>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</si>
  <si>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</si>
  <si>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</si>
  <si>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</si>
  <si>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</si>
  <si>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</si>
  <si>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</si>
  <si>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</si>
  <si>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</si>
  <si>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</si>
  <si>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</si>
  <si>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</si>
  <si>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</si>
  <si>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</si>
  <si>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</si>
  <si>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</si>
  <si>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</si>
  <si>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</si>
  <si>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</si>
  <si>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</si>
  <si>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</si>
  <si>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</si>
  <si>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</si>
  <si>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</si>
  <si>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</si>
  <si>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</si>
  <si>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</si>
  <si>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10.4.7</t>
  </si>
  <si>
    <t>FUNDO PREPARADOR</t>
  </si>
  <si>
    <t>APLICAÇÃO DE FUNDO SELADOR ACRÍLICO EM PAREDES, UMA DEMÃO. AF_06/2014</t>
  </si>
  <si>
    <t>APLICAÇÃO DE FUNDO SELADOR ACRÍLICO EM TETO, UMA DEMÃO. AF_06/2014</t>
  </si>
  <si>
    <t>APLICAÇÃO DE FUNDO SELADOR LÁTEX PVA EM PAREDES, UMA DEMÃO. AF_06/2014</t>
  </si>
  <si>
    <t>APLICAÇÃO DE FUNDO SELADOR LÁTEX PVA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</si>
  <si>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</si>
  <si>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</si>
  <si>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</si>
  <si>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</si>
  <si>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</si>
  <si>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73865/1</t>
  </si>
  <si>
    <t>FUNDO PREPARADOR PRIMER A BASE DE EPOXI, PARA ESTRUTURA METALICA, UMA DEMAO, ESPESSURA DE 25 MICRA.</t>
  </si>
  <si>
    <t>74064/1</t>
  </si>
  <si>
    <t>FUNDO ANTICORROSIVO A BASE DE OXIDO DE FERRO (ZARCAO), DUAS DEMAOS</t>
  </si>
  <si>
    <t>74064/2</t>
  </si>
  <si>
    <t>FUNDO ANTICORROSIVO A BASE DE OXIDO DE FERRO (ZARCAO), UMA DEMAO</t>
  </si>
  <si>
    <t>FUNDO PREPARADOR PRIMER SINTETICO, PARA ESTRUTURA METALICA, UMA DEMÃO, ESPESSURA DE 25 MICRA</t>
  </si>
  <si>
    <t>FUNDO SINTETICO NIVELADOR BRANCO</t>
  </si>
  <si>
    <t>10.4.8</t>
  </si>
  <si>
    <t>PINTURA EM MADEIRA</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</si>
  <si>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</si>
  <si>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</si>
  <si>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</si>
  <si>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</si>
  <si>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</si>
  <si>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73739/1</t>
  </si>
  <si>
    <t>PINTURA ESMALTE ACETINADO EM MADEIRA, DUAS DEMAOS</t>
  </si>
  <si>
    <t>74065/2</t>
  </si>
  <si>
    <t>PINTURA ESMALTE ACETINADO PARA MADEIRA, DUAS DEMAOS, SOBRE FUNDO NIVELADOR BRANCO</t>
  </si>
  <si>
    <t>PINTURA ESMALTE FOSCO EM MADEIRA, DUAS DEMAOS</t>
  </si>
  <si>
    <t>74065/1</t>
  </si>
  <si>
    <t>PINTURA ESMALTE FOSCO PARA MADEIRA, DUAS DEMAOS, SOBRE FUNDO NIVELADOR BRANCO</t>
  </si>
  <si>
    <t>74065/3</t>
  </si>
  <si>
    <t>PINTURA ESMALTE BRILHANTE PARA MADEIRA, DUAS DEMAOS, SOBRE FUNDO NIVELADOR BRANCO</t>
  </si>
  <si>
    <t>PINTURA A OLEO, 1 DEMAO</t>
  </si>
  <si>
    <t>PINTURA A OLEO, 2 DEMAOS</t>
  </si>
  <si>
    <t>79497/1</t>
  </si>
  <si>
    <t>PINTURA A OLEO, 3 DEMAOS</t>
  </si>
  <si>
    <t>PINTURA IMUNIZANTE PARA MADEIRA, DUAS DEMAOS</t>
  </si>
  <si>
    <t>79494/1</t>
  </si>
  <si>
    <t>PINTURA DE QUADRO ESCOLAR COM TINTA ESMALTE ACABAMENTO FOSCO, DUAS DEMAOS SOBRE MASSA ACRILICA</t>
  </si>
  <si>
    <t>10.4.9</t>
  </si>
  <si>
    <t>PINTURA EM SUPERFICIES METALICAS</t>
  </si>
  <si>
    <t>73794/1</t>
  </si>
  <si>
    <t>PINTURA COM TINTA PROTETORA ACABAMENTO GRAFITE ESMALTE SOBRE SUPERFICIE METALICA, 2 DEMAOS</t>
  </si>
  <si>
    <t>PINTURA DE SUPERFICIE C/TINTA GRAFITE</t>
  </si>
  <si>
    <t>73924/1</t>
  </si>
  <si>
    <t>PINTURA ESMALTE ALTO BRILHO, DUAS DEMAOS, SOBRE SUPERFICIE METALICA</t>
  </si>
  <si>
    <t>73924/2</t>
  </si>
  <si>
    <t>PINTURA ESMALTE ACETINADO, DUAS DEMAOS, SOBRE SUPERFICIE METALICA</t>
  </si>
  <si>
    <t>73924/3</t>
  </si>
  <si>
    <t>PINTURA ESMALTE FOSCO, DUAS DEMAOS, SOBRE SUPERFICIE METALICA</t>
  </si>
  <si>
    <t>PINTURA ESMALTE BRILHANTE (2 DEMAOS) SOBRE SUPERFICIE METALICA, INCLUSIVE PROTECAO COM ZARCAO (1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</si>
  <si>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</si>
  <si>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</si>
  <si>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</si>
  <si>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</si>
  <si>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PINTURA COM TINTA PROTETORA ACABAMENTO ALUMINIO, UMA DEMAO SOBRE SUPERFCIE METALICA</t>
  </si>
  <si>
    <t>PINTURA COM TINTA PROTETORA ACABAMENTO ALUMINIO, DUAS DEMAOS SOBRE SUPERFICIE METALICA</t>
  </si>
  <si>
    <t>79515/1</t>
  </si>
  <si>
    <t>PINTURA COM TINTA PROTETORA ACABAMENTO ALUMINIO, TRES DEMAOS</t>
  </si>
  <si>
    <t>PINTURA EPOXI, DUAS DEMAOS</t>
  </si>
  <si>
    <t>79514/1</t>
  </si>
  <si>
    <t>PINTURA EPOXI, TRES DEMAOS</t>
  </si>
  <si>
    <t>PINTURA EPOXI INCLUSO EMASSAMENTO E FUNDO PREPARADOR</t>
  </si>
  <si>
    <t>10.4.10</t>
  </si>
  <si>
    <t>PINTURA EM CONCRETO</t>
  </si>
  <si>
    <t>CAIACAO EM MEIO FIO</t>
  </si>
  <si>
    <t>TRATAMENTO EM  CONCRETO COM ESTUQUE E LIXAMENTO</t>
  </si>
  <si>
    <t>83696/1</t>
  </si>
  <si>
    <t>PINTURA GUARDA-CORPO GUARDA-RODA E MURETA PROTECAO COM CAL EM PONTES EVIADUTOS MEDIDA PELO DOBRO DA AREA TOTAL (LARGURAXALTURA).</t>
  </si>
  <si>
    <t>10.4.11</t>
  </si>
  <si>
    <t>PINTURA EM PAREDES / ALVENARIA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</si>
  <si>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</si>
  <si>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</si>
  <si>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</si>
  <si>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</si>
  <si>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</si>
  <si>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</si>
  <si>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LÁTEX PVA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</si>
  <si>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</si>
  <si>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</si>
  <si>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</si>
  <si>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</si>
  <si>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</si>
  <si>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</si>
  <si>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CAIACAO INT OU EXT SOBRE REVESTIMENTO LISO C/ADOCAO DE FIXADOR COM    COM DUAS DEMAOS</t>
  </si>
  <si>
    <t>PINTURA COM TINTA IMPERMEAVEL MINERAL EM PO, DUAS DEMAOS</t>
  </si>
  <si>
    <t>10.4.12</t>
  </si>
  <si>
    <t>PINTURA EM FACHADAS</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</si>
  <si>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</si>
  <si>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</si>
  <si>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</si>
  <si>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</si>
  <si>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</si>
  <si>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</si>
  <si>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10.4.13</t>
  </si>
  <si>
    <t>PINTURA EM TETOS</t>
  </si>
  <si>
    <t>APLICAÇÃO MANUAL DE PINTURA COM TINTA LÁTEX ACRÍLICA EM TETO, DUAS DEMÃOS. AF_06/2014</t>
  </si>
  <si>
    <t>APLICAÇÃO MANUAL DE PINTURA COM TINTA LÁTEX PVA EM TETO, DUAS DEMÃOS. AF_06/2014</t>
  </si>
  <si>
    <t>APLICAÇÃO MECÂNICA DE PINTURA COM TINTA LÁTEX PVA EM TETO, DUAS DEMÃOS. AF_06/2014</t>
  </si>
  <si>
    <t>APLICAÇÃO MECÂNICA DE PINTURA COM TINTA LÁTEX ACRÍLICA EM TETO, DUAS DEMÃOS. AF_06/2014</t>
  </si>
  <si>
    <t>10.4.14</t>
  </si>
  <si>
    <t>PINTURA EM MOLDURAS</t>
  </si>
  <si>
    <t>APLICAÇÃO MANUAL DE PINTURA COM TINTA TEXTURIZADA ACRÍLICA EM MOLDURAS DE EPS, PRÉ-FABRICADOS, OU OUTROS. AF_06/2014</t>
  </si>
  <si>
    <t>10.4.15</t>
  </si>
  <si>
    <t>PINTURA EM TELHAS</t>
  </si>
  <si>
    <t>PINTURA PARA TELHAS DE ALUMINIO COM TINTA ESMALTE AUTOMOTIVA</t>
  </si>
  <si>
    <t>10.4.16</t>
  </si>
  <si>
    <t>PINTURA EM PISO</t>
  </si>
  <si>
    <t>PINTURA COM TINTA A BASE DE BORRACHA CLORADA , DE FAIXAS DE DEMARCACAO, EM QUADRA POLIESPORTIVA, 5 CM DE LARGURA.</t>
  </si>
  <si>
    <t>ML</t>
  </si>
  <si>
    <t>PINTURA ACRILICA DE FAIXAS DE DEMARCACAO EM QUADRA POLIESPORTIVA, 5 CM DE LARGURA</t>
  </si>
  <si>
    <t>74245/1</t>
  </si>
  <si>
    <t>PINTURA ACRILICA EM PISO CIMENTADO DUAS DEMAOS</t>
  </si>
  <si>
    <t>79500/2</t>
  </si>
  <si>
    <t>PINTURA ACRILICA EM PISO CIMENTADO, TRES DEMAOS</t>
  </si>
  <si>
    <t>73978/1</t>
  </si>
  <si>
    <t>PINTURA HIDROFUGANTE COM SILICONE SOBRE PISO CIMENTADO, UMA DEMAO</t>
  </si>
  <si>
    <t>PINTURA COM TINTA A BASE DE BORRACHA CLORADA, 2 DEMAOS</t>
  </si>
  <si>
    <t>PINTURA ACRILICA PARA SINALIZAÇÃO HORIZONTAL EM PISO CIMENTADO</t>
  </si>
  <si>
    <t>10.5</t>
  </si>
  <si>
    <t>MADEIRAS E LAMINADOS</t>
  </si>
  <si>
    <t>POLIMENTO E ENCERAMENTO DE PISO EM MADEIRA</t>
  </si>
  <si>
    <t>10.6</t>
  </si>
  <si>
    <t>ARGAMASSAS</t>
  </si>
  <si>
    <t>10.6.1</t>
  </si>
  <si>
    <t>À BASE DE GESSO</t>
  </si>
  <si>
    <t>ARGAMASSA À BASE DE GESSO, MISTURA E PROJEÇÃO DE 1,5 M³/H DE ARGAMASSA. AF_08/2019</t>
  </si>
  <si>
    <t>10.6.2</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</si>
  <si>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</si>
  <si>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</si>
  <si>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</si>
  <si>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</si>
  <si>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</si>
  <si>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10.6.3</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</si>
  <si>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</si>
  <si>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</si>
  <si>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</si>
  <si>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</si>
  <si>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</si>
  <si>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</si>
  <si>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</si>
  <si>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</si>
  <si>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</si>
  <si>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</si>
  <si>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</si>
  <si>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</si>
  <si>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</si>
  <si>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</si>
  <si>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</si>
  <si>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</si>
  <si>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</si>
  <si>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</si>
  <si>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</si>
  <si>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10.6.4</t>
  </si>
  <si>
    <t>CIMENTO E AGREGADO</t>
  </si>
  <si>
    <t>ARGAMASSA TRAÇO 1:1,65 (CIMENTO E AREIA MÉDIA), FCK 20 MPA, PREPARO MECÂNICO COM MISTURADOR DUPLO HORIZONTAL DE ALTA TURBULÊNCIA. AF_11/2016</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</si>
  <si>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</si>
  <si>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</si>
  <si>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</si>
  <si>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</si>
  <si>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</si>
  <si>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</si>
  <si>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</si>
  <si>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</si>
  <si>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</si>
  <si>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</si>
  <si>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</si>
  <si>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</si>
  <si>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</si>
  <si>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</si>
  <si>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</si>
  <si>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</si>
  <si>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</si>
  <si>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</si>
  <si>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</si>
  <si>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</si>
  <si>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</si>
  <si>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</si>
  <si>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</si>
  <si>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</si>
  <si>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</si>
  <si>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</si>
  <si>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</si>
  <si>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</si>
  <si>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</si>
  <si>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</si>
  <si>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</si>
  <si>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</si>
  <si>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</si>
  <si>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</si>
  <si>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</si>
  <si>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</si>
  <si>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</si>
  <si>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</si>
  <si>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</si>
  <si>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</si>
  <si>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</si>
  <si>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</si>
  <si>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</si>
  <si>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</si>
  <si>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</si>
  <si>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</si>
  <si>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</si>
  <si>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</si>
  <si>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</si>
  <si>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</si>
  <si>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</si>
  <si>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</si>
  <si>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</si>
  <si>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</si>
  <si>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</si>
  <si>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</si>
  <si>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</si>
  <si>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</si>
  <si>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</si>
  <si>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</si>
  <si>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</si>
  <si>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</si>
  <si>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</si>
  <si>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</si>
  <si>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</si>
  <si>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</si>
  <si>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</si>
  <si>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</si>
  <si>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</si>
  <si>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</si>
  <si>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</si>
  <si>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</si>
  <si>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</si>
  <si>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</si>
  <si>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</si>
  <si>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</si>
  <si>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</si>
  <si>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</si>
  <si>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</si>
  <si>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</si>
  <si>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</si>
  <si>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</si>
  <si>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</si>
  <si>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</si>
  <si>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</si>
  <si>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</si>
  <si>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</si>
  <si>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</si>
  <si>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</si>
  <si>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</si>
  <si>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</si>
  <si>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</si>
  <si>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</si>
  <si>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10.6.5</t>
  </si>
  <si>
    <t>CAL E AGREGADO</t>
  </si>
  <si>
    <t>10.6.6</t>
  </si>
  <si>
    <t>CIMENTO, CAL E AGREGADO</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</si>
  <si>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</si>
  <si>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</si>
  <si>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</si>
  <si>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</si>
  <si>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</si>
  <si>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</si>
  <si>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</si>
  <si>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</si>
  <si>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</si>
  <si>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</si>
  <si>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</si>
  <si>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</si>
  <si>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</si>
  <si>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</si>
  <si>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</si>
  <si>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</si>
  <si>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</si>
  <si>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</si>
  <si>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</si>
  <si>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</si>
  <si>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</si>
  <si>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</si>
  <si>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</si>
  <si>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</si>
  <si>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</si>
  <si>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</si>
  <si>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SERVIÇOS EXTRAS - REVESTIMENTOS, IMPERMEABILIZACÕES, PINTURAS E ARGAMASSAS</t>
  </si>
  <si>
    <t>GUIA DE CONCRETO PRE-MOLDADO, COMP 1 M, 30 X 15 CM (H X L), ASSENTADOS COM ARGAMASSA 1:3</t>
  </si>
  <si>
    <t>11.1</t>
  </si>
  <si>
    <t>PAVIMENTACAO E CALCAMENTO</t>
  </si>
  <si>
    <t>11.1.1</t>
  </si>
  <si>
    <t>MANUTENCAO / REPAROS - PAVIMENTACAO E CALCAMENTO</t>
  </si>
  <si>
    <t>DEMOLIÇÃO DE PAVIMENTAÇÃO ASFÁLTICA COM UTILIZAÇÃO DE MARTELO PERFURADOR, ESPESSURA ATÉ 15 CM, EXCLUSIVE CARGA E TRANSPORTE</t>
  </si>
  <si>
    <t>DEMOLICAO MANUAL DE PAVIMENTACAO EM CONCRETO ASFALTICO, ESPESSURA 5CM</t>
  </si>
  <si>
    <t>RETIRADA DE MEIO FIO C/ EMPILHAMENTO E S/ REMOCAO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</si>
  <si>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</si>
  <si>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</si>
  <si>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</si>
  <si>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</si>
  <si>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</si>
  <si>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</si>
  <si>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</si>
  <si>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</si>
  <si>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</si>
  <si>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</si>
  <si>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</si>
  <si>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11.1.2</t>
  </si>
  <si>
    <t>REGULARIZACAO</t>
  </si>
  <si>
    <t>REGULARIZAÇÃO E COMPACTAÇÃO DE SUBLEITO DE SOLO  PREDOMINANTEMENTE ARGILOSO. AF_11/2019</t>
  </si>
  <si>
    <t>REGULARIZAÇÃO E COMPACTAÇÃO DE SUBLEITO DE SOLO PREDOMINANTEMENTE ARENOSO.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</si>
  <si>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</si>
  <si>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</si>
  <si>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</si>
  <si>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</si>
  <si>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</si>
  <si>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</si>
  <si>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</si>
  <si>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</si>
  <si>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</si>
  <si>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</si>
  <si>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</si>
  <si>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</si>
  <si>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11.1.4</t>
  </si>
  <si>
    <t>BASE</t>
  </si>
  <si>
    <t>BASE PARA PAVIMENTACAO COM BRITA GRADUADA, INCLUSIVE COMPACTACAO</t>
  </si>
  <si>
    <t>BASE PARA PAVIMENTACAO COM BRITA CORRIDA, INCLUSIVE COMPACTACAO</t>
  </si>
  <si>
    <t>BASE DE SOLO ARENOSO FINO, COMPACTACAO 100% PROCTOR MODIFICADO</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</si>
  <si>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</si>
  <si>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</si>
  <si>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</si>
  <si>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</si>
  <si>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PARA PAVIMENTACAO COM MACADAME HIDRAULICO, INCLUSIVE COMPACTACAO</t>
  </si>
  <si>
    <t>11.1.5</t>
  </si>
  <si>
    <t>EMBASAMENTO COM MATERIAL GRANULAR / AGULHAMENTO</t>
  </si>
  <si>
    <t>73817/1</t>
  </si>
  <si>
    <t>EMBASAMENTO DE MATERIAL GRANULAR - PO DE PEDRA</t>
  </si>
  <si>
    <t>73817/2</t>
  </si>
  <si>
    <t>EMBASAMENTO DE MATERIAL GRANULAR - RACHAO</t>
  </si>
  <si>
    <t>74078/1</t>
  </si>
  <si>
    <t>AGULHAMENTO FUNDO DE VALAS C/MACO 30KG PEDRA-DE-MAO H=10CM</t>
  </si>
  <si>
    <t>11.1.6</t>
  </si>
  <si>
    <t>PAVIMENTACAO COM PEDRAS E BLOCOS</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</si>
  <si>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</si>
  <si>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</si>
  <si>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</si>
  <si>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</si>
  <si>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</si>
  <si>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</si>
  <si>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</si>
  <si>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11.1.7</t>
  </si>
  <si>
    <t>PINTURA DE LIGACAO/IMPRIMACAO</t>
  </si>
  <si>
    <t>PINTURA DE LIGACAO COM EMULSAO RR-1C</t>
  </si>
  <si>
    <t>PINTURA DE LIGACAO COM EMULSAO RR-2C</t>
  </si>
  <si>
    <t>EXECUÇÃO DE IMPRIMAÇÃO COM ASFALTO DILUÍDO CM-30. AF_11/2019</t>
  </si>
  <si>
    <t>EXECUÇÃO DE PINTURA DE LIGAÇÃO COM EMULSÃO ASFÁLTICA RR-2C. AF_11/2019</t>
  </si>
  <si>
    <t>11.1.8</t>
  </si>
  <si>
    <t>REVESTIMENTO ASFALTICO</t>
  </si>
  <si>
    <t>73760/1</t>
  </si>
  <si>
    <t>CAPA SELANTE COMPREENDENDO APLICAÇÃO DE ASFALTO NA PROPORÇÃO DE 0,7 A 1,5L / M2, DISTRIBUIÇÃO DE AGREGADOS DE 5 A 15KG/M2 E COMPACTAÇÃO COM ROLO - COM USO DA EMULSAO RR-2C, INCLUSO APLICACAO E COMPACTACAO</t>
  </si>
  <si>
    <t>CONSTRUÇÃO DE PAVIMENTO COM TRATAMENTO SUPERFICIAL SIMPLES, COM EMULSÃO ASFÁLTICA RR-2C. AF_01/2018</t>
  </si>
  <si>
    <t>CONSTRUÇÃO DE PAVIMENTO COM TRATAMENTO SUPERFICIAL SIMPLES, COM EMULSÃO ASFÁLTICA RR-2C, COM BANHO DILUÍDO. AF_01/2018</t>
  </si>
  <si>
    <t>RECONSTRUÇÃO DE PAVIMENTO COM TRATAMENTO SUPERFICIAL SIMPLES, COM EMULSÃO ASFÁLTICA RR-2C. AF_01/2018</t>
  </si>
  <si>
    <t>RECONSTRUÇÃO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</si>
  <si>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</si>
  <si>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</si>
  <si>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</si>
  <si>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</si>
  <si>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</si>
  <si>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</si>
  <si>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</si>
  <si>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</si>
  <si>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</si>
  <si>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</si>
  <si>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</si>
  <si>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</si>
  <si>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73849/1</t>
  </si>
  <si>
    <t>AREIA ASFALTO A QUENTE (AAUQ) COM CAP 50/70, INCLUSO USINAGEM E APLICACAO, EXCLUSIVE TRANSPORTE</t>
  </si>
  <si>
    <t>73849/2</t>
  </si>
  <si>
    <t>AREIA ASFALTO A FRIO (AAUF), COM EMULSAO RR-2C INCLUSO USINAGEM E APLICACAO, EXCLUSIVE TRANSPORTE</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</si>
  <si>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</si>
  <si>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</si>
  <si>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</si>
  <si>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</si>
  <si>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</si>
  <si>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</si>
  <si>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73759/2</t>
  </si>
  <si>
    <t>PRE-MISTURADO A FRIO COM EMULSAO RL-1C, INCLUSO USINAGEM E APLICACAO, EXCLUSIVE TRANSPORTE</t>
  </si>
  <si>
    <t>11.1.9</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</si>
  <si>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</si>
  <si>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</si>
  <si>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</si>
  <si>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</si>
  <si>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</si>
  <si>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</si>
  <si>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</si>
  <si>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</si>
  <si>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</si>
  <si>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</si>
  <si>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</si>
  <si>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</si>
  <si>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</si>
  <si>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</si>
  <si>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</si>
  <si>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</si>
  <si>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</si>
  <si>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</si>
  <si>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</si>
  <si>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</si>
  <si>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</si>
  <si>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</si>
  <si>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</si>
  <si>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</si>
  <si>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</si>
  <si>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</si>
  <si>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</si>
  <si>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</si>
  <si>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MÁQUINA EXTRUSORA DE CONCRETO PARA GUIAS E SARJETAS, MOTOR A DIESEL, POTÊNCIA 14 CV - CHP DIURNO. AF_12/2015</t>
  </si>
  <si>
    <t>CHP</t>
  </si>
  <si>
    <t>MÁQUINA EXTRUSORA DE CONCRETO PARA GUIAS E SARJETAS, MOTOR A DIESEL, POTÊNCIA 14 CV - CHI DIURNO. AF_12/2015</t>
  </si>
  <si>
    <t>CHI</t>
  </si>
  <si>
    <t>MÁQUINA EXTRUSORA DE CONCRETO PARA GUIAS E SARJETAS, MOTOR A DIESEL, POTÊNCIA 14 CV - DEPRECIAÇÃO. AF_12/2015</t>
  </si>
  <si>
    <t>H</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</si>
  <si>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</si>
  <si>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</si>
  <si>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</si>
  <si>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11.1.10</t>
  </si>
  <si>
    <t>SINALIZACAO HORIZONTAL COM TINTA RETRORREFLETIVA A BASE DE RESINA ACRILICA COM MICROESFERAS DE VIDRO</t>
  </si>
  <si>
    <t>11.1.11</t>
  </si>
  <si>
    <t>BARREIRA</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</si>
  <si>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</si>
  <si>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</si>
  <si>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</si>
  <si>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</si>
  <si>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11.2</t>
  </si>
  <si>
    <t>PAISAGISMO E EQUIPAMENTOS EXTERNOS</t>
  </si>
  <si>
    <t>11.2.1</t>
  </si>
  <si>
    <t>MANUTENCAO / REPAROS - PAISAGISMO E EQUIPAMENTOS EXTERNOS</t>
  </si>
  <si>
    <t>RETIRADA DE GRAMA EM PLACAS</t>
  </si>
  <si>
    <t>REVOLVIMENTO E LIMPEZA MANUAL DE SOLO. AF_05/2018</t>
  </si>
  <si>
    <t>APLICAÇÃO DE ADUBO EM SOLO. AF_05/2018</t>
  </si>
  <si>
    <t>APLICAÇÃO DE CALCÁRIO PARA CORREÇÃO DO PH DO SOLO. AF_05/2018</t>
  </si>
  <si>
    <t>LIMPEZA MANUAL DE VEGETAÇÃO EM TERRENO COM ENXADA.AF_05/2018</t>
  </si>
  <si>
    <t>11.2.2</t>
  </si>
  <si>
    <t>PLANTAS</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</si>
  <si>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</si>
  <si>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</si>
  <si>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</si>
  <si>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</si>
  <si>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</si>
  <si>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</si>
  <si>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ESMERALDA EM ROLO</t>
  </si>
  <si>
    <t>PLANTIO DE GRAMA SAO CARLOS EM LEIVAS</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</si>
  <si>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</si>
  <si>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</si>
  <si>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</si>
  <si>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</si>
  <si>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</si>
  <si>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</si>
  <si>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</si>
  <si>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</si>
  <si>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</si>
  <si>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</si>
  <si>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</si>
  <si>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</si>
  <si>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</si>
  <si>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</si>
  <si>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PODA E LIMPEZA DE ARBUSTO TIPO CERCA VIVA</t>
  </si>
  <si>
    <t>SERVIÇOS EXTRAS - PAVIMENTACAO E CALCAMENTO, PAISAGISMO E EQUIPAMENTOS EXTERNOS</t>
  </si>
  <si>
    <t>12.1</t>
  </si>
  <si>
    <t>LIMPEZAS</t>
  </si>
  <si>
    <t>12.1.2</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</si>
  <si>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</si>
  <si>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</si>
  <si>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</si>
  <si>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</si>
  <si>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</si>
  <si>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12.1.3</t>
  </si>
  <si>
    <t>LIMPEZAS DIVERSAS</t>
  </si>
  <si>
    <t>LIMPEZA DE REVESTIMENTO CERÂMICO EM PAREDE COM PANO ÚMIDO AF_04/2019</t>
  </si>
  <si>
    <t>LIMPEZA DE REVESTIMENTO CERÂMICO EM PAREDE UTILIZANDO ÁCIDO MURIÁTICO.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</si>
  <si>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</si>
  <si>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</si>
  <si>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</si>
  <si>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</si>
  <si>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</si>
  <si>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12.1.4</t>
  </si>
  <si>
    <t>DRAGAGEM</t>
  </si>
  <si>
    <t>DRAGAGEM (C/ ESCAVADEIRA DRAG LINE DE ARRASTE 140HP)</t>
  </si>
  <si>
    <t>12.3</t>
  </si>
  <si>
    <t>EQUIPAMENTOS</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</si>
  <si>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</si>
  <si>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</si>
  <si>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</si>
  <si>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</si>
  <si>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</si>
  <si>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</si>
  <si>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</si>
  <si>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</si>
  <si>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</si>
  <si>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</si>
  <si>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</si>
  <si>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</si>
  <si>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</si>
  <si>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</si>
  <si>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</si>
  <si>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</si>
  <si>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</si>
  <si>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</si>
  <si>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</si>
  <si>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</si>
  <si>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</si>
  <si>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</si>
  <si>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</si>
  <si>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</si>
  <si>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</si>
  <si>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</si>
  <si>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</si>
  <si>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</si>
  <si>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</si>
  <si>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</si>
  <si>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</si>
  <si>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</si>
  <si>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12.3.10</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</si>
  <si>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</si>
  <si>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</si>
  <si>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</si>
  <si>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</si>
  <si>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</si>
  <si>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</si>
  <si>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</si>
  <si>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12.3.11</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</si>
  <si>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</si>
  <si>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</si>
  <si>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</si>
  <si>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</si>
  <si>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</si>
  <si>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</si>
  <si>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</si>
  <si>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12.3.12</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</si>
  <si>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</si>
  <si>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</si>
  <si>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</si>
  <si>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</si>
  <si>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</si>
  <si>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</si>
  <si>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12.3.13</t>
  </si>
  <si>
    <t>LIMPEZA DE GALERIAS</t>
  </si>
  <si>
    <t>12.3.19</t>
  </si>
  <si>
    <t>BOMBAS</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</si>
  <si>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</si>
  <si>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</si>
  <si>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</si>
  <si>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</si>
  <si>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</si>
  <si>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</si>
  <si>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</si>
  <si>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</si>
  <si>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</si>
  <si>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</si>
  <si>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</si>
  <si>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SERVIÇOS EXTRAS - DIVERSOS (LIMPEZA,ENSAIOS TECNOLÓGICOS, EQUIPAMENTOS)</t>
  </si>
  <si>
    <t>LIMPEZA FINAL DA OBRA</t>
  </si>
  <si>
    <t>M²</t>
  </si>
  <si>
    <t>REFERÊNCIA  :  SINAPI abril 2019</t>
  </si>
  <si>
    <t>ÁREA 
INICIAL</t>
  </si>
  <si>
    <t>m2</t>
  </si>
  <si>
    <t>ÁREA 
FINAL</t>
  </si>
  <si>
    <r>
      <rPr>
        <b/>
        <sz val="10"/>
        <rFont val="Arial"/>
        <charset val="134"/>
      </rPr>
      <t xml:space="preserve">CÁLCULO DO </t>
    </r>
    <r>
      <rPr>
        <b/>
        <i/>
        <u/>
        <sz val="16"/>
        <rFont val="Arial"/>
        <charset val="134"/>
      </rPr>
      <t>BDI</t>
    </r>
    <r>
      <rPr>
        <b/>
        <sz val="10"/>
        <rFont val="Arial"/>
        <charset val="134"/>
      </rPr>
      <t xml:space="preserve"> - RESOLUÇÃO CONJUNTA SEIL/DER Nº 001/2012</t>
    </r>
  </si>
  <si>
    <t>1 - CUSTO DIRETO -  SEM BDI  (R$) .................................................................................................</t>
  </si>
  <si>
    <t>.................................................................................................................................................................................</t>
  </si>
  <si>
    <t>.................................................</t>
  </si>
  <si>
    <t>2 - TAXA DE BDI DESTA OBRA   (%)  ...............................................................................................</t>
  </si>
  <si>
    <t>3 - CUSTO GLOBAL DESTA OBRA - COM BDI  (R$)  ......................................................................</t>
  </si>
  <si>
    <t>CONFERÊNCIA</t>
  </si>
  <si>
    <t>Anderson Rossatto - CREAPR-124502/D</t>
  </si>
  <si>
    <t>FONTE</t>
  </si>
  <si>
    <t>DESCRIÇÃO</t>
  </si>
  <si>
    <t>UNIDADE</t>
  </si>
  <si>
    <t>COEFIC.</t>
  </si>
  <si>
    <t>DESONERADO</t>
  </si>
  <si>
    <t>NÃO DESONER.</t>
  </si>
  <si>
    <t>001</t>
  </si>
  <si>
    <t>LOCAÇÃO DE OBRA, COM USO DE EQUIPAMENTOS TOPOGRÁFICOS, INCLUSIVE NIVELADOR</t>
  </si>
  <si>
    <t>88253</t>
  </si>
  <si>
    <t>AUXILIAR DE TOPÓGRAFO COM ENCARGOS COMPLEMENTARES</t>
  </si>
  <si>
    <t>88262</t>
  </si>
  <si>
    <t>CARPINTEIRO DE FORMAS COM ENCARGOS COMPLEMENTARES</t>
  </si>
  <si>
    <t>88288</t>
  </si>
  <si>
    <t>NIVELADOR COM ENCARGOS COMPLEMENTARES</t>
  </si>
  <si>
    <t>88316</t>
  </si>
  <si>
    <t>SERVENTE COM ENCARGOS COMPLEMENTARES</t>
  </si>
  <si>
    <t>SINAPI-I</t>
  </si>
  <si>
    <t>344</t>
  </si>
  <si>
    <t>ARAME GALVANIZADO 16 BWG, 1,65MM (0,0166 KG/M)</t>
  </si>
  <si>
    <r>
      <rPr>
        <sz val="8"/>
        <rFont val="Calibri"/>
        <charset val="134"/>
      </rPr>
      <t>KG</t>
    </r>
    <r>
      <rPr>
        <sz val="8"/>
        <rFont val="Calibri"/>
        <charset val="134"/>
      </rPr>
      <t xml:space="preserve">    </t>
    </r>
  </si>
  <si>
    <t>4433</t>
  </si>
  <si>
    <t>PECA DE MADEIRA NAO APARELHADA *7,5 X 7,5* CM (3 X 3 ") MACARANDUBA, ANGELIM OU EQUIVALENTE DA REGIAO</t>
  </si>
  <si>
    <r>
      <rPr>
        <sz val="8"/>
        <rFont val="Calibri"/>
        <charset val="134"/>
      </rPr>
      <t>M</t>
    </r>
    <r>
      <rPr>
        <sz val="8"/>
        <rFont val="Calibri"/>
        <charset val="134"/>
      </rPr>
      <t xml:space="preserve">     </t>
    </r>
  </si>
  <si>
    <t>5074</t>
  </si>
  <si>
    <t>PREGO DE ACO POLIDO COM CABECA 15 X 18 (1 1/2 X 13)</t>
  </si>
  <si>
    <t>6189</t>
  </si>
  <si>
    <t>TABUA DE MADEIRA NAO APARELHADA *2,5 X 30* CM, CEDRINHO OU EQUIVALENTE DA REGIAO</t>
  </si>
  <si>
    <t>7247</t>
  </si>
  <si>
    <t>LOCACAO DE TEODOLITO ELETRONICO, PRECISAO ANGULAR DE 5 A 7 SEGUNDOS, INCLUINDO TRIPE</t>
  </si>
  <si>
    <r>
      <rPr>
        <sz val="8"/>
        <rFont val="Calibri"/>
        <charset val="134"/>
      </rPr>
      <t>H</t>
    </r>
    <r>
      <rPr>
        <sz val="8"/>
        <rFont val="Calibri"/>
        <charset val="134"/>
      </rPr>
      <t xml:space="preserve">     </t>
    </r>
  </si>
  <si>
    <t>7252</t>
  </si>
  <si>
    <t>LOCACAO DE NIVEL OPTICO, COM PRECISAO DE 0,7 MM, AUMENTO DE 32X</t>
  </si>
  <si>
    <t>002</t>
  </si>
  <si>
    <t>10301</t>
  </si>
  <si>
    <t>88267</t>
  </si>
  <si>
    <t>ENCANADOR OU BOMBEIRO HIDRÁULICO COM ENCARGOS COMPLEMENTARES</t>
  </si>
  <si>
    <t>003</t>
  </si>
  <si>
    <t>4718</t>
  </si>
  <si>
    <t>PEDRA BRITADA N. 2 (19 A 38 MM) POSTO PEDREIRA/FORNECEDOR, SEM FRETE</t>
  </si>
  <si>
    <r>
      <rPr>
        <sz val="8"/>
        <rFont val="Calibri"/>
        <charset val="134"/>
      </rPr>
      <t>M3</t>
    </r>
    <r>
      <rPr>
        <sz val="8"/>
        <rFont val="Calibri"/>
        <charset val="134"/>
      </rPr>
      <t xml:space="preserve">    </t>
    </r>
  </si>
  <si>
    <t>004</t>
  </si>
  <si>
    <t>1527</t>
  </si>
  <si>
    <t>CONCRETO USINADO BOMBEAVEL, CLASSE DE RESISTENCIA C25, COM BRITA 0 E 1, SLUMP = 100 +/- 20 MM, INCLUI SERVICO DE BOMBEAMENTO (NBR 8953)</t>
  </si>
  <si>
    <t>88309</t>
  </si>
  <si>
    <t>PEDREIRO COM ENCARGOS COMPLEMENTARES</t>
  </si>
  <si>
    <t>90586</t>
  </si>
  <si>
    <t>VIBRADOR DE IMERSÃO, DIÂMETRO DE PONTEIRA 45MM, MOTOR ELÉTRICO TRIFÁSICO POTÊNCIA DE 2 CV - CHP DIURNO. AF_06/2015</t>
  </si>
  <si>
    <t>90587</t>
  </si>
  <si>
    <t>VIBRADOR DE IMERSÃO, DIÂMETRO DE PONTEIRA 45MM, MOTOR ELÉTRICO TRIFÁSICO POTÊNCIA DE 2 CV - CHI DIURNO. AF_06/2015</t>
  </si>
  <si>
    <t>005</t>
  </si>
  <si>
    <t>006</t>
  </si>
  <si>
    <t>370</t>
  </si>
  <si>
    <t>AREIA MEDIA - POSTO JAZIDA/FORNECEDOR (RETIRADO NA JAZIDA, SEM TRANSPORTE)</t>
  </si>
  <si>
    <t>1379</t>
  </si>
  <si>
    <t>CIMENTO PORTLAND COMPOSTO CP II-32</t>
  </si>
  <si>
    <t>10541</t>
  </si>
  <si>
    <t>CALHA/CANALETA DE CONCRETO SIMPLES, TIPO MEIA CANA, D = 30 CM, PARA AGUA PLUVIAL</t>
  </si>
  <si>
    <r>
      <rPr>
        <b/>
        <sz val="8"/>
        <rFont val="Calibri"/>
        <charset val="134"/>
      </rPr>
      <t>ALAMBRADO PARA QUADRA DE BASQUETE, EM TELA DE ARAME GALVANIZADO REVESTIDO EM PVC, MALHA 7,5CMX7,5CM, COM TUBO DE AÇO GALVANIZADO DE 3" NAS EXTREMIDADES</t>
    </r>
    <r>
      <rPr>
        <b/>
        <sz val="8"/>
        <rFont val="Calibri"/>
        <charset val="134"/>
      </rPr>
      <t xml:space="preserve">  </t>
    </r>
    <r>
      <rPr>
        <b/>
        <sz val="8"/>
        <rFont val="Calibri"/>
        <charset val="134"/>
      </rPr>
      <t>E 2 1/2" NO RESTANTE, COM PERFIL U H=20CM, ABAS=5CM</t>
    </r>
    <r>
      <rPr>
        <b/>
        <sz val="8"/>
        <rFont val="Calibri"/>
        <charset val="134"/>
      </rPr>
      <t xml:space="preserve"> </t>
    </r>
  </si>
  <si>
    <t>7694</t>
  </si>
  <si>
    <t>TUBO ACO GALVANIZADO COM COSTURA, CLASSE MEDIA, DN 3", E = *4,05* MM, PESO *8,47* KG/M (NBR 5580)</t>
  </si>
  <si>
    <t>13340</t>
  </si>
  <si>
    <r>
      <rPr>
        <sz val="8"/>
        <rFont val="Calibri"/>
        <charset val="134"/>
      </rPr>
      <t>PERFIL "U" CHAPA ACO DOBRADA,</t>
    </r>
    <r>
      <rPr>
        <sz val="8"/>
        <rFont val="Calibri"/>
        <charset val="134"/>
      </rPr>
      <t xml:space="preserve">  </t>
    </r>
    <r>
      <rPr>
        <sz val="8"/>
        <rFont val="Calibri"/>
        <charset val="134"/>
      </rPr>
      <t>E = 3,04 MM , H = 20 CM, ABAS = 5 CM (4,47 KG/M)</t>
    </r>
  </si>
  <si>
    <t>10935</t>
  </si>
  <si>
    <r>
      <rPr>
        <sz val="8"/>
        <rFont val="Calibri"/>
        <charset val="134"/>
      </rPr>
      <t>TELA DE ARAME GALV REVESTIDO EM PVC, QUADRANGULAR / LOSANGULAR,</t>
    </r>
    <r>
      <rPr>
        <sz val="8"/>
        <rFont val="Calibri"/>
        <charset val="134"/>
      </rPr>
      <t xml:space="preserve">  </t>
    </r>
    <r>
      <rPr>
        <sz val="8"/>
        <rFont val="Calibri"/>
        <charset val="134"/>
      </rPr>
      <t>FIO 2,77 MM (12 BWG), BITOLA FINAL = *3,8* MM, MALHA</t>
    </r>
    <r>
      <rPr>
        <sz val="8"/>
        <rFont val="Calibri"/>
        <charset val="134"/>
      </rPr>
      <t xml:space="preserve">  </t>
    </r>
    <r>
      <rPr>
        <sz val="8"/>
        <rFont val="Calibri"/>
        <charset val="134"/>
      </rPr>
      <t>7,5 X 7,5 CM, H = 2 M</t>
    </r>
  </si>
  <si>
    <r>
      <rPr>
        <sz val="8"/>
        <rFont val="Calibri"/>
        <charset val="134"/>
      </rPr>
      <t>M2</t>
    </r>
    <r>
      <rPr>
        <sz val="8"/>
        <rFont val="Calibri"/>
        <charset val="134"/>
      </rPr>
      <t xml:space="preserve">    </t>
    </r>
  </si>
  <si>
    <t>95468</t>
  </si>
  <si>
    <t>88317</t>
  </si>
  <si>
    <t>SOLDADOR COM ENCARGOS COMPLEMENTARES</t>
  </si>
  <si>
    <t>42655</t>
  </si>
  <si>
    <r>
      <rPr>
        <sz val="8"/>
        <rFont val="Calibri"/>
        <charset val="134"/>
      </rPr>
      <t>CABO DE ACO GALVANIZADO, DIAMETRO 9,53 MM (3/8"), COM ALMA DE FIBRA 6 X 25 F</t>
    </r>
    <r>
      <rPr>
        <sz val="8"/>
        <rFont val="Calibri"/>
        <charset val="134"/>
      </rPr>
      <t xml:space="preserve">  </t>
    </r>
    <r>
      <rPr>
        <sz val="8"/>
        <rFont val="Calibri"/>
        <charset val="134"/>
      </rPr>
      <t>(COLETADO CAIXA)</t>
    </r>
  </si>
  <si>
    <t>COTAÇÃO</t>
  </si>
  <si>
    <t>ESTICADOR GANCHO E OLHAL PARA CABO DE AÇO 3/8"</t>
  </si>
  <si>
    <t>CLIPS PARA CABO DE AÇO 3/8"</t>
  </si>
  <si>
    <t>4342</t>
  </si>
  <si>
    <t>PORCA ZINCADA, SEXTAVADA, DIAMETRO 3/8"</t>
  </si>
  <si>
    <r>
      <rPr>
        <sz val="8"/>
        <rFont val="Calibri"/>
        <charset val="134"/>
      </rPr>
      <t>UN</t>
    </r>
    <r>
      <rPr>
        <sz val="8"/>
        <rFont val="Calibri"/>
        <charset val="134"/>
      </rPr>
      <t xml:space="preserve">    </t>
    </r>
  </si>
  <si>
    <r>
      <rPr>
        <b/>
        <sz val="8"/>
        <rFont val="Calibri"/>
        <charset val="134"/>
      </rPr>
      <t>ALAMBRADO PARA QUADRAS DE VÔLEI DE AREIA EM TELA DE ARAME GALVANIZADO REVESTIDO EM PVC, MALHA 7,5CMX7,5CM, COM TUBO DE AÇO GALVANIZADO DE 3" NAS EXTREMIDADES</t>
    </r>
    <r>
      <rPr>
        <b/>
        <sz val="8"/>
        <rFont val="Calibri"/>
        <charset val="134"/>
      </rPr>
      <t xml:space="preserve">  </t>
    </r>
    <r>
      <rPr>
        <b/>
        <sz val="8"/>
        <rFont val="Calibri"/>
        <charset val="134"/>
      </rPr>
      <t>E 2 1/2" NO RESTANTE, COM PERFIL U H=20CM, ABAS=5CM</t>
    </r>
    <r>
      <rPr>
        <b/>
        <sz val="8"/>
        <rFont val="Calibri"/>
        <charset val="134"/>
      </rPr>
      <t xml:space="preserve"> </t>
    </r>
  </si>
  <si>
    <t>7701</t>
  </si>
  <si>
    <t>TUBO ACO GALVANIZADO COM COSTURA, CLASSE MEDIA, DN 2.1/2", E = *3,65* MM, PESO *6,51* KG/M (NBR 5580)</t>
  </si>
  <si>
    <r>
      <rPr>
        <b/>
        <sz val="8"/>
        <rFont val="Calibri"/>
        <charset val="134"/>
      </rPr>
      <t>ALAMBRADO PARA CAMPO, EM TELA DE ARAME GALVANIZADO REVESTIDO EM PVC, MALHA 7,5CMX7,5CM, COM TUBO DE AÇO GALVANIZADO DE 3" NAS EXTREMIDADES</t>
    </r>
    <r>
      <rPr>
        <b/>
        <sz val="8"/>
        <rFont val="Calibri"/>
        <charset val="134"/>
      </rPr>
      <t xml:space="preserve">  </t>
    </r>
    <r>
      <rPr>
        <b/>
        <sz val="8"/>
        <rFont val="Calibri"/>
        <charset val="134"/>
      </rPr>
      <t>E 2 1/2" NO RESTANTE, COM PERFIL U H=20CM, ABAS=5CM</t>
    </r>
    <r>
      <rPr>
        <b/>
        <sz val="8"/>
        <rFont val="Calibri"/>
        <charset val="134"/>
      </rPr>
      <t xml:space="preserve"> </t>
    </r>
  </si>
  <si>
    <r>
      <rPr>
        <b/>
        <sz val="8"/>
        <rFont val="Calibri"/>
        <charset val="134"/>
      </rPr>
      <t>PORTAO DE ABRIR, 1 FOLHA,</t>
    </r>
    <r>
      <rPr>
        <b/>
        <sz val="8"/>
        <rFont val="Calibri"/>
        <charset val="134"/>
      </rPr>
      <t xml:space="preserve">  </t>
    </r>
    <r>
      <rPr>
        <b/>
        <sz val="8"/>
        <rFont val="Calibri"/>
        <charset val="134"/>
      </rPr>
      <t>EM TELA ARAME GALVANIZADO REVESTIDO DE PVC 12BWG, MALHA 7,5X7,5CM, COM MOLDURA EM TUBOS DE ACO, INCLUSO FERRAGENS</t>
    </r>
  </si>
  <si>
    <t>7697</t>
  </si>
  <si>
    <t>TUBO ACO GALVANIZADO COM COSTURA, CLASSE MEDIA, DN 1.1/2", E = *3,25* MM, PESO *3,61* KG/M (NBR 5580)</t>
  </si>
  <si>
    <t>10997</t>
  </si>
  <si>
    <t>ELETRODO REVESTIDO AWS - E7018, DIAMETRO IGUAL A 4,00 MM</t>
  </si>
  <si>
    <t>21010</t>
  </si>
  <si>
    <r>
      <rPr>
        <sz val="8"/>
        <rFont val="Calibri"/>
        <charset val="134"/>
      </rPr>
      <t>TUBO ACO GALVANIZADO COM COSTURA, CLASSE LEVE, DN 25 MM ( 1"),</t>
    </r>
    <r>
      <rPr>
        <sz val="8"/>
        <rFont val="Calibri"/>
        <charset val="134"/>
      </rPr>
      <t xml:space="preserve">  </t>
    </r>
    <r>
      <rPr>
        <sz val="8"/>
        <rFont val="Calibri"/>
        <charset val="134"/>
      </rPr>
      <t>E = 2,65 MM,</t>
    </r>
    <r>
      <rPr>
        <sz val="8"/>
        <rFont val="Calibri"/>
        <charset val="134"/>
      </rPr>
      <t xml:space="preserve">  </t>
    </r>
    <r>
      <rPr>
        <sz val="8"/>
        <rFont val="Calibri"/>
        <charset val="134"/>
      </rPr>
      <t>*2,11* KG/M (NBR 5580)</t>
    </r>
  </si>
  <si>
    <t>88315</t>
  </si>
  <si>
    <t>SERRALHEIRO COM ENCARGOS COMPLEMENTARES</t>
  </si>
  <si>
    <t>98764</t>
  </si>
  <si>
    <t>INVERSOR DE SOLDA MONOFÁSICO DE 160 A, POTÊNCIA DE 5400 W, TENSÃO DE 220 V, PARA SOLDA COM ELETRODOS DE 2,0 A 4,0 MM E PROCESSO TIG - CHP DIURNO. AF_06/2018</t>
  </si>
  <si>
    <t>98765</t>
  </si>
  <si>
    <t>INVERSOR DE SOLDA MONOFÁSICO DE 160 A, POTÊNCIA DE 5400 W, TENSÃO DE 220 V, PARA SOLDA COM ELETRODOS DE 2,0 A 4,0 MM E PROCESSO TIG - CHI DIURNO. AF_06/2018</t>
  </si>
  <si>
    <t>012</t>
  </si>
  <si>
    <t>4062</t>
  </si>
  <si>
    <t>MEIO-FIO OU GUIA DE CONCRETO, PRE-MOLDADO, COMP 1 M, *30 X 15* CM (H X L)</t>
  </si>
  <si>
    <t>88629</t>
  </si>
  <si>
    <t>013</t>
  </si>
  <si>
    <t>ACIDO MURIATICO, DILUICAO 10% A 12% PARA USO EM LIMPEZA</t>
  </si>
  <si>
    <r>
      <rPr>
        <sz val="8"/>
        <rFont val="Calibri"/>
        <charset val="134"/>
      </rPr>
      <t>L</t>
    </r>
    <r>
      <rPr>
        <sz val="8"/>
        <rFont val="Calibri"/>
        <charset val="134"/>
      </rPr>
      <t xml:space="preserve">     </t>
    </r>
  </si>
  <si>
    <t>014</t>
  </si>
  <si>
    <t>366</t>
  </si>
  <si>
    <t>AREIA FINA - POSTO JAZIDA/FORNECEDOR (RETIRADO NA JAZIDA, SEM TRANSPORTE)</t>
  </si>
  <si>
    <t>91277</t>
  </si>
  <si>
    <t>PLACA VIBRATÓRIA REVERSÍVEL COM MOTOR 4 TEMPOS A GASOLINA, FORÇA CENTRÍFUGA DE 25 KN (2500 KGF), POTÊNCIA 5,5 CV - CHP DIURNO. AF_08/2015</t>
  </si>
  <si>
    <t>91278</t>
  </si>
  <si>
    <t>PLACA VIBRATÓRIA REVERSÍVEL COM MOTOR 4 TEMPOS A GASOLINA, FORÇA CENTRÍFUGA DE 25 KN (2500 KGF), POTÊNCIA 5,5 CV - CHI DIURNO. AF_08/2015</t>
  </si>
  <si>
    <t>TEMPORIZADOR DIGITAL PROGRAMÁVEL, TRILHO DIN, 127/220V</t>
  </si>
  <si>
    <t>88264</t>
  </si>
  <si>
    <t>ELETRICISTA COM ENCARGOS COMPLEMENTARES</t>
  </si>
  <si>
    <t>1621</t>
  </si>
  <si>
    <t>CONTATOR TRIPOLAR, CORRENTE DE 45 A, TENSAO NOMINAL DE *500* V, CATEGORIA AC-2 E AC-3</t>
  </si>
  <si>
    <t>88247</t>
  </si>
  <si>
    <t>AUXILIAR DE ELETRICISTA COM ENCARGOS COMPLEMENTARES</t>
  </si>
  <si>
    <t>88266</t>
  </si>
  <si>
    <t>ELETROTÉCNICO COM ENCARGOS COMPLEMENTARES</t>
  </si>
  <si>
    <r>
      <rPr>
        <b/>
        <sz val="8"/>
        <rFont val="Calibri"/>
        <charset val="134"/>
      </rPr>
      <t>POSTE EM AÇO GALVANIZADO, 6M LIVRES, CÔNICO CONTÍNUO COM CRUZETA E</t>
    </r>
    <r>
      <rPr>
        <b/>
        <sz val="8"/>
        <rFont val="Calibri"/>
        <charset val="134"/>
      </rPr>
      <t xml:space="preserve">  </t>
    </r>
    <r>
      <rPr>
        <b/>
        <sz val="8"/>
        <rFont val="Calibri"/>
        <charset val="134"/>
      </rPr>
      <t>TRÊS REFLETORES LED IP 66 DE 150W - FORNECIMENTO E INSTALAÇÃO</t>
    </r>
  </si>
  <si>
    <t>98228</t>
  </si>
  <si>
    <t>14166</t>
  </si>
  <si>
    <r>
      <rPr>
        <sz val="8"/>
        <rFont val="Calibri"/>
        <charset val="134"/>
      </rPr>
      <t>POSTE CONICO CONTINUO EM ACO GALVANIZADO, RETO, ENGASTADO,</t>
    </r>
    <r>
      <rPr>
        <sz val="8"/>
        <rFont val="Calibri"/>
        <charset val="134"/>
      </rPr>
      <t xml:space="preserve">  </t>
    </r>
    <r>
      <rPr>
        <sz val="8"/>
        <rFont val="Calibri"/>
        <charset val="134"/>
      </rPr>
      <t>H = 7 M, DIAMETRO INFERIOR = *125* MM</t>
    </r>
  </si>
  <si>
    <t>REFLETOR LED 150W</t>
  </si>
  <si>
    <r>
      <rPr>
        <b/>
        <sz val="8"/>
        <rFont val="Calibri"/>
        <charset val="134"/>
      </rPr>
      <t>POSTE EM AÇO GALVANIZADO, 6M LIVRES, CÔNICO CONTÍNUO COM CRUZETA E</t>
    </r>
    <r>
      <rPr>
        <b/>
        <sz val="8"/>
        <rFont val="Calibri"/>
        <charset val="134"/>
      </rPr>
      <t xml:space="preserve">  </t>
    </r>
    <r>
      <rPr>
        <b/>
        <sz val="8"/>
        <rFont val="Calibri"/>
        <charset val="134"/>
      </rPr>
      <t>QUATRO REFLETORES LED IP 66 DE 150W - FORNECIMENTO E INSTALAÇÃO</t>
    </r>
  </si>
  <si>
    <r>
      <rPr>
        <b/>
        <sz val="8"/>
        <rFont val="Calibri"/>
        <charset val="134"/>
      </rPr>
      <t>POSTE EM AÇO GALVANIZADO, 6M LIVRES, CÔNICO CONTÍNUO COM CRUZETA E</t>
    </r>
    <r>
      <rPr>
        <b/>
        <sz val="8"/>
        <rFont val="Calibri"/>
        <charset val="134"/>
      </rPr>
      <t xml:space="preserve">  </t>
    </r>
    <r>
      <rPr>
        <b/>
        <sz val="8"/>
        <rFont val="Calibri"/>
        <charset val="134"/>
      </rPr>
      <t>SEIS REFLETORES LED IP 66 DE 150W - FORNECIMENTO E INSTALAÇÃO</t>
    </r>
  </si>
  <si>
    <t>2674</t>
  </si>
  <si>
    <t>ELETRODUTO DE PVC RIGIDO ROSCAVEL DE 3/4 ", SEM LUVA</t>
  </si>
  <si>
    <t>5050</t>
  </si>
  <si>
    <r>
      <rPr>
        <sz val="8"/>
        <rFont val="Calibri"/>
        <charset val="134"/>
      </rPr>
      <t>POSTE CONICO CONTINUO EM ACO GALVANIZADO, RETO, FLANGEADO,</t>
    </r>
    <r>
      <rPr>
        <sz val="8"/>
        <rFont val="Calibri"/>
        <charset val="134"/>
      </rPr>
      <t xml:space="preserve">  </t>
    </r>
    <r>
      <rPr>
        <sz val="8"/>
        <rFont val="Calibri"/>
        <charset val="134"/>
      </rPr>
      <t>H = 3 M, DIAMETRO INFERIOR = *95* MM</t>
    </r>
  </si>
  <si>
    <t>LUMINÁRIA PÚBLICA LED 60W</t>
  </si>
  <si>
    <t>97086</t>
  </si>
  <si>
    <t>89977</t>
  </si>
  <si>
    <t>94965</t>
  </si>
  <si>
    <r>
      <rPr>
        <sz val="8"/>
        <rFont val="Calibri"/>
        <charset val="134"/>
      </rPr>
      <t>CONCRETO FCK = 25MPA, TRAÇO 1:2,3:2,7 (CIMENTO/ AREIA MÉDIA/ BRITA 1)</t>
    </r>
    <r>
      <rPr>
        <sz val="8"/>
        <rFont val="Calibri"/>
        <charset val="134"/>
      </rPr>
      <t xml:space="preserve">  </t>
    </r>
    <r>
      <rPr>
        <sz val="8"/>
        <rFont val="Calibri"/>
        <charset val="134"/>
      </rPr>
      <t>- PREPARO MECÂNICO COM BETONEIRA 400 L. AF_07/2016</t>
    </r>
  </si>
  <si>
    <t>87894</t>
  </si>
  <si>
    <r>
      <rPr>
        <sz val="8"/>
        <rFont val="Calibri"/>
        <charset val="134"/>
      </rPr>
      <t>CHAPISCO APLICADO EM ALVENARIA (SEM PRESENÇA DE VÃOS) E ESTRUTURAS DE CONCRETO DE FACHADA, COM COLHER DE PEDREIRO.</t>
    </r>
    <r>
      <rPr>
        <sz val="8"/>
        <rFont val="Calibri"/>
        <charset val="134"/>
      </rPr>
      <t xml:space="preserve">  </t>
    </r>
    <r>
      <rPr>
        <sz val="8"/>
        <rFont val="Calibri"/>
        <charset val="134"/>
      </rPr>
      <t>ARGAMASSA TRAÇO 1:3 COM PREPARO EM BETONEIRA 400L. AF_06/2014</t>
    </r>
  </si>
  <si>
    <t>87792</t>
  </si>
  <si>
    <t>88431</t>
  </si>
  <si>
    <t>11795</t>
  </si>
  <si>
    <r>
      <rPr>
        <sz val="8"/>
        <rFont val="Calibri"/>
        <charset val="134"/>
      </rPr>
      <t>GRANITO PARA BANCADA, POLIDO, TIPO ANDORINHA/ QUARTZ/ CASTELO/ CORUMBA OU OUTROS EQUIVALENTES DA REGIAO, E=</t>
    </r>
    <r>
      <rPr>
        <sz val="8"/>
        <rFont val="Calibri"/>
        <charset val="134"/>
      </rPr>
      <t xml:space="preserve">  </t>
    </r>
    <r>
      <rPr>
        <sz val="8"/>
        <rFont val="Calibri"/>
        <charset val="134"/>
      </rPr>
      <t>*2,5* CM</t>
    </r>
  </si>
  <si>
    <t>1100</t>
  </si>
  <si>
    <t>CABECOTE PARA ENTRADA DE LINHA DE ALIMENTACAO PARA ELETRODUTO, EM LIGA DE ALUMINIO COM ACABAMENTO ANTI CORROSIVO, COM FIXACAO POR ENCAIXE LISO DE 360 GRAUS, DE 2"</t>
  </si>
  <si>
    <t>406</t>
  </si>
  <si>
    <t>FITA ACO INOX PARA CINTAR POSTE, L = 19 MM, E = 0,5 MM (ROLO DE 30M)</t>
  </si>
  <si>
    <t>3380</t>
  </si>
  <si>
    <t>!EM PROCESSO DE DESATIVACAO! HASTE DE ATERRAMENTO EM ACO COM 3,00 M DE COMPRIMENTO E DN = 5/8", REVESTIDA COM BAIXA CAMADA DE COBRE, COM CONECTOR TIPO GRAMPO</t>
  </si>
  <si>
    <t>3398</t>
  </si>
  <si>
    <t>ISOLADOR DE PORCELANA, TIPO ROLDANA, DIMENSOES DE *72* X *72* MM, PARA USO EM BAIXA TENSAO</t>
  </si>
  <si>
    <t>431</t>
  </si>
  <si>
    <t>PARAFUSO M16 EM ACO GALVANIZADO, COMPRIMENTO = 200 MM, DIAMETRO = 16 MM, ROSCA MAQUINA, CABECA QUADRADA</t>
  </si>
  <si>
    <t>5038</t>
  </si>
  <si>
    <t>POSTE DE CONCRETO DUPLO T, TIPO D, 200 KG, H = 9 M (NBR 8451)</t>
  </si>
  <si>
    <t>1068</t>
  </si>
  <si>
    <t>CAIXA PARA MEDICAO COLETIVA TIPO L, PADRAO BIFASICO OU TRIFASICO, PARA ATE 4 MEDIDORES (PADRAO DA CONCESSIONARIA LOCAL)</t>
  </si>
  <si>
    <t>13397</t>
  </si>
  <si>
    <t>QUADRO DE DISTRIBUICAO COM BARRAMENTO TRIFASICO, DE EMBUTIR, EM CHAPA DE ACO GALVANIZADO, PARA 30 DISJUNTORES DIN, 100 A</t>
  </si>
  <si>
    <t>20111</t>
  </si>
  <si>
    <t>FITA ISOLANTE ADESIVA ANTICHAMA, USO ATE 750 V, EM ROLO DE 19 MM X 20 M</t>
  </si>
  <si>
    <t>97886</t>
  </si>
  <si>
    <t>34709</t>
  </si>
  <si>
    <t>DISJUNTOR TIPO DIN/IEC, TRIPOLAR DE 10 ATE 50A</t>
  </si>
  <si>
    <t>862</t>
  </si>
  <si>
    <t>CABO DE COBRE NU 10 MM2 MEIO-DURO</t>
  </si>
  <si>
    <t>1894</t>
  </si>
  <si>
    <t>LUVA EM PVC RIGIDO ROSCAVEL, DE 2", PARA ELETRODUTO</t>
  </si>
  <si>
    <t>1876</t>
  </si>
  <si>
    <t>CURVA 90 GRAUS, LONGA, DE PVC RIGIDO ROSCAVEL, DE 2", PARA ELETRODUTO</t>
  </si>
  <si>
    <t>91865</t>
  </si>
  <si>
    <t>91862</t>
  </si>
  <si>
    <t>88441</t>
  </si>
  <si>
    <t>JARDINEIRO COM ENCARGOS COMPLEMENTARES</t>
  </si>
  <si>
    <t>025</t>
  </si>
  <si>
    <r>
      <rPr>
        <b/>
        <sz val="8"/>
        <rFont val="Calibri"/>
        <charset val="134"/>
      </rPr>
      <t>TORNEIRA CROMADA DE PAREDE, 1/2" OU 3/4", TIPO PRESSMATIC - FORNECIMENTO E INSTALAÇÃO.</t>
    </r>
    <r>
      <rPr>
        <b/>
        <sz val="8"/>
        <rFont val="Calibri"/>
        <charset val="134"/>
      </rPr>
      <t xml:space="preserve"> </t>
    </r>
  </si>
  <si>
    <t>3146</t>
  </si>
  <si>
    <t>FITA VEDA ROSCA EM ROLOS DE 18 MM X 10 M (L X C)</t>
  </si>
  <si>
    <t>TORNEIRA DE LAVATÓRIO DE PAREDE TIPO PRESSMATIC</t>
  </si>
  <si>
    <t>13115</t>
  </si>
  <si>
    <t>CALHA/CANALETA DE CONCRETO SIMPLES, TIPO MEIA CANA, D = 20 CM, PARA AGUA PLUVIAL</t>
  </si>
  <si>
    <t>027</t>
  </si>
  <si>
    <t>4721</t>
  </si>
  <si>
    <t>PEDRA BRITADA N. 1 (9,5 a 19 MM) POSTO PEDREIRA/FORNECEDOR, SEM FRETE</t>
  </si>
  <si>
    <t>12583</t>
  </si>
  <si>
    <t>TUBO DE CONCRETO SIMPLES POROSO, MACHO/FEMEA, DN 200 MM</t>
  </si>
  <si>
    <t>4012</t>
  </si>
  <si>
    <t>GEOTEXTIL NAO TECIDO AGULHADO DE FILAMENTOS CONTINUOS 100% POLIESTER, RESITENCIA A TRACAO = 21 KN/M</t>
  </si>
  <si>
    <t>028</t>
  </si>
  <si>
    <t>91005</t>
  </si>
  <si>
    <t>90853</t>
  </si>
  <si>
    <t>92776</t>
  </si>
  <si>
    <t>92778</t>
  </si>
  <si>
    <r>
      <rPr>
        <b/>
        <sz val="8"/>
        <rFont val="Calibri"/>
        <charset val="134"/>
      </rPr>
      <t>EXECUÇÃO DE</t>
    </r>
    <r>
      <rPr>
        <b/>
        <sz val="8"/>
        <rFont val="Calibri"/>
        <charset val="134"/>
      </rPr>
      <t xml:space="preserve">  </t>
    </r>
    <r>
      <rPr>
        <b/>
        <sz val="8"/>
        <rFont val="Calibri"/>
        <charset val="134"/>
      </rPr>
      <t>PISO DE CONCRETO COM CONCRETO MOLDADO IN LOCO C-20, FEITO EM OBRA, ACABAMENTO ALISADO, ESPESSURA 5 CM, ARMADO.</t>
    </r>
  </si>
  <si>
    <t>3777</t>
  </si>
  <si>
    <t>LONA PLASTICA PRETA, E= 150 MICRA</t>
  </si>
  <si>
    <t>4517</t>
  </si>
  <si>
    <t>SARRAFO DE MADEIRA NAO APARELHADA *2,5 X 7,5* CM (1 X 3 ") PINUS, MISTA OU EQUIVALENTE DA REGIAO</t>
  </si>
  <si>
    <t>7156</t>
  </si>
  <si>
    <r>
      <rPr>
        <sz val="8"/>
        <rFont val="Calibri"/>
        <charset val="134"/>
      </rPr>
      <t>TELA DE ACO SOLDADA NERVURADA, CA-60, Q-196, (3,11 KG/M2), DIAMETRO DO FIO = 5,0 MM, LARGURA =</t>
    </r>
    <r>
      <rPr>
        <sz val="8"/>
        <rFont val="Calibri"/>
        <charset val="134"/>
      </rPr>
      <t xml:space="preserve">  </t>
    </r>
    <r>
      <rPr>
        <sz val="8"/>
        <rFont val="Calibri"/>
        <charset val="134"/>
      </rPr>
      <t>2,45 M, ESPACAMENTO DA MALHA = 10 X 10 CM</t>
    </r>
  </si>
  <si>
    <t>34492</t>
  </si>
  <si>
    <t>CONCRETO USINADO BOMBEAVEL, CLASSE DE RESISTENCIA C20, COM BRITA 0 E 1, SLUMP = 100 +/- 20 MM, EXCLUI SERVICO DE BOMBEAMENTO (NBR 8953)</t>
  </si>
  <si>
    <r>
      <rPr>
        <b/>
        <sz val="8"/>
        <rFont val="Calibri"/>
        <charset val="134"/>
      </rPr>
      <t>PORTAO DE CORRER 1 FOLHA,</t>
    </r>
    <r>
      <rPr>
        <b/>
        <sz val="8"/>
        <rFont val="Calibri"/>
        <charset val="134"/>
      </rPr>
      <t xml:space="preserve">  </t>
    </r>
    <r>
      <rPr>
        <b/>
        <sz val="8"/>
        <rFont val="Calibri"/>
        <charset val="134"/>
      </rPr>
      <t>EM TELA ARAME GALVANIZADO REVESTIDO DE PVC 12BWG, MALHA 7,5X7,5CM, COM MOLDURA EM TUBOS DE ACO, INCLUSO FERRAGENS</t>
    </r>
  </si>
  <si>
    <t>38179</t>
  </si>
  <si>
    <t>ROLDANA CONCOVA DUPLA, EM CHAPA DE ACO, ROLAMENTO INTERNO BLINDADO DE ACO REVESTIDO EM NYLON, PARA PORTA DE CORRER</t>
  </si>
  <si>
    <t>031</t>
  </si>
  <si>
    <t>97622</t>
  </si>
  <si>
    <t xml:space="preserve">M3    </t>
  </si>
  <si>
    <t>72900</t>
  </si>
  <si>
    <t>032</t>
  </si>
  <si>
    <t>033</t>
  </si>
  <si>
    <t>97627</t>
  </si>
  <si>
    <t>SERVENTE COM ENCARGOS COMPLEMENTARES - PARA REMOÇÃO DE TELHAS CERÂMICAS</t>
  </si>
  <si>
    <t>SERVENTE COM ENCARGOS COMPLEMENTARES - PARA DEMOLIÇÃO DE PISO</t>
  </si>
  <si>
    <t>97650</t>
  </si>
  <si>
    <t xml:space="preserve">M2  </t>
  </si>
  <si>
    <t>Responsável Técnico:</t>
  </si>
  <si>
    <t>ANDERSON ROSSATTO</t>
  </si>
  <si>
    <t>CREA/CAU:</t>
  </si>
  <si>
    <t>124.502/D</t>
  </si>
  <si>
    <t>variações</t>
  </si>
  <si>
    <t>maior que 80%</t>
  </si>
  <si>
    <t>TABELA DE COMPOSIÇÕES - PRAÇA ANCHIETA</t>
  </si>
  <si>
    <t>ÍNDICES DE RETROAÇÃO:</t>
  </si>
  <si>
    <t>ÍNDICE</t>
  </si>
  <si>
    <t>NOME DO ÍNDICE</t>
  </si>
  <si>
    <t>DATA BASE</t>
  </si>
  <si>
    <t>ÍNDICE DT BASE</t>
  </si>
  <si>
    <t>DT COTAÇÃO</t>
  </si>
  <si>
    <t>ÍNDICE DT COT.</t>
  </si>
  <si>
    <t>COEFICIENTE</t>
  </si>
  <si>
    <t>EMPRESAS FORNECEDORAS:</t>
  </si>
  <si>
    <t>EMPRESAS</t>
  </si>
  <si>
    <t>CNPJ</t>
  </si>
  <si>
    <t>NOME</t>
  </si>
  <si>
    <t>FONE</t>
  </si>
  <si>
    <t>CONTATO</t>
  </si>
  <si>
    <t>E001</t>
  </si>
  <si>
    <t>68.422.419/0001-75</t>
  </si>
  <si>
    <t>PALACIO DAS FERRAMENTAS</t>
  </si>
  <si>
    <t>SITE</t>
  </si>
  <si>
    <t>E002</t>
  </si>
  <si>
    <t>01.438.784/0048-60</t>
  </si>
  <si>
    <t>LEROY MERLIN</t>
  </si>
  <si>
    <t>0800-602-1380</t>
  </si>
  <si>
    <t>E003</t>
  </si>
  <si>
    <t>50.970.342/0001-02</t>
  </si>
  <si>
    <t>DUTRA MÁQUINAS</t>
  </si>
  <si>
    <t>(11) 2795-8800</t>
  </si>
  <si>
    <t>E004</t>
  </si>
  <si>
    <t>29.302.348/0001-15</t>
  </si>
  <si>
    <t>LOJA DO MECÂNICO</t>
  </si>
  <si>
    <t>(11) 3508-9979</t>
  </si>
  <si>
    <t>E005</t>
  </si>
  <si>
    <t>00.776.574/0006-60</t>
  </si>
  <si>
    <t>B2W - COMPANHIA DIGITAL</t>
  </si>
  <si>
    <t>4003-4848</t>
  </si>
  <si>
    <t>E006</t>
  </si>
  <si>
    <t>23.429.903/0001-98</t>
  </si>
  <si>
    <t>COMERCIAL ILUMINIM LTDA</t>
  </si>
  <si>
    <t>(11) 4210-0494</t>
  </si>
  <si>
    <t>E007</t>
  </si>
  <si>
    <t>85.014.793/0001-50</t>
  </si>
  <si>
    <t>ELETRORASTRO COMÉRCIO DE MATERIAIS ELÉTRICOS LTDA</t>
  </si>
  <si>
    <t>(41) 3661-3130</t>
  </si>
  <si>
    <t>E008</t>
  </si>
  <si>
    <t>10.490.181/0001-35</t>
  </si>
  <si>
    <t>MADEIRAMADEIRA COMÉRCIO ELETRÔNICO S/A</t>
  </si>
  <si>
    <t>E009</t>
  </si>
  <si>
    <t>30.940.642/0001-31</t>
  </si>
  <si>
    <t>GRUPO TUDO PARA CASA E CONSTRUÇÃO LTDA</t>
  </si>
  <si>
    <t>(19) 2042-2408</t>
  </si>
  <si>
    <t>E010</t>
  </si>
  <si>
    <t>55.728.224/0001-06</t>
  </si>
  <si>
    <t>COPAFER COMERCIAL LTDA</t>
  </si>
  <si>
    <t>(11) 3512-5959</t>
  </si>
  <si>
    <t>E011</t>
  </si>
  <si>
    <t>26.443.804/003-10</t>
  </si>
  <si>
    <t>LIVEN CASA</t>
  </si>
  <si>
    <t>E012</t>
  </si>
  <si>
    <t>23.791.162/0001-90</t>
  </si>
  <si>
    <t>CASA DAS TORNEIRAS</t>
  </si>
  <si>
    <t>E013</t>
  </si>
  <si>
    <t>47.960.950/0449-27</t>
  </si>
  <si>
    <t>MAGAZINE LUIZA</t>
  </si>
  <si>
    <t>08007733838</t>
  </si>
  <si>
    <t>E014</t>
  </si>
  <si>
    <t>E015</t>
  </si>
  <si>
    <t>COTAÇÕES:</t>
  </si>
  <si>
    <t>MEDIANA</t>
  </si>
  <si>
    <t>ÍNDICE RETROAÇÃO</t>
  </si>
  <si>
    <t>EMPRESA</t>
  </si>
  <si>
    <t>NOME DA EMPRESA</t>
  </si>
  <si>
    <t>COTAÇÕES</t>
  </si>
  <si>
    <t>DATA COTAÇÃO</t>
  </si>
  <si>
    <t>04/05/2020</t>
  </si>
  <si>
    <t>OBSERVAÇÕES:</t>
  </si>
  <si>
    <t>27/03/2020</t>
  </si>
  <si>
    <t>Resp. Pesquisa de Mercado:</t>
  </si>
  <si>
    <t>COTAÇÕES - PRAÇA ANCHIETA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</si>
</sst>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0"/>
    <numFmt numFmtId="165" formatCode="_(* #,##0.00_);_(* \(#,##0.00\);_(* &quot;-&quot;??_);_(@_)"/>
    <numFmt numFmtId="166" formatCode="dd/mm/yyyy;@"/>
    <numFmt numFmtId="167" formatCode="#,##0.00\ &quot;/m2&quot;_);[Red]\(#,##0.00\ &quot;/m2&quot;\)"/>
    <numFmt numFmtId="168" formatCode="&quot;R$&quot;#,##0.00_);\(&quot;R$&quot;#,##0.00\)"/>
    <numFmt numFmtId="169" formatCode="0.0%"/>
    <numFmt numFmtId="170" formatCode="#,##0.00\ &quot;m2&quot;"/>
    <numFmt numFmtId="171" formatCode="d/m/yy;@"/>
    <numFmt numFmtId="172" formatCode="#,##0_ ;[Red]\-#,##0\ "/>
    <numFmt numFmtId="173" formatCode="_(\ #,##0.00_);_(\ \(#,##0.00\);_(\ &quot;-&quot;??_);_(@_)"/>
  </numFmts>
  <fonts count="62">
    <font>
      <sz val="10"/>
      <name val="Arial"/>
      <charset val="134"/>
    </font>
    <font>
      <sz val="11"/>
      <color theme="1"/>
      <name val="Calibri"/>
      <family val="2"/>
      <scheme val="minor"/>
    </font>
    <font>
      <b/>
      <sz val="16"/>
      <name val="Arial"/>
      <charset val="134"/>
    </font>
    <font>
      <b/>
      <sz val="8"/>
      <color rgb="FF000000"/>
      <name val="Calibri"/>
      <charset val="134"/>
    </font>
    <font>
      <b/>
      <sz val="8"/>
      <name val="Calibri"/>
      <charset val="134"/>
    </font>
    <font>
      <sz val="8"/>
      <name val="Calibri"/>
      <charset val="134"/>
    </font>
    <font>
      <sz val="8"/>
      <color indexed="9"/>
      <name val="Arial"/>
      <charset val="134"/>
    </font>
    <font>
      <sz val="8"/>
      <name val="Arial"/>
      <charset val="134"/>
    </font>
    <font>
      <sz val="16"/>
      <name val="Arial"/>
      <charset val="134"/>
    </font>
    <font>
      <b/>
      <sz val="16"/>
      <color indexed="10"/>
      <name val="Arial"/>
      <charset val="134"/>
    </font>
    <font>
      <b/>
      <sz val="12"/>
      <name val="Arial"/>
      <charset val="134"/>
    </font>
    <font>
      <sz val="12"/>
      <name val="Arial"/>
      <charset val="134"/>
    </font>
    <font>
      <b/>
      <sz val="10"/>
      <name val="Arial"/>
      <charset val="134"/>
    </font>
    <font>
      <b/>
      <sz val="11"/>
      <name val="Arial"/>
      <charset val="134"/>
    </font>
    <font>
      <b/>
      <sz val="10"/>
      <color theme="0"/>
      <name val="Arial"/>
      <charset val="134"/>
    </font>
    <font>
      <b/>
      <sz val="10"/>
      <color indexed="8"/>
      <name val="Arial"/>
      <charset val="134"/>
    </font>
    <font>
      <sz val="10"/>
      <color indexed="8"/>
      <name val="Arial"/>
      <charset val="134"/>
    </font>
    <font>
      <b/>
      <sz val="10"/>
      <color indexed="12"/>
      <name val="Arial"/>
      <charset val="134"/>
    </font>
    <font>
      <b/>
      <sz val="8"/>
      <name val="Arial"/>
      <charset val="134"/>
    </font>
    <font>
      <sz val="10"/>
      <color indexed="9"/>
      <name val="Arial"/>
      <charset val="134"/>
    </font>
    <font>
      <sz val="10"/>
      <color indexed="42"/>
      <name val="Arial"/>
      <charset val="134"/>
    </font>
    <font>
      <b/>
      <sz val="10"/>
      <color indexed="9"/>
      <name val="Arial"/>
      <charset val="134"/>
    </font>
    <font>
      <sz val="10"/>
      <color indexed="47"/>
      <name val="Arial"/>
      <charset val="134"/>
    </font>
    <font>
      <b/>
      <sz val="12"/>
      <color indexed="60"/>
      <name val="Arial"/>
      <charset val="134"/>
    </font>
    <font>
      <b/>
      <sz val="14"/>
      <name val="Arial"/>
      <charset val="134"/>
    </font>
    <font>
      <b/>
      <sz val="8"/>
      <color indexed="8"/>
      <name val="Arial"/>
      <charset val="134"/>
    </font>
    <font>
      <b/>
      <sz val="14"/>
      <color theme="1"/>
      <name val="Arial"/>
      <charset val="134"/>
    </font>
    <font>
      <b/>
      <sz val="10"/>
      <color theme="1"/>
      <name val="Arial"/>
      <charset val="134"/>
    </font>
    <font>
      <sz val="10"/>
      <color theme="0"/>
      <name val="Arial"/>
      <charset val="134"/>
    </font>
    <font>
      <sz val="10"/>
      <name val="MS Sans Serif"/>
      <charset val="134"/>
    </font>
    <font>
      <sz val="8"/>
      <name val="MS Sans Serif"/>
      <charset val="134"/>
    </font>
    <font>
      <b/>
      <sz val="11"/>
      <name val="Calibri"/>
      <charset val="134"/>
    </font>
    <font>
      <sz val="14"/>
      <name val="Arial"/>
      <charset val="134"/>
    </font>
    <font>
      <b/>
      <sz val="10"/>
      <name val="MS Sans Serif"/>
      <charset val="134"/>
    </font>
    <font>
      <sz val="11"/>
      <name val="Calibri"/>
      <charset val="134"/>
    </font>
    <font>
      <b/>
      <sz val="14"/>
      <color rgb="FF0000FF"/>
      <name val="Arial"/>
      <charset val="134"/>
    </font>
    <font>
      <sz val="10"/>
      <name val="Algerian"/>
      <charset val="134"/>
    </font>
    <font>
      <sz val="14"/>
      <color rgb="FF0000FF"/>
      <name val="Arial"/>
      <charset val="134"/>
    </font>
    <font>
      <b/>
      <sz val="10"/>
      <color rgb="FFFF0000"/>
      <name val="MS Sans Serif"/>
      <charset val="134"/>
    </font>
    <font>
      <b/>
      <sz val="12"/>
      <color rgb="FFFF0000"/>
      <name val="Arial"/>
      <charset val="134"/>
    </font>
    <font>
      <b/>
      <sz val="14"/>
      <color rgb="FFFF0000"/>
      <name val="Arial"/>
      <charset val="134"/>
    </font>
    <font>
      <sz val="14"/>
      <color theme="3" tint="0.39991454817346722"/>
      <name val="Arial"/>
      <charset val="134"/>
    </font>
    <font>
      <b/>
      <sz val="8"/>
      <name val="MS Sans Serif"/>
      <charset val="134"/>
    </font>
    <font>
      <b/>
      <sz val="20"/>
      <name val="Arial"/>
      <charset val="134"/>
    </font>
    <font>
      <sz val="10"/>
      <name val="Times New Roman"/>
      <charset val="134"/>
    </font>
    <font>
      <b/>
      <sz val="10"/>
      <name val="Times New Roman"/>
      <charset val="134"/>
    </font>
    <font>
      <sz val="8"/>
      <name val="Times New Roman"/>
      <charset val="134"/>
    </font>
    <font>
      <sz val="8"/>
      <color indexed="9"/>
      <name val="Times New Roman"/>
      <charset val="134"/>
    </font>
    <font>
      <sz val="8"/>
      <color indexed="12"/>
      <name val="Arial"/>
      <charset val="134"/>
    </font>
    <font>
      <b/>
      <sz val="8"/>
      <name val="Times New Roman"/>
      <charset val="134"/>
    </font>
    <font>
      <b/>
      <sz val="8"/>
      <color indexed="12"/>
      <name val="Arial"/>
      <charset val="134"/>
    </font>
    <font>
      <sz val="11"/>
      <color theme="1"/>
      <name val="Calibri"/>
      <charset val="134"/>
      <scheme val="minor"/>
    </font>
    <font>
      <sz val="11"/>
      <color indexed="8"/>
      <name val="Calibri"/>
      <charset val="134"/>
    </font>
    <font>
      <b/>
      <i/>
      <u/>
      <sz val="16"/>
      <name val="Arial"/>
      <charset val="134"/>
    </font>
    <font>
      <sz val="10"/>
      <name val="Arial"/>
      <charset val="134"/>
    </font>
    <font>
      <b/>
      <sz val="12"/>
      <color indexed="8"/>
      <name val="Calibri"/>
      <family val="2"/>
    </font>
    <font>
      <b/>
      <sz val="8"/>
      <color indexed="8"/>
      <name val="Calibri"/>
      <family val="2"/>
    </font>
    <font>
      <sz val="8"/>
      <name val="Calibri"/>
      <family val="2"/>
    </font>
    <font>
      <b/>
      <sz val="12"/>
      <name val="Calibri"/>
      <family val="2"/>
    </font>
    <font>
      <sz val="10"/>
      <name val="Arial"/>
      <family val="2"/>
    </font>
    <font>
      <b/>
      <sz val="8"/>
      <name val="Calibri"/>
      <family val="2"/>
    </font>
    <font>
      <b/>
      <sz val="16"/>
      <name val="Arial"/>
      <family val="2"/>
    </font>
  </fonts>
  <fills count="18">
    <fill>
      <patternFill patternType="none"/>
    </fill>
    <fill>
      <patternFill patternType="gray125"/>
    </fill>
    <fill>
      <patternFill patternType="solid">
        <fgColor rgb="FFFFFFFF"/>
        <bgColor rgb="FF000000"/>
      </patternFill>
    </fill>
    <fill>
      <patternFill patternType="solid">
        <fgColor rgb="FFFFFF99"/>
        <bgColor rgb="FF000000"/>
      </patternFill>
    </fill>
    <fill>
      <patternFill patternType="solid">
        <fgColor rgb="FFC0C0C0"/>
        <bgColor rgb="FF000000"/>
      </patternFill>
    </fill>
    <fill>
      <patternFill patternType="solid">
        <fgColor theme="0"/>
        <bgColor rgb="FF000000"/>
      </patternFill>
    </fill>
    <fill>
      <patternFill patternType="solid">
        <fgColor theme="0"/>
        <bgColor indexed="64"/>
      </patternFill>
    </fill>
    <fill>
      <patternFill patternType="solid">
        <fgColor rgb="FFFFFF99"/>
        <bgColor indexed="64"/>
      </patternFill>
    </fill>
    <fill>
      <patternFill patternType="solid">
        <fgColor indexed="9"/>
        <bgColor indexed="64"/>
      </patternFill>
    </fill>
    <fill>
      <patternFill patternType="solid">
        <fgColor indexed="42"/>
        <bgColor indexed="64"/>
      </patternFill>
    </fill>
    <fill>
      <patternFill patternType="solid">
        <fgColor indexed="13"/>
        <bgColor indexed="64"/>
      </patternFill>
    </fill>
    <fill>
      <patternFill patternType="solid">
        <fgColor rgb="FFFFFF00"/>
        <bgColor indexed="64"/>
      </patternFill>
    </fill>
    <fill>
      <patternFill patternType="solid">
        <fgColor theme="2"/>
        <bgColor indexed="64"/>
      </patternFill>
    </fill>
    <fill>
      <patternFill patternType="solid">
        <fgColor theme="6" tint="0.59999389629810485"/>
        <bgColor indexed="64"/>
      </patternFill>
    </fill>
    <fill>
      <patternFill patternType="solid">
        <fgColor theme="8" tint="0.79992065187536243"/>
        <bgColor indexed="64"/>
      </patternFill>
    </fill>
    <fill>
      <patternFill patternType="solid">
        <fgColor theme="7" tint="0.79992065187536243"/>
        <bgColor indexed="64"/>
      </patternFill>
    </fill>
    <fill>
      <patternFill patternType="solid">
        <fgColor indexed="26"/>
        <bgColor indexed="64"/>
      </patternFill>
    </fill>
    <fill>
      <patternFill patternType="solid">
        <fgColor indexed="43"/>
        <bgColor indexed="64"/>
      </patternFill>
    </fill>
  </fills>
  <borders count="170">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hair">
        <color auto="1"/>
      </left>
      <right style="hair">
        <color auto="1"/>
      </right>
      <top style="thin">
        <color auto="1"/>
      </top>
      <bottom/>
      <diagonal/>
    </border>
    <border>
      <left/>
      <right style="hair">
        <color auto="1"/>
      </right>
      <top style="thin">
        <color auto="1"/>
      </top>
      <bottom/>
      <diagonal/>
    </border>
    <border>
      <left/>
      <right style="thin">
        <color auto="1"/>
      </right>
      <top style="thin">
        <color auto="1"/>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bottom style="hair">
        <color auto="1"/>
      </bottom>
      <diagonal/>
    </border>
    <border>
      <left/>
      <right style="hair">
        <color auto="1"/>
      </right>
      <top/>
      <bottom/>
      <diagonal/>
    </border>
    <border>
      <left style="hair">
        <color auto="1"/>
      </left>
      <right style="hair">
        <color auto="1"/>
      </right>
      <top/>
      <bottom/>
      <diagonal/>
    </border>
    <border>
      <left style="hair">
        <color auto="1"/>
      </left>
      <right style="hair">
        <color auto="1"/>
      </right>
      <top style="hair">
        <color auto="1"/>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dotted">
        <color auto="1"/>
      </right>
      <top/>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medium">
        <color auto="1"/>
      </left>
      <right style="hair">
        <color auto="1"/>
      </right>
      <top style="medium">
        <color auto="1"/>
      </top>
      <bottom style="thin">
        <color auto="1"/>
      </bottom>
      <diagonal/>
    </border>
    <border>
      <left/>
      <right/>
      <top style="medium">
        <color auto="1"/>
      </top>
      <bottom style="thin">
        <color auto="1"/>
      </bottom>
      <diagonal/>
    </border>
    <border>
      <left style="hair">
        <color auto="1"/>
      </left>
      <right/>
      <top style="medium">
        <color auto="1"/>
      </top>
      <bottom style="thin">
        <color auto="1"/>
      </bottom>
      <diagonal/>
    </border>
    <border>
      <left style="medium">
        <color auto="1"/>
      </left>
      <right style="hair">
        <color auto="1"/>
      </right>
      <top/>
      <bottom/>
      <diagonal/>
    </border>
    <border>
      <left style="hair">
        <color auto="1"/>
      </left>
      <right/>
      <top/>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style="medium">
        <color auto="1"/>
      </top>
      <bottom style="thin">
        <color auto="1"/>
      </bottom>
      <diagonal/>
    </border>
    <border>
      <left style="thin">
        <color auto="1"/>
      </left>
      <right style="hair">
        <color auto="1"/>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diagonal/>
    </border>
    <border>
      <left style="thin">
        <color auto="1"/>
      </left>
      <right style="hair">
        <color auto="1"/>
      </right>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style="thin">
        <color auto="1"/>
      </top>
      <bottom style="medium">
        <color auto="1"/>
      </bottom>
      <diagonal/>
    </border>
    <border>
      <left/>
      <right style="dotted">
        <color auto="1"/>
      </right>
      <top style="medium">
        <color auto="1"/>
      </top>
      <bottom style="medium">
        <color auto="1"/>
      </bottom>
      <diagonal/>
    </border>
    <border>
      <left style="dotted">
        <color auto="1"/>
      </left>
      <right/>
      <top style="medium">
        <color auto="1"/>
      </top>
      <bottom style="medium">
        <color auto="1"/>
      </bottom>
      <diagonal/>
    </border>
    <border>
      <left style="dotted">
        <color auto="1"/>
      </left>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dotted">
        <color auto="1"/>
      </left>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top style="hair">
        <color auto="1"/>
      </top>
      <bottom style="dashDotDot">
        <color auto="1"/>
      </bottom>
      <diagonal/>
    </border>
    <border>
      <left/>
      <right/>
      <top style="hair">
        <color auto="1"/>
      </top>
      <bottom style="dashDotDot">
        <color auto="1"/>
      </bottom>
      <diagonal/>
    </border>
    <border>
      <left/>
      <right style="hair">
        <color auto="1"/>
      </right>
      <top style="hair">
        <color auto="1"/>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style="thin">
        <color auto="1"/>
      </bottom>
      <diagonal/>
    </border>
    <border>
      <left style="medium">
        <color auto="1"/>
      </left>
      <right style="hair">
        <color auto="1"/>
      </right>
      <top/>
      <bottom style="medium">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medium">
        <color auto="1"/>
      </left>
      <right style="dashDotDot">
        <color auto="1"/>
      </right>
      <top style="medium">
        <color auto="1"/>
      </top>
      <bottom style="thin">
        <color auto="1"/>
      </bottom>
      <diagonal/>
    </border>
    <border>
      <left style="dashDotDot">
        <color auto="1"/>
      </left>
      <right style="thin">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double">
        <color auto="1"/>
      </top>
      <bottom style="thin">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style="medium">
        <color auto="1"/>
      </left>
      <right/>
      <top style="double">
        <color auto="1"/>
      </top>
      <bottom style="double">
        <color auto="1"/>
      </bottom>
      <diagonal/>
    </border>
    <border>
      <left/>
      <right/>
      <top style="double">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medium">
        <color auto="1"/>
      </left>
      <right style="thin">
        <color auto="1"/>
      </right>
      <top style="double">
        <color auto="1"/>
      </top>
      <bottom/>
      <diagonal/>
    </border>
    <border>
      <left style="hair">
        <color auto="1"/>
      </left>
      <right style="thin">
        <color auto="1"/>
      </right>
      <top style="thin">
        <color auto="1"/>
      </top>
      <bottom style="thin">
        <color auto="1"/>
      </bottom>
      <diagonal/>
    </border>
    <border>
      <left style="hair">
        <color auto="1"/>
      </left>
      <right style="thin">
        <color auto="1"/>
      </right>
      <top/>
      <bottom style="medium">
        <color auto="1"/>
      </bottom>
      <diagonal/>
    </border>
    <border>
      <left style="thin">
        <color auto="1"/>
      </left>
      <right/>
      <top/>
      <bottom style="medium">
        <color auto="1"/>
      </bottom>
      <diagonal/>
    </border>
    <border>
      <left/>
      <right style="dashDotDot">
        <color auto="1"/>
      </right>
      <top style="medium">
        <color auto="1"/>
      </top>
      <bottom/>
      <diagonal/>
    </border>
    <border>
      <left/>
      <right style="dashDotDot">
        <color auto="1"/>
      </right>
      <top/>
      <bottom style="medium">
        <color auto="1"/>
      </bottom>
      <diagonal/>
    </border>
    <border>
      <left style="double">
        <color auto="1"/>
      </left>
      <right style="thin">
        <color auto="1"/>
      </right>
      <top style="thin">
        <color auto="1"/>
      </top>
      <bottom style="thin">
        <color auto="1"/>
      </bottom>
      <diagonal/>
    </border>
    <border>
      <left style="hair">
        <color auto="1"/>
      </left>
      <right style="medium">
        <color auto="1"/>
      </right>
      <top style="thin">
        <color auto="1"/>
      </top>
      <bottom style="thin">
        <color auto="1"/>
      </bottom>
      <diagonal/>
    </border>
    <border>
      <left/>
      <right/>
      <top style="thin">
        <color auto="1"/>
      </top>
      <bottom style="medium">
        <color auto="1"/>
      </bottom>
      <diagonal/>
    </border>
    <border>
      <left style="double">
        <color auto="1"/>
      </left>
      <right style="thin">
        <color auto="1"/>
      </right>
      <top style="thin">
        <color auto="1"/>
      </top>
      <bottom style="medium">
        <color auto="1"/>
      </bottom>
      <diagonal/>
    </border>
    <border>
      <left style="hair">
        <color auto="1"/>
      </left>
      <right style="medium">
        <color auto="1"/>
      </right>
      <top style="thin">
        <color auto="1"/>
      </top>
      <bottom style="medium">
        <color auto="1"/>
      </bottom>
      <diagonal/>
    </border>
    <border>
      <left style="double">
        <color auto="1"/>
      </left>
      <right style="thin">
        <color auto="1"/>
      </right>
      <top style="medium">
        <color auto="1"/>
      </top>
      <bottom style="thin">
        <color auto="1"/>
      </bottom>
      <diagonal/>
    </border>
    <border>
      <left style="hair">
        <color auto="1"/>
      </left>
      <right style="medium">
        <color auto="1"/>
      </right>
      <top style="medium">
        <color auto="1"/>
      </top>
      <bottom style="thin">
        <color auto="1"/>
      </bottom>
      <diagonal/>
    </border>
    <border>
      <left/>
      <right style="double">
        <color auto="1"/>
      </right>
      <top style="thin">
        <color auto="1"/>
      </top>
      <bottom style="thin">
        <color auto="1"/>
      </bottom>
      <diagonal/>
    </border>
    <border>
      <left style="double">
        <color auto="1"/>
      </left>
      <right style="thin">
        <color auto="1"/>
      </right>
      <top/>
      <bottom/>
      <diagonal/>
    </border>
    <border>
      <left style="thin">
        <color auto="1"/>
      </left>
      <right style="double">
        <color auto="1"/>
      </right>
      <top style="thin">
        <color auto="1"/>
      </top>
      <bottom style="double">
        <color auto="1"/>
      </bottom>
      <diagonal/>
    </border>
    <border>
      <left style="double">
        <color auto="1"/>
      </left>
      <right style="thin">
        <color auto="1"/>
      </right>
      <top/>
      <bottom style="double">
        <color auto="1"/>
      </bottom>
      <diagonal/>
    </border>
    <border>
      <left style="thin">
        <color auto="1"/>
      </left>
      <right style="medium">
        <color auto="1"/>
      </right>
      <top/>
      <bottom style="double">
        <color auto="1"/>
      </bottom>
      <diagonal/>
    </border>
    <border>
      <left/>
      <right style="double">
        <color auto="1"/>
      </right>
      <top/>
      <bottom style="thin">
        <color auto="1"/>
      </bottom>
      <diagonal/>
    </border>
    <border>
      <left style="double">
        <color auto="1"/>
      </left>
      <right style="thin">
        <color auto="1"/>
      </right>
      <top/>
      <bottom style="thin">
        <color auto="1"/>
      </bottom>
      <diagonal/>
    </border>
    <border>
      <left style="thin">
        <color auto="1"/>
      </left>
      <right style="medium">
        <color auto="1"/>
      </right>
      <top style="double">
        <color auto="1"/>
      </top>
      <bottom style="thin">
        <color auto="1"/>
      </bottom>
      <diagonal/>
    </border>
    <border>
      <left/>
      <right style="medium">
        <color auto="1"/>
      </right>
      <top style="thin">
        <color auto="1"/>
      </top>
      <bottom style="double">
        <color auto="1"/>
      </bottom>
      <diagonal/>
    </border>
    <border>
      <left style="double">
        <color auto="1"/>
      </left>
      <right style="thin">
        <color auto="1"/>
      </right>
      <top style="double">
        <color auto="1"/>
      </top>
      <bottom style="double">
        <color auto="1"/>
      </bottom>
      <diagonal/>
    </border>
    <border>
      <left/>
      <right style="medium">
        <color auto="1"/>
      </right>
      <top style="double">
        <color auto="1"/>
      </top>
      <bottom style="double">
        <color auto="1"/>
      </bottom>
      <diagonal/>
    </border>
    <border>
      <left/>
      <right style="double">
        <color auto="1"/>
      </right>
      <top style="thin">
        <color auto="1"/>
      </top>
      <bottom style="double">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bottom style="thin">
        <color auto="1"/>
      </bottom>
      <diagonal/>
    </border>
    <border>
      <left style="double">
        <color auto="1"/>
      </left>
      <right/>
      <top style="thin">
        <color auto="1"/>
      </top>
      <bottom/>
      <diagonal/>
    </border>
    <border>
      <left style="thin">
        <color auto="1"/>
      </left>
      <right style="double">
        <color auto="1"/>
      </right>
      <top/>
      <bottom/>
      <diagonal/>
    </border>
    <border>
      <left style="double">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double">
        <color auto="1"/>
      </right>
      <top style="double">
        <color auto="1"/>
      </top>
      <bottom style="double">
        <color auto="1"/>
      </bottom>
      <diagonal/>
    </border>
    <border>
      <left style="double">
        <color auto="1"/>
      </left>
      <right/>
      <top/>
      <bottom/>
      <diagonal/>
    </border>
    <border>
      <left style="thin">
        <color auto="1"/>
      </left>
      <right style="medium">
        <color auto="1"/>
      </right>
      <top style="double">
        <color auto="1"/>
      </top>
      <bottom style="double">
        <color auto="1"/>
      </bottom>
      <diagonal/>
    </border>
    <border>
      <left style="thin">
        <color auto="1"/>
      </left>
      <right style="double">
        <color auto="1"/>
      </right>
      <top style="double">
        <color auto="1"/>
      </top>
      <bottom style="medium">
        <color auto="1"/>
      </bottom>
      <diagonal/>
    </border>
    <border>
      <left style="double">
        <color auto="1"/>
      </left>
      <right style="thin">
        <color auto="1"/>
      </right>
      <top style="thin">
        <color auto="1"/>
      </top>
      <bottom/>
      <diagonal/>
    </border>
    <border>
      <left style="thin">
        <color auto="1"/>
      </left>
      <right style="medium">
        <color auto="1"/>
      </right>
      <top style="double">
        <color auto="1"/>
      </top>
      <bottom/>
      <diagonal/>
    </border>
    <border>
      <left/>
      <right style="thin">
        <color auto="1"/>
      </right>
      <top/>
      <bottom style="double">
        <color auto="1"/>
      </bottom>
      <diagonal/>
    </border>
    <border>
      <left/>
      <right style="thin">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top style="thin">
        <color auto="1"/>
      </top>
      <bottom style="double">
        <color auto="1"/>
      </bottom>
      <diagonal/>
    </border>
    <border>
      <left style="hair">
        <color indexed="64"/>
      </left>
      <right/>
      <top/>
      <bottom style="hair">
        <color indexed="64"/>
      </bottom>
      <diagonal/>
    </border>
    <border>
      <left style="hair">
        <color indexed="64"/>
      </left>
      <right/>
      <top style="hair">
        <color indexed="64"/>
      </top>
      <bottom style="hair">
        <color indexed="64"/>
      </bottom>
      <diagonal/>
    </border>
  </borders>
  <cellStyleXfs count="30">
    <xf numFmtId="0" fontId="0" fillId="0" borderId="0"/>
    <xf numFmtId="165" fontId="54" fillId="0" borderId="0" applyFont="0" applyFill="0" applyBorder="0" applyAlignment="0" applyProtection="0"/>
    <xf numFmtId="9" fontId="54" fillId="0" borderId="0" applyFont="0" applyFill="0" applyBorder="0" applyAlignment="0" applyProtection="0"/>
    <xf numFmtId="0" fontId="29" fillId="0" borderId="0"/>
    <xf numFmtId="0" fontId="7" fillId="0" borderId="0"/>
    <xf numFmtId="0" fontId="51" fillId="0" borderId="0"/>
    <xf numFmtId="43" fontId="51" fillId="0" borderId="0" applyFont="0" applyFill="0" applyBorder="0" applyAlignment="0" applyProtection="0"/>
    <xf numFmtId="0" fontId="54" fillId="0" borderId="0"/>
    <xf numFmtId="0" fontId="52" fillId="0" borderId="0"/>
    <xf numFmtId="0" fontId="54" fillId="0" borderId="0"/>
    <xf numFmtId="0" fontId="7" fillId="0" borderId="0"/>
    <xf numFmtId="0" fontId="7" fillId="0" borderId="0"/>
    <xf numFmtId="0" fontId="54" fillId="0" borderId="0"/>
    <xf numFmtId="9" fontId="7" fillId="0" borderId="0" applyFont="0" applyFill="0" applyBorder="0" applyAlignment="0" applyProtection="0"/>
    <xf numFmtId="9" fontId="54" fillId="0" borderId="0" applyFont="0" applyFill="0" applyBorder="0" applyAlignment="0" applyProtection="0"/>
    <xf numFmtId="9" fontId="51" fillId="0" borderId="0" applyFont="0" applyFill="0" applyBorder="0" applyAlignment="0" applyProtection="0"/>
    <xf numFmtId="165" fontId="7" fillId="0" borderId="0" applyFont="0" applyFill="0" applyBorder="0" applyAlignment="0" applyProtection="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cellStyleXfs>
  <cellXfs count="819">
    <xf numFmtId="0" fontId="0" fillId="0" borderId="0" xfId="0"/>
    <xf numFmtId="0" fontId="0" fillId="0" borderId="0" xfId="0" applyFont="1"/>
    <xf numFmtId="0" fontId="3" fillId="2" borderId="4" xfId="0" applyFont="1" applyFill="1" applyBorder="1" applyAlignment="1">
      <alignment horizontal="center" vertical="center"/>
    </xf>
    <xf numFmtId="49" fontId="3" fillId="2" borderId="4" xfId="0" applyNumberFormat="1" applyFont="1" applyFill="1" applyBorder="1" applyAlignment="1">
      <alignment horizontal="center" vertical="center"/>
    </xf>
    <xf numFmtId="0" fontId="3" fillId="2" borderId="4" xfId="0" applyFont="1" applyFill="1" applyBorder="1" applyAlignment="1">
      <alignment vertical="center"/>
    </xf>
    <xf numFmtId="164" fontId="3" fillId="2" borderId="4" xfId="0" applyNumberFormat="1" applyFont="1" applyFill="1" applyBorder="1" applyAlignment="1">
      <alignment horizontal="center" vertical="center"/>
    </xf>
    <xf numFmtId="49" fontId="4" fillId="3" borderId="5" xfId="0" applyNumberFormat="1" applyFont="1" applyFill="1" applyBorder="1" applyAlignment="1" applyProtection="1">
      <alignment horizontal="center" wrapText="1"/>
      <protection locked="0"/>
    </xf>
    <xf numFmtId="49" fontId="4" fillId="3" borderId="6" xfId="0" applyNumberFormat="1" applyFont="1" applyFill="1" applyBorder="1" applyAlignment="1" applyProtection="1">
      <alignment horizontal="center" wrapText="1"/>
      <protection locked="0"/>
    </xf>
    <xf numFmtId="49" fontId="4" fillId="3" borderId="6" xfId="0" applyNumberFormat="1" applyFont="1" applyFill="1" applyBorder="1" applyAlignment="1" applyProtection="1">
      <alignment wrapText="1"/>
      <protection locked="0"/>
    </xf>
    <xf numFmtId="0" fontId="4" fillId="4" borderId="6" xfId="0" applyFont="1" applyFill="1" applyBorder="1"/>
    <xf numFmtId="164" fontId="4" fillId="4" borderId="6" xfId="0" applyNumberFormat="1" applyFont="1" applyFill="1" applyBorder="1" applyAlignment="1">
      <alignment horizontal="center"/>
    </xf>
    <xf numFmtId="164" fontId="4" fillId="4" borderId="7" xfId="0" applyNumberFormat="1" applyFont="1" applyFill="1" applyBorder="1" applyAlignment="1">
      <alignment horizontal="center"/>
    </xf>
    <xf numFmtId="49" fontId="5" fillId="3" borderId="8" xfId="0" applyNumberFormat="1" applyFont="1" applyFill="1" applyBorder="1" applyAlignment="1" applyProtection="1">
      <alignment horizontal="center" wrapText="1"/>
      <protection locked="0"/>
    </xf>
    <xf numFmtId="49" fontId="5" fillId="3" borderId="9" xfId="0" applyNumberFormat="1" applyFont="1" applyFill="1" applyBorder="1" applyAlignment="1" applyProtection="1">
      <alignment horizontal="center" wrapText="1"/>
      <protection locked="0"/>
    </xf>
    <xf numFmtId="0" fontId="5" fillId="0" borderId="9" xfId="0" applyFont="1" applyBorder="1" applyAlignment="1">
      <alignment horizontal="left" wrapText="1"/>
    </xf>
    <xf numFmtId="0" fontId="5" fillId="0" borderId="9" xfId="0" applyFont="1" applyBorder="1" applyAlignment="1">
      <alignment horizontal="center" wrapText="1"/>
    </xf>
    <xf numFmtId="0" fontId="5" fillId="3" borderId="9" xfId="0" applyFont="1" applyFill="1" applyBorder="1" applyAlignment="1" applyProtection="1">
      <alignment horizontal="center" wrapText="1"/>
      <protection locked="0"/>
    </xf>
    <xf numFmtId="164" fontId="5" fillId="0" borderId="9" xfId="0" applyNumberFormat="1" applyFont="1" applyBorder="1" applyAlignment="1">
      <alignment horizontal="center" wrapText="1"/>
    </xf>
    <xf numFmtId="49" fontId="5" fillId="3" borderId="10" xfId="0" applyNumberFormat="1" applyFont="1" applyFill="1" applyBorder="1" applyAlignment="1" applyProtection="1">
      <alignment horizontal="center" wrapText="1"/>
      <protection locked="0"/>
    </xf>
    <xf numFmtId="49" fontId="5" fillId="3" borderId="11" xfId="0" applyNumberFormat="1" applyFont="1" applyFill="1" applyBorder="1" applyAlignment="1" applyProtection="1">
      <alignment horizontal="center" wrapText="1"/>
      <protection locked="0"/>
    </xf>
    <xf numFmtId="0" fontId="5" fillId="0" borderId="11" xfId="0" applyFont="1" applyBorder="1" applyAlignment="1">
      <alignment horizontal="left" wrapText="1"/>
    </xf>
    <xf numFmtId="0" fontId="5" fillId="0" borderId="11" xfId="0" applyFont="1" applyBorder="1" applyAlignment="1">
      <alignment horizontal="center" wrapText="1"/>
    </xf>
    <xf numFmtId="0" fontId="5" fillId="3" borderId="11" xfId="0" applyFont="1" applyFill="1" applyBorder="1" applyAlignment="1" applyProtection="1">
      <alignment horizontal="center" wrapText="1"/>
      <protection locked="0"/>
    </xf>
    <xf numFmtId="164" fontId="5" fillId="0" borderId="11" xfId="0" applyNumberFormat="1" applyFont="1" applyBorder="1" applyAlignment="1">
      <alignment horizontal="center" wrapText="1"/>
    </xf>
    <xf numFmtId="49" fontId="5" fillId="3" borderId="12" xfId="0" applyNumberFormat="1" applyFont="1" applyFill="1" applyBorder="1" applyAlignment="1" applyProtection="1">
      <alignment horizontal="center" wrapText="1"/>
      <protection locked="0"/>
    </xf>
    <xf numFmtId="0" fontId="5" fillId="3" borderId="12" xfId="0" applyFont="1" applyFill="1" applyBorder="1" applyAlignment="1" applyProtection="1">
      <alignment horizontal="center" wrapText="1"/>
      <protection locked="0"/>
    </xf>
    <xf numFmtId="0" fontId="3" fillId="2" borderId="0" xfId="0" applyFont="1" applyFill="1" applyAlignment="1">
      <alignment horizontal="center" vertical="center"/>
    </xf>
    <xf numFmtId="49" fontId="3" fillId="2" borderId="0" xfId="0" applyNumberFormat="1" applyFont="1" applyFill="1" applyAlignment="1">
      <alignment horizontal="center" vertical="center"/>
    </xf>
    <xf numFmtId="0" fontId="3" fillId="2" borderId="0" xfId="0" applyFont="1" applyFill="1" applyAlignment="1">
      <alignment vertical="center"/>
    </xf>
    <xf numFmtId="164" fontId="3" fillId="2" borderId="0" xfId="0" applyNumberFormat="1" applyFont="1" applyFill="1" applyAlignment="1">
      <alignment horizontal="center" vertical="center"/>
    </xf>
    <xf numFmtId="49" fontId="5" fillId="3" borderId="13" xfId="0" applyNumberFormat="1" applyFont="1" applyFill="1" applyBorder="1" applyAlignment="1" applyProtection="1">
      <alignment horizontal="center" wrapText="1"/>
      <protection locked="0"/>
    </xf>
    <xf numFmtId="0" fontId="5" fillId="0" borderId="12" xfId="0" applyFont="1" applyBorder="1" applyAlignment="1">
      <alignment horizontal="left" wrapText="1"/>
    </xf>
    <xf numFmtId="0" fontId="5" fillId="0" borderId="12" xfId="0" applyFont="1" applyBorder="1" applyAlignment="1">
      <alignment horizontal="center" wrapText="1"/>
    </xf>
    <xf numFmtId="164" fontId="5" fillId="0" borderId="12" xfId="0" applyNumberFormat="1" applyFont="1" applyBorder="1" applyAlignment="1">
      <alignment horizontal="center" wrapText="1"/>
    </xf>
    <xf numFmtId="49" fontId="5" fillId="3" borderId="14" xfId="0" applyNumberFormat="1" applyFont="1" applyFill="1" applyBorder="1" applyAlignment="1" applyProtection="1">
      <alignment horizontal="center" wrapText="1"/>
      <protection locked="0"/>
    </xf>
    <xf numFmtId="49" fontId="5" fillId="5" borderId="0" xfId="0" applyNumberFormat="1" applyFont="1" applyFill="1" applyBorder="1" applyAlignment="1" applyProtection="1">
      <alignment horizontal="center" wrapText="1"/>
      <protection locked="0"/>
    </xf>
    <xf numFmtId="0" fontId="5" fillId="0" borderId="0" xfId="0" applyFont="1" applyBorder="1" applyAlignment="1">
      <alignment horizontal="left" wrapText="1"/>
    </xf>
    <xf numFmtId="0" fontId="5" fillId="0" borderId="0" xfId="0" applyFont="1" applyBorder="1" applyAlignment="1">
      <alignment horizontal="center" wrapText="1"/>
    </xf>
    <xf numFmtId="0" fontId="5" fillId="5" borderId="0" xfId="0" applyFont="1" applyFill="1" applyBorder="1" applyAlignment="1" applyProtection="1">
      <alignment horizontal="center" wrapText="1"/>
      <protection locked="0"/>
    </xf>
    <xf numFmtId="164" fontId="5" fillId="0" borderId="0" xfId="0" applyNumberFormat="1" applyFont="1" applyBorder="1" applyAlignment="1">
      <alignment horizontal="center" wrapText="1"/>
    </xf>
    <xf numFmtId="0" fontId="5" fillId="6" borderId="0" xfId="0" applyFont="1" applyFill="1" applyBorder="1" applyAlignment="1">
      <alignment horizontal="left" wrapText="1"/>
    </xf>
    <xf numFmtId="0" fontId="5" fillId="6" borderId="0" xfId="0" applyFont="1" applyFill="1" applyBorder="1" applyAlignment="1">
      <alignment horizontal="center" wrapText="1"/>
    </xf>
    <xf numFmtId="164" fontId="5" fillId="6" borderId="0" xfId="0" applyNumberFormat="1" applyFont="1" applyFill="1" applyBorder="1" applyAlignment="1">
      <alignment horizontal="center" wrapText="1"/>
    </xf>
    <xf numFmtId="0" fontId="5" fillId="0" borderId="0" xfId="0" applyFont="1"/>
    <xf numFmtId="0" fontId="5" fillId="0" borderId="16" xfId="0" applyFont="1" applyBorder="1"/>
    <xf numFmtId="0" fontId="0" fillId="0" borderId="0" xfId="0" applyAlignment="1">
      <alignment vertical="center"/>
    </xf>
    <xf numFmtId="0" fontId="6" fillId="8" borderId="18" xfId="0" applyFont="1" applyFill="1" applyBorder="1" applyAlignment="1">
      <alignment vertical="center"/>
    </xf>
    <xf numFmtId="49" fontId="6" fillId="0" borderId="19" xfId="0" applyNumberFormat="1" applyFont="1" applyBorder="1" applyAlignment="1">
      <alignment vertical="center"/>
    </xf>
    <xf numFmtId="39" fontId="6" fillId="8" borderId="19" xfId="1" applyNumberFormat="1" applyFont="1" applyFill="1" applyBorder="1" applyAlignment="1" applyProtection="1">
      <alignment vertical="center"/>
    </xf>
    <xf numFmtId="0" fontId="7" fillId="8" borderId="19" xfId="12" applyFont="1" applyFill="1" applyBorder="1" applyAlignment="1">
      <alignment horizontal="center" vertical="center"/>
    </xf>
    <xf numFmtId="0" fontId="7" fillId="8" borderId="19" xfId="12" applyFont="1" applyFill="1" applyBorder="1" applyAlignment="1">
      <alignment vertical="center"/>
    </xf>
    <xf numFmtId="0" fontId="2" fillId="8" borderId="20" xfId="12" applyFont="1" applyFill="1" applyBorder="1" applyAlignment="1">
      <alignment vertical="center"/>
    </xf>
    <xf numFmtId="49" fontId="2" fillId="0" borderId="0" xfId="12" applyNumberFormat="1" applyFont="1" applyAlignment="1">
      <alignment vertical="center"/>
    </xf>
    <xf numFmtId="0" fontId="7" fillId="0" borderId="0" xfId="0" applyFont="1" applyAlignment="1">
      <alignment vertical="center"/>
    </xf>
    <xf numFmtId="0" fontId="8" fillId="8" borderId="0" xfId="0" applyFont="1" applyFill="1" applyAlignment="1">
      <alignment horizontal="center" vertical="center"/>
    </xf>
    <xf numFmtId="0" fontId="2" fillId="8" borderId="0" xfId="12" applyFont="1" applyFill="1" applyAlignment="1">
      <alignment vertical="center"/>
    </xf>
    <xf numFmtId="0" fontId="9" fillId="8" borderId="0" xfId="12" applyFont="1" applyFill="1" applyAlignment="1">
      <alignment vertical="center"/>
    </xf>
    <xf numFmtId="0" fontId="6" fillId="8" borderId="20" xfId="0" applyFont="1" applyFill="1" applyBorder="1" applyAlignment="1">
      <alignment vertical="center"/>
    </xf>
    <xf numFmtId="49" fontId="6" fillId="0" borderId="0" xfId="0" applyNumberFormat="1" applyFont="1" applyAlignment="1">
      <alignment vertical="center"/>
    </xf>
    <xf numFmtId="4" fontId="6" fillId="8" borderId="0" xfId="12" applyNumberFormat="1" applyFont="1" applyFill="1" applyAlignment="1">
      <alignment vertical="center"/>
    </xf>
    <xf numFmtId="0" fontId="7" fillId="8" borderId="0" xfId="12" applyFont="1" applyFill="1" applyAlignment="1">
      <alignment horizontal="center" vertical="center"/>
    </xf>
    <xf numFmtId="0" fontId="7" fillId="8" borderId="0" xfId="12" applyFont="1" applyFill="1" applyAlignment="1">
      <alignment vertical="center"/>
    </xf>
    <xf numFmtId="0" fontId="10" fillId="8" borderId="0" xfId="12" applyFont="1" applyFill="1" applyAlignment="1">
      <alignment horizontal="right" vertical="center"/>
    </xf>
    <xf numFmtId="0" fontId="10" fillId="8" borderId="0" xfId="12" applyFont="1" applyFill="1" applyAlignment="1">
      <alignment horizontal="center" vertical="center"/>
    </xf>
    <xf numFmtId="0" fontId="10" fillId="9" borderId="0" xfId="12" applyFont="1" applyFill="1" applyAlignment="1" applyProtection="1">
      <alignment vertical="center"/>
      <protection locked="0"/>
    </xf>
    <xf numFmtId="0" fontId="11" fillId="9" borderId="0" xfId="12" applyFont="1" applyFill="1" applyAlignment="1" applyProtection="1">
      <alignment vertical="center"/>
      <protection locked="0"/>
    </xf>
    <xf numFmtId="0" fontId="7" fillId="9" borderId="0" xfId="0" applyFont="1" applyFill="1" applyAlignment="1" applyProtection="1">
      <alignment vertical="center"/>
      <protection locked="0"/>
    </xf>
    <xf numFmtId="0" fontId="10" fillId="0" borderId="0" xfId="12" applyFont="1" applyAlignment="1">
      <alignment vertical="center"/>
    </xf>
    <xf numFmtId="0" fontId="11" fillId="9" borderId="0" xfId="12" applyFont="1" applyFill="1" applyAlignment="1">
      <alignment vertical="center"/>
    </xf>
    <xf numFmtId="0" fontId="7" fillId="8" borderId="20" xfId="0" applyFont="1" applyFill="1" applyBorder="1" applyAlignment="1">
      <alignment horizontal="center" vertical="center"/>
    </xf>
    <xf numFmtId="49" fontId="7" fillId="0" borderId="0" xfId="0" applyNumberFormat="1" applyFont="1" applyAlignment="1">
      <alignment horizontal="center" vertical="center"/>
    </xf>
    <xf numFmtId="0" fontId="12" fillId="0" borderId="21" xfId="12" applyFont="1" applyBorder="1" applyAlignment="1">
      <alignment horizontal="right" vertical="center"/>
    </xf>
    <xf numFmtId="10" fontId="10" fillId="0" borderId="22" xfId="2" applyNumberFormat="1" applyFont="1" applyFill="1" applyBorder="1" applyAlignment="1" applyProtection="1">
      <alignment horizontal="center" vertical="center"/>
      <protection locked="0"/>
    </xf>
    <xf numFmtId="10" fontId="10" fillId="10" borderId="22" xfId="2" applyNumberFormat="1" applyFont="1" applyFill="1" applyBorder="1" applyAlignment="1" applyProtection="1">
      <alignment horizontal="center" vertical="center"/>
      <protection locked="0"/>
    </xf>
    <xf numFmtId="0" fontId="6" fillId="8" borderId="23" xfId="0" applyFont="1" applyFill="1" applyBorder="1" applyAlignment="1">
      <alignment vertical="center"/>
    </xf>
    <xf numFmtId="49" fontId="6" fillId="0" borderId="24" xfId="0" applyNumberFormat="1" applyFont="1" applyBorder="1" applyAlignment="1">
      <alignment vertical="center"/>
    </xf>
    <xf numFmtId="0" fontId="10" fillId="8" borderId="24" xfId="12" applyFont="1" applyFill="1" applyBorder="1" applyAlignment="1">
      <alignment horizontal="right" vertical="center"/>
    </xf>
    <xf numFmtId="0" fontId="10" fillId="8" borderId="24" xfId="12" applyFont="1" applyFill="1" applyBorder="1" applyAlignment="1">
      <alignment horizontal="center" vertical="center"/>
    </xf>
    <xf numFmtId="10" fontId="10" fillId="9" borderId="24" xfId="12" applyNumberFormat="1" applyFont="1" applyFill="1" applyBorder="1" applyAlignment="1" applyProtection="1">
      <alignment horizontal="left" vertical="center"/>
      <protection locked="0"/>
    </xf>
    <xf numFmtId="0" fontId="11" fillId="9" borderId="24" xfId="12" applyFont="1" applyFill="1" applyBorder="1" applyAlignment="1" applyProtection="1">
      <alignment vertical="center"/>
      <protection locked="0"/>
    </xf>
    <xf numFmtId="0" fontId="7" fillId="9" borderId="24" xfId="0" applyFont="1" applyFill="1" applyBorder="1" applyAlignment="1" applyProtection="1">
      <alignment vertical="center"/>
      <protection locked="0"/>
    </xf>
    <xf numFmtId="0" fontId="2" fillId="0" borderId="1" xfId="0" applyFont="1" applyBorder="1" applyAlignment="1">
      <alignment horizontal="centerContinuous" vertical="center"/>
    </xf>
    <xf numFmtId="49" fontId="2" fillId="0" borderId="2" xfId="0" applyNumberFormat="1" applyFont="1" applyBorder="1" applyAlignment="1">
      <alignment horizontal="centerContinuous" vertical="center"/>
    </xf>
    <xf numFmtId="0" fontId="12" fillId="0" borderId="2" xfId="0" applyFont="1" applyBorder="1" applyAlignment="1">
      <alignment horizontal="centerContinuous" vertical="center" wrapText="1"/>
    </xf>
    <xf numFmtId="0" fontId="0" fillId="0" borderId="2" xfId="0" applyBorder="1" applyAlignment="1">
      <alignment horizontal="centerContinuous" vertical="center"/>
    </xf>
    <xf numFmtId="0" fontId="12" fillId="8" borderId="25" xfId="0" applyFont="1" applyFill="1" applyBorder="1" applyAlignment="1">
      <alignment horizontal="left" vertical="center"/>
    </xf>
    <xf numFmtId="49" fontId="12" fillId="0" borderId="26" xfId="0" applyNumberFormat="1" applyFont="1" applyBorder="1" applyAlignment="1">
      <alignment horizontal="left" vertical="center"/>
    </xf>
    <xf numFmtId="0" fontId="12" fillId="9" borderId="27" xfId="0" applyFont="1" applyFill="1" applyBorder="1" applyAlignment="1" applyProtection="1">
      <alignment horizontal="left" vertical="center" wrapText="1"/>
      <protection locked="0"/>
    </xf>
    <xf numFmtId="0" fontId="12" fillId="9" borderId="26" xfId="0" applyFont="1" applyFill="1" applyBorder="1" applyAlignment="1" applyProtection="1">
      <alignment horizontal="left" vertical="center"/>
      <protection locked="0"/>
    </xf>
    <xf numFmtId="0" fontId="12" fillId="9" borderId="26" xfId="0" applyFont="1" applyFill="1" applyBorder="1" applyAlignment="1" applyProtection="1">
      <alignment horizontal="left" vertical="center" wrapText="1"/>
      <protection locked="0"/>
    </xf>
    <xf numFmtId="0" fontId="12" fillId="8" borderId="28" xfId="0" applyFont="1" applyFill="1" applyBorder="1" applyAlignment="1">
      <alignment horizontal="left" vertical="center"/>
    </xf>
    <xf numFmtId="49" fontId="12" fillId="0" borderId="0" xfId="0" applyNumberFormat="1" applyFont="1" applyBorder="1" applyAlignment="1">
      <alignment horizontal="left" vertical="center"/>
    </xf>
    <xf numFmtId="0" fontId="12" fillId="9" borderId="29" xfId="0" applyFont="1" applyFill="1" applyBorder="1" applyAlignment="1" applyProtection="1">
      <alignment vertical="center" wrapText="1"/>
      <protection locked="0"/>
    </xf>
    <xf numFmtId="0" fontId="12" fillId="9" borderId="0" xfId="0" applyFont="1" applyFill="1" applyBorder="1" applyAlignment="1" applyProtection="1">
      <alignment horizontal="left" vertical="center"/>
      <protection locked="0"/>
    </xf>
    <xf numFmtId="0" fontId="12" fillId="9" borderId="0" xfId="0" applyFont="1" applyFill="1" applyBorder="1" applyAlignment="1" applyProtection="1">
      <alignment vertical="center" wrapText="1"/>
      <protection locked="0"/>
    </xf>
    <xf numFmtId="0" fontId="13" fillId="0" borderId="30" xfId="0" applyFont="1" applyBorder="1" applyAlignment="1">
      <alignment horizontal="center" vertical="center" wrapText="1"/>
    </xf>
    <xf numFmtId="49" fontId="13" fillId="0" borderId="19" xfId="0" applyNumberFormat="1" applyFont="1" applyBorder="1" applyAlignment="1">
      <alignment horizontal="center" vertical="center" wrapText="1"/>
    </xf>
    <xf numFmtId="0" fontId="13" fillId="0" borderId="31" xfId="0" applyFont="1" applyBorder="1" applyAlignment="1">
      <alignment horizontal="centerContinuous" vertical="center" wrapText="1"/>
    </xf>
    <xf numFmtId="1" fontId="12" fillId="0" borderId="32" xfId="0" applyNumberFormat="1" applyFont="1" applyBorder="1" applyAlignment="1">
      <alignment horizontal="center" vertical="center" wrapText="1"/>
    </xf>
    <xf numFmtId="165" fontId="12" fillId="0" borderId="32" xfId="0" applyNumberFormat="1" applyFont="1" applyBorder="1" applyAlignment="1">
      <alignment horizontal="center" vertical="center"/>
    </xf>
    <xf numFmtId="165" fontId="12" fillId="0" borderId="33" xfId="0" applyNumberFormat="1" applyFont="1" applyBorder="1" applyAlignment="1">
      <alignment horizontal="center" vertical="center"/>
    </xf>
    <xf numFmtId="165" fontId="12" fillId="8" borderId="34" xfId="1" applyFont="1" applyFill="1" applyBorder="1" applyAlignment="1" applyProtection="1">
      <alignment horizontal="centerContinuous" vertical="center"/>
    </xf>
    <xf numFmtId="165" fontId="12" fillId="8" borderId="26" xfId="1" applyFont="1" applyFill="1" applyBorder="1" applyAlignment="1" applyProtection="1">
      <alignment horizontal="centerContinuous" vertical="center"/>
    </xf>
    <xf numFmtId="0" fontId="14" fillId="0" borderId="35" xfId="0" applyFont="1" applyBorder="1" applyAlignment="1">
      <alignment horizontal="left" vertical="center" wrapText="1"/>
    </xf>
    <xf numFmtId="49" fontId="12" fillId="0" borderId="16" xfId="0" applyNumberFormat="1" applyFont="1" applyBorder="1" applyAlignment="1">
      <alignment horizontal="left" vertical="center" wrapText="1"/>
    </xf>
    <xf numFmtId="0" fontId="12" fillId="0" borderId="15" xfId="0" applyFont="1" applyBorder="1" applyAlignment="1">
      <alignment horizontal="centerContinuous" vertical="center" wrapText="1"/>
    </xf>
    <xf numFmtId="1" fontId="12" fillId="0" borderId="15" xfId="0" applyNumberFormat="1" applyFont="1" applyBorder="1" applyAlignment="1">
      <alignment horizontal="center" vertical="center" wrapText="1"/>
    </xf>
    <xf numFmtId="165" fontId="12" fillId="0" borderId="4" xfId="0" applyNumberFormat="1" applyFont="1" applyBorder="1" applyAlignment="1">
      <alignment horizontal="center" vertical="center"/>
    </xf>
    <xf numFmtId="165" fontId="12" fillId="0" borderId="36" xfId="0" applyNumberFormat="1" applyFont="1" applyBorder="1" applyAlignment="1">
      <alignment horizontal="center" vertical="center"/>
    </xf>
    <xf numFmtId="165" fontId="12" fillId="8" borderId="37" xfId="1" applyFont="1" applyFill="1" applyBorder="1" applyAlignment="1" applyProtection="1">
      <alignment horizontal="center" vertical="center"/>
    </xf>
    <xf numFmtId="165" fontId="12" fillId="8" borderId="38" xfId="1" applyFont="1" applyFill="1" applyBorder="1" applyAlignment="1" applyProtection="1">
      <alignment horizontal="center" vertical="center"/>
    </xf>
    <xf numFmtId="0" fontId="12" fillId="0" borderId="39" xfId="0" applyFont="1" applyBorder="1" applyAlignment="1">
      <alignment horizontal="center" vertical="center" wrapText="1"/>
    </xf>
    <xf numFmtId="49" fontId="12" fillId="0" borderId="40" xfId="0" applyNumberFormat="1" applyFont="1" applyBorder="1" applyAlignment="1">
      <alignment horizontal="center" vertical="center" wrapText="1"/>
    </xf>
    <xf numFmtId="0" fontId="15" fillId="0" borderId="41" xfId="0" applyFont="1" applyBorder="1" applyAlignment="1">
      <alignment vertical="center"/>
    </xf>
    <xf numFmtId="0" fontId="16" fillId="0" borderId="41" xfId="0" applyFont="1" applyBorder="1" applyAlignment="1">
      <alignment horizontal="center" vertical="center"/>
    </xf>
    <xf numFmtId="4" fontId="16" fillId="0" borderId="41" xfId="0" applyNumberFormat="1" applyFont="1" applyBorder="1" applyAlignment="1">
      <alignment vertical="center"/>
    </xf>
    <xf numFmtId="4" fontId="17" fillId="0" borderId="3" xfId="0" applyNumberFormat="1" applyFont="1" applyBorder="1" applyAlignment="1">
      <alignment vertical="center"/>
    </xf>
    <xf numFmtId="4" fontId="12" fillId="9" borderId="2" xfId="1" applyNumberFormat="1" applyFont="1" applyFill="1" applyBorder="1" applyAlignment="1" applyProtection="1">
      <alignment horizontal="center" vertical="center"/>
      <protection locked="0"/>
    </xf>
    <xf numFmtId="0" fontId="0" fillId="0" borderId="35" xfId="0" applyFont="1" applyBorder="1" applyAlignment="1">
      <alignment horizontal="center" vertical="center" wrapText="1"/>
    </xf>
    <xf numFmtId="49" fontId="0" fillId="0" borderId="16" xfId="0" applyNumberFormat="1" applyFont="1" applyBorder="1" applyAlignment="1">
      <alignment horizontal="center" vertical="center" wrapText="1"/>
    </xf>
    <xf numFmtId="0" fontId="0" fillId="0" borderId="15" xfId="0" applyFont="1" applyBorder="1" applyAlignment="1">
      <alignment horizontal="left" vertical="center" wrapText="1"/>
    </xf>
    <xf numFmtId="0" fontId="0" fillId="0" borderId="42" xfId="0" applyFont="1" applyBorder="1" applyAlignment="1">
      <alignment horizontal="center" vertical="center"/>
    </xf>
    <xf numFmtId="0" fontId="0" fillId="0" borderId="43" xfId="0" applyFont="1" applyBorder="1" applyAlignment="1">
      <alignment vertical="center" wrapText="1"/>
    </xf>
    <xf numFmtId="4" fontId="0" fillId="0" borderId="44" xfId="0" applyNumberFormat="1" applyFont="1" applyBorder="1" applyAlignment="1">
      <alignment vertical="center" wrapText="1"/>
    </xf>
    <xf numFmtId="4" fontId="12" fillId="9" borderId="45" xfId="1" applyNumberFormat="1" applyFont="1" applyFill="1" applyBorder="1" applyAlignment="1" applyProtection="1">
      <alignment horizontal="center" vertical="center"/>
      <protection locked="0"/>
    </xf>
    <xf numFmtId="0" fontId="0" fillId="0" borderId="4" xfId="0" applyFont="1" applyBorder="1" applyAlignment="1">
      <alignment horizontal="center" vertical="center"/>
    </xf>
    <xf numFmtId="4" fontId="0" fillId="0" borderId="46" xfId="0" applyNumberFormat="1" applyFont="1" applyBorder="1" applyAlignment="1">
      <alignment vertical="center" wrapText="1"/>
    </xf>
    <xf numFmtId="0" fontId="0" fillId="0" borderId="43" xfId="0" applyFont="1" applyBorder="1" applyAlignment="1">
      <alignment horizontal="left" vertical="center" wrapText="1"/>
    </xf>
    <xf numFmtId="4" fontId="0" fillId="9" borderId="47" xfId="0" applyNumberFormat="1" applyFont="1" applyFill="1" applyBorder="1" applyAlignment="1" applyProtection="1">
      <alignment vertical="center"/>
      <protection locked="0"/>
    </xf>
    <xf numFmtId="4" fontId="0" fillId="9" borderId="15" xfId="0" applyNumberFormat="1" applyFont="1" applyFill="1" applyBorder="1" applyAlignment="1" applyProtection="1">
      <alignment vertical="center"/>
      <protection locked="0"/>
    </xf>
    <xf numFmtId="165" fontId="7" fillId="8" borderId="19" xfId="1" applyFont="1" applyFill="1" applyBorder="1" applyAlignment="1" applyProtection="1">
      <alignment horizontal="center" vertical="center"/>
    </xf>
    <xf numFmtId="0" fontId="7" fillId="8" borderId="33" xfId="12" applyFont="1" applyFill="1" applyBorder="1" applyAlignment="1">
      <alignment vertical="center"/>
    </xf>
    <xf numFmtId="0" fontId="18" fillId="0" borderId="19" xfId="12" applyFont="1" applyBorder="1" applyAlignment="1">
      <alignment vertical="center"/>
    </xf>
    <xf numFmtId="0" fontId="7" fillId="0" borderId="19" xfId="12" applyFont="1" applyBorder="1" applyAlignment="1">
      <alignment horizontal="center" vertical="center"/>
    </xf>
    <xf numFmtId="0" fontId="7" fillId="0" borderId="19" xfId="12" applyFont="1" applyBorder="1" applyAlignment="1">
      <alignment vertical="center"/>
    </xf>
    <xf numFmtId="0" fontId="7" fillId="0" borderId="33" xfId="0" applyFont="1" applyBorder="1" applyAlignment="1">
      <alignment vertical="center"/>
    </xf>
    <xf numFmtId="165" fontId="7" fillId="8" borderId="0" xfId="1" applyFont="1" applyFill="1" applyBorder="1" applyAlignment="1" applyProtection="1">
      <alignment horizontal="center" vertical="center"/>
    </xf>
    <xf numFmtId="0" fontId="7" fillId="0" borderId="48" xfId="0" applyFont="1" applyBorder="1" applyAlignment="1">
      <alignment vertical="center"/>
    </xf>
    <xf numFmtId="0" fontId="18" fillId="0" borderId="0" xfId="12" applyFont="1" applyAlignment="1">
      <alignment horizontal="centerContinuous" vertical="center"/>
    </xf>
    <xf numFmtId="0" fontId="7" fillId="0" borderId="0" xfId="12" applyFont="1" applyAlignment="1">
      <alignment horizontal="centerContinuous" vertical="center"/>
    </xf>
    <xf numFmtId="0" fontId="7" fillId="0" borderId="0" xfId="12" applyFont="1" applyAlignment="1">
      <alignment horizontal="left" vertical="center"/>
    </xf>
    <xf numFmtId="0" fontId="7" fillId="8" borderId="48" xfId="12" applyFont="1" applyFill="1" applyBorder="1" applyAlignment="1">
      <alignment vertical="center"/>
    </xf>
    <xf numFmtId="0" fontId="18" fillId="0" borderId="0" xfId="12" applyFont="1" applyAlignment="1">
      <alignment vertical="center"/>
    </xf>
    <xf numFmtId="0" fontId="7" fillId="0" borderId="0" xfId="12" applyFont="1" applyAlignment="1">
      <alignment horizontal="center" vertical="center"/>
    </xf>
    <xf numFmtId="0" fontId="7" fillId="0" borderId="0" xfId="12" applyFont="1" applyAlignment="1">
      <alignment vertical="center"/>
    </xf>
    <xf numFmtId="165" fontId="7" fillId="9" borderId="0" xfId="1" applyFont="1" applyFill="1" applyBorder="1" applyAlignment="1" applyProtection="1">
      <alignment horizontal="center" vertical="center"/>
      <protection locked="0"/>
    </xf>
    <xf numFmtId="165" fontId="7" fillId="8" borderId="0" xfId="1" applyFont="1" applyFill="1" applyBorder="1" applyAlignment="1" applyProtection="1">
      <alignment horizontal="center" vertical="center"/>
      <protection locked="0"/>
    </xf>
    <xf numFmtId="0" fontId="7" fillId="8" borderId="48" xfId="12" applyFont="1" applyFill="1" applyBorder="1" applyAlignment="1" applyProtection="1">
      <alignment vertical="center"/>
      <protection locked="0"/>
    </xf>
    <xf numFmtId="0" fontId="10" fillId="9" borderId="0" xfId="12" applyFont="1" applyFill="1" applyAlignment="1">
      <alignment vertical="center"/>
    </xf>
    <xf numFmtId="165" fontId="7" fillId="9" borderId="48" xfId="1" applyFont="1" applyFill="1" applyBorder="1" applyAlignment="1" applyProtection="1">
      <alignment horizontal="center" vertical="center"/>
      <protection locked="0"/>
    </xf>
    <xf numFmtId="10" fontId="10" fillId="0" borderId="22" xfId="2" applyNumberFormat="1" applyFont="1" applyFill="1" applyBorder="1" applyAlignment="1" applyProtection="1">
      <alignment horizontal="left" vertical="center"/>
    </xf>
    <xf numFmtId="10" fontId="10" fillId="11" borderId="22" xfId="2" applyNumberFormat="1" applyFont="1" applyFill="1" applyBorder="1" applyAlignment="1" applyProtection="1">
      <alignment horizontal="left" vertical="center"/>
    </xf>
    <xf numFmtId="165" fontId="7" fillId="9" borderId="24" xfId="1" applyFont="1" applyFill="1" applyBorder="1" applyAlignment="1" applyProtection="1">
      <alignment horizontal="center" vertical="center"/>
      <protection locked="0"/>
    </xf>
    <xf numFmtId="165" fontId="7" fillId="8" borderId="24" xfId="1" applyFont="1" applyFill="1" applyBorder="1" applyAlignment="1" applyProtection="1">
      <alignment horizontal="center" vertical="center"/>
      <protection locked="0"/>
    </xf>
    <xf numFmtId="0" fontId="7" fillId="8" borderId="49" xfId="12" applyFont="1" applyFill="1" applyBorder="1" applyAlignment="1" applyProtection="1">
      <alignment vertical="center"/>
      <protection locked="0"/>
    </xf>
    <xf numFmtId="10" fontId="10" fillId="9" borderId="24" xfId="12" applyNumberFormat="1" applyFont="1" applyFill="1" applyBorder="1" applyAlignment="1">
      <alignment horizontal="left" vertical="center"/>
    </xf>
    <xf numFmtId="165" fontId="7" fillId="9" borderId="49" xfId="1" applyFont="1" applyFill="1" applyBorder="1" applyAlignment="1" applyProtection="1">
      <alignment horizontal="center" vertical="center"/>
      <protection locked="0"/>
    </xf>
    <xf numFmtId="0" fontId="0" fillId="8" borderId="40" xfId="0" applyFill="1" applyBorder="1" applyAlignment="1">
      <alignment horizontal="centerContinuous" vertical="center"/>
    </xf>
    <xf numFmtId="0" fontId="0" fillId="8" borderId="2" xfId="0" applyFill="1" applyBorder="1" applyAlignment="1">
      <alignment horizontal="centerContinuous" vertical="center"/>
    </xf>
    <xf numFmtId="0" fontId="0" fillId="8" borderId="3" xfId="0" applyFill="1" applyBorder="1" applyAlignment="1">
      <alignment horizontal="centerContinuous" vertical="center"/>
    </xf>
    <xf numFmtId="0" fontId="12" fillId="9" borderId="50" xfId="0" applyFont="1" applyFill="1" applyBorder="1" applyAlignment="1" applyProtection="1">
      <alignment horizontal="left" vertical="center"/>
      <protection locked="0"/>
    </xf>
    <xf numFmtId="0" fontId="12" fillId="8" borderId="26" xfId="0" applyFont="1" applyFill="1" applyBorder="1" applyAlignment="1">
      <alignment horizontal="left" vertical="center"/>
    </xf>
    <xf numFmtId="0" fontId="12" fillId="8" borderId="51" xfId="0" applyFont="1" applyFill="1" applyBorder="1" applyAlignment="1">
      <alignment horizontal="left" vertical="center"/>
    </xf>
    <xf numFmtId="49" fontId="12" fillId="9" borderId="52" xfId="0" applyNumberFormat="1" applyFont="1" applyFill="1" applyBorder="1" applyAlignment="1" applyProtection="1">
      <alignment horizontal="center" vertical="center"/>
      <protection locked="0"/>
    </xf>
    <xf numFmtId="0" fontId="12" fillId="9" borderId="53" xfId="0" applyFont="1" applyFill="1" applyBorder="1" applyAlignment="1" applyProtection="1">
      <alignment horizontal="left" vertical="center"/>
      <protection locked="0"/>
    </xf>
    <xf numFmtId="0" fontId="12" fillId="8" borderId="0" xfId="0" applyFont="1" applyFill="1" applyBorder="1" applyAlignment="1">
      <alignment horizontal="left" vertical="center"/>
    </xf>
    <xf numFmtId="0" fontId="12" fillId="8" borderId="54" xfId="0" applyFont="1" applyFill="1" applyBorder="1" applyAlignment="1">
      <alignment horizontal="left" vertical="center"/>
    </xf>
    <xf numFmtId="49" fontId="12" fillId="9" borderId="48" xfId="0" applyNumberFormat="1" applyFont="1" applyFill="1" applyBorder="1" applyAlignment="1" applyProtection="1">
      <alignment horizontal="center" vertical="center"/>
      <protection locked="0"/>
    </xf>
    <xf numFmtId="4" fontId="12" fillId="8" borderId="26" xfId="0" applyNumberFormat="1" applyFont="1" applyFill="1" applyBorder="1" applyAlignment="1">
      <alignment horizontal="centerContinuous" vertical="center"/>
    </xf>
    <xf numFmtId="4" fontId="12" fillId="8" borderId="52" xfId="0" applyNumberFormat="1" applyFont="1" applyFill="1" applyBorder="1" applyAlignment="1">
      <alignment horizontal="centerContinuous" vertical="center"/>
    </xf>
    <xf numFmtId="4" fontId="12" fillId="8" borderId="34" xfId="0" applyNumberFormat="1" applyFont="1" applyFill="1" applyBorder="1" applyAlignment="1">
      <alignment horizontal="centerContinuous" vertical="center" wrapText="1"/>
    </xf>
    <xf numFmtId="4" fontId="12" fillId="8" borderId="55" xfId="0" applyNumberFormat="1" applyFont="1" applyFill="1" applyBorder="1" applyAlignment="1">
      <alignment horizontal="center" vertical="center"/>
    </xf>
    <xf numFmtId="4" fontId="12" fillId="8" borderId="55" xfId="0" applyNumberFormat="1" applyFont="1" applyFill="1" applyBorder="1" applyAlignment="1">
      <alignment horizontal="center" vertical="center" wrapText="1"/>
    </xf>
    <xf numFmtId="4" fontId="12" fillId="8" borderId="56" xfId="0" applyNumberFormat="1" applyFont="1" applyFill="1" applyBorder="1" applyAlignment="1">
      <alignment horizontal="center" vertical="center" wrapText="1"/>
    </xf>
    <xf numFmtId="4" fontId="12" fillId="0" borderId="2" xfId="12" applyNumberFormat="1" applyFont="1" applyBorder="1" applyAlignment="1">
      <alignment vertical="center"/>
    </xf>
    <xf numFmtId="4" fontId="12" fillId="0" borderId="57" xfId="12" applyNumberFormat="1" applyFont="1" applyBorder="1" applyAlignment="1">
      <alignment vertical="center"/>
    </xf>
    <xf numFmtId="4" fontId="12" fillId="0" borderId="40" xfId="12" applyNumberFormat="1" applyFont="1" applyBorder="1" applyAlignment="1">
      <alignment vertical="center"/>
    </xf>
    <xf numFmtId="4" fontId="12" fillId="0" borderId="45" xfId="12" applyNumberFormat="1" applyFont="1" applyBorder="1" applyAlignment="1">
      <alignment vertical="center"/>
    </xf>
    <xf numFmtId="4" fontId="12" fillId="0" borderId="58" xfId="12" applyNumberFormat="1" applyFont="1" applyBorder="1" applyAlignment="1">
      <alignment vertical="center"/>
    </xf>
    <xf numFmtId="4" fontId="0" fillId="8" borderId="59" xfId="0" applyNumberFormat="1" applyFont="1" applyFill="1" applyBorder="1" applyAlignment="1">
      <alignment vertical="center"/>
    </xf>
    <xf numFmtId="4" fontId="12" fillId="9" borderId="43" xfId="1" applyNumberFormat="1" applyFont="1" applyFill="1" applyBorder="1" applyAlignment="1" applyProtection="1">
      <alignment horizontal="center" vertical="center"/>
      <protection locked="0"/>
    </xf>
    <xf numFmtId="4" fontId="0" fillId="8" borderId="60" xfId="0" applyNumberFormat="1" applyFont="1" applyFill="1" applyBorder="1" applyAlignment="1">
      <alignment vertical="center"/>
    </xf>
    <xf numFmtId="4" fontId="0" fillId="8" borderId="43" xfId="0" applyNumberFormat="1" applyFont="1" applyFill="1" applyBorder="1" applyAlignment="1">
      <alignment vertical="center"/>
    </xf>
    <xf numFmtId="4" fontId="0" fillId="9" borderId="42" xfId="0" applyNumberFormat="1" applyFont="1" applyFill="1" applyBorder="1" applyAlignment="1" applyProtection="1">
      <alignment vertical="center"/>
      <protection locked="0"/>
    </xf>
    <xf numFmtId="4" fontId="0" fillId="8" borderId="42" xfId="0" applyNumberFormat="1" applyFont="1" applyFill="1" applyBorder="1" applyAlignment="1">
      <alignment vertical="center"/>
    </xf>
    <xf numFmtId="0" fontId="0" fillId="8" borderId="0" xfId="0" applyFill="1" applyAlignment="1">
      <alignment vertical="center"/>
    </xf>
    <xf numFmtId="0" fontId="0" fillId="8" borderId="0" xfId="0" applyFont="1" applyFill="1" applyAlignment="1">
      <alignment vertical="center"/>
    </xf>
    <xf numFmtId="0" fontId="11" fillId="8" borderId="0" xfId="0" applyFont="1" applyFill="1" applyAlignment="1">
      <alignment vertical="center"/>
    </xf>
    <xf numFmtId="49" fontId="0" fillId="8" borderId="0" xfId="0" applyNumberFormat="1" applyFont="1" applyFill="1" applyAlignment="1">
      <alignment horizontal="center" vertical="center"/>
    </xf>
    <xf numFmtId="0" fontId="15" fillId="0" borderId="34" xfId="0" applyFont="1" applyBorder="1" applyAlignment="1">
      <alignment horizontal="centerContinuous" vertical="center"/>
    </xf>
    <xf numFmtId="0" fontId="15" fillId="0" borderId="52" xfId="0" applyFont="1" applyBorder="1" applyAlignment="1">
      <alignment horizontal="centerContinuous" vertical="center"/>
    </xf>
    <xf numFmtId="0" fontId="15" fillId="0" borderId="58" xfId="0" applyFont="1" applyBorder="1" applyAlignment="1">
      <alignment horizontal="centerContinuous" vertical="center"/>
    </xf>
    <xf numFmtId="0" fontId="12" fillId="0" borderId="61" xfId="0" applyFont="1" applyBorder="1" applyAlignment="1">
      <alignment horizontal="center" vertical="center" textRotation="90" wrapText="1"/>
    </xf>
    <xf numFmtId="0" fontId="12" fillId="0" borderId="62" xfId="0" applyFont="1" applyBorder="1" applyAlignment="1">
      <alignment horizontal="center" vertical="center" textRotation="90" wrapText="1"/>
    </xf>
    <xf numFmtId="0" fontId="12" fillId="0" borderId="58" xfId="0" applyFont="1" applyBorder="1" applyAlignment="1">
      <alignment horizontal="center" vertical="center" textRotation="90" wrapText="1"/>
    </xf>
    <xf numFmtId="0" fontId="12" fillId="0" borderId="23" xfId="0" applyFont="1" applyBorder="1" applyAlignment="1">
      <alignment horizontal="center" vertical="center"/>
    </xf>
    <xf numFmtId="0" fontId="0" fillId="0" borderId="49" xfId="0" applyFont="1" applyBorder="1" applyAlignment="1">
      <alignment horizontal="center" vertical="center"/>
    </xf>
    <xf numFmtId="0" fontId="0" fillId="0" borderId="0" xfId="0" applyFont="1" applyAlignment="1">
      <alignment horizontal="center" vertical="center"/>
    </xf>
    <xf numFmtId="0" fontId="12" fillId="0" borderId="0" xfId="0" applyFont="1" applyAlignment="1">
      <alignment horizontal="center" vertical="center"/>
    </xf>
    <xf numFmtId="4" fontId="0" fillId="8" borderId="0" xfId="0" applyNumberFormat="1" applyFont="1" applyFill="1" applyAlignment="1">
      <alignment horizontal="right" vertical="center"/>
    </xf>
    <xf numFmtId="0" fontId="0" fillId="0" borderId="61" xfId="0" applyFont="1" applyBorder="1" applyAlignment="1">
      <alignment horizontal="center" vertical="center" wrapText="1"/>
    </xf>
    <xf numFmtId="49" fontId="0" fillId="0" borderId="58" xfId="0" applyNumberFormat="1" applyFont="1" applyBorder="1" applyAlignment="1">
      <alignment horizontal="center" vertical="center" wrapText="1"/>
    </xf>
    <xf numFmtId="0" fontId="16" fillId="0" borderId="42" xfId="0" applyFont="1" applyBorder="1" applyAlignment="1">
      <alignment vertical="center" wrapText="1"/>
    </xf>
    <xf numFmtId="0" fontId="16" fillId="0" borderId="42" xfId="0" applyFont="1" applyBorder="1" applyAlignment="1">
      <alignment horizontal="center" vertical="center"/>
    </xf>
    <xf numFmtId="0" fontId="0" fillId="0" borderId="15" xfId="0" applyFont="1" applyBorder="1" applyAlignment="1">
      <alignment vertical="center" wrapText="1"/>
    </xf>
    <xf numFmtId="49" fontId="0" fillId="0" borderId="45" xfId="0" applyNumberFormat="1" applyFont="1" applyBorder="1" applyAlignment="1">
      <alignment horizontal="center" vertical="center" wrapText="1"/>
    </xf>
    <xf numFmtId="4" fontId="0" fillId="9" borderId="58" xfId="0" applyNumberFormat="1" applyFont="1" applyFill="1" applyBorder="1" applyAlignment="1" applyProtection="1">
      <alignment vertical="center"/>
      <protection locked="0"/>
    </xf>
    <xf numFmtId="4" fontId="0" fillId="9" borderId="4" xfId="0" applyNumberFormat="1" applyFont="1" applyFill="1" applyBorder="1" applyAlignment="1" applyProtection="1">
      <alignment vertical="center"/>
      <protection locked="0"/>
    </xf>
    <xf numFmtId="49" fontId="0" fillId="0" borderId="42" xfId="0" applyNumberFormat="1" applyFont="1" applyBorder="1" applyAlignment="1">
      <alignment horizontal="center" vertical="center" wrapText="1"/>
    </xf>
    <xf numFmtId="0" fontId="0" fillId="11" borderId="61" xfId="0" applyFont="1" applyFill="1" applyBorder="1" applyAlignment="1">
      <alignment horizontal="center" vertical="center" wrapText="1"/>
    </xf>
    <xf numFmtId="49" fontId="0" fillId="11" borderId="42" xfId="0" applyNumberFormat="1" applyFont="1" applyFill="1" applyBorder="1" applyAlignment="1">
      <alignment horizontal="center" vertical="center" wrapText="1"/>
    </xf>
    <xf numFmtId="0" fontId="0" fillId="11" borderId="43" xfId="0" applyFont="1" applyFill="1" applyBorder="1" applyAlignment="1">
      <alignment horizontal="left" vertical="center" wrapText="1"/>
    </xf>
    <xf numFmtId="0" fontId="0" fillId="11" borderId="42" xfId="0" applyFont="1" applyFill="1" applyBorder="1" applyAlignment="1">
      <alignment horizontal="center" vertical="center"/>
    </xf>
    <xf numFmtId="0" fontId="0" fillId="11" borderId="43" xfId="0" applyFont="1" applyFill="1" applyBorder="1" applyAlignment="1">
      <alignment vertical="center" wrapText="1"/>
    </xf>
    <xf numFmtId="4" fontId="0" fillId="11" borderId="44" xfId="0" applyNumberFormat="1" applyFont="1" applyFill="1" applyBorder="1" applyAlignment="1">
      <alignment vertical="center" wrapText="1"/>
    </xf>
    <xf numFmtId="0" fontId="19" fillId="0" borderId="61" xfId="0" applyFont="1" applyBorder="1" applyAlignment="1" applyProtection="1">
      <alignment horizontal="center" vertical="center" wrapText="1"/>
      <protection locked="0"/>
    </xf>
    <xf numFmtId="49" fontId="19" fillId="0" borderId="45" xfId="0" applyNumberFormat="1" applyFont="1" applyBorder="1" applyAlignment="1" applyProtection="1">
      <alignment horizontal="center" vertical="center" wrapText="1"/>
      <protection locked="0"/>
    </xf>
    <xf numFmtId="0" fontId="12" fillId="0" borderId="43" xfId="0" applyFont="1" applyBorder="1" applyAlignment="1">
      <alignment horizontal="left" vertical="center" wrapText="1"/>
    </xf>
    <xf numFmtId="0" fontId="0" fillId="0" borderId="42" xfId="0" applyFont="1" applyBorder="1" applyAlignment="1">
      <alignment vertical="center" wrapText="1"/>
    </xf>
    <xf numFmtId="0" fontId="0" fillId="9" borderId="61" xfId="0" applyFont="1" applyFill="1" applyBorder="1" applyAlignment="1" applyProtection="1">
      <alignment horizontal="center" vertical="center" wrapText="1"/>
      <protection locked="0"/>
    </xf>
    <xf numFmtId="49" fontId="0" fillId="0" borderId="17" xfId="0" applyNumberFormat="1" applyFont="1" applyBorder="1" applyAlignment="1" applyProtection="1">
      <alignment horizontal="center" vertical="center" wrapText="1"/>
      <protection locked="0"/>
    </xf>
    <xf numFmtId="0" fontId="0" fillId="9" borderId="63" xfId="0" applyFont="1" applyFill="1" applyBorder="1" applyAlignment="1" applyProtection="1">
      <alignment horizontal="left" vertical="center" wrapText="1"/>
      <protection locked="0"/>
    </xf>
    <xf numFmtId="0" fontId="0" fillId="9" borderId="64" xfId="0" applyFont="1" applyFill="1" applyBorder="1" applyAlignment="1" applyProtection="1">
      <alignment horizontal="center" vertical="center"/>
      <protection locked="0"/>
    </xf>
    <xf numFmtId="0" fontId="0" fillId="9" borderId="43" xfId="0" applyFont="1" applyFill="1" applyBorder="1" applyAlignment="1" applyProtection="1">
      <alignment vertical="center" wrapText="1"/>
      <protection locked="0"/>
    </xf>
    <xf numFmtId="0" fontId="20" fillId="9" borderId="61" xfId="0" applyFont="1" applyFill="1" applyBorder="1" applyAlignment="1" applyProtection="1">
      <alignment horizontal="center" vertical="center" wrapText="1"/>
      <protection locked="0"/>
    </xf>
    <xf numFmtId="49" fontId="20" fillId="0" borderId="17" xfId="0" applyNumberFormat="1" applyFont="1" applyBorder="1" applyAlignment="1" applyProtection="1">
      <alignment horizontal="center" vertical="center" wrapText="1"/>
      <protection locked="0"/>
    </xf>
    <xf numFmtId="4" fontId="12" fillId="0" borderId="59" xfId="12" applyNumberFormat="1" applyFont="1" applyBorder="1" applyAlignment="1">
      <alignment vertical="center"/>
    </xf>
    <xf numFmtId="4" fontId="0" fillId="0" borderId="42" xfId="0" applyNumberFormat="1" applyFont="1" applyBorder="1" applyAlignment="1">
      <alignment vertical="center"/>
    </xf>
    <xf numFmtId="4" fontId="0" fillId="8" borderId="64" xfId="0" applyNumberFormat="1" applyFont="1" applyFill="1" applyBorder="1" applyAlignment="1">
      <alignment vertical="center"/>
    </xf>
    <xf numFmtId="4" fontId="0" fillId="9" borderId="64" xfId="0" applyNumberFormat="1" applyFont="1" applyFill="1" applyBorder="1" applyAlignment="1" applyProtection="1">
      <alignment vertical="center"/>
      <protection locked="0"/>
    </xf>
    <xf numFmtId="4" fontId="0" fillId="8" borderId="15" xfId="0" applyNumberFormat="1" applyFont="1" applyFill="1" applyBorder="1" applyAlignment="1">
      <alignment vertical="center"/>
    </xf>
    <xf numFmtId="0" fontId="12" fillId="0" borderId="18" xfId="0" applyFont="1" applyBorder="1" applyAlignment="1">
      <alignment horizontal="center" vertical="center"/>
    </xf>
    <xf numFmtId="0" fontId="0" fillId="0" borderId="33" xfId="0" applyFont="1" applyBorder="1" applyAlignment="1">
      <alignment horizontal="center" vertical="center"/>
    </xf>
    <xf numFmtId="0" fontId="12" fillId="0" borderId="20" xfId="0" applyFont="1" applyBorder="1" applyAlignment="1">
      <alignment horizontal="center" vertical="center"/>
    </xf>
    <xf numFmtId="0" fontId="0" fillId="0" borderId="48" xfId="0" applyFont="1" applyBorder="1" applyAlignment="1">
      <alignment horizontal="center" vertical="center"/>
    </xf>
    <xf numFmtId="4" fontId="0" fillId="8" borderId="20" xfId="0" applyNumberFormat="1" applyFont="1" applyFill="1" applyBorder="1" applyAlignment="1">
      <alignment horizontal="right" vertical="center"/>
    </xf>
    <xf numFmtId="4" fontId="0" fillId="8" borderId="1" xfId="0" applyNumberFormat="1" applyFont="1" applyFill="1" applyBorder="1" applyAlignment="1">
      <alignment horizontal="right" vertical="center"/>
    </xf>
    <xf numFmtId="0" fontId="0" fillId="0" borderId="3" xfId="0" applyFont="1" applyBorder="1" applyAlignment="1">
      <alignment horizontal="center" vertical="center"/>
    </xf>
    <xf numFmtId="4" fontId="0" fillId="8" borderId="23" xfId="0" applyNumberFormat="1" applyFont="1" applyFill="1" applyBorder="1" applyAlignment="1">
      <alignment horizontal="right" vertical="center"/>
    </xf>
    <xf numFmtId="4" fontId="0" fillId="9" borderId="59" xfId="0" applyNumberFormat="1" applyFont="1" applyFill="1" applyBorder="1" applyAlignment="1" applyProtection="1">
      <alignment vertical="center"/>
      <protection locked="0"/>
    </xf>
    <xf numFmtId="0" fontId="16" fillId="0" borderId="41" xfId="0" applyFont="1" applyBorder="1" applyAlignment="1">
      <alignment vertical="center"/>
    </xf>
    <xf numFmtId="4" fontId="0" fillId="9" borderId="41" xfId="0" applyNumberFormat="1" applyFont="1" applyFill="1" applyBorder="1" applyAlignment="1" applyProtection="1">
      <alignment vertical="center"/>
      <protection locked="0"/>
    </xf>
    <xf numFmtId="49" fontId="0" fillId="0" borderId="47" xfId="0" applyNumberFormat="1" applyFont="1" applyBorder="1" applyAlignment="1">
      <alignment horizontal="center" vertical="center" wrapText="1"/>
    </xf>
    <xf numFmtId="0" fontId="16" fillId="0" borderId="4" xfId="0" applyFont="1" applyBorder="1" applyAlignment="1">
      <alignment vertical="center" wrapText="1"/>
    </xf>
    <xf numFmtId="4" fontId="0" fillId="9" borderId="16" xfId="0" applyNumberFormat="1" applyFont="1" applyFill="1" applyBorder="1" applyAlignment="1" applyProtection="1">
      <alignment vertical="center"/>
      <protection locked="0"/>
    </xf>
    <xf numFmtId="0" fontId="16" fillId="0" borderId="4" xfId="0" applyFont="1" applyBorder="1" applyAlignment="1">
      <alignment horizontal="center" vertical="center"/>
    </xf>
    <xf numFmtId="4" fontId="0" fillId="9" borderId="16" xfId="0" applyNumberFormat="1" applyFont="1" applyFill="1" applyBorder="1" applyAlignment="1" applyProtection="1">
      <alignment vertical="center" wrapText="1"/>
      <protection locked="0"/>
    </xf>
    <xf numFmtId="4" fontId="12" fillId="0" borderId="41" xfId="12" applyNumberFormat="1" applyFont="1" applyBorder="1" applyAlignment="1">
      <alignment vertical="center"/>
    </xf>
    <xf numFmtId="4" fontId="12" fillId="0" borderId="16" xfId="12" applyNumberFormat="1" applyFont="1" applyBorder="1" applyAlignment="1">
      <alignment vertical="center"/>
    </xf>
    <xf numFmtId="4" fontId="12" fillId="0" borderId="47" xfId="12" applyNumberFormat="1" applyFont="1" applyBorder="1" applyAlignment="1">
      <alignment vertical="center"/>
    </xf>
    <xf numFmtId="4" fontId="12" fillId="9" borderId="15" xfId="1" applyNumberFormat="1" applyFont="1" applyFill="1" applyBorder="1" applyAlignment="1" applyProtection="1">
      <alignment horizontal="center" vertical="center"/>
      <protection locked="0"/>
    </xf>
    <xf numFmtId="4" fontId="12" fillId="9" borderId="16" xfId="1" applyNumberFormat="1" applyFont="1" applyFill="1" applyBorder="1" applyAlignment="1" applyProtection="1">
      <alignment horizontal="center" vertical="center"/>
      <protection locked="0"/>
    </xf>
    <xf numFmtId="0" fontId="12" fillId="0" borderId="1" xfId="0" applyFont="1" applyBorder="1" applyAlignment="1">
      <alignment horizontal="center" vertical="center"/>
    </xf>
    <xf numFmtId="4" fontId="0" fillId="9" borderId="45" xfId="0" applyNumberFormat="1" applyFont="1" applyFill="1" applyBorder="1" applyAlignment="1" applyProtection="1">
      <alignment vertical="center"/>
      <protection locked="0"/>
    </xf>
    <xf numFmtId="4" fontId="0" fillId="8" borderId="45" xfId="0" applyNumberFormat="1" applyFont="1" applyFill="1" applyBorder="1" applyAlignment="1">
      <alignment vertical="center"/>
    </xf>
    <xf numFmtId="4" fontId="0" fillId="8" borderId="58" xfId="0" applyNumberFormat="1" applyFont="1" applyFill="1" applyBorder="1" applyAlignment="1">
      <alignment vertical="center"/>
    </xf>
    <xf numFmtId="0" fontId="0" fillId="0" borderId="3" xfId="0" applyBorder="1"/>
    <xf numFmtId="4" fontId="0" fillId="0" borderId="45" xfId="0" applyNumberFormat="1" applyFont="1" applyBorder="1" applyAlignment="1">
      <alignment vertical="center"/>
    </xf>
    <xf numFmtId="4" fontId="0" fillId="0" borderId="58" xfId="0" applyNumberFormat="1" applyFont="1" applyBorder="1" applyAlignment="1">
      <alignment vertical="center"/>
    </xf>
    <xf numFmtId="4" fontId="0" fillId="0" borderId="60" xfId="0" applyNumberFormat="1" applyFont="1" applyBorder="1" applyAlignment="1">
      <alignment vertical="center"/>
    </xf>
    <xf numFmtId="4" fontId="0" fillId="8" borderId="18" xfId="0" applyNumberFormat="1" applyFont="1" applyFill="1" applyBorder="1" applyAlignment="1">
      <alignment horizontal="right" vertical="center"/>
    </xf>
    <xf numFmtId="0" fontId="0" fillId="0" borderId="64" xfId="0" applyFont="1" applyBorder="1" applyAlignment="1">
      <alignment horizontal="center" vertical="center"/>
    </xf>
    <xf numFmtId="4" fontId="0" fillId="0" borderId="43" xfId="0" applyNumberFormat="1" applyFont="1" applyBorder="1" applyAlignment="1">
      <alignment vertical="center"/>
    </xf>
    <xf numFmtId="4" fontId="0" fillId="0" borderId="59" xfId="0" applyNumberFormat="1" applyFont="1" applyBorder="1" applyAlignment="1">
      <alignment vertical="center"/>
    </xf>
    <xf numFmtId="4" fontId="0" fillId="0" borderId="0" xfId="0" applyNumberFormat="1" applyFont="1" applyAlignment="1">
      <alignment horizontal="right" vertical="center"/>
    </xf>
    <xf numFmtId="0" fontId="0" fillId="0" borderId="65" xfId="0" applyFont="1" applyBorder="1" applyAlignment="1">
      <alignment horizontal="center" vertical="center" wrapText="1"/>
    </xf>
    <xf numFmtId="0" fontId="0" fillId="0" borderId="66" xfId="0" applyFont="1" applyBorder="1" applyAlignment="1">
      <alignment horizontal="center" vertical="center" wrapText="1"/>
    </xf>
    <xf numFmtId="49" fontId="0" fillId="0" borderId="4" xfId="0" applyNumberFormat="1" applyFont="1" applyBorder="1" applyAlignment="1">
      <alignment horizontal="center" vertical="center" wrapText="1"/>
    </xf>
    <xf numFmtId="4" fontId="0" fillId="9" borderId="61" xfId="0" applyNumberFormat="1" applyFont="1" applyFill="1" applyBorder="1" applyAlignment="1" applyProtection="1">
      <alignment vertical="center"/>
      <protection locked="0"/>
    </xf>
    <xf numFmtId="4" fontId="0" fillId="9" borderId="35" xfId="0" applyNumberFormat="1" applyFont="1" applyFill="1" applyBorder="1" applyAlignment="1" applyProtection="1">
      <alignment vertical="center"/>
      <protection locked="0"/>
    </xf>
    <xf numFmtId="0" fontId="0" fillId="0" borderId="67" xfId="0" applyFont="1" applyBorder="1" applyAlignment="1">
      <alignment horizontal="center" vertical="center" wrapText="1"/>
    </xf>
    <xf numFmtId="49" fontId="0" fillId="0" borderId="17" xfId="0" applyNumberFormat="1" applyFont="1" applyBorder="1" applyAlignment="1">
      <alignment horizontal="center" vertical="center" wrapText="1"/>
    </xf>
    <xf numFmtId="0" fontId="0" fillId="0" borderId="63" xfId="0" applyFont="1" applyBorder="1" applyAlignment="1">
      <alignment horizontal="left" vertical="center" wrapText="1"/>
    </xf>
    <xf numFmtId="0" fontId="0" fillId="0" borderId="63" xfId="0" applyFont="1" applyBorder="1" applyAlignment="1">
      <alignment vertical="center" wrapText="1"/>
    </xf>
    <xf numFmtId="4" fontId="0" fillId="0" borderId="68" xfId="0" applyNumberFormat="1" applyFont="1" applyBorder="1" applyAlignment="1">
      <alignment vertical="center" wrapText="1"/>
    </xf>
    <xf numFmtId="4" fontId="0" fillId="9" borderId="7" xfId="0" applyNumberFormat="1" applyFont="1" applyFill="1" applyBorder="1" applyAlignment="1" applyProtection="1">
      <alignment vertical="center"/>
      <protection locked="0"/>
    </xf>
    <xf numFmtId="0" fontId="12" fillId="0" borderId="45" xfId="0" applyFont="1" applyBorder="1" applyAlignment="1">
      <alignment vertical="center" wrapText="1"/>
    </xf>
    <xf numFmtId="4" fontId="12" fillId="0" borderId="44" xfId="0" applyNumberFormat="1" applyFont="1" applyBorder="1" applyAlignment="1">
      <alignment vertical="center" wrapText="1"/>
    </xf>
    <xf numFmtId="0" fontId="0" fillId="0" borderId="69" xfId="0" applyFont="1" applyBorder="1" applyAlignment="1">
      <alignment horizontal="left" vertical="center" wrapText="1"/>
    </xf>
    <xf numFmtId="0" fontId="12" fillId="0" borderId="0" xfId="0" applyFont="1" applyBorder="1" applyAlignment="1">
      <alignment vertical="center" wrapText="1"/>
    </xf>
    <xf numFmtId="4" fontId="12" fillId="0" borderId="46" xfId="0" applyNumberFormat="1" applyFont="1" applyBorder="1" applyAlignment="1">
      <alignment vertical="center" wrapText="1"/>
    </xf>
    <xf numFmtId="4" fontId="0" fillId="9" borderId="0" xfId="0" applyNumberFormat="1" applyFont="1" applyFill="1" applyBorder="1" applyAlignment="1" applyProtection="1">
      <alignment vertical="center"/>
      <protection locked="0"/>
    </xf>
    <xf numFmtId="4" fontId="0" fillId="8" borderId="63" xfId="0" applyNumberFormat="1" applyFont="1" applyFill="1" applyBorder="1" applyAlignment="1">
      <alignment vertical="center"/>
    </xf>
    <xf numFmtId="4" fontId="0" fillId="8" borderId="0" xfId="0" applyNumberFormat="1" applyFont="1" applyFill="1" applyBorder="1" applyAlignment="1">
      <alignment vertical="center"/>
    </xf>
    <xf numFmtId="4" fontId="0" fillId="0" borderId="17" xfId="0" applyNumberFormat="1" applyFont="1" applyBorder="1" applyAlignment="1">
      <alignment vertical="center"/>
    </xf>
    <xf numFmtId="4" fontId="0" fillId="0" borderId="7" xfId="0" applyNumberFormat="1" applyFont="1" applyBorder="1" applyAlignment="1">
      <alignment vertical="center"/>
    </xf>
    <xf numFmtId="4" fontId="54" fillId="0" borderId="16" xfId="12" applyNumberFormat="1" applyBorder="1" applyAlignment="1">
      <alignment vertical="center"/>
    </xf>
    <xf numFmtId="4" fontId="54" fillId="0" borderId="42" xfId="12" applyNumberFormat="1" applyBorder="1" applyAlignment="1">
      <alignment vertical="center"/>
    </xf>
    <xf numFmtId="4" fontId="54" fillId="0" borderId="4" xfId="12" applyNumberFormat="1" applyBorder="1" applyAlignment="1">
      <alignment vertical="center"/>
    </xf>
    <xf numFmtId="4" fontId="0" fillId="0" borderId="0" xfId="0" applyNumberFormat="1" applyFont="1" applyBorder="1" applyAlignment="1">
      <alignment vertical="center"/>
    </xf>
    <xf numFmtId="4" fontId="0" fillId="9" borderId="43" xfId="0" applyNumberFormat="1" applyFont="1" applyFill="1" applyBorder="1" applyAlignment="1" applyProtection="1">
      <alignment vertical="center"/>
      <protection locked="0"/>
    </xf>
    <xf numFmtId="0" fontId="0" fillId="0" borderId="70" xfId="0" applyFont="1" applyBorder="1" applyAlignment="1">
      <alignment horizontal="center" vertical="center" wrapText="1"/>
    </xf>
    <xf numFmtId="49" fontId="0" fillId="0" borderId="50" xfId="0" applyNumberFormat="1" applyFont="1" applyBorder="1" applyAlignment="1">
      <alignment horizontal="center" vertical="center" wrapText="1"/>
    </xf>
    <xf numFmtId="0" fontId="0" fillId="0" borderId="71" xfId="0" applyFont="1" applyBorder="1" applyAlignment="1">
      <alignment horizontal="left" vertical="center" wrapText="1"/>
    </xf>
    <xf numFmtId="0" fontId="0" fillId="0" borderId="71" xfId="0" applyFont="1" applyBorder="1" applyAlignment="1">
      <alignment horizontal="center" vertical="center"/>
    </xf>
    <xf numFmtId="0" fontId="12" fillId="0" borderId="71" xfId="0" applyFont="1" applyBorder="1" applyAlignment="1">
      <alignment vertical="center" wrapText="1"/>
    </xf>
    <xf numFmtId="4" fontId="12" fillId="0" borderId="72" xfId="0" applyNumberFormat="1" applyFont="1" applyBorder="1" applyAlignment="1">
      <alignment vertical="center" wrapText="1"/>
    </xf>
    <xf numFmtId="4" fontId="0" fillId="9" borderId="26" xfId="0" applyNumberFormat="1" applyFont="1" applyFill="1" applyBorder="1" applyAlignment="1" applyProtection="1">
      <alignment vertical="center"/>
      <protection locked="0"/>
    </xf>
    <xf numFmtId="0" fontId="0" fillId="0" borderId="15" xfId="0" applyFont="1" applyBorder="1" applyAlignment="1">
      <alignment horizontal="center" vertical="center"/>
    </xf>
    <xf numFmtId="0" fontId="12" fillId="0" borderId="4" xfId="0" applyFont="1" applyBorder="1" applyAlignment="1">
      <alignment vertical="center" wrapText="1"/>
    </xf>
    <xf numFmtId="0" fontId="0" fillId="0" borderId="42" xfId="0" applyFont="1" applyBorder="1" applyAlignment="1">
      <alignment horizontal="left" vertical="center" wrapText="1"/>
    </xf>
    <xf numFmtId="0" fontId="12" fillId="0" borderId="42" xfId="0" applyFont="1" applyBorder="1" applyAlignment="1">
      <alignment vertical="center" wrapText="1"/>
    </xf>
    <xf numFmtId="4" fontId="0" fillId="8" borderId="26" xfId="0" applyNumberFormat="1" applyFont="1" applyFill="1" applyBorder="1" applyAlignment="1">
      <alignment vertical="center"/>
    </xf>
    <xf numFmtId="4" fontId="0" fillId="8" borderId="50" xfId="0" applyNumberFormat="1" applyFont="1" applyFill="1" applyBorder="1" applyAlignment="1">
      <alignment vertical="center"/>
    </xf>
    <xf numFmtId="4" fontId="0" fillId="9" borderId="73" xfId="0" applyNumberFormat="1" applyFont="1" applyFill="1" applyBorder="1" applyAlignment="1" applyProtection="1">
      <alignment vertical="center"/>
      <protection locked="0"/>
    </xf>
    <xf numFmtId="0" fontId="0" fillId="0" borderId="59" xfId="0" applyFont="1" applyBorder="1" applyAlignment="1">
      <alignment horizontal="center" vertical="center"/>
    </xf>
    <xf numFmtId="49" fontId="12" fillId="0" borderId="43" xfId="0" applyNumberFormat="1" applyFont="1" applyBorder="1" applyAlignment="1">
      <alignment horizontal="left" vertical="center" wrapText="1"/>
    </xf>
    <xf numFmtId="0" fontId="19" fillId="8" borderId="61" xfId="0" applyFont="1" applyFill="1" applyBorder="1" applyAlignment="1" applyProtection="1">
      <alignment horizontal="center" vertical="center" wrapText="1"/>
      <protection locked="0"/>
    </xf>
    <xf numFmtId="0" fontId="0" fillId="0" borderId="74" xfId="0"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26" xfId="0" applyNumberFormat="1" applyFont="1" applyBorder="1" applyAlignment="1">
      <alignment horizontal="center" vertical="center" wrapText="1"/>
    </xf>
    <xf numFmtId="0" fontId="0" fillId="0" borderId="73" xfId="0" applyFont="1" applyBorder="1" applyAlignment="1">
      <alignment horizontal="left" vertical="center" wrapText="1"/>
    </xf>
    <xf numFmtId="0" fontId="12" fillId="0" borderId="26" xfId="0" applyFont="1" applyBorder="1" applyAlignment="1">
      <alignment vertical="center" wrapText="1"/>
    </xf>
    <xf numFmtId="4" fontId="12" fillId="0" borderId="60" xfId="0" applyNumberFormat="1" applyFont="1" applyBorder="1" applyAlignment="1">
      <alignment vertical="center" wrapText="1"/>
    </xf>
    <xf numFmtId="4" fontId="0" fillId="0" borderId="45" xfId="0" applyNumberFormat="1" applyFont="1" applyBorder="1" applyAlignment="1" applyProtection="1">
      <alignment vertical="center"/>
      <protection locked="0"/>
    </xf>
    <xf numFmtId="0" fontId="0" fillId="0" borderId="4" xfId="0" applyFont="1" applyBorder="1" applyAlignment="1">
      <alignment horizontal="left" vertical="center" wrapText="1"/>
    </xf>
    <xf numFmtId="0" fontId="0" fillId="9" borderId="35" xfId="0" applyFont="1" applyFill="1" applyBorder="1" applyAlignment="1" applyProtection="1">
      <alignment horizontal="center" vertical="center" wrapText="1"/>
      <protection locked="0"/>
    </xf>
    <xf numFmtId="49" fontId="0" fillId="0" borderId="55" xfId="0" applyNumberFormat="1" applyFont="1" applyBorder="1" applyAlignment="1" applyProtection="1">
      <alignment horizontal="center" vertical="center" wrapText="1"/>
      <protection locked="0"/>
    </xf>
    <xf numFmtId="0" fontId="0" fillId="9" borderId="75" xfId="0" applyFont="1" applyFill="1" applyBorder="1" applyAlignment="1" applyProtection="1">
      <alignment horizontal="left" vertical="center" wrapText="1"/>
      <protection locked="0"/>
    </xf>
    <xf numFmtId="0" fontId="0" fillId="9" borderId="55" xfId="0" applyFont="1" applyFill="1" applyBorder="1" applyAlignment="1" applyProtection="1">
      <alignment horizontal="center" vertical="center"/>
      <protection locked="0"/>
    </xf>
    <xf numFmtId="0" fontId="0" fillId="9" borderId="15" xfId="0" applyFont="1" applyFill="1" applyBorder="1" applyAlignment="1" applyProtection="1">
      <alignment vertical="center" wrapText="1"/>
      <protection locked="0"/>
    </xf>
    <xf numFmtId="49" fontId="20" fillId="0" borderId="0" xfId="0" applyNumberFormat="1" applyFont="1" applyBorder="1" applyAlignment="1" applyProtection="1">
      <alignment horizontal="center" vertical="center" wrapText="1"/>
      <protection locked="0"/>
    </xf>
    <xf numFmtId="0" fontId="0" fillId="9" borderId="69" xfId="0" applyFont="1" applyFill="1" applyBorder="1" applyAlignment="1" applyProtection="1">
      <alignment horizontal="left" vertical="center" wrapText="1"/>
      <protection locked="0"/>
    </xf>
    <xf numFmtId="0" fontId="0" fillId="9" borderId="59" xfId="0" applyFont="1" applyFill="1" applyBorder="1" applyAlignment="1" applyProtection="1">
      <alignment horizontal="center" vertical="center"/>
      <protection locked="0"/>
    </xf>
    <xf numFmtId="0" fontId="0" fillId="0" borderId="75" xfId="0" applyFont="1" applyBorder="1" applyAlignment="1" applyProtection="1">
      <alignment horizontal="left" vertical="center" wrapText="1"/>
      <protection locked="0"/>
    </xf>
    <xf numFmtId="4" fontId="0" fillId="0" borderId="56" xfId="0" applyNumberFormat="1" applyFont="1" applyBorder="1" applyAlignment="1">
      <alignment vertical="center" wrapText="1"/>
    </xf>
    <xf numFmtId="0" fontId="21" fillId="0" borderId="1" xfId="0" applyFont="1" applyBorder="1" applyAlignment="1">
      <alignment horizontal="center" vertical="center"/>
    </xf>
    <xf numFmtId="49" fontId="21" fillId="0" borderId="24" xfId="0" applyNumberFormat="1" applyFont="1" applyBorder="1" applyAlignment="1">
      <alignment horizontal="center" vertical="center"/>
    </xf>
    <xf numFmtId="1" fontId="10" fillId="0" borderId="24" xfId="0" applyNumberFormat="1" applyFont="1" applyBorder="1" applyAlignment="1">
      <alignment vertical="center"/>
    </xf>
    <xf numFmtId="1" fontId="22" fillId="0" borderId="24" xfId="0" applyNumberFormat="1" applyFont="1" applyBorder="1" applyAlignment="1">
      <alignment horizontal="center" vertical="center"/>
    </xf>
    <xf numFmtId="4" fontId="0" fillId="0" borderId="2" xfId="1" applyNumberFormat="1" applyFont="1" applyFill="1" applyBorder="1" applyAlignment="1" applyProtection="1">
      <alignment vertical="center"/>
    </xf>
    <xf numFmtId="4" fontId="0" fillId="0" borderId="1" xfId="1" applyNumberFormat="1" applyFont="1" applyFill="1" applyBorder="1" applyAlignment="1" applyProtection="1">
      <alignment vertical="center"/>
    </xf>
    <xf numFmtId="4" fontId="0" fillId="0" borderId="40" xfId="1" applyNumberFormat="1" applyFont="1" applyFill="1" applyBorder="1" applyAlignment="1" applyProtection="1">
      <alignment vertical="center"/>
    </xf>
    <xf numFmtId="49" fontId="21" fillId="0" borderId="1" xfId="0" applyNumberFormat="1" applyFont="1" applyBorder="1" applyAlignment="1">
      <alignment horizontal="center" vertical="center"/>
    </xf>
    <xf numFmtId="0" fontId="23" fillId="8" borderId="1" xfId="12" applyFont="1" applyFill="1" applyBorder="1" applyAlignment="1">
      <alignment vertical="center"/>
    </xf>
    <xf numFmtId="1" fontId="0" fillId="0" borderId="2" xfId="0" applyNumberFormat="1" applyFont="1" applyBorder="1" applyAlignment="1">
      <alignment horizontal="center" vertical="center"/>
    </xf>
    <xf numFmtId="165" fontId="0" fillId="0" borderId="2" xfId="0" applyNumberFormat="1" applyFont="1" applyBorder="1" applyAlignment="1">
      <alignment vertical="center"/>
    </xf>
    <xf numFmtId="165" fontId="0" fillId="0" borderId="3" xfId="0" applyNumberFormat="1" applyFont="1" applyBorder="1" applyAlignment="1">
      <alignment vertical="center"/>
    </xf>
    <xf numFmtId="4" fontId="12" fillId="0" borderId="1" xfId="0" applyNumberFormat="1" applyFont="1" applyBorder="1" applyAlignment="1">
      <alignment horizontal="centerContinuous" vertical="center" wrapText="1"/>
    </xf>
    <xf numFmtId="2" fontId="12" fillId="0" borderId="76" xfId="1" applyNumberFormat="1" applyFont="1" applyFill="1" applyBorder="1" applyAlignment="1" applyProtection="1">
      <alignment horizontal="centerContinuous" vertical="center"/>
    </xf>
    <xf numFmtId="0" fontId="12" fillId="0" borderId="34" xfId="0" applyFont="1" applyBorder="1" applyAlignment="1">
      <alignment vertical="center"/>
    </xf>
    <xf numFmtId="49" fontId="12" fillId="0" borderId="26" xfId="0" applyNumberFormat="1" applyFont="1" applyBorder="1" applyAlignment="1">
      <alignment vertical="center"/>
    </xf>
    <xf numFmtId="0" fontId="0" fillId="0" borderId="26" xfId="0" applyBorder="1" applyAlignment="1">
      <alignment vertical="center"/>
    </xf>
    <xf numFmtId="0" fontId="0" fillId="0" borderId="19" xfId="0" applyBorder="1" applyAlignment="1">
      <alignment vertical="center"/>
    </xf>
    <xf numFmtId="0" fontId="12" fillId="0" borderId="20" xfId="0" applyFont="1" applyBorder="1" applyAlignment="1">
      <alignment horizontal="left" vertical="center"/>
    </xf>
    <xf numFmtId="49" fontId="12" fillId="0" borderId="0" xfId="0" applyNumberFormat="1" applyFont="1" applyAlignment="1">
      <alignment horizontal="left" vertical="center"/>
    </xf>
    <xf numFmtId="0" fontId="19" fillId="0" borderId="23" xfId="0" applyFont="1" applyBorder="1" applyAlignment="1">
      <alignment vertical="center"/>
    </xf>
    <xf numFmtId="49" fontId="19" fillId="0" borderId="24" xfId="0" applyNumberFormat="1" applyFont="1" applyBorder="1" applyAlignment="1">
      <alignment vertical="center"/>
    </xf>
    <xf numFmtId="0" fontId="0" fillId="0" borderId="24" xfId="0" applyBorder="1" applyAlignment="1">
      <alignment vertical="center"/>
    </xf>
    <xf numFmtId="4" fontId="0" fillId="0" borderId="0" xfId="0" applyNumberFormat="1" applyAlignment="1">
      <alignment vertical="center"/>
    </xf>
    <xf numFmtId="4" fontId="24" fillId="0" borderId="0" xfId="1" applyNumberFormat="1" applyFont="1" applyFill="1" applyBorder="1" applyAlignment="1" applyProtection="1">
      <alignment vertical="center"/>
    </xf>
    <xf numFmtId="4" fontId="12" fillId="0" borderId="41" xfId="1" applyNumberFormat="1" applyFont="1" applyFill="1" applyBorder="1" applyAlignment="1" applyProtection="1">
      <alignment vertical="center"/>
    </xf>
    <xf numFmtId="4" fontId="12" fillId="0" borderId="57" xfId="1" applyNumberFormat="1" applyFont="1" applyFill="1" applyBorder="1" applyAlignment="1" applyProtection="1">
      <alignment vertical="center"/>
    </xf>
    <xf numFmtId="4" fontId="12" fillId="0" borderId="1" xfId="1" applyNumberFormat="1" applyFont="1" applyFill="1" applyBorder="1" applyAlignment="1" applyProtection="1">
      <alignment vertical="center"/>
    </xf>
    <xf numFmtId="4" fontId="12" fillId="0" borderId="40" xfId="1" applyNumberFormat="1" applyFont="1" applyFill="1" applyBorder="1" applyAlignment="1" applyProtection="1">
      <alignment vertical="center"/>
    </xf>
    <xf numFmtId="165" fontId="12" fillId="9" borderId="77" xfId="1" applyFont="1" applyFill="1" applyBorder="1" applyAlignment="1" applyProtection="1">
      <alignment horizontal="right" vertical="center"/>
      <protection locked="0"/>
    </xf>
    <xf numFmtId="4" fontId="12" fillId="0" borderId="40" xfId="0" applyNumberFormat="1" applyFont="1" applyBorder="1" applyAlignment="1">
      <alignment horizontal="left" vertical="center"/>
    </xf>
    <xf numFmtId="167" fontId="12" fillId="0" borderId="57" xfId="0" applyNumberFormat="1" applyFont="1" applyBorder="1" applyAlignment="1">
      <alignment horizontal="center" vertical="center"/>
    </xf>
    <xf numFmtId="0" fontId="0" fillId="0" borderId="33" xfId="0" applyBorder="1" applyAlignment="1">
      <alignment vertical="center"/>
    </xf>
    <xf numFmtId="4" fontId="12" fillId="9" borderId="42" xfId="0" applyNumberFormat="1" applyFont="1" applyFill="1" applyBorder="1" applyAlignment="1" applyProtection="1">
      <alignment vertical="center"/>
      <protection locked="0"/>
    </xf>
    <xf numFmtId="0" fontId="0" fillId="0" borderId="48" xfId="0" applyBorder="1" applyAlignment="1">
      <alignment vertical="center"/>
    </xf>
    <xf numFmtId="10" fontId="12" fillId="9" borderId="42" xfId="0" applyNumberFormat="1" applyFont="1" applyFill="1" applyBorder="1" applyAlignment="1" applyProtection="1">
      <alignment vertical="center"/>
      <protection locked="0"/>
    </xf>
    <xf numFmtId="165" fontId="0" fillId="0" borderId="24" xfId="1" applyFont="1" applyBorder="1" applyAlignment="1" applyProtection="1">
      <alignment vertical="center"/>
    </xf>
    <xf numFmtId="165" fontId="0" fillId="0" borderId="49" xfId="1" applyFont="1" applyBorder="1" applyAlignment="1" applyProtection="1">
      <alignment vertical="center"/>
    </xf>
    <xf numFmtId="4" fontId="12" fillId="0" borderId="0" xfId="1" applyNumberFormat="1" applyFont="1" applyFill="1" applyBorder="1" applyAlignment="1" applyProtection="1">
      <alignment vertical="center"/>
    </xf>
    <xf numFmtId="0" fontId="19" fillId="0" borderId="18" xfId="0" applyFont="1" applyBorder="1" applyAlignment="1">
      <alignment horizontal="center" vertical="center"/>
    </xf>
    <xf numFmtId="0" fontId="19" fillId="0" borderId="0" xfId="0" applyFont="1" applyAlignment="1">
      <alignment horizontal="center" vertical="center"/>
    </xf>
    <xf numFmtId="0" fontId="19" fillId="0" borderId="23" xfId="0" applyFont="1" applyBorder="1" applyAlignment="1">
      <alignment horizontal="center" vertical="center"/>
    </xf>
    <xf numFmtId="0" fontId="7" fillId="0" borderId="0" xfId="0" applyFont="1"/>
    <xf numFmtId="49" fontId="18" fillId="0" borderId="39" xfId="0" applyNumberFormat="1" applyFont="1" applyFill="1" applyBorder="1" applyAlignment="1" applyProtection="1">
      <alignment horizontal="center"/>
    </xf>
    <xf numFmtId="0" fontId="25" fillId="0" borderId="41" xfId="0" applyFont="1" applyFill="1" applyBorder="1" applyAlignment="1" applyProtection="1"/>
    <xf numFmtId="4" fontId="18" fillId="0" borderId="2" xfId="12" applyNumberFormat="1" applyFont="1" applyFill="1" applyBorder="1" applyAlignment="1" applyProtection="1"/>
    <xf numFmtId="1" fontId="18" fillId="0" borderId="2" xfId="12" applyNumberFormat="1" applyFont="1" applyFill="1" applyBorder="1" applyAlignment="1" applyProtection="1">
      <alignment horizontal="center"/>
    </xf>
    <xf numFmtId="2" fontId="7" fillId="0" borderId="0" xfId="0" applyNumberFormat="1" applyFont="1"/>
    <xf numFmtId="49" fontId="18" fillId="0" borderId="2" xfId="12" applyNumberFormat="1" applyFont="1" applyFill="1" applyBorder="1" applyAlignment="1" applyProtection="1"/>
    <xf numFmtId="0" fontId="0" fillId="0" borderId="0" xfId="4" applyFont="1" applyProtection="1">
      <protection locked="0"/>
    </xf>
    <xf numFmtId="0" fontId="0" fillId="0" borderId="0" xfId="4" applyFont="1" applyFill="1" applyAlignment="1" applyProtection="1">
      <alignment horizontal="left" vertical="center"/>
      <protection locked="0"/>
    </xf>
    <xf numFmtId="0" fontId="0" fillId="0" borderId="0" xfId="4" applyFont="1" applyFill="1" applyAlignment="1" applyProtection="1">
      <alignment vertical="center"/>
      <protection locked="0"/>
    </xf>
    <xf numFmtId="0" fontId="0" fillId="0" borderId="0" xfId="4" applyFont="1" applyFill="1" applyProtection="1">
      <protection locked="0"/>
    </xf>
    <xf numFmtId="49" fontId="26" fillId="0" borderId="1" xfId="4" applyNumberFormat="1" applyFont="1" applyFill="1" applyBorder="1" applyAlignment="1" applyProtection="1">
      <alignment horizontal="centerContinuous" vertical="center"/>
    </xf>
    <xf numFmtId="49" fontId="27" fillId="0" borderId="2" xfId="4" applyNumberFormat="1" applyFont="1" applyFill="1" applyBorder="1" applyAlignment="1" applyProtection="1">
      <alignment horizontal="centerContinuous" vertical="center"/>
    </xf>
    <xf numFmtId="0" fontId="0" fillId="0" borderId="2" xfId="4" applyFont="1" applyFill="1" applyBorder="1" applyAlignment="1" applyProtection="1">
      <alignment horizontal="centerContinuous" vertical="center"/>
    </xf>
    <xf numFmtId="0" fontId="0" fillId="0" borderId="3" xfId="4" applyFont="1" applyFill="1" applyBorder="1" applyAlignment="1" applyProtection="1">
      <alignment horizontal="centerContinuous" vertical="center"/>
    </xf>
    <xf numFmtId="0" fontId="0" fillId="0" borderId="0" xfId="4" applyFont="1" applyAlignment="1" applyProtection="1">
      <alignment vertical="center"/>
    </xf>
    <xf numFmtId="49" fontId="12" fillId="8" borderId="25" xfId="4" applyNumberFormat="1" applyFont="1" applyFill="1" applyBorder="1" applyAlignment="1" applyProtection="1">
      <alignment horizontal="left" vertical="center"/>
    </xf>
    <xf numFmtId="2" fontId="12" fillId="9" borderId="78" xfId="4" applyNumberFormat="1" applyFont="1" applyFill="1" applyBorder="1" applyAlignment="1" applyProtection="1">
      <alignment horizontal="left" vertical="center"/>
      <protection locked="0"/>
    </xf>
    <xf numFmtId="49" fontId="12" fillId="9" borderId="26" xfId="4" applyNumberFormat="1" applyFont="1" applyFill="1" applyBorder="1" applyAlignment="1" applyProtection="1">
      <alignment horizontal="left" vertical="center"/>
      <protection locked="0"/>
    </xf>
    <xf numFmtId="49" fontId="12" fillId="9" borderId="16" xfId="4" applyNumberFormat="1" applyFont="1" applyFill="1" applyBorder="1" applyAlignment="1" applyProtection="1">
      <alignment horizontal="left" vertical="center"/>
      <protection locked="0"/>
    </xf>
    <xf numFmtId="0" fontId="12" fillId="0" borderId="79" xfId="4" applyFont="1" applyFill="1" applyBorder="1" applyAlignment="1" applyProtection="1">
      <alignment horizontal="left" vertical="center"/>
    </xf>
    <xf numFmtId="49" fontId="12" fillId="9" borderId="80" xfId="4" applyNumberFormat="1" applyFont="1" applyFill="1" applyBorder="1" applyAlignment="1" applyProtection="1">
      <alignment horizontal="center" vertical="center"/>
      <protection locked="0"/>
    </xf>
    <xf numFmtId="49" fontId="12" fillId="8" borderId="81" xfId="4" applyNumberFormat="1" applyFont="1" applyFill="1" applyBorder="1" applyAlignment="1" applyProtection="1">
      <alignment horizontal="left" vertical="center"/>
    </xf>
    <xf numFmtId="49" fontId="12" fillId="9" borderId="82" xfId="4" applyNumberFormat="1" applyFont="1" applyFill="1" applyBorder="1" applyAlignment="1" applyProtection="1">
      <alignment horizontal="left" vertical="center"/>
      <protection locked="0"/>
    </xf>
    <xf numFmtId="49" fontId="12" fillId="9" borderId="24" xfId="4" applyNumberFormat="1" applyFont="1" applyFill="1" applyBorder="1" applyAlignment="1" applyProtection="1">
      <alignment horizontal="left" vertical="center"/>
      <protection locked="0"/>
    </xf>
    <xf numFmtId="0" fontId="12" fillId="0" borderId="83" xfId="4" applyFont="1" applyFill="1" applyBorder="1" applyAlignment="1" applyProtection="1">
      <alignment horizontal="left" vertical="center"/>
    </xf>
    <xf numFmtId="49" fontId="12" fillId="9" borderId="83" xfId="4" applyNumberFormat="1" applyFont="1" applyFill="1" applyBorder="1" applyAlignment="1" applyProtection="1">
      <alignment horizontal="center" vertical="center"/>
      <protection locked="0"/>
    </xf>
    <xf numFmtId="0" fontId="0" fillId="0" borderId="1" xfId="4" applyFont="1" applyFill="1" applyBorder="1" applyAlignment="1" applyProtection="1">
      <alignment horizontal="left" vertical="center"/>
    </xf>
    <xf numFmtId="0" fontId="0" fillId="0" borderId="2" xfId="4" applyFont="1" applyFill="1" applyBorder="1" applyAlignment="1" applyProtection="1">
      <alignment horizontal="left" vertical="center"/>
    </xf>
    <xf numFmtId="0" fontId="0" fillId="0" borderId="2" xfId="12" applyFont="1" applyFill="1" applyBorder="1" applyAlignment="1" applyProtection="1">
      <alignment vertical="center"/>
    </xf>
    <xf numFmtId="168" fontId="12" fillId="0" borderId="3" xfId="12" applyNumberFormat="1" applyFont="1" applyFill="1" applyBorder="1" applyAlignment="1" applyProtection="1">
      <alignment horizontal="center" vertical="center"/>
    </xf>
    <xf numFmtId="168" fontId="12" fillId="0" borderId="57" xfId="12" applyNumberFormat="1" applyFont="1" applyFill="1" applyBorder="1" applyAlignment="1" applyProtection="1">
      <alignment horizontal="center" vertical="center" wrapText="1"/>
    </xf>
    <xf numFmtId="0" fontId="12" fillId="0" borderId="3" xfId="4" applyFont="1" applyFill="1" applyBorder="1" applyAlignment="1" applyProtection="1">
      <alignment horizontal="center" vertical="center" wrapText="1"/>
    </xf>
    <xf numFmtId="49" fontId="12" fillId="0" borderId="30" xfId="4" applyNumberFormat="1" applyFont="1" applyFill="1" applyBorder="1" applyAlignment="1" applyProtection="1">
      <alignment horizontal="center" vertical="center"/>
    </xf>
    <xf numFmtId="0" fontId="15" fillId="0" borderId="19" xfId="4" applyFont="1" applyFill="1" applyBorder="1" applyAlignment="1" applyProtection="1">
      <alignment vertical="center"/>
    </xf>
    <xf numFmtId="0" fontId="0" fillId="0" borderId="19" xfId="4" applyFont="1" applyFill="1" applyBorder="1" applyAlignment="1" applyProtection="1">
      <alignment vertical="center"/>
    </xf>
    <xf numFmtId="4" fontId="12" fillId="0" borderId="33" xfId="12" applyNumberFormat="1" applyFont="1" applyFill="1" applyBorder="1" applyAlignment="1" applyProtection="1">
      <alignment vertical="center"/>
    </xf>
    <xf numFmtId="4" fontId="12" fillId="12" borderId="3" xfId="12" applyNumberFormat="1" applyFont="1" applyFill="1" applyBorder="1" applyAlignment="1" applyProtection="1">
      <alignment vertical="center"/>
      <protection locked="0"/>
    </xf>
    <xf numFmtId="10" fontId="0" fillId="0" borderId="3" xfId="13" applyNumberFormat="1" applyFont="1" applyFill="1" applyBorder="1" applyAlignment="1" applyProtection="1">
      <alignment vertical="center"/>
    </xf>
    <xf numFmtId="49" fontId="12" fillId="0" borderId="39" xfId="4" applyNumberFormat="1" applyFont="1" applyFill="1" applyBorder="1" applyAlignment="1" applyProtection="1">
      <alignment horizontal="center" vertical="center"/>
    </xf>
    <xf numFmtId="0" fontId="15" fillId="0" borderId="2" xfId="4" applyFont="1" applyFill="1" applyBorder="1" applyAlignment="1" applyProtection="1">
      <alignment vertical="center"/>
    </xf>
    <xf numFmtId="0" fontId="0" fillId="0" borderId="2" xfId="4" applyFont="1" applyFill="1" applyBorder="1" applyAlignment="1" applyProtection="1">
      <alignment vertical="center"/>
    </xf>
    <xf numFmtId="4" fontId="12" fillId="0" borderId="3" xfId="12" applyNumberFormat="1" applyFont="1" applyFill="1" applyBorder="1" applyAlignment="1" applyProtection="1">
      <alignment vertical="center"/>
    </xf>
    <xf numFmtId="0" fontId="15" fillId="0" borderId="0" xfId="4" applyFont="1" applyFill="1" applyBorder="1" applyAlignment="1" applyProtection="1">
      <alignment vertical="center"/>
    </xf>
    <xf numFmtId="0" fontId="0" fillId="0" borderId="0" xfId="4" applyFont="1" applyFill="1" applyBorder="1" applyAlignment="1" applyProtection="1">
      <alignment vertical="center"/>
    </xf>
    <xf numFmtId="0" fontId="15" fillId="0" borderId="24" xfId="4" applyFont="1" applyFill="1" applyBorder="1" applyAlignment="1" applyProtection="1">
      <alignment vertical="center"/>
    </xf>
    <xf numFmtId="0" fontId="0" fillId="0" borderId="24" xfId="4" applyFont="1" applyFill="1" applyBorder="1" applyAlignment="1" applyProtection="1">
      <alignment vertical="center"/>
    </xf>
    <xf numFmtId="0" fontId="0" fillId="0" borderId="20" xfId="4" applyFont="1" applyFill="1" applyBorder="1" applyAlignment="1" applyProtection="1">
      <alignment vertical="center"/>
    </xf>
    <xf numFmtId="0" fontId="0" fillId="0" borderId="48" xfId="4" applyFont="1" applyFill="1" applyBorder="1" applyAlignment="1" applyProtection="1">
      <alignment vertical="center"/>
    </xf>
    <xf numFmtId="0" fontId="0" fillId="0" borderId="0" xfId="4" applyFont="1" applyFill="1" applyAlignment="1" applyProtection="1">
      <alignment vertical="center"/>
    </xf>
    <xf numFmtId="0" fontId="28" fillId="0" borderId="1" xfId="4" applyFont="1" applyFill="1" applyBorder="1" applyAlignment="1" applyProtection="1">
      <alignment horizontal="left" vertical="center"/>
    </xf>
    <xf numFmtId="0" fontId="28" fillId="0" borderId="2" xfId="4" applyFont="1" applyFill="1" applyBorder="1" applyAlignment="1" applyProtection="1">
      <alignment horizontal="left" vertical="center"/>
    </xf>
    <xf numFmtId="0" fontId="12" fillId="0" borderId="2" xfId="12" applyFont="1" applyFill="1" applyBorder="1" applyAlignment="1" applyProtection="1">
      <alignment horizontal="left" vertical="center"/>
    </xf>
    <xf numFmtId="10" fontId="12" fillId="0" borderId="3" xfId="13" applyNumberFormat="1" applyFont="1" applyFill="1" applyBorder="1" applyAlignment="1" applyProtection="1">
      <alignment vertical="center"/>
    </xf>
    <xf numFmtId="0" fontId="12" fillId="0" borderId="84" xfId="4" applyFont="1" applyFill="1" applyBorder="1" applyAlignment="1" applyProtection="1">
      <alignment horizontal="left" vertical="center"/>
      <protection locked="0"/>
    </xf>
    <xf numFmtId="0" fontId="0" fillId="0" borderId="85" xfId="4" applyFont="1" applyFill="1" applyBorder="1" applyAlignment="1" applyProtection="1">
      <alignment horizontal="left" vertical="center"/>
      <protection locked="0"/>
    </xf>
    <xf numFmtId="0" fontId="0" fillId="0" borderId="0" xfId="4" applyFont="1" applyFill="1" applyBorder="1" applyAlignment="1" applyProtection="1">
      <alignment vertical="center"/>
      <protection locked="0"/>
    </xf>
    <xf numFmtId="0" fontId="12" fillId="0" borderId="86" xfId="12" applyFont="1" applyFill="1" applyBorder="1" applyAlignment="1" applyProtection="1">
      <alignment horizontal="center" vertical="center" wrapText="1"/>
      <protection locked="0"/>
    </xf>
    <xf numFmtId="4" fontId="12" fillId="0" borderId="87" xfId="12" applyNumberFormat="1" applyFont="1" applyFill="1" applyBorder="1" applyAlignment="1" applyProtection="1">
      <alignment horizontal="center" vertical="center" wrapText="1"/>
      <protection locked="0"/>
    </xf>
    <xf numFmtId="165" fontId="12" fillId="11" borderId="91" xfId="16" applyFont="1" applyFill="1" applyBorder="1" applyAlignment="1" applyProtection="1">
      <alignment horizontal="center" vertical="center"/>
      <protection locked="0"/>
    </xf>
    <xf numFmtId="0" fontId="12" fillId="12" borderId="91" xfId="12" applyFont="1" applyFill="1" applyBorder="1" applyAlignment="1" applyProtection="1">
      <alignment horizontal="center" vertical="center"/>
      <protection locked="0"/>
    </xf>
    <xf numFmtId="4" fontId="12" fillId="13" borderId="92" xfId="16" applyNumberFormat="1" applyFont="1" applyFill="1" applyBorder="1" applyAlignment="1" applyProtection="1">
      <alignment horizontal="center" vertical="center"/>
      <protection locked="0"/>
    </xf>
    <xf numFmtId="0" fontId="0" fillId="0" borderId="23" xfId="4" applyFont="1" applyFill="1" applyBorder="1" applyAlignment="1" applyProtection="1">
      <alignment horizontal="left" vertical="center"/>
      <protection locked="0"/>
    </xf>
    <xf numFmtId="0" fontId="0" fillId="0" borderId="24" xfId="4" applyFont="1" applyFill="1" applyBorder="1" applyAlignment="1" applyProtection="1">
      <alignment horizontal="left" vertical="center"/>
      <protection locked="0"/>
    </xf>
    <xf numFmtId="0" fontId="0" fillId="0" borderId="24" xfId="4" applyFont="1" applyFill="1" applyBorder="1" applyAlignment="1" applyProtection="1">
      <alignment vertical="center"/>
      <protection locked="0"/>
    </xf>
    <xf numFmtId="0" fontId="0" fillId="0" borderId="49" xfId="4" applyFont="1" applyFill="1" applyBorder="1" applyAlignment="1" applyProtection="1">
      <alignment vertical="center"/>
      <protection locked="0"/>
    </xf>
    <xf numFmtId="0" fontId="29" fillId="0" borderId="0" xfId="3" applyAlignment="1" applyProtection="1">
      <alignment vertical="center"/>
      <protection locked="0"/>
    </xf>
    <xf numFmtId="0" fontId="30" fillId="0" borderId="0" xfId="3" applyFont="1" applyAlignment="1" applyProtection="1">
      <alignment vertical="center"/>
      <protection locked="0"/>
    </xf>
    <xf numFmtId="0" fontId="29" fillId="0" borderId="0" xfId="3" applyProtection="1">
      <protection locked="0"/>
    </xf>
    <xf numFmtId="0" fontId="31" fillId="0" borderId="0" xfId="4" applyFont="1" applyAlignment="1">
      <alignment vertical="center"/>
    </xf>
    <xf numFmtId="0" fontId="29" fillId="0" borderId="0" xfId="3" applyAlignment="1">
      <alignment vertical="center"/>
    </xf>
    <xf numFmtId="2" fontId="32" fillId="0" borderId="34" xfId="3" applyNumberFormat="1" applyFont="1" applyBorder="1" applyAlignment="1">
      <alignment horizontal="right" vertical="center"/>
    </xf>
    <xf numFmtId="2" fontId="32" fillId="0" borderId="52" xfId="3" applyNumberFormat="1" applyFont="1" applyBorder="1" applyAlignment="1">
      <alignment horizontal="center" vertical="center"/>
    </xf>
    <xf numFmtId="0" fontId="33" fillId="0" borderId="0" xfId="3" applyFont="1" applyAlignment="1">
      <alignment vertical="center"/>
    </xf>
    <xf numFmtId="2" fontId="32" fillId="0" borderId="66" xfId="3" applyNumberFormat="1" applyFont="1" applyBorder="1" applyAlignment="1">
      <alignment horizontal="right" vertical="center"/>
    </xf>
    <xf numFmtId="2" fontId="32" fillId="0" borderId="62" xfId="3" applyNumberFormat="1" applyFont="1" applyBorder="1" applyAlignment="1">
      <alignment horizontal="center" vertical="center"/>
    </xf>
    <xf numFmtId="2" fontId="32" fillId="0" borderId="95" xfId="3" applyNumberFormat="1" applyFont="1" applyBorder="1" applyAlignment="1">
      <alignment horizontal="right" vertical="center"/>
    </xf>
    <xf numFmtId="2" fontId="32" fillId="0" borderId="96" xfId="3" applyNumberFormat="1" applyFont="1" applyBorder="1" applyAlignment="1">
      <alignment horizontal="center" vertical="center"/>
    </xf>
    <xf numFmtId="0" fontId="24" fillId="0" borderId="1" xfId="3" applyFont="1" applyBorder="1" applyAlignment="1">
      <alignment horizontal="right" vertical="center"/>
    </xf>
    <xf numFmtId="2" fontId="24" fillId="0" borderId="3" xfId="3" applyNumberFormat="1" applyFont="1" applyBorder="1" applyAlignment="1">
      <alignment horizontal="center" vertical="center"/>
    </xf>
    <xf numFmtId="2" fontId="29" fillId="0" borderId="0" xfId="3" applyNumberFormat="1" applyAlignment="1" applyProtection="1">
      <alignment vertical="center"/>
      <protection locked="0"/>
    </xf>
    <xf numFmtId="0" fontId="24" fillId="0" borderId="65" xfId="3" applyFont="1" applyBorder="1" applyAlignment="1">
      <alignment vertical="center"/>
    </xf>
    <xf numFmtId="2" fontId="32" fillId="0" borderId="70" xfId="3" applyNumberFormat="1" applyFont="1" applyBorder="1" applyAlignment="1">
      <alignment horizontal="center" vertical="center"/>
    </xf>
    <xf numFmtId="2" fontId="32" fillId="0" borderId="36" xfId="3" applyNumberFormat="1" applyFont="1" applyBorder="1" applyAlignment="1">
      <alignment horizontal="center" vertical="center"/>
    </xf>
    <xf numFmtId="2" fontId="32" fillId="13" borderId="35" xfId="3" applyNumberFormat="1" applyFont="1" applyFill="1" applyBorder="1" applyAlignment="1" applyProtection="1">
      <alignment horizontal="center" vertical="center"/>
      <protection locked="0"/>
    </xf>
    <xf numFmtId="2" fontId="32" fillId="13" borderId="36" xfId="3" applyNumberFormat="1" applyFont="1" applyFill="1" applyBorder="1" applyAlignment="1" applyProtection="1">
      <alignment horizontal="center" vertical="center"/>
      <protection locked="0"/>
    </xf>
    <xf numFmtId="165" fontId="29" fillId="0" borderId="0" xfId="16" applyFont="1" applyFill="1" applyAlignment="1" applyProtection="1">
      <alignment vertical="center"/>
    </xf>
    <xf numFmtId="0" fontId="24" fillId="0" borderId="66" xfId="3" applyFont="1" applyBorder="1" applyAlignment="1">
      <alignment vertical="center"/>
    </xf>
    <xf numFmtId="2" fontId="32" fillId="13" borderId="61" xfId="3" applyNumberFormat="1" applyFont="1" applyFill="1" applyBorder="1" applyAlignment="1" applyProtection="1">
      <alignment horizontal="center" vertical="center"/>
      <protection locked="0"/>
    </xf>
    <xf numFmtId="2" fontId="32" fillId="13" borderId="62" xfId="3" applyNumberFormat="1" applyFont="1" applyFill="1" applyBorder="1" applyAlignment="1" applyProtection="1">
      <alignment horizontal="center" vertical="center"/>
      <protection locked="0"/>
    </xf>
    <xf numFmtId="0" fontId="24" fillId="0" borderId="81" xfId="3" applyFont="1" applyBorder="1" applyAlignment="1">
      <alignment vertical="center"/>
    </xf>
    <xf numFmtId="2" fontId="32" fillId="13" borderId="37" xfId="3" applyNumberFormat="1" applyFont="1" applyFill="1" applyBorder="1" applyAlignment="1" applyProtection="1">
      <alignment horizontal="center" vertical="center"/>
      <protection locked="0"/>
    </xf>
    <xf numFmtId="2" fontId="32" fillId="13" borderId="97" xfId="3" applyNumberFormat="1" applyFont="1" applyFill="1" applyBorder="1" applyAlignment="1" applyProtection="1">
      <alignment horizontal="center" vertical="center"/>
      <protection locked="0"/>
    </xf>
    <xf numFmtId="0" fontId="24" fillId="0" borderId="22" xfId="3" applyFont="1" applyBorder="1" applyAlignment="1">
      <alignment vertical="center"/>
    </xf>
    <xf numFmtId="2" fontId="24" fillId="0" borderId="40" xfId="3" applyNumberFormat="1" applyFont="1" applyBorder="1" applyAlignment="1">
      <alignment horizontal="center" vertical="center"/>
    </xf>
    <xf numFmtId="0" fontId="34" fillId="0" borderId="0" xfId="4" applyFont="1" applyAlignment="1">
      <alignment vertical="center"/>
    </xf>
    <xf numFmtId="0" fontId="35" fillId="0" borderId="39" xfId="3" applyFont="1" applyBorder="1" applyAlignment="1">
      <alignment vertical="center"/>
    </xf>
    <xf numFmtId="10" fontId="35" fillId="0" borderId="1" xfId="3" applyNumberFormat="1" applyFont="1" applyBorder="1" applyAlignment="1">
      <alignment horizontal="centerContinuous" vertical="center"/>
    </xf>
    <xf numFmtId="9" fontId="35" fillId="0" borderId="3" xfId="3" applyNumberFormat="1" applyFont="1" applyBorder="1" applyAlignment="1">
      <alignment horizontal="centerContinuous" vertical="center"/>
    </xf>
    <xf numFmtId="0" fontId="36" fillId="0" borderId="22" xfId="3" applyFont="1" applyBorder="1" applyAlignment="1">
      <alignment horizontal="center" vertical="center"/>
    </xf>
    <xf numFmtId="169" fontId="29" fillId="0" borderId="0" xfId="3" applyNumberFormat="1" applyAlignment="1">
      <alignment vertical="center"/>
    </xf>
    <xf numFmtId="0" fontId="37" fillId="0" borderId="0" xfId="3" applyFont="1" applyAlignment="1">
      <alignment vertical="center"/>
    </xf>
    <xf numFmtId="0" fontId="35" fillId="0" borderId="22" xfId="3" applyFont="1" applyBorder="1" applyAlignment="1">
      <alignment vertical="center"/>
    </xf>
    <xf numFmtId="0" fontId="38" fillId="0" borderId="0" xfId="3" applyFont="1" applyAlignment="1" applyProtection="1">
      <alignment vertical="center"/>
      <protection locked="0"/>
    </xf>
    <xf numFmtId="0" fontId="32" fillId="0" borderId="0" xfId="3" applyFont="1" applyAlignment="1">
      <alignment vertical="center"/>
    </xf>
    <xf numFmtId="0" fontId="7" fillId="0" borderId="0" xfId="3" applyFont="1" applyAlignment="1">
      <alignment vertical="center"/>
    </xf>
    <xf numFmtId="0" fontId="12" fillId="0" borderId="0" xfId="3" applyFont="1" applyAlignment="1">
      <alignment vertical="center"/>
    </xf>
    <xf numFmtId="0" fontId="39" fillId="0" borderId="0" xfId="3" applyFont="1" applyAlignment="1">
      <alignment horizontal="center" vertical="center"/>
    </xf>
    <xf numFmtId="0" fontId="18" fillId="0" borderId="0" xfId="3" applyFont="1" applyAlignment="1">
      <alignment vertical="center"/>
    </xf>
    <xf numFmtId="165" fontId="40" fillId="13" borderId="22" xfId="16" applyFont="1" applyFill="1" applyBorder="1" applyAlignment="1" applyProtection="1">
      <alignment horizontal="right" vertical="center"/>
      <protection locked="0"/>
    </xf>
    <xf numFmtId="2" fontId="41" fillId="0" borderId="0" xfId="3" applyNumberFormat="1" applyFont="1" applyAlignment="1">
      <alignment horizontal="left" vertical="center"/>
    </xf>
    <xf numFmtId="2" fontId="41" fillId="0" borderId="42" xfId="3" applyNumberFormat="1" applyFont="1" applyBorder="1" applyAlignment="1">
      <alignment horizontal="right" vertical="center"/>
    </xf>
    <xf numFmtId="0" fontId="42" fillId="0" borderId="0" xfId="3" applyFont="1" applyAlignment="1">
      <alignment vertical="center"/>
    </xf>
    <xf numFmtId="0" fontId="30" fillId="0" borderId="0" xfId="3" applyFont="1" applyAlignment="1">
      <alignment vertical="center"/>
    </xf>
    <xf numFmtId="0" fontId="12" fillId="0" borderId="22" xfId="3" applyFont="1" applyBorder="1" applyAlignment="1">
      <alignment horizontal="center" vertical="center"/>
    </xf>
    <xf numFmtId="0" fontId="12" fillId="0" borderId="40" xfId="3" applyFont="1" applyBorder="1" applyAlignment="1">
      <alignment horizontal="center" vertical="center"/>
    </xf>
    <xf numFmtId="0" fontId="12" fillId="0" borderId="41" xfId="3" applyFont="1" applyBorder="1" applyAlignment="1">
      <alignment horizontal="center" vertical="center"/>
    </xf>
    <xf numFmtId="0" fontId="12" fillId="0" borderId="57" xfId="3" applyFont="1" applyBorder="1" applyAlignment="1">
      <alignment horizontal="center" vertical="center"/>
    </xf>
    <xf numFmtId="0" fontId="0" fillId="0" borderId="79" xfId="3" applyFont="1" applyBorder="1" applyAlignment="1">
      <alignment vertical="center" wrapText="1"/>
    </xf>
    <xf numFmtId="10" fontId="0" fillId="0" borderId="47" xfId="3" applyNumberFormat="1" applyFont="1" applyBorder="1" applyAlignment="1">
      <alignment horizontal="center" vertical="center"/>
    </xf>
    <xf numFmtId="10" fontId="0" fillId="0" borderId="4" xfId="3" applyNumberFormat="1" applyFont="1" applyBorder="1" applyAlignment="1">
      <alignment horizontal="center" vertical="center"/>
    </xf>
    <xf numFmtId="10" fontId="0" fillId="0" borderId="46" xfId="3" applyNumberFormat="1" applyFont="1" applyBorder="1" applyAlignment="1">
      <alignment horizontal="center" vertical="center"/>
    </xf>
    <xf numFmtId="0" fontId="0" fillId="0" borderId="98" xfId="3" applyFont="1" applyBorder="1" applyAlignment="1">
      <alignment vertical="center" wrapText="1"/>
    </xf>
    <xf numFmtId="10" fontId="0" fillId="0" borderId="58" xfId="3" applyNumberFormat="1" applyFont="1" applyBorder="1" applyAlignment="1">
      <alignment horizontal="center" vertical="center"/>
    </xf>
    <xf numFmtId="10" fontId="0" fillId="0" borderId="42" xfId="3" applyNumberFormat="1" applyFont="1" applyBorder="1" applyAlignment="1">
      <alignment horizontal="center" vertical="center"/>
    </xf>
    <xf numFmtId="10" fontId="0" fillId="0" borderId="44" xfId="3" applyNumberFormat="1" applyFont="1" applyBorder="1" applyAlignment="1">
      <alignment horizontal="center" vertical="center"/>
    </xf>
    <xf numFmtId="0" fontId="0" fillId="0" borderId="99" xfId="3" applyFont="1" applyBorder="1" applyAlignment="1">
      <alignment vertical="center" wrapText="1"/>
    </xf>
    <xf numFmtId="10" fontId="0" fillId="0" borderId="38" xfId="3" applyNumberFormat="1" applyFont="1" applyBorder="1" applyAlignment="1">
      <alignment horizontal="center" vertical="center"/>
    </xf>
    <xf numFmtId="10" fontId="0" fillId="0" borderId="55" xfId="3" applyNumberFormat="1" applyFont="1" applyBorder="1" applyAlignment="1">
      <alignment horizontal="center" vertical="center"/>
    </xf>
    <xf numFmtId="10" fontId="0" fillId="0" borderId="56" xfId="3" applyNumberFormat="1" applyFont="1" applyBorder="1" applyAlignment="1">
      <alignment horizontal="center" vertical="center"/>
    </xf>
    <xf numFmtId="0" fontId="30" fillId="0" borderId="0" xfId="3" applyFont="1" applyAlignment="1">
      <alignment vertical="center" wrapText="1"/>
    </xf>
    <xf numFmtId="10" fontId="0" fillId="0" borderId="100" xfId="3" applyNumberFormat="1" applyFont="1" applyBorder="1" applyAlignment="1">
      <alignment horizontal="center" vertical="center"/>
    </xf>
    <xf numFmtId="10" fontId="0" fillId="0" borderId="101" xfId="3" applyNumberFormat="1" applyFont="1" applyBorder="1" applyAlignment="1">
      <alignment horizontal="center" vertical="center"/>
    </xf>
    <xf numFmtId="10" fontId="0" fillId="0" borderId="102" xfId="3" applyNumberFormat="1" applyFont="1" applyBorder="1" applyAlignment="1">
      <alignment horizontal="center" vertical="center"/>
    </xf>
    <xf numFmtId="0" fontId="12" fillId="0" borderId="83" xfId="11" applyFont="1" applyBorder="1" applyAlignment="1">
      <alignment horizontal="center" vertical="center" wrapText="1"/>
    </xf>
    <xf numFmtId="0" fontId="12" fillId="0" borderId="100" xfId="3" applyFont="1" applyBorder="1" applyAlignment="1">
      <alignment horizontal="center" vertical="center"/>
    </xf>
    <xf numFmtId="0" fontId="12" fillId="0" borderId="101" xfId="3" applyFont="1" applyBorder="1" applyAlignment="1">
      <alignment horizontal="center" vertical="center"/>
    </xf>
    <xf numFmtId="0" fontId="12" fillId="0" borderId="102" xfId="3" applyFont="1" applyBorder="1" applyAlignment="1">
      <alignment horizontal="center" vertical="center"/>
    </xf>
    <xf numFmtId="10" fontId="30" fillId="0" borderId="0" xfId="3" applyNumberFormat="1" applyFont="1" applyAlignment="1">
      <alignment vertical="center"/>
    </xf>
    <xf numFmtId="10" fontId="29" fillId="0" borderId="0" xfId="3" applyNumberFormat="1" applyAlignment="1">
      <alignment vertical="center"/>
    </xf>
    <xf numFmtId="0" fontId="12" fillId="0" borderId="22" xfId="3" applyFont="1" applyBorder="1" applyAlignment="1">
      <alignment vertical="center" wrapText="1"/>
    </xf>
    <xf numFmtId="0" fontId="38" fillId="0" borderId="0" xfId="3" applyFont="1" applyProtection="1">
      <protection locked="0"/>
    </xf>
    <xf numFmtId="0" fontId="29" fillId="0" borderId="0" xfId="3"/>
    <xf numFmtId="0" fontId="54" fillId="0" borderId="0" xfId="9" applyProtection="1">
      <protection locked="0"/>
    </xf>
    <xf numFmtId="0" fontId="54" fillId="0" borderId="0" xfId="9"/>
    <xf numFmtId="0" fontId="2" fillId="8" borderId="34" xfId="9" applyFont="1" applyFill="1" applyBorder="1" applyAlignment="1">
      <alignment horizontal="center" wrapText="1"/>
    </xf>
    <xf numFmtId="0" fontId="54" fillId="8" borderId="26" xfId="9" applyFill="1" applyBorder="1" applyAlignment="1">
      <alignment horizontal="left" vertical="center" indent="3"/>
    </xf>
    <xf numFmtId="0" fontId="2" fillId="8" borderId="26" xfId="9" applyFont="1" applyFill="1" applyBorder="1" applyAlignment="1">
      <alignment horizontal="centerContinuous"/>
    </xf>
    <xf numFmtId="0" fontId="54" fillId="8" borderId="26" xfId="9" applyFill="1" applyBorder="1" applyAlignment="1">
      <alignment horizontal="left"/>
    </xf>
    <xf numFmtId="0" fontId="43" fillId="8" borderId="19" xfId="9" applyFont="1" applyFill="1" applyBorder="1" applyAlignment="1">
      <alignment vertical="center"/>
    </xf>
    <xf numFmtId="0" fontId="54" fillId="8" borderId="19" xfId="9" applyFill="1" applyBorder="1"/>
    <xf numFmtId="0" fontId="12" fillId="8" borderId="103" xfId="9" applyFont="1" applyFill="1" applyBorder="1" applyAlignment="1">
      <alignment horizontal="left"/>
    </xf>
    <xf numFmtId="2" fontId="12" fillId="14" borderId="104" xfId="9" applyNumberFormat="1" applyFont="1" applyFill="1" applyBorder="1" applyAlignment="1" applyProtection="1">
      <alignment horizontal="left"/>
      <protection locked="0"/>
    </xf>
    <xf numFmtId="0" fontId="12" fillId="14" borderId="45" xfId="9" applyFont="1" applyFill="1" applyBorder="1" applyAlignment="1" applyProtection="1">
      <alignment horizontal="left"/>
      <protection locked="0"/>
    </xf>
    <xf numFmtId="0" fontId="12" fillId="0" borderId="105" xfId="9" applyFont="1" applyBorder="1" applyAlignment="1">
      <alignment horizontal="left"/>
    </xf>
    <xf numFmtId="1" fontId="12" fillId="14" borderId="58" xfId="9" applyNumberFormat="1" applyFont="1" applyFill="1" applyBorder="1" applyAlignment="1" applyProtection="1">
      <alignment horizontal="center"/>
      <protection locked="0"/>
    </xf>
    <xf numFmtId="0" fontId="18" fillId="0" borderId="105" xfId="9" applyFont="1" applyBorder="1" applyAlignment="1">
      <alignment horizontal="centerContinuous"/>
    </xf>
    <xf numFmtId="0" fontId="12" fillId="8" borderId="106" xfId="9" applyFont="1" applyFill="1" applyBorder="1" applyAlignment="1">
      <alignment horizontal="left"/>
    </xf>
    <xf numFmtId="49" fontId="12" fillId="14" borderId="107" xfId="9" applyNumberFormat="1" applyFont="1" applyFill="1" applyBorder="1" applyProtection="1">
      <protection locked="0"/>
    </xf>
    <xf numFmtId="0" fontId="12" fillId="14" borderId="24" xfId="9" applyFont="1" applyFill="1" applyBorder="1" applyProtection="1">
      <protection locked="0"/>
    </xf>
    <xf numFmtId="0" fontId="12" fillId="14" borderId="24" xfId="9" applyFont="1" applyFill="1" applyBorder="1" applyAlignment="1" applyProtection="1">
      <alignment horizontal="left"/>
      <protection locked="0"/>
    </xf>
    <xf numFmtId="0" fontId="12" fillId="0" borderId="108" xfId="9" applyFont="1" applyBorder="1" applyAlignment="1">
      <alignment horizontal="left"/>
    </xf>
    <xf numFmtId="1" fontId="12" fillId="14" borderId="100" xfId="9" applyNumberFormat="1" applyFont="1" applyFill="1" applyBorder="1" applyAlignment="1" applyProtection="1">
      <alignment horizontal="center"/>
      <protection locked="0"/>
    </xf>
    <xf numFmtId="0" fontId="18" fillId="0" borderId="108" xfId="9" applyFont="1" applyBorder="1" applyAlignment="1">
      <alignment horizontal="center"/>
    </xf>
    <xf numFmtId="0" fontId="12" fillId="8" borderId="109" xfId="9" applyFont="1" applyFill="1" applyBorder="1" applyAlignment="1">
      <alignment horizontal="left"/>
    </xf>
    <xf numFmtId="170" fontId="12" fillId="15" borderId="110" xfId="9" applyNumberFormat="1" applyFont="1" applyFill="1" applyBorder="1" applyAlignment="1">
      <alignment horizontal="left" indent="1"/>
    </xf>
    <xf numFmtId="0" fontId="32" fillId="8" borderId="73" xfId="9" applyFont="1" applyFill="1" applyBorder="1" applyAlignment="1">
      <alignment horizontal="center"/>
    </xf>
    <xf numFmtId="0" fontId="24" fillId="8" borderId="50" xfId="9" applyFont="1" applyFill="1" applyBorder="1" applyAlignment="1">
      <alignment horizontal="centerContinuous"/>
    </xf>
    <xf numFmtId="0" fontId="32" fillId="8" borderId="19" xfId="9" applyFont="1" applyFill="1" applyBorder="1" applyAlignment="1">
      <alignment horizontal="centerContinuous"/>
    </xf>
    <xf numFmtId="0" fontId="44" fillId="8" borderId="67" xfId="9" applyFont="1" applyFill="1" applyBorder="1" applyAlignment="1">
      <alignment horizontal="center"/>
    </xf>
    <xf numFmtId="0" fontId="44" fillId="8" borderId="63" xfId="9" applyFont="1" applyFill="1" applyBorder="1" applyAlignment="1">
      <alignment horizontal="left"/>
    </xf>
    <xf numFmtId="0" fontId="44" fillId="8" borderId="17" xfId="9" applyFont="1" applyFill="1" applyBorder="1" applyAlignment="1">
      <alignment horizontal="centerContinuous"/>
    </xf>
    <xf numFmtId="0" fontId="45" fillId="8" borderId="42" xfId="9" applyFont="1" applyFill="1" applyBorder="1" applyAlignment="1">
      <alignment horizontal="center"/>
    </xf>
    <xf numFmtId="0" fontId="44" fillId="8" borderId="43" xfId="9" applyFont="1" applyFill="1" applyBorder="1" applyAlignment="1">
      <alignment horizontal="centerContinuous"/>
    </xf>
    <xf numFmtId="0" fontId="44" fillId="8" borderId="45" xfId="9" applyFont="1" applyFill="1" applyBorder="1" applyAlignment="1">
      <alignment horizontal="centerContinuous"/>
    </xf>
    <xf numFmtId="0" fontId="44" fillId="8" borderId="111" xfId="9" applyFont="1" applyFill="1" applyBorder="1" applyAlignment="1">
      <alignment horizontal="center"/>
    </xf>
    <xf numFmtId="0" fontId="44" fillId="8" borderId="112" xfId="9" applyFont="1" applyFill="1" applyBorder="1"/>
    <xf numFmtId="0" fontId="44" fillId="8" borderId="113" xfId="9" applyFont="1" applyFill="1" applyBorder="1"/>
    <xf numFmtId="1" fontId="12" fillId="16" borderId="114" xfId="9" applyNumberFormat="1" applyFont="1" applyFill="1" applyBorder="1" applyAlignment="1" applyProtection="1">
      <alignment horizontal="center"/>
      <protection locked="0"/>
    </xf>
    <xf numFmtId="0" fontId="44" fillId="8" borderId="114" xfId="9" applyFont="1" applyFill="1" applyBorder="1" applyAlignment="1">
      <alignment horizontal="center"/>
    </xf>
    <xf numFmtId="0" fontId="45" fillId="8" borderId="112" xfId="9" applyFont="1" applyFill="1" applyBorder="1" applyAlignment="1">
      <alignment textRotation="180"/>
    </xf>
    <xf numFmtId="171" fontId="44" fillId="8" borderId="114" xfId="9" applyNumberFormat="1" applyFont="1" applyFill="1" applyBorder="1" applyAlignment="1">
      <alignment horizontal="center"/>
    </xf>
    <xf numFmtId="0" fontId="7" fillId="0" borderId="0" xfId="9" applyFont="1"/>
    <xf numFmtId="49" fontId="46" fillId="8" borderId="115" xfId="9" applyNumberFormat="1" applyFont="1" applyFill="1" applyBorder="1" applyAlignment="1">
      <alignment horizontal="center"/>
    </xf>
    <xf numFmtId="49" fontId="46" fillId="8" borderId="15" xfId="9" applyNumberFormat="1" applyFont="1" applyFill="1" applyBorder="1" applyAlignment="1">
      <alignment horizontal="left"/>
    </xf>
    <xf numFmtId="49" fontId="46" fillId="8" borderId="47" xfId="9" applyNumberFormat="1" applyFont="1" applyFill="1" applyBorder="1" applyAlignment="1">
      <alignment horizontal="left"/>
    </xf>
    <xf numFmtId="0" fontId="47" fillId="8" borderId="42" xfId="9" applyFont="1" applyFill="1" applyBorder="1"/>
    <xf numFmtId="0" fontId="46" fillId="8" borderId="47" xfId="9" applyFont="1" applyFill="1" applyBorder="1" applyAlignment="1">
      <alignment horizontal="center"/>
    </xf>
    <xf numFmtId="49" fontId="46" fillId="8" borderId="35" xfId="9" applyNumberFormat="1" applyFont="1" applyFill="1" applyBorder="1" applyAlignment="1">
      <alignment horizontal="center"/>
    </xf>
    <xf numFmtId="0" fontId="46" fillId="8" borderId="61" xfId="9" applyFont="1" applyFill="1" applyBorder="1" applyAlignment="1">
      <alignment horizontal="center"/>
    </xf>
    <xf numFmtId="0" fontId="46" fillId="8" borderId="15" xfId="9" applyFont="1" applyFill="1" applyBorder="1"/>
    <xf numFmtId="0" fontId="46" fillId="8" borderId="58" xfId="9" applyFont="1" applyFill="1" applyBorder="1" applyAlignment="1">
      <alignment horizontal="center"/>
    </xf>
    <xf numFmtId="0" fontId="54" fillId="8" borderId="116" xfId="9" applyFill="1" applyBorder="1"/>
    <xf numFmtId="0" fontId="54" fillId="8" borderId="117" xfId="9" applyFill="1" applyBorder="1"/>
    <xf numFmtId="0" fontId="7" fillId="8" borderId="117" xfId="9" applyFont="1" applyFill="1" applyBorder="1"/>
    <xf numFmtId="0" fontId="54" fillId="8" borderId="118" xfId="9" applyFill="1" applyBorder="1"/>
    <xf numFmtId="0" fontId="12" fillId="8" borderId="119" xfId="9" applyFont="1" applyFill="1" applyBorder="1" applyAlignment="1">
      <alignment horizontal="centerContinuous"/>
    </xf>
    <xf numFmtId="0" fontId="54" fillId="8" borderId="119" xfId="9" applyFill="1" applyBorder="1" applyAlignment="1">
      <alignment horizontal="centerContinuous"/>
    </xf>
    <xf numFmtId="0" fontId="7" fillId="8" borderId="119" xfId="9" applyFont="1" applyFill="1" applyBorder="1"/>
    <xf numFmtId="0" fontId="24" fillId="8" borderId="65" xfId="9" applyFont="1" applyFill="1" applyBorder="1" applyAlignment="1">
      <alignment horizontal="centerContinuous"/>
    </xf>
    <xf numFmtId="0" fontId="32" fillId="8" borderId="16" xfId="9" applyFont="1" applyFill="1" applyBorder="1" applyAlignment="1">
      <alignment horizontal="centerContinuous"/>
    </xf>
    <xf numFmtId="0" fontId="7" fillId="8" borderId="16" xfId="9" applyFont="1" applyFill="1" applyBorder="1" applyAlignment="1">
      <alignment horizontal="centerContinuous"/>
    </xf>
    <xf numFmtId="0" fontId="54" fillId="8" borderId="111" xfId="9" applyFill="1" applyBorder="1" applyAlignment="1">
      <alignment horizontal="center"/>
    </xf>
    <xf numFmtId="0" fontId="54" fillId="8" borderId="113" xfId="9" applyFill="1" applyBorder="1" applyAlignment="1">
      <alignment horizontal="center"/>
    </xf>
    <xf numFmtId="0" fontId="7" fillId="8" borderId="113" xfId="9" applyFont="1" applyFill="1" applyBorder="1" applyAlignment="1">
      <alignment horizontal="centerContinuous"/>
    </xf>
    <xf numFmtId="0" fontId="54" fillId="8" borderId="115" xfId="9" applyFill="1" applyBorder="1" applyAlignment="1">
      <alignment horizontal="center"/>
    </xf>
    <xf numFmtId="0" fontId="54" fillId="8" borderId="120" xfId="9" applyFill="1" applyBorder="1" applyAlignment="1">
      <alignment horizontal="center"/>
    </xf>
    <xf numFmtId="0" fontId="54" fillId="8" borderId="121" xfId="9" applyFill="1" applyBorder="1" applyAlignment="1">
      <alignment horizontal="center"/>
    </xf>
    <xf numFmtId="0" fontId="7" fillId="8" borderId="121" xfId="9" applyFont="1" applyFill="1" applyBorder="1" applyAlignment="1">
      <alignment horizontal="center"/>
    </xf>
    <xf numFmtId="0" fontId="7" fillId="8" borderId="61" xfId="9" applyFont="1" applyFill="1" applyBorder="1" applyAlignment="1">
      <alignment horizontal="center"/>
    </xf>
    <xf numFmtId="49" fontId="7" fillId="8" borderId="64" xfId="9" applyNumberFormat="1" applyFont="1" applyFill="1" applyBorder="1"/>
    <xf numFmtId="0" fontId="7" fillId="8" borderId="58" xfId="9" applyFont="1" applyFill="1" applyBorder="1"/>
    <xf numFmtId="0" fontId="7" fillId="8" borderId="42" xfId="9" applyFont="1" applyFill="1" applyBorder="1"/>
    <xf numFmtId="40" fontId="7" fillId="8" borderId="42" xfId="9" applyNumberFormat="1" applyFont="1" applyFill="1" applyBorder="1"/>
    <xf numFmtId="0" fontId="7" fillId="8" borderId="4" xfId="9" applyFont="1" applyFill="1" applyBorder="1"/>
    <xf numFmtId="1" fontId="7" fillId="8" borderId="64" xfId="9" applyNumberFormat="1" applyFont="1" applyFill="1" applyBorder="1"/>
    <xf numFmtId="1" fontId="7" fillId="8" borderId="4" xfId="9" applyNumberFormat="1" applyFont="1" applyFill="1" applyBorder="1"/>
    <xf numFmtId="0" fontId="7" fillId="8" borderId="66" xfId="9" applyFont="1" applyFill="1" applyBorder="1" applyAlignment="1">
      <alignment horizontal="center"/>
    </xf>
    <xf numFmtId="0" fontId="7" fillId="8" borderId="45" xfId="9" applyFont="1" applyFill="1" applyBorder="1"/>
    <xf numFmtId="40" fontId="7" fillId="8" borderId="45" xfId="9" applyNumberFormat="1" applyFont="1" applyFill="1" applyBorder="1"/>
    <xf numFmtId="40" fontId="7" fillId="8" borderId="4" xfId="9" applyNumberFormat="1" applyFont="1" applyFill="1" applyBorder="1"/>
    <xf numFmtId="0" fontId="7" fillId="8" borderId="59" xfId="9" applyFont="1" applyFill="1" applyBorder="1"/>
    <xf numFmtId="0" fontId="7" fillId="8" borderId="66" xfId="9" applyFont="1" applyFill="1" applyBorder="1"/>
    <xf numFmtId="0" fontId="12" fillId="8" borderId="111" xfId="9" applyFont="1" applyFill="1" applyBorder="1" applyAlignment="1">
      <alignment horizontal="centerContinuous"/>
    </xf>
    <xf numFmtId="0" fontId="54" fillId="8" borderId="122" xfId="9" applyFill="1" applyBorder="1" applyAlignment="1">
      <alignment horizontal="centerContinuous"/>
    </xf>
    <xf numFmtId="0" fontId="54" fillId="8" borderId="122" xfId="9" applyFill="1" applyBorder="1"/>
    <xf numFmtId="40" fontId="48" fillId="8" borderId="122" xfId="9" applyNumberFormat="1" applyFont="1" applyFill="1" applyBorder="1"/>
    <xf numFmtId="0" fontId="12" fillId="8" borderId="123" xfId="9" applyFont="1" applyFill="1" applyBorder="1" applyAlignment="1">
      <alignment horizontal="centerContinuous"/>
    </xf>
    <xf numFmtId="0" fontId="54" fillId="8" borderId="124" xfId="9" applyFill="1" applyBorder="1" applyAlignment="1">
      <alignment horizontal="centerContinuous"/>
    </xf>
    <xf numFmtId="0" fontId="54" fillId="8" borderId="124" xfId="9" applyFill="1" applyBorder="1"/>
    <xf numFmtId="10" fontId="48" fillId="8" borderId="124" xfId="14" applyNumberFormat="1" applyFont="1" applyFill="1" applyBorder="1" applyProtection="1"/>
    <xf numFmtId="0" fontId="12" fillId="8" borderId="125" xfId="9" applyFont="1" applyFill="1" applyBorder="1" applyAlignment="1">
      <alignment horizontal="centerContinuous"/>
    </xf>
    <xf numFmtId="0" fontId="54" fillId="8" borderId="120" xfId="9" applyFill="1" applyBorder="1" applyAlignment="1">
      <alignment horizontal="centerContinuous"/>
    </xf>
    <xf numFmtId="0" fontId="54" fillId="8" borderId="120" xfId="9" applyFill="1" applyBorder="1"/>
    <xf numFmtId="10" fontId="48" fillId="8" borderId="120" xfId="14" applyNumberFormat="1" applyFont="1" applyFill="1" applyBorder="1" applyProtection="1"/>
    <xf numFmtId="0" fontId="12" fillId="14" borderId="18" xfId="9" applyFont="1" applyFill="1" applyBorder="1" applyAlignment="1" applyProtection="1">
      <alignment horizontal="left" vertical="top"/>
      <protection locked="0"/>
    </xf>
    <xf numFmtId="0" fontId="12" fillId="14" borderId="19" xfId="9" applyFont="1" applyFill="1" applyBorder="1" applyProtection="1">
      <protection locked="0"/>
    </xf>
    <xf numFmtId="0" fontId="12" fillId="14" borderId="19" xfId="9" applyFont="1" applyFill="1" applyBorder="1" applyAlignment="1" applyProtection="1">
      <alignment horizontal="center" vertical="center"/>
      <protection locked="0"/>
    </xf>
    <xf numFmtId="0" fontId="54" fillId="14" borderId="23" xfId="9" applyFill="1" applyBorder="1" applyAlignment="1" applyProtection="1">
      <alignment horizontal="center" vertical="center" wrapText="1"/>
      <protection locked="0"/>
    </xf>
    <xf numFmtId="0" fontId="54" fillId="14" borderId="24" xfId="9" applyFill="1" applyBorder="1" applyAlignment="1" applyProtection="1">
      <alignment vertical="center"/>
      <protection locked="0"/>
    </xf>
    <xf numFmtId="0" fontId="54" fillId="8" borderId="26" xfId="9" applyFill="1" applyBorder="1"/>
    <xf numFmtId="49" fontId="18" fillId="0" borderId="58" xfId="9" applyNumberFormat="1" applyFont="1" applyBorder="1" applyAlignment="1">
      <alignment horizontal="centerContinuous"/>
    </xf>
    <xf numFmtId="49" fontId="18" fillId="0" borderId="126" xfId="9" applyNumberFormat="1" applyFont="1" applyBorder="1" applyAlignment="1">
      <alignment horizontal="centerContinuous"/>
    </xf>
    <xf numFmtId="0" fontId="18" fillId="8" borderId="43" xfId="9" applyFont="1" applyFill="1" applyBorder="1" applyAlignment="1">
      <alignment horizontal="centerContinuous"/>
    </xf>
    <xf numFmtId="14" fontId="18" fillId="0" borderId="100" xfId="9" applyNumberFormat="1" applyFont="1" applyBorder="1" applyAlignment="1" applyProtection="1">
      <alignment horizontal="center"/>
      <protection locked="0"/>
    </xf>
    <xf numFmtId="1" fontId="18" fillId="14" borderId="100" xfId="9" applyNumberFormat="1" applyFont="1" applyFill="1" applyBorder="1" applyAlignment="1" applyProtection="1">
      <alignment horizontal="center"/>
      <protection locked="0"/>
    </xf>
    <xf numFmtId="14" fontId="18" fillId="0" borderId="127" xfId="9" applyNumberFormat="1" applyFont="1" applyBorder="1" applyAlignment="1">
      <alignment horizontal="center"/>
    </xf>
    <xf numFmtId="1" fontId="18" fillId="14" borderId="100" xfId="9" applyNumberFormat="1" applyFont="1" applyFill="1" applyBorder="1" applyAlignment="1">
      <alignment horizontal="center"/>
    </xf>
    <xf numFmtId="0" fontId="18" fillId="8" borderId="128" xfId="9" applyFont="1" applyFill="1" applyBorder="1" applyAlignment="1">
      <alignment horizontal="centerContinuous"/>
    </xf>
    <xf numFmtId="0" fontId="18" fillId="8" borderId="73" xfId="9" applyFont="1" applyFill="1" applyBorder="1" applyAlignment="1">
      <alignment horizontal="centerContinuous"/>
    </xf>
    <xf numFmtId="0" fontId="44" fillId="8" borderId="58" xfId="9" applyFont="1" applyFill="1" applyBorder="1" applyAlignment="1">
      <alignment horizontal="centerContinuous"/>
    </xf>
    <xf numFmtId="0" fontId="44" fillId="8" borderId="47" xfId="9" applyFont="1" applyFill="1" applyBorder="1" applyAlignment="1">
      <alignment horizontal="centerContinuous"/>
    </xf>
    <xf numFmtId="0" fontId="46" fillId="8" borderId="42" xfId="9" applyFont="1" applyFill="1" applyBorder="1" applyAlignment="1">
      <alignment horizontal="center"/>
    </xf>
    <xf numFmtId="40" fontId="48" fillId="8" borderId="59" xfId="9" applyNumberFormat="1" applyFont="1" applyFill="1" applyBorder="1"/>
    <xf numFmtId="0" fontId="54" fillId="14" borderId="33" xfId="9" applyFill="1" applyBorder="1" applyAlignment="1" applyProtection="1">
      <alignment horizontal="left"/>
      <protection locked="0"/>
    </xf>
    <xf numFmtId="0" fontId="12" fillId="8" borderId="19" xfId="9" applyFont="1" applyFill="1" applyBorder="1"/>
    <xf numFmtId="0" fontId="12" fillId="0" borderId="129" xfId="9" applyFont="1" applyBorder="1"/>
    <xf numFmtId="0" fontId="12" fillId="8" borderId="19" xfId="9" applyFont="1" applyFill="1" applyBorder="1" applyAlignment="1">
      <alignment horizontal="left"/>
    </xf>
    <xf numFmtId="0" fontId="12" fillId="8" borderId="19" xfId="9" applyFont="1" applyFill="1" applyBorder="1" applyAlignment="1">
      <alignment horizontal="centerContinuous" vertical="center"/>
    </xf>
    <xf numFmtId="0" fontId="12" fillId="8" borderId="33" xfId="9" applyFont="1" applyFill="1" applyBorder="1"/>
    <xf numFmtId="0" fontId="54" fillId="14" borderId="49" xfId="9" applyFill="1" applyBorder="1" applyAlignment="1" applyProtection="1">
      <alignment horizontal="left"/>
      <protection locked="0"/>
    </xf>
    <xf numFmtId="14" fontId="54" fillId="8" borderId="24" xfId="9" applyNumberFormat="1" applyFill="1" applyBorder="1" applyAlignment="1">
      <alignment horizontal="center" vertical="center"/>
    </xf>
    <xf numFmtId="0" fontId="54" fillId="8" borderId="24" xfId="9" applyFill="1" applyBorder="1" applyAlignment="1">
      <alignment horizontal="centerContinuous"/>
    </xf>
    <xf numFmtId="0" fontId="54" fillId="0" borderId="130" xfId="9" applyBorder="1"/>
    <xf numFmtId="0" fontId="54" fillId="8" borderId="24" xfId="9" applyFill="1" applyBorder="1" applyAlignment="1">
      <alignment horizontal="centerContinuous" vertical="center" wrapText="1"/>
    </xf>
    <xf numFmtId="0" fontId="54" fillId="8" borderId="24" xfId="9" applyFill="1" applyBorder="1" applyAlignment="1">
      <alignment vertical="center"/>
    </xf>
    <xf numFmtId="17" fontId="54" fillId="8" borderId="49" xfId="9" applyNumberFormat="1" applyFill="1" applyBorder="1" applyAlignment="1">
      <alignment horizontal="center" vertical="center"/>
    </xf>
    <xf numFmtId="0" fontId="54" fillId="8" borderId="33" xfId="9" applyFill="1" applyBorder="1"/>
    <xf numFmtId="0" fontId="18" fillId="8" borderId="45" xfId="9" applyFont="1" applyFill="1" applyBorder="1" applyAlignment="1">
      <alignment horizontal="centerContinuous"/>
    </xf>
    <xf numFmtId="4" fontId="18" fillId="14" borderId="131" xfId="9" applyNumberFormat="1" applyFont="1" applyFill="1" applyBorder="1" applyAlignment="1" applyProtection="1">
      <alignment horizontal="center"/>
      <protection locked="0"/>
    </xf>
    <xf numFmtId="10" fontId="18" fillId="0" borderId="132" xfId="14" applyNumberFormat="1" applyFont="1" applyFill="1" applyBorder="1" applyAlignment="1" applyProtection="1">
      <alignment horizontal="center"/>
    </xf>
    <xf numFmtId="0" fontId="18" fillId="8" borderId="133" xfId="9" applyFont="1" applyFill="1" applyBorder="1" applyAlignment="1">
      <alignment horizontal="centerContinuous"/>
    </xf>
    <xf numFmtId="0" fontId="18" fillId="8" borderId="24" xfId="9" applyFont="1" applyFill="1" applyBorder="1" applyAlignment="1">
      <alignment horizontal="centerContinuous"/>
    </xf>
    <xf numFmtId="4" fontId="18" fillId="14" borderId="134" xfId="9" applyNumberFormat="1" applyFont="1" applyFill="1" applyBorder="1" applyAlignment="1" applyProtection="1">
      <alignment horizontal="center"/>
      <protection locked="0"/>
    </xf>
    <xf numFmtId="10" fontId="18" fillId="0" borderId="135" xfId="14" applyNumberFormat="1" applyFont="1" applyFill="1" applyBorder="1" applyAlignment="1" applyProtection="1">
      <alignment horizontal="center"/>
    </xf>
    <xf numFmtId="0" fontId="18" fillId="8" borderId="26" xfId="9" applyFont="1" applyFill="1" applyBorder="1" applyAlignment="1">
      <alignment horizontal="centerContinuous"/>
    </xf>
    <xf numFmtId="40" fontId="48" fillId="8" borderId="136" xfId="9" applyNumberFormat="1" applyFont="1" applyFill="1" applyBorder="1"/>
    <xf numFmtId="10" fontId="7" fillId="0" borderId="137" xfId="14" applyNumberFormat="1" applyFont="1" applyFill="1" applyBorder="1" applyProtection="1"/>
    <xf numFmtId="0" fontId="44" fillId="8" borderId="138" xfId="9" applyFont="1" applyFill="1" applyBorder="1" applyAlignment="1">
      <alignment horizontal="centerContinuous"/>
    </xf>
    <xf numFmtId="0" fontId="44" fillId="8" borderId="17" xfId="9" applyFont="1" applyFill="1" applyBorder="1" applyAlignment="1">
      <alignment horizontal="center"/>
    </xf>
    <xf numFmtId="0" fontId="44" fillId="8" borderId="139" xfId="9" applyFont="1" applyFill="1" applyBorder="1" applyAlignment="1">
      <alignment horizontal="center"/>
    </xf>
    <xf numFmtId="0" fontId="44" fillId="8" borderId="60" xfId="9" applyFont="1" applyFill="1" applyBorder="1" applyAlignment="1">
      <alignment horizontal="center"/>
    </xf>
    <xf numFmtId="0" fontId="12" fillId="11" borderId="22" xfId="9" applyFont="1" applyFill="1" applyBorder="1" applyAlignment="1" applyProtection="1">
      <alignment horizontal="center"/>
      <protection locked="0"/>
    </xf>
    <xf numFmtId="0" fontId="44" fillId="8" borderId="140" xfId="9" applyFont="1" applyFill="1" applyBorder="1" applyAlignment="1">
      <alignment horizontal="center"/>
    </xf>
    <xf numFmtId="0" fontId="44" fillId="8" borderId="113" xfId="9" applyFont="1" applyFill="1" applyBorder="1" applyAlignment="1">
      <alignment horizontal="center"/>
    </xf>
    <xf numFmtId="0" fontId="44" fillId="8" borderId="141" xfId="9" applyFont="1" applyFill="1" applyBorder="1" applyAlignment="1">
      <alignment horizontal="center"/>
    </xf>
    <xf numFmtId="0" fontId="44" fillId="8" borderId="142" xfId="9" applyFont="1" applyFill="1" applyBorder="1" applyAlignment="1">
      <alignment horizontal="center"/>
    </xf>
    <xf numFmtId="171" fontId="44" fillId="8" borderId="140" xfId="9" applyNumberFormat="1" applyFont="1" applyFill="1" applyBorder="1" applyAlignment="1">
      <alignment horizontal="center"/>
    </xf>
    <xf numFmtId="171" fontId="44" fillId="8" borderId="113" xfId="9" applyNumberFormat="1" applyFont="1" applyFill="1" applyBorder="1" applyAlignment="1">
      <alignment horizontal="center"/>
    </xf>
    <xf numFmtId="0" fontId="46" fillId="8" borderId="143" xfId="9" applyFont="1" applyFill="1" applyBorder="1" applyAlignment="1">
      <alignment horizontal="center"/>
    </xf>
    <xf numFmtId="0" fontId="46" fillId="8" borderId="16" xfId="9" applyFont="1" applyFill="1" applyBorder="1" applyAlignment="1">
      <alignment horizontal="center"/>
    </xf>
    <xf numFmtId="40" fontId="49" fillId="14" borderId="144" xfId="9" applyNumberFormat="1" applyFont="1" applyFill="1" applyBorder="1" applyAlignment="1">
      <alignment horizontal="right"/>
    </xf>
    <xf numFmtId="2" fontId="46" fillId="8" borderId="145" xfId="9" applyNumberFormat="1" applyFont="1" applyFill="1" applyBorder="1"/>
    <xf numFmtId="0" fontId="54" fillId="0" borderId="0" xfId="9" applyAlignment="1" applyProtection="1">
      <alignment horizontal="center"/>
      <protection locked="0"/>
    </xf>
    <xf numFmtId="0" fontId="0" fillId="0" borderId="44" xfId="0" applyBorder="1"/>
    <xf numFmtId="0" fontId="0" fillId="0" borderId="68" xfId="0" applyBorder="1"/>
    <xf numFmtId="0" fontId="46" fillId="8" borderId="4" xfId="9" applyFont="1" applyFill="1" applyBorder="1" applyAlignment="1">
      <alignment horizontal="center"/>
    </xf>
    <xf numFmtId="40" fontId="46" fillId="9" borderId="4" xfId="9" applyNumberFormat="1" applyFont="1" applyFill="1" applyBorder="1" applyAlignment="1">
      <alignment horizontal="right"/>
    </xf>
    <xf numFmtId="40" fontId="7" fillId="8" borderId="117" xfId="9" applyNumberFormat="1" applyFont="1" applyFill="1" applyBorder="1"/>
    <xf numFmtId="0" fontId="7" fillId="8" borderId="146" xfId="9" applyFont="1" applyFill="1" applyBorder="1"/>
    <xf numFmtId="40" fontId="48" fillId="8" borderId="147" xfId="9" applyNumberFormat="1" applyFont="1" applyFill="1" applyBorder="1"/>
    <xf numFmtId="0" fontId="48" fillId="8" borderId="148" xfId="9" applyFont="1" applyFill="1" applyBorder="1"/>
    <xf numFmtId="0" fontId="7" fillId="8" borderId="36" xfId="9" applyFont="1" applyFill="1" applyBorder="1" applyAlignment="1">
      <alignment horizontal="centerContinuous"/>
    </xf>
    <xf numFmtId="0" fontId="7" fillId="8" borderId="149" xfId="9" applyFont="1" applyFill="1" applyBorder="1" applyAlignment="1">
      <alignment horizontal="centerContinuous"/>
    </xf>
    <xf numFmtId="0" fontId="7" fillId="8" borderId="139" xfId="9" applyFont="1" applyFill="1" applyBorder="1" applyAlignment="1">
      <alignment horizontal="center"/>
    </xf>
    <xf numFmtId="0" fontId="7" fillId="8" borderId="60" xfId="9" applyFont="1" applyFill="1" applyBorder="1" applyAlignment="1">
      <alignment horizontal="center"/>
    </xf>
    <xf numFmtId="0" fontId="7" fillId="8" borderId="150" xfId="9" applyFont="1" applyFill="1" applyBorder="1" applyAlignment="1">
      <alignment horizontal="center"/>
    </xf>
    <xf numFmtId="0" fontId="44" fillId="8" borderId="16" xfId="9" applyFont="1" applyFill="1" applyBorder="1" applyAlignment="1">
      <alignment horizontal="center"/>
    </xf>
    <xf numFmtId="0" fontId="7" fillId="8" borderId="144" xfId="9" applyFont="1" applyFill="1" applyBorder="1" applyAlignment="1">
      <alignment horizontal="center"/>
    </xf>
    <xf numFmtId="0" fontId="7" fillId="8" borderId="46" xfId="9" applyFont="1" applyFill="1" applyBorder="1" applyAlignment="1">
      <alignment horizontal="center"/>
    </xf>
    <xf numFmtId="40" fontId="7" fillId="8" borderId="151" xfId="9" applyNumberFormat="1" applyFont="1" applyFill="1" applyBorder="1" applyProtection="1">
      <protection locked="0"/>
    </xf>
    <xf numFmtId="172" fontId="7" fillId="8" borderId="16" xfId="9" applyNumberFormat="1" applyFont="1" applyFill="1" applyBorder="1" applyAlignment="1">
      <alignment horizontal="center"/>
    </xf>
    <xf numFmtId="40" fontId="7" fillId="8" borderId="131" xfId="9" applyNumberFormat="1" applyFont="1" applyFill="1" applyBorder="1"/>
    <xf numFmtId="10" fontId="7" fillId="8" borderId="44" xfId="14" applyNumberFormat="1" applyFont="1" applyFill="1" applyBorder="1" applyProtection="1"/>
    <xf numFmtId="172" fontId="7" fillId="8" borderId="45" xfId="9" applyNumberFormat="1" applyFont="1" applyFill="1" applyBorder="1" applyAlignment="1">
      <alignment horizontal="center"/>
    </xf>
    <xf numFmtId="40" fontId="54" fillId="0" borderId="0" xfId="9" applyNumberFormat="1" applyProtection="1">
      <protection locked="0"/>
    </xf>
    <xf numFmtId="40" fontId="7" fillId="8" borderId="45" xfId="9" applyNumberFormat="1" applyFont="1" applyFill="1" applyBorder="1" applyProtection="1">
      <protection locked="0"/>
    </xf>
    <xf numFmtId="9" fontId="7" fillId="8" borderId="62" xfId="14" applyFont="1" applyFill="1" applyBorder="1" applyProtection="1"/>
    <xf numFmtId="40" fontId="7" fillId="8" borderId="152" xfId="9" applyNumberFormat="1" applyFont="1" applyFill="1" applyBorder="1" applyProtection="1">
      <protection locked="0"/>
    </xf>
    <xf numFmtId="40" fontId="7" fillId="8" borderId="153" xfId="9" applyNumberFormat="1" applyFont="1" applyFill="1" applyBorder="1"/>
    <xf numFmtId="40" fontId="7" fillId="8" borderId="144" xfId="9" applyNumberFormat="1" applyFont="1" applyFill="1" applyBorder="1"/>
    <xf numFmtId="10" fontId="7" fillId="8" borderId="46" xfId="14" applyNumberFormat="1" applyFont="1" applyFill="1" applyBorder="1" applyProtection="1"/>
    <xf numFmtId="40" fontId="7" fillId="8" borderId="16" xfId="9" applyNumberFormat="1" applyFont="1" applyFill="1" applyBorder="1"/>
    <xf numFmtId="40" fontId="7" fillId="8" borderId="17" xfId="9" applyNumberFormat="1" applyFont="1" applyFill="1" applyBorder="1"/>
    <xf numFmtId="9" fontId="7" fillId="8" borderId="96" xfId="14" applyFont="1" applyFill="1" applyBorder="1" applyProtection="1"/>
    <xf numFmtId="40" fontId="48" fillId="8" borderId="154" xfId="9" applyNumberFormat="1" applyFont="1" applyFill="1" applyBorder="1" applyProtection="1">
      <protection locked="0"/>
    </xf>
    <xf numFmtId="40" fontId="48" fillId="8" borderId="0" xfId="9" applyNumberFormat="1" applyFont="1" applyFill="1"/>
    <xf numFmtId="40" fontId="48" fillId="8" borderId="155" xfId="9" applyNumberFormat="1" applyFont="1" applyFill="1" applyBorder="1"/>
    <xf numFmtId="10" fontId="48" fillId="8" borderId="156" xfId="14" applyNumberFormat="1" applyFont="1" applyFill="1" applyBorder="1" applyProtection="1"/>
    <xf numFmtId="10" fontId="48" fillId="8" borderId="157" xfId="14" applyNumberFormat="1" applyFont="1" applyFill="1" applyBorder="1" applyProtection="1">
      <protection locked="0"/>
    </xf>
    <xf numFmtId="10" fontId="48" fillId="8" borderId="158" xfId="14" applyNumberFormat="1" applyFont="1" applyFill="1" applyBorder="1" applyProtection="1"/>
    <xf numFmtId="10" fontId="48" fillId="8" borderId="159" xfId="14" applyNumberFormat="1" applyFont="1" applyFill="1" applyBorder="1" applyProtection="1"/>
    <xf numFmtId="10" fontId="48" fillId="8" borderId="160" xfId="14" applyNumberFormat="1" applyFont="1" applyFill="1" applyBorder="1" applyProtection="1">
      <protection locked="0"/>
    </xf>
    <xf numFmtId="10" fontId="48" fillId="8" borderId="0" xfId="14" applyNumberFormat="1" applyFont="1" applyFill="1" applyBorder="1" applyProtection="1"/>
    <xf numFmtId="40" fontId="50" fillId="14" borderId="161" xfId="9" applyNumberFormat="1" applyFont="1" applyFill="1" applyBorder="1" applyAlignment="1">
      <alignment horizontal="center"/>
    </xf>
    <xf numFmtId="10" fontId="50" fillId="14" borderId="162" xfId="14" applyNumberFormat="1" applyFont="1" applyFill="1" applyBorder="1" applyAlignment="1" applyProtection="1">
      <alignment horizontal="center"/>
    </xf>
    <xf numFmtId="0" fontId="12" fillId="8" borderId="18" xfId="9" applyFont="1" applyFill="1" applyBorder="1" applyAlignment="1">
      <alignment horizontal="left" vertical="top"/>
    </xf>
    <xf numFmtId="0" fontId="54" fillId="14" borderId="19" xfId="9" applyFill="1" applyBorder="1" applyProtection="1">
      <protection locked="0"/>
    </xf>
    <xf numFmtId="0" fontId="54" fillId="14" borderId="33" xfId="9" applyFill="1" applyBorder="1" applyProtection="1">
      <protection locked="0"/>
    </xf>
    <xf numFmtId="17" fontId="54" fillId="14" borderId="24" xfId="9" applyNumberFormat="1" applyFill="1" applyBorder="1" applyAlignment="1" applyProtection="1">
      <alignment horizontal="center" vertical="center"/>
      <protection locked="0"/>
    </xf>
    <xf numFmtId="0" fontId="45" fillId="8" borderId="111" xfId="9" applyFont="1" applyFill="1" applyBorder="1" applyAlignment="1">
      <alignment horizontal="center"/>
    </xf>
    <xf numFmtId="1" fontId="45" fillId="8" borderId="163" xfId="9" applyNumberFormat="1" applyFont="1" applyFill="1" applyBorder="1" applyAlignment="1">
      <alignment horizontal="center"/>
    </xf>
    <xf numFmtId="1" fontId="44" fillId="8" borderId="114" xfId="9" applyNumberFormat="1" applyFont="1" applyFill="1" applyBorder="1" applyAlignment="1">
      <alignment horizontal="center"/>
    </xf>
    <xf numFmtId="1" fontId="46" fillId="8" borderId="115" xfId="9" applyNumberFormat="1" applyFont="1" applyFill="1" applyBorder="1" applyAlignment="1">
      <alignment horizontal="center"/>
    </xf>
    <xf numFmtId="49" fontId="46" fillId="8" borderId="164" xfId="9" applyNumberFormat="1" applyFont="1" applyFill="1" applyBorder="1" applyAlignment="1">
      <alignment horizontal="center"/>
    </xf>
    <xf numFmtId="1" fontId="46" fillId="8" borderId="42" xfId="9" applyNumberFormat="1" applyFont="1" applyFill="1" applyBorder="1" applyAlignment="1">
      <alignment horizontal="center"/>
    </xf>
    <xf numFmtId="49" fontId="46" fillId="8" borderId="47" xfId="9" applyNumberFormat="1" applyFont="1" applyFill="1" applyBorder="1" applyAlignment="1">
      <alignment horizontal="center"/>
    </xf>
    <xf numFmtId="0" fontId="45" fillId="8" borderId="165" xfId="9" applyFont="1" applyFill="1" applyBorder="1" applyAlignment="1">
      <alignment horizontal="center"/>
    </xf>
    <xf numFmtId="1" fontId="45" fillId="8" borderId="166" xfId="9" applyNumberFormat="1" applyFont="1" applyFill="1" applyBorder="1" applyAlignment="1">
      <alignment horizontal="center"/>
    </xf>
    <xf numFmtId="0" fontId="44" fillId="8" borderId="167" xfId="9" applyFont="1" applyFill="1" applyBorder="1"/>
    <xf numFmtId="0" fontId="45" fillId="8" borderId="167" xfId="9" applyFont="1" applyFill="1" applyBorder="1" applyAlignment="1">
      <alignment textRotation="180"/>
    </xf>
    <xf numFmtId="1" fontId="46" fillId="8" borderId="125" xfId="9" applyNumberFormat="1" applyFont="1" applyFill="1" applyBorder="1" applyAlignment="1">
      <alignment horizontal="center"/>
    </xf>
    <xf numFmtId="0" fontId="54" fillId="8" borderId="26" xfId="9" quotePrefix="1" applyFill="1" applyBorder="1" applyAlignment="1">
      <alignment horizontal="left" vertical="center" indent="3"/>
    </xf>
    <xf numFmtId="0" fontId="29" fillId="0" borderId="0" xfId="3" quotePrefix="1" applyAlignment="1" applyProtection="1">
      <alignment vertical="center"/>
      <protection locked="0"/>
    </xf>
    <xf numFmtId="2" fontId="41" fillId="0" borderId="42" xfId="3" quotePrefix="1" applyNumberFormat="1" applyFont="1" applyBorder="1" applyAlignment="1">
      <alignment horizontal="right" vertical="center"/>
    </xf>
    <xf numFmtId="0" fontId="0" fillId="0" borderId="35" xfId="0" quotePrefix="1" applyFont="1" applyBorder="1" applyAlignment="1">
      <alignment horizontal="center" vertical="center" wrapText="1"/>
    </xf>
    <xf numFmtId="0" fontId="54" fillId="14" borderId="23" xfId="9" applyFill="1" applyBorder="1" applyAlignment="1" applyProtection="1">
      <alignment horizontal="left"/>
      <protection locked="0"/>
    </xf>
    <xf numFmtId="0" fontId="54" fillId="14" borderId="24" xfId="9" applyFill="1" applyBorder="1" applyAlignment="1" applyProtection="1">
      <alignment horizontal="left"/>
      <protection locked="0"/>
    </xf>
    <xf numFmtId="14" fontId="12" fillId="14" borderId="23" xfId="9" applyNumberFormat="1" applyFont="1" applyFill="1" applyBorder="1" applyAlignment="1" applyProtection="1">
      <alignment horizontal="center" vertical="center"/>
      <protection locked="0"/>
    </xf>
    <xf numFmtId="14" fontId="12" fillId="14" borderId="24" xfId="9" applyNumberFormat="1" applyFont="1" applyFill="1" applyBorder="1" applyAlignment="1" applyProtection="1">
      <alignment horizontal="center" vertical="center"/>
      <protection locked="0"/>
    </xf>
    <xf numFmtId="14" fontId="12" fillId="14" borderId="49" xfId="9" applyNumberFormat="1" applyFont="1" applyFill="1" applyBorder="1" applyAlignment="1" applyProtection="1">
      <alignment horizontal="center" vertical="center"/>
      <protection locked="0"/>
    </xf>
    <xf numFmtId="0" fontId="2" fillId="0" borderId="1" xfId="3" applyFont="1" applyBorder="1" applyAlignment="1">
      <alignment horizontal="center" vertical="center" wrapText="1"/>
    </xf>
    <xf numFmtId="0" fontId="7" fillId="0" borderId="2" xfId="11" applyBorder="1" applyAlignment="1">
      <alignment horizontal="center" vertical="center" wrapText="1"/>
    </xf>
    <xf numFmtId="0" fontId="7" fillId="0" borderId="3" xfId="11" applyBorder="1" applyAlignment="1">
      <alignment horizontal="center" vertical="center" wrapText="1"/>
    </xf>
    <xf numFmtId="0" fontId="12" fillId="0" borderId="1" xfId="3" quotePrefix="1" applyFont="1" applyBorder="1" applyAlignment="1">
      <alignment horizontal="left" vertical="center"/>
    </xf>
    <xf numFmtId="0" fontId="12" fillId="0" borderId="2" xfId="3" applyFont="1" applyBorder="1" applyAlignment="1">
      <alignment horizontal="left" vertical="center"/>
    </xf>
    <xf numFmtId="0" fontId="7" fillId="0" borderId="3" xfId="4" applyBorder="1" applyAlignment="1">
      <alignment horizontal="left" vertical="center"/>
    </xf>
    <xf numFmtId="0" fontId="12" fillId="0" borderId="18" xfId="3" applyFont="1" applyBorder="1" applyAlignment="1">
      <alignment horizontal="center" vertical="center" wrapText="1"/>
    </xf>
    <xf numFmtId="0" fontId="18" fillId="0" borderId="19" xfId="11" applyFont="1" applyBorder="1" applyAlignment="1">
      <alignment horizontal="center" vertical="center" wrapText="1"/>
    </xf>
    <xf numFmtId="0" fontId="18" fillId="0" borderId="33" xfId="11" applyFont="1" applyBorder="1" applyAlignment="1">
      <alignment horizontal="center" vertical="center" wrapText="1"/>
    </xf>
    <xf numFmtId="0" fontId="12" fillId="0" borderId="1" xfId="3" applyFont="1" applyBorder="1" applyAlignment="1">
      <alignment horizontal="center" vertical="center" wrapText="1"/>
    </xf>
    <xf numFmtId="0" fontId="12" fillId="0" borderId="2" xfId="11" applyFont="1" applyBorder="1" applyAlignment="1">
      <alignment horizontal="center" vertical="center" wrapText="1"/>
    </xf>
    <xf numFmtId="0" fontId="12" fillId="0" borderId="3" xfId="11" applyFont="1" applyBorder="1" applyAlignment="1">
      <alignment horizontal="center" vertical="center" wrapText="1"/>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0" fillId="0" borderId="0" xfId="3" applyFont="1" applyAlignment="1">
      <alignment horizontal="justify" vertical="center" wrapText="1"/>
    </xf>
    <xf numFmtId="0" fontId="0" fillId="0" borderId="0" xfId="11" applyFont="1" applyAlignment="1">
      <alignment horizontal="justify" vertical="center" wrapText="1"/>
    </xf>
    <xf numFmtId="0" fontId="7" fillId="0" borderId="0" xfId="11" applyAlignment="1">
      <alignment horizontal="justify" vertical="center" wrapText="1"/>
    </xf>
    <xf numFmtId="0" fontId="24" fillId="0" borderId="93" xfId="3" applyFont="1" applyBorder="1" applyAlignment="1">
      <alignment horizontal="center" vertical="center" wrapText="1"/>
    </xf>
    <xf numFmtId="0" fontId="24" fillId="0" borderId="94" xfId="3" applyFont="1" applyBorder="1" applyAlignment="1">
      <alignment horizontal="center" vertical="center" wrapText="1"/>
    </xf>
    <xf numFmtId="0" fontId="7" fillId="0" borderId="83" xfId="11" applyBorder="1" applyAlignment="1">
      <alignment vertical="center" wrapText="1"/>
    </xf>
    <xf numFmtId="0" fontId="12" fillId="0" borderId="93" xfId="3" applyFont="1" applyBorder="1" applyAlignment="1">
      <alignment horizontal="center" vertical="center" wrapText="1"/>
    </xf>
    <xf numFmtId="0" fontId="7" fillId="0" borderId="83" xfId="11" applyBorder="1" applyAlignment="1">
      <alignment horizontal="center" vertical="center" wrapText="1"/>
    </xf>
    <xf numFmtId="0" fontId="12" fillId="0" borderId="93" xfId="3" applyFont="1" applyBorder="1" applyAlignment="1">
      <alignment vertical="center" wrapText="1"/>
    </xf>
    <xf numFmtId="0" fontId="12" fillId="0" borderId="83" xfId="11" applyFont="1" applyBorder="1" applyAlignment="1">
      <alignment vertical="center" wrapText="1"/>
    </xf>
    <xf numFmtId="0" fontId="12" fillId="12" borderId="88" xfId="12" applyFont="1" applyFill="1" applyBorder="1" applyAlignment="1" applyProtection="1">
      <alignment vertical="center" wrapText="1"/>
      <protection locked="0"/>
    </xf>
    <xf numFmtId="0" fontId="0" fillId="0" borderId="89" xfId="0" applyBorder="1" applyAlignment="1">
      <alignment vertical="center" wrapText="1"/>
    </xf>
    <xf numFmtId="0" fontId="0" fillId="0" borderId="90" xfId="0" applyBorder="1" applyAlignment="1">
      <alignment vertical="center" wrapText="1"/>
    </xf>
    <xf numFmtId="0" fontId="0" fillId="0" borderId="17" xfId="0"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166" fontId="5" fillId="7" borderId="15" xfId="0" applyNumberFormat="1" applyFont="1" applyFill="1" applyBorder="1" applyAlignment="1" applyProtection="1">
      <alignment horizontal="center"/>
      <protection locked="0"/>
    </xf>
    <xf numFmtId="0" fontId="5" fillId="0" borderId="17" xfId="0" applyFont="1" applyBorder="1" applyAlignment="1">
      <alignment horizontal="right"/>
    </xf>
    <xf numFmtId="49" fontId="5" fillId="3" borderId="17" xfId="0" applyNumberFormat="1" applyFont="1" applyFill="1" applyBorder="1" applyAlignment="1" applyProtection="1">
      <alignment horizontal="center"/>
      <protection locked="0"/>
    </xf>
    <xf numFmtId="0" fontId="5" fillId="0" borderId="0" xfId="0" applyFont="1" applyAlignment="1">
      <alignment horizontal="right"/>
    </xf>
    <xf numFmtId="49" fontId="5" fillId="3" borderId="0" xfId="0" applyNumberFormat="1" applyFont="1" applyFill="1" applyAlignment="1" applyProtection="1">
      <alignment horizontal="center"/>
      <protection locked="0"/>
    </xf>
    <xf numFmtId="0" fontId="55" fillId="8" borderId="0" xfId="17" applyFont="1" applyFill="1" applyAlignment="1">
      <alignment horizontal="left" vertical="center"/>
    </xf>
    <xf numFmtId="49" fontId="56" fillId="8" borderId="0" xfId="17" applyNumberFormat="1" applyFont="1" applyFill="1" applyAlignment="1">
      <alignment horizontal="left" vertical="center"/>
    </xf>
    <xf numFmtId="0" fontId="56" fillId="8" borderId="0" xfId="17" applyFont="1" applyFill="1" applyAlignment="1">
      <alignment vertical="center"/>
    </xf>
    <xf numFmtId="0" fontId="56" fillId="8" borderId="0" xfId="17" applyFont="1" applyFill="1" applyAlignment="1">
      <alignment horizontal="center" vertical="center"/>
    </xf>
    <xf numFmtId="4" fontId="56" fillId="8" borderId="0" xfId="17" applyNumberFormat="1" applyFont="1" applyFill="1" applyAlignment="1">
      <alignment horizontal="center" vertical="center"/>
    </xf>
    <xf numFmtId="0" fontId="57" fillId="0" borderId="0" xfId="0" applyFont="1"/>
    <xf numFmtId="0" fontId="57" fillId="0" borderId="42" xfId="0" applyFont="1" applyBorder="1" applyAlignment="1">
      <alignment horizontal="center"/>
    </xf>
    <xf numFmtId="0" fontId="57" fillId="0" borderId="42" xfId="0" applyFont="1" applyBorder="1"/>
    <xf numFmtId="0" fontId="58" fillId="0" borderId="0" xfId="0" applyFont="1" applyAlignment="1">
      <alignment horizontal="left"/>
    </xf>
    <xf numFmtId="0" fontId="57" fillId="0" borderId="42" xfId="0" applyFont="1" applyBorder="1"/>
    <xf numFmtId="49" fontId="57" fillId="17" borderId="42" xfId="18" applyNumberFormat="1" applyFont="1" applyFill="1" applyBorder="1" applyProtection="1">
      <protection locked="0"/>
    </xf>
    <xf numFmtId="49" fontId="57" fillId="17" borderId="42" xfId="19" applyNumberFormat="1" applyFont="1" applyFill="1" applyBorder="1" applyAlignment="1" applyProtection="1">
      <alignment wrapText="1"/>
      <protection locked="0"/>
    </xf>
    <xf numFmtId="49" fontId="57" fillId="17" borderId="42" xfId="20" applyNumberFormat="1" applyFont="1" applyFill="1" applyBorder="1" applyProtection="1">
      <protection locked="0"/>
    </xf>
    <xf numFmtId="49" fontId="57" fillId="17" borderId="42" xfId="21" applyNumberFormat="1" applyFont="1" applyFill="1" applyBorder="1" applyProtection="1">
      <protection locked="0"/>
    </xf>
    <xf numFmtId="49" fontId="57" fillId="17" borderId="42" xfId="22" applyNumberFormat="1" applyFont="1" applyFill="1" applyBorder="1" applyAlignment="1" applyProtection="1">
      <alignment wrapText="1"/>
      <protection locked="0"/>
    </xf>
    <xf numFmtId="49" fontId="57" fillId="17" borderId="42" xfId="11" applyNumberFormat="1" applyFont="1" applyFill="1" applyBorder="1" applyProtection="1">
      <protection locked="0"/>
    </xf>
    <xf numFmtId="49" fontId="57" fillId="17" borderId="42" xfId="23" applyNumberFormat="1" applyFont="1" applyFill="1" applyBorder="1" applyAlignment="1" applyProtection="1">
      <alignment wrapText="1"/>
      <protection locked="0"/>
    </xf>
    <xf numFmtId="49" fontId="57" fillId="17" borderId="42" xfId="22" applyNumberFormat="1" applyFont="1" applyFill="1" applyBorder="1" applyProtection="1">
      <protection locked="0"/>
    </xf>
    <xf numFmtId="49" fontId="57" fillId="17" borderId="42" xfId="24" applyNumberFormat="1" applyFont="1" applyFill="1" applyBorder="1" applyProtection="1">
      <protection locked="0"/>
    </xf>
    <xf numFmtId="49" fontId="57" fillId="17" borderId="42" xfId="0" applyNumberFormat="1" applyFont="1" applyFill="1" applyBorder="1" applyProtection="1">
      <protection locked="0"/>
    </xf>
    <xf numFmtId="49" fontId="57" fillId="17" borderId="42" xfId="0" applyNumberFormat="1" applyFont="1" applyFill="1" applyBorder="1" applyAlignment="1" applyProtection="1">
      <alignment wrapText="1"/>
      <protection locked="0"/>
    </xf>
    <xf numFmtId="49" fontId="57" fillId="17" borderId="42" xfId="0" applyNumberFormat="1" applyFont="1" applyFill="1" applyBorder="1" applyProtection="1">
      <protection locked="0"/>
    </xf>
    <xf numFmtId="0" fontId="60" fillId="0" borderId="42" xfId="0" applyFont="1" applyBorder="1" applyAlignment="1">
      <alignment horizontal="center"/>
    </xf>
    <xf numFmtId="0" fontId="60" fillId="0" borderId="42" xfId="0" applyFont="1" applyBorder="1"/>
    <xf numFmtId="0" fontId="60" fillId="0" borderId="42" xfId="0" applyFont="1" applyBorder="1" applyAlignment="1">
      <alignment horizontal="center"/>
    </xf>
    <xf numFmtId="49" fontId="60" fillId="17" borderId="42" xfId="0" applyNumberFormat="1" applyFont="1" applyFill="1" applyBorder="1" applyAlignment="1" applyProtection="1">
      <alignment horizontal="center" wrapText="1"/>
      <protection locked="0"/>
    </xf>
    <xf numFmtId="49" fontId="60" fillId="17" borderId="42" xfId="25" applyNumberFormat="1" applyFont="1" applyFill="1" applyBorder="1" applyAlignment="1" applyProtection="1">
      <alignment wrapText="1"/>
      <protection locked="0"/>
    </xf>
    <xf numFmtId="173" fontId="60" fillId="0" borderId="42" xfId="1" applyNumberFormat="1" applyFont="1" applyBorder="1" applyAlignment="1">
      <alignment horizontal="center"/>
    </xf>
    <xf numFmtId="49" fontId="60" fillId="17" borderId="42" xfId="0" applyNumberFormat="1" applyFont="1" applyFill="1" applyBorder="1" applyAlignment="1" applyProtection="1">
      <alignment horizontal="center"/>
      <protection locked="0"/>
    </xf>
    <xf numFmtId="0" fontId="57" fillId="0" borderId="0" xfId="0" applyFont="1" applyAlignment="1">
      <alignment horizontal="center"/>
    </xf>
    <xf numFmtId="0" fontId="57" fillId="0" borderId="10" xfId="0" applyFont="1" applyBorder="1" applyAlignment="1">
      <alignment horizontal="center"/>
    </xf>
    <xf numFmtId="0" fontId="57" fillId="0" borderId="168" xfId="0" applyFont="1" applyBorder="1"/>
    <xf numFmtId="0" fontId="57" fillId="0" borderId="11" xfId="0" applyFont="1" applyBorder="1"/>
    <xf numFmtId="0" fontId="57" fillId="0" borderId="10" xfId="0" applyFont="1" applyBorder="1" applyAlignment="1">
      <alignment horizontal="center"/>
    </xf>
    <xf numFmtId="49" fontId="57" fillId="17" borderId="8" xfId="0" applyNumberFormat="1" applyFont="1" applyFill="1" applyBorder="1" applyAlignment="1" applyProtection="1">
      <alignment horizontal="center" wrapText="1"/>
      <protection locked="0"/>
    </xf>
    <xf numFmtId="0" fontId="57" fillId="0" borderId="169" xfId="0" applyFont="1" applyBorder="1" applyAlignment="1">
      <alignment horizontal="left" wrapText="1"/>
    </xf>
    <xf numFmtId="0" fontId="57" fillId="0" borderId="9" xfId="0" applyFont="1" applyBorder="1" applyAlignment="1">
      <alignment horizontal="left" wrapText="1"/>
    </xf>
    <xf numFmtId="173" fontId="57" fillId="17" borderId="8" xfId="1" applyNumberFormat="1" applyFont="1" applyFill="1" applyBorder="1" applyAlignment="1" applyProtection="1">
      <alignment horizontal="center" wrapText="1"/>
      <protection locked="0"/>
    </xf>
    <xf numFmtId="49" fontId="57" fillId="7" borderId="8" xfId="0" applyNumberFormat="1" applyFont="1" applyFill="1" applyBorder="1" applyAlignment="1" applyProtection="1">
      <alignment horizontal="center" wrapText="1"/>
      <protection locked="0"/>
    </xf>
    <xf numFmtId="0" fontId="60" fillId="0" borderId="8" xfId="0" applyFont="1" applyBorder="1"/>
    <xf numFmtId="49" fontId="57" fillId="17" borderId="8" xfId="0" applyNumberFormat="1" applyFont="1" applyFill="1" applyBorder="1" applyAlignment="1" applyProtection="1">
      <alignment horizontal="left" wrapText="1"/>
      <protection locked="0"/>
    </xf>
    <xf numFmtId="49" fontId="60" fillId="17" borderId="42" xfId="26" applyNumberFormat="1" applyFont="1" applyFill="1" applyBorder="1" applyAlignment="1" applyProtection="1">
      <alignment wrapText="1"/>
      <protection locked="0"/>
    </xf>
    <xf numFmtId="49" fontId="60" fillId="17" borderId="42" xfId="27" applyNumberFormat="1" applyFont="1" applyFill="1" applyBorder="1" applyAlignment="1" applyProtection="1">
      <alignment wrapText="1"/>
      <protection locked="0"/>
    </xf>
    <xf numFmtId="49" fontId="60" fillId="17" borderId="42" xfId="28" applyNumberFormat="1" applyFont="1" applyFill="1" applyBorder="1" applyAlignment="1" applyProtection="1">
      <alignment wrapText="1"/>
      <protection locked="0"/>
    </xf>
    <xf numFmtId="49" fontId="60" fillId="17" borderId="42" xfId="29" applyNumberFormat="1" applyFont="1" applyFill="1" applyBorder="1" applyAlignment="1" applyProtection="1">
      <alignment wrapText="1"/>
      <protection locked="0"/>
    </xf>
    <xf numFmtId="49" fontId="60" fillId="17" borderId="42" xfId="0" applyNumberFormat="1" applyFont="1" applyFill="1" applyBorder="1" applyAlignment="1" applyProtection="1">
      <alignment wrapText="1"/>
      <protection locked="0"/>
    </xf>
    <xf numFmtId="14" fontId="57" fillId="17" borderId="15" xfId="0" applyNumberFormat="1" applyFont="1" applyFill="1" applyBorder="1" applyAlignment="1" applyProtection="1">
      <alignment horizontal="center"/>
      <protection locked="0"/>
    </xf>
    <xf numFmtId="14" fontId="57" fillId="17" borderId="16" xfId="0" applyNumberFormat="1" applyFont="1" applyFill="1" applyBorder="1" applyAlignment="1" applyProtection="1">
      <alignment horizontal="center"/>
      <protection locked="0"/>
    </xf>
    <xf numFmtId="0" fontId="57" fillId="0" borderId="16" xfId="0" applyFont="1" applyBorder="1"/>
    <xf numFmtId="0" fontId="57" fillId="0" borderId="17" xfId="0" applyFont="1" applyBorder="1" applyAlignment="1">
      <alignment horizontal="right"/>
    </xf>
    <xf numFmtId="0" fontId="57" fillId="17" borderId="17" xfId="0" applyFont="1" applyFill="1" applyBorder="1" applyAlignment="1" applyProtection="1">
      <alignment horizontal="center"/>
      <protection locked="0"/>
    </xf>
    <xf numFmtId="0" fontId="61" fillId="0" borderId="1" xfId="0" applyFont="1" applyBorder="1" applyAlignment="1">
      <alignment horizontal="center"/>
    </xf>
    <xf numFmtId="0" fontId="61" fillId="0" borderId="2" xfId="0" applyFont="1" applyBorder="1" applyAlignment="1">
      <alignment horizontal="center"/>
    </xf>
    <xf numFmtId="0" fontId="61" fillId="0" borderId="3" xfId="0" applyFont="1" applyBorder="1" applyAlignment="1">
      <alignment horizontal="center"/>
    </xf>
  </cellXfs>
  <cellStyles count="30">
    <cellStyle name="Excel Built-in Normal" xfId="8" xr:uid="{00000000-0005-0000-0000-000030000000}"/>
    <cellStyle name="Normal" xfId="0" builtinId="0"/>
    <cellStyle name="Normal 11 2" xfId="7" xr:uid="{00000000-0005-0000-0000-000024000000}"/>
    <cellStyle name="Normal 12" xfId="28" xr:uid="{852B5C19-30C7-4AC8-8702-DDBA29719177}"/>
    <cellStyle name="Normal 18" xfId="27" xr:uid="{7228F971-BEEE-4DA0-8906-5C0698D9CC27}"/>
    <cellStyle name="Normal 2" xfId="4" xr:uid="{00000000-0005-0000-0000-00000F000000}"/>
    <cellStyle name="Normal 2 2" xfId="17" xr:uid="{4372EB70-E467-4F23-8E1F-6555C0F777A4}"/>
    <cellStyle name="Normal 29" xfId="24" xr:uid="{95F89AB9-E60A-4679-A687-FC331517A6DC}"/>
    <cellStyle name="Normal 3" xfId="10" xr:uid="{00000000-0005-0000-0000-000038000000}"/>
    <cellStyle name="Normal 3 2" xfId="3" xr:uid="{00000000-0005-0000-0000-000008000000}"/>
    <cellStyle name="Normal 3 3" xfId="9" xr:uid="{00000000-0005-0000-0000-000032000000}"/>
    <cellStyle name="Normal 3 86" xfId="22" xr:uid="{14792297-1C8D-4EC4-8086-C10883C40D36}"/>
    <cellStyle name="Normal 3 87" xfId="23" xr:uid="{AE29E47D-7D5B-4FE2-BFDD-775EC3BE4483}"/>
    <cellStyle name="Normal 4" xfId="11" xr:uid="{00000000-0005-0000-0000-000039000000}"/>
    <cellStyle name="Normal 57" xfId="18" xr:uid="{FEF061A2-297F-4FA3-9CCF-C59ABC7562AC}"/>
    <cellStyle name="Normal 58" xfId="19" xr:uid="{277320EB-3074-4DB7-AD2E-F49BE10A8066}"/>
    <cellStyle name="Normal 60" xfId="20" xr:uid="{DC9A966C-F3A5-429D-B8B6-B6B7A81CE335}"/>
    <cellStyle name="Normal 61" xfId="21" xr:uid="{E48A7D52-D584-4468-9FF7-AD3CC322D14E}"/>
    <cellStyle name="Normal 62" xfId="25" xr:uid="{6024D73C-0077-40ED-8AA7-3660A9F43867}"/>
    <cellStyle name="Normal 63" xfId="26" xr:uid="{4EBB5DE2-0940-4076-92CF-48B20E5977C6}"/>
    <cellStyle name="Normal 66" xfId="29" xr:uid="{2FC2A7CB-0C5C-440F-8205-619E73402926}"/>
    <cellStyle name="Normal 70" xfId="5" xr:uid="{00000000-0005-0000-0000-000013000000}"/>
    <cellStyle name="Normal_ORÇAMENTO" xfId="12" xr:uid="{00000000-0005-0000-0000-00003A000000}"/>
    <cellStyle name="Porcentagem" xfId="2" builtinId="5"/>
    <cellStyle name="Porcentagem 2" xfId="13" xr:uid="{00000000-0005-0000-0000-00003B000000}"/>
    <cellStyle name="Porcentagem 3" xfId="14" xr:uid="{00000000-0005-0000-0000-00003C000000}"/>
    <cellStyle name="Porcentagem 6" xfId="15" xr:uid="{00000000-0005-0000-0000-00003D000000}"/>
    <cellStyle name="Vírgula" xfId="1" builtinId="3"/>
    <cellStyle name="Vírgula 11" xfId="6" xr:uid="{00000000-0005-0000-0000-000020000000}"/>
    <cellStyle name="Vírgula 2" xfId="16" xr:uid="{00000000-0005-0000-0000-00003E000000}"/>
  </cellStyles>
  <dxfs count="1">
    <dxf>
      <fill>
        <patternFill patternType="none">
          <fgColor indexed="64"/>
          <bgColor indexed="65"/>
        </patternFill>
      </fill>
    </dxf>
  </dxfs>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53340</xdr:colOff>
      <xdr:row>14</xdr:row>
      <xdr:rowOff>99060</xdr:rowOff>
    </xdr:from>
    <xdr:to>
      <xdr:col>4</xdr:col>
      <xdr:colOff>541020</xdr:colOff>
      <xdr:row>14</xdr:row>
      <xdr:rowOff>99060</xdr:rowOff>
    </xdr:to>
    <xdr:cxnSp macro="">
      <xdr:nvCxnSpPr>
        <xdr:cNvPr id="2" name="Conector de Seta Reta 1">
          <a:extLst>
            <a:ext uri="{FF2B5EF4-FFF2-40B4-BE49-F238E27FC236}">
              <a16:creationId xmlns:a16="http://schemas.microsoft.com/office/drawing/2014/main" id="{00000000-0008-0000-0300-000002000000}"/>
            </a:ext>
          </a:extLst>
        </xdr:cNvPr>
        <xdr:cNvCxnSpPr/>
      </xdr:nvCxnSpPr>
      <xdr:spPr>
        <a:xfrm flipH="1">
          <a:off x="6501765" y="392049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53340</xdr:colOff>
      <xdr:row>14</xdr:row>
      <xdr:rowOff>99060</xdr:rowOff>
    </xdr:from>
    <xdr:to>
      <xdr:col>4</xdr:col>
      <xdr:colOff>541020</xdr:colOff>
      <xdr:row>14</xdr:row>
      <xdr:rowOff>99060</xdr:rowOff>
    </xdr:to>
    <xdr:cxnSp macro="">
      <xdr:nvCxnSpPr>
        <xdr:cNvPr id="3" name="Conector de Seta Reta 2">
          <a:extLst>
            <a:ext uri="{FF2B5EF4-FFF2-40B4-BE49-F238E27FC236}">
              <a16:creationId xmlns:a16="http://schemas.microsoft.com/office/drawing/2014/main" id="{00000000-0008-0000-0300-000003000000}"/>
            </a:ext>
          </a:extLst>
        </xdr:cNvPr>
        <xdr:cNvCxnSpPr/>
      </xdr:nvCxnSpPr>
      <xdr:spPr>
        <a:xfrm flipH="1">
          <a:off x="6501765" y="392049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uy\_01%20Reequil&#237;brio%20-%20arquivos%20revisados\Realinamento%20SET%202017-INCC-mensal%20ANP-DNIT%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BRAS/PRA&#199;A%20ANCHIETA%20-%20PARANACIDADE/DTE/OR&#199;AMENTO/Or&#231;%20sem%20servi&#231;os%20pr&#233;vios/Refer&#234;ncia%2009-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C"/>
      <sheetName val="ANP após 2015"/>
      <sheetName val="percentuais por insumo"/>
      <sheetName val="TESTE"/>
      <sheetName val="proposta"/>
      <sheetName val="2017 SEM"/>
      <sheetName val="R1"/>
      <sheetName val="R2"/>
      <sheetName val="R3"/>
      <sheetName val="R4"/>
      <sheetName val="R5"/>
      <sheetName val="R6"/>
      <sheetName val="R7"/>
      <sheetName val="R8 saldo"/>
      <sheetName val="SOMA"/>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Analitico"/>
      <sheetName val="Banco"/>
      <sheetName val="Composições"/>
      <sheetName val="Cotações"/>
      <sheetName val="Relatórios"/>
      <sheetName val="Busca"/>
    </sheetNames>
    <sheetDataSet>
      <sheetData sheetId="0"/>
      <sheetData sheetId="1"/>
      <sheetData sheetId="2"/>
      <sheetData sheetId="3"/>
      <sheetData sheetId="4">
        <row r="20">
          <cell r="B20" t="str">
            <v>ÍNDICE</v>
          </cell>
        </row>
        <row r="25">
          <cell r="B25" t="str">
            <v>EMPRESAS</v>
          </cell>
        </row>
      </sheetData>
      <sheetData sheetId="5"/>
      <sheetData sheetId="6"/>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49" xr16:uid="{00000000-0016-0000-0600-000037000000}" autoFormatId="16" applyNumberFormats="0" applyBorderFormats="0" applyFontFormats="1" applyPatternFormats="1" applyAlignmentFormats="0" applyWidthHeightFormats="0">
  <queryTableRefresh preserveSortFilterLayout="0" nextId="5">
    <queryTableFields count="4">
      <queryTableField id="1" dataBound="0"/>
      <queryTableField id="2" dataBound="0"/>
      <queryTableField id="3" dataBound="0"/>
      <queryTableField id="4" dataBound="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1" xr16:uid="{00000000-0016-0000-0600-00002E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23_1" preserveFormatting="0" connectionId="9" xr16:uid="{00000000-0016-0000-0600-00002D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6_1" preserveFormatting="0" connectionId="41" xr16:uid="{00000000-0016-0000-0600-00002C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5_1" preserveFormatting="0" connectionId="6" xr16:uid="{00000000-0016-0000-0600-00002B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22" xr16:uid="{00000000-0016-0000-0600-00002A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34_1" preserveFormatting="0" connectionId="40" xr16:uid="{00000000-0016-0000-0600-000029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2" xr16:uid="{00000000-0016-0000-0600-000028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10" xr16:uid="{00000000-0016-0000-0600-000027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33" xr16:uid="{00000000-0016-0000-0600-000026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28_1" preserveFormatting="0" connectionId="28" xr16:uid="{00000000-0016-0000-0600-000025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24_1" preserveFormatting="0" connectionId="7" xr16:uid="{00000000-0016-0000-0600-000036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31_1" preserveFormatting="0" connectionId="34" xr16:uid="{00000000-0016-0000-0600-000024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31" xr16:uid="{00000000-0016-0000-0600-000023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21_1" preserveFormatting="0" connectionId="54" xr16:uid="{00000000-0016-0000-0600-000022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11_1" preserveFormatting="0" connectionId="13" xr16:uid="{00000000-0016-0000-0600-000021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35" xr16:uid="{00000000-0016-0000-0600-000020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45" xr16:uid="{00000000-0016-0000-0600-00001F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25_1" preserveFormatting="0" connectionId="4" xr16:uid="{00000000-0016-0000-0600-00001E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5" xr16:uid="{00000000-0016-0000-0600-00001D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2_1" preserveFormatting="0" connectionId="42" xr16:uid="{00000000-0016-0000-0600-00001C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27" xr16:uid="{00000000-0016-0000-0600-00001B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27_1" preserveFormatting="0" connectionId="26" xr16:uid="{00000000-0016-0000-0600-000035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DadosExternos10_1" preserveFormatting="0" connectionId="11" xr16:uid="{00000000-0016-0000-0600-00001A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DadosExternos33_1" preserveFormatting="0" connectionId="38" xr16:uid="{00000000-0016-0000-0600-000019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DadosExternos12_1" preserveFormatting="0" connectionId="15" xr16:uid="{00000000-0016-0000-0600-000018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37" xr16:uid="{00000000-0016-0000-0600-000017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6" xr16:uid="{00000000-0016-0000-0600-000016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DadosExternos17_1" preserveFormatting="0" connectionId="48" xr16:uid="{00000000-0016-0000-0600-000015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2" xr16:uid="{00000000-0016-0000-0600-000014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DadosExternos20_1" preserveFormatting="0" connectionId="52" xr16:uid="{00000000-0016-0000-0600-000013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3" xr16:uid="{00000000-0016-0000-0600-000012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24" xr16:uid="{00000000-0016-0000-0600-000011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29_1" preserveFormatting="0" connectionId="30" xr16:uid="{00000000-0016-0000-0600-000034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39" xr16:uid="{00000000-0016-0000-0600-000010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DadosExternos19_1" preserveFormatting="0" connectionId="21" xr16:uid="{00000000-0016-0000-0600-00000F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47" xr16:uid="{00000000-0016-0000-0600-00000E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DadosExternos13_1" preserveFormatting="0" connectionId="17" xr16:uid="{00000000-0016-0000-0600-00000D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43" xr16:uid="{00000000-0016-0000-0600-00000C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DadosExternos14_1" preserveFormatting="0" connectionId="19" xr16:uid="{00000000-0016-0000-0600-00000B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29" xr16:uid="{00000000-0016-0000-0600-00000A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DadosExternos30_1" preserveFormatting="0" connectionId="32" xr16:uid="{00000000-0016-0000-0600-000009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55" xr16:uid="{00000000-0016-0000-0600-000008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DadosExternos26_1" preserveFormatting="0" connectionId="23" xr16:uid="{00000000-0016-0000-0600-000007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4" xr16:uid="{00000000-0016-0000-0600-000033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DadosExternos15_1" preserveFormatting="0" connectionId="44" xr16:uid="{00000000-0016-0000-0600-000006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DadosExternos16_1" preserveFormatting="0" connectionId="46" xr16:uid="{00000000-0016-0000-0600-000005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8" xr16:uid="{00000000-0016-0000-0600-000004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DadosExternos22_1" preserveFormatting="0" connectionId="56" xr16:uid="{00000000-0016-0000-0600-000003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DadosExternos32_1" preserveFormatting="0" connectionId="36" xr16:uid="{00000000-0016-0000-0600-000002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53" xr16:uid="{00000000-0016-0000-0600-000001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25" xr16:uid="{00000000-0016-0000-0600-000000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20" xr16:uid="{00000000-0016-0000-0600-000032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51" xr16:uid="{00000000-0016-0000-0600-000031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18_1" preserveFormatting="0" connectionId="50" xr16:uid="{00000000-0016-0000-0600-000030000000}" autoFormatId="16" applyNumberFormats="0" applyBorderFormats="0" applyFontFormats="1" applyPatternFormats="1" applyAlignmentFormats="0" applyWidthHeightFormats="0">
  <queryTableRefresh preserveSortFilterLayout="0" nextId="5">
    <queryTableFields count="4">
      <queryTableField id="1" dataBound="0"/>
      <queryTableField id="2" dataBound="0"/>
      <queryTableField id="3" dataBound="0"/>
      <queryTableField id="4" dataBound="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8" xr16:uid="{00000000-0016-0000-0600-00002F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lnDef>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3" Type="http://schemas.openxmlformats.org/officeDocument/2006/relationships/queryTable" Target="../queryTables/queryTable13.xml"/><Relationship Id="rId18" Type="http://schemas.openxmlformats.org/officeDocument/2006/relationships/queryTable" Target="../queryTables/queryTable18.xml"/><Relationship Id="rId26" Type="http://schemas.openxmlformats.org/officeDocument/2006/relationships/queryTable" Target="../queryTables/queryTable26.xml"/><Relationship Id="rId39" Type="http://schemas.openxmlformats.org/officeDocument/2006/relationships/queryTable" Target="../queryTables/queryTable39.xml"/><Relationship Id="rId21" Type="http://schemas.openxmlformats.org/officeDocument/2006/relationships/queryTable" Target="../queryTables/queryTable21.xml"/><Relationship Id="rId34" Type="http://schemas.openxmlformats.org/officeDocument/2006/relationships/queryTable" Target="../queryTables/queryTable34.xml"/><Relationship Id="rId42" Type="http://schemas.openxmlformats.org/officeDocument/2006/relationships/queryTable" Target="../queryTables/queryTable42.xml"/><Relationship Id="rId47" Type="http://schemas.openxmlformats.org/officeDocument/2006/relationships/queryTable" Target="../queryTables/queryTable47.xml"/><Relationship Id="rId50" Type="http://schemas.openxmlformats.org/officeDocument/2006/relationships/queryTable" Target="../queryTables/queryTable50.xml"/><Relationship Id="rId55" Type="http://schemas.openxmlformats.org/officeDocument/2006/relationships/queryTable" Target="../queryTables/queryTable55.xml"/><Relationship Id="rId7" Type="http://schemas.openxmlformats.org/officeDocument/2006/relationships/queryTable" Target="../queryTables/queryTable7.xml"/><Relationship Id="rId12" Type="http://schemas.openxmlformats.org/officeDocument/2006/relationships/queryTable" Target="../queryTables/queryTable12.xml"/><Relationship Id="rId17" Type="http://schemas.openxmlformats.org/officeDocument/2006/relationships/queryTable" Target="../queryTables/queryTable17.xml"/><Relationship Id="rId25" Type="http://schemas.openxmlformats.org/officeDocument/2006/relationships/queryTable" Target="../queryTables/queryTable25.xml"/><Relationship Id="rId33" Type="http://schemas.openxmlformats.org/officeDocument/2006/relationships/queryTable" Target="../queryTables/queryTable33.xml"/><Relationship Id="rId38" Type="http://schemas.openxmlformats.org/officeDocument/2006/relationships/queryTable" Target="../queryTables/queryTable38.xml"/><Relationship Id="rId46" Type="http://schemas.openxmlformats.org/officeDocument/2006/relationships/queryTable" Target="../queryTables/queryTable46.xml"/><Relationship Id="rId2" Type="http://schemas.openxmlformats.org/officeDocument/2006/relationships/queryTable" Target="../queryTables/queryTable2.xml"/><Relationship Id="rId16" Type="http://schemas.openxmlformats.org/officeDocument/2006/relationships/queryTable" Target="../queryTables/queryTable16.xml"/><Relationship Id="rId20" Type="http://schemas.openxmlformats.org/officeDocument/2006/relationships/queryTable" Target="../queryTables/queryTable20.xml"/><Relationship Id="rId29" Type="http://schemas.openxmlformats.org/officeDocument/2006/relationships/queryTable" Target="../queryTables/queryTable29.xml"/><Relationship Id="rId41" Type="http://schemas.openxmlformats.org/officeDocument/2006/relationships/queryTable" Target="../queryTables/queryTable41.xml"/><Relationship Id="rId54" Type="http://schemas.openxmlformats.org/officeDocument/2006/relationships/queryTable" Target="../queryTables/queryTable54.xml"/><Relationship Id="rId1" Type="http://schemas.openxmlformats.org/officeDocument/2006/relationships/queryTable" Target="../queryTables/queryTable1.xml"/><Relationship Id="rId6" Type="http://schemas.openxmlformats.org/officeDocument/2006/relationships/queryTable" Target="../queryTables/queryTable6.xml"/><Relationship Id="rId11" Type="http://schemas.openxmlformats.org/officeDocument/2006/relationships/queryTable" Target="../queryTables/queryTable11.xml"/><Relationship Id="rId24" Type="http://schemas.openxmlformats.org/officeDocument/2006/relationships/queryTable" Target="../queryTables/queryTable24.xml"/><Relationship Id="rId32" Type="http://schemas.openxmlformats.org/officeDocument/2006/relationships/queryTable" Target="../queryTables/queryTable32.xml"/><Relationship Id="rId37" Type="http://schemas.openxmlformats.org/officeDocument/2006/relationships/queryTable" Target="../queryTables/queryTable37.xml"/><Relationship Id="rId40" Type="http://schemas.openxmlformats.org/officeDocument/2006/relationships/queryTable" Target="../queryTables/queryTable40.xml"/><Relationship Id="rId45" Type="http://schemas.openxmlformats.org/officeDocument/2006/relationships/queryTable" Target="../queryTables/queryTable45.xml"/><Relationship Id="rId53" Type="http://schemas.openxmlformats.org/officeDocument/2006/relationships/queryTable" Target="../queryTables/queryTable53.xml"/><Relationship Id="rId5" Type="http://schemas.openxmlformats.org/officeDocument/2006/relationships/queryTable" Target="../queryTables/queryTable5.xml"/><Relationship Id="rId15" Type="http://schemas.openxmlformats.org/officeDocument/2006/relationships/queryTable" Target="../queryTables/queryTable15.xml"/><Relationship Id="rId23" Type="http://schemas.openxmlformats.org/officeDocument/2006/relationships/queryTable" Target="../queryTables/queryTable23.xml"/><Relationship Id="rId28" Type="http://schemas.openxmlformats.org/officeDocument/2006/relationships/queryTable" Target="../queryTables/queryTable28.xml"/><Relationship Id="rId36" Type="http://schemas.openxmlformats.org/officeDocument/2006/relationships/queryTable" Target="../queryTables/queryTable36.xml"/><Relationship Id="rId49" Type="http://schemas.openxmlformats.org/officeDocument/2006/relationships/queryTable" Target="../queryTables/queryTable49.xml"/><Relationship Id="rId10" Type="http://schemas.openxmlformats.org/officeDocument/2006/relationships/queryTable" Target="../queryTables/queryTable10.xml"/><Relationship Id="rId19" Type="http://schemas.openxmlformats.org/officeDocument/2006/relationships/queryTable" Target="../queryTables/queryTable19.xml"/><Relationship Id="rId31" Type="http://schemas.openxmlformats.org/officeDocument/2006/relationships/queryTable" Target="../queryTables/queryTable31.xml"/><Relationship Id="rId44" Type="http://schemas.openxmlformats.org/officeDocument/2006/relationships/queryTable" Target="../queryTables/queryTable44.xml"/><Relationship Id="rId52" Type="http://schemas.openxmlformats.org/officeDocument/2006/relationships/queryTable" Target="../queryTables/queryTable52.xml"/><Relationship Id="rId4" Type="http://schemas.openxmlformats.org/officeDocument/2006/relationships/queryTable" Target="../queryTables/queryTable4.xml"/><Relationship Id="rId9" Type="http://schemas.openxmlformats.org/officeDocument/2006/relationships/queryTable" Target="../queryTables/queryTable9.xml"/><Relationship Id="rId14" Type="http://schemas.openxmlformats.org/officeDocument/2006/relationships/queryTable" Target="../queryTables/queryTable14.xml"/><Relationship Id="rId22" Type="http://schemas.openxmlformats.org/officeDocument/2006/relationships/queryTable" Target="../queryTables/queryTable22.xml"/><Relationship Id="rId27" Type="http://schemas.openxmlformats.org/officeDocument/2006/relationships/queryTable" Target="../queryTables/queryTable27.xml"/><Relationship Id="rId30" Type="http://schemas.openxmlformats.org/officeDocument/2006/relationships/queryTable" Target="../queryTables/queryTable30.xml"/><Relationship Id="rId35" Type="http://schemas.openxmlformats.org/officeDocument/2006/relationships/queryTable" Target="../queryTables/queryTable35.xml"/><Relationship Id="rId43" Type="http://schemas.openxmlformats.org/officeDocument/2006/relationships/queryTable" Target="../queryTables/queryTable43.xml"/><Relationship Id="rId48" Type="http://schemas.openxmlformats.org/officeDocument/2006/relationships/queryTable" Target="../queryTables/queryTable48.xml"/><Relationship Id="rId56" Type="http://schemas.openxmlformats.org/officeDocument/2006/relationships/queryTable" Target="../queryTables/queryTable56.xml"/><Relationship Id="rId8" Type="http://schemas.openxmlformats.org/officeDocument/2006/relationships/queryTable" Target="../queryTables/queryTable8.xml"/><Relationship Id="rId51" Type="http://schemas.openxmlformats.org/officeDocument/2006/relationships/queryTable" Target="../queryTables/queryTable51.xml"/><Relationship Id="rId3" Type="http://schemas.openxmlformats.org/officeDocument/2006/relationships/queryTable" Target="../queryTables/query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41"/>
  <sheetViews>
    <sheetView showZeros="0" zoomScale="112" zoomScaleNormal="112" workbookViewId="0">
      <selection activeCell="E9" sqref="E9"/>
    </sheetView>
  </sheetViews>
  <sheetFormatPr defaultColWidth="9.140625" defaultRowHeight="12.75"/>
  <cols>
    <col min="1" max="1" width="4.7109375" style="511" customWidth="1"/>
    <col min="2" max="2" width="3.7109375" style="511" customWidth="1"/>
    <col min="3" max="3" width="66.140625" style="511" customWidth="1"/>
    <col min="4" max="4" width="3.28515625" style="511" customWidth="1"/>
    <col min="5" max="16" width="9.28515625" style="511" customWidth="1"/>
    <col min="17" max="17" width="6" style="511" customWidth="1"/>
    <col min="18" max="255" width="9.140625" style="511"/>
    <col min="256" max="256" width="11.28515625" style="511" customWidth="1"/>
    <col min="257" max="257" width="67.7109375" style="511" customWidth="1"/>
    <col min="258" max="258" width="3.28515625" style="511" customWidth="1"/>
    <col min="259" max="271" width="10.7109375" style="511" customWidth="1"/>
    <col min="272" max="272" width="7.28515625" style="511" customWidth="1"/>
    <col min="273" max="511" width="9.140625" style="511"/>
    <col min="512" max="512" width="11.28515625" style="511" customWidth="1"/>
    <col min="513" max="513" width="67.7109375" style="511" customWidth="1"/>
    <col min="514" max="514" width="3.28515625" style="511" customWidth="1"/>
    <col min="515" max="527" width="10.7109375" style="511" customWidth="1"/>
    <col min="528" max="528" width="7.28515625" style="511" customWidth="1"/>
    <col min="529" max="767" width="9.140625" style="511"/>
    <col min="768" max="768" width="11.28515625" style="511" customWidth="1"/>
    <col min="769" max="769" width="67.7109375" style="511" customWidth="1"/>
    <col min="770" max="770" width="3.28515625" style="511" customWidth="1"/>
    <col min="771" max="783" width="10.7109375" style="511" customWidth="1"/>
    <col min="784" max="784" width="7.28515625" style="511" customWidth="1"/>
    <col min="785" max="1023" width="9.140625" style="511"/>
    <col min="1024" max="1024" width="11.28515625" style="511" customWidth="1"/>
    <col min="1025" max="1025" width="67.7109375" style="511" customWidth="1"/>
    <col min="1026" max="1026" width="3.28515625" style="511" customWidth="1"/>
    <col min="1027" max="1039" width="10.7109375" style="511" customWidth="1"/>
    <col min="1040" max="1040" width="7.28515625" style="511" customWidth="1"/>
    <col min="1041" max="1279" width="9.140625" style="511"/>
    <col min="1280" max="1280" width="11.28515625" style="511" customWidth="1"/>
    <col min="1281" max="1281" width="67.7109375" style="511" customWidth="1"/>
    <col min="1282" max="1282" width="3.28515625" style="511" customWidth="1"/>
    <col min="1283" max="1295" width="10.7109375" style="511" customWidth="1"/>
    <col min="1296" max="1296" width="7.28515625" style="511" customWidth="1"/>
    <col min="1297" max="1535" width="9.140625" style="511"/>
    <col min="1536" max="1536" width="11.28515625" style="511" customWidth="1"/>
    <col min="1537" max="1537" width="67.7109375" style="511" customWidth="1"/>
    <col min="1538" max="1538" width="3.28515625" style="511" customWidth="1"/>
    <col min="1539" max="1551" width="10.7109375" style="511" customWidth="1"/>
    <col min="1552" max="1552" width="7.28515625" style="511" customWidth="1"/>
    <col min="1553" max="1791" width="9.140625" style="511"/>
    <col min="1792" max="1792" width="11.28515625" style="511" customWidth="1"/>
    <col min="1793" max="1793" width="67.7109375" style="511" customWidth="1"/>
    <col min="1794" max="1794" width="3.28515625" style="511" customWidth="1"/>
    <col min="1795" max="1807" width="10.7109375" style="511" customWidth="1"/>
    <col min="1808" max="1808" width="7.28515625" style="511" customWidth="1"/>
    <col min="1809" max="2047" width="9.140625" style="511"/>
    <col min="2048" max="2048" width="11.28515625" style="511" customWidth="1"/>
    <col min="2049" max="2049" width="67.7109375" style="511" customWidth="1"/>
    <col min="2050" max="2050" width="3.28515625" style="511" customWidth="1"/>
    <col min="2051" max="2063" width="10.7109375" style="511" customWidth="1"/>
    <col min="2064" max="2064" width="7.28515625" style="511" customWidth="1"/>
    <col min="2065" max="2303" width="9.140625" style="511"/>
    <col min="2304" max="2304" width="11.28515625" style="511" customWidth="1"/>
    <col min="2305" max="2305" width="67.7109375" style="511" customWidth="1"/>
    <col min="2306" max="2306" width="3.28515625" style="511" customWidth="1"/>
    <col min="2307" max="2319" width="10.7109375" style="511" customWidth="1"/>
    <col min="2320" max="2320" width="7.28515625" style="511" customWidth="1"/>
    <col min="2321" max="2559" width="9.140625" style="511"/>
    <col min="2560" max="2560" width="11.28515625" style="511" customWidth="1"/>
    <col min="2561" max="2561" width="67.7109375" style="511" customWidth="1"/>
    <col min="2562" max="2562" width="3.28515625" style="511" customWidth="1"/>
    <col min="2563" max="2575" width="10.7109375" style="511" customWidth="1"/>
    <col min="2576" max="2576" width="7.28515625" style="511" customWidth="1"/>
    <col min="2577" max="2815" width="9.140625" style="511"/>
    <col min="2816" max="2816" width="11.28515625" style="511" customWidth="1"/>
    <col min="2817" max="2817" width="67.7109375" style="511" customWidth="1"/>
    <col min="2818" max="2818" width="3.28515625" style="511" customWidth="1"/>
    <col min="2819" max="2831" width="10.7109375" style="511" customWidth="1"/>
    <col min="2832" max="2832" width="7.28515625" style="511" customWidth="1"/>
    <col min="2833" max="3071" width="9.140625" style="511"/>
    <col min="3072" max="3072" width="11.28515625" style="511" customWidth="1"/>
    <col min="3073" max="3073" width="67.7109375" style="511" customWidth="1"/>
    <col min="3074" max="3074" width="3.28515625" style="511" customWidth="1"/>
    <col min="3075" max="3087" width="10.7109375" style="511" customWidth="1"/>
    <col min="3088" max="3088" width="7.28515625" style="511" customWidth="1"/>
    <col min="3089" max="3327" width="9.140625" style="511"/>
    <col min="3328" max="3328" width="11.28515625" style="511" customWidth="1"/>
    <col min="3329" max="3329" width="67.7109375" style="511" customWidth="1"/>
    <col min="3330" max="3330" width="3.28515625" style="511" customWidth="1"/>
    <col min="3331" max="3343" width="10.7109375" style="511" customWidth="1"/>
    <col min="3344" max="3344" width="7.28515625" style="511" customWidth="1"/>
    <col min="3345" max="3583" width="9.140625" style="511"/>
    <col min="3584" max="3584" width="11.28515625" style="511" customWidth="1"/>
    <col min="3585" max="3585" width="67.7109375" style="511" customWidth="1"/>
    <col min="3586" max="3586" width="3.28515625" style="511" customWidth="1"/>
    <col min="3587" max="3599" width="10.7109375" style="511" customWidth="1"/>
    <col min="3600" max="3600" width="7.28515625" style="511" customWidth="1"/>
    <col min="3601" max="3839" width="9.140625" style="511"/>
    <col min="3840" max="3840" width="11.28515625" style="511" customWidth="1"/>
    <col min="3841" max="3841" width="67.7109375" style="511" customWidth="1"/>
    <col min="3842" max="3842" width="3.28515625" style="511" customWidth="1"/>
    <col min="3843" max="3855" width="10.7109375" style="511" customWidth="1"/>
    <col min="3856" max="3856" width="7.28515625" style="511" customWidth="1"/>
    <col min="3857" max="4095" width="9.140625" style="511"/>
    <col min="4096" max="4096" width="11.28515625" style="511" customWidth="1"/>
    <col min="4097" max="4097" width="67.7109375" style="511" customWidth="1"/>
    <col min="4098" max="4098" width="3.28515625" style="511" customWidth="1"/>
    <col min="4099" max="4111" width="10.7109375" style="511" customWidth="1"/>
    <col min="4112" max="4112" width="7.28515625" style="511" customWidth="1"/>
    <col min="4113" max="4351" width="9.140625" style="511"/>
    <col min="4352" max="4352" width="11.28515625" style="511" customWidth="1"/>
    <col min="4353" max="4353" width="67.7109375" style="511" customWidth="1"/>
    <col min="4354" max="4354" width="3.28515625" style="511" customWidth="1"/>
    <col min="4355" max="4367" width="10.7109375" style="511" customWidth="1"/>
    <col min="4368" max="4368" width="7.28515625" style="511" customWidth="1"/>
    <col min="4369" max="4607" width="9.140625" style="511"/>
    <col min="4608" max="4608" width="11.28515625" style="511" customWidth="1"/>
    <col min="4609" max="4609" width="67.7109375" style="511" customWidth="1"/>
    <col min="4610" max="4610" width="3.28515625" style="511" customWidth="1"/>
    <col min="4611" max="4623" width="10.7109375" style="511" customWidth="1"/>
    <col min="4624" max="4624" width="7.28515625" style="511" customWidth="1"/>
    <col min="4625" max="4863" width="9.140625" style="511"/>
    <col min="4864" max="4864" width="11.28515625" style="511" customWidth="1"/>
    <col min="4865" max="4865" width="67.7109375" style="511" customWidth="1"/>
    <col min="4866" max="4866" width="3.28515625" style="511" customWidth="1"/>
    <col min="4867" max="4879" width="10.7109375" style="511" customWidth="1"/>
    <col min="4880" max="4880" width="7.28515625" style="511" customWidth="1"/>
    <col min="4881" max="5119" width="9.140625" style="511"/>
    <col min="5120" max="5120" width="11.28515625" style="511" customWidth="1"/>
    <col min="5121" max="5121" width="67.7109375" style="511" customWidth="1"/>
    <col min="5122" max="5122" width="3.28515625" style="511" customWidth="1"/>
    <col min="5123" max="5135" width="10.7109375" style="511" customWidth="1"/>
    <col min="5136" max="5136" width="7.28515625" style="511" customWidth="1"/>
    <col min="5137" max="5375" width="9.140625" style="511"/>
    <col min="5376" max="5376" width="11.28515625" style="511" customWidth="1"/>
    <col min="5377" max="5377" width="67.7109375" style="511" customWidth="1"/>
    <col min="5378" max="5378" width="3.28515625" style="511" customWidth="1"/>
    <col min="5379" max="5391" width="10.7109375" style="511" customWidth="1"/>
    <col min="5392" max="5392" width="7.28515625" style="511" customWidth="1"/>
    <col min="5393" max="5631" width="9.140625" style="511"/>
    <col min="5632" max="5632" width="11.28515625" style="511" customWidth="1"/>
    <col min="5633" max="5633" width="67.7109375" style="511" customWidth="1"/>
    <col min="5634" max="5634" width="3.28515625" style="511" customWidth="1"/>
    <col min="5635" max="5647" width="10.7109375" style="511" customWidth="1"/>
    <col min="5648" max="5648" width="7.28515625" style="511" customWidth="1"/>
    <col min="5649" max="5887" width="9.140625" style="511"/>
    <col min="5888" max="5888" width="11.28515625" style="511" customWidth="1"/>
    <col min="5889" max="5889" width="67.7109375" style="511" customWidth="1"/>
    <col min="5890" max="5890" width="3.28515625" style="511" customWidth="1"/>
    <col min="5891" max="5903" width="10.7109375" style="511" customWidth="1"/>
    <col min="5904" max="5904" width="7.28515625" style="511" customWidth="1"/>
    <col min="5905" max="6143" width="9.140625" style="511"/>
    <col min="6144" max="6144" width="11.28515625" style="511" customWidth="1"/>
    <col min="6145" max="6145" width="67.7109375" style="511" customWidth="1"/>
    <col min="6146" max="6146" width="3.28515625" style="511" customWidth="1"/>
    <col min="6147" max="6159" width="10.7109375" style="511" customWidth="1"/>
    <col min="6160" max="6160" width="7.28515625" style="511" customWidth="1"/>
    <col min="6161" max="6399" width="9.140625" style="511"/>
    <col min="6400" max="6400" width="11.28515625" style="511" customWidth="1"/>
    <col min="6401" max="6401" width="67.7109375" style="511" customWidth="1"/>
    <col min="6402" max="6402" width="3.28515625" style="511" customWidth="1"/>
    <col min="6403" max="6415" width="10.7109375" style="511" customWidth="1"/>
    <col min="6416" max="6416" width="7.28515625" style="511" customWidth="1"/>
    <col min="6417" max="6655" width="9.140625" style="511"/>
    <col min="6656" max="6656" width="11.28515625" style="511" customWidth="1"/>
    <col min="6657" max="6657" width="67.7109375" style="511" customWidth="1"/>
    <col min="6658" max="6658" width="3.28515625" style="511" customWidth="1"/>
    <col min="6659" max="6671" width="10.7109375" style="511" customWidth="1"/>
    <col min="6672" max="6672" width="7.28515625" style="511" customWidth="1"/>
    <col min="6673" max="6911" width="9.140625" style="511"/>
    <col min="6912" max="6912" width="11.28515625" style="511" customWidth="1"/>
    <col min="6913" max="6913" width="67.7109375" style="511" customWidth="1"/>
    <col min="6914" max="6914" width="3.28515625" style="511" customWidth="1"/>
    <col min="6915" max="6927" width="10.7109375" style="511" customWidth="1"/>
    <col min="6928" max="6928" width="7.28515625" style="511" customWidth="1"/>
    <col min="6929" max="7167" width="9.140625" style="511"/>
    <col min="7168" max="7168" width="11.28515625" style="511" customWidth="1"/>
    <col min="7169" max="7169" width="67.7109375" style="511" customWidth="1"/>
    <col min="7170" max="7170" width="3.28515625" style="511" customWidth="1"/>
    <col min="7171" max="7183" width="10.7109375" style="511" customWidth="1"/>
    <col min="7184" max="7184" width="7.28515625" style="511" customWidth="1"/>
    <col min="7185" max="7423" width="9.140625" style="511"/>
    <col min="7424" max="7424" width="11.28515625" style="511" customWidth="1"/>
    <col min="7425" max="7425" width="67.7109375" style="511" customWidth="1"/>
    <col min="7426" max="7426" width="3.28515625" style="511" customWidth="1"/>
    <col min="7427" max="7439" width="10.7109375" style="511" customWidth="1"/>
    <col min="7440" max="7440" width="7.28515625" style="511" customWidth="1"/>
    <col min="7441" max="7679" width="9.140625" style="511"/>
    <col min="7680" max="7680" width="11.28515625" style="511" customWidth="1"/>
    <col min="7681" max="7681" width="67.7109375" style="511" customWidth="1"/>
    <col min="7682" max="7682" width="3.28515625" style="511" customWidth="1"/>
    <col min="7683" max="7695" width="10.7109375" style="511" customWidth="1"/>
    <col min="7696" max="7696" width="7.28515625" style="511" customWidth="1"/>
    <col min="7697" max="7935" width="9.140625" style="511"/>
    <col min="7936" max="7936" width="11.28515625" style="511" customWidth="1"/>
    <col min="7937" max="7937" width="67.7109375" style="511" customWidth="1"/>
    <col min="7938" max="7938" width="3.28515625" style="511" customWidth="1"/>
    <col min="7939" max="7951" width="10.7109375" style="511" customWidth="1"/>
    <col min="7952" max="7952" width="7.28515625" style="511" customWidth="1"/>
    <col min="7953" max="8191" width="9.140625" style="511"/>
    <col min="8192" max="8192" width="11.28515625" style="511" customWidth="1"/>
    <col min="8193" max="8193" width="67.7109375" style="511" customWidth="1"/>
    <col min="8194" max="8194" width="3.28515625" style="511" customWidth="1"/>
    <col min="8195" max="8207" width="10.7109375" style="511" customWidth="1"/>
    <col min="8208" max="8208" width="7.28515625" style="511" customWidth="1"/>
    <col min="8209" max="8447" width="9.140625" style="511"/>
    <col min="8448" max="8448" width="11.28515625" style="511" customWidth="1"/>
    <col min="8449" max="8449" width="67.7109375" style="511" customWidth="1"/>
    <col min="8450" max="8450" width="3.28515625" style="511" customWidth="1"/>
    <col min="8451" max="8463" width="10.7109375" style="511" customWidth="1"/>
    <col min="8464" max="8464" width="7.28515625" style="511" customWidth="1"/>
    <col min="8465" max="8703" width="9.140625" style="511"/>
    <col min="8704" max="8704" width="11.28515625" style="511" customWidth="1"/>
    <col min="8705" max="8705" width="67.7109375" style="511" customWidth="1"/>
    <col min="8706" max="8706" width="3.28515625" style="511" customWidth="1"/>
    <col min="8707" max="8719" width="10.7109375" style="511" customWidth="1"/>
    <col min="8720" max="8720" width="7.28515625" style="511" customWidth="1"/>
    <col min="8721" max="8959" width="9.140625" style="511"/>
    <col min="8960" max="8960" width="11.28515625" style="511" customWidth="1"/>
    <col min="8961" max="8961" width="67.7109375" style="511" customWidth="1"/>
    <col min="8962" max="8962" width="3.28515625" style="511" customWidth="1"/>
    <col min="8963" max="8975" width="10.7109375" style="511" customWidth="1"/>
    <col min="8976" max="8976" width="7.28515625" style="511" customWidth="1"/>
    <col min="8977" max="9215" width="9.140625" style="511"/>
    <col min="9216" max="9216" width="11.28515625" style="511" customWidth="1"/>
    <col min="9217" max="9217" width="67.7109375" style="511" customWidth="1"/>
    <col min="9218" max="9218" width="3.28515625" style="511" customWidth="1"/>
    <col min="9219" max="9231" width="10.7109375" style="511" customWidth="1"/>
    <col min="9232" max="9232" width="7.28515625" style="511" customWidth="1"/>
    <col min="9233" max="9471" width="9.140625" style="511"/>
    <col min="9472" max="9472" width="11.28515625" style="511" customWidth="1"/>
    <col min="9473" max="9473" width="67.7109375" style="511" customWidth="1"/>
    <col min="9474" max="9474" width="3.28515625" style="511" customWidth="1"/>
    <col min="9475" max="9487" width="10.7109375" style="511" customWidth="1"/>
    <col min="9488" max="9488" width="7.28515625" style="511" customWidth="1"/>
    <col min="9489" max="9727" width="9.140625" style="511"/>
    <col min="9728" max="9728" width="11.28515625" style="511" customWidth="1"/>
    <col min="9729" max="9729" width="67.7109375" style="511" customWidth="1"/>
    <col min="9730" max="9730" width="3.28515625" style="511" customWidth="1"/>
    <col min="9731" max="9743" width="10.7109375" style="511" customWidth="1"/>
    <col min="9744" max="9744" width="7.28515625" style="511" customWidth="1"/>
    <col min="9745" max="9983" width="9.140625" style="511"/>
    <col min="9984" max="9984" width="11.28515625" style="511" customWidth="1"/>
    <col min="9985" max="9985" width="67.7109375" style="511" customWidth="1"/>
    <col min="9986" max="9986" width="3.28515625" style="511" customWidth="1"/>
    <col min="9987" max="9999" width="10.7109375" style="511" customWidth="1"/>
    <col min="10000" max="10000" width="7.28515625" style="511" customWidth="1"/>
    <col min="10001" max="10239" width="9.140625" style="511"/>
    <col min="10240" max="10240" width="11.28515625" style="511" customWidth="1"/>
    <col min="10241" max="10241" width="67.7109375" style="511" customWidth="1"/>
    <col min="10242" max="10242" width="3.28515625" style="511" customWidth="1"/>
    <col min="10243" max="10255" width="10.7109375" style="511" customWidth="1"/>
    <col min="10256" max="10256" width="7.28515625" style="511" customWidth="1"/>
    <col min="10257" max="10495" width="9.140625" style="511"/>
    <col min="10496" max="10496" width="11.28515625" style="511" customWidth="1"/>
    <col min="10497" max="10497" width="67.7109375" style="511" customWidth="1"/>
    <col min="10498" max="10498" width="3.28515625" style="511" customWidth="1"/>
    <col min="10499" max="10511" width="10.7109375" style="511" customWidth="1"/>
    <col min="10512" max="10512" width="7.28515625" style="511" customWidth="1"/>
    <col min="10513" max="10751" width="9.140625" style="511"/>
    <col min="10752" max="10752" width="11.28515625" style="511" customWidth="1"/>
    <col min="10753" max="10753" width="67.7109375" style="511" customWidth="1"/>
    <col min="10754" max="10754" width="3.28515625" style="511" customWidth="1"/>
    <col min="10755" max="10767" width="10.7109375" style="511" customWidth="1"/>
    <col min="10768" max="10768" width="7.28515625" style="511" customWidth="1"/>
    <col min="10769" max="11007" width="9.140625" style="511"/>
    <col min="11008" max="11008" width="11.28515625" style="511" customWidth="1"/>
    <col min="11009" max="11009" width="67.7109375" style="511" customWidth="1"/>
    <col min="11010" max="11010" width="3.28515625" style="511" customWidth="1"/>
    <col min="11011" max="11023" width="10.7109375" style="511" customWidth="1"/>
    <col min="11024" max="11024" width="7.28515625" style="511" customWidth="1"/>
    <col min="11025" max="11263" width="9.140625" style="511"/>
    <col min="11264" max="11264" width="11.28515625" style="511" customWidth="1"/>
    <col min="11265" max="11265" width="67.7109375" style="511" customWidth="1"/>
    <col min="11266" max="11266" width="3.28515625" style="511" customWidth="1"/>
    <col min="11267" max="11279" width="10.7109375" style="511" customWidth="1"/>
    <col min="11280" max="11280" width="7.28515625" style="511" customWidth="1"/>
    <col min="11281" max="11519" width="9.140625" style="511"/>
    <col min="11520" max="11520" width="11.28515625" style="511" customWidth="1"/>
    <col min="11521" max="11521" width="67.7109375" style="511" customWidth="1"/>
    <col min="11522" max="11522" width="3.28515625" style="511" customWidth="1"/>
    <col min="11523" max="11535" width="10.7109375" style="511" customWidth="1"/>
    <col min="11536" max="11536" width="7.28515625" style="511" customWidth="1"/>
    <col min="11537" max="11775" width="9.140625" style="511"/>
    <col min="11776" max="11776" width="11.28515625" style="511" customWidth="1"/>
    <col min="11777" max="11777" width="67.7109375" style="511" customWidth="1"/>
    <col min="11778" max="11778" width="3.28515625" style="511" customWidth="1"/>
    <col min="11779" max="11791" width="10.7109375" style="511" customWidth="1"/>
    <col min="11792" max="11792" width="7.28515625" style="511" customWidth="1"/>
    <col min="11793" max="12031" width="9.140625" style="511"/>
    <col min="12032" max="12032" width="11.28515625" style="511" customWidth="1"/>
    <col min="12033" max="12033" width="67.7109375" style="511" customWidth="1"/>
    <col min="12034" max="12034" width="3.28515625" style="511" customWidth="1"/>
    <col min="12035" max="12047" width="10.7109375" style="511" customWidth="1"/>
    <col min="12048" max="12048" width="7.28515625" style="511" customWidth="1"/>
    <col min="12049" max="12287" width="9.140625" style="511"/>
    <col min="12288" max="12288" width="11.28515625" style="511" customWidth="1"/>
    <col min="12289" max="12289" width="67.7109375" style="511" customWidth="1"/>
    <col min="12290" max="12290" width="3.28515625" style="511" customWidth="1"/>
    <col min="12291" max="12303" width="10.7109375" style="511" customWidth="1"/>
    <col min="12304" max="12304" width="7.28515625" style="511" customWidth="1"/>
    <col min="12305" max="12543" width="9.140625" style="511"/>
    <col min="12544" max="12544" width="11.28515625" style="511" customWidth="1"/>
    <col min="12545" max="12545" width="67.7109375" style="511" customWidth="1"/>
    <col min="12546" max="12546" width="3.28515625" style="511" customWidth="1"/>
    <col min="12547" max="12559" width="10.7109375" style="511" customWidth="1"/>
    <col min="12560" max="12560" width="7.28515625" style="511" customWidth="1"/>
    <col min="12561" max="12799" width="9.140625" style="511"/>
    <col min="12800" max="12800" width="11.28515625" style="511" customWidth="1"/>
    <col min="12801" max="12801" width="67.7109375" style="511" customWidth="1"/>
    <col min="12802" max="12802" width="3.28515625" style="511" customWidth="1"/>
    <col min="12803" max="12815" width="10.7109375" style="511" customWidth="1"/>
    <col min="12816" max="12816" width="7.28515625" style="511" customWidth="1"/>
    <col min="12817" max="13055" width="9.140625" style="511"/>
    <col min="13056" max="13056" width="11.28515625" style="511" customWidth="1"/>
    <col min="13057" max="13057" width="67.7109375" style="511" customWidth="1"/>
    <col min="13058" max="13058" width="3.28515625" style="511" customWidth="1"/>
    <col min="13059" max="13071" width="10.7109375" style="511" customWidth="1"/>
    <col min="13072" max="13072" width="7.28515625" style="511" customWidth="1"/>
    <col min="13073" max="13311" width="9.140625" style="511"/>
    <col min="13312" max="13312" width="11.28515625" style="511" customWidth="1"/>
    <col min="13313" max="13313" width="67.7109375" style="511" customWidth="1"/>
    <col min="13314" max="13314" width="3.28515625" style="511" customWidth="1"/>
    <col min="13315" max="13327" width="10.7109375" style="511" customWidth="1"/>
    <col min="13328" max="13328" width="7.28515625" style="511" customWidth="1"/>
    <col min="13329" max="13567" width="9.140625" style="511"/>
    <col min="13568" max="13568" width="11.28515625" style="511" customWidth="1"/>
    <col min="13569" max="13569" width="67.7109375" style="511" customWidth="1"/>
    <col min="13570" max="13570" width="3.28515625" style="511" customWidth="1"/>
    <col min="13571" max="13583" width="10.7109375" style="511" customWidth="1"/>
    <col min="13584" max="13584" width="7.28515625" style="511" customWidth="1"/>
    <col min="13585" max="13823" width="9.140625" style="511"/>
    <col min="13824" max="13824" width="11.28515625" style="511" customWidth="1"/>
    <col min="13825" max="13825" width="67.7109375" style="511" customWidth="1"/>
    <col min="13826" max="13826" width="3.28515625" style="511" customWidth="1"/>
    <col min="13827" max="13839" width="10.7109375" style="511" customWidth="1"/>
    <col min="13840" max="13840" width="7.28515625" style="511" customWidth="1"/>
    <col min="13841" max="14079" width="9.140625" style="511"/>
    <col min="14080" max="14080" width="11.28515625" style="511" customWidth="1"/>
    <col min="14081" max="14081" width="67.7109375" style="511" customWidth="1"/>
    <col min="14082" max="14082" width="3.28515625" style="511" customWidth="1"/>
    <col min="14083" max="14095" width="10.7109375" style="511" customWidth="1"/>
    <col min="14096" max="14096" width="7.28515625" style="511" customWidth="1"/>
    <col min="14097" max="14335" width="9.140625" style="511"/>
    <col min="14336" max="14336" width="11.28515625" style="511" customWidth="1"/>
    <col min="14337" max="14337" width="67.7109375" style="511" customWidth="1"/>
    <col min="14338" max="14338" width="3.28515625" style="511" customWidth="1"/>
    <col min="14339" max="14351" width="10.7109375" style="511" customWidth="1"/>
    <col min="14352" max="14352" width="7.28515625" style="511" customWidth="1"/>
    <col min="14353" max="14591" width="9.140625" style="511"/>
    <col min="14592" max="14592" width="11.28515625" style="511" customWidth="1"/>
    <col min="14593" max="14593" width="67.7109375" style="511" customWidth="1"/>
    <col min="14594" max="14594" width="3.28515625" style="511" customWidth="1"/>
    <col min="14595" max="14607" width="10.7109375" style="511" customWidth="1"/>
    <col min="14608" max="14608" width="7.28515625" style="511" customWidth="1"/>
    <col min="14609" max="14847" width="9.140625" style="511"/>
    <col min="14848" max="14848" width="11.28515625" style="511" customWidth="1"/>
    <col min="14849" max="14849" width="67.7109375" style="511" customWidth="1"/>
    <col min="14850" max="14850" width="3.28515625" style="511" customWidth="1"/>
    <col min="14851" max="14863" width="10.7109375" style="511" customWidth="1"/>
    <col min="14864" max="14864" width="7.28515625" style="511" customWidth="1"/>
    <col min="14865" max="15103" width="9.140625" style="511"/>
    <col min="15104" max="15104" width="11.28515625" style="511" customWidth="1"/>
    <col min="15105" max="15105" width="67.7109375" style="511" customWidth="1"/>
    <col min="15106" max="15106" width="3.28515625" style="511" customWidth="1"/>
    <col min="15107" max="15119" width="10.7109375" style="511" customWidth="1"/>
    <col min="15120" max="15120" width="7.28515625" style="511" customWidth="1"/>
    <col min="15121" max="15359" width="9.140625" style="511"/>
    <col min="15360" max="15360" width="11.28515625" style="511" customWidth="1"/>
    <col min="15361" max="15361" width="67.7109375" style="511" customWidth="1"/>
    <col min="15362" max="15362" width="3.28515625" style="511" customWidth="1"/>
    <col min="15363" max="15375" width="10.7109375" style="511" customWidth="1"/>
    <col min="15376" max="15376" width="7.28515625" style="511" customWidth="1"/>
    <col min="15377" max="15615" width="9.140625" style="511"/>
    <col min="15616" max="15616" width="11.28515625" style="511" customWidth="1"/>
    <col min="15617" max="15617" width="67.7109375" style="511" customWidth="1"/>
    <col min="15618" max="15618" width="3.28515625" style="511" customWidth="1"/>
    <col min="15619" max="15631" width="10.7109375" style="511" customWidth="1"/>
    <col min="15632" max="15632" width="7.28515625" style="511" customWidth="1"/>
    <col min="15633" max="15871" width="9.140625" style="511"/>
    <col min="15872" max="15872" width="11.28515625" style="511" customWidth="1"/>
    <col min="15873" max="15873" width="67.7109375" style="511" customWidth="1"/>
    <col min="15874" max="15874" width="3.28515625" style="511" customWidth="1"/>
    <col min="15875" max="15887" width="10.7109375" style="511" customWidth="1"/>
    <col min="15888" max="15888" width="7.28515625" style="511" customWidth="1"/>
    <col min="15889" max="16127" width="9.140625" style="511"/>
    <col min="16128" max="16128" width="11.28515625" style="511" customWidth="1"/>
    <col min="16129" max="16129" width="67.7109375" style="511" customWidth="1"/>
    <col min="16130" max="16130" width="3.28515625" style="511" customWidth="1"/>
    <col min="16131" max="16143" width="10.7109375" style="511" customWidth="1"/>
    <col min="16144" max="16144" width="7.28515625" style="511" customWidth="1"/>
    <col min="16145" max="16384" width="9.140625" style="511"/>
  </cols>
  <sheetData>
    <row r="1" spans="1:18">
      <c r="A1" s="708" t="s">
        <v>0</v>
      </c>
      <c r="B1" s="709">
        <v>3</v>
      </c>
      <c r="C1" s="544"/>
      <c r="D1" s="548"/>
      <c r="E1" s="710">
        <v>1</v>
      </c>
      <c r="F1" s="710">
        <v>2</v>
      </c>
      <c r="G1" s="710">
        <v>3</v>
      </c>
      <c r="H1" s="710">
        <v>4</v>
      </c>
      <c r="I1" s="710">
        <v>5</v>
      </c>
      <c r="J1" s="710">
        <v>6</v>
      </c>
      <c r="K1" s="710">
        <v>7</v>
      </c>
      <c r="L1" s="710">
        <v>8</v>
      </c>
      <c r="M1" s="710">
        <v>9</v>
      </c>
      <c r="N1" s="710">
        <v>10</v>
      </c>
      <c r="O1" s="710">
        <v>11</v>
      </c>
      <c r="P1" s="710">
        <v>12</v>
      </c>
    </row>
    <row r="2" spans="1:18">
      <c r="A2" s="711" t="str">
        <f t="shared" ref="A2:A13" si="0">CONCATENATE($B$1,"|",B2)</f>
        <v>3|1</v>
      </c>
      <c r="B2" s="712">
        <v>1</v>
      </c>
      <c r="C2" s="553" t="s">
        <v>1</v>
      </c>
      <c r="D2" s="554">
        <v>1</v>
      </c>
      <c r="E2" s="555">
        <v>50</v>
      </c>
      <c r="F2" s="555">
        <v>50</v>
      </c>
      <c r="G2" s="555"/>
      <c r="H2" s="555"/>
      <c r="I2" s="555"/>
      <c r="J2" s="664"/>
      <c r="K2" s="664"/>
      <c r="L2" s="664"/>
      <c r="M2" s="664"/>
      <c r="N2" s="664"/>
      <c r="O2" s="664"/>
      <c r="P2" s="664"/>
      <c r="R2" s="511">
        <f t="shared" ref="R2:R13" si="1">SUM(E2:P2)</f>
        <v>100</v>
      </c>
    </row>
    <row r="3" spans="1:18">
      <c r="A3" s="713" t="str">
        <f t="shared" si="0"/>
        <v>3|2</v>
      </c>
      <c r="B3" s="714" t="s">
        <v>2</v>
      </c>
      <c r="C3" s="553" t="s">
        <v>3</v>
      </c>
      <c r="D3" s="554">
        <v>2</v>
      </c>
      <c r="E3" s="555">
        <v>40</v>
      </c>
      <c r="F3" s="555">
        <v>50</v>
      </c>
      <c r="G3" s="555">
        <v>10</v>
      </c>
      <c r="H3" s="555"/>
      <c r="I3" s="555"/>
      <c r="J3" s="620"/>
      <c r="K3" s="620"/>
      <c r="L3" s="620"/>
      <c r="M3" s="620"/>
      <c r="N3" s="620"/>
      <c r="O3" s="620"/>
      <c r="P3" s="620"/>
      <c r="R3" s="511">
        <f t="shared" si="1"/>
        <v>100</v>
      </c>
    </row>
    <row r="4" spans="1:18">
      <c r="A4" s="713" t="str">
        <f t="shared" si="0"/>
        <v>3|3</v>
      </c>
      <c r="B4" s="714" t="s">
        <v>4</v>
      </c>
      <c r="C4" s="553" t="s">
        <v>5</v>
      </c>
      <c r="D4" s="554">
        <v>3</v>
      </c>
      <c r="E4" s="559">
        <v>60</v>
      </c>
      <c r="F4" s="559">
        <v>40</v>
      </c>
      <c r="G4" s="559"/>
      <c r="H4" s="559"/>
      <c r="I4" s="559"/>
      <c r="J4" s="620"/>
      <c r="K4" s="620"/>
      <c r="L4" s="620"/>
      <c r="M4" s="620"/>
      <c r="N4" s="620"/>
      <c r="O4" s="620"/>
      <c r="P4" s="620"/>
      <c r="R4" s="511">
        <f t="shared" si="1"/>
        <v>100</v>
      </c>
    </row>
    <row r="5" spans="1:18">
      <c r="A5" s="713" t="str">
        <f t="shared" si="0"/>
        <v>3|4</v>
      </c>
      <c r="B5" s="714" t="s">
        <v>6</v>
      </c>
      <c r="C5" s="553" t="s">
        <v>7</v>
      </c>
      <c r="D5" s="554">
        <v>4</v>
      </c>
      <c r="E5" s="559">
        <v>20</v>
      </c>
      <c r="F5" s="559">
        <v>50</v>
      </c>
      <c r="G5" s="559">
        <v>30</v>
      </c>
      <c r="H5" s="559"/>
      <c r="I5" s="559"/>
      <c r="J5" s="620"/>
      <c r="K5" s="620"/>
      <c r="L5" s="620"/>
      <c r="M5" s="620"/>
      <c r="N5" s="620"/>
      <c r="O5" s="620"/>
      <c r="P5" s="620"/>
      <c r="R5" s="511">
        <f t="shared" si="1"/>
        <v>100</v>
      </c>
    </row>
    <row r="6" spans="1:18">
      <c r="A6" s="713" t="str">
        <f t="shared" si="0"/>
        <v>3|5</v>
      </c>
      <c r="B6" s="714" t="s">
        <v>8</v>
      </c>
      <c r="C6" s="553" t="s">
        <v>9</v>
      </c>
      <c r="D6" s="554">
        <v>5</v>
      </c>
      <c r="E6" s="559">
        <v>10</v>
      </c>
      <c r="F6" s="559">
        <v>50</v>
      </c>
      <c r="G6" s="559">
        <v>40</v>
      </c>
      <c r="H6" s="559"/>
      <c r="I6" s="559"/>
      <c r="J6" s="620"/>
      <c r="K6" s="620"/>
      <c r="L6" s="620"/>
      <c r="M6" s="620"/>
      <c r="N6" s="620"/>
      <c r="O6" s="620"/>
      <c r="P6" s="620"/>
      <c r="R6" s="511">
        <f t="shared" si="1"/>
        <v>100</v>
      </c>
    </row>
    <row r="7" spans="1:18">
      <c r="A7" s="713" t="str">
        <f t="shared" si="0"/>
        <v>3|6</v>
      </c>
      <c r="B7" s="714" t="s">
        <v>10</v>
      </c>
      <c r="C7" s="553" t="s">
        <v>11</v>
      </c>
      <c r="D7" s="554"/>
      <c r="E7" s="559"/>
      <c r="F7" s="559">
        <v>30</v>
      </c>
      <c r="G7" s="559">
        <v>70</v>
      </c>
      <c r="H7" s="559"/>
      <c r="I7" s="559"/>
      <c r="J7" s="620"/>
      <c r="K7" s="620"/>
      <c r="L7" s="620"/>
      <c r="M7" s="620"/>
      <c r="N7" s="620"/>
      <c r="O7" s="620"/>
      <c r="P7" s="620"/>
      <c r="R7" s="511">
        <f t="shared" si="1"/>
        <v>100</v>
      </c>
    </row>
    <row r="8" spans="1:18">
      <c r="A8" s="713" t="str">
        <f t="shared" si="0"/>
        <v>3|7</v>
      </c>
      <c r="B8" s="714" t="s">
        <v>12</v>
      </c>
      <c r="C8" s="553" t="s">
        <v>13</v>
      </c>
      <c r="D8" s="554">
        <v>3</v>
      </c>
      <c r="E8" s="559"/>
      <c r="F8" s="559">
        <v>40</v>
      </c>
      <c r="G8" s="559">
        <v>60</v>
      </c>
      <c r="H8" s="559"/>
      <c r="I8" s="559"/>
      <c r="J8" s="620"/>
      <c r="K8" s="620"/>
      <c r="L8" s="620"/>
      <c r="M8" s="620"/>
      <c r="N8" s="620"/>
      <c r="O8" s="620"/>
      <c r="P8" s="620"/>
      <c r="R8" s="511">
        <f t="shared" si="1"/>
        <v>100</v>
      </c>
    </row>
    <row r="9" spans="1:18">
      <c r="A9" s="713" t="str">
        <f t="shared" si="0"/>
        <v>3|8</v>
      </c>
      <c r="B9" s="714" t="s">
        <v>14</v>
      </c>
      <c r="C9" s="553" t="s">
        <v>15</v>
      </c>
      <c r="D9" s="554">
        <v>5</v>
      </c>
      <c r="E9" s="559">
        <v>10</v>
      </c>
      <c r="F9" s="559">
        <v>50</v>
      </c>
      <c r="G9" s="559">
        <v>40</v>
      </c>
      <c r="H9" s="559"/>
      <c r="I9" s="559"/>
      <c r="J9" s="620"/>
      <c r="K9" s="620"/>
      <c r="L9" s="620"/>
      <c r="M9" s="620"/>
      <c r="N9" s="620"/>
      <c r="O9" s="620"/>
      <c r="P9" s="620"/>
      <c r="R9" s="511">
        <f t="shared" si="1"/>
        <v>100</v>
      </c>
    </row>
    <row r="10" spans="1:18">
      <c r="A10" s="713" t="str">
        <f t="shared" si="0"/>
        <v>3|9</v>
      </c>
      <c r="B10" s="714" t="s">
        <v>16</v>
      </c>
      <c r="C10" s="553" t="s">
        <v>17</v>
      </c>
      <c r="D10" s="554"/>
      <c r="E10" s="559">
        <v>20</v>
      </c>
      <c r="F10" s="559">
        <v>50</v>
      </c>
      <c r="G10" s="559">
        <v>30</v>
      </c>
      <c r="H10" s="559"/>
      <c r="I10" s="559"/>
      <c r="J10" s="620"/>
      <c r="K10" s="620"/>
      <c r="L10" s="620"/>
      <c r="M10" s="620"/>
      <c r="N10" s="620"/>
      <c r="O10" s="620"/>
      <c r="P10" s="620"/>
      <c r="R10" s="511">
        <f t="shared" si="1"/>
        <v>100</v>
      </c>
    </row>
    <row r="11" spans="1:18">
      <c r="A11" s="713" t="str">
        <f t="shared" si="0"/>
        <v>3|10</v>
      </c>
      <c r="B11" s="714" t="s">
        <v>18</v>
      </c>
      <c r="C11" s="553" t="s">
        <v>19</v>
      </c>
      <c r="D11" s="554">
        <v>6</v>
      </c>
      <c r="E11" s="559"/>
      <c r="F11" s="559">
        <v>40</v>
      </c>
      <c r="G11" s="559">
        <v>60</v>
      </c>
      <c r="H11" s="559"/>
      <c r="I11" s="559"/>
      <c r="J11" s="620"/>
      <c r="K11" s="620"/>
      <c r="L11" s="620"/>
      <c r="M11" s="620"/>
      <c r="N11" s="620"/>
      <c r="O11" s="620"/>
      <c r="P11" s="620"/>
      <c r="R11" s="511">
        <f t="shared" si="1"/>
        <v>100</v>
      </c>
    </row>
    <row r="12" spans="1:18">
      <c r="A12" s="713" t="str">
        <f t="shared" si="0"/>
        <v>3|11</v>
      </c>
      <c r="B12" s="714" t="s">
        <v>20</v>
      </c>
      <c r="C12" s="553" t="s">
        <v>21</v>
      </c>
      <c r="D12" s="554">
        <v>6</v>
      </c>
      <c r="E12" s="559">
        <v>20</v>
      </c>
      <c r="F12" s="559">
        <v>40</v>
      </c>
      <c r="G12" s="559">
        <v>40</v>
      </c>
      <c r="H12" s="559"/>
      <c r="I12" s="559"/>
      <c r="J12" s="620"/>
      <c r="K12" s="620"/>
      <c r="L12" s="620"/>
      <c r="M12" s="620"/>
      <c r="N12" s="620"/>
      <c r="O12" s="620"/>
      <c r="P12" s="620"/>
      <c r="R12" s="511">
        <f t="shared" si="1"/>
        <v>100</v>
      </c>
    </row>
    <row r="13" spans="1:18">
      <c r="A13" s="713" t="str">
        <f t="shared" si="0"/>
        <v>3|12</v>
      </c>
      <c r="B13" s="714" t="s">
        <v>22</v>
      </c>
      <c r="C13" s="553" t="s">
        <v>23</v>
      </c>
      <c r="D13" s="554"/>
      <c r="E13" s="559">
        <v>20</v>
      </c>
      <c r="F13" s="559">
        <v>40</v>
      </c>
      <c r="G13" s="559">
        <v>40</v>
      </c>
      <c r="H13" s="559"/>
      <c r="I13" s="559"/>
      <c r="J13" s="620"/>
      <c r="K13" s="620"/>
      <c r="L13" s="620"/>
      <c r="M13" s="620"/>
      <c r="N13" s="620"/>
      <c r="O13" s="620"/>
      <c r="P13" s="620"/>
      <c r="R13" s="511">
        <f t="shared" si="1"/>
        <v>100</v>
      </c>
    </row>
    <row r="15" spans="1:18">
      <c r="A15" s="715" t="s">
        <v>0</v>
      </c>
      <c r="B15" s="716">
        <v>4</v>
      </c>
      <c r="C15" s="717"/>
      <c r="D15" s="718"/>
      <c r="E15" s="710">
        <v>1</v>
      </c>
      <c r="F15" s="710">
        <v>2</v>
      </c>
      <c r="G15" s="710">
        <v>3</v>
      </c>
      <c r="H15" s="710">
        <v>4</v>
      </c>
      <c r="I15" s="710">
        <v>5</v>
      </c>
      <c r="J15" s="710">
        <v>6</v>
      </c>
      <c r="K15" s="710">
        <v>7</v>
      </c>
      <c r="L15" s="710">
        <v>8</v>
      </c>
      <c r="M15" s="710">
        <v>9</v>
      </c>
      <c r="N15" s="710">
        <v>10</v>
      </c>
      <c r="O15" s="710">
        <v>11</v>
      </c>
      <c r="P15" s="710">
        <v>12</v>
      </c>
    </row>
    <row r="16" spans="1:18">
      <c r="A16" s="711" t="str">
        <f t="shared" ref="A16:A27" si="2">CONCATENATE($B$15,"|",B16)</f>
        <v>4|1</v>
      </c>
      <c r="B16" s="712">
        <v>1</v>
      </c>
      <c r="C16" s="553" t="s">
        <v>1</v>
      </c>
      <c r="D16" s="554">
        <v>1</v>
      </c>
      <c r="E16" s="555">
        <v>50</v>
      </c>
      <c r="F16" s="555">
        <v>50</v>
      </c>
      <c r="G16" s="555"/>
      <c r="H16" s="555"/>
      <c r="I16" s="555"/>
      <c r="J16" s="664"/>
      <c r="K16" s="664"/>
      <c r="L16" s="664"/>
      <c r="M16" s="664"/>
      <c r="N16" s="664"/>
      <c r="O16" s="664"/>
      <c r="P16" s="664"/>
      <c r="R16" s="511">
        <f t="shared" ref="R16:R27" si="3">SUM(E16:P16)</f>
        <v>100</v>
      </c>
    </row>
    <row r="17" spans="1:18">
      <c r="A17" s="713" t="str">
        <f t="shared" si="2"/>
        <v>4|2</v>
      </c>
      <c r="B17" s="714" t="s">
        <v>2</v>
      </c>
      <c r="C17" s="553" t="s">
        <v>3</v>
      </c>
      <c r="D17" s="554">
        <v>2</v>
      </c>
      <c r="E17" s="555">
        <v>30</v>
      </c>
      <c r="F17" s="555">
        <v>40</v>
      </c>
      <c r="G17" s="555">
        <v>20</v>
      </c>
      <c r="H17" s="555">
        <v>10</v>
      </c>
      <c r="I17" s="555"/>
      <c r="J17" s="620"/>
      <c r="K17" s="620"/>
      <c r="L17" s="620"/>
      <c r="M17" s="620"/>
      <c r="N17" s="620"/>
      <c r="O17" s="620"/>
      <c r="P17" s="620"/>
      <c r="R17" s="511">
        <f t="shared" si="3"/>
        <v>100</v>
      </c>
    </row>
    <row r="18" spans="1:18">
      <c r="A18" s="713" t="str">
        <f t="shared" si="2"/>
        <v>4|3</v>
      </c>
      <c r="B18" s="714" t="s">
        <v>4</v>
      </c>
      <c r="C18" s="553" t="s">
        <v>5</v>
      </c>
      <c r="D18" s="554">
        <v>3</v>
      </c>
      <c r="E18" s="559">
        <v>50</v>
      </c>
      <c r="F18" s="559">
        <v>40</v>
      </c>
      <c r="G18" s="559">
        <v>10</v>
      </c>
      <c r="H18" s="559"/>
      <c r="I18" s="559"/>
      <c r="J18" s="620"/>
      <c r="K18" s="620"/>
      <c r="L18" s="620"/>
      <c r="M18" s="620"/>
      <c r="N18" s="620"/>
      <c r="O18" s="620"/>
      <c r="P18" s="620"/>
      <c r="R18" s="511">
        <f t="shared" si="3"/>
        <v>100</v>
      </c>
    </row>
    <row r="19" spans="1:18">
      <c r="A19" s="713" t="str">
        <f t="shared" si="2"/>
        <v>4|4</v>
      </c>
      <c r="B19" s="714" t="s">
        <v>6</v>
      </c>
      <c r="C19" s="553" t="s">
        <v>7</v>
      </c>
      <c r="D19" s="554">
        <v>4</v>
      </c>
      <c r="E19" s="559">
        <v>20</v>
      </c>
      <c r="F19" s="559">
        <v>40</v>
      </c>
      <c r="G19" s="559">
        <v>20</v>
      </c>
      <c r="H19" s="559">
        <v>20</v>
      </c>
      <c r="I19" s="559"/>
      <c r="J19" s="620"/>
      <c r="K19" s="620"/>
      <c r="L19" s="620"/>
      <c r="M19" s="620"/>
      <c r="N19" s="620"/>
      <c r="O19" s="620"/>
      <c r="P19" s="620"/>
      <c r="R19" s="511">
        <f t="shared" si="3"/>
        <v>100</v>
      </c>
    </row>
    <row r="20" spans="1:18">
      <c r="A20" s="713" t="str">
        <f t="shared" si="2"/>
        <v>4|5</v>
      </c>
      <c r="B20" s="714" t="s">
        <v>8</v>
      </c>
      <c r="C20" s="553" t="s">
        <v>9</v>
      </c>
      <c r="D20" s="554">
        <v>5</v>
      </c>
      <c r="E20" s="559">
        <v>10</v>
      </c>
      <c r="F20" s="559">
        <v>30</v>
      </c>
      <c r="G20" s="559">
        <v>40</v>
      </c>
      <c r="H20" s="559">
        <v>20</v>
      </c>
      <c r="I20" s="559"/>
      <c r="J20" s="620"/>
      <c r="K20" s="620"/>
      <c r="L20" s="620"/>
      <c r="M20" s="620"/>
      <c r="N20" s="620"/>
      <c r="O20" s="620"/>
      <c r="P20" s="620"/>
      <c r="R20" s="511">
        <f t="shared" si="3"/>
        <v>100</v>
      </c>
    </row>
    <row r="21" spans="1:18">
      <c r="A21" s="713" t="str">
        <f t="shared" si="2"/>
        <v>4|6</v>
      </c>
      <c r="B21" s="714" t="s">
        <v>10</v>
      </c>
      <c r="C21" s="553" t="s">
        <v>11</v>
      </c>
      <c r="D21" s="554"/>
      <c r="E21" s="559"/>
      <c r="F21" s="559">
        <v>10</v>
      </c>
      <c r="G21" s="559">
        <v>70</v>
      </c>
      <c r="H21" s="559">
        <v>20</v>
      </c>
      <c r="I21" s="559"/>
      <c r="J21" s="620"/>
      <c r="K21" s="620"/>
      <c r="L21" s="620"/>
      <c r="M21" s="620"/>
      <c r="N21" s="620"/>
      <c r="O21" s="620"/>
      <c r="P21" s="620"/>
      <c r="R21" s="511">
        <f t="shared" si="3"/>
        <v>100</v>
      </c>
    </row>
    <row r="22" spans="1:18">
      <c r="A22" s="713" t="str">
        <f t="shared" si="2"/>
        <v>4|7</v>
      </c>
      <c r="B22" s="714" t="s">
        <v>12</v>
      </c>
      <c r="C22" s="553" t="s">
        <v>13</v>
      </c>
      <c r="D22" s="554"/>
      <c r="E22" s="559"/>
      <c r="F22" s="559">
        <v>30</v>
      </c>
      <c r="G22" s="559">
        <v>30</v>
      </c>
      <c r="H22" s="559">
        <v>40</v>
      </c>
      <c r="I22" s="559"/>
      <c r="J22" s="620"/>
      <c r="K22" s="620"/>
      <c r="L22" s="620"/>
      <c r="M22" s="620"/>
      <c r="N22" s="620"/>
      <c r="O22" s="620"/>
      <c r="P22" s="620"/>
      <c r="R22" s="511">
        <f t="shared" si="3"/>
        <v>100</v>
      </c>
    </row>
    <row r="23" spans="1:18">
      <c r="A23" s="713" t="str">
        <f t="shared" si="2"/>
        <v>4|8</v>
      </c>
      <c r="B23" s="714" t="s">
        <v>14</v>
      </c>
      <c r="C23" s="553" t="s">
        <v>15</v>
      </c>
      <c r="D23" s="554">
        <v>3</v>
      </c>
      <c r="E23" s="559">
        <v>10</v>
      </c>
      <c r="F23" s="559">
        <v>30</v>
      </c>
      <c r="G23" s="559">
        <v>30</v>
      </c>
      <c r="H23" s="559">
        <v>30</v>
      </c>
      <c r="I23" s="559"/>
      <c r="J23" s="620"/>
      <c r="K23" s="620"/>
      <c r="L23" s="620"/>
      <c r="M23" s="620"/>
      <c r="N23" s="620"/>
      <c r="O23" s="620"/>
      <c r="P23" s="620"/>
      <c r="R23" s="511">
        <f t="shared" si="3"/>
        <v>100</v>
      </c>
    </row>
    <row r="24" spans="1:18">
      <c r="A24" s="713" t="str">
        <f t="shared" si="2"/>
        <v>4|9</v>
      </c>
      <c r="B24" s="714" t="s">
        <v>16</v>
      </c>
      <c r="C24" s="553" t="s">
        <v>17</v>
      </c>
      <c r="D24" s="554">
        <v>5</v>
      </c>
      <c r="E24" s="559">
        <v>20</v>
      </c>
      <c r="F24" s="559">
        <v>30</v>
      </c>
      <c r="G24" s="559">
        <v>30</v>
      </c>
      <c r="H24" s="559">
        <v>20</v>
      </c>
      <c r="I24" s="559"/>
      <c r="J24" s="620"/>
      <c r="K24" s="620"/>
      <c r="L24" s="620"/>
      <c r="M24" s="620"/>
      <c r="N24" s="620"/>
      <c r="O24" s="620"/>
      <c r="P24" s="620"/>
      <c r="R24" s="511">
        <f t="shared" si="3"/>
        <v>100</v>
      </c>
    </row>
    <row r="25" spans="1:18">
      <c r="A25" s="713" t="str">
        <f t="shared" si="2"/>
        <v>4|10</v>
      </c>
      <c r="B25" s="714" t="s">
        <v>18</v>
      </c>
      <c r="C25" s="553" t="s">
        <v>19</v>
      </c>
      <c r="D25" s="554">
        <v>6</v>
      </c>
      <c r="E25" s="559"/>
      <c r="F25" s="559">
        <v>30</v>
      </c>
      <c r="G25" s="559">
        <v>40</v>
      </c>
      <c r="H25" s="559">
        <v>30</v>
      </c>
      <c r="I25" s="559"/>
      <c r="J25" s="620"/>
      <c r="K25" s="620"/>
      <c r="L25" s="620"/>
      <c r="M25" s="620"/>
      <c r="N25" s="620"/>
      <c r="O25" s="620"/>
      <c r="P25" s="620"/>
      <c r="R25" s="511">
        <f t="shared" si="3"/>
        <v>100</v>
      </c>
    </row>
    <row r="26" spans="1:18">
      <c r="A26" s="713" t="str">
        <f t="shared" si="2"/>
        <v>4|11</v>
      </c>
      <c r="B26" s="714" t="s">
        <v>20</v>
      </c>
      <c r="C26" s="553" t="s">
        <v>21</v>
      </c>
      <c r="D26" s="554">
        <v>6</v>
      </c>
      <c r="E26" s="559">
        <v>10</v>
      </c>
      <c r="F26" s="559">
        <v>30</v>
      </c>
      <c r="G26" s="559">
        <v>30</v>
      </c>
      <c r="H26" s="559">
        <v>30</v>
      </c>
      <c r="I26" s="559"/>
      <c r="J26" s="620"/>
      <c r="K26" s="620"/>
      <c r="L26" s="620"/>
      <c r="M26" s="620"/>
      <c r="N26" s="620"/>
      <c r="O26" s="620"/>
      <c r="P26" s="620"/>
      <c r="R26" s="511">
        <f t="shared" si="3"/>
        <v>100</v>
      </c>
    </row>
    <row r="27" spans="1:18">
      <c r="A27" s="713" t="str">
        <f t="shared" si="2"/>
        <v>4|12</v>
      </c>
      <c r="B27" s="714" t="s">
        <v>22</v>
      </c>
      <c r="C27" s="553" t="s">
        <v>23</v>
      </c>
      <c r="D27" s="554"/>
      <c r="E27" s="559">
        <v>20</v>
      </c>
      <c r="F27" s="559">
        <v>20</v>
      </c>
      <c r="G27" s="559">
        <v>40</v>
      </c>
      <c r="H27" s="559">
        <v>20</v>
      </c>
      <c r="I27" s="559"/>
      <c r="J27" s="620"/>
      <c r="K27" s="620"/>
      <c r="L27" s="620"/>
      <c r="M27" s="620"/>
      <c r="N27" s="620"/>
      <c r="O27" s="620"/>
      <c r="P27" s="620"/>
      <c r="R27" s="511">
        <f t="shared" si="3"/>
        <v>100</v>
      </c>
    </row>
    <row r="29" spans="1:18">
      <c r="A29" s="715" t="s">
        <v>0</v>
      </c>
      <c r="B29" s="716">
        <v>5</v>
      </c>
      <c r="C29" s="717"/>
      <c r="D29" s="718"/>
      <c r="E29" s="710">
        <v>1</v>
      </c>
      <c r="F29" s="710">
        <v>2</v>
      </c>
      <c r="G29" s="710">
        <v>3</v>
      </c>
      <c r="H29" s="710">
        <v>4</v>
      </c>
      <c r="I29" s="710">
        <v>5</v>
      </c>
      <c r="J29" s="710">
        <v>6</v>
      </c>
      <c r="K29" s="710">
        <v>7</v>
      </c>
      <c r="L29" s="710">
        <v>8</v>
      </c>
      <c r="M29" s="710">
        <v>9</v>
      </c>
      <c r="N29" s="710">
        <v>10</v>
      </c>
      <c r="O29" s="710">
        <v>11</v>
      </c>
      <c r="P29" s="710">
        <v>12</v>
      </c>
    </row>
    <row r="30" spans="1:18">
      <c r="A30" s="719" t="str">
        <f t="shared" ref="A30:A41" si="4">CONCATENATE($B$29,"|",B30)</f>
        <v>5|1</v>
      </c>
      <c r="B30" s="712">
        <v>1</v>
      </c>
      <c r="C30" s="553" t="s">
        <v>1</v>
      </c>
      <c r="D30" s="554">
        <v>1</v>
      </c>
      <c r="E30" s="555">
        <v>40</v>
      </c>
      <c r="F30" s="555">
        <v>40</v>
      </c>
      <c r="G30" s="555">
        <v>20</v>
      </c>
      <c r="H30" s="555"/>
      <c r="I30" s="555"/>
      <c r="J30" s="664"/>
      <c r="K30" s="664"/>
      <c r="L30" s="664"/>
      <c r="M30" s="664"/>
      <c r="N30" s="664"/>
      <c r="O30" s="664"/>
      <c r="P30" s="664"/>
      <c r="R30" s="511">
        <f t="shared" ref="R30:R41" si="5">SUM(E30:P30)</f>
        <v>100</v>
      </c>
    </row>
    <row r="31" spans="1:18">
      <c r="A31" s="713" t="str">
        <f t="shared" si="4"/>
        <v>5|2</v>
      </c>
      <c r="B31" s="714" t="s">
        <v>2</v>
      </c>
      <c r="C31" s="553" t="s">
        <v>3</v>
      </c>
      <c r="D31" s="554">
        <v>2</v>
      </c>
      <c r="E31" s="555">
        <v>20</v>
      </c>
      <c r="F31" s="555">
        <v>30</v>
      </c>
      <c r="G31" s="555">
        <v>30</v>
      </c>
      <c r="H31" s="555">
        <v>10</v>
      </c>
      <c r="I31" s="555">
        <v>10</v>
      </c>
      <c r="J31" s="620"/>
      <c r="K31" s="620"/>
      <c r="L31" s="620"/>
      <c r="M31" s="620"/>
      <c r="N31" s="620"/>
      <c r="O31" s="620"/>
      <c r="P31" s="620"/>
      <c r="R31" s="511">
        <f t="shared" si="5"/>
        <v>100</v>
      </c>
    </row>
    <row r="32" spans="1:18">
      <c r="A32" s="713" t="str">
        <f t="shared" si="4"/>
        <v>5|3</v>
      </c>
      <c r="B32" s="714" t="s">
        <v>4</v>
      </c>
      <c r="C32" s="553" t="s">
        <v>5</v>
      </c>
      <c r="D32" s="554">
        <v>3</v>
      </c>
      <c r="E32" s="559">
        <v>40</v>
      </c>
      <c r="F32" s="559">
        <v>40</v>
      </c>
      <c r="G32" s="559">
        <v>20</v>
      </c>
      <c r="H32" s="559"/>
      <c r="I32" s="559"/>
      <c r="J32" s="620"/>
      <c r="K32" s="620"/>
      <c r="L32" s="620"/>
      <c r="M32" s="620"/>
      <c r="N32" s="620"/>
      <c r="O32" s="620"/>
      <c r="P32" s="620"/>
      <c r="R32" s="511">
        <f t="shared" si="5"/>
        <v>100</v>
      </c>
    </row>
    <row r="33" spans="1:18">
      <c r="A33" s="713" t="str">
        <f t="shared" si="4"/>
        <v>5|4</v>
      </c>
      <c r="B33" s="714" t="s">
        <v>6</v>
      </c>
      <c r="C33" s="553" t="s">
        <v>7</v>
      </c>
      <c r="D33" s="554">
        <v>4</v>
      </c>
      <c r="E33" s="559">
        <v>20</v>
      </c>
      <c r="F33" s="559">
        <v>20</v>
      </c>
      <c r="G33" s="559">
        <v>20</v>
      </c>
      <c r="H33" s="559">
        <v>20</v>
      </c>
      <c r="I33" s="559">
        <v>20</v>
      </c>
      <c r="J33" s="620"/>
      <c r="K33" s="620"/>
      <c r="L33" s="620"/>
      <c r="M33" s="620"/>
      <c r="N33" s="620"/>
      <c r="O33" s="620"/>
      <c r="P33" s="620"/>
      <c r="R33" s="511">
        <f t="shared" si="5"/>
        <v>100</v>
      </c>
    </row>
    <row r="34" spans="1:18">
      <c r="A34" s="713" t="str">
        <f t="shared" si="4"/>
        <v>5|5</v>
      </c>
      <c r="B34" s="714" t="s">
        <v>8</v>
      </c>
      <c r="C34" s="553" t="s">
        <v>9</v>
      </c>
      <c r="D34" s="554">
        <v>5</v>
      </c>
      <c r="E34" s="559">
        <v>5</v>
      </c>
      <c r="F34" s="559">
        <v>15</v>
      </c>
      <c r="G34" s="559">
        <v>20</v>
      </c>
      <c r="H34" s="559">
        <v>30</v>
      </c>
      <c r="I34" s="559">
        <v>30</v>
      </c>
      <c r="J34" s="620"/>
      <c r="K34" s="620"/>
      <c r="L34" s="620"/>
      <c r="M34" s="620"/>
      <c r="N34" s="620"/>
      <c r="O34" s="620"/>
      <c r="P34" s="620"/>
      <c r="R34" s="511">
        <f t="shared" si="5"/>
        <v>100</v>
      </c>
    </row>
    <row r="35" spans="1:18">
      <c r="A35" s="713" t="str">
        <f t="shared" si="4"/>
        <v>5|6</v>
      </c>
      <c r="B35" s="714" t="s">
        <v>10</v>
      </c>
      <c r="C35" s="553" t="s">
        <v>11</v>
      </c>
      <c r="D35" s="554"/>
      <c r="E35" s="559"/>
      <c r="F35" s="559"/>
      <c r="G35" s="559">
        <v>60</v>
      </c>
      <c r="H35" s="559">
        <v>40</v>
      </c>
      <c r="I35" s="559"/>
      <c r="J35" s="620"/>
      <c r="K35" s="620"/>
      <c r="L35" s="620"/>
      <c r="M35" s="620"/>
      <c r="N35" s="620"/>
      <c r="O35" s="620"/>
      <c r="P35" s="620"/>
      <c r="R35" s="511">
        <f t="shared" si="5"/>
        <v>100</v>
      </c>
    </row>
    <row r="36" spans="1:18">
      <c r="A36" s="713" t="str">
        <f t="shared" si="4"/>
        <v>5|7</v>
      </c>
      <c r="B36" s="714" t="s">
        <v>12</v>
      </c>
      <c r="C36" s="553" t="s">
        <v>13</v>
      </c>
      <c r="D36" s="554">
        <v>3</v>
      </c>
      <c r="E36" s="559"/>
      <c r="F36" s="559">
        <v>10</v>
      </c>
      <c r="G36" s="559">
        <v>30</v>
      </c>
      <c r="H36" s="559">
        <v>30</v>
      </c>
      <c r="I36" s="559">
        <v>30</v>
      </c>
      <c r="J36" s="620"/>
      <c r="K36" s="620"/>
      <c r="L36" s="620"/>
      <c r="M36" s="620"/>
      <c r="N36" s="620"/>
      <c r="O36" s="620"/>
      <c r="P36" s="620"/>
      <c r="R36" s="511">
        <f t="shared" si="5"/>
        <v>100</v>
      </c>
    </row>
    <row r="37" spans="1:18">
      <c r="A37" s="713" t="str">
        <f t="shared" si="4"/>
        <v>5|8</v>
      </c>
      <c r="B37" s="714" t="s">
        <v>14</v>
      </c>
      <c r="C37" s="553" t="s">
        <v>15</v>
      </c>
      <c r="D37" s="554">
        <v>5</v>
      </c>
      <c r="E37" s="559">
        <v>10</v>
      </c>
      <c r="F37" s="559">
        <v>20</v>
      </c>
      <c r="G37" s="559">
        <v>30</v>
      </c>
      <c r="H37" s="559">
        <v>20</v>
      </c>
      <c r="I37" s="559">
        <v>20</v>
      </c>
      <c r="J37" s="620"/>
      <c r="K37" s="620"/>
      <c r="L37" s="620"/>
      <c r="M37" s="620"/>
      <c r="N37" s="620"/>
      <c r="O37" s="620"/>
      <c r="P37" s="620"/>
      <c r="R37" s="511">
        <f t="shared" si="5"/>
        <v>100</v>
      </c>
    </row>
    <row r="38" spans="1:18">
      <c r="A38" s="713" t="str">
        <f t="shared" si="4"/>
        <v>5|9</v>
      </c>
      <c r="B38" s="714" t="s">
        <v>16</v>
      </c>
      <c r="C38" s="553" t="s">
        <v>17</v>
      </c>
      <c r="D38" s="554">
        <v>6</v>
      </c>
      <c r="E38" s="559">
        <v>20</v>
      </c>
      <c r="F38" s="559">
        <v>20</v>
      </c>
      <c r="G38" s="559">
        <v>30</v>
      </c>
      <c r="H38" s="559">
        <v>20</v>
      </c>
      <c r="I38" s="559">
        <v>10</v>
      </c>
      <c r="J38" s="620"/>
      <c r="K38" s="620"/>
      <c r="L38" s="620"/>
      <c r="M38" s="620"/>
      <c r="N38" s="620"/>
      <c r="O38" s="620"/>
      <c r="P38" s="620"/>
      <c r="R38" s="511">
        <f t="shared" si="5"/>
        <v>100</v>
      </c>
    </row>
    <row r="39" spans="1:18">
      <c r="A39" s="713" t="str">
        <f t="shared" si="4"/>
        <v>5|10</v>
      </c>
      <c r="B39" s="714" t="s">
        <v>18</v>
      </c>
      <c r="C39" s="553" t="s">
        <v>19</v>
      </c>
      <c r="D39" s="554">
        <v>6</v>
      </c>
      <c r="E39" s="559"/>
      <c r="F39" s="559">
        <v>10</v>
      </c>
      <c r="G39" s="559">
        <v>30</v>
      </c>
      <c r="H39" s="559">
        <v>30</v>
      </c>
      <c r="I39" s="559">
        <v>30</v>
      </c>
      <c r="J39" s="620"/>
      <c r="K39" s="620"/>
      <c r="L39" s="620"/>
      <c r="M39" s="620"/>
      <c r="N39" s="620"/>
      <c r="O39" s="620"/>
      <c r="P39" s="620"/>
      <c r="R39" s="511">
        <f t="shared" si="5"/>
        <v>100</v>
      </c>
    </row>
    <row r="40" spans="1:18">
      <c r="A40" s="713" t="str">
        <f t="shared" si="4"/>
        <v>5|11</v>
      </c>
      <c r="B40" s="714" t="s">
        <v>20</v>
      </c>
      <c r="C40" s="553" t="s">
        <v>21</v>
      </c>
      <c r="D40" s="554"/>
      <c r="E40" s="559">
        <v>10</v>
      </c>
      <c r="F40" s="559">
        <v>20</v>
      </c>
      <c r="G40" s="559">
        <v>20</v>
      </c>
      <c r="H40" s="559">
        <v>30</v>
      </c>
      <c r="I40" s="559">
        <v>20</v>
      </c>
      <c r="J40" s="620"/>
      <c r="K40" s="620"/>
      <c r="L40" s="620"/>
      <c r="M40" s="620"/>
      <c r="N40" s="620"/>
      <c r="O40" s="620"/>
      <c r="P40" s="620"/>
      <c r="R40" s="511">
        <f t="shared" si="5"/>
        <v>100</v>
      </c>
    </row>
    <row r="41" spans="1:18">
      <c r="A41" s="713" t="str">
        <f t="shared" si="4"/>
        <v>5|12</v>
      </c>
      <c r="B41" s="714" t="s">
        <v>22</v>
      </c>
      <c r="C41" s="553" t="s">
        <v>23</v>
      </c>
      <c r="D41" s="554"/>
      <c r="E41" s="559">
        <v>20</v>
      </c>
      <c r="F41" s="559">
        <v>20</v>
      </c>
      <c r="G41" s="559">
        <v>20</v>
      </c>
      <c r="H41" s="559">
        <v>20</v>
      </c>
      <c r="I41" s="559">
        <v>20</v>
      </c>
      <c r="J41" s="620"/>
      <c r="K41" s="620"/>
      <c r="L41" s="620"/>
      <c r="M41" s="620"/>
      <c r="N41" s="620"/>
      <c r="O41" s="620"/>
      <c r="P41" s="620"/>
      <c r="R41" s="511">
        <f t="shared" si="5"/>
        <v>100</v>
      </c>
    </row>
    <row r="43" spans="1:18">
      <c r="A43" s="715" t="s">
        <v>0</v>
      </c>
      <c r="B43" s="716">
        <v>6</v>
      </c>
      <c r="C43" s="717"/>
      <c r="D43" s="718"/>
      <c r="E43" s="710">
        <v>1</v>
      </c>
      <c r="F43" s="710">
        <v>2</v>
      </c>
      <c r="G43" s="710">
        <v>3</v>
      </c>
      <c r="H43" s="710">
        <v>4</v>
      </c>
      <c r="I43" s="710">
        <v>5</v>
      </c>
      <c r="J43" s="710">
        <v>6</v>
      </c>
      <c r="K43" s="710">
        <v>7</v>
      </c>
      <c r="L43" s="710">
        <v>8</v>
      </c>
      <c r="M43" s="710">
        <v>9</v>
      </c>
      <c r="N43" s="710">
        <v>10</v>
      </c>
      <c r="O43" s="710">
        <v>11</v>
      </c>
      <c r="P43" s="710">
        <v>12</v>
      </c>
    </row>
    <row r="44" spans="1:18">
      <c r="A44" s="719" t="str">
        <f t="shared" ref="A44:A55" si="6">CONCATENATE($B$43,"|",B44)</f>
        <v>6|1</v>
      </c>
      <c r="B44" s="712">
        <v>1</v>
      </c>
      <c r="C44" s="553" t="s">
        <v>1</v>
      </c>
      <c r="D44" s="554">
        <v>1</v>
      </c>
      <c r="E44" s="555">
        <v>40</v>
      </c>
      <c r="F44" s="555">
        <v>30</v>
      </c>
      <c r="G44" s="555">
        <v>30</v>
      </c>
      <c r="H44" s="555"/>
      <c r="I44" s="555"/>
      <c r="J44" s="664"/>
      <c r="K44" s="664"/>
      <c r="L44" s="664"/>
      <c r="M44" s="664"/>
      <c r="N44" s="664"/>
      <c r="O44" s="664"/>
      <c r="P44" s="664"/>
      <c r="R44" s="511">
        <f t="shared" ref="R44:R55" si="7">SUM(E44:P44)</f>
        <v>100</v>
      </c>
    </row>
    <row r="45" spans="1:18">
      <c r="A45" s="713" t="str">
        <f t="shared" si="6"/>
        <v>6|2</v>
      </c>
      <c r="B45" s="714" t="s">
        <v>2</v>
      </c>
      <c r="C45" s="553" t="s">
        <v>3</v>
      </c>
      <c r="D45" s="554">
        <v>2</v>
      </c>
      <c r="E45" s="555">
        <v>20</v>
      </c>
      <c r="F45" s="555">
        <v>30</v>
      </c>
      <c r="G45" s="555">
        <v>20</v>
      </c>
      <c r="H45" s="555">
        <v>10</v>
      </c>
      <c r="I45" s="555">
        <v>10</v>
      </c>
      <c r="J45" s="620">
        <v>10</v>
      </c>
      <c r="K45" s="620"/>
      <c r="L45" s="620"/>
      <c r="M45" s="620"/>
      <c r="N45" s="620"/>
      <c r="O45" s="620"/>
      <c r="P45" s="620"/>
      <c r="R45" s="511">
        <f t="shared" si="7"/>
        <v>100</v>
      </c>
    </row>
    <row r="46" spans="1:18">
      <c r="A46" s="713" t="str">
        <f t="shared" si="6"/>
        <v>6|3</v>
      </c>
      <c r="B46" s="714" t="s">
        <v>4</v>
      </c>
      <c r="C46" s="553" t="s">
        <v>5</v>
      </c>
      <c r="D46" s="554">
        <v>3</v>
      </c>
      <c r="E46" s="559">
        <v>20</v>
      </c>
      <c r="F46" s="559">
        <v>40</v>
      </c>
      <c r="G46" s="559">
        <v>40</v>
      </c>
      <c r="H46" s="559"/>
      <c r="I46" s="559"/>
      <c r="J46" s="620"/>
      <c r="K46" s="620"/>
      <c r="L46" s="620"/>
      <c r="M46" s="620"/>
      <c r="N46" s="620"/>
      <c r="O46" s="620"/>
      <c r="P46" s="620"/>
      <c r="R46" s="511">
        <f t="shared" si="7"/>
        <v>100</v>
      </c>
    </row>
    <row r="47" spans="1:18">
      <c r="A47" s="713" t="str">
        <f t="shared" si="6"/>
        <v>6|4</v>
      </c>
      <c r="B47" s="714" t="s">
        <v>6</v>
      </c>
      <c r="C47" s="553" t="s">
        <v>7</v>
      </c>
      <c r="D47" s="554"/>
      <c r="E47" s="559">
        <v>10</v>
      </c>
      <c r="F47" s="559">
        <v>20</v>
      </c>
      <c r="G47" s="559">
        <v>20</v>
      </c>
      <c r="H47" s="559">
        <v>20</v>
      </c>
      <c r="I47" s="559">
        <v>20</v>
      </c>
      <c r="J47" s="620">
        <v>10</v>
      </c>
      <c r="K47" s="620"/>
      <c r="L47" s="620"/>
      <c r="M47" s="620"/>
      <c r="N47" s="620"/>
      <c r="O47" s="620"/>
      <c r="P47" s="620"/>
      <c r="R47" s="511">
        <f t="shared" si="7"/>
        <v>100</v>
      </c>
    </row>
    <row r="48" spans="1:18">
      <c r="A48" s="713" t="str">
        <f t="shared" si="6"/>
        <v>6|5</v>
      </c>
      <c r="B48" s="714" t="s">
        <v>8</v>
      </c>
      <c r="C48" s="553" t="s">
        <v>9</v>
      </c>
      <c r="D48" s="554">
        <v>4</v>
      </c>
      <c r="E48" s="559">
        <v>5</v>
      </c>
      <c r="F48" s="559">
        <v>10</v>
      </c>
      <c r="G48" s="559">
        <v>20</v>
      </c>
      <c r="H48" s="559">
        <v>30</v>
      </c>
      <c r="I48" s="559">
        <v>25</v>
      </c>
      <c r="J48" s="620">
        <v>10</v>
      </c>
      <c r="K48" s="620"/>
      <c r="L48" s="620"/>
      <c r="M48" s="620"/>
      <c r="N48" s="620"/>
      <c r="O48" s="620"/>
      <c r="P48" s="620"/>
      <c r="R48" s="511">
        <f t="shared" si="7"/>
        <v>100</v>
      </c>
    </row>
    <row r="49" spans="1:18">
      <c r="A49" s="713" t="str">
        <f t="shared" si="6"/>
        <v>6|6</v>
      </c>
      <c r="B49" s="714" t="s">
        <v>10</v>
      </c>
      <c r="C49" s="553" t="s">
        <v>11</v>
      </c>
      <c r="D49" s="554">
        <v>5</v>
      </c>
      <c r="E49" s="559"/>
      <c r="F49" s="559"/>
      <c r="G49" s="559">
        <v>50</v>
      </c>
      <c r="H49" s="559">
        <v>50</v>
      </c>
      <c r="I49" s="559"/>
      <c r="J49" s="620"/>
      <c r="K49" s="620"/>
      <c r="L49" s="620"/>
      <c r="M49" s="620"/>
      <c r="N49" s="620"/>
      <c r="O49" s="620"/>
      <c r="P49" s="620"/>
      <c r="R49" s="511">
        <f t="shared" si="7"/>
        <v>100</v>
      </c>
    </row>
    <row r="50" spans="1:18">
      <c r="A50" s="713" t="str">
        <f t="shared" si="6"/>
        <v>6|7</v>
      </c>
      <c r="B50" s="714" t="s">
        <v>12</v>
      </c>
      <c r="C50" s="553" t="s">
        <v>13</v>
      </c>
      <c r="D50" s="554">
        <v>3</v>
      </c>
      <c r="E50" s="559"/>
      <c r="F50" s="559"/>
      <c r="G50" s="559">
        <v>20</v>
      </c>
      <c r="H50" s="559">
        <v>30</v>
      </c>
      <c r="I50" s="559">
        <v>30</v>
      </c>
      <c r="J50" s="620">
        <v>20</v>
      </c>
      <c r="K50" s="620"/>
      <c r="L50" s="620"/>
      <c r="M50" s="620"/>
      <c r="N50" s="620"/>
      <c r="O50" s="620"/>
      <c r="P50" s="620"/>
      <c r="R50" s="511">
        <f t="shared" si="7"/>
        <v>100</v>
      </c>
    </row>
    <row r="51" spans="1:18">
      <c r="A51" s="713" t="str">
        <f t="shared" si="6"/>
        <v>6|8</v>
      </c>
      <c r="B51" s="714" t="s">
        <v>14</v>
      </c>
      <c r="C51" s="553" t="s">
        <v>15</v>
      </c>
      <c r="D51" s="554">
        <v>5</v>
      </c>
      <c r="E51" s="559">
        <v>10</v>
      </c>
      <c r="F51" s="559">
        <v>10</v>
      </c>
      <c r="G51" s="559">
        <v>20</v>
      </c>
      <c r="H51" s="559">
        <v>20</v>
      </c>
      <c r="I51" s="559">
        <v>20</v>
      </c>
      <c r="J51" s="620">
        <v>20</v>
      </c>
      <c r="K51" s="620"/>
      <c r="L51" s="620"/>
      <c r="M51" s="620"/>
      <c r="N51" s="620"/>
      <c r="O51" s="620"/>
      <c r="P51" s="620"/>
      <c r="R51" s="511">
        <f t="shared" si="7"/>
        <v>100</v>
      </c>
    </row>
    <row r="52" spans="1:18">
      <c r="A52" s="713" t="str">
        <f t="shared" si="6"/>
        <v>6|9</v>
      </c>
      <c r="B52" s="714" t="s">
        <v>16</v>
      </c>
      <c r="C52" s="553" t="s">
        <v>17</v>
      </c>
      <c r="D52" s="554">
        <v>6</v>
      </c>
      <c r="E52" s="559">
        <v>10</v>
      </c>
      <c r="F52" s="559">
        <v>20</v>
      </c>
      <c r="G52" s="559">
        <v>20</v>
      </c>
      <c r="H52" s="559">
        <v>20</v>
      </c>
      <c r="I52" s="559">
        <v>20</v>
      </c>
      <c r="J52" s="620">
        <v>10</v>
      </c>
      <c r="K52" s="620"/>
      <c r="L52" s="620"/>
      <c r="M52" s="620"/>
      <c r="N52" s="620"/>
      <c r="O52" s="620"/>
      <c r="P52" s="620"/>
      <c r="R52" s="511">
        <f t="shared" si="7"/>
        <v>100</v>
      </c>
    </row>
    <row r="53" spans="1:18">
      <c r="A53" s="713" t="str">
        <f t="shared" si="6"/>
        <v>6|10</v>
      </c>
      <c r="B53" s="714" t="s">
        <v>18</v>
      </c>
      <c r="C53" s="553" t="s">
        <v>19</v>
      </c>
      <c r="D53" s="554">
        <v>6</v>
      </c>
      <c r="E53" s="559"/>
      <c r="F53" s="559"/>
      <c r="G53" s="559">
        <v>20</v>
      </c>
      <c r="H53" s="559">
        <v>30</v>
      </c>
      <c r="I53" s="559">
        <v>30</v>
      </c>
      <c r="J53" s="620">
        <v>20</v>
      </c>
      <c r="K53" s="620"/>
      <c r="L53" s="620"/>
      <c r="M53" s="620"/>
      <c r="N53" s="620"/>
      <c r="O53" s="620"/>
      <c r="P53" s="620"/>
      <c r="R53" s="511">
        <f t="shared" si="7"/>
        <v>100</v>
      </c>
    </row>
    <row r="54" spans="1:18">
      <c r="A54" s="713" t="str">
        <f t="shared" si="6"/>
        <v>6|11</v>
      </c>
      <c r="B54" s="714" t="s">
        <v>20</v>
      </c>
      <c r="C54" s="553" t="s">
        <v>21</v>
      </c>
      <c r="D54" s="554"/>
      <c r="E54" s="559">
        <v>10</v>
      </c>
      <c r="F54" s="559">
        <v>10</v>
      </c>
      <c r="G54" s="559">
        <v>20</v>
      </c>
      <c r="H54" s="559">
        <v>20</v>
      </c>
      <c r="I54" s="559">
        <v>20</v>
      </c>
      <c r="J54" s="620">
        <v>20</v>
      </c>
      <c r="K54" s="620"/>
      <c r="L54" s="620"/>
      <c r="M54" s="620"/>
      <c r="N54" s="620"/>
      <c r="O54" s="620"/>
      <c r="P54" s="620"/>
      <c r="R54" s="511">
        <f t="shared" si="7"/>
        <v>100</v>
      </c>
    </row>
    <row r="55" spans="1:18">
      <c r="A55" s="713" t="str">
        <f t="shared" si="6"/>
        <v>6|12</v>
      </c>
      <c r="B55" s="714" t="s">
        <v>22</v>
      </c>
      <c r="C55" s="553" t="s">
        <v>23</v>
      </c>
      <c r="D55" s="554"/>
      <c r="E55" s="559">
        <v>10</v>
      </c>
      <c r="F55" s="559">
        <v>20</v>
      </c>
      <c r="G55" s="559">
        <v>20</v>
      </c>
      <c r="H55" s="559">
        <v>20</v>
      </c>
      <c r="I55" s="559">
        <v>20</v>
      </c>
      <c r="J55" s="620">
        <v>10</v>
      </c>
      <c r="K55" s="620"/>
      <c r="L55" s="620"/>
      <c r="M55" s="620"/>
      <c r="N55" s="620"/>
      <c r="O55" s="620"/>
      <c r="P55" s="620"/>
      <c r="R55" s="511">
        <f t="shared" si="7"/>
        <v>100</v>
      </c>
    </row>
    <row r="57" spans="1:18">
      <c r="A57" s="715" t="s">
        <v>0</v>
      </c>
      <c r="B57" s="716">
        <v>7</v>
      </c>
      <c r="C57" s="717"/>
      <c r="D57" s="718"/>
      <c r="E57" s="710">
        <v>1</v>
      </c>
      <c r="F57" s="710">
        <v>2</v>
      </c>
      <c r="G57" s="710">
        <v>3</v>
      </c>
      <c r="H57" s="710">
        <v>4</v>
      </c>
      <c r="I57" s="710">
        <v>5</v>
      </c>
      <c r="J57" s="710">
        <v>6</v>
      </c>
      <c r="K57" s="710">
        <v>7</v>
      </c>
      <c r="L57" s="710">
        <v>8</v>
      </c>
      <c r="M57" s="710">
        <v>9</v>
      </c>
      <c r="N57" s="710">
        <v>10</v>
      </c>
      <c r="O57" s="710">
        <v>11</v>
      </c>
      <c r="P57" s="710">
        <v>12</v>
      </c>
    </row>
    <row r="58" spans="1:18">
      <c r="A58" s="719" t="str">
        <f t="shared" ref="A58:A69" si="8">CONCATENATE($B$57,"|",B58)</f>
        <v>7|1</v>
      </c>
      <c r="B58" s="712">
        <v>1</v>
      </c>
      <c r="C58" s="553" t="s">
        <v>1</v>
      </c>
      <c r="D58" s="554">
        <v>1</v>
      </c>
      <c r="E58" s="555">
        <v>30</v>
      </c>
      <c r="F58" s="555">
        <v>30</v>
      </c>
      <c r="G58" s="555">
        <v>30</v>
      </c>
      <c r="H58" s="555">
        <v>10</v>
      </c>
      <c r="I58" s="555"/>
      <c r="J58" s="664"/>
      <c r="K58" s="664"/>
      <c r="L58" s="664"/>
      <c r="M58" s="664"/>
      <c r="N58" s="664"/>
      <c r="O58" s="664"/>
      <c r="P58" s="664"/>
      <c r="R58" s="511">
        <f t="shared" ref="R58:R69" si="9">SUM(E58:P58)</f>
        <v>100</v>
      </c>
    </row>
    <row r="59" spans="1:18">
      <c r="A59" s="713" t="str">
        <f t="shared" si="8"/>
        <v>7|2</v>
      </c>
      <c r="B59" s="714" t="s">
        <v>2</v>
      </c>
      <c r="C59" s="553" t="s">
        <v>3</v>
      </c>
      <c r="D59" s="554">
        <v>2</v>
      </c>
      <c r="E59" s="555">
        <v>20</v>
      </c>
      <c r="F59" s="555">
        <v>20</v>
      </c>
      <c r="G59" s="555">
        <v>20</v>
      </c>
      <c r="H59" s="555">
        <v>10</v>
      </c>
      <c r="I59" s="555">
        <v>10</v>
      </c>
      <c r="J59" s="620">
        <v>10</v>
      </c>
      <c r="K59" s="620">
        <v>10</v>
      </c>
      <c r="L59" s="620"/>
      <c r="M59" s="620"/>
      <c r="N59" s="620"/>
      <c r="O59" s="620"/>
      <c r="P59" s="620"/>
      <c r="R59" s="511">
        <f t="shared" si="9"/>
        <v>100</v>
      </c>
    </row>
    <row r="60" spans="1:18">
      <c r="A60" s="713" t="str">
        <f t="shared" si="8"/>
        <v>7|3</v>
      </c>
      <c r="B60" s="714" t="s">
        <v>4</v>
      </c>
      <c r="C60" s="553" t="s">
        <v>5</v>
      </c>
      <c r="D60" s="554">
        <v>3</v>
      </c>
      <c r="E60" s="559">
        <v>20</v>
      </c>
      <c r="F60" s="559">
        <v>30</v>
      </c>
      <c r="G60" s="559">
        <v>30</v>
      </c>
      <c r="H60" s="559">
        <v>20</v>
      </c>
      <c r="I60" s="559"/>
      <c r="J60" s="620"/>
      <c r="K60" s="620"/>
      <c r="L60" s="620"/>
      <c r="M60" s="620"/>
      <c r="N60" s="620"/>
      <c r="O60" s="620"/>
      <c r="P60" s="620"/>
      <c r="R60" s="511">
        <f t="shared" si="9"/>
        <v>100</v>
      </c>
    </row>
    <row r="61" spans="1:18">
      <c r="A61" s="713" t="str">
        <f t="shared" si="8"/>
        <v>7|4</v>
      </c>
      <c r="B61" s="714" t="s">
        <v>6</v>
      </c>
      <c r="C61" s="553" t="s">
        <v>7</v>
      </c>
      <c r="D61" s="554"/>
      <c r="E61" s="559">
        <v>10</v>
      </c>
      <c r="F61" s="559">
        <v>10</v>
      </c>
      <c r="G61" s="559">
        <v>20</v>
      </c>
      <c r="H61" s="559">
        <v>20</v>
      </c>
      <c r="I61" s="559">
        <v>20</v>
      </c>
      <c r="J61" s="620">
        <v>10</v>
      </c>
      <c r="K61" s="620">
        <v>10</v>
      </c>
      <c r="L61" s="620"/>
      <c r="M61" s="620"/>
      <c r="N61" s="620"/>
      <c r="O61" s="620"/>
      <c r="P61" s="620"/>
      <c r="R61" s="511">
        <f t="shared" si="9"/>
        <v>100</v>
      </c>
    </row>
    <row r="62" spans="1:18">
      <c r="A62" s="713" t="str">
        <f t="shared" si="8"/>
        <v>7|5</v>
      </c>
      <c r="B62" s="714" t="s">
        <v>8</v>
      </c>
      <c r="C62" s="553" t="s">
        <v>9</v>
      </c>
      <c r="D62" s="554">
        <v>4</v>
      </c>
      <c r="E62" s="559">
        <v>5</v>
      </c>
      <c r="F62" s="559">
        <v>10</v>
      </c>
      <c r="G62" s="559">
        <v>20</v>
      </c>
      <c r="H62" s="559">
        <v>20</v>
      </c>
      <c r="I62" s="559">
        <v>20</v>
      </c>
      <c r="J62" s="620">
        <v>15</v>
      </c>
      <c r="K62" s="620">
        <v>10</v>
      </c>
      <c r="L62" s="620"/>
      <c r="M62" s="620"/>
      <c r="N62" s="620"/>
      <c r="O62" s="620"/>
      <c r="P62" s="620"/>
      <c r="R62" s="511">
        <f t="shared" si="9"/>
        <v>100</v>
      </c>
    </row>
    <row r="63" spans="1:18">
      <c r="A63" s="713" t="str">
        <f t="shared" si="8"/>
        <v>7|6</v>
      </c>
      <c r="B63" s="714" t="s">
        <v>10</v>
      </c>
      <c r="C63" s="553" t="s">
        <v>11</v>
      </c>
      <c r="D63" s="554">
        <v>5</v>
      </c>
      <c r="E63" s="559"/>
      <c r="F63" s="559"/>
      <c r="G63" s="559">
        <v>30</v>
      </c>
      <c r="H63" s="559">
        <v>40</v>
      </c>
      <c r="I63" s="559">
        <v>30</v>
      </c>
      <c r="J63" s="620"/>
      <c r="K63" s="620"/>
      <c r="L63" s="620"/>
      <c r="M63" s="620"/>
      <c r="N63" s="620"/>
      <c r="O63" s="620"/>
      <c r="P63" s="620"/>
      <c r="R63" s="511">
        <f t="shared" si="9"/>
        <v>100</v>
      </c>
    </row>
    <row r="64" spans="1:18">
      <c r="A64" s="713" t="str">
        <f t="shared" si="8"/>
        <v>7|7</v>
      </c>
      <c r="B64" s="714" t="s">
        <v>12</v>
      </c>
      <c r="C64" s="553" t="s">
        <v>13</v>
      </c>
      <c r="D64" s="554">
        <v>3</v>
      </c>
      <c r="E64" s="559"/>
      <c r="F64" s="559"/>
      <c r="G64" s="559">
        <v>20</v>
      </c>
      <c r="H64" s="559">
        <v>20</v>
      </c>
      <c r="I64" s="559">
        <v>20</v>
      </c>
      <c r="J64" s="620">
        <v>20</v>
      </c>
      <c r="K64" s="620">
        <v>20</v>
      </c>
      <c r="L64" s="620"/>
      <c r="M64" s="620"/>
      <c r="N64" s="620"/>
      <c r="O64" s="620"/>
      <c r="P64" s="620"/>
      <c r="R64" s="511">
        <f t="shared" si="9"/>
        <v>100</v>
      </c>
    </row>
    <row r="65" spans="1:18">
      <c r="A65" s="713" t="str">
        <f t="shared" si="8"/>
        <v>7|8</v>
      </c>
      <c r="B65" s="714" t="s">
        <v>14</v>
      </c>
      <c r="C65" s="553" t="s">
        <v>15</v>
      </c>
      <c r="D65" s="554">
        <v>5</v>
      </c>
      <c r="E65" s="559">
        <v>10</v>
      </c>
      <c r="F65" s="559">
        <v>10</v>
      </c>
      <c r="G65" s="559">
        <v>10</v>
      </c>
      <c r="H65" s="559">
        <v>20</v>
      </c>
      <c r="I65" s="559">
        <v>20</v>
      </c>
      <c r="J65" s="620">
        <v>20</v>
      </c>
      <c r="K65" s="620">
        <v>10</v>
      </c>
      <c r="L65" s="620"/>
      <c r="M65" s="620"/>
      <c r="N65" s="620"/>
      <c r="O65" s="620"/>
      <c r="P65" s="620"/>
      <c r="R65" s="511">
        <f t="shared" si="9"/>
        <v>100</v>
      </c>
    </row>
    <row r="66" spans="1:18">
      <c r="A66" s="713" t="str">
        <f t="shared" si="8"/>
        <v>7|9</v>
      </c>
      <c r="B66" s="714" t="s">
        <v>16</v>
      </c>
      <c r="C66" s="553" t="s">
        <v>17</v>
      </c>
      <c r="D66" s="554">
        <v>6</v>
      </c>
      <c r="E66" s="559">
        <v>10</v>
      </c>
      <c r="F66" s="559">
        <v>10</v>
      </c>
      <c r="G66" s="559">
        <v>20</v>
      </c>
      <c r="H66" s="559">
        <v>20</v>
      </c>
      <c r="I66" s="559">
        <v>20</v>
      </c>
      <c r="J66" s="620">
        <v>10</v>
      </c>
      <c r="K66" s="620">
        <v>10</v>
      </c>
      <c r="L66" s="620"/>
      <c r="M66" s="620"/>
      <c r="N66" s="620"/>
      <c r="O66" s="620"/>
      <c r="P66" s="620"/>
      <c r="R66" s="511">
        <f t="shared" si="9"/>
        <v>100</v>
      </c>
    </row>
    <row r="67" spans="1:18">
      <c r="A67" s="713" t="str">
        <f t="shared" si="8"/>
        <v>7|10</v>
      </c>
      <c r="B67" s="714" t="s">
        <v>18</v>
      </c>
      <c r="C67" s="553" t="s">
        <v>19</v>
      </c>
      <c r="D67" s="554">
        <v>6</v>
      </c>
      <c r="E67" s="559"/>
      <c r="F67" s="559"/>
      <c r="G67" s="559">
        <v>20</v>
      </c>
      <c r="H67" s="559">
        <v>20</v>
      </c>
      <c r="I67" s="559">
        <v>20</v>
      </c>
      <c r="J67" s="620">
        <v>20</v>
      </c>
      <c r="K67" s="620">
        <v>20</v>
      </c>
      <c r="L67" s="620"/>
      <c r="M67" s="620"/>
      <c r="N67" s="620"/>
      <c r="O67" s="620"/>
      <c r="P67" s="620"/>
      <c r="R67" s="511">
        <f t="shared" si="9"/>
        <v>100</v>
      </c>
    </row>
    <row r="68" spans="1:18">
      <c r="A68" s="713" t="str">
        <f t="shared" si="8"/>
        <v>7|11</v>
      </c>
      <c r="B68" s="714" t="s">
        <v>20</v>
      </c>
      <c r="C68" s="553" t="s">
        <v>21</v>
      </c>
      <c r="D68" s="554"/>
      <c r="E68" s="559">
        <v>5</v>
      </c>
      <c r="F68" s="559">
        <v>5</v>
      </c>
      <c r="G68" s="559">
        <v>20</v>
      </c>
      <c r="H68" s="559">
        <v>20</v>
      </c>
      <c r="I68" s="559">
        <v>20</v>
      </c>
      <c r="J68" s="620">
        <v>20</v>
      </c>
      <c r="K68" s="620">
        <v>10</v>
      </c>
      <c r="L68" s="620"/>
      <c r="M68" s="620"/>
      <c r="N68" s="620"/>
      <c r="O68" s="620"/>
      <c r="P68" s="620"/>
      <c r="R68" s="511">
        <f t="shared" si="9"/>
        <v>100</v>
      </c>
    </row>
    <row r="69" spans="1:18">
      <c r="A69" s="713" t="str">
        <f t="shared" si="8"/>
        <v>7|12</v>
      </c>
      <c r="B69" s="714" t="s">
        <v>22</v>
      </c>
      <c r="C69" s="553" t="s">
        <v>23</v>
      </c>
      <c r="D69" s="554"/>
      <c r="E69" s="559">
        <v>10</v>
      </c>
      <c r="F69" s="559">
        <v>10</v>
      </c>
      <c r="G69" s="559">
        <v>20</v>
      </c>
      <c r="H69" s="559">
        <v>20</v>
      </c>
      <c r="I69" s="559">
        <v>20</v>
      </c>
      <c r="J69" s="620">
        <v>10</v>
      </c>
      <c r="K69" s="620">
        <v>10</v>
      </c>
      <c r="L69" s="620"/>
      <c r="M69" s="620"/>
      <c r="N69" s="620"/>
      <c r="O69" s="620"/>
      <c r="P69" s="620"/>
      <c r="R69" s="511">
        <f t="shared" si="9"/>
        <v>100</v>
      </c>
    </row>
    <row r="71" spans="1:18">
      <c r="A71" s="715" t="s">
        <v>0</v>
      </c>
      <c r="B71" s="716">
        <v>8</v>
      </c>
      <c r="C71" s="717"/>
      <c r="D71" s="718"/>
      <c r="E71" s="710">
        <v>1</v>
      </c>
      <c r="F71" s="710">
        <v>2</v>
      </c>
      <c r="G71" s="710">
        <v>3</v>
      </c>
      <c r="H71" s="710">
        <v>4</v>
      </c>
      <c r="I71" s="710">
        <v>5</v>
      </c>
      <c r="J71" s="710">
        <v>6</v>
      </c>
      <c r="K71" s="710">
        <v>7</v>
      </c>
      <c r="L71" s="710">
        <v>8</v>
      </c>
      <c r="M71" s="710">
        <v>9</v>
      </c>
      <c r="N71" s="710">
        <v>10</v>
      </c>
      <c r="O71" s="710">
        <v>11</v>
      </c>
      <c r="P71" s="710">
        <v>12</v>
      </c>
    </row>
    <row r="72" spans="1:18">
      <c r="A72" s="719" t="str">
        <f t="shared" ref="A72:A83" si="10">CONCATENATE($B$71,"|",B72)</f>
        <v>8|1</v>
      </c>
      <c r="B72" s="712">
        <v>1</v>
      </c>
      <c r="C72" s="553" t="s">
        <v>1</v>
      </c>
      <c r="D72" s="554">
        <v>1</v>
      </c>
      <c r="E72" s="555">
        <v>20</v>
      </c>
      <c r="F72" s="555">
        <v>30</v>
      </c>
      <c r="G72" s="555">
        <v>30</v>
      </c>
      <c r="H72" s="555">
        <v>20</v>
      </c>
      <c r="I72" s="555"/>
      <c r="J72" s="664"/>
      <c r="K72" s="664"/>
      <c r="L72" s="664"/>
      <c r="M72" s="664"/>
      <c r="N72" s="664"/>
      <c r="O72" s="664"/>
      <c r="P72" s="664"/>
      <c r="R72" s="511">
        <f t="shared" ref="R72:R83" si="11">SUM(E72:P72)</f>
        <v>100</v>
      </c>
    </row>
    <row r="73" spans="1:18">
      <c r="A73" s="713" t="str">
        <f t="shared" si="10"/>
        <v>8|2</v>
      </c>
      <c r="B73" s="714" t="s">
        <v>2</v>
      </c>
      <c r="C73" s="553" t="s">
        <v>3</v>
      </c>
      <c r="D73" s="554">
        <v>2</v>
      </c>
      <c r="E73" s="555">
        <v>10</v>
      </c>
      <c r="F73" s="555">
        <v>20</v>
      </c>
      <c r="G73" s="555">
        <v>20</v>
      </c>
      <c r="H73" s="555">
        <v>10</v>
      </c>
      <c r="I73" s="555">
        <v>10</v>
      </c>
      <c r="J73" s="620">
        <v>10</v>
      </c>
      <c r="K73" s="620">
        <v>10</v>
      </c>
      <c r="L73" s="620">
        <v>10</v>
      </c>
      <c r="M73" s="620"/>
      <c r="N73" s="620"/>
      <c r="O73" s="620"/>
      <c r="P73" s="620"/>
      <c r="R73" s="511">
        <f t="shared" si="11"/>
        <v>100</v>
      </c>
    </row>
    <row r="74" spans="1:18">
      <c r="A74" s="713" t="str">
        <f t="shared" si="10"/>
        <v>8|3</v>
      </c>
      <c r="B74" s="714" t="s">
        <v>4</v>
      </c>
      <c r="C74" s="553" t="s">
        <v>5</v>
      </c>
      <c r="D74" s="554">
        <v>3</v>
      </c>
      <c r="E74" s="559">
        <v>20</v>
      </c>
      <c r="F74" s="559">
        <v>20</v>
      </c>
      <c r="G74" s="559">
        <v>30</v>
      </c>
      <c r="H74" s="559">
        <v>20</v>
      </c>
      <c r="I74" s="559">
        <v>10</v>
      </c>
      <c r="J74" s="620"/>
      <c r="K74" s="620"/>
      <c r="L74" s="620"/>
      <c r="M74" s="620"/>
      <c r="N74" s="620"/>
      <c r="O74" s="620"/>
      <c r="P74" s="620"/>
      <c r="R74" s="511">
        <f t="shared" si="11"/>
        <v>100</v>
      </c>
    </row>
    <row r="75" spans="1:18">
      <c r="A75" s="713" t="str">
        <f t="shared" si="10"/>
        <v>8|4</v>
      </c>
      <c r="B75" s="714" t="s">
        <v>6</v>
      </c>
      <c r="C75" s="553" t="s">
        <v>7</v>
      </c>
      <c r="D75" s="554">
        <v>4</v>
      </c>
      <c r="E75" s="559">
        <v>10</v>
      </c>
      <c r="F75" s="559">
        <v>10</v>
      </c>
      <c r="G75" s="559">
        <v>10</v>
      </c>
      <c r="H75" s="559">
        <v>20</v>
      </c>
      <c r="I75" s="559">
        <v>20</v>
      </c>
      <c r="J75" s="620">
        <v>10</v>
      </c>
      <c r="K75" s="620">
        <v>10</v>
      </c>
      <c r="L75" s="620">
        <v>10</v>
      </c>
      <c r="M75" s="620"/>
      <c r="N75" s="620"/>
      <c r="O75" s="620"/>
      <c r="P75" s="620"/>
      <c r="R75" s="511">
        <f t="shared" si="11"/>
        <v>100</v>
      </c>
    </row>
    <row r="76" spans="1:18">
      <c r="A76" s="713" t="str">
        <f t="shared" si="10"/>
        <v>8|5</v>
      </c>
      <c r="B76" s="714" t="s">
        <v>8</v>
      </c>
      <c r="C76" s="553" t="s">
        <v>9</v>
      </c>
      <c r="D76" s="554">
        <v>5</v>
      </c>
      <c r="E76" s="559">
        <v>5</v>
      </c>
      <c r="F76" s="559">
        <v>10</v>
      </c>
      <c r="G76" s="559">
        <v>20</v>
      </c>
      <c r="H76" s="559">
        <v>20</v>
      </c>
      <c r="I76" s="559">
        <v>15</v>
      </c>
      <c r="J76" s="620">
        <v>10</v>
      </c>
      <c r="K76" s="620">
        <v>10</v>
      </c>
      <c r="L76" s="620">
        <v>10</v>
      </c>
      <c r="M76" s="620"/>
      <c r="N76" s="620"/>
      <c r="O76" s="620"/>
      <c r="P76" s="620"/>
      <c r="R76" s="511">
        <f t="shared" si="11"/>
        <v>100</v>
      </c>
    </row>
    <row r="77" spans="1:18">
      <c r="A77" s="713" t="str">
        <f t="shared" si="10"/>
        <v>8|6</v>
      </c>
      <c r="B77" s="714" t="s">
        <v>10</v>
      </c>
      <c r="C77" s="553" t="s">
        <v>11</v>
      </c>
      <c r="D77" s="554"/>
      <c r="E77" s="559"/>
      <c r="F77" s="559"/>
      <c r="G77" s="559">
        <v>30</v>
      </c>
      <c r="H77" s="559">
        <v>30</v>
      </c>
      <c r="I77" s="559">
        <v>30</v>
      </c>
      <c r="J77" s="620">
        <v>10</v>
      </c>
      <c r="K77" s="620"/>
      <c r="L77" s="620"/>
      <c r="M77" s="620"/>
      <c r="N77" s="620"/>
      <c r="O77" s="620"/>
      <c r="P77" s="620"/>
      <c r="R77" s="511">
        <f t="shared" si="11"/>
        <v>100</v>
      </c>
    </row>
    <row r="78" spans="1:18">
      <c r="A78" s="713" t="str">
        <f t="shared" si="10"/>
        <v>8|7</v>
      </c>
      <c r="B78" s="714" t="s">
        <v>12</v>
      </c>
      <c r="C78" s="553" t="s">
        <v>13</v>
      </c>
      <c r="D78" s="554">
        <v>3</v>
      </c>
      <c r="E78" s="559"/>
      <c r="F78" s="559"/>
      <c r="G78" s="559">
        <v>10</v>
      </c>
      <c r="H78" s="559">
        <v>20</v>
      </c>
      <c r="I78" s="559">
        <v>20</v>
      </c>
      <c r="J78" s="620">
        <v>20</v>
      </c>
      <c r="K78" s="620">
        <v>20</v>
      </c>
      <c r="L78" s="620">
        <v>10</v>
      </c>
      <c r="M78" s="620"/>
      <c r="N78" s="620"/>
      <c r="O78" s="620"/>
      <c r="P78" s="620"/>
      <c r="R78" s="511">
        <f t="shared" si="11"/>
        <v>100</v>
      </c>
    </row>
    <row r="79" spans="1:18">
      <c r="A79" s="713" t="str">
        <f t="shared" si="10"/>
        <v>8|8</v>
      </c>
      <c r="B79" s="714" t="s">
        <v>14</v>
      </c>
      <c r="C79" s="553" t="s">
        <v>15</v>
      </c>
      <c r="D79" s="554">
        <v>5</v>
      </c>
      <c r="E79" s="559">
        <v>10</v>
      </c>
      <c r="F79" s="559">
        <v>10</v>
      </c>
      <c r="G79" s="559">
        <v>10</v>
      </c>
      <c r="H79" s="559">
        <v>10</v>
      </c>
      <c r="I79" s="559">
        <v>20</v>
      </c>
      <c r="J79" s="620">
        <v>20</v>
      </c>
      <c r="K79" s="620">
        <v>10</v>
      </c>
      <c r="L79" s="620">
        <v>10</v>
      </c>
      <c r="M79" s="620"/>
      <c r="N79" s="620"/>
      <c r="O79" s="620"/>
      <c r="P79" s="620"/>
      <c r="R79" s="511">
        <f t="shared" si="11"/>
        <v>100</v>
      </c>
    </row>
    <row r="80" spans="1:18">
      <c r="A80" s="713" t="str">
        <f t="shared" si="10"/>
        <v>8|9</v>
      </c>
      <c r="B80" s="714" t="s">
        <v>16</v>
      </c>
      <c r="C80" s="553" t="s">
        <v>17</v>
      </c>
      <c r="D80" s="554">
        <v>6</v>
      </c>
      <c r="E80" s="559">
        <v>10</v>
      </c>
      <c r="F80" s="559">
        <v>10</v>
      </c>
      <c r="G80" s="559">
        <v>10</v>
      </c>
      <c r="H80" s="559">
        <v>20</v>
      </c>
      <c r="I80" s="559">
        <v>20</v>
      </c>
      <c r="J80" s="620">
        <v>10</v>
      </c>
      <c r="K80" s="620">
        <v>10</v>
      </c>
      <c r="L80" s="620">
        <v>10</v>
      </c>
      <c r="M80" s="620"/>
      <c r="N80" s="620"/>
      <c r="O80" s="620"/>
      <c r="P80" s="620"/>
      <c r="R80" s="511">
        <f t="shared" si="11"/>
        <v>100</v>
      </c>
    </row>
    <row r="81" spans="1:18">
      <c r="A81" s="713" t="str">
        <f t="shared" si="10"/>
        <v>8|10</v>
      </c>
      <c r="B81" s="714" t="s">
        <v>18</v>
      </c>
      <c r="C81" s="553" t="s">
        <v>19</v>
      </c>
      <c r="D81" s="554">
        <v>6</v>
      </c>
      <c r="E81" s="559"/>
      <c r="F81" s="559"/>
      <c r="G81" s="559">
        <v>10</v>
      </c>
      <c r="H81" s="559">
        <v>20</v>
      </c>
      <c r="I81" s="559">
        <v>20</v>
      </c>
      <c r="J81" s="620">
        <v>20</v>
      </c>
      <c r="K81" s="620">
        <v>20</v>
      </c>
      <c r="L81" s="620">
        <v>10</v>
      </c>
      <c r="M81" s="620"/>
      <c r="N81" s="620"/>
      <c r="O81" s="620"/>
      <c r="P81" s="620"/>
      <c r="R81" s="511">
        <f t="shared" si="11"/>
        <v>100</v>
      </c>
    </row>
    <row r="82" spans="1:18">
      <c r="A82" s="713" t="str">
        <f t="shared" si="10"/>
        <v>8|11</v>
      </c>
      <c r="B82" s="714" t="s">
        <v>20</v>
      </c>
      <c r="C82" s="553" t="s">
        <v>21</v>
      </c>
      <c r="D82" s="554"/>
      <c r="E82" s="559">
        <v>5</v>
      </c>
      <c r="F82" s="559">
        <v>5</v>
      </c>
      <c r="G82" s="559">
        <v>10</v>
      </c>
      <c r="H82" s="559">
        <v>20</v>
      </c>
      <c r="I82" s="559">
        <v>20</v>
      </c>
      <c r="J82" s="620">
        <v>20</v>
      </c>
      <c r="K82" s="620">
        <v>10</v>
      </c>
      <c r="L82" s="620">
        <v>10</v>
      </c>
      <c r="M82" s="620"/>
      <c r="N82" s="620"/>
      <c r="O82" s="620"/>
      <c r="P82" s="620"/>
      <c r="R82" s="511">
        <f t="shared" si="11"/>
        <v>100</v>
      </c>
    </row>
    <row r="83" spans="1:18">
      <c r="A83" s="713" t="str">
        <f t="shared" si="10"/>
        <v>8|12</v>
      </c>
      <c r="B83" s="714" t="s">
        <v>22</v>
      </c>
      <c r="C83" s="553" t="s">
        <v>23</v>
      </c>
      <c r="D83" s="554"/>
      <c r="E83" s="559">
        <v>10</v>
      </c>
      <c r="F83" s="559">
        <v>10</v>
      </c>
      <c r="G83" s="559">
        <v>10</v>
      </c>
      <c r="H83" s="559">
        <v>20</v>
      </c>
      <c r="I83" s="559">
        <v>20</v>
      </c>
      <c r="J83" s="620">
        <v>10</v>
      </c>
      <c r="K83" s="620">
        <v>10</v>
      </c>
      <c r="L83" s="620">
        <v>10</v>
      </c>
      <c r="M83" s="620"/>
      <c r="N83" s="620"/>
      <c r="O83" s="620"/>
      <c r="P83" s="620"/>
      <c r="R83" s="511">
        <f t="shared" si="11"/>
        <v>100</v>
      </c>
    </row>
    <row r="85" spans="1:18">
      <c r="A85" s="715" t="s">
        <v>0</v>
      </c>
      <c r="B85" s="716">
        <v>9</v>
      </c>
      <c r="C85" s="717"/>
      <c r="D85" s="718"/>
      <c r="E85" s="710">
        <v>1</v>
      </c>
      <c r="F85" s="710">
        <v>2</v>
      </c>
      <c r="G85" s="710">
        <v>3</v>
      </c>
      <c r="H85" s="710">
        <v>4</v>
      </c>
      <c r="I85" s="710">
        <v>5</v>
      </c>
      <c r="J85" s="710">
        <v>6</v>
      </c>
      <c r="K85" s="710">
        <v>7</v>
      </c>
      <c r="L85" s="710">
        <v>8</v>
      </c>
      <c r="M85" s="710">
        <v>9</v>
      </c>
      <c r="N85" s="710">
        <v>10</v>
      </c>
      <c r="O85" s="710">
        <v>11</v>
      </c>
      <c r="P85" s="710">
        <v>12</v>
      </c>
    </row>
    <row r="86" spans="1:18">
      <c r="A86" s="719" t="str">
        <f t="shared" ref="A86:A97" si="12">CONCATENATE($B$85,"|",B86)</f>
        <v>9|1</v>
      </c>
      <c r="B86" s="712">
        <v>1</v>
      </c>
      <c r="C86" s="553" t="s">
        <v>1</v>
      </c>
      <c r="D86" s="554">
        <v>1</v>
      </c>
      <c r="E86" s="555">
        <v>20</v>
      </c>
      <c r="F86" s="555">
        <v>30</v>
      </c>
      <c r="G86" s="555">
        <v>20</v>
      </c>
      <c r="H86" s="555">
        <v>20</v>
      </c>
      <c r="I86" s="555">
        <v>10</v>
      </c>
      <c r="J86" s="664"/>
      <c r="K86" s="664"/>
      <c r="L86" s="664"/>
      <c r="M86" s="664"/>
      <c r="N86" s="664"/>
      <c r="O86" s="664"/>
      <c r="P86" s="664"/>
      <c r="R86" s="511">
        <f t="shared" ref="R86:R97" si="13">SUM(E86:P86)</f>
        <v>100</v>
      </c>
    </row>
    <row r="87" spans="1:18">
      <c r="A87" s="713" t="str">
        <f t="shared" si="12"/>
        <v>9|2</v>
      </c>
      <c r="B87" s="714" t="s">
        <v>2</v>
      </c>
      <c r="C87" s="553" t="s">
        <v>3</v>
      </c>
      <c r="D87" s="554">
        <v>2</v>
      </c>
      <c r="E87" s="555">
        <v>10</v>
      </c>
      <c r="F87" s="555">
        <v>20</v>
      </c>
      <c r="G87" s="555">
        <v>20</v>
      </c>
      <c r="H87" s="555">
        <v>10</v>
      </c>
      <c r="I87" s="555">
        <v>10</v>
      </c>
      <c r="J87" s="620">
        <v>10</v>
      </c>
      <c r="K87" s="620">
        <v>10</v>
      </c>
      <c r="L87" s="620">
        <v>10</v>
      </c>
      <c r="M87" s="620"/>
      <c r="N87" s="620"/>
      <c r="O87" s="620"/>
      <c r="P87" s="620"/>
      <c r="R87" s="511">
        <f t="shared" si="13"/>
        <v>100</v>
      </c>
    </row>
    <row r="88" spans="1:18">
      <c r="A88" s="713" t="str">
        <f t="shared" si="12"/>
        <v>9|3</v>
      </c>
      <c r="B88" s="714" t="s">
        <v>4</v>
      </c>
      <c r="C88" s="553" t="s">
        <v>5</v>
      </c>
      <c r="D88" s="554">
        <v>3</v>
      </c>
      <c r="E88" s="559">
        <v>20</v>
      </c>
      <c r="F88" s="559">
        <v>20</v>
      </c>
      <c r="G88" s="559">
        <v>30</v>
      </c>
      <c r="H88" s="559">
        <v>20</v>
      </c>
      <c r="I88" s="559">
        <v>10</v>
      </c>
      <c r="J88" s="620"/>
      <c r="K88" s="620"/>
      <c r="L88" s="620"/>
      <c r="M88" s="620"/>
      <c r="N88" s="620"/>
      <c r="O88" s="620"/>
      <c r="P88" s="620"/>
      <c r="R88" s="511">
        <f t="shared" si="13"/>
        <v>100</v>
      </c>
    </row>
    <row r="89" spans="1:18">
      <c r="A89" s="713" t="str">
        <f t="shared" si="12"/>
        <v>9|4</v>
      </c>
      <c r="B89" s="714" t="s">
        <v>6</v>
      </c>
      <c r="C89" s="553" t="s">
        <v>7</v>
      </c>
      <c r="D89" s="554">
        <v>4</v>
      </c>
      <c r="E89" s="559">
        <v>10</v>
      </c>
      <c r="F89" s="559">
        <v>10</v>
      </c>
      <c r="G89" s="559">
        <v>10</v>
      </c>
      <c r="H89" s="559">
        <v>10</v>
      </c>
      <c r="I89" s="559">
        <v>20</v>
      </c>
      <c r="J89" s="620">
        <v>10</v>
      </c>
      <c r="K89" s="620">
        <v>10</v>
      </c>
      <c r="L89" s="620">
        <v>10</v>
      </c>
      <c r="M89" s="620">
        <v>10</v>
      </c>
      <c r="N89" s="620"/>
      <c r="O89" s="620"/>
      <c r="P89" s="620"/>
      <c r="R89" s="511">
        <f t="shared" si="13"/>
        <v>100</v>
      </c>
    </row>
    <row r="90" spans="1:18">
      <c r="A90" s="713" t="str">
        <f t="shared" si="12"/>
        <v>9|5</v>
      </c>
      <c r="B90" s="714" t="s">
        <v>8</v>
      </c>
      <c r="C90" s="553" t="s">
        <v>9</v>
      </c>
      <c r="D90" s="554">
        <v>5</v>
      </c>
      <c r="E90" s="559">
        <v>5</v>
      </c>
      <c r="F90" s="559">
        <v>10</v>
      </c>
      <c r="G90" s="559">
        <v>10</v>
      </c>
      <c r="H90" s="559">
        <v>20</v>
      </c>
      <c r="I90" s="559">
        <v>15</v>
      </c>
      <c r="J90" s="620">
        <v>10</v>
      </c>
      <c r="K90" s="620">
        <v>10</v>
      </c>
      <c r="L90" s="620">
        <v>10</v>
      </c>
      <c r="M90" s="620">
        <v>10</v>
      </c>
      <c r="N90" s="620"/>
      <c r="O90" s="620"/>
      <c r="P90" s="620"/>
      <c r="R90" s="511">
        <f t="shared" si="13"/>
        <v>100</v>
      </c>
    </row>
    <row r="91" spans="1:18">
      <c r="A91" s="713" t="str">
        <f t="shared" si="12"/>
        <v>9|6</v>
      </c>
      <c r="B91" s="714" t="s">
        <v>10</v>
      </c>
      <c r="C91" s="553" t="s">
        <v>11</v>
      </c>
      <c r="D91" s="554"/>
      <c r="E91" s="559"/>
      <c r="F91" s="559"/>
      <c r="G91" s="559">
        <v>20</v>
      </c>
      <c r="H91" s="559">
        <v>20</v>
      </c>
      <c r="I91" s="559">
        <v>20</v>
      </c>
      <c r="J91" s="620">
        <v>20</v>
      </c>
      <c r="K91" s="620">
        <v>20</v>
      </c>
      <c r="L91" s="620"/>
      <c r="M91" s="620"/>
      <c r="N91" s="620"/>
      <c r="O91" s="620"/>
      <c r="P91" s="620"/>
      <c r="R91" s="511">
        <f t="shared" si="13"/>
        <v>100</v>
      </c>
    </row>
    <row r="92" spans="1:18">
      <c r="A92" s="713" t="str">
        <f t="shared" si="12"/>
        <v>9|7</v>
      </c>
      <c r="B92" s="714" t="s">
        <v>12</v>
      </c>
      <c r="C92" s="553" t="s">
        <v>13</v>
      </c>
      <c r="D92" s="554">
        <v>3</v>
      </c>
      <c r="E92" s="559"/>
      <c r="F92" s="559"/>
      <c r="G92" s="559">
        <v>10</v>
      </c>
      <c r="H92" s="559">
        <v>10</v>
      </c>
      <c r="I92" s="559">
        <v>20</v>
      </c>
      <c r="J92" s="620">
        <v>20</v>
      </c>
      <c r="K92" s="620">
        <v>20</v>
      </c>
      <c r="L92" s="620">
        <v>10</v>
      </c>
      <c r="M92" s="620">
        <v>10</v>
      </c>
      <c r="N92" s="620"/>
      <c r="O92" s="620"/>
      <c r="P92" s="620"/>
      <c r="R92" s="511">
        <f t="shared" si="13"/>
        <v>100</v>
      </c>
    </row>
    <row r="93" spans="1:18">
      <c r="A93" s="713" t="str">
        <f t="shared" si="12"/>
        <v>9|8</v>
      </c>
      <c r="B93" s="714" t="s">
        <v>14</v>
      </c>
      <c r="C93" s="553" t="s">
        <v>15</v>
      </c>
      <c r="D93" s="554">
        <v>5</v>
      </c>
      <c r="E93" s="559">
        <v>10</v>
      </c>
      <c r="F93" s="559">
        <v>10</v>
      </c>
      <c r="G93" s="559">
        <v>10</v>
      </c>
      <c r="H93" s="559">
        <v>10</v>
      </c>
      <c r="I93" s="559">
        <v>10</v>
      </c>
      <c r="J93" s="620">
        <v>20</v>
      </c>
      <c r="K93" s="620">
        <v>10</v>
      </c>
      <c r="L93" s="620">
        <v>10</v>
      </c>
      <c r="M93" s="620">
        <v>10</v>
      </c>
      <c r="N93" s="620"/>
      <c r="O93" s="620"/>
      <c r="P93" s="620"/>
      <c r="R93" s="511">
        <f t="shared" si="13"/>
        <v>100</v>
      </c>
    </row>
    <row r="94" spans="1:18">
      <c r="A94" s="713" t="str">
        <f t="shared" si="12"/>
        <v>9|9</v>
      </c>
      <c r="B94" s="714" t="s">
        <v>16</v>
      </c>
      <c r="C94" s="553" t="s">
        <v>17</v>
      </c>
      <c r="D94" s="554">
        <v>6</v>
      </c>
      <c r="E94" s="559">
        <v>10</v>
      </c>
      <c r="F94" s="559">
        <v>10</v>
      </c>
      <c r="G94" s="559">
        <v>10</v>
      </c>
      <c r="H94" s="559">
        <v>10</v>
      </c>
      <c r="I94" s="559">
        <v>20</v>
      </c>
      <c r="J94" s="620">
        <v>10</v>
      </c>
      <c r="K94" s="620">
        <v>10</v>
      </c>
      <c r="L94" s="620">
        <v>10</v>
      </c>
      <c r="M94" s="620">
        <v>10</v>
      </c>
      <c r="N94" s="620"/>
      <c r="O94" s="620"/>
      <c r="P94" s="620"/>
      <c r="R94" s="511">
        <f t="shared" si="13"/>
        <v>100</v>
      </c>
    </row>
    <row r="95" spans="1:18">
      <c r="A95" s="713" t="str">
        <f t="shared" si="12"/>
        <v>9|10</v>
      </c>
      <c r="B95" s="714" t="s">
        <v>18</v>
      </c>
      <c r="C95" s="553" t="s">
        <v>19</v>
      </c>
      <c r="D95" s="554">
        <v>6</v>
      </c>
      <c r="E95" s="559"/>
      <c r="F95" s="559"/>
      <c r="G95" s="559">
        <v>10</v>
      </c>
      <c r="H95" s="559">
        <v>10</v>
      </c>
      <c r="I95" s="559">
        <v>20</v>
      </c>
      <c r="J95" s="620">
        <v>20</v>
      </c>
      <c r="K95" s="620">
        <v>20</v>
      </c>
      <c r="L95" s="620">
        <v>10</v>
      </c>
      <c r="M95" s="620">
        <v>10</v>
      </c>
      <c r="N95" s="620"/>
      <c r="O95" s="620"/>
      <c r="P95" s="620"/>
      <c r="R95" s="511">
        <f t="shared" si="13"/>
        <v>100</v>
      </c>
    </row>
    <row r="96" spans="1:18">
      <c r="A96" s="713" t="str">
        <f t="shared" si="12"/>
        <v>9|11</v>
      </c>
      <c r="B96" s="714" t="s">
        <v>20</v>
      </c>
      <c r="C96" s="553" t="s">
        <v>21</v>
      </c>
      <c r="D96" s="554"/>
      <c r="E96" s="559"/>
      <c r="F96" s="559">
        <v>5</v>
      </c>
      <c r="G96" s="559">
        <v>5</v>
      </c>
      <c r="H96" s="559">
        <v>20</v>
      </c>
      <c r="I96" s="559">
        <v>20</v>
      </c>
      <c r="J96" s="620">
        <v>20</v>
      </c>
      <c r="K96" s="620">
        <v>10</v>
      </c>
      <c r="L96" s="620">
        <v>10</v>
      </c>
      <c r="M96" s="620">
        <v>10</v>
      </c>
      <c r="N96" s="620"/>
      <c r="O96" s="620"/>
      <c r="P96" s="620"/>
      <c r="R96" s="511">
        <f t="shared" si="13"/>
        <v>100</v>
      </c>
    </row>
    <row r="97" spans="1:18">
      <c r="A97" s="713" t="str">
        <f t="shared" si="12"/>
        <v>9|12</v>
      </c>
      <c r="B97" s="714" t="s">
        <v>22</v>
      </c>
      <c r="C97" s="553" t="s">
        <v>23</v>
      </c>
      <c r="D97" s="554"/>
      <c r="E97" s="559">
        <v>10</v>
      </c>
      <c r="F97" s="559">
        <v>10</v>
      </c>
      <c r="G97" s="559">
        <v>10</v>
      </c>
      <c r="H97" s="559">
        <v>10</v>
      </c>
      <c r="I97" s="559">
        <v>20</v>
      </c>
      <c r="J97" s="620">
        <v>10</v>
      </c>
      <c r="K97" s="620">
        <v>10</v>
      </c>
      <c r="L97" s="620">
        <v>10</v>
      </c>
      <c r="M97" s="620">
        <v>10</v>
      </c>
      <c r="N97" s="620"/>
      <c r="O97" s="620"/>
      <c r="P97" s="620"/>
      <c r="R97" s="511">
        <f t="shared" si="13"/>
        <v>100</v>
      </c>
    </row>
    <row r="99" spans="1:18">
      <c r="A99" s="715" t="s">
        <v>0</v>
      </c>
      <c r="B99" s="716">
        <v>10</v>
      </c>
      <c r="C99" s="717"/>
      <c r="D99" s="718"/>
      <c r="E99" s="710">
        <v>1</v>
      </c>
      <c r="F99" s="710">
        <v>2</v>
      </c>
      <c r="G99" s="710">
        <v>3</v>
      </c>
      <c r="H99" s="710">
        <v>4</v>
      </c>
      <c r="I99" s="710">
        <v>5</v>
      </c>
      <c r="J99" s="710">
        <v>6</v>
      </c>
      <c r="K99" s="710">
        <v>7</v>
      </c>
      <c r="L99" s="710">
        <v>8</v>
      </c>
      <c r="M99" s="710">
        <v>9</v>
      </c>
      <c r="N99" s="710">
        <v>10</v>
      </c>
      <c r="O99" s="710">
        <v>11</v>
      </c>
      <c r="P99" s="710">
        <v>12</v>
      </c>
    </row>
    <row r="100" spans="1:18">
      <c r="A100" s="719" t="str">
        <f t="shared" ref="A100:A111" si="14">CONCATENATE($B$99,"|",B100)</f>
        <v>10|1</v>
      </c>
      <c r="B100" s="712">
        <v>1</v>
      </c>
      <c r="C100" s="553" t="s">
        <v>1</v>
      </c>
      <c r="D100" s="554">
        <v>1</v>
      </c>
      <c r="E100" s="555">
        <v>20</v>
      </c>
      <c r="F100" s="555">
        <v>30</v>
      </c>
      <c r="G100" s="555">
        <v>20</v>
      </c>
      <c r="H100" s="555">
        <v>20</v>
      </c>
      <c r="I100" s="555">
        <v>10</v>
      </c>
      <c r="J100" s="664"/>
      <c r="K100" s="664"/>
      <c r="L100" s="664"/>
      <c r="M100" s="664"/>
      <c r="N100" s="664"/>
      <c r="O100" s="664"/>
      <c r="P100" s="664"/>
      <c r="R100" s="511">
        <f t="shared" ref="R100:R111" si="15">SUM(E100:P100)</f>
        <v>100</v>
      </c>
    </row>
    <row r="101" spans="1:18">
      <c r="A101" s="713" t="str">
        <f t="shared" si="14"/>
        <v>10|2</v>
      </c>
      <c r="B101" s="714" t="s">
        <v>2</v>
      </c>
      <c r="C101" s="553" t="s">
        <v>3</v>
      </c>
      <c r="D101" s="554">
        <v>2</v>
      </c>
      <c r="E101" s="555">
        <v>10</v>
      </c>
      <c r="F101" s="555">
        <v>10</v>
      </c>
      <c r="G101" s="555">
        <v>20</v>
      </c>
      <c r="H101" s="555">
        <v>10</v>
      </c>
      <c r="I101" s="555">
        <v>10</v>
      </c>
      <c r="J101" s="620">
        <v>10</v>
      </c>
      <c r="K101" s="620">
        <v>10</v>
      </c>
      <c r="L101" s="620">
        <v>10</v>
      </c>
      <c r="M101" s="620">
        <v>10</v>
      </c>
      <c r="N101" s="620"/>
      <c r="O101" s="620"/>
      <c r="P101" s="620"/>
      <c r="R101" s="511">
        <f t="shared" si="15"/>
        <v>100</v>
      </c>
    </row>
    <row r="102" spans="1:18">
      <c r="A102" s="713" t="str">
        <f t="shared" si="14"/>
        <v>10|3</v>
      </c>
      <c r="B102" s="714" t="s">
        <v>4</v>
      </c>
      <c r="C102" s="553" t="s">
        <v>5</v>
      </c>
      <c r="D102" s="554">
        <v>3</v>
      </c>
      <c r="E102" s="559">
        <v>20</v>
      </c>
      <c r="F102" s="559">
        <v>20</v>
      </c>
      <c r="G102" s="559">
        <v>20</v>
      </c>
      <c r="H102" s="559">
        <v>20</v>
      </c>
      <c r="I102" s="559">
        <v>20</v>
      </c>
      <c r="J102" s="620"/>
      <c r="K102" s="620"/>
      <c r="L102" s="620"/>
      <c r="M102" s="620"/>
      <c r="N102" s="620"/>
      <c r="O102" s="620"/>
      <c r="P102" s="620"/>
      <c r="R102" s="511">
        <f t="shared" si="15"/>
        <v>100</v>
      </c>
    </row>
    <row r="103" spans="1:18">
      <c r="A103" s="713" t="str">
        <f t="shared" si="14"/>
        <v>10|4</v>
      </c>
      <c r="B103" s="714" t="s">
        <v>6</v>
      </c>
      <c r="C103" s="553" t="s">
        <v>7</v>
      </c>
      <c r="D103" s="554">
        <v>4</v>
      </c>
      <c r="E103" s="559">
        <v>5</v>
      </c>
      <c r="F103" s="559">
        <v>10</v>
      </c>
      <c r="G103" s="559">
        <v>15</v>
      </c>
      <c r="H103" s="559">
        <v>10</v>
      </c>
      <c r="I103" s="559">
        <v>10</v>
      </c>
      <c r="J103" s="620">
        <v>10</v>
      </c>
      <c r="K103" s="620">
        <v>10</v>
      </c>
      <c r="L103" s="620">
        <v>10</v>
      </c>
      <c r="M103" s="620">
        <v>10</v>
      </c>
      <c r="N103" s="620">
        <v>10</v>
      </c>
      <c r="O103" s="620"/>
      <c r="P103" s="620"/>
      <c r="R103" s="511">
        <f t="shared" si="15"/>
        <v>100</v>
      </c>
    </row>
    <row r="104" spans="1:18">
      <c r="A104" s="713" t="str">
        <f t="shared" si="14"/>
        <v>10|5</v>
      </c>
      <c r="B104" s="714" t="s">
        <v>8</v>
      </c>
      <c r="C104" s="553" t="s">
        <v>9</v>
      </c>
      <c r="D104" s="554"/>
      <c r="E104" s="559">
        <v>5</v>
      </c>
      <c r="F104" s="559">
        <v>10</v>
      </c>
      <c r="G104" s="559">
        <v>15</v>
      </c>
      <c r="H104" s="559">
        <v>10</v>
      </c>
      <c r="I104" s="559">
        <v>10</v>
      </c>
      <c r="J104" s="620">
        <v>10</v>
      </c>
      <c r="K104" s="620">
        <v>10</v>
      </c>
      <c r="L104" s="620">
        <v>10</v>
      </c>
      <c r="M104" s="620">
        <v>10</v>
      </c>
      <c r="N104" s="620">
        <v>10</v>
      </c>
      <c r="O104" s="620"/>
      <c r="P104" s="620"/>
      <c r="R104" s="511">
        <f t="shared" si="15"/>
        <v>100</v>
      </c>
    </row>
    <row r="105" spans="1:18">
      <c r="A105" s="713" t="str">
        <f t="shared" si="14"/>
        <v>10|6</v>
      </c>
      <c r="B105" s="714" t="s">
        <v>10</v>
      </c>
      <c r="C105" s="553" t="s">
        <v>11</v>
      </c>
      <c r="D105" s="554">
        <v>5</v>
      </c>
      <c r="E105" s="559"/>
      <c r="F105" s="559"/>
      <c r="G105" s="559">
        <v>20</v>
      </c>
      <c r="H105" s="559">
        <v>20</v>
      </c>
      <c r="I105" s="559">
        <v>20</v>
      </c>
      <c r="J105" s="620">
        <v>20</v>
      </c>
      <c r="K105" s="620">
        <v>20</v>
      </c>
      <c r="L105" s="620"/>
      <c r="M105" s="620"/>
      <c r="N105" s="620"/>
      <c r="O105" s="620"/>
      <c r="P105" s="620"/>
      <c r="R105" s="511">
        <f t="shared" si="15"/>
        <v>100</v>
      </c>
    </row>
    <row r="106" spans="1:18">
      <c r="A106" s="713" t="str">
        <f t="shared" si="14"/>
        <v>10|7</v>
      </c>
      <c r="B106" s="714" t="s">
        <v>12</v>
      </c>
      <c r="C106" s="553" t="s">
        <v>13</v>
      </c>
      <c r="D106" s="554">
        <v>3</v>
      </c>
      <c r="E106" s="559"/>
      <c r="F106" s="559"/>
      <c r="G106" s="559">
        <v>10</v>
      </c>
      <c r="H106" s="559">
        <v>10</v>
      </c>
      <c r="I106" s="559">
        <v>10</v>
      </c>
      <c r="J106" s="620">
        <v>20</v>
      </c>
      <c r="K106" s="620">
        <v>20</v>
      </c>
      <c r="L106" s="620">
        <v>10</v>
      </c>
      <c r="M106" s="620">
        <v>10</v>
      </c>
      <c r="N106" s="620">
        <v>10</v>
      </c>
      <c r="O106" s="620"/>
      <c r="P106" s="620"/>
      <c r="R106" s="511">
        <f t="shared" si="15"/>
        <v>100</v>
      </c>
    </row>
    <row r="107" spans="1:18">
      <c r="A107" s="713" t="str">
        <f t="shared" si="14"/>
        <v>10|8</v>
      </c>
      <c r="B107" s="714" t="s">
        <v>14</v>
      </c>
      <c r="C107" s="553" t="s">
        <v>15</v>
      </c>
      <c r="D107" s="554">
        <v>5</v>
      </c>
      <c r="E107" s="559">
        <v>5</v>
      </c>
      <c r="F107" s="559">
        <v>5</v>
      </c>
      <c r="G107" s="559">
        <v>10</v>
      </c>
      <c r="H107" s="559">
        <v>10</v>
      </c>
      <c r="I107" s="559">
        <v>10</v>
      </c>
      <c r="J107" s="620">
        <v>20</v>
      </c>
      <c r="K107" s="620">
        <v>10</v>
      </c>
      <c r="L107" s="620">
        <v>10</v>
      </c>
      <c r="M107" s="620">
        <v>10</v>
      </c>
      <c r="N107" s="620">
        <v>10</v>
      </c>
      <c r="O107" s="620"/>
      <c r="P107" s="620"/>
      <c r="R107" s="511">
        <f t="shared" si="15"/>
        <v>100</v>
      </c>
    </row>
    <row r="108" spans="1:18">
      <c r="A108" s="713" t="str">
        <f t="shared" si="14"/>
        <v>10|9</v>
      </c>
      <c r="B108" s="714" t="s">
        <v>16</v>
      </c>
      <c r="C108" s="553" t="s">
        <v>17</v>
      </c>
      <c r="D108" s="554">
        <v>6</v>
      </c>
      <c r="E108" s="559">
        <v>5</v>
      </c>
      <c r="F108" s="559">
        <v>5</v>
      </c>
      <c r="G108" s="559">
        <v>10</v>
      </c>
      <c r="H108" s="559">
        <v>10</v>
      </c>
      <c r="I108" s="559">
        <v>10</v>
      </c>
      <c r="J108" s="620">
        <v>20</v>
      </c>
      <c r="K108" s="620">
        <v>10</v>
      </c>
      <c r="L108" s="620">
        <v>10</v>
      </c>
      <c r="M108" s="620">
        <v>10</v>
      </c>
      <c r="N108" s="620">
        <v>10</v>
      </c>
      <c r="O108" s="620"/>
      <c r="P108" s="620"/>
      <c r="R108" s="511">
        <f t="shared" si="15"/>
        <v>100</v>
      </c>
    </row>
    <row r="109" spans="1:18">
      <c r="A109" s="713" t="str">
        <f t="shared" si="14"/>
        <v>10|10</v>
      </c>
      <c r="B109" s="714" t="s">
        <v>18</v>
      </c>
      <c r="C109" s="553" t="s">
        <v>19</v>
      </c>
      <c r="D109" s="554">
        <v>6</v>
      </c>
      <c r="E109" s="559"/>
      <c r="F109" s="559"/>
      <c r="G109" s="559">
        <v>10</v>
      </c>
      <c r="H109" s="559">
        <v>10</v>
      </c>
      <c r="I109" s="559">
        <v>10</v>
      </c>
      <c r="J109" s="620">
        <v>20</v>
      </c>
      <c r="K109" s="620">
        <v>20</v>
      </c>
      <c r="L109" s="620">
        <v>10</v>
      </c>
      <c r="M109" s="620">
        <v>10</v>
      </c>
      <c r="N109" s="620">
        <v>10</v>
      </c>
      <c r="O109" s="620"/>
      <c r="P109" s="620"/>
      <c r="R109" s="511">
        <f t="shared" si="15"/>
        <v>100</v>
      </c>
    </row>
    <row r="110" spans="1:18">
      <c r="A110" s="713" t="str">
        <f t="shared" si="14"/>
        <v>10|11</v>
      </c>
      <c r="B110" s="714" t="s">
        <v>20</v>
      </c>
      <c r="C110" s="553" t="s">
        <v>21</v>
      </c>
      <c r="D110" s="554"/>
      <c r="E110" s="559"/>
      <c r="F110" s="559">
        <v>5</v>
      </c>
      <c r="G110" s="559">
        <v>5</v>
      </c>
      <c r="H110" s="559">
        <v>10</v>
      </c>
      <c r="I110" s="559">
        <v>20</v>
      </c>
      <c r="J110" s="620">
        <v>20</v>
      </c>
      <c r="K110" s="620">
        <v>10</v>
      </c>
      <c r="L110" s="620">
        <v>10</v>
      </c>
      <c r="M110" s="620">
        <v>10</v>
      </c>
      <c r="N110" s="620">
        <v>10</v>
      </c>
      <c r="O110" s="620"/>
      <c r="P110" s="620"/>
      <c r="R110" s="511">
        <f t="shared" si="15"/>
        <v>100</v>
      </c>
    </row>
    <row r="111" spans="1:18">
      <c r="A111" s="713" t="str">
        <f t="shared" si="14"/>
        <v>10|12</v>
      </c>
      <c r="B111" s="714" t="s">
        <v>22</v>
      </c>
      <c r="C111" s="553" t="s">
        <v>23</v>
      </c>
      <c r="D111" s="554"/>
      <c r="E111" s="559">
        <v>10</v>
      </c>
      <c r="F111" s="559">
        <v>10</v>
      </c>
      <c r="G111" s="559">
        <v>10</v>
      </c>
      <c r="H111" s="559">
        <v>10</v>
      </c>
      <c r="I111" s="559">
        <v>10</v>
      </c>
      <c r="J111" s="620">
        <v>10</v>
      </c>
      <c r="K111" s="620">
        <v>10</v>
      </c>
      <c r="L111" s="620">
        <v>10</v>
      </c>
      <c r="M111" s="620">
        <v>10</v>
      </c>
      <c r="N111" s="620">
        <v>10</v>
      </c>
      <c r="O111" s="620"/>
      <c r="P111" s="620"/>
      <c r="R111" s="511">
        <f t="shared" si="15"/>
        <v>100</v>
      </c>
    </row>
    <row r="113" spans="1:18">
      <c r="A113" s="715" t="s">
        <v>0</v>
      </c>
      <c r="B113" s="716">
        <v>11</v>
      </c>
      <c r="C113" s="717"/>
      <c r="D113" s="718"/>
      <c r="E113" s="710">
        <v>1</v>
      </c>
      <c r="F113" s="710">
        <v>2</v>
      </c>
      <c r="G113" s="710">
        <v>3</v>
      </c>
      <c r="H113" s="710">
        <v>4</v>
      </c>
      <c r="I113" s="710">
        <v>5</v>
      </c>
      <c r="J113" s="710">
        <v>6</v>
      </c>
      <c r="K113" s="710">
        <v>7</v>
      </c>
      <c r="L113" s="710">
        <v>8</v>
      </c>
      <c r="M113" s="710">
        <v>9</v>
      </c>
      <c r="N113" s="710">
        <v>10</v>
      </c>
      <c r="O113" s="710">
        <v>11</v>
      </c>
      <c r="P113" s="710">
        <v>12</v>
      </c>
    </row>
    <row r="114" spans="1:18">
      <c r="A114" s="719" t="str">
        <f t="shared" ref="A114:A125" si="16">CONCATENATE($B$113,"|",B114)</f>
        <v>11|1</v>
      </c>
      <c r="B114" s="712">
        <v>1</v>
      </c>
      <c r="C114" s="553" t="s">
        <v>1</v>
      </c>
      <c r="D114" s="554">
        <v>1</v>
      </c>
      <c r="E114" s="555">
        <v>20</v>
      </c>
      <c r="F114" s="555">
        <v>20</v>
      </c>
      <c r="G114" s="555">
        <v>20</v>
      </c>
      <c r="H114" s="555">
        <v>20</v>
      </c>
      <c r="I114" s="555">
        <v>10</v>
      </c>
      <c r="J114" s="664">
        <v>10</v>
      </c>
      <c r="K114" s="664"/>
      <c r="L114" s="664"/>
      <c r="M114" s="664"/>
      <c r="N114" s="664"/>
      <c r="O114" s="664"/>
      <c r="P114" s="664"/>
      <c r="R114" s="511">
        <f t="shared" ref="R114:R125" si="17">SUM(E114:P114)</f>
        <v>100</v>
      </c>
    </row>
    <row r="115" spans="1:18">
      <c r="A115" s="713" t="str">
        <f t="shared" si="16"/>
        <v>11|2</v>
      </c>
      <c r="B115" s="714" t="s">
        <v>2</v>
      </c>
      <c r="C115" s="553" t="s">
        <v>3</v>
      </c>
      <c r="D115" s="554">
        <v>2</v>
      </c>
      <c r="E115" s="555">
        <v>10</v>
      </c>
      <c r="F115" s="555">
        <v>10</v>
      </c>
      <c r="G115" s="555">
        <v>20</v>
      </c>
      <c r="H115" s="555">
        <v>10</v>
      </c>
      <c r="I115" s="555">
        <v>10</v>
      </c>
      <c r="J115" s="620">
        <v>10</v>
      </c>
      <c r="K115" s="620">
        <v>10</v>
      </c>
      <c r="L115" s="620">
        <v>10</v>
      </c>
      <c r="M115" s="620">
        <v>10</v>
      </c>
      <c r="N115" s="620"/>
      <c r="O115" s="620"/>
      <c r="P115" s="620"/>
      <c r="R115" s="511">
        <f t="shared" si="17"/>
        <v>100</v>
      </c>
    </row>
    <row r="116" spans="1:18">
      <c r="A116" s="713" t="str">
        <f t="shared" si="16"/>
        <v>11|3</v>
      </c>
      <c r="B116" s="714" t="s">
        <v>4</v>
      </c>
      <c r="C116" s="553" t="s">
        <v>5</v>
      </c>
      <c r="D116" s="554">
        <v>3</v>
      </c>
      <c r="E116" s="559">
        <v>20</v>
      </c>
      <c r="F116" s="559">
        <v>20</v>
      </c>
      <c r="G116" s="559">
        <v>20</v>
      </c>
      <c r="H116" s="559">
        <v>20</v>
      </c>
      <c r="I116" s="559">
        <v>20</v>
      </c>
      <c r="J116" s="620"/>
      <c r="K116" s="620"/>
      <c r="L116" s="620"/>
      <c r="M116" s="620"/>
      <c r="N116" s="620"/>
      <c r="O116" s="620"/>
      <c r="P116" s="620"/>
      <c r="R116" s="511">
        <f t="shared" si="17"/>
        <v>100</v>
      </c>
    </row>
    <row r="117" spans="1:18">
      <c r="A117" s="713" t="str">
        <f t="shared" si="16"/>
        <v>11|4</v>
      </c>
      <c r="B117" s="714" t="s">
        <v>6</v>
      </c>
      <c r="C117" s="553" t="s">
        <v>7</v>
      </c>
      <c r="D117" s="554"/>
      <c r="E117" s="559">
        <v>5</v>
      </c>
      <c r="F117" s="559">
        <v>10</v>
      </c>
      <c r="G117" s="559">
        <v>10</v>
      </c>
      <c r="H117" s="559">
        <v>10</v>
      </c>
      <c r="I117" s="559">
        <v>10</v>
      </c>
      <c r="J117" s="620">
        <v>10</v>
      </c>
      <c r="K117" s="620">
        <v>10</v>
      </c>
      <c r="L117" s="620">
        <v>10</v>
      </c>
      <c r="M117" s="620">
        <v>10</v>
      </c>
      <c r="N117" s="620">
        <v>10</v>
      </c>
      <c r="O117" s="620">
        <v>5</v>
      </c>
      <c r="P117" s="620"/>
      <c r="R117" s="511">
        <f t="shared" si="17"/>
        <v>100</v>
      </c>
    </row>
    <row r="118" spans="1:18">
      <c r="A118" s="713" t="str">
        <f t="shared" si="16"/>
        <v>11|5</v>
      </c>
      <c r="B118" s="714" t="s">
        <v>8</v>
      </c>
      <c r="C118" s="553" t="s">
        <v>9</v>
      </c>
      <c r="D118" s="554">
        <v>4</v>
      </c>
      <c r="E118" s="559">
        <v>5</v>
      </c>
      <c r="F118" s="559">
        <v>10</v>
      </c>
      <c r="G118" s="559">
        <v>10</v>
      </c>
      <c r="H118" s="559">
        <v>10</v>
      </c>
      <c r="I118" s="559">
        <v>10</v>
      </c>
      <c r="J118" s="620">
        <v>10</v>
      </c>
      <c r="K118" s="620">
        <v>10</v>
      </c>
      <c r="L118" s="620">
        <v>10</v>
      </c>
      <c r="M118" s="620">
        <v>10</v>
      </c>
      <c r="N118" s="620">
        <v>10</v>
      </c>
      <c r="O118" s="620">
        <v>5</v>
      </c>
      <c r="P118" s="620"/>
      <c r="R118" s="511">
        <f t="shared" si="17"/>
        <v>100</v>
      </c>
    </row>
    <row r="119" spans="1:18">
      <c r="A119" s="713" t="str">
        <f t="shared" si="16"/>
        <v>11|6</v>
      </c>
      <c r="B119" s="714" t="s">
        <v>10</v>
      </c>
      <c r="C119" s="553" t="s">
        <v>11</v>
      </c>
      <c r="D119" s="554">
        <v>5</v>
      </c>
      <c r="E119" s="559"/>
      <c r="F119" s="559"/>
      <c r="G119" s="559">
        <v>10</v>
      </c>
      <c r="H119" s="559">
        <v>20</v>
      </c>
      <c r="I119" s="559">
        <v>20</v>
      </c>
      <c r="J119" s="620">
        <v>20</v>
      </c>
      <c r="K119" s="620">
        <v>20</v>
      </c>
      <c r="L119" s="620">
        <v>10</v>
      </c>
      <c r="M119" s="620"/>
      <c r="N119" s="620"/>
      <c r="O119" s="620"/>
      <c r="P119" s="620"/>
      <c r="R119" s="511">
        <f t="shared" si="17"/>
        <v>100</v>
      </c>
    </row>
    <row r="120" spans="1:18">
      <c r="A120" s="713" t="str">
        <f t="shared" si="16"/>
        <v>11|7</v>
      </c>
      <c r="B120" s="714" t="s">
        <v>12</v>
      </c>
      <c r="C120" s="553" t="s">
        <v>13</v>
      </c>
      <c r="D120" s="554">
        <v>3</v>
      </c>
      <c r="E120" s="559"/>
      <c r="F120" s="559"/>
      <c r="G120" s="559">
        <v>10</v>
      </c>
      <c r="H120" s="559">
        <v>10</v>
      </c>
      <c r="I120" s="559">
        <v>10</v>
      </c>
      <c r="J120" s="620">
        <v>10</v>
      </c>
      <c r="K120" s="620">
        <v>20</v>
      </c>
      <c r="L120" s="620">
        <v>10</v>
      </c>
      <c r="M120" s="620">
        <v>10</v>
      </c>
      <c r="N120" s="620">
        <v>10</v>
      </c>
      <c r="O120" s="620">
        <v>10</v>
      </c>
      <c r="P120" s="620"/>
      <c r="R120" s="511">
        <f t="shared" si="17"/>
        <v>100</v>
      </c>
    </row>
    <row r="121" spans="1:18">
      <c r="A121" s="713" t="str">
        <f t="shared" si="16"/>
        <v>11|8</v>
      </c>
      <c r="B121" s="714" t="s">
        <v>14</v>
      </c>
      <c r="C121" s="553" t="s">
        <v>15</v>
      </c>
      <c r="D121" s="554">
        <v>5</v>
      </c>
      <c r="E121" s="559">
        <v>5</v>
      </c>
      <c r="F121" s="559">
        <v>5</v>
      </c>
      <c r="G121" s="559">
        <v>10</v>
      </c>
      <c r="H121" s="559">
        <v>10</v>
      </c>
      <c r="I121" s="559">
        <v>10</v>
      </c>
      <c r="J121" s="620">
        <v>15</v>
      </c>
      <c r="K121" s="620">
        <v>10</v>
      </c>
      <c r="L121" s="620">
        <v>10</v>
      </c>
      <c r="M121" s="620">
        <v>10</v>
      </c>
      <c r="N121" s="620">
        <v>10</v>
      </c>
      <c r="O121" s="620">
        <v>5</v>
      </c>
      <c r="P121" s="620"/>
      <c r="R121" s="511">
        <f t="shared" si="17"/>
        <v>100</v>
      </c>
    </row>
    <row r="122" spans="1:18">
      <c r="A122" s="713" t="str">
        <f t="shared" si="16"/>
        <v>11|9</v>
      </c>
      <c r="B122" s="714" t="s">
        <v>16</v>
      </c>
      <c r="C122" s="553" t="s">
        <v>17</v>
      </c>
      <c r="D122" s="554">
        <v>6</v>
      </c>
      <c r="E122" s="559">
        <v>5</v>
      </c>
      <c r="F122" s="559">
        <v>5</v>
      </c>
      <c r="G122" s="559">
        <v>5</v>
      </c>
      <c r="H122" s="559">
        <v>10</v>
      </c>
      <c r="I122" s="559">
        <v>10</v>
      </c>
      <c r="J122" s="620">
        <v>20</v>
      </c>
      <c r="K122" s="620">
        <v>10</v>
      </c>
      <c r="L122" s="620">
        <v>10</v>
      </c>
      <c r="M122" s="620">
        <v>10</v>
      </c>
      <c r="N122" s="620">
        <v>10</v>
      </c>
      <c r="O122" s="620">
        <v>5</v>
      </c>
      <c r="P122" s="620"/>
      <c r="R122" s="511">
        <f t="shared" si="17"/>
        <v>100</v>
      </c>
    </row>
    <row r="123" spans="1:18">
      <c r="A123" s="713" t="str">
        <f t="shared" si="16"/>
        <v>11|10</v>
      </c>
      <c r="B123" s="714" t="s">
        <v>18</v>
      </c>
      <c r="C123" s="553" t="s">
        <v>19</v>
      </c>
      <c r="D123" s="554">
        <v>6</v>
      </c>
      <c r="E123" s="559"/>
      <c r="F123" s="559"/>
      <c r="G123" s="559">
        <v>10</v>
      </c>
      <c r="H123" s="559">
        <v>10</v>
      </c>
      <c r="I123" s="559">
        <v>10</v>
      </c>
      <c r="J123" s="620">
        <v>10</v>
      </c>
      <c r="K123" s="620">
        <v>20</v>
      </c>
      <c r="L123" s="620">
        <v>10</v>
      </c>
      <c r="M123" s="620">
        <v>10</v>
      </c>
      <c r="N123" s="620">
        <v>10</v>
      </c>
      <c r="O123" s="620">
        <v>10</v>
      </c>
      <c r="P123" s="620"/>
      <c r="R123" s="511">
        <f t="shared" si="17"/>
        <v>100</v>
      </c>
    </row>
    <row r="124" spans="1:18">
      <c r="A124" s="713" t="str">
        <f t="shared" si="16"/>
        <v>11|11</v>
      </c>
      <c r="B124" s="714" t="s">
        <v>20</v>
      </c>
      <c r="C124" s="553" t="s">
        <v>21</v>
      </c>
      <c r="D124" s="554"/>
      <c r="E124" s="559"/>
      <c r="F124" s="559">
        <v>5</v>
      </c>
      <c r="G124" s="559">
        <v>5</v>
      </c>
      <c r="H124" s="559">
        <v>10</v>
      </c>
      <c r="I124" s="559">
        <v>15</v>
      </c>
      <c r="J124" s="620">
        <v>20</v>
      </c>
      <c r="K124" s="620">
        <v>10</v>
      </c>
      <c r="L124" s="620">
        <v>10</v>
      </c>
      <c r="M124" s="620">
        <v>10</v>
      </c>
      <c r="N124" s="620">
        <v>10</v>
      </c>
      <c r="O124" s="620">
        <v>5</v>
      </c>
      <c r="P124" s="620"/>
      <c r="R124" s="511">
        <f t="shared" si="17"/>
        <v>100</v>
      </c>
    </row>
    <row r="125" spans="1:18">
      <c r="A125" s="713" t="str">
        <f t="shared" si="16"/>
        <v>11|12</v>
      </c>
      <c r="B125" s="714" t="s">
        <v>22</v>
      </c>
      <c r="C125" s="553" t="s">
        <v>23</v>
      </c>
      <c r="D125" s="554"/>
      <c r="E125" s="559">
        <v>5</v>
      </c>
      <c r="F125" s="559">
        <v>10</v>
      </c>
      <c r="G125" s="559">
        <v>10</v>
      </c>
      <c r="H125" s="559">
        <v>10</v>
      </c>
      <c r="I125" s="559">
        <v>10</v>
      </c>
      <c r="J125" s="620">
        <v>10</v>
      </c>
      <c r="K125" s="620">
        <v>10</v>
      </c>
      <c r="L125" s="620">
        <v>10</v>
      </c>
      <c r="M125" s="620">
        <v>10</v>
      </c>
      <c r="N125" s="620">
        <v>10</v>
      </c>
      <c r="O125" s="620">
        <v>5</v>
      </c>
      <c r="P125" s="620"/>
      <c r="R125" s="511">
        <f t="shared" si="17"/>
        <v>100</v>
      </c>
    </row>
    <row r="127" spans="1:18">
      <c r="A127" s="715" t="s">
        <v>0</v>
      </c>
      <c r="B127" s="716">
        <v>12</v>
      </c>
      <c r="C127" s="717"/>
      <c r="D127" s="718"/>
      <c r="E127" s="710">
        <v>1</v>
      </c>
      <c r="F127" s="710">
        <v>2</v>
      </c>
      <c r="G127" s="710">
        <v>3</v>
      </c>
      <c r="H127" s="710">
        <v>4</v>
      </c>
      <c r="I127" s="710">
        <v>5</v>
      </c>
      <c r="J127" s="710">
        <v>6</v>
      </c>
      <c r="K127" s="710">
        <v>7</v>
      </c>
      <c r="L127" s="710">
        <v>8</v>
      </c>
      <c r="M127" s="710">
        <v>9</v>
      </c>
      <c r="N127" s="710">
        <v>10</v>
      </c>
      <c r="O127" s="710">
        <v>11</v>
      </c>
      <c r="P127" s="710">
        <v>12</v>
      </c>
    </row>
    <row r="128" spans="1:18">
      <c r="A128" s="719" t="str">
        <f t="shared" ref="A128:A139" si="18">CONCATENATE($B$127,"|",B128)</f>
        <v>12|1</v>
      </c>
      <c r="B128" s="712">
        <v>1</v>
      </c>
      <c r="C128" s="553" t="s">
        <v>1</v>
      </c>
      <c r="D128" s="554">
        <v>1</v>
      </c>
      <c r="E128" s="555">
        <v>20</v>
      </c>
      <c r="F128" s="555">
        <v>20</v>
      </c>
      <c r="G128" s="555">
        <v>20</v>
      </c>
      <c r="H128" s="555">
        <v>20</v>
      </c>
      <c r="I128" s="555">
        <v>10</v>
      </c>
      <c r="J128" s="664">
        <v>10</v>
      </c>
      <c r="K128" s="664"/>
      <c r="L128" s="664"/>
      <c r="M128" s="664"/>
      <c r="N128" s="664"/>
      <c r="O128" s="664"/>
      <c r="P128" s="664"/>
      <c r="R128" s="511">
        <f t="shared" ref="R128:R139" si="19">SUM(E128:P128)</f>
        <v>100</v>
      </c>
    </row>
    <row r="129" spans="1:18">
      <c r="A129" s="713" t="str">
        <f t="shared" si="18"/>
        <v>12|2</v>
      </c>
      <c r="B129" s="714" t="s">
        <v>2</v>
      </c>
      <c r="C129" s="553" t="s">
        <v>3</v>
      </c>
      <c r="D129" s="554">
        <v>2</v>
      </c>
      <c r="E129" s="555">
        <v>10</v>
      </c>
      <c r="F129" s="555">
        <v>10</v>
      </c>
      <c r="G129" s="555">
        <v>10</v>
      </c>
      <c r="H129" s="555">
        <v>10</v>
      </c>
      <c r="I129" s="555">
        <v>10</v>
      </c>
      <c r="J129" s="620">
        <v>10</v>
      </c>
      <c r="K129" s="620">
        <v>10</v>
      </c>
      <c r="L129" s="620">
        <v>10</v>
      </c>
      <c r="M129" s="620">
        <v>10</v>
      </c>
      <c r="N129" s="620">
        <v>10</v>
      </c>
      <c r="O129" s="620"/>
      <c r="P129" s="620"/>
      <c r="R129" s="511">
        <f t="shared" si="19"/>
        <v>100</v>
      </c>
    </row>
    <row r="130" spans="1:18">
      <c r="A130" s="713" t="str">
        <f t="shared" si="18"/>
        <v>12|3</v>
      </c>
      <c r="B130" s="714" t="s">
        <v>4</v>
      </c>
      <c r="C130" s="553" t="s">
        <v>5</v>
      </c>
      <c r="D130" s="554">
        <v>3</v>
      </c>
      <c r="E130" s="559">
        <v>10</v>
      </c>
      <c r="F130" s="559">
        <v>20</v>
      </c>
      <c r="G130" s="559">
        <v>20</v>
      </c>
      <c r="H130" s="559">
        <v>20</v>
      </c>
      <c r="I130" s="559">
        <v>20</v>
      </c>
      <c r="J130" s="620">
        <v>10</v>
      </c>
      <c r="K130" s="620"/>
      <c r="L130" s="620"/>
      <c r="M130" s="620"/>
      <c r="N130" s="620"/>
      <c r="O130" s="620"/>
      <c r="P130" s="620"/>
      <c r="R130" s="511">
        <f t="shared" si="19"/>
        <v>100</v>
      </c>
    </row>
    <row r="131" spans="1:18">
      <c r="A131" s="713" t="str">
        <f t="shared" si="18"/>
        <v>12|4</v>
      </c>
      <c r="B131" s="714" t="s">
        <v>6</v>
      </c>
      <c r="C131" s="553" t="s">
        <v>7</v>
      </c>
      <c r="D131" s="554"/>
      <c r="E131" s="559">
        <v>5</v>
      </c>
      <c r="F131" s="559">
        <v>5</v>
      </c>
      <c r="G131" s="559">
        <v>10</v>
      </c>
      <c r="H131" s="559">
        <v>10</v>
      </c>
      <c r="I131" s="559">
        <v>10</v>
      </c>
      <c r="J131" s="620">
        <v>10</v>
      </c>
      <c r="K131" s="620">
        <v>10</v>
      </c>
      <c r="L131" s="620">
        <v>10</v>
      </c>
      <c r="M131" s="620">
        <v>10</v>
      </c>
      <c r="N131" s="620">
        <v>10</v>
      </c>
      <c r="O131" s="620">
        <v>5</v>
      </c>
      <c r="P131" s="620">
        <v>5</v>
      </c>
      <c r="R131" s="511">
        <f t="shared" si="19"/>
        <v>100</v>
      </c>
    </row>
    <row r="132" spans="1:18">
      <c r="A132" s="713" t="str">
        <f t="shared" si="18"/>
        <v>12|5</v>
      </c>
      <c r="B132" s="714" t="s">
        <v>8</v>
      </c>
      <c r="C132" s="553" t="s">
        <v>9</v>
      </c>
      <c r="D132" s="554">
        <v>4</v>
      </c>
      <c r="E132" s="559">
        <v>5</v>
      </c>
      <c r="F132" s="559">
        <v>5</v>
      </c>
      <c r="G132" s="559">
        <v>10</v>
      </c>
      <c r="H132" s="559">
        <v>10</v>
      </c>
      <c r="I132" s="559">
        <v>10</v>
      </c>
      <c r="J132" s="620">
        <v>10</v>
      </c>
      <c r="K132" s="620">
        <v>10</v>
      </c>
      <c r="L132" s="620">
        <v>10</v>
      </c>
      <c r="M132" s="620">
        <v>10</v>
      </c>
      <c r="N132" s="620">
        <v>10</v>
      </c>
      <c r="O132" s="620">
        <v>5</v>
      </c>
      <c r="P132" s="620">
        <v>5</v>
      </c>
      <c r="R132" s="511">
        <f t="shared" si="19"/>
        <v>100</v>
      </c>
    </row>
    <row r="133" spans="1:18">
      <c r="A133" s="713" t="str">
        <f t="shared" si="18"/>
        <v>12|6</v>
      </c>
      <c r="B133" s="714" t="s">
        <v>10</v>
      </c>
      <c r="C133" s="553" t="s">
        <v>11</v>
      </c>
      <c r="D133" s="554">
        <v>5</v>
      </c>
      <c r="E133" s="559"/>
      <c r="F133" s="559"/>
      <c r="G133" s="559">
        <v>10</v>
      </c>
      <c r="H133" s="559">
        <v>20</v>
      </c>
      <c r="I133" s="559">
        <v>20</v>
      </c>
      <c r="J133" s="620">
        <v>20</v>
      </c>
      <c r="K133" s="620">
        <v>20</v>
      </c>
      <c r="L133" s="620">
        <v>10</v>
      </c>
      <c r="M133" s="620"/>
      <c r="N133" s="620"/>
      <c r="O133" s="620"/>
      <c r="P133" s="620"/>
      <c r="R133" s="511">
        <f t="shared" si="19"/>
        <v>100</v>
      </c>
    </row>
    <row r="134" spans="1:18">
      <c r="A134" s="713" t="str">
        <f t="shared" si="18"/>
        <v>12|7</v>
      </c>
      <c r="B134" s="714" t="s">
        <v>12</v>
      </c>
      <c r="C134" s="553" t="s">
        <v>13</v>
      </c>
      <c r="D134" s="554">
        <v>3</v>
      </c>
      <c r="E134" s="559"/>
      <c r="F134" s="559"/>
      <c r="G134" s="559">
        <v>10</v>
      </c>
      <c r="H134" s="559">
        <v>10</v>
      </c>
      <c r="I134" s="559">
        <v>10</v>
      </c>
      <c r="J134" s="620">
        <v>10</v>
      </c>
      <c r="K134" s="620">
        <v>10</v>
      </c>
      <c r="L134" s="620">
        <v>10</v>
      </c>
      <c r="M134" s="620">
        <v>10</v>
      </c>
      <c r="N134" s="620">
        <v>10</v>
      </c>
      <c r="O134" s="620">
        <v>10</v>
      </c>
      <c r="P134" s="620">
        <v>10</v>
      </c>
      <c r="R134" s="511">
        <f t="shared" si="19"/>
        <v>100</v>
      </c>
    </row>
    <row r="135" spans="1:18">
      <c r="A135" s="713" t="str">
        <f t="shared" si="18"/>
        <v>12|8</v>
      </c>
      <c r="B135" s="714" t="s">
        <v>14</v>
      </c>
      <c r="C135" s="553" t="s">
        <v>15</v>
      </c>
      <c r="D135" s="554">
        <v>5</v>
      </c>
      <c r="E135" s="559">
        <v>5</v>
      </c>
      <c r="F135" s="559">
        <v>5</v>
      </c>
      <c r="G135" s="559">
        <v>10</v>
      </c>
      <c r="H135" s="559">
        <v>10</v>
      </c>
      <c r="I135" s="559">
        <v>10</v>
      </c>
      <c r="J135" s="620">
        <v>10</v>
      </c>
      <c r="K135" s="620">
        <v>10</v>
      </c>
      <c r="L135" s="620">
        <v>10</v>
      </c>
      <c r="M135" s="620">
        <v>10</v>
      </c>
      <c r="N135" s="620">
        <v>10</v>
      </c>
      <c r="O135" s="620">
        <v>5</v>
      </c>
      <c r="P135" s="620">
        <v>5</v>
      </c>
      <c r="R135" s="511">
        <f t="shared" si="19"/>
        <v>100</v>
      </c>
    </row>
    <row r="136" spans="1:18">
      <c r="A136" s="713" t="str">
        <f t="shared" si="18"/>
        <v>12|9</v>
      </c>
      <c r="B136" s="714" t="s">
        <v>16</v>
      </c>
      <c r="C136" s="553" t="s">
        <v>17</v>
      </c>
      <c r="D136" s="554">
        <v>6</v>
      </c>
      <c r="E136" s="559">
        <v>5</v>
      </c>
      <c r="F136" s="559">
        <v>5</v>
      </c>
      <c r="G136" s="559">
        <v>10</v>
      </c>
      <c r="H136" s="559">
        <v>10</v>
      </c>
      <c r="I136" s="559">
        <v>10</v>
      </c>
      <c r="J136" s="620">
        <v>10</v>
      </c>
      <c r="K136" s="620">
        <v>10</v>
      </c>
      <c r="L136" s="620">
        <v>10</v>
      </c>
      <c r="M136" s="620">
        <v>10</v>
      </c>
      <c r="N136" s="620">
        <v>10</v>
      </c>
      <c r="O136" s="620">
        <v>5</v>
      </c>
      <c r="P136" s="620">
        <v>5</v>
      </c>
      <c r="R136" s="511">
        <f t="shared" si="19"/>
        <v>100</v>
      </c>
    </row>
    <row r="137" spans="1:18">
      <c r="A137" s="713" t="str">
        <f t="shared" si="18"/>
        <v>12|10</v>
      </c>
      <c r="B137" s="714" t="s">
        <v>18</v>
      </c>
      <c r="C137" s="553" t="s">
        <v>19</v>
      </c>
      <c r="D137" s="554">
        <v>6</v>
      </c>
      <c r="E137" s="559"/>
      <c r="F137" s="559"/>
      <c r="G137" s="559">
        <v>10</v>
      </c>
      <c r="H137" s="559">
        <v>10</v>
      </c>
      <c r="I137" s="559">
        <v>10</v>
      </c>
      <c r="J137" s="620">
        <v>10</v>
      </c>
      <c r="K137" s="620">
        <v>10</v>
      </c>
      <c r="L137" s="620">
        <v>10</v>
      </c>
      <c r="M137" s="620">
        <v>10</v>
      </c>
      <c r="N137" s="620">
        <v>10</v>
      </c>
      <c r="O137" s="620">
        <v>10</v>
      </c>
      <c r="P137" s="620">
        <v>10</v>
      </c>
      <c r="R137" s="511">
        <f t="shared" si="19"/>
        <v>100</v>
      </c>
    </row>
    <row r="138" spans="1:18">
      <c r="A138" s="713" t="str">
        <f t="shared" si="18"/>
        <v>12|11</v>
      </c>
      <c r="B138" s="714" t="s">
        <v>20</v>
      </c>
      <c r="C138" s="553" t="s">
        <v>21</v>
      </c>
      <c r="D138" s="554"/>
      <c r="E138" s="559"/>
      <c r="F138" s="559"/>
      <c r="G138" s="559">
        <v>5</v>
      </c>
      <c r="H138" s="559">
        <v>10</v>
      </c>
      <c r="I138" s="559">
        <v>15</v>
      </c>
      <c r="J138" s="620">
        <v>20</v>
      </c>
      <c r="K138" s="620">
        <v>10</v>
      </c>
      <c r="L138" s="620">
        <v>10</v>
      </c>
      <c r="M138" s="620">
        <v>10</v>
      </c>
      <c r="N138" s="620">
        <v>10</v>
      </c>
      <c r="O138" s="620">
        <v>5</v>
      </c>
      <c r="P138" s="620">
        <v>5</v>
      </c>
      <c r="R138" s="511">
        <f t="shared" si="19"/>
        <v>100</v>
      </c>
    </row>
    <row r="139" spans="1:18">
      <c r="A139" s="713" t="str">
        <f t="shared" si="18"/>
        <v>12|12</v>
      </c>
      <c r="B139" s="714" t="s">
        <v>22</v>
      </c>
      <c r="C139" s="553" t="s">
        <v>23</v>
      </c>
      <c r="D139" s="554"/>
      <c r="E139" s="559">
        <v>5</v>
      </c>
      <c r="F139" s="559">
        <v>5</v>
      </c>
      <c r="G139" s="559">
        <v>10</v>
      </c>
      <c r="H139" s="559">
        <v>10</v>
      </c>
      <c r="I139" s="559">
        <v>10</v>
      </c>
      <c r="J139" s="620">
        <v>10</v>
      </c>
      <c r="K139" s="620">
        <v>10</v>
      </c>
      <c r="L139" s="620">
        <v>10</v>
      </c>
      <c r="M139" s="620">
        <v>10</v>
      </c>
      <c r="N139" s="620">
        <v>10</v>
      </c>
      <c r="O139" s="620">
        <v>5</v>
      </c>
      <c r="P139" s="620">
        <v>5</v>
      </c>
      <c r="R139" s="511">
        <f t="shared" si="19"/>
        <v>100</v>
      </c>
    </row>
    <row r="141" spans="1:18">
      <c r="R141" s="511">
        <f>SUM(R2:R139)</f>
        <v>12000</v>
      </c>
    </row>
  </sheetData>
  <sheetProtection sheet="1" objects="1" scenarios="1"/>
  <printOptions verticalCentered="1"/>
  <pageMargins left="0.78740157480314998" right="0.78740157480314998" top="0.98425196850393704" bottom="0.59055118110236204" header="0.511811023622047" footer="0.511811023622047"/>
  <pageSetup paperSize="8" scale="58"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B3"/>
  <sheetViews>
    <sheetView workbookViewId="0">
      <selection activeCell="B4" sqref="B4"/>
    </sheetView>
  </sheetViews>
  <sheetFormatPr defaultColWidth="9" defaultRowHeight="12.75"/>
  <sheetData>
    <row r="2" spans="2:2">
      <c r="B2" s="1" t="s">
        <v>6956</v>
      </c>
    </row>
    <row r="3" spans="2:2">
      <c r="B3" s="1" t="s">
        <v>6957</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141"/>
  <sheetViews>
    <sheetView showZeros="0" zoomScale="112" zoomScaleNormal="112" workbookViewId="0">
      <selection activeCell="E9" sqref="E9"/>
    </sheetView>
  </sheetViews>
  <sheetFormatPr defaultColWidth="9.140625" defaultRowHeight="12.75"/>
  <cols>
    <col min="1" max="1" width="4.7109375" style="511" customWidth="1"/>
    <col min="2" max="2" width="3.7109375" style="511" customWidth="1"/>
    <col min="3" max="3" width="66.140625" style="511" customWidth="1"/>
    <col min="4" max="4" width="3.28515625" style="511" customWidth="1"/>
    <col min="5" max="16" width="9.28515625" style="511" customWidth="1"/>
    <col min="17" max="17" width="6" style="511" customWidth="1"/>
    <col min="18" max="255" width="9.140625" style="511"/>
    <col min="256" max="256" width="11.28515625" style="511" customWidth="1"/>
    <col min="257" max="257" width="67.7109375" style="511" customWidth="1"/>
    <col min="258" max="258" width="3.28515625" style="511" customWidth="1"/>
    <col min="259" max="271" width="10.7109375" style="511" customWidth="1"/>
    <col min="272" max="272" width="7.28515625" style="511" customWidth="1"/>
    <col min="273" max="511" width="9.140625" style="511"/>
    <col min="512" max="512" width="11.28515625" style="511" customWidth="1"/>
    <col min="513" max="513" width="67.7109375" style="511" customWidth="1"/>
    <col min="514" max="514" width="3.28515625" style="511" customWidth="1"/>
    <col min="515" max="527" width="10.7109375" style="511" customWidth="1"/>
    <col min="528" max="528" width="7.28515625" style="511" customWidth="1"/>
    <col min="529" max="767" width="9.140625" style="511"/>
    <col min="768" max="768" width="11.28515625" style="511" customWidth="1"/>
    <col min="769" max="769" width="67.7109375" style="511" customWidth="1"/>
    <col min="770" max="770" width="3.28515625" style="511" customWidth="1"/>
    <col min="771" max="783" width="10.7109375" style="511" customWidth="1"/>
    <col min="784" max="784" width="7.28515625" style="511" customWidth="1"/>
    <col min="785" max="1023" width="9.140625" style="511"/>
    <col min="1024" max="1024" width="11.28515625" style="511" customWidth="1"/>
    <col min="1025" max="1025" width="67.7109375" style="511" customWidth="1"/>
    <col min="1026" max="1026" width="3.28515625" style="511" customWidth="1"/>
    <col min="1027" max="1039" width="10.7109375" style="511" customWidth="1"/>
    <col min="1040" max="1040" width="7.28515625" style="511" customWidth="1"/>
    <col min="1041" max="1279" width="9.140625" style="511"/>
    <col min="1280" max="1280" width="11.28515625" style="511" customWidth="1"/>
    <col min="1281" max="1281" width="67.7109375" style="511" customWidth="1"/>
    <col min="1282" max="1282" width="3.28515625" style="511" customWidth="1"/>
    <col min="1283" max="1295" width="10.7109375" style="511" customWidth="1"/>
    <col min="1296" max="1296" width="7.28515625" style="511" customWidth="1"/>
    <col min="1297" max="1535" width="9.140625" style="511"/>
    <col min="1536" max="1536" width="11.28515625" style="511" customWidth="1"/>
    <col min="1537" max="1537" width="67.7109375" style="511" customWidth="1"/>
    <col min="1538" max="1538" width="3.28515625" style="511" customWidth="1"/>
    <col min="1539" max="1551" width="10.7109375" style="511" customWidth="1"/>
    <col min="1552" max="1552" width="7.28515625" style="511" customWidth="1"/>
    <col min="1553" max="1791" width="9.140625" style="511"/>
    <col min="1792" max="1792" width="11.28515625" style="511" customWidth="1"/>
    <col min="1793" max="1793" width="67.7109375" style="511" customWidth="1"/>
    <col min="1794" max="1794" width="3.28515625" style="511" customWidth="1"/>
    <col min="1795" max="1807" width="10.7109375" style="511" customWidth="1"/>
    <col min="1808" max="1808" width="7.28515625" style="511" customWidth="1"/>
    <col min="1809" max="2047" width="9.140625" style="511"/>
    <col min="2048" max="2048" width="11.28515625" style="511" customWidth="1"/>
    <col min="2049" max="2049" width="67.7109375" style="511" customWidth="1"/>
    <col min="2050" max="2050" width="3.28515625" style="511" customWidth="1"/>
    <col min="2051" max="2063" width="10.7109375" style="511" customWidth="1"/>
    <col min="2064" max="2064" width="7.28515625" style="511" customWidth="1"/>
    <col min="2065" max="2303" width="9.140625" style="511"/>
    <col min="2304" max="2304" width="11.28515625" style="511" customWidth="1"/>
    <col min="2305" max="2305" width="67.7109375" style="511" customWidth="1"/>
    <col min="2306" max="2306" width="3.28515625" style="511" customWidth="1"/>
    <col min="2307" max="2319" width="10.7109375" style="511" customWidth="1"/>
    <col min="2320" max="2320" width="7.28515625" style="511" customWidth="1"/>
    <col min="2321" max="2559" width="9.140625" style="511"/>
    <col min="2560" max="2560" width="11.28515625" style="511" customWidth="1"/>
    <col min="2561" max="2561" width="67.7109375" style="511" customWidth="1"/>
    <col min="2562" max="2562" width="3.28515625" style="511" customWidth="1"/>
    <col min="2563" max="2575" width="10.7109375" style="511" customWidth="1"/>
    <col min="2576" max="2576" width="7.28515625" style="511" customWidth="1"/>
    <col min="2577" max="2815" width="9.140625" style="511"/>
    <col min="2816" max="2816" width="11.28515625" style="511" customWidth="1"/>
    <col min="2817" max="2817" width="67.7109375" style="511" customWidth="1"/>
    <col min="2818" max="2818" width="3.28515625" style="511" customWidth="1"/>
    <col min="2819" max="2831" width="10.7109375" style="511" customWidth="1"/>
    <col min="2832" max="2832" width="7.28515625" style="511" customWidth="1"/>
    <col min="2833" max="3071" width="9.140625" style="511"/>
    <col min="3072" max="3072" width="11.28515625" style="511" customWidth="1"/>
    <col min="3073" max="3073" width="67.7109375" style="511" customWidth="1"/>
    <col min="3074" max="3074" width="3.28515625" style="511" customWidth="1"/>
    <col min="3075" max="3087" width="10.7109375" style="511" customWidth="1"/>
    <col min="3088" max="3088" width="7.28515625" style="511" customWidth="1"/>
    <col min="3089" max="3327" width="9.140625" style="511"/>
    <col min="3328" max="3328" width="11.28515625" style="511" customWidth="1"/>
    <col min="3329" max="3329" width="67.7109375" style="511" customWidth="1"/>
    <col min="3330" max="3330" width="3.28515625" style="511" customWidth="1"/>
    <col min="3331" max="3343" width="10.7109375" style="511" customWidth="1"/>
    <col min="3344" max="3344" width="7.28515625" style="511" customWidth="1"/>
    <col min="3345" max="3583" width="9.140625" style="511"/>
    <col min="3584" max="3584" width="11.28515625" style="511" customWidth="1"/>
    <col min="3585" max="3585" width="67.7109375" style="511" customWidth="1"/>
    <col min="3586" max="3586" width="3.28515625" style="511" customWidth="1"/>
    <col min="3587" max="3599" width="10.7109375" style="511" customWidth="1"/>
    <col min="3600" max="3600" width="7.28515625" style="511" customWidth="1"/>
    <col min="3601" max="3839" width="9.140625" style="511"/>
    <col min="3840" max="3840" width="11.28515625" style="511" customWidth="1"/>
    <col min="3841" max="3841" width="67.7109375" style="511" customWidth="1"/>
    <col min="3842" max="3842" width="3.28515625" style="511" customWidth="1"/>
    <col min="3843" max="3855" width="10.7109375" style="511" customWidth="1"/>
    <col min="3856" max="3856" width="7.28515625" style="511" customWidth="1"/>
    <col min="3857" max="4095" width="9.140625" style="511"/>
    <col min="4096" max="4096" width="11.28515625" style="511" customWidth="1"/>
    <col min="4097" max="4097" width="67.7109375" style="511" customWidth="1"/>
    <col min="4098" max="4098" width="3.28515625" style="511" customWidth="1"/>
    <col min="4099" max="4111" width="10.7109375" style="511" customWidth="1"/>
    <col min="4112" max="4112" width="7.28515625" style="511" customWidth="1"/>
    <col min="4113" max="4351" width="9.140625" style="511"/>
    <col min="4352" max="4352" width="11.28515625" style="511" customWidth="1"/>
    <col min="4353" max="4353" width="67.7109375" style="511" customWidth="1"/>
    <col min="4354" max="4354" width="3.28515625" style="511" customWidth="1"/>
    <col min="4355" max="4367" width="10.7109375" style="511" customWidth="1"/>
    <col min="4368" max="4368" width="7.28515625" style="511" customWidth="1"/>
    <col min="4369" max="4607" width="9.140625" style="511"/>
    <col min="4608" max="4608" width="11.28515625" style="511" customWidth="1"/>
    <col min="4609" max="4609" width="67.7109375" style="511" customWidth="1"/>
    <col min="4610" max="4610" width="3.28515625" style="511" customWidth="1"/>
    <col min="4611" max="4623" width="10.7109375" style="511" customWidth="1"/>
    <col min="4624" max="4624" width="7.28515625" style="511" customWidth="1"/>
    <col min="4625" max="4863" width="9.140625" style="511"/>
    <col min="4864" max="4864" width="11.28515625" style="511" customWidth="1"/>
    <col min="4865" max="4865" width="67.7109375" style="511" customWidth="1"/>
    <col min="4866" max="4866" width="3.28515625" style="511" customWidth="1"/>
    <col min="4867" max="4879" width="10.7109375" style="511" customWidth="1"/>
    <col min="4880" max="4880" width="7.28515625" style="511" customWidth="1"/>
    <col min="4881" max="5119" width="9.140625" style="511"/>
    <col min="5120" max="5120" width="11.28515625" style="511" customWidth="1"/>
    <col min="5121" max="5121" width="67.7109375" style="511" customWidth="1"/>
    <col min="5122" max="5122" width="3.28515625" style="511" customWidth="1"/>
    <col min="5123" max="5135" width="10.7109375" style="511" customWidth="1"/>
    <col min="5136" max="5136" width="7.28515625" style="511" customWidth="1"/>
    <col min="5137" max="5375" width="9.140625" style="511"/>
    <col min="5376" max="5376" width="11.28515625" style="511" customWidth="1"/>
    <col min="5377" max="5377" width="67.7109375" style="511" customWidth="1"/>
    <col min="5378" max="5378" width="3.28515625" style="511" customWidth="1"/>
    <col min="5379" max="5391" width="10.7109375" style="511" customWidth="1"/>
    <col min="5392" max="5392" width="7.28515625" style="511" customWidth="1"/>
    <col min="5393" max="5631" width="9.140625" style="511"/>
    <col min="5632" max="5632" width="11.28515625" style="511" customWidth="1"/>
    <col min="5633" max="5633" width="67.7109375" style="511" customWidth="1"/>
    <col min="5634" max="5634" width="3.28515625" style="511" customWidth="1"/>
    <col min="5635" max="5647" width="10.7109375" style="511" customWidth="1"/>
    <col min="5648" max="5648" width="7.28515625" style="511" customWidth="1"/>
    <col min="5649" max="5887" width="9.140625" style="511"/>
    <col min="5888" max="5888" width="11.28515625" style="511" customWidth="1"/>
    <col min="5889" max="5889" width="67.7109375" style="511" customWidth="1"/>
    <col min="5890" max="5890" width="3.28515625" style="511" customWidth="1"/>
    <col min="5891" max="5903" width="10.7109375" style="511" customWidth="1"/>
    <col min="5904" max="5904" width="7.28515625" style="511" customWidth="1"/>
    <col min="5905" max="6143" width="9.140625" style="511"/>
    <col min="6144" max="6144" width="11.28515625" style="511" customWidth="1"/>
    <col min="6145" max="6145" width="67.7109375" style="511" customWidth="1"/>
    <col min="6146" max="6146" width="3.28515625" style="511" customWidth="1"/>
    <col min="6147" max="6159" width="10.7109375" style="511" customWidth="1"/>
    <col min="6160" max="6160" width="7.28515625" style="511" customWidth="1"/>
    <col min="6161" max="6399" width="9.140625" style="511"/>
    <col min="6400" max="6400" width="11.28515625" style="511" customWidth="1"/>
    <col min="6401" max="6401" width="67.7109375" style="511" customWidth="1"/>
    <col min="6402" max="6402" width="3.28515625" style="511" customWidth="1"/>
    <col min="6403" max="6415" width="10.7109375" style="511" customWidth="1"/>
    <col min="6416" max="6416" width="7.28515625" style="511" customWidth="1"/>
    <col min="6417" max="6655" width="9.140625" style="511"/>
    <col min="6656" max="6656" width="11.28515625" style="511" customWidth="1"/>
    <col min="6657" max="6657" width="67.7109375" style="511" customWidth="1"/>
    <col min="6658" max="6658" width="3.28515625" style="511" customWidth="1"/>
    <col min="6659" max="6671" width="10.7109375" style="511" customWidth="1"/>
    <col min="6672" max="6672" width="7.28515625" style="511" customWidth="1"/>
    <col min="6673" max="6911" width="9.140625" style="511"/>
    <col min="6912" max="6912" width="11.28515625" style="511" customWidth="1"/>
    <col min="6913" max="6913" width="67.7109375" style="511" customWidth="1"/>
    <col min="6914" max="6914" width="3.28515625" style="511" customWidth="1"/>
    <col min="6915" max="6927" width="10.7109375" style="511" customWidth="1"/>
    <col min="6928" max="6928" width="7.28515625" style="511" customWidth="1"/>
    <col min="6929" max="7167" width="9.140625" style="511"/>
    <col min="7168" max="7168" width="11.28515625" style="511" customWidth="1"/>
    <col min="7169" max="7169" width="67.7109375" style="511" customWidth="1"/>
    <col min="7170" max="7170" width="3.28515625" style="511" customWidth="1"/>
    <col min="7171" max="7183" width="10.7109375" style="511" customWidth="1"/>
    <col min="7184" max="7184" width="7.28515625" style="511" customWidth="1"/>
    <col min="7185" max="7423" width="9.140625" style="511"/>
    <col min="7424" max="7424" width="11.28515625" style="511" customWidth="1"/>
    <col min="7425" max="7425" width="67.7109375" style="511" customWidth="1"/>
    <col min="7426" max="7426" width="3.28515625" style="511" customWidth="1"/>
    <col min="7427" max="7439" width="10.7109375" style="511" customWidth="1"/>
    <col min="7440" max="7440" width="7.28515625" style="511" customWidth="1"/>
    <col min="7441" max="7679" width="9.140625" style="511"/>
    <col min="7680" max="7680" width="11.28515625" style="511" customWidth="1"/>
    <col min="7681" max="7681" width="67.7109375" style="511" customWidth="1"/>
    <col min="7682" max="7682" width="3.28515625" style="511" customWidth="1"/>
    <col min="7683" max="7695" width="10.7109375" style="511" customWidth="1"/>
    <col min="7696" max="7696" width="7.28515625" style="511" customWidth="1"/>
    <col min="7697" max="7935" width="9.140625" style="511"/>
    <col min="7936" max="7936" width="11.28515625" style="511" customWidth="1"/>
    <col min="7937" max="7937" width="67.7109375" style="511" customWidth="1"/>
    <col min="7938" max="7938" width="3.28515625" style="511" customWidth="1"/>
    <col min="7939" max="7951" width="10.7109375" style="511" customWidth="1"/>
    <col min="7952" max="7952" width="7.28515625" style="511" customWidth="1"/>
    <col min="7953" max="8191" width="9.140625" style="511"/>
    <col min="8192" max="8192" width="11.28515625" style="511" customWidth="1"/>
    <col min="8193" max="8193" width="67.7109375" style="511" customWidth="1"/>
    <col min="8194" max="8194" width="3.28515625" style="511" customWidth="1"/>
    <col min="8195" max="8207" width="10.7109375" style="511" customWidth="1"/>
    <col min="8208" max="8208" width="7.28515625" style="511" customWidth="1"/>
    <col min="8209" max="8447" width="9.140625" style="511"/>
    <col min="8448" max="8448" width="11.28515625" style="511" customWidth="1"/>
    <col min="8449" max="8449" width="67.7109375" style="511" customWidth="1"/>
    <col min="8450" max="8450" width="3.28515625" style="511" customWidth="1"/>
    <col min="8451" max="8463" width="10.7109375" style="511" customWidth="1"/>
    <col min="8464" max="8464" width="7.28515625" style="511" customWidth="1"/>
    <col min="8465" max="8703" width="9.140625" style="511"/>
    <col min="8704" max="8704" width="11.28515625" style="511" customWidth="1"/>
    <col min="8705" max="8705" width="67.7109375" style="511" customWidth="1"/>
    <col min="8706" max="8706" width="3.28515625" style="511" customWidth="1"/>
    <col min="8707" max="8719" width="10.7109375" style="511" customWidth="1"/>
    <col min="8720" max="8720" width="7.28515625" style="511" customWidth="1"/>
    <col min="8721" max="8959" width="9.140625" style="511"/>
    <col min="8960" max="8960" width="11.28515625" style="511" customWidth="1"/>
    <col min="8961" max="8961" width="67.7109375" style="511" customWidth="1"/>
    <col min="8962" max="8962" width="3.28515625" style="511" customWidth="1"/>
    <col min="8963" max="8975" width="10.7109375" style="511" customWidth="1"/>
    <col min="8976" max="8976" width="7.28515625" style="511" customWidth="1"/>
    <col min="8977" max="9215" width="9.140625" style="511"/>
    <col min="9216" max="9216" width="11.28515625" style="511" customWidth="1"/>
    <col min="9217" max="9217" width="67.7109375" style="511" customWidth="1"/>
    <col min="9218" max="9218" width="3.28515625" style="511" customWidth="1"/>
    <col min="9219" max="9231" width="10.7109375" style="511" customWidth="1"/>
    <col min="9232" max="9232" width="7.28515625" style="511" customWidth="1"/>
    <col min="9233" max="9471" width="9.140625" style="511"/>
    <col min="9472" max="9472" width="11.28515625" style="511" customWidth="1"/>
    <col min="9473" max="9473" width="67.7109375" style="511" customWidth="1"/>
    <col min="9474" max="9474" width="3.28515625" style="511" customWidth="1"/>
    <col min="9475" max="9487" width="10.7109375" style="511" customWidth="1"/>
    <col min="9488" max="9488" width="7.28515625" style="511" customWidth="1"/>
    <col min="9489" max="9727" width="9.140625" style="511"/>
    <col min="9728" max="9728" width="11.28515625" style="511" customWidth="1"/>
    <col min="9729" max="9729" width="67.7109375" style="511" customWidth="1"/>
    <col min="9730" max="9730" width="3.28515625" style="511" customWidth="1"/>
    <col min="9731" max="9743" width="10.7109375" style="511" customWidth="1"/>
    <col min="9744" max="9744" width="7.28515625" style="511" customWidth="1"/>
    <col min="9745" max="9983" width="9.140625" style="511"/>
    <col min="9984" max="9984" width="11.28515625" style="511" customWidth="1"/>
    <col min="9985" max="9985" width="67.7109375" style="511" customWidth="1"/>
    <col min="9986" max="9986" width="3.28515625" style="511" customWidth="1"/>
    <col min="9987" max="9999" width="10.7109375" style="511" customWidth="1"/>
    <col min="10000" max="10000" width="7.28515625" style="511" customWidth="1"/>
    <col min="10001" max="10239" width="9.140625" style="511"/>
    <col min="10240" max="10240" width="11.28515625" style="511" customWidth="1"/>
    <col min="10241" max="10241" width="67.7109375" style="511" customWidth="1"/>
    <col min="10242" max="10242" width="3.28515625" style="511" customWidth="1"/>
    <col min="10243" max="10255" width="10.7109375" style="511" customWidth="1"/>
    <col min="10256" max="10256" width="7.28515625" style="511" customWidth="1"/>
    <col min="10257" max="10495" width="9.140625" style="511"/>
    <col min="10496" max="10496" width="11.28515625" style="511" customWidth="1"/>
    <col min="10497" max="10497" width="67.7109375" style="511" customWidth="1"/>
    <col min="10498" max="10498" width="3.28515625" style="511" customWidth="1"/>
    <col min="10499" max="10511" width="10.7109375" style="511" customWidth="1"/>
    <col min="10512" max="10512" width="7.28515625" style="511" customWidth="1"/>
    <col min="10513" max="10751" width="9.140625" style="511"/>
    <col min="10752" max="10752" width="11.28515625" style="511" customWidth="1"/>
    <col min="10753" max="10753" width="67.7109375" style="511" customWidth="1"/>
    <col min="10754" max="10754" width="3.28515625" style="511" customWidth="1"/>
    <col min="10755" max="10767" width="10.7109375" style="511" customWidth="1"/>
    <col min="10768" max="10768" width="7.28515625" style="511" customWidth="1"/>
    <col min="10769" max="11007" width="9.140625" style="511"/>
    <col min="11008" max="11008" width="11.28515625" style="511" customWidth="1"/>
    <col min="11009" max="11009" width="67.7109375" style="511" customWidth="1"/>
    <col min="11010" max="11010" width="3.28515625" style="511" customWidth="1"/>
    <col min="11011" max="11023" width="10.7109375" style="511" customWidth="1"/>
    <col min="11024" max="11024" width="7.28515625" style="511" customWidth="1"/>
    <col min="11025" max="11263" width="9.140625" style="511"/>
    <col min="11264" max="11264" width="11.28515625" style="511" customWidth="1"/>
    <col min="11265" max="11265" width="67.7109375" style="511" customWidth="1"/>
    <col min="11266" max="11266" width="3.28515625" style="511" customWidth="1"/>
    <col min="11267" max="11279" width="10.7109375" style="511" customWidth="1"/>
    <col min="11280" max="11280" width="7.28515625" style="511" customWidth="1"/>
    <col min="11281" max="11519" width="9.140625" style="511"/>
    <col min="11520" max="11520" width="11.28515625" style="511" customWidth="1"/>
    <col min="11521" max="11521" width="67.7109375" style="511" customWidth="1"/>
    <col min="11522" max="11522" width="3.28515625" style="511" customWidth="1"/>
    <col min="11523" max="11535" width="10.7109375" style="511" customWidth="1"/>
    <col min="11536" max="11536" width="7.28515625" style="511" customWidth="1"/>
    <col min="11537" max="11775" width="9.140625" style="511"/>
    <col min="11776" max="11776" width="11.28515625" style="511" customWidth="1"/>
    <col min="11777" max="11777" width="67.7109375" style="511" customWidth="1"/>
    <col min="11778" max="11778" width="3.28515625" style="511" customWidth="1"/>
    <col min="11779" max="11791" width="10.7109375" style="511" customWidth="1"/>
    <col min="11792" max="11792" width="7.28515625" style="511" customWidth="1"/>
    <col min="11793" max="12031" width="9.140625" style="511"/>
    <col min="12032" max="12032" width="11.28515625" style="511" customWidth="1"/>
    <col min="12033" max="12033" width="67.7109375" style="511" customWidth="1"/>
    <col min="12034" max="12034" width="3.28515625" style="511" customWidth="1"/>
    <col min="12035" max="12047" width="10.7109375" style="511" customWidth="1"/>
    <col min="12048" max="12048" width="7.28515625" style="511" customWidth="1"/>
    <col min="12049" max="12287" width="9.140625" style="511"/>
    <col min="12288" max="12288" width="11.28515625" style="511" customWidth="1"/>
    <col min="12289" max="12289" width="67.7109375" style="511" customWidth="1"/>
    <col min="12290" max="12290" width="3.28515625" style="511" customWidth="1"/>
    <col min="12291" max="12303" width="10.7109375" style="511" customWidth="1"/>
    <col min="12304" max="12304" width="7.28515625" style="511" customWidth="1"/>
    <col min="12305" max="12543" width="9.140625" style="511"/>
    <col min="12544" max="12544" width="11.28515625" style="511" customWidth="1"/>
    <col min="12545" max="12545" width="67.7109375" style="511" customWidth="1"/>
    <col min="12546" max="12546" width="3.28515625" style="511" customWidth="1"/>
    <col min="12547" max="12559" width="10.7109375" style="511" customWidth="1"/>
    <col min="12560" max="12560" width="7.28515625" style="511" customWidth="1"/>
    <col min="12561" max="12799" width="9.140625" style="511"/>
    <col min="12800" max="12800" width="11.28515625" style="511" customWidth="1"/>
    <col min="12801" max="12801" width="67.7109375" style="511" customWidth="1"/>
    <col min="12802" max="12802" width="3.28515625" style="511" customWidth="1"/>
    <col min="12803" max="12815" width="10.7109375" style="511" customWidth="1"/>
    <col min="12816" max="12816" width="7.28515625" style="511" customWidth="1"/>
    <col min="12817" max="13055" width="9.140625" style="511"/>
    <col min="13056" max="13056" width="11.28515625" style="511" customWidth="1"/>
    <col min="13057" max="13057" width="67.7109375" style="511" customWidth="1"/>
    <col min="13058" max="13058" width="3.28515625" style="511" customWidth="1"/>
    <col min="13059" max="13071" width="10.7109375" style="511" customWidth="1"/>
    <col min="13072" max="13072" width="7.28515625" style="511" customWidth="1"/>
    <col min="13073" max="13311" width="9.140625" style="511"/>
    <col min="13312" max="13312" width="11.28515625" style="511" customWidth="1"/>
    <col min="13313" max="13313" width="67.7109375" style="511" customWidth="1"/>
    <col min="13314" max="13314" width="3.28515625" style="511" customWidth="1"/>
    <col min="13315" max="13327" width="10.7109375" style="511" customWidth="1"/>
    <col min="13328" max="13328" width="7.28515625" style="511" customWidth="1"/>
    <col min="13329" max="13567" width="9.140625" style="511"/>
    <col min="13568" max="13568" width="11.28515625" style="511" customWidth="1"/>
    <col min="13569" max="13569" width="67.7109375" style="511" customWidth="1"/>
    <col min="13570" max="13570" width="3.28515625" style="511" customWidth="1"/>
    <col min="13571" max="13583" width="10.7109375" style="511" customWidth="1"/>
    <col min="13584" max="13584" width="7.28515625" style="511" customWidth="1"/>
    <col min="13585" max="13823" width="9.140625" style="511"/>
    <col min="13824" max="13824" width="11.28515625" style="511" customWidth="1"/>
    <col min="13825" max="13825" width="67.7109375" style="511" customWidth="1"/>
    <col min="13826" max="13826" width="3.28515625" style="511" customWidth="1"/>
    <col min="13827" max="13839" width="10.7109375" style="511" customWidth="1"/>
    <col min="13840" max="13840" width="7.28515625" style="511" customWidth="1"/>
    <col min="13841" max="14079" width="9.140625" style="511"/>
    <col min="14080" max="14080" width="11.28515625" style="511" customWidth="1"/>
    <col min="14081" max="14081" width="67.7109375" style="511" customWidth="1"/>
    <col min="14082" max="14082" width="3.28515625" style="511" customWidth="1"/>
    <col min="14083" max="14095" width="10.7109375" style="511" customWidth="1"/>
    <col min="14096" max="14096" width="7.28515625" style="511" customWidth="1"/>
    <col min="14097" max="14335" width="9.140625" style="511"/>
    <col min="14336" max="14336" width="11.28515625" style="511" customWidth="1"/>
    <col min="14337" max="14337" width="67.7109375" style="511" customWidth="1"/>
    <col min="14338" max="14338" width="3.28515625" style="511" customWidth="1"/>
    <col min="14339" max="14351" width="10.7109375" style="511" customWidth="1"/>
    <col min="14352" max="14352" width="7.28515625" style="511" customWidth="1"/>
    <col min="14353" max="14591" width="9.140625" style="511"/>
    <col min="14592" max="14592" width="11.28515625" style="511" customWidth="1"/>
    <col min="14593" max="14593" width="67.7109375" style="511" customWidth="1"/>
    <col min="14594" max="14594" width="3.28515625" style="511" customWidth="1"/>
    <col min="14595" max="14607" width="10.7109375" style="511" customWidth="1"/>
    <col min="14608" max="14608" width="7.28515625" style="511" customWidth="1"/>
    <col min="14609" max="14847" width="9.140625" style="511"/>
    <col min="14848" max="14848" width="11.28515625" style="511" customWidth="1"/>
    <col min="14849" max="14849" width="67.7109375" style="511" customWidth="1"/>
    <col min="14850" max="14850" width="3.28515625" style="511" customWidth="1"/>
    <col min="14851" max="14863" width="10.7109375" style="511" customWidth="1"/>
    <col min="14864" max="14864" width="7.28515625" style="511" customWidth="1"/>
    <col min="14865" max="15103" width="9.140625" style="511"/>
    <col min="15104" max="15104" width="11.28515625" style="511" customWidth="1"/>
    <col min="15105" max="15105" width="67.7109375" style="511" customWidth="1"/>
    <col min="15106" max="15106" width="3.28515625" style="511" customWidth="1"/>
    <col min="15107" max="15119" width="10.7109375" style="511" customWidth="1"/>
    <col min="15120" max="15120" width="7.28515625" style="511" customWidth="1"/>
    <col min="15121" max="15359" width="9.140625" style="511"/>
    <col min="15360" max="15360" width="11.28515625" style="511" customWidth="1"/>
    <col min="15361" max="15361" width="67.7109375" style="511" customWidth="1"/>
    <col min="15362" max="15362" width="3.28515625" style="511" customWidth="1"/>
    <col min="15363" max="15375" width="10.7109375" style="511" customWidth="1"/>
    <col min="15376" max="15376" width="7.28515625" style="511" customWidth="1"/>
    <col min="15377" max="15615" width="9.140625" style="511"/>
    <col min="15616" max="15616" width="11.28515625" style="511" customWidth="1"/>
    <col min="15617" max="15617" width="67.7109375" style="511" customWidth="1"/>
    <col min="15618" max="15618" width="3.28515625" style="511" customWidth="1"/>
    <col min="15619" max="15631" width="10.7109375" style="511" customWidth="1"/>
    <col min="15632" max="15632" width="7.28515625" style="511" customWidth="1"/>
    <col min="15633" max="15871" width="9.140625" style="511"/>
    <col min="15872" max="15872" width="11.28515625" style="511" customWidth="1"/>
    <col min="15873" max="15873" width="67.7109375" style="511" customWidth="1"/>
    <col min="15874" max="15874" width="3.28515625" style="511" customWidth="1"/>
    <col min="15875" max="15887" width="10.7109375" style="511" customWidth="1"/>
    <col min="15888" max="15888" width="7.28515625" style="511" customWidth="1"/>
    <col min="15889" max="16127" width="9.140625" style="511"/>
    <col min="16128" max="16128" width="11.28515625" style="511" customWidth="1"/>
    <col min="16129" max="16129" width="67.7109375" style="511" customWidth="1"/>
    <col min="16130" max="16130" width="3.28515625" style="511" customWidth="1"/>
    <col min="16131" max="16143" width="10.7109375" style="511" customWidth="1"/>
    <col min="16144" max="16144" width="7.28515625" style="511" customWidth="1"/>
    <col min="16145" max="16384" width="9.140625" style="511"/>
  </cols>
  <sheetData>
    <row r="1" spans="1:18">
      <c r="A1" s="708" t="s">
        <v>0</v>
      </c>
      <c r="B1" s="709">
        <v>3</v>
      </c>
      <c r="C1" s="544"/>
      <c r="D1" s="548"/>
      <c r="E1" s="710">
        <v>1</v>
      </c>
      <c r="F1" s="710">
        <v>2</v>
      </c>
      <c r="G1" s="710">
        <v>3</v>
      </c>
      <c r="H1" s="710">
        <v>4</v>
      </c>
      <c r="I1" s="710">
        <v>5</v>
      </c>
      <c r="J1" s="710">
        <v>6</v>
      </c>
      <c r="K1" s="710">
        <v>7</v>
      </c>
      <c r="L1" s="710">
        <v>8</v>
      </c>
      <c r="M1" s="710">
        <v>9</v>
      </c>
      <c r="N1" s="710">
        <v>10</v>
      </c>
      <c r="O1" s="710">
        <v>11</v>
      </c>
      <c r="P1" s="710">
        <v>12</v>
      </c>
    </row>
    <row r="2" spans="1:18">
      <c r="A2" s="711" t="str">
        <f t="shared" ref="A2:A13" si="0">CONCATENATE($B$1,"|",B2)</f>
        <v>3|1</v>
      </c>
      <c r="B2" s="712">
        <v>1</v>
      </c>
      <c r="C2" s="553" t="s">
        <v>1</v>
      </c>
      <c r="D2" s="554">
        <v>1</v>
      </c>
      <c r="E2" s="555">
        <v>50</v>
      </c>
      <c r="F2" s="555">
        <v>50</v>
      </c>
      <c r="G2" s="555"/>
      <c r="H2" s="555"/>
      <c r="I2" s="555"/>
      <c r="J2" s="664"/>
      <c r="K2" s="664"/>
      <c r="L2" s="664"/>
      <c r="M2" s="664"/>
      <c r="N2" s="664"/>
      <c r="O2" s="664"/>
      <c r="P2" s="664"/>
      <c r="R2" s="511">
        <f t="shared" ref="R2:R13" si="1">SUM(E2:P2)</f>
        <v>100</v>
      </c>
    </row>
    <row r="3" spans="1:18">
      <c r="A3" s="713" t="str">
        <f t="shared" si="0"/>
        <v>3|2</v>
      </c>
      <c r="B3" s="714" t="s">
        <v>2</v>
      </c>
      <c r="C3" s="553" t="s">
        <v>3</v>
      </c>
      <c r="D3" s="554">
        <v>2</v>
      </c>
      <c r="E3" s="555">
        <v>40</v>
      </c>
      <c r="F3" s="555">
        <v>50</v>
      </c>
      <c r="G3" s="555">
        <v>10</v>
      </c>
      <c r="H3" s="555"/>
      <c r="I3" s="555"/>
      <c r="J3" s="620"/>
      <c r="K3" s="620"/>
      <c r="L3" s="620"/>
      <c r="M3" s="620"/>
      <c r="N3" s="620"/>
      <c r="O3" s="620"/>
      <c r="P3" s="620"/>
      <c r="R3" s="511">
        <f t="shared" si="1"/>
        <v>100</v>
      </c>
    </row>
    <row r="4" spans="1:18">
      <c r="A4" s="713" t="str">
        <f t="shared" si="0"/>
        <v>3|3</v>
      </c>
      <c r="B4" s="714" t="s">
        <v>4</v>
      </c>
      <c r="C4" s="553" t="s">
        <v>5</v>
      </c>
      <c r="D4" s="554">
        <v>3</v>
      </c>
      <c r="E4" s="559">
        <v>60</v>
      </c>
      <c r="F4" s="559">
        <v>40</v>
      </c>
      <c r="G4" s="559"/>
      <c r="H4" s="559"/>
      <c r="I4" s="559"/>
      <c r="J4" s="620"/>
      <c r="K4" s="620"/>
      <c r="L4" s="620"/>
      <c r="M4" s="620"/>
      <c r="N4" s="620"/>
      <c r="O4" s="620"/>
      <c r="P4" s="620"/>
      <c r="R4" s="511">
        <f t="shared" si="1"/>
        <v>100</v>
      </c>
    </row>
    <row r="5" spans="1:18">
      <c r="A5" s="713" t="str">
        <f t="shared" si="0"/>
        <v>3|4</v>
      </c>
      <c r="B5" s="714" t="s">
        <v>6</v>
      </c>
      <c r="C5" s="553" t="s">
        <v>7</v>
      </c>
      <c r="D5" s="554">
        <v>4</v>
      </c>
      <c r="E5" s="559">
        <v>20</v>
      </c>
      <c r="F5" s="559">
        <v>50</v>
      </c>
      <c r="G5" s="559">
        <v>30</v>
      </c>
      <c r="H5" s="559"/>
      <c r="I5" s="559"/>
      <c r="J5" s="620"/>
      <c r="K5" s="620"/>
      <c r="L5" s="620"/>
      <c r="M5" s="620"/>
      <c r="N5" s="620"/>
      <c r="O5" s="620"/>
      <c r="P5" s="620"/>
      <c r="R5" s="511">
        <f t="shared" si="1"/>
        <v>100</v>
      </c>
    </row>
    <row r="6" spans="1:18">
      <c r="A6" s="713" t="str">
        <f t="shared" si="0"/>
        <v>3|5</v>
      </c>
      <c r="B6" s="714" t="s">
        <v>8</v>
      </c>
      <c r="C6" s="553" t="s">
        <v>9</v>
      </c>
      <c r="D6" s="554">
        <v>5</v>
      </c>
      <c r="E6" s="559">
        <v>10</v>
      </c>
      <c r="F6" s="559">
        <v>50</v>
      </c>
      <c r="G6" s="559">
        <v>40</v>
      </c>
      <c r="H6" s="559"/>
      <c r="I6" s="559"/>
      <c r="J6" s="620"/>
      <c r="K6" s="620"/>
      <c r="L6" s="620"/>
      <c r="M6" s="620"/>
      <c r="N6" s="620"/>
      <c r="O6" s="620"/>
      <c r="P6" s="620"/>
      <c r="R6" s="511">
        <f t="shared" si="1"/>
        <v>100</v>
      </c>
    </row>
    <row r="7" spans="1:18">
      <c r="A7" s="713" t="str">
        <f t="shared" si="0"/>
        <v>3|6</v>
      </c>
      <c r="B7" s="714" t="s">
        <v>10</v>
      </c>
      <c r="C7" s="553" t="s">
        <v>11</v>
      </c>
      <c r="D7" s="554"/>
      <c r="E7" s="559"/>
      <c r="F7" s="559">
        <v>30</v>
      </c>
      <c r="G7" s="559">
        <v>70</v>
      </c>
      <c r="H7" s="559"/>
      <c r="I7" s="559"/>
      <c r="J7" s="620"/>
      <c r="K7" s="620"/>
      <c r="L7" s="620"/>
      <c r="M7" s="620"/>
      <c r="N7" s="620"/>
      <c r="O7" s="620"/>
      <c r="P7" s="620"/>
      <c r="R7" s="511">
        <f t="shared" si="1"/>
        <v>100</v>
      </c>
    </row>
    <row r="8" spans="1:18">
      <c r="A8" s="713" t="str">
        <f t="shared" si="0"/>
        <v>3|7</v>
      </c>
      <c r="B8" s="714" t="s">
        <v>12</v>
      </c>
      <c r="C8" s="553" t="s">
        <v>13</v>
      </c>
      <c r="D8" s="554">
        <v>3</v>
      </c>
      <c r="E8" s="559"/>
      <c r="F8" s="559">
        <v>40</v>
      </c>
      <c r="G8" s="559">
        <v>60</v>
      </c>
      <c r="H8" s="559"/>
      <c r="I8" s="559"/>
      <c r="J8" s="620"/>
      <c r="K8" s="620"/>
      <c r="L8" s="620"/>
      <c r="M8" s="620"/>
      <c r="N8" s="620"/>
      <c r="O8" s="620"/>
      <c r="P8" s="620"/>
      <c r="R8" s="511">
        <f t="shared" si="1"/>
        <v>100</v>
      </c>
    </row>
    <row r="9" spans="1:18">
      <c r="A9" s="713" t="str">
        <f t="shared" si="0"/>
        <v>3|8</v>
      </c>
      <c r="B9" s="714" t="s">
        <v>14</v>
      </c>
      <c r="C9" s="553" t="s">
        <v>15</v>
      </c>
      <c r="D9" s="554">
        <v>5</v>
      </c>
      <c r="E9" s="559">
        <v>10</v>
      </c>
      <c r="F9" s="559">
        <v>50</v>
      </c>
      <c r="G9" s="559">
        <v>40</v>
      </c>
      <c r="H9" s="559"/>
      <c r="I9" s="559"/>
      <c r="J9" s="620"/>
      <c r="K9" s="620"/>
      <c r="L9" s="620"/>
      <c r="M9" s="620"/>
      <c r="N9" s="620"/>
      <c r="O9" s="620"/>
      <c r="P9" s="620"/>
      <c r="R9" s="511">
        <f t="shared" si="1"/>
        <v>100</v>
      </c>
    </row>
    <row r="10" spans="1:18">
      <c r="A10" s="713" t="str">
        <f t="shared" si="0"/>
        <v>3|9</v>
      </c>
      <c r="B10" s="714" t="s">
        <v>16</v>
      </c>
      <c r="C10" s="553" t="s">
        <v>17</v>
      </c>
      <c r="D10" s="554"/>
      <c r="E10" s="559">
        <v>20</v>
      </c>
      <c r="F10" s="559">
        <v>50</v>
      </c>
      <c r="G10" s="559">
        <v>30</v>
      </c>
      <c r="H10" s="559"/>
      <c r="I10" s="559"/>
      <c r="J10" s="620"/>
      <c r="K10" s="620"/>
      <c r="L10" s="620"/>
      <c r="M10" s="620"/>
      <c r="N10" s="620"/>
      <c r="O10" s="620"/>
      <c r="P10" s="620"/>
      <c r="R10" s="511">
        <f t="shared" si="1"/>
        <v>100</v>
      </c>
    </row>
    <row r="11" spans="1:18">
      <c r="A11" s="713" t="str">
        <f t="shared" si="0"/>
        <v>3|10</v>
      </c>
      <c r="B11" s="714" t="s">
        <v>18</v>
      </c>
      <c r="C11" s="553" t="s">
        <v>19</v>
      </c>
      <c r="D11" s="554">
        <v>6</v>
      </c>
      <c r="E11" s="559"/>
      <c r="F11" s="559">
        <v>40</v>
      </c>
      <c r="G11" s="559">
        <v>60</v>
      </c>
      <c r="H11" s="559"/>
      <c r="I11" s="559"/>
      <c r="J11" s="620"/>
      <c r="K11" s="620"/>
      <c r="L11" s="620"/>
      <c r="M11" s="620"/>
      <c r="N11" s="620"/>
      <c r="O11" s="620"/>
      <c r="P11" s="620"/>
      <c r="R11" s="511">
        <f t="shared" si="1"/>
        <v>100</v>
      </c>
    </row>
    <row r="12" spans="1:18">
      <c r="A12" s="713" t="str">
        <f t="shared" si="0"/>
        <v>3|11</v>
      </c>
      <c r="B12" s="714" t="s">
        <v>20</v>
      </c>
      <c r="C12" s="553" t="s">
        <v>21</v>
      </c>
      <c r="D12" s="554">
        <v>6</v>
      </c>
      <c r="E12" s="559">
        <v>20</v>
      </c>
      <c r="F12" s="559">
        <v>40</v>
      </c>
      <c r="G12" s="559">
        <v>40</v>
      </c>
      <c r="H12" s="559"/>
      <c r="I12" s="559"/>
      <c r="J12" s="620"/>
      <c r="K12" s="620"/>
      <c r="L12" s="620"/>
      <c r="M12" s="620"/>
      <c r="N12" s="620"/>
      <c r="O12" s="620"/>
      <c r="P12" s="620"/>
      <c r="R12" s="511">
        <f t="shared" si="1"/>
        <v>100</v>
      </c>
    </row>
    <row r="13" spans="1:18">
      <c r="A13" s="713" t="str">
        <f t="shared" si="0"/>
        <v>3|12</v>
      </c>
      <c r="B13" s="714" t="s">
        <v>22</v>
      </c>
      <c r="C13" s="553" t="s">
        <v>23</v>
      </c>
      <c r="D13" s="554"/>
      <c r="E13" s="559">
        <v>20</v>
      </c>
      <c r="F13" s="559">
        <v>40</v>
      </c>
      <c r="G13" s="559">
        <v>40</v>
      </c>
      <c r="H13" s="559"/>
      <c r="I13" s="559"/>
      <c r="J13" s="620"/>
      <c r="K13" s="620"/>
      <c r="L13" s="620"/>
      <c r="M13" s="620"/>
      <c r="N13" s="620"/>
      <c r="O13" s="620"/>
      <c r="P13" s="620"/>
      <c r="R13" s="511">
        <f t="shared" si="1"/>
        <v>100</v>
      </c>
    </row>
    <row r="15" spans="1:18">
      <c r="A15" s="715" t="s">
        <v>0</v>
      </c>
      <c r="B15" s="716">
        <v>4</v>
      </c>
      <c r="C15" s="717"/>
      <c r="D15" s="718"/>
      <c r="E15" s="710">
        <v>1</v>
      </c>
      <c r="F15" s="710">
        <v>2</v>
      </c>
      <c r="G15" s="710">
        <v>3</v>
      </c>
      <c r="H15" s="710">
        <v>4</v>
      </c>
      <c r="I15" s="710">
        <v>5</v>
      </c>
      <c r="J15" s="710">
        <v>6</v>
      </c>
      <c r="K15" s="710">
        <v>7</v>
      </c>
      <c r="L15" s="710">
        <v>8</v>
      </c>
      <c r="M15" s="710">
        <v>9</v>
      </c>
      <c r="N15" s="710">
        <v>10</v>
      </c>
      <c r="O15" s="710">
        <v>11</v>
      </c>
      <c r="P15" s="710">
        <v>12</v>
      </c>
    </row>
    <row r="16" spans="1:18">
      <c r="A16" s="711" t="str">
        <f t="shared" ref="A16:A27" si="2">CONCATENATE($B$15,"|",B16)</f>
        <v>4|1</v>
      </c>
      <c r="B16" s="712">
        <v>1</v>
      </c>
      <c r="C16" s="553" t="s">
        <v>1</v>
      </c>
      <c r="D16" s="554">
        <v>1</v>
      </c>
      <c r="E16" s="555">
        <v>50</v>
      </c>
      <c r="F16" s="555">
        <v>50</v>
      </c>
      <c r="G16" s="555"/>
      <c r="H16" s="555"/>
      <c r="I16" s="555"/>
      <c r="J16" s="664"/>
      <c r="K16" s="664"/>
      <c r="L16" s="664"/>
      <c r="M16" s="664"/>
      <c r="N16" s="664"/>
      <c r="O16" s="664"/>
      <c r="P16" s="664"/>
      <c r="R16" s="511">
        <f t="shared" ref="R16:R27" si="3">SUM(E16:P16)</f>
        <v>100</v>
      </c>
    </row>
    <row r="17" spans="1:18">
      <c r="A17" s="713" t="str">
        <f t="shared" si="2"/>
        <v>4|2</v>
      </c>
      <c r="B17" s="714" t="s">
        <v>2</v>
      </c>
      <c r="C17" s="553" t="s">
        <v>3</v>
      </c>
      <c r="D17" s="554">
        <v>2</v>
      </c>
      <c r="E17" s="555">
        <v>30</v>
      </c>
      <c r="F17" s="555">
        <v>40</v>
      </c>
      <c r="G17" s="555">
        <v>20</v>
      </c>
      <c r="H17" s="555">
        <v>10</v>
      </c>
      <c r="I17" s="555"/>
      <c r="J17" s="620"/>
      <c r="K17" s="620"/>
      <c r="L17" s="620"/>
      <c r="M17" s="620"/>
      <c r="N17" s="620"/>
      <c r="O17" s="620"/>
      <c r="P17" s="620"/>
      <c r="R17" s="511">
        <f t="shared" si="3"/>
        <v>100</v>
      </c>
    </row>
    <row r="18" spans="1:18">
      <c r="A18" s="713" t="str">
        <f t="shared" si="2"/>
        <v>4|3</v>
      </c>
      <c r="B18" s="714" t="s">
        <v>4</v>
      </c>
      <c r="C18" s="553" t="s">
        <v>5</v>
      </c>
      <c r="D18" s="554">
        <v>3</v>
      </c>
      <c r="E18" s="559">
        <v>50</v>
      </c>
      <c r="F18" s="559">
        <v>40</v>
      </c>
      <c r="G18" s="559">
        <v>10</v>
      </c>
      <c r="H18" s="559"/>
      <c r="I18" s="559"/>
      <c r="J18" s="620"/>
      <c r="K18" s="620"/>
      <c r="L18" s="620"/>
      <c r="M18" s="620"/>
      <c r="N18" s="620"/>
      <c r="O18" s="620"/>
      <c r="P18" s="620"/>
      <c r="R18" s="511">
        <f t="shared" si="3"/>
        <v>100</v>
      </c>
    </row>
    <row r="19" spans="1:18">
      <c r="A19" s="713" t="str">
        <f t="shared" si="2"/>
        <v>4|4</v>
      </c>
      <c r="B19" s="714" t="s">
        <v>6</v>
      </c>
      <c r="C19" s="553" t="s">
        <v>7</v>
      </c>
      <c r="D19" s="554">
        <v>4</v>
      </c>
      <c r="E19" s="559">
        <v>20</v>
      </c>
      <c r="F19" s="559">
        <v>40</v>
      </c>
      <c r="G19" s="559">
        <v>20</v>
      </c>
      <c r="H19" s="559">
        <v>20</v>
      </c>
      <c r="I19" s="559"/>
      <c r="J19" s="620"/>
      <c r="K19" s="620"/>
      <c r="L19" s="620"/>
      <c r="M19" s="620"/>
      <c r="N19" s="620"/>
      <c r="O19" s="620"/>
      <c r="P19" s="620"/>
      <c r="R19" s="511">
        <f t="shared" si="3"/>
        <v>100</v>
      </c>
    </row>
    <row r="20" spans="1:18">
      <c r="A20" s="713" t="str">
        <f t="shared" si="2"/>
        <v>4|5</v>
      </c>
      <c r="B20" s="714" t="s">
        <v>8</v>
      </c>
      <c r="C20" s="553" t="s">
        <v>9</v>
      </c>
      <c r="D20" s="554">
        <v>5</v>
      </c>
      <c r="E20" s="559">
        <v>10</v>
      </c>
      <c r="F20" s="559">
        <v>30</v>
      </c>
      <c r="G20" s="559">
        <v>40</v>
      </c>
      <c r="H20" s="559">
        <v>20</v>
      </c>
      <c r="I20" s="559"/>
      <c r="J20" s="620"/>
      <c r="K20" s="620"/>
      <c r="L20" s="620"/>
      <c r="M20" s="620"/>
      <c r="N20" s="620"/>
      <c r="O20" s="620"/>
      <c r="P20" s="620"/>
      <c r="R20" s="511">
        <f t="shared" si="3"/>
        <v>100</v>
      </c>
    </row>
    <row r="21" spans="1:18">
      <c r="A21" s="713" t="str">
        <f t="shared" si="2"/>
        <v>4|6</v>
      </c>
      <c r="B21" s="714" t="s">
        <v>10</v>
      </c>
      <c r="C21" s="553" t="s">
        <v>11</v>
      </c>
      <c r="D21" s="554"/>
      <c r="E21" s="559"/>
      <c r="F21" s="559">
        <v>10</v>
      </c>
      <c r="G21" s="559">
        <v>70</v>
      </c>
      <c r="H21" s="559">
        <v>20</v>
      </c>
      <c r="I21" s="559"/>
      <c r="J21" s="620"/>
      <c r="K21" s="620"/>
      <c r="L21" s="620"/>
      <c r="M21" s="620"/>
      <c r="N21" s="620"/>
      <c r="O21" s="620"/>
      <c r="P21" s="620"/>
      <c r="R21" s="511">
        <f t="shared" si="3"/>
        <v>100</v>
      </c>
    </row>
    <row r="22" spans="1:18">
      <c r="A22" s="713" t="str">
        <f t="shared" si="2"/>
        <v>4|7</v>
      </c>
      <c r="B22" s="714" t="s">
        <v>12</v>
      </c>
      <c r="C22" s="553" t="s">
        <v>13</v>
      </c>
      <c r="D22" s="554"/>
      <c r="E22" s="559"/>
      <c r="F22" s="559">
        <v>30</v>
      </c>
      <c r="G22" s="559">
        <v>30</v>
      </c>
      <c r="H22" s="559">
        <v>40</v>
      </c>
      <c r="I22" s="559"/>
      <c r="J22" s="620"/>
      <c r="K22" s="620"/>
      <c r="L22" s="620"/>
      <c r="M22" s="620"/>
      <c r="N22" s="620"/>
      <c r="O22" s="620"/>
      <c r="P22" s="620"/>
      <c r="R22" s="511">
        <f t="shared" si="3"/>
        <v>100</v>
      </c>
    </row>
    <row r="23" spans="1:18">
      <c r="A23" s="713" t="str">
        <f t="shared" si="2"/>
        <v>4|8</v>
      </c>
      <c r="B23" s="714" t="s">
        <v>14</v>
      </c>
      <c r="C23" s="553" t="s">
        <v>15</v>
      </c>
      <c r="D23" s="554">
        <v>3</v>
      </c>
      <c r="E23" s="559">
        <v>10</v>
      </c>
      <c r="F23" s="559">
        <v>30</v>
      </c>
      <c r="G23" s="559">
        <v>30</v>
      </c>
      <c r="H23" s="559">
        <v>30</v>
      </c>
      <c r="I23" s="559"/>
      <c r="J23" s="620"/>
      <c r="K23" s="620"/>
      <c r="L23" s="620"/>
      <c r="M23" s="620"/>
      <c r="N23" s="620"/>
      <c r="O23" s="620"/>
      <c r="P23" s="620"/>
      <c r="R23" s="511">
        <f t="shared" si="3"/>
        <v>100</v>
      </c>
    </row>
    <row r="24" spans="1:18">
      <c r="A24" s="713" t="str">
        <f t="shared" si="2"/>
        <v>4|9</v>
      </c>
      <c r="B24" s="714" t="s">
        <v>16</v>
      </c>
      <c r="C24" s="553" t="s">
        <v>17</v>
      </c>
      <c r="D24" s="554">
        <v>5</v>
      </c>
      <c r="E24" s="559">
        <v>20</v>
      </c>
      <c r="F24" s="559">
        <v>30</v>
      </c>
      <c r="G24" s="559">
        <v>30</v>
      </c>
      <c r="H24" s="559">
        <v>20</v>
      </c>
      <c r="I24" s="559"/>
      <c r="J24" s="620"/>
      <c r="K24" s="620"/>
      <c r="L24" s="620"/>
      <c r="M24" s="620"/>
      <c r="N24" s="620"/>
      <c r="O24" s="620"/>
      <c r="P24" s="620"/>
      <c r="R24" s="511">
        <f t="shared" si="3"/>
        <v>100</v>
      </c>
    </row>
    <row r="25" spans="1:18">
      <c r="A25" s="713" t="str">
        <f t="shared" si="2"/>
        <v>4|10</v>
      </c>
      <c r="B25" s="714" t="s">
        <v>18</v>
      </c>
      <c r="C25" s="553" t="s">
        <v>19</v>
      </c>
      <c r="D25" s="554">
        <v>6</v>
      </c>
      <c r="E25" s="559"/>
      <c r="F25" s="559">
        <v>30</v>
      </c>
      <c r="G25" s="559">
        <v>40</v>
      </c>
      <c r="H25" s="559">
        <v>30</v>
      </c>
      <c r="I25" s="559"/>
      <c r="J25" s="620"/>
      <c r="K25" s="620"/>
      <c r="L25" s="620"/>
      <c r="M25" s="620"/>
      <c r="N25" s="620"/>
      <c r="O25" s="620"/>
      <c r="P25" s="620"/>
      <c r="R25" s="511">
        <f t="shared" si="3"/>
        <v>100</v>
      </c>
    </row>
    <row r="26" spans="1:18">
      <c r="A26" s="713" t="str">
        <f t="shared" si="2"/>
        <v>4|11</v>
      </c>
      <c r="B26" s="714" t="s">
        <v>20</v>
      </c>
      <c r="C26" s="553" t="s">
        <v>21</v>
      </c>
      <c r="D26" s="554">
        <v>6</v>
      </c>
      <c r="E26" s="559">
        <v>10</v>
      </c>
      <c r="F26" s="559">
        <v>30</v>
      </c>
      <c r="G26" s="559">
        <v>30</v>
      </c>
      <c r="H26" s="559">
        <v>30</v>
      </c>
      <c r="I26" s="559"/>
      <c r="J26" s="620"/>
      <c r="K26" s="620"/>
      <c r="L26" s="620"/>
      <c r="M26" s="620"/>
      <c r="N26" s="620"/>
      <c r="O26" s="620"/>
      <c r="P26" s="620"/>
      <c r="R26" s="511">
        <f t="shared" si="3"/>
        <v>100</v>
      </c>
    </row>
    <row r="27" spans="1:18">
      <c r="A27" s="713" t="str">
        <f t="shared" si="2"/>
        <v>4|12</v>
      </c>
      <c r="B27" s="714" t="s">
        <v>22</v>
      </c>
      <c r="C27" s="553" t="s">
        <v>23</v>
      </c>
      <c r="D27" s="554"/>
      <c r="E27" s="559">
        <v>20</v>
      </c>
      <c r="F27" s="559">
        <v>20</v>
      </c>
      <c r="G27" s="559">
        <v>40</v>
      </c>
      <c r="H27" s="559">
        <v>20</v>
      </c>
      <c r="I27" s="559"/>
      <c r="J27" s="620"/>
      <c r="K27" s="620"/>
      <c r="L27" s="620"/>
      <c r="M27" s="620"/>
      <c r="N27" s="620"/>
      <c r="O27" s="620"/>
      <c r="P27" s="620"/>
      <c r="R27" s="511">
        <f t="shared" si="3"/>
        <v>100</v>
      </c>
    </row>
    <row r="29" spans="1:18">
      <c r="A29" s="715" t="s">
        <v>0</v>
      </c>
      <c r="B29" s="716">
        <v>5</v>
      </c>
      <c r="C29" s="717"/>
      <c r="D29" s="718"/>
      <c r="E29" s="710">
        <v>1</v>
      </c>
      <c r="F29" s="710">
        <v>2</v>
      </c>
      <c r="G29" s="710">
        <v>3</v>
      </c>
      <c r="H29" s="710">
        <v>4</v>
      </c>
      <c r="I29" s="710">
        <v>5</v>
      </c>
      <c r="J29" s="710">
        <v>6</v>
      </c>
      <c r="K29" s="710">
        <v>7</v>
      </c>
      <c r="L29" s="710">
        <v>8</v>
      </c>
      <c r="M29" s="710">
        <v>9</v>
      </c>
      <c r="N29" s="710">
        <v>10</v>
      </c>
      <c r="O29" s="710">
        <v>11</v>
      </c>
      <c r="P29" s="710">
        <v>12</v>
      </c>
    </row>
    <row r="30" spans="1:18">
      <c r="A30" s="719" t="str">
        <f t="shared" ref="A30:A41" si="4">CONCATENATE($B$29,"|",B30)</f>
        <v>5|1</v>
      </c>
      <c r="B30" s="712">
        <v>1</v>
      </c>
      <c r="C30" s="553" t="s">
        <v>1</v>
      </c>
      <c r="D30" s="554">
        <v>1</v>
      </c>
      <c r="E30" s="555">
        <v>40</v>
      </c>
      <c r="F30" s="555">
        <v>40</v>
      </c>
      <c r="G30" s="555">
        <v>20</v>
      </c>
      <c r="H30" s="555"/>
      <c r="I30" s="555"/>
      <c r="J30" s="664"/>
      <c r="K30" s="664"/>
      <c r="L30" s="664"/>
      <c r="M30" s="664"/>
      <c r="N30" s="664"/>
      <c r="O30" s="664"/>
      <c r="P30" s="664"/>
      <c r="R30" s="511">
        <f t="shared" ref="R30:R41" si="5">SUM(E30:P30)</f>
        <v>100</v>
      </c>
    </row>
    <row r="31" spans="1:18">
      <c r="A31" s="713" t="str">
        <f t="shared" si="4"/>
        <v>5|2</v>
      </c>
      <c r="B31" s="714" t="s">
        <v>2</v>
      </c>
      <c r="C31" s="553" t="s">
        <v>3</v>
      </c>
      <c r="D31" s="554">
        <v>2</v>
      </c>
      <c r="E31" s="555">
        <v>20</v>
      </c>
      <c r="F31" s="555">
        <v>30</v>
      </c>
      <c r="G31" s="555">
        <v>30</v>
      </c>
      <c r="H31" s="555">
        <v>10</v>
      </c>
      <c r="I31" s="555">
        <v>10</v>
      </c>
      <c r="J31" s="620"/>
      <c r="K31" s="620"/>
      <c r="L31" s="620"/>
      <c r="M31" s="620"/>
      <c r="N31" s="620"/>
      <c r="O31" s="620"/>
      <c r="P31" s="620"/>
      <c r="R31" s="511">
        <f t="shared" si="5"/>
        <v>100</v>
      </c>
    </row>
    <row r="32" spans="1:18">
      <c r="A32" s="713" t="str">
        <f t="shared" si="4"/>
        <v>5|3</v>
      </c>
      <c r="B32" s="714" t="s">
        <v>4</v>
      </c>
      <c r="C32" s="553" t="s">
        <v>5</v>
      </c>
      <c r="D32" s="554">
        <v>3</v>
      </c>
      <c r="E32" s="559">
        <v>40</v>
      </c>
      <c r="F32" s="559">
        <v>40</v>
      </c>
      <c r="G32" s="559">
        <v>20</v>
      </c>
      <c r="H32" s="559"/>
      <c r="I32" s="559"/>
      <c r="J32" s="620"/>
      <c r="K32" s="620"/>
      <c r="L32" s="620"/>
      <c r="M32" s="620"/>
      <c r="N32" s="620"/>
      <c r="O32" s="620"/>
      <c r="P32" s="620"/>
      <c r="R32" s="511">
        <f t="shared" si="5"/>
        <v>100</v>
      </c>
    </row>
    <row r="33" spans="1:18">
      <c r="A33" s="713" t="str">
        <f t="shared" si="4"/>
        <v>5|4</v>
      </c>
      <c r="B33" s="714" t="s">
        <v>6</v>
      </c>
      <c r="C33" s="553" t="s">
        <v>7</v>
      </c>
      <c r="D33" s="554">
        <v>4</v>
      </c>
      <c r="E33" s="559">
        <v>20</v>
      </c>
      <c r="F33" s="559">
        <v>20</v>
      </c>
      <c r="G33" s="559">
        <v>20</v>
      </c>
      <c r="H33" s="559">
        <v>20</v>
      </c>
      <c r="I33" s="559">
        <v>20</v>
      </c>
      <c r="J33" s="620"/>
      <c r="K33" s="620"/>
      <c r="L33" s="620"/>
      <c r="M33" s="620"/>
      <c r="N33" s="620"/>
      <c r="O33" s="620"/>
      <c r="P33" s="620"/>
      <c r="R33" s="511">
        <f t="shared" si="5"/>
        <v>100</v>
      </c>
    </row>
    <row r="34" spans="1:18">
      <c r="A34" s="713" t="str">
        <f t="shared" si="4"/>
        <v>5|5</v>
      </c>
      <c r="B34" s="714" t="s">
        <v>8</v>
      </c>
      <c r="C34" s="553" t="s">
        <v>9</v>
      </c>
      <c r="D34" s="554">
        <v>5</v>
      </c>
      <c r="E34" s="559">
        <v>5</v>
      </c>
      <c r="F34" s="559">
        <v>15</v>
      </c>
      <c r="G34" s="559">
        <v>20</v>
      </c>
      <c r="H34" s="559">
        <v>30</v>
      </c>
      <c r="I34" s="559">
        <v>30</v>
      </c>
      <c r="J34" s="620"/>
      <c r="K34" s="620"/>
      <c r="L34" s="620"/>
      <c r="M34" s="620"/>
      <c r="N34" s="620"/>
      <c r="O34" s="620"/>
      <c r="P34" s="620"/>
      <c r="R34" s="511">
        <f t="shared" si="5"/>
        <v>100</v>
      </c>
    </row>
    <row r="35" spans="1:18">
      <c r="A35" s="713" t="str">
        <f t="shared" si="4"/>
        <v>5|6</v>
      </c>
      <c r="B35" s="714" t="s">
        <v>10</v>
      </c>
      <c r="C35" s="553" t="s">
        <v>11</v>
      </c>
      <c r="D35" s="554"/>
      <c r="E35" s="559"/>
      <c r="F35" s="559"/>
      <c r="G35" s="559">
        <v>60</v>
      </c>
      <c r="H35" s="559">
        <v>40</v>
      </c>
      <c r="I35" s="559"/>
      <c r="J35" s="620"/>
      <c r="K35" s="620"/>
      <c r="L35" s="620"/>
      <c r="M35" s="620"/>
      <c r="N35" s="620"/>
      <c r="O35" s="620"/>
      <c r="P35" s="620"/>
      <c r="R35" s="511">
        <f t="shared" si="5"/>
        <v>100</v>
      </c>
    </row>
    <row r="36" spans="1:18">
      <c r="A36" s="713" t="str">
        <f t="shared" si="4"/>
        <v>5|7</v>
      </c>
      <c r="B36" s="714" t="s">
        <v>12</v>
      </c>
      <c r="C36" s="553" t="s">
        <v>13</v>
      </c>
      <c r="D36" s="554">
        <v>3</v>
      </c>
      <c r="E36" s="559"/>
      <c r="F36" s="559">
        <v>10</v>
      </c>
      <c r="G36" s="559">
        <v>30</v>
      </c>
      <c r="H36" s="559">
        <v>30</v>
      </c>
      <c r="I36" s="559">
        <v>30</v>
      </c>
      <c r="J36" s="620"/>
      <c r="K36" s="620"/>
      <c r="L36" s="620"/>
      <c r="M36" s="620"/>
      <c r="N36" s="620"/>
      <c r="O36" s="620"/>
      <c r="P36" s="620"/>
      <c r="R36" s="511">
        <f t="shared" si="5"/>
        <v>100</v>
      </c>
    </row>
    <row r="37" spans="1:18">
      <c r="A37" s="713" t="str">
        <f t="shared" si="4"/>
        <v>5|8</v>
      </c>
      <c r="B37" s="714" t="s">
        <v>14</v>
      </c>
      <c r="C37" s="553" t="s">
        <v>15</v>
      </c>
      <c r="D37" s="554">
        <v>5</v>
      </c>
      <c r="E37" s="559">
        <v>10</v>
      </c>
      <c r="F37" s="559">
        <v>20</v>
      </c>
      <c r="G37" s="559">
        <v>30</v>
      </c>
      <c r="H37" s="559">
        <v>20</v>
      </c>
      <c r="I37" s="559">
        <v>20</v>
      </c>
      <c r="J37" s="620"/>
      <c r="K37" s="620"/>
      <c r="L37" s="620"/>
      <c r="M37" s="620"/>
      <c r="N37" s="620"/>
      <c r="O37" s="620"/>
      <c r="P37" s="620"/>
      <c r="R37" s="511">
        <f t="shared" si="5"/>
        <v>100</v>
      </c>
    </row>
    <row r="38" spans="1:18">
      <c r="A38" s="713" t="str">
        <f t="shared" si="4"/>
        <v>5|9</v>
      </c>
      <c r="B38" s="714" t="s">
        <v>16</v>
      </c>
      <c r="C38" s="553" t="s">
        <v>17</v>
      </c>
      <c r="D38" s="554">
        <v>6</v>
      </c>
      <c r="E38" s="559">
        <v>20</v>
      </c>
      <c r="F38" s="559">
        <v>20</v>
      </c>
      <c r="G38" s="559">
        <v>30</v>
      </c>
      <c r="H38" s="559">
        <v>20</v>
      </c>
      <c r="I38" s="559">
        <v>10</v>
      </c>
      <c r="J38" s="620"/>
      <c r="K38" s="620"/>
      <c r="L38" s="620"/>
      <c r="M38" s="620"/>
      <c r="N38" s="620"/>
      <c r="O38" s="620"/>
      <c r="P38" s="620"/>
      <c r="R38" s="511">
        <f t="shared" si="5"/>
        <v>100</v>
      </c>
    </row>
    <row r="39" spans="1:18">
      <c r="A39" s="713" t="str">
        <f t="shared" si="4"/>
        <v>5|10</v>
      </c>
      <c r="B39" s="714" t="s">
        <v>18</v>
      </c>
      <c r="C39" s="553" t="s">
        <v>19</v>
      </c>
      <c r="D39" s="554">
        <v>6</v>
      </c>
      <c r="E39" s="559"/>
      <c r="F39" s="559">
        <v>10</v>
      </c>
      <c r="G39" s="559">
        <v>30</v>
      </c>
      <c r="H39" s="559">
        <v>30</v>
      </c>
      <c r="I39" s="559">
        <v>30</v>
      </c>
      <c r="J39" s="620"/>
      <c r="K39" s="620"/>
      <c r="L39" s="620"/>
      <c r="M39" s="620"/>
      <c r="N39" s="620"/>
      <c r="O39" s="620"/>
      <c r="P39" s="620"/>
      <c r="R39" s="511">
        <f t="shared" si="5"/>
        <v>100</v>
      </c>
    </row>
    <row r="40" spans="1:18">
      <c r="A40" s="713" t="str">
        <f t="shared" si="4"/>
        <v>5|11</v>
      </c>
      <c r="B40" s="714" t="s">
        <v>20</v>
      </c>
      <c r="C40" s="553" t="s">
        <v>21</v>
      </c>
      <c r="D40" s="554"/>
      <c r="E40" s="559">
        <v>10</v>
      </c>
      <c r="F40" s="559">
        <v>20</v>
      </c>
      <c r="G40" s="559">
        <v>20</v>
      </c>
      <c r="H40" s="559">
        <v>30</v>
      </c>
      <c r="I40" s="559">
        <v>20</v>
      </c>
      <c r="J40" s="620"/>
      <c r="K40" s="620"/>
      <c r="L40" s="620"/>
      <c r="M40" s="620"/>
      <c r="N40" s="620"/>
      <c r="O40" s="620"/>
      <c r="P40" s="620"/>
      <c r="R40" s="511">
        <f t="shared" si="5"/>
        <v>100</v>
      </c>
    </row>
    <row r="41" spans="1:18">
      <c r="A41" s="713" t="str">
        <f t="shared" si="4"/>
        <v>5|12</v>
      </c>
      <c r="B41" s="714" t="s">
        <v>22</v>
      </c>
      <c r="C41" s="553" t="s">
        <v>23</v>
      </c>
      <c r="D41" s="554"/>
      <c r="E41" s="559">
        <v>20</v>
      </c>
      <c r="F41" s="559">
        <v>20</v>
      </c>
      <c r="G41" s="559">
        <v>20</v>
      </c>
      <c r="H41" s="559">
        <v>20</v>
      </c>
      <c r="I41" s="559">
        <v>20</v>
      </c>
      <c r="J41" s="620"/>
      <c r="K41" s="620"/>
      <c r="L41" s="620"/>
      <c r="M41" s="620"/>
      <c r="N41" s="620"/>
      <c r="O41" s="620"/>
      <c r="P41" s="620"/>
      <c r="R41" s="511">
        <f t="shared" si="5"/>
        <v>100</v>
      </c>
    </row>
    <row r="43" spans="1:18">
      <c r="A43" s="715" t="s">
        <v>0</v>
      </c>
      <c r="B43" s="716">
        <v>6</v>
      </c>
      <c r="C43" s="717"/>
      <c r="D43" s="718"/>
      <c r="E43" s="710">
        <v>1</v>
      </c>
      <c r="F43" s="710">
        <v>2</v>
      </c>
      <c r="G43" s="710">
        <v>3</v>
      </c>
      <c r="H43" s="710">
        <v>4</v>
      </c>
      <c r="I43" s="710">
        <v>5</v>
      </c>
      <c r="J43" s="710">
        <v>6</v>
      </c>
      <c r="K43" s="710">
        <v>7</v>
      </c>
      <c r="L43" s="710">
        <v>8</v>
      </c>
      <c r="M43" s="710">
        <v>9</v>
      </c>
      <c r="N43" s="710">
        <v>10</v>
      </c>
      <c r="O43" s="710">
        <v>11</v>
      </c>
      <c r="P43" s="710">
        <v>12</v>
      </c>
    </row>
    <row r="44" spans="1:18">
      <c r="A44" s="719" t="str">
        <f t="shared" ref="A44:A55" si="6">CONCATENATE($B$43,"|",B44)</f>
        <v>6|1</v>
      </c>
      <c r="B44" s="712">
        <v>1</v>
      </c>
      <c r="C44" s="553" t="s">
        <v>1</v>
      </c>
      <c r="D44" s="554">
        <v>1</v>
      </c>
      <c r="E44" s="555">
        <v>40</v>
      </c>
      <c r="F44" s="555">
        <v>30</v>
      </c>
      <c r="G44" s="555">
        <v>30</v>
      </c>
      <c r="H44" s="555"/>
      <c r="I44" s="555"/>
      <c r="J44" s="664"/>
      <c r="K44" s="664"/>
      <c r="L44" s="664"/>
      <c r="M44" s="664"/>
      <c r="N44" s="664"/>
      <c r="O44" s="664"/>
      <c r="P44" s="664"/>
      <c r="R44" s="511">
        <f t="shared" ref="R44:R55" si="7">SUM(E44:P44)</f>
        <v>100</v>
      </c>
    </row>
    <row r="45" spans="1:18">
      <c r="A45" s="713" t="str">
        <f t="shared" si="6"/>
        <v>6|2</v>
      </c>
      <c r="B45" s="714" t="s">
        <v>2</v>
      </c>
      <c r="C45" s="553" t="s">
        <v>3</v>
      </c>
      <c r="D45" s="554">
        <v>2</v>
      </c>
      <c r="E45" s="555">
        <v>20</v>
      </c>
      <c r="F45" s="555">
        <v>30</v>
      </c>
      <c r="G45" s="555">
        <v>20</v>
      </c>
      <c r="H45" s="555">
        <v>10</v>
      </c>
      <c r="I45" s="555">
        <v>10</v>
      </c>
      <c r="J45" s="620">
        <v>10</v>
      </c>
      <c r="K45" s="620"/>
      <c r="L45" s="620"/>
      <c r="M45" s="620"/>
      <c r="N45" s="620"/>
      <c r="O45" s="620"/>
      <c r="P45" s="620"/>
      <c r="R45" s="511">
        <f t="shared" si="7"/>
        <v>100</v>
      </c>
    </row>
    <row r="46" spans="1:18">
      <c r="A46" s="713" t="str">
        <f t="shared" si="6"/>
        <v>6|3</v>
      </c>
      <c r="B46" s="714" t="s">
        <v>4</v>
      </c>
      <c r="C46" s="553" t="s">
        <v>5</v>
      </c>
      <c r="D46" s="554">
        <v>3</v>
      </c>
      <c r="E46" s="559">
        <v>20</v>
      </c>
      <c r="F46" s="559">
        <v>40</v>
      </c>
      <c r="G46" s="559">
        <v>40</v>
      </c>
      <c r="H46" s="559"/>
      <c r="I46" s="559"/>
      <c r="J46" s="620"/>
      <c r="K46" s="620"/>
      <c r="L46" s="620"/>
      <c r="M46" s="620"/>
      <c r="N46" s="620"/>
      <c r="O46" s="620"/>
      <c r="P46" s="620"/>
      <c r="R46" s="511">
        <f t="shared" si="7"/>
        <v>100</v>
      </c>
    </row>
    <row r="47" spans="1:18">
      <c r="A47" s="713" t="str">
        <f t="shared" si="6"/>
        <v>6|4</v>
      </c>
      <c r="B47" s="714" t="s">
        <v>6</v>
      </c>
      <c r="C47" s="553" t="s">
        <v>7</v>
      </c>
      <c r="D47" s="554"/>
      <c r="E47" s="559">
        <v>10</v>
      </c>
      <c r="F47" s="559">
        <v>20</v>
      </c>
      <c r="G47" s="559">
        <v>20</v>
      </c>
      <c r="H47" s="559">
        <v>20</v>
      </c>
      <c r="I47" s="559">
        <v>20</v>
      </c>
      <c r="J47" s="620">
        <v>10</v>
      </c>
      <c r="K47" s="620"/>
      <c r="L47" s="620"/>
      <c r="M47" s="620"/>
      <c r="N47" s="620"/>
      <c r="O47" s="620"/>
      <c r="P47" s="620"/>
      <c r="R47" s="511">
        <f t="shared" si="7"/>
        <v>100</v>
      </c>
    </row>
    <row r="48" spans="1:18">
      <c r="A48" s="713" t="str">
        <f t="shared" si="6"/>
        <v>6|5</v>
      </c>
      <c r="B48" s="714" t="s">
        <v>8</v>
      </c>
      <c r="C48" s="553" t="s">
        <v>9</v>
      </c>
      <c r="D48" s="554">
        <v>4</v>
      </c>
      <c r="E48" s="559">
        <v>5</v>
      </c>
      <c r="F48" s="559">
        <v>10</v>
      </c>
      <c r="G48" s="559">
        <v>20</v>
      </c>
      <c r="H48" s="559">
        <v>30</v>
      </c>
      <c r="I48" s="559">
        <v>25</v>
      </c>
      <c r="J48" s="620">
        <v>10</v>
      </c>
      <c r="K48" s="620"/>
      <c r="L48" s="620"/>
      <c r="M48" s="620"/>
      <c r="N48" s="620"/>
      <c r="O48" s="620"/>
      <c r="P48" s="620"/>
      <c r="R48" s="511">
        <f t="shared" si="7"/>
        <v>100</v>
      </c>
    </row>
    <row r="49" spans="1:18">
      <c r="A49" s="713" t="str">
        <f t="shared" si="6"/>
        <v>6|6</v>
      </c>
      <c r="B49" s="714" t="s">
        <v>10</v>
      </c>
      <c r="C49" s="553" t="s">
        <v>11</v>
      </c>
      <c r="D49" s="554">
        <v>5</v>
      </c>
      <c r="E49" s="559"/>
      <c r="F49" s="559"/>
      <c r="G49" s="559">
        <v>50</v>
      </c>
      <c r="H49" s="559">
        <v>50</v>
      </c>
      <c r="I49" s="559"/>
      <c r="J49" s="620"/>
      <c r="K49" s="620"/>
      <c r="L49" s="620"/>
      <c r="M49" s="620"/>
      <c r="N49" s="620"/>
      <c r="O49" s="620"/>
      <c r="P49" s="620"/>
      <c r="R49" s="511">
        <f t="shared" si="7"/>
        <v>100</v>
      </c>
    </row>
    <row r="50" spans="1:18">
      <c r="A50" s="713" t="str">
        <f t="shared" si="6"/>
        <v>6|7</v>
      </c>
      <c r="B50" s="714" t="s">
        <v>12</v>
      </c>
      <c r="C50" s="553" t="s">
        <v>13</v>
      </c>
      <c r="D50" s="554">
        <v>3</v>
      </c>
      <c r="E50" s="559"/>
      <c r="F50" s="559"/>
      <c r="G50" s="559">
        <v>20</v>
      </c>
      <c r="H50" s="559">
        <v>30</v>
      </c>
      <c r="I50" s="559">
        <v>30</v>
      </c>
      <c r="J50" s="620">
        <v>20</v>
      </c>
      <c r="K50" s="620"/>
      <c r="L50" s="620"/>
      <c r="M50" s="620"/>
      <c r="N50" s="620"/>
      <c r="O50" s="620"/>
      <c r="P50" s="620"/>
      <c r="R50" s="511">
        <f t="shared" si="7"/>
        <v>100</v>
      </c>
    </row>
    <row r="51" spans="1:18">
      <c r="A51" s="713" t="str">
        <f t="shared" si="6"/>
        <v>6|8</v>
      </c>
      <c r="B51" s="714" t="s">
        <v>14</v>
      </c>
      <c r="C51" s="553" t="s">
        <v>15</v>
      </c>
      <c r="D51" s="554">
        <v>5</v>
      </c>
      <c r="E51" s="559">
        <v>10</v>
      </c>
      <c r="F51" s="559">
        <v>10</v>
      </c>
      <c r="G51" s="559">
        <v>20</v>
      </c>
      <c r="H51" s="559">
        <v>20</v>
      </c>
      <c r="I51" s="559">
        <v>20</v>
      </c>
      <c r="J51" s="620">
        <v>20</v>
      </c>
      <c r="K51" s="620"/>
      <c r="L51" s="620"/>
      <c r="M51" s="620"/>
      <c r="N51" s="620"/>
      <c r="O51" s="620"/>
      <c r="P51" s="620"/>
      <c r="R51" s="511">
        <f t="shared" si="7"/>
        <v>100</v>
      </c>
    </row>
    <row r="52" spans="1:18">
      <c r="A52" s="713" t="str">
        <f t="shared" si="6"/>
        <v>6|9</v>
      </c>
      <c r="B52" s="714" t="s">
        <v>16</v>
      </c>
      <c r="C52" s="553" t="s">
        <v>17</v>
      </c>
      <c r="D52" s="554">
        <v>6</v>
      </c>
      <c r="E52" s="559">
        <v>10</v>
      </c>
      <c r="F52" s="559">
        <v>20</v>
      </c>
      <c r="G52" s="559">
        <v>20</v>
      </c>
      <c r="H52" s="559">
        <v>20</v>
      </c>
      <c r="I52" s="559">
        <v>20</v>
      </c>
      <c r="J52" s="620">
        <v>10</v>
      </c>
      <c r="K52" s="620"/>
      <c r="L52" s="620"/>
      <c r="M52" s="620"/>
      <c r="N52" s="620"/>
      <c r="O52" s="620"/>
      <c r="P52" s="620"/>
      <c r="R52" s="511">
        <f t="shared" si="7"/>
        <v>100</v>
      </c>
    </row>
    <row r="53" spans="1:18">
      <c r="A53" s="713" t="str">
        <f t="shared" si="6"/>
        <v>6|10</v>
      </c>
      <c r="B53" s="714" t="s">
        <v>18</v>
      </c>
      <c r="C53" s="553" t="s">
        <v>19</v>
      </c>
      <c r="D53" s="554">
        <v>6</v>
      </c>
      <c r="E53" s="559"/>
      <c r="F53" s="559"/>
      <c r="G53" s="559">
        <v>20</v>
      </c>
      <c r="H53" s="559">
        <v>30</v>
      </c>
      <c r="I53" s="559">
        <v>30</v>
      </c>
      <c r="J53" s="620">
        <v>20</v>
      </c>
      <c r="K53" s="620"/>
      <c r="L53" s="620"/>
      <c r="M53" s="620"/>
      <c r="N53" s="620"/>
      <c r="O53" s="620"/>
      <c r="P53" s="620"/>
      <c r="R53" s="511">
        <f t="shared" si="7"/>
        <v>100</v>
      </c>
    </row>
    <row r="54" spans="1:18">
      <c r="A54" s="713" t="str">
        <f t="shared" si="6"/>
        <v>6|11</v>
      </c>
      <c r="B54" s="714" t="s">
        <v>20</v>
      </c>
      <c r="C54" s="553" t="s">
        <v>21</v>
      </c>
      <c r="D54" s="554"/>
      <c r="E54" s="559">
        <v>10</v>
      </c>
      <c r="F54" s="559">
        <v>10</v>
      </c>
      <c r="G54" s="559">
        <v>20</v>
      </c>
      <c r="H54" s="559">
        <v>20</v>
      </c>
      <c r="I54" s="559">
        <v>20</v>
      </c>
      <c r="J54" s="620">
        <v>20</v>
      </c>
      <c r="K54" s="620"/>
      <c r="L54" s="620"/>
      <c r="M54" s="620"/>
      <c r="N54" s="620"/>
      <c r="O54" s="620"/>
      <c r="P54" s="620"/>
      <c r="R54" s="511">
        <f t="shared" si="7"/>
        <v>100</v>
      </c>
    </row>
    <row r="55" spans="1:18">
      <c r="A55" s="713" t="str">
        <f t="shared" si="6"/>
        <v>6|12</v>
      </c>
      <c r="B55" s="714" t="s">
        <v>22</v>
      </c>
      <c r="C55" s="553" t="s">
        <v>23</v>
      </c>
      <c r="D55" s="554"/>
      <c r="E55" s="559">
        <v>10</v>
      </c>
      <c r="F55" s="559">
        <v>20</v>
      </c>
      <c r="G55" s="559">
        <v>20</v>
      </c>
      <c r="H55" s="559">
        <v>20</v>
      </c>
      <c r="I55" s="559">
        <v>20</v>
      </c>
      <c r="J55" s="620">
        <v>10</v>
      </c>
      <c r="K55" s="620"/>
      <c r="L55" s="620"/>
      <c r="M55" s="620"/>
      <c r="N55" s="620"/>
      <c r="O55" s="620"/>
      <c r="P55" s="620"/>
      <c r="R55" s="511">
        <f t="shared" si="7"/>
        <v>100</v>
      </c>
    </row>
    <row r="57" spans="1:18">
      <c r="A57" s="715" t="s">
        <v>0</v>
      </c>
      <c r="B57" s="716">
        <v>7</v>
      </c>
      <c r="C57" s="717"/>
      <c r="D57" s="718"/>
      <c r="E57" s="710">
        <v>1</v>
      </c>
      <c r="F57" s="710">
        <v>2</v>
      </c>
      <c r="G57" s="710">
        <v>3</v>
      </c>
      <c r="H57" s="710">
        <v>4</v>
      </c>
      <c r="I57" s="710">
        <v>5</v>
      </c>
      <c r="J57" s="710">
        <v>6</v>
      </c>
      <c r="K57" s="710">
        <v>7</v>
      </c>
      <c r="L57" s="710">
        <v>8</v>
      </c>
      <c r="M57" s="710">
        <v>9</v>
      </c>
      <c r="N57" s="710">
        <v>10</v>
      </c>
      <c r="O57" s="710">
        <v>11</v>
      </c>
      <c r="P57" s="710">
        <v>12</v>
      </c>
    </row>
    <row r="58" spans="1:18">
      <c r="A58" s="719" t="str">
        <f t="shared" ref="A58:A69" si="8">CONCATENATE($B$57,"|",B58)</f>
        <v>7|1</v>
      </c>
      <c r="B58" s="712">
        <v>1</v>
      </c>
      <c r="C58" s="553" t="s">
        <v>1</v>
      </c>
      <c r="D58" s="554">
        <v>1</v>
      </c>
      <c r="E58" s="555">
        <v>30</v>
      </c>
      <c r="F58" s="555">
        <v>30</v>
      </c>
      <c r="G58" s="555">
        <v>30</v>
      </c>
      <c r="H58" s="555">
        <v>10</v>
      </c>
      <c r="I58" s="555"/>
      <c r="J58" s="664"/>
      <c r="K58" s="664"/>
      <c r="L58" s="664"/>
      <c r="M58" s="664"/>
      <c r="N58" s="664"/>
      <c r="O58" s="664"/>
      <c r="P58" s="664"/>
      <c r="R58" s="511">
        <f t="shared" ref="R58:R69" si="9">SUM(E58:P58)</f>
        <v>100</v>
      </c>
    </row>
    <row r="59" spans="1:18">
      <c r="A59" s="713" t="str">
        <f t="shared" si="8"/>
        <v>7|2</v>
      </c>
      <c r="B59" s="714" t="s">
        <v>2</v>
      </c>
      <c r="C59" s="553" t="s">
        <v>3</v>
      </c>
      <c r="D59" s="554">
        <v>2</v>
      </c>
      <c r="E59" s="555">
        <v>20</v>
      </c>
      <c r="F59" s="555">
        <v>20</v>
      </c>
      <c r="G59" s="555">
        <v>20</v>
      </c>
      <c r="H59" s="555">
        <v>10</v>
      </c>
      <c r="I59" s="555">
        <v>10</v>
      </c>
      <c r="J59" s="620">
        <v>10</v>
      </c>
      <c r="K59" s="620">
        <v>10</v>
      </c>
      <c r="L59" s="620"/>
      <c r="M59" s="620"/>
      <c r="N59" s="620"/>
      <c r="O59" s="620"/>
      <c r="P59" s="620"/>
      <c r="R59" s="511">
        <f t="shared" si="9"/>
        <v>100</v>
      </c>
    </row>
    <row r="60" spans="1:18">
      <c r="A60" s="713" t="str">
        <f t="shared" si="8"/>
        <v>7|3</v>
      </c>
      <c r="B60" s="714" t="s">
        <v>4</v>
      </c>
      <c r="C60" s="553" t="s">
        <v>5</v>
      </c>
      <c r="D60" s="554">
        <v>3</v>
      </c>
      <c r="E60" s="559">
        <v>20</v>
      </c>
      <c r="F60" s="559">
        <v>30</v>
      </c>
      <c r="G60" s="559">
        <v>30</v>
      </c>
      <c r="H60" s="559">
        <v>20</v>
      </c>
      <c r="I60" s="559"/>
      <c r="J60" s="620"/>
      <c r="K60" s="620"/>
      <c r="L60" s="620"/>
      <c r="M60" s="620"/>
      <c r="N60" s="620"/>
      <c r="O60" s="620"/>
      <c r="P60" s="620"/>
      <c r="R60" s="511">
        <f t="shared" si="9"/>
        <v>100</v>
      </c>
    </row>
    <row r="61" spans="1:18">
      <c r="A61" s="713" t="str">
        <f t="shared" si="8"/>
        <v>7|4</v>
      </c>
      <c r="B61" s="714" t="s">
        <v>6</v>
      </c>
      <c r="C61" s="553" t="s">
        <v>7</v>
      </c>
      <c r="D61" s="554"/>
      <c r="E61" s="559">
        <v>10</v>
      </c>
      <c r="F61" s="559">
        <v>10</v>
      </c>
      <c r="G61" s="559">
        <v>20</v>
      </c>
      <c r="H61" s="559">
        <v>20</v>
      </c>
      <c r="I61" s="559">
        <v>20</v>
      </c>
      <c r="J61" s="620">
        <v>10</v>
      </c>
      <c r="K61" s="620">
        <v>10</v>
      </c>
      <c r="L61" s="620"/>
      <c r="M61" s="620"/>
      <c r="N61" s="620"/>
      <c r="O61" s="620"/>
      <c r="P61" s="620"/>
      <c r="R61" s="511">
        <f t="shared" si="9"/>
        <v>100</v>
      </c>
    </row>
    <row r="62" spans="1:18">
      <c r="A62" s="713" t="str">
        <f t="shared" si="8"/>
        <v>7|5</v>
      </c>
      <c r="B62" s="714" t="s">
        <v>8</v>
      </c>
      <c r="C62" s="553" t="s">
        <v>9</v>
      </c>
      <c r="D62" s="554">
        <v>4</v>
      </c>
      <c r="E62" s="559">
        <v>5</v>
      </c>
      <c r="F62" s="559">
        <v>10</v>
      </c>
      <c r="G62" s="559">
        <v>20</v>
      </c>
      <c r="H62" s="559">
        <v>20</v>
      </c>
      <c r="I62" s="559">
        <v>20</v>
      </c>
      <c r="J62" s="620">
        <v>15</v>
      </c>
      <c r="K62" s="620">
        <v>10</v>
      </c>
      <c r="L62" s="620"/>
      <c r="M62" s="620"/>
      <c r="N62" s="620"/>
      <c r="O62" s="620"/>
      <c r="P62" s="620"/>
      <c r="R62" s="511">
        <f t="shared" si="9"/>
        <v>100</v>
      </c>
    </row>
    <row r="63" spans="1:18">
      <c r="A63" s="713" t="str">
        <f t="shared" si="8"/>
        <v>7|6</v>
      </c>
      <c r="B63" s="714" t="s">
        <v>10</v>
      </c>
      <c r="C63" s="553" t="s">
        <v>11</v>
      </c>
      <c r="D63" s="554">
        <v>5</v>
      </c>
      <c r="E63" s="559"/>
      <c r="F63" s="559"/>
      <c r="G63" s="559">
        <v>30</v>
      </c>
      <c r="H63" s="559">
        <v>40</v>
      </c>
      <c r="I63" s="559">
        <v>30</v>
      </c>
      <c r="J63" s="620"/>
      <c r="K63" s="620"/>
      <c r="L63" s="620"/>
      <c r="M63" s="620"/>
      <c r="N63" s="620"/>
      <c r="O63" s="620"/>
      <c r="P63" s="620"/>
      <c r="R63" s="511">
        <f t="shared" si="9"/>
        <v>100</v>
      </c>
    </row>
    <row r="64" spans="1:18">
      <c r="A64" s="713" t="str">
        <f t="shared" si="8"/>
        <v>7|7</v>
      </c>
      <c r="B64" s="714" t="s">
        <v>12</v>
      </c>
      <c r="C64" s="553" t="s">
        <v>13</v>
      </c>
      <c r="D64" s="554">
        <v>3</v>
      </c>
      <c r="E64" s="559"/>
      <c r="F64" s="559"/>
      <c r="G64" s="559">
        <v>20</v>
      </c>
      <c r="H64" s="559">
        <v>20</v>
      </c>
      <c r="I64" s="559">
        <v>20</v>
      </c>
      <c r="J64" s="620">
        <v>20</v>
      </c>
      <c r="K64" s="620">
        <v>20</v>
      </c>
      <c r="L64" s="620"/>
      <c r="M64" s="620"/>
      <c r="N64" s="620"/>
      <c r="O64" s="620"/>
      <c r="P64" s="620"/>
      <c r="R64" s="511">
        <f t="shared" si="9"/>
        <v>100</v>
      </c>
    </row>
    <row r="65" spans="1:18">
      <c r="A65" s="713" t="str">
        <f t="shared" si="8"/>
        <v>7|8</v>
      </c>
      <c r="B65" s="714" t="s">
        <v>14</v>
      </c>
      <c r="C65" s="553" t="s">
        <v>15</v>
      </c>
      <c r="D65" s="554">
        <v>5</v>
      </c>
      <c r="E65" s="559">
        <v>10</v>
      </c>
      <c r="F65" s="559">
        <v>10</v>
      </c>
      <c r="G65" s="559">
        <v>10</v>
      </c>
      <c r="H65" s="559">
        <v>20</v>
      </c>
      <c r="I65" s="559">
        <v>20</v>
      </c>
      <c r="J65" s="620">
        <v>20</v>
      </c>
      <c r="K65" s="620">
        <v>10</v>
      </c>
      <c r="L65" s="620"/>
      <c r="M65" s="620"/>
      <c r="N65" s="620"/>
      <c r="O65" s="620"/>
      <c r="P65" s="620"/>
      <c r="R65" s="511">
        <f t="shared" si="9"/>
        <v>100</v>
      </c>
    </row>
    <row r="66" spans="1:18">
      <c r="A66" s="713" t="str">
        <f t="shared" si="8"/>
        <v>7|9</v>
      </c>
      <c r="B66" s="714" t="s">
        <v>16</v>
      </c>
      <c r="C66" s="553" t="s">
        <v>17</v>
      </c>
      <c r="D66" s="554">
        <v>6</v>
      </c>
      <c r="E66" s="559">
        <v>10</v>
      </c>
      <c r="F66" s="559">
        <v>10</v>
      </c>
      <c r="G66" s="559">
        <v>20</v>
      </c>
      <c r="H66" s="559">
        <v>20</v>
      </c>
      <c r="I66" s="559">
        <v>20</v>
      </c>
      <c r="J66" s="620">
        <v>10</v>
      </c>
      <c r="K66" s="620">
        <v>10</v>
      </c>
      <c r="L66" s="620"/>
      <c r="M66" s="620"/>
      <c r="N66" s="620"/>
      <c r="O66" s="620"/>
      <c r="P66" s="620"/>
      <c r="R66" s="511">
        <f t="shared" si="9"/>
        <v>100</v>
      </c>
    </row>
    <row r="67" spans="1:18">
      <c r="A67" s="713" t="str">
        <f t="shared" si="8"/>
        <v>7|10</v>
      </c>
      <c r="B67" s="714" t="s">
        <v>18</v>
      </c>
      <c r="C67" s="553" t="s">
        <v>19</v>
      </c>
      <c r="D67" s="554">
        <v>6</v>
      </c>
      <c r="E67" s="559"/>
      <c r="F67" s="559"/>
      <c r="G67" s="559">
        <v>20</v>
      </c>
      <c r="H67" s="559">
        <v>20</v>
      </c>
      <c r="I67" s="559">
        <v>20</v>
      </c>
      <c r="J67" s="620">
        <v>20</v>
      </c>
      <c r="K67" s="620">
        <v>20</v>
      </c>
      <c r="L67" s="620"/>
      <c r="M67" s="620"/>
      <c r="N67" s="620"/>
      <c r="O67" s="620"/>
      <c r="P67" s="620"/>
      <c r="R67" s="511">
        <f t="shared" si="9"/>
        <v>100</v>
      </c>
    </row>
    <row r="68" spans="1:18">
      <c r="A68" s="713" t="str">
        <f t="shared" si="8"/>
        <v>7|11</v>
      </c>
      <c r="B68" s="714" t="s">
        <v>20</v>
      </c>
      <c r="C68" s="553" t="s">
        <v>21</v>
      </c>
      <c r="D68" s="554"/>
      <c r="E68" s="559">
        <v>5</v>
      </c>
      <c r="F68" s="559">
        <v>5</v>
      </c>
      <c r="G68" s="559">
        <v>20</v>
      </c>
      <c r="H68" s="559">
        <v>20</v>
      </c>
      <c r="I68" s="559">
        <v>20</v>
      </c>
      <c r="J68" s="620">
        <v>20</v>
      </c>
      <c r="K68" s="620">
        <v>10</v>
      </c>
      <c r="L68" s="620"/>
      <c r="M68" s="620"/>
      <c r="N68" s="620"/>
      <c r="O68" s="620"/>
      <c r="P68" s="620"/>
      <c r="R68" s="511">
        <f t="shared" si="9"/>
        <v>100</v>
      </c>
    </row>
    <row r="69" spans="1:18">
      <c r="A69" s="713" t="str">
        <f t="shared" si="8"/>
        <v>7|12</v>
      </c>
      <c r="B69" s="714" t="s">
        <v>22</v>
      </c>
      <c r="C69" s="553" t="s">
        <v>23</v>
      </c>
      <c r="D69" s="554"/>
      <c r="E69" s="559">
        <v>10</v>
      </c>
      <c r="F69" s="559">
        <v>10</v>
      </c>
      <c r="G69" s="559">
        <v>20</v>
      </c>
      <c r="H69" s="559">
        <v>20</v>
      </c>
      <c r="I69" s="559">
        <v>20</v>
      </c>
      <c r="J69" s="620">
        <v>10</v>
      </c>
      <c r="K69" s="620">
        <v>10</v>
      </c>
      <c r="L69" s="620"/>
      <c r="M69" s="620"/>
      <c r="N69" s="620"/>
      <c r="O69" s="620"/>
      <c r="P69" s="620"/>
      <c r="R69" s="511">
        <f t="shared" si="9"/>
        <v>100</v>
      </c>
    </row>
    <row r="71" spans="1:18">
      <c r="A71" s="715" t="s">
        <v>0</v>
      </c>
      <c r="B71" s="716">
        <v>8</v>
      </c>
      <c r="C71" s="717"/>
      <c r="D71" s="718"/>
      <c r="E71" s="710">
        <v>1</v>
      </c>
      <c r="F71" s="710">
        <v>2</v>
      </c>
      <c r="G71" s="710">
        <v>3</v>
      </c>
      <c r="H71" s="710">
        <v>4</v>
      </c>
      <c r="I71" s="710">
        <v>5</v>
      </c>
      <c r="J71" s="710">
        <v>6</v>
      </c>
      <c r="K71" s="710">
        <v>7</v>
      </c>
      <c r="L71" s="710">
        <v>8</v>
      </c>
      <c r="M71" s="710">
        <v>9</v>
      </c>
      <c r="N71" s="710">
        <v>10</v>
      </c>
      <c r="O71" s="710">
        <v>11</v>
      </c>
      <c r="P71" s="710">
        <v>12</v>
      </c>
    </row>
    <row r="72" spans="1:18">
      <c r="A72" s="719" t="str">
        <f t="shared" ref="A72:A83" si="10">CONCATENATE($B$71,"|",B72)</f>
        <v>8|1</v>
      </c>
      <c r="B72" s="712">
        <v>1</v>
      </c>
      <c r="C72" s="553" t="s">
        <v>1</v>
      </c>
      <c r="D72" s="554">
        <v>1</v>
      </c>
      <c r="E72" s="555">
        <v>20</v>
      </c>
      <c r="F72" s="555">
        <v>30</v>
      </c>
      <c r="G72" s="555">
        <v>30</v>
      </c>
      <c r="H72" s="555">
        <v>20</v>
      </c>
      <c r="I72" s="555"/>
      <c r="J72" s="664"/>
      <c r="K72" s="664"/>
      <c r="L72" s="664"/>
      <c r="M72" s="664"/>
      <c r="N72" s="664"/>
      <c r="O72" s="664"/>
      <c r="P72" s="664"/>
      <c r="R72" s="511">
        <f t="shared" ref="R72:R83" si="11">SUM(E72:P72)</f>
        <v>100</v>
      </c>
    </row>
    <row r="73" spans="1:18">
      <c r="A73" s="713" t="str">
        <f t="shared" si="10"/>
        <v>8|2</v>
      </c>
      <c r="B73" s="714" t="s">
        <v>2</v>
      </c>
      <c r="C73" s="553" t="s">
        <v>3</v>
      </c>
      <c r="D73" s="554">
        <v>2</v>
      </c>
      <c r="E73" s="555">
        <v>10</v>
      </c>
      <c r="F73" s="555">
        <v>20</v>
      </c>
      <c r="G73" s="555">
        <v>20</v>
      </c>
      <c r="H73" s="555">
        <v>10</v>
      </c>
      <c r="I73" s="555">
        <v>10</v>
      </c>
      <c r="J73" s="620">
        <v>10</v>
      </c>
      <c r="K73" s="620">
        <v>10</v>
      </c>
      <c r="L73" s="620">
        <v>10</v>
      </c>
      <c r="M73" s="620"/>
      <c r="N73" s="620"/>
      <c r="O73" s="620"/>
      <c r="P73" s="620"/>
      <c r="R73" s="511">
        <f t="shared" si="11"/>
        <v>100</v>
      </c>
    </row>
    <row r="74" spans="1:18">
      <c r="A74" s="713" t="str">
        <f t="shared" si="10"/>
        <v>8|3</v>
      </c>
      <c r="B74" s="714" t="s">
        <v>4</v>
      </c>
      <c r="C74" s="553" t="s">
        <v>5</v>
      </c>
      <c r="D74" s="554">
        <v>3</v>
      </c>
      <c r="E74" s="559">
        <v>20</v>
      </c>
      <c r="F74" s="559">
        <v>20</v>
      </c>
      <c r="G74" s="559">
        <v>30</v>
      </c>
      <c r="H74" s="559">
        <v>20</v>
      </c>
      <c r="I74" s="559">
        <v>10</v>
      </c>
      <c r="J74" s="620"/>
      <c r="K74" s="620"/>
      <c r="L74" s="620"/>
      <c r="M74" s="620"/>
      <c r="N74" s="620"/>
      <c r="O74" s="620"/>
      <c r="P74" s="620"/>
      <c r="R74" s="511">
        <f t="shared" si="11"/>
        <v>100</v>
      </c>
    </row>
    <row r="75" spans="1:18">
      <c r="A75" s="713" t="str">
        <f t="shared" si="10"/>
        <v>8|4</v>
      </c>
      <c r="B75" s="714" t="s">
        <v>6</v>
      </c>
      <c r="C75" s="553" t="s">
        <v>7</v>
      </c>
      <c r="D75" s="554">
        <v>4</v>
      </c>
      <c r="E75" s="559">
        <v>10</v>
      </c>
      <c r="F75" s="559">
        <v>10</v>
      </c>
      <c r="G75" s="559">
        <v>10</v>
      </c>
      <c r="H75" s="559">
        <v>20</v>
      </c>
      <c r="I75" s="559">
        <v>20</v>
      </c>
      <c r="J75" s="620">
        <v>10</v>
      </c>
      <c r="K75" s="620">
        <v>10</v>
      </c>
      <c r="L75" s="620">
        <v>10</v>
      </c>
      <c r="M75" s="620"/>
      <c r="N75" s="620"/>
      <c r="O75" s="620"/>
      <c r="P75" s="620"/>
      <c r="R75" s="511">
        <f t="shared" si="11"/>
        <v>100</v>
      </c>
    </row>
    <row r="76" spans="1:18">
      <c r="A76" s="713" t="str">
        <f t="shared" si="10"/>
        <v>8|5</v>
      </c>
      <c r="B76" s="714" t="s">
        <v>8</v>
      </c>
      <c r="C76" s="553" t="s">
        <v>9</v>
      </c>
      <c r="D76" s="554">
        <v>5</v>
      </c>
      <c r="E76" s="559">
        <v>5</v>
      </c>
      <c r="F76" s="559">
        <v>10</v>
      </c>
      <c r="G76" s="559">
        <v>20</v>
      </c>
      <c r="H76" s="559">
        <v>20</v>
      </c>
      <c r="I76" s="559">
        <v>15</v>
      </c>
      <c r="J76" s="620">
        <v>10</v>
      </c>
      <c r="K76" s="620">
        <v>10</v>
      </c>
      <c r="L76" s="620">
        <v>10</v>
      </c>
      <c r="M76" s="620"/>
      <c r="N76" s="620"/>
      <c r="O76" s="620"/>
      <c r="P76" s="620"/>
      <c r="R76" s="511">
        <f t="shared" si="11"/>
        <v>100</v>
      </c>
    </row>
    <row r="77" spans="1:18">
      <c r="A77" s="713" t="str">
        <f t="shared" si="10"/>
        <v>8|6</v>
      </c>
      <c r="B77" s="714" t="s">
        <v>10</v>
      </c>
      <c r="C77" s="553" t="s">
        <v>11</v>
      </c>
      <c r="D77" s="554"/>
      <c r="E77" s="559"/>
      <c r="F77" s="559"/>
      <c r="G77" s="559">
        <v>30</v>
      </c>
      <c r="H77" s="559">
        <v>30</v>
      </c>
      <c r="I77" s="559">
        <v>30</v>
      </c>
      <c r="J77" s="620">
        <v>10</v>
      </c>
      <c r="K77" s="620"/>
      <c r="L77" s="620"/>
      <c r="M77" s="620"/>
      <c r="N77" s="620"/>
      <c r="O77" s="620"/>
      <c r="P77" s="620"/>
      <c r="R77" s="511">
        <f t="shared" si="11"/>
        <v>100</v>
      </c>
    </row>
    <row r="78" spans="1:18">
      <c r="A78" s="713" t="str">
        <f t="shared" si="10"/>
        <v>8|7</v>
      </c>
      <c r="B78" s="714" t="s">
        <v>12</v>
      </c>
      <c r="C78" s="553" t="s">
        <v>13</v>
      </c>
      <c r="D78" s="554">
        <v>3</v>
      </c>
      <c r="E78" s="559"/>
      <c r="F78" s="559"/>
      <c r="G78" s="559">
        <v>10</v>
      </c>
      <c r="H78" s="559">
        <v>20</v>
      </c>
      <c r="I78" s="559">
        <v>20</v>
      </c>
      <c r="J78" s="620">
        <v>20</v>
      </c>
      <c r="K78" s="620">
        <v>20</v>
      </c>
      <c r="L78" s="620">
        <v>10</v>
      </c>
      <c r="M78" s="620"/>
      <c r="N78" s="620"/>
      <c r="O78" s="620"/>
      <c r="P78" s="620"/>
      <c r="R78" s="511">
        <f t="shared" si="11"/>
        <v>100</v>
      </c>
    </row>
    <row r="79" spans="1:18">
      <c r="A79" s="713" t="str">
        <f t="shared" si="10"/>
        <v>8|8</v>
      </c>
      <c r="B79" s="714" t="s">
        <v>14</v>
      </c>
      <c r="C79" s="553" t="s">
        <v>15</v>
      </c>
      <c r="D79" s="554">
        <v>5</v>
      </c>
      <c r="E79" s="559">
        <v>10</v>
      </c>
      <c r="F79" s="559">
        <v>10</v>
      </c>
      <c r="G79" s="559">
        <v>10</v>
      </c>
      <c r="H79" s="559">
        <v>10</v>
      </c>
      <c r="I79" s="559">
        <v>20</v>
      </c>
      <c r="J79" s="620">
        <v>20</v>
      </c>
      <c r="K79" s="620">
        <v>10</v>
      </c>
      <c r="L79" s="620">
        <v>10</v>
      </c>
      <c r="M79" s="620"/>
      <c r="N79" s="620"/>
      <c r="O79" s="620"/>
      <c r="P79" s="620"/>
      <c r="R79" s="511">
        <f t="shared" si="11"/>
        <v>100</v>
      </c>
    </row>
    <row r="80" spans="1:18">
      <c r="A80" s="713" t="str">
        <f t="shared" si="10"/>
        <v>8|9</v>
      </c>
      <c r="B80" s="714" t="s">
        <v>16</v>
      </c>
      <c r="C80" s="553" t="s">
        <v>17</v>
      </c>
      <c r="D80" s="554">
        <v>6</v>
      </c>
      <c r="E80" s="559">
        <v>10</v>
      </c>
      <c r="F80" s="559">
        <v>10</v>
      </c>
      <c r="G80" s="559">
        <v>10</v>
      </c>
      <c r="H80" s="559">
        <v>20</v>
      </c>
      <c r="I80" s="559">
        <v>20</v>
      </c>
      <c r="J80" s="620">
        <v>10</v>
      </c>
      <c r="K80" s="620">
        <v>10</v>
      </c>
      <c r="L80" s="620">
        <v>10</v>
      </c>
      <c r="M80" s="620"/>
      <c r="N80" s="620"/>
      <c r="O80" s="620"/>
      <c r="P80" s="620"/>
      <c r="R80" s="511">
        <f t="shared" si="11"/>
        <v>100</v>
      </c>
    </row>
    <row r="81" spans="1:18">
      <c r="A81" s="713" t="str">
        <f t="shared" si="10"/>
        <v>8|10</v>
      </c>
      <c r="B81" s="714" t="s">
        <v>18</v>
      </c>
      <c r="C81" s="553" t="s">
        <v>19</v>
      </c>
      <c r="D81" s="554">
        <v>6</v>
      </c>
      <c r="E81" s="559"/>
      <c r="F81" s="559"/>
      <c r="G81" s="559">
        <v>10</v>
      </c>
      <c r="H81" s="559">
        <v>20</v>
      </c>
      <c r="I81" s="559">
        <v>20</v>
      </c>
      <c r="J81" s="620">
        <v>20</v>
      </c>
      <c r="K81" s="620">
        <v>20</v>
      </c>
      <c r="L81" s="620">
        <v>10</v>
      </c>
      <c r="M81" s="620"/>
      <c r="N81" s="620"/>
      <c r="O81" s="620"/>
      <c r="P81" s="620"/>
      <c r="R81" s="511">
        <f t="shared" si="11"/>
        <v>100</v>
      </c>
    </row>
    <row r="82" spans="1:18">
      <c r="A82" s="713" t="str">
        <f t="shared" si="10"/>
        <v>8|11</v>
      </c>
      <c r="B82" s="714" t="s">
        <v>20</v>
      </c>
      <c r="C82" s="553" t="s">
        <v>21</v>
      </c>
      <c r="D82" s="554"/>
      <c r="E82" s="559">
        <v>5</v>
      </c>
      <c r="F82" s="559">
        <v>5</v>
      </c>
      <c r="G82" s="559">
        <v>10</v>
      </c>
      <c r="H82" s="559">
        <v>20</v>
      </c>
      <c r="I82" s="559">
        <v>20</v>
      </c>
      <c r="J82" s="620">
        <v>20</v>
      </c>
      <c r="K82" s="620">
        <v>10</v>
      </c>
      <c r="L82" s="620">
        <v>10</v>
      </c>
      <c r="M82" s="620"/>
      <c r="N82" s="620"/>
      <c r="O82" s="620"/>
      <c r="P82" s="620"/>
      <c r="R82" s="511">
        <f t="shared" si="11"/>
        <v>100</v>
      </c>
    </row>
    <row r="83" spans="1:18">
      <c r="A83" s="713" t="str">
        <f t="shared" si="10"/>
        <v>8|12</v>
      </c>
      <c r="B83" s="714" t="s">
        <v>22</v>
      </c>
      <c r="C83" s="553" t="s">
        <v>23</v>
      </c>
      <c r="D83" s="554"/>
      <c r="E83" s="559">
        <v>10</v>
      </c>
      <c r="F83" s="559">
        <v>10</v>
      </c>
      <c r="G83" s="559">
        <v>10</v>
      </c>
      <c r="H83" s="559">
        <v>20</v>
      </c>
      <c r="I83" s="559">
        <v>20</v>
      </c>
      <c r="J83" s="620">
        <v>10</v>
      </c>
      <c r="K83" s="620">
        <v>10</v>
      </c>
      <c r="L83" s="620">
        <v>10</v>
      </c>
      <c r="M83" s="620"/>
      <c r="N83" s="620"/>
      <c r="O83" s="620"/>
      <c r="P83" s="620"/>
      <c r="R83" s="511">
        <f t="shared" si="11"/>
        <v>100</v>
      </c>
    </row>
    <row r="85" spans="1:18">
      <c r="A85" s="715" t="s">
        <v>0</v>
      </c>
      <c r="B85" s="716">
        <v>9</v>
      </c>
      <c r="C85" s="717"/>
      <c r="D85" s="718"/>
      <c r="E85" s="710">
        <v>1</v>
      </c>
      <c r="F85" s="710">
        <v>2</v>
      </c>
      <c r="G85" s="710">
        <v>3</v>
      </c>
      <c r="H85" s="710">
        <v>4</v>
      </c>
      <c r="I85" s="710">
        <v>5</v>
      </c>
      <c r="J85" s="710">
        <v>6</v>
      </c>
      <c r="K85" s="710">
        <v>7</v>
      </c>
      <c r="L85" s="710">
        <v>8</v>
      </c>
      <c r="M85" s="710">
        <v>9</v>
      </c>
      <c r="N85" s="710">
        <v>10</v>
      </c>
      <c r="O85" s="710">
        <v>11</v>
      </c>
      <c r="P85" s="710">
        <v>12</v>
      </c>
    </row>
    <row r="86" spans="1:18">
      <c r="A86" s="719" t="str">
        <f t="shared" ref="A86:A97" si="12">CONCATENATE($B$85,"|",B86)</f>
        <v>9|1</v>
      </c>
      <c r="B86" s="712">
        <v>1</v>
      </c>
      <c r="C86" s="553" t="s">
        <v>1</v>
      </c>
      <c r="D86" s="554">
        <v>1</v>
      </c>
      <c r="E86" s="555">
        <v>20</v>
      </c>
      <c r="F86" s="555">
        <v>30</v>
      </c>
      <c r="G86" s="555">
        <v>20</v>
      </c>
      <c r="H86" s="555">
        <v>20</v>
      </c>
      <c r="I86" s="555">
        <v>10</v>
      </c>
      <c r="J86" s="664"/>
      <c r="K86" s="664"/>
      <c r="L86" s="664"/>
      <c r="M86" s="664"/>
      <c r="N86" s="664"/>
      <c r="O86" s="664"/>
      <c r="P86" s="664"/>
      <c r="R86" s="511">
        <f t="shared" ref="R86:R97" si="13">SUM(E86:P86)</f>
        <v>100</v>
      </c>
    </row>
    <row r="87" spans="1:18">
      <c r="A87" s="713" t="str">
        <f t="shared" si="12"/>
        <v>9|2</v>
      </c>
      <c r="B87" s="714" t="s">
        <v>2</v>
      </c>
      <c r="C87" s="553" t="s">
        <v>3</v>
      </c>
      <c r="D87" s="554">
        <v>2</v>
      </c>
      <c r="E87" s="555">
        <v>10</v>
      </c>
      <c r="F87" s="555">
        <v>20</v>
      </c>
      <c r="G87" s="555">
        <v>20</v>
      </c>
      <c r="H87" s="555">
        <v>10</v>
      </c>
      <c r="I87" s="555">
        <v>10</v>
      </c>
      <c r="J87" s="620">
        <v>10</v>
      </c>
      <c r="K87" s="620">
        <v>10</v>
      </c>
      <c r="L87" s="620">
        <v>10</v>
      </c>
      <c r="M87" s="620"/>
      <c r="N87" s="620"/>
      <c r="O87" s="620"/>
      <c r="P87" s="620"/>
      <c r="R87" s="511">
        <f t="shared" si="13"/>
        <v>100</v>
      </c>
    </row>
    <row r="88" spans="1:18">
      <c r="A88" s="713" t="str">
        <f t="shared" si="12"/>
        <v>9|3</v>
      </c>
      <c r="B88" s="714" t="s">
        <v>4</v>
      </c>
      <c r="C88" s="553" t="s">
        <v>5</v>
      </c>
      <c r="D88" s="554">
        <v>3</v>
      </c>
      <c r="E88" s="559">
        <v>20</v>
      </c>
      <c r="F88" s="559">
        <v>20</v>
      </c>
      <c r="G88" s="559">
        <v>30</v>
      </c>
      <c r="H88" s="559">
        <v>20</v>
      </c>
      <c r="I88" s="559">
        <v>10</v>
      </c>
      <c r="J88" s="620"/>
      <c r="K88" s="620"/>
      <c r="L88" s="620"/>
      <c r="M88" s="620"/>
      <c r="N88" s="620"/>
      <c r="O88" s="620"/>
      <c r="P88" s="620"/>
      <c r="R88" s="511">
        <f t="shared" si="13"/>
        <v>100</v>
      </c>
    </row>
    <row r="89" spans="1:18">
      <c r="A89" s="713" t="str">
        <f t="shared" si="12"/>
        <v>9|4</v>
      </c>
      <c r="B89" s="714" t="s">
        <v>6</v>
      </c>
      <c r="C89" s="553" t="s">
        <v>7</v>
      </c>
      <c r="D89" s="554">
        <v>4</v>
      </c>
      <c r="E89" s="559">
        <v>10</v>
      </c>
      <c r="F89" s="559">
        <v>10</v>
      </c>
      <c r="G89" s="559">
        <v>10</v>
      </c>
      <c r="H89" s="559">
        <v>10</v>
      </c>
      <c r="I89" s="559">
        <v>20</v>
      </c>
      <c r="J89" s="620">
        <v>10</v>
      </c>
      <c r="K89" s="620">
        <v>10</v>
      </c>
      <c r="L89" s="620">
        <v>10</v>
      </c>
      <c r="M89" s="620">
        <v>10</v>
      </c>
      <c r="N89" s="620"/>
      <c r="O89" s="620"/>
      <c r="P89" s="620"/>
      <c r="R89" s="511">
        <f t="shared" si="13"/>
        <v>100</v>
      </c>
    </row>
    <row r="90" spans="1:18">
      <c r="A90" s="713" t="str">
        <f t="shared" si="12"/>
        <v>9|5</v>
      </c>
      <c r="B90" s="714" t="s">
        <v>8</v>
      </c>
      <c r="C90" s="553" t="s">
        <v>9</v>
      </c>
      <c r="D90" s="554">
        <v>5</v>
      </c>
      <c r="E90" s="559">
        <v>5</v>
      </c>
      <c r="F90" s="559">
        <v>10</v>
      </c>
      <c r="G90" s="559">
        <v>10</v>
      </c>
      <c r="H90" s="559">
        <v>20</v>
      </c>
      <c r="I90" s="559">
        <v>15</v>
      </c>
      <c r="J90" s="620">
        <v>10</v>
      </c>
      <c r="K90" s="620">
        <v>10</v>
      </c>
      <c r="L90" s="620">
        <v>10</v>
      </c>
      <c r="M90" s="620">
        <v>10</v>
      </c>
      <c r="N90" s="620"/>
      <c r="O90" s="620"/>
      <c r="P90" s="620"/>
      <c r="R90" s="511">
        <f t="shared" si="13"/>
        <v>100</v>
      </c>
    </row>
    <row r="91" spans="1:18">
      <c r="A91" s="713" t="str">
        <f t="shared" si="12"/>
        <v>9|6</v>
      </c>
      <c r="B91" s="714" t="s">
        <v>10</v>
      </c>
      <c r="C91" s="553" t="s">
        <v>11</v>
      </c>
      <c r="D91" s="554"/>
      <c r="E91" s="559"/>
      <c r="F91" s="559"/>
      <c r="G91" s="559">
        <v>20</v>
      </c>
      <c r="H91" s="559">
        <v>20</v>
      </c>
      <c r="I91" s="559">
        <v>20</v>
      </c>
      <c r="J91" s="620">
        <v>20</v>
      </c>
      <c r="K91" s="620">
        <v>20</v>
      </c>
      <c r="L91" s="620"/>
      <c r="M91" s="620"/>
      <c r="N91" s="620"/>
      <c r="O91" s="620"/>
      <c r="P91" s="620"/>
      <c r="R91" s="511">
        <f t="shared" si="13"/>
        <v>100</v>
      </c>
    </row>
    <row r="92" spans="1:18">
      <c r="A92" s="713" t="str">
        <f t="shared" si="12"/>
        <v>9|7</v>
      </c>
      <c r="B92" s="714" t="s">
        <v>12</v>
      </c>
      <c r="C92" s="553" t="s">
        <v>13</v>
      </c>
      <c r="D92" s="554">
        <v>3</v>
      </c>
      <c r="E92" s="559"/>
      <c r="F92" s="559"/>
      <c r="G92" s="559">
        <v>10</v>
      </c>
      <c r="H92" s="559">
        <v>10</v>
      </c>
      <c r="I92" s="559">
        <v>20</v>
      </c>
      <c r="J92" s="620">
        <v>20</v>
      </c>
      <c r="K92" s="620">
        <v>20</v>
      </c>
      <c r="L92" s="620">
        <v>10</v>
      </c>
      <c r="M92" s="620">
        <v>10</v>
      </c>
      <c r="N92" s="620"/>
      <c r="O92" s="620"/>
      <c r="P92" s="620"/>
      <c r="R92" s="511">
        <f t="shared" si="13"/>
        <v>100</v>
      </c>
    </row>
    <row r="93" spans="1:18">
      <c r="A93" s="713" t="str">
        <f t="shared" si="12"/>
        <v>9|8</v>
      </c>
      <c r="B93" s="714" t="s">
        <v>14</v>
      </c>
      <c r="C93" s="553" t="s">
        <v>15</v>
      </c>
      <c r="D93" s="554">
        <v>5</v>
      </c>
      <c r="E93" s="559">
        <v>10</v>
      </c>
      <c r="F93" s="559">
        <v>10</v>
      </c>
      <c r="G93" s="559">
        <v>10</v>
      </c>
      <c r="H93" s="559">
        <v>10</v>
      </c>
      <c r="I93" s="559">
        <v>10</v>
      </c>
      <c r="J93" s="620">
        <v>20</v>
      </c>
      <c r="K93" s="620">
        <v>10</v>
      </c>
      <c r="L93" s="620">
        <v>10</v>
      </c>
      <c r="M93" s="620">
        <v>10</v>
      </c>
      <c r="N93" s="620"/>
      <c r="O93" s="620"/>
      <c r="P93" s="620"/>
      <c r="R93" s="511">
        <f t="shared" si="13"/>
        <v>100</v>
      </c>
    </row>
    <row r="94" spans="1:18">
      <c r="A94" s="713" t="str">
        <f t="shared" si="12"/>
        <v>9|9</v>
      </c>
      <c r="B94" s="714" t="s">
        <v>16</v>
      </c>
      <c r="C94" s="553" t="s">
        <v>17</v>
      </c>
      <c r="D94" s="554">
        <v>6</v>
      </c>
      <c r="E94" s="559">
        <v>10</v>
      </c>
      <c r="F94" s="559">
        <v>10</v>
      </c>
      <c r="G94" s="559">
        <v>10</v>
      </c>
      <c r="H94" s="559">
        <v>10</v>
      </c>
      <c r="I94" s="559">
        <v>20</v>
      </c>
      <c r="J94" s="620">
        <v>10</v>
      </c>
      <c r="K94" s="620">
        <v>10</v>
      </c>
      <c r="L94" s="620">
        <v>10</v>
      </c>
      <c r="M94" s="620">
        <v>10</v>
      </c>
      <c r="N94" s="620"/>
      <c r="O94" s="620"/>
      <c r="P94" s="620"/>
      <c r="R94" s="511">
        <f t="shared" si="13"/>
        <v>100</v>
      </c>
    </row>
    <row r="95" spans="1:18">
      <c r="A95" s="713" t="str">
        <f t="shared" si="12"/>
        <v>9|10</v>
      </c>
      <c r="B95" s="714" t="s">
        <v>18</v>
      </c>
      <c r="C95" s="553" t="s">
        <v>19</v>
      </c>
      <c r="D95" s="554">
        <v>6</v>
      </c>
      <c r="E95" s="559"/>
      <c r="F95" s="559"/>
      <c r="G95" s="559">
        <v>10</v>
      </c>
      <c r="H95" s="559">
        <v>10</v>
      </c>
      <c r="I95" s="559">
        <v>20</v>
      </c>
      <c r="J95" s="620">
        <v>20</v>
      </c>
      <c r="K95" s="620">
        <v>20</v>
      </c>
      <c r="L95" s="620">
        <v>10</v>
      </c>
      <c r="M95" s="620">
        <v>10</v>
      </c>
      <c r="N95" s="620"/>
      <c r="O95" s="620"/>
      <c r="P95" s="620"/>
      <c r="R95" s="511">
        <f t="shared" si="13"/>
        <v>100</v>
      </c>
    </row>
    <row r="96" spans="1:18">
      <c r="A96" s="713" t="str">
        <f t="shared" si="12"/>
        <v>9|11</v>
      </c>
      <c r="B96" s="714" t="s">
        <v>20</v>
      </c>
      <c r="C96" s="553" t="s">
        <v>21</v>
      </c>
      <c r="D96" s="554"/>
      <c r="E96" s="559"/>
      <c r="F96" s="559">
        <v>5</v>
      </c>
      <c r="G96" s="559">
        <v>5</v>
      </c>
      <c r="H96" s="559">
        <v>20</v>
      </c>
      <c r="I96" s="559">
        <v>20</v>
      </c>
      <c r="J96" s="620">
        <v>20</v>
      </c>
      <c r="K96" s="620">
        <v>10</v>
      </c>
      <c r="L96" s="620">
        <v>10</v>
      </c>
      <c r="M96" s="620">
        <v>10</v>
      </c>
      <c r="N96" s="620"/>
      <c r="O96" s="620"/>
      <c r="P96" s="620"/>
      <c r="R96" s="511">
        <f t="shared" si="13"/>
        <v>100</v>
      </c>
    </row>
    <row r="97" spans="1:18">
      <c r="A97" s="713" t="str">
        <f t="shared" si="12"/>
        <v>9|12</v>
      </c>
      <c r="B97" s="714" t="s">
        <v>22</v>
      </c>
      <c r="C97" s="553" t="s">
        <v>23</v>
      </c>
      <c r="D97" s="554"/>
      <c r="E97" s="559">
        <v>10</v>
      </c>
      <c r="F97" s="559">
        <v>10</v>
      </c>
      <c r="G97" s="559">
        <v>10</v>
      </c>
      <c r="H97" s="559">
        <v>10</v>
      </c>
      <c r="I97" s="559">
        <v>20</v>
      </c>
      <c r="J97" s="620">
        <v>10</v>
      </c>
      <c r="K97" s="620">
        <v>10</v>
      </c>
      <c r="L97" s="620">
        <v>10</v>
      </c>
      <c r="M97" s="620">
        <v>10</v>
      </c>
      <c r="N97" s="620"/>
      <c r="O97" s="620"/>
      <c r="P97" s="620"/>
      <c r="R97" s="511">
        <f t="shared" si="13"/>
        <v>100</v>
      </c>
    </row>
    <row r="99" spans="1:18">
      <c r="A99" s="715" t="s">
        <v>0</v>
      </c>
      <c r="B99" s="716">
        <v>10</v>
      </c>
      <c r="C99" s="717"/>
      <c r="D99" s="718"/>
      <c r="E99" s="710">
        <v>1</v>
      </c>
      <c r="F99" s="710">
        <v>2</v>
      </c>
      <c r="G99" s="710">
        <v>3</v>
      </c>
      <c r="H99" s="710">
        <v>4</v>
      </c>
      <c r="I99" s="710">
        <v>5</v>
      </c>
      <c r="J99" s="710">
        <v>6</v>
      </c>
      <c r="K99" s="710">
        <v>7</v>
      </c>
      <c r="L99" s="710">
        <v>8</v>
      </c>
      <c r="M99" s="710">
        <v>9</v>
      </c>
      <c r="N99" s="710">
        <v>10</v>
      </c>
      <c r="O99" s="710">
        <v>11</v>
      </c>
      <c r="P99" s="710">
        <v>12</v>
      </c>
    </row>
    <row r="100" spans="1:18">
      <c r="A100" s="719" t="str">
        <f t="shared" ref="A100:A111" si="14">CONCATENATE($B$99,"|",B100)</f>
        <v>10|1</v>
      </c>
      <c r="B100" s="712">
        <v>1</v>
      </c>
      <c r="C100" s="553" t="s">
        <v>1</v>
      </c>
      <c r="D100" s="554">
        <v>1</v>
      </c>
      <c r="E100" s="555">
        <v>20</v>
      </c>
      <c r="F100" s="555">
        <v>30</v>
      </c>
      <c r="G100" s="555">
        <v>20</v>
      </c>
      <c r="H100" s="555">
        <v>20</v>
      </c>
      <c r="I100" s="555">
        <v>10</v>
      </c>
      <c r="J100" s="664"/>
      <c r="K100" s="664"/>
      <c r="L100" s="664"/>
      <c r="M100" s="664"/>
      <c r="N100" s="664"/>
      <c r="O100" s="664"/>
      <c r="P100" s="664"/>
      <c r="R100" s="511">
        <f t="shared" ref="R100:R111" si="15">SUM(E100:P100)</f>
        <v>100</v>
      </c>
    </row>
    <row r="101" spans="1:18">
      <c r="A101" s="713" t="str">
        <f t="shared" si="14"/>
        <v>10|2</v>
      </c>
      <c r="B101" s="714" t="s">
        <v>2</v>
      </c>
      <c r="C101" s="553" t="s">
        <v>3</v>
      </c>
      <c r="D101" s="554">
        <v>2</v>
      </c>
      <c r="E101" s="555">
        <v>10</v>
      </c>
      <c r="F101" s="555">
        <v>10</v>
      </c>
      <c r="G101" s="555">
        <v>20</v>
      </c>
      <c r="H101" s="555">
        <v>10</v>
      </c>
      <c r="I101" s="555">
        <v>10</v>
      </c>
      <c r="J101" s="620">
        <v>10</v>
      </c>
      <c r="K101" s="620">
        <v>10</v>
      </c>
      <c r="L101" s="620">
        <v>10</v>
      </c>
      <c r="M101" s="620">
        <v>10</v>
      </c>
      <c r="N101" s="620"/>
      <c r="O101" s="620"/>
      <c r="P101" s="620"/>
      <c r="R101" s="511">
        <f t="shared" si="15"/>
        <v>100</v>
      </c>
    </row>
    <row r="102" spans="1:18">
      <c r="A102" s="713" t="str">
        <f t="shared" si="14"/>
        <v>10|3</v>
      </c>
      <c r="B102" s="714" t="s">
        <v>4</v>
      </c>
      <c r="C102" s="553" t="s">
        <v>5</v>
      </c>
      <c r="D102" s="554">
        <v>3</v>
      </c>
      <c r="E102" s="559">
        <v>20</v>
      </c>
      <c r="F102" s="559">
        <v>20</v>
      </c>
      <c r="G102" s="559">
        <v>20</v>
      </c>
      <c r="H102" s="559">
        <v>20</v>
      </c>
      <c r="I102" s="559">
        <v>20</v>
      </c>
      <c r="J102" s="620"/>
      <c r="K102" s="620"/>
      <c r="L102" s="620"/>
      <c r="M102" s="620"/>
      <c r="N102" s="620"/>
      <c r="O102" s="620"/>
      <c r="P102" s="620"/>
      <c r="R102" s="511">
        <f t="shared" si="15"/>
        <v>100</v>
      </c>
    </row>
    <row r="103" spans="1:18">
      <c r="A103" s="713" t="str">
        <f t="shared" si="14"/>
        <v>10|4</v>
      </c>
      <c r="B103" s="714" t="s">
        <v>6</v>
      </c>
      <c r="C103" s="553" t="s">
        <v>7</v>
      </c>
      <c r="D103" s="554">
        <v>4</v>
      </c>
      <c r="E103" s="559">
        <v>5</v>
      </c>
      <c r="F103" s="559">
        <v>10</v>
      </c>
      <c r="G103" s="559">
        <v>15</v>
      </c>
      <c r="H103" s="559">
        <v>10</v>
      </c>
      <c r="I103" s="559">
        <v>10</v>
      </c>
      <c r="J103" s="620">
        <v>10</v>
      </c>
      <c r="K103" s="620">
        <v>10</v>
      </c>
      <c r="L103" s="620">
        <v>10</v>
      </c>
      <c r="M103" s="620">
        <v>10</v>
      </c>
      <c r="N103" s="620">
        <v>10</v>
      </c>
      <c r="O103" s="620"/>
      <c r="P103" s="620"/>
      <c r="R103" s="511">
        <f t="shared" si="15"/>
        <v>100</v>
      </c>
    </row>
    <row r="104" spans="1:18">
      <c r="A104" s="713" t="str">
        <f t="shared" si="14"/>
        <v>10|5</v>
      </c>
      <c r="B104" s="714" t="s">
        <v>8</v>
      </c>
      <c r="C104" s="553" t="s">
        <v>9</v>
      </c>
      <c r="D104" s="554"/>
      <c r="E104" s="559">
        <v>5</v>
      </c>
      <c r="F104" s="559">
        <v>10</v>
      </c>
      <c r="G104" s="559">
        <v>15</v>
      </c>
      <c r="H104" s="559">
        <v>10</v>
      </c>
      <c r="I104" s="559">
        <v>10</v>
      </c>
      <c r="J104" s="620">
        <v>10</v>
      </c>
      <c r="K104" s="620">
        <v>10</v>
      </c>
      <c r="L104" s="620">
        <v>10</v>
      </c>
      <c r="M104" s="620">
        <v>10</v>
      </c>
      <c r="N104" s="620">
        <v>10</v>
      </c>
      <c r="O104" s="620"/>
      <c r="P104" s="620"/>
      <c r="R104" s="511">
        <f t="shared" si="15"/>
        <v>100</v>
      </c>
    </row>
    <row r="105" spans="1:18">
      <c r="A105" s="713" t="str">
        <f t="shared" si="14"/>
        <v>10|6</v>
      </c>
      <c r="B105" s="714" t="s">
        <v>10</v>
      </c>
      <c r="C105" s="553" t="s">
        <v>11</v>
      </c>
      <c r="D105" s="554">
        <v>5</v>
      </c>
      <c r="E105" s="559"/>
      <c r="F105" s="559"/>
      <c r="G105" s="559">
        <v>20</v>
      </c>
      <c r="H105" s="559">
        <v>20</v>
      </c>
      <c r="I105" s="559">
        <v>20</v>
      </c>
      <c r="J105" s="620">
        <v>20</v>
      </c>
      <c r="K105" s="620">
        <v>20</v>
      </c>
      <c r="L105" s="620"/>
      <c r="M105" s="620"/>
      <c r="N105" s="620"/>
      <c r="O105" s="620"/>
      <c r="P105" s="620"/>
      <c r="R105" s="511">
        <f t="shared" si="15"/>
        <v>100</v>
      </c>
    </row>
    <row r="106" spans="1:18">
      <c r="A106" s="713" t="str">
        <f t="shared" si="14"/>
        <v>10|7</v>
      </c>
      <c r="B106" s="714" t="s">
        <v>12</v>
      </c>
      <c r="C106" s="553" t="s">
        <v>13</v>
      </c>
      <c r="D106" s="554">
        <v>3</v>
      </c>
      <c r="E106" s="559"/>
      <c r="F106" s="559"/>
      <c r="G106" s="559">
        <v>10</v>
      </c>
      <c r="H106" s="559">
        <v>10</v>
      </c>
      <c r="I106" s="559">
        <v>10</v>
      </c>
      <c r="J106" s="620">
        <v>20</v>
      </c>
      <c r="K106" s="620">
        <v>20</v>
      </c>
      <c r="L106" s="620">
        <v>10</v>
      </c>
      <c r="M106" s="620">
        <v>10</v>
      </c>
      <c r="N106" s="620">
        <v>10</v>
      </c>
      <c r="O106" s="620"/>
      <c r="P106" s="620"/>
      <c r="R106" s="511">
        <f t="shared" si="15"/>
        <v>100</v>
      </c>
    </row>
    <row r="107" spans="1:18">
      <c r="A107" s="713" t="str">
        <f t="shared" si="14"/>
        <v>10|8</v>
      </c>
      <c r="B107" s="714" t="s">
        <v>14</v>
      </c>
      <c r="C107" s="553" t="s">
        <v>15</v>
      </c>
      <c r="D107" s="554">
        <v>5</v>
      </c>
      <c r="E107" s="559">
        <v>5</v>
      </c>
      <c r="F107" s="559">
        <v>5</v>
      </c>
      <c r="G107" s="559">
        <v>10</v>
      </c>
      <c r="H107" s="559">
        <v>10</v>
      </c>
      <c r="I107" s="559">
        <v>10</v>
      </c>
      <c r="J107" s="620">
        <v>20</v>
      </c>
      <c r="K107" s="620">
        <v>10</v>
      </c>
      <c r="L107" s="620">
        <v>10</v>
      </c>
      <c r="M107" s="620">
        <v>10</v>
      </c>
      <c r="N107" s="620">
        <v>10</v>
      </c>
      <c r="O107" s="620"/>
      <c r="P107" s="620"/>
      <c r="R107" s="511">
        <f t="shared" si="15"/>
        <v>100</v>
      </c>
    </row>
    <row r="108" spans="1:18">
      <c r="A108" s="713" t="str">
        <f t="shared" si="14"/>
        <v>10|9</v>
      </c>
      <c r="B108" s="714" t="s">
        <v>16</v>
      </c>
      <c r="C108" s="553" t="s">
        <v>17</v>
      </c>
      <c r="D108" s="554">
        <v>6</v>
      </c>
      <c r="E108" s="559">
        <v>5</v>
      </c>
      <c r="F108" s="559">
        <v>5</v>
      </c>
      <c r="G108" s="559">
        <v>10</v>
      </c>
      <c r="H108" s="559">
        <v>10</v>
      </c>
      <c r="I108" s="559">
        <v>10</v>
      </c>
      <c r="J108" s="620">
        <v>20</v>
      </c>
      <c r="K108" s="620">
        <v>10</v>
      </c>
      <c r="L108" s="620">
        <v>10</v>
      </c>
      <c r="M108" s="620">
        <v>10</v>
      </c>
      <c r="N108" s="620">
        <v>10</v>
      </c>
      <c r="O108" s="620"/>
      <c r="P108" s="620"/>
      <c r="R108" s="511">
        <f t="shared" si="15"/>
        <v>100</v>
      </c>
    </row>
    <row r="109" spans="1:18">
      <c r="A109" s="713" t="str">
        <f t="shared" si="14"/>
        <v>10|10</v>
      </c>
      <c r="B109" s="714" t="s">
        <v>18</v>
      </c>
      <c r="C109" s="553" t="s">
        <v>19</v>
      </c>
      <c r="D109" s="554">
        <v>6</v>
      </c>
      <c r="E109" s="559"/>
      <c r="F109" s="559"/>
      <c r="G109" s="559">
        <v>10</v>
      </c>
      <c r="H109" s="559">
        <v>10</v>
      </c>
      <c r="I109" s="559">
        <v>10</v>
      </c>
      <c r="J109" s="620">
        <v>20</v>
      </c>
      <c r="K109" s="620">
        <v>20</v>
      </c>
      <c r="L109" s="620">
        <v>10</v>
      </c>
      <c r="M109" s="620">
        <v>10</v>
      </c>
      <c r="N109" s="620">
        <v>10</v>
      </c>
      <c r="O109" s="620"/>
      <c r="P109" s="620"/>
      <c r="R109" s="511">
        <f t="shared" si="15"/>
        <v>100</v>
      </c>
    </row>
    <row r="110" spans="1:18">
      <c r="A110" s="713" t="str">
        <f t="shared" si="14"/>
        <v>10|11</v>
      </c>
      <c r="B110" s="714" t="s">
        <v>20</v>
      </c>
      <c r="C110" s="553" t="s">
        <v>21</v>
      </c>
      <c r="D110" s="554"/>
      <c r="E110" s="559"/>
      <c r="F110" s="559">
        <v>5</v>
      </c>
      <c r="G110" s="559">
        <v>5</v>
      </c>
      <c r="H110" s="559">
        <v>10</v>
      </c>
      <c r="I110" s="559">
        <v>20</v>
      </c>
      <c r="J110" s="620">
        <v>20</v>
      </c>
      <c r="K110" s="620">
        <v>10</v>
      </c>
      <c r="L110" s="620">
        <v>10</v>
      </c>
      <c r="M110" s="620">
        <v>10</v>
      </c>
      <c r="N110" s="620">
        <v>10</v>
      </c>
      <c r="O110" s="620"/>
      <c r="P110" s="620"/>
      <c r="R110" s="511">
        <f t="shared" si="15"/>
        <v>100</v>
      </c>
    </row>
    <row r="111" spans="1:18">
      <c r="A111" s="713" t="str">
        <f t="shared" si="14"/>
        <v>10|12</v>
      </c>
      <c r="B111" s="714" t="s">
        <v>22</v>
      </c>
      <c r="C111" s="553" t="s">
        <v>23</v>
      </c>
      <c r="D111" s="554"/>
      <c r="E111" s="559">
        <v>10</v>
      </c>
      <c r="F111" s="559">
        <v>10</v>
      </c>
      <c r="G111" s="559">
        <v>10</v>
      </c>
      <c r="H111" s="559">
        <v>10</v>
      </c>
      <c r="I111" s="559">
        <v>10</v>
      </c>
      <c r="J111" s="620">
        <v>10</v>
      </c>
      <c r="K111" s="620">
        <v>10</v>
      </c>
      <c r="L111" s="620">
        <v>10</v>
      </c>
      <c r="M111" s="620">
        <v>10</v>
      </c>
      <c r="N111" s="620">
        <v>10</v>
      </c>
      <c r="O111" s="620"/>
      <c r="P111" s="620"/>
      <c r="R111" s="511">
        <f t="shared" si="15"/>
        <v>100</v>
      </c>
    </row>
    <row r="113" spans="1:18">
      <c r="A113" s="715" t="s">
        <v>0</v>
      </c>
      <c r="B113" s="716">
        <v>11</v>
      </c>
      <c r="C113" s="717"/>
      <c r="D113" s="718"/>
      <c r="E113" s="710">
        <v>1</v>
      </c>
      <c r="F113" s="710">
        <v>2</v>
      </c>
      <c r="G113" s="710">
        <v>3</v>
      </c>
      <c r="H113" s="710">
        <v>4</v>
      </c>
      <c r="I113" s="710">
        <v>5</v>
      </c>
      <c r="J113" s="710">
        <v>6</v>
      </c>
      <c r="K113" s="710">
        <v>7</v>
      </c>
      <c r="L113" s="710">
        <v>8</v>
      </c>
      <c r="M113" s="710">
        <v>9</v>
      </c>
      <c r="N113" s="710">
        <v>10</v>
      </c>
      <c r="O113" s="710">
        <v>11</v>
      </c>
      <c r="P113" s="710">
        <v>12</v>
      </c>
    </row>
    <row r="114" spans="1:18">
      <c r="A114" s="719" t="str">
        <f t="shared" ref="A114:A125" si="16">CONCATENATE($B$113,"|",B114)</f>
        <v>11|1</v>
      </c>
      <c r="B114" s="712">
        <v>1</v>
      </c>
      <c r="C114" s="553" t="s">
        <v>1</v>
      </c>
      <c r="D114" s="554">
        <v>1</v>
      </c>
      <c r="E114" s="555">
        <v>20</v>
      </c>
      <c r="F114" s="555">
        <v>20</v>
      </c>
      <c r="G114" s="555">
        <v>20</v>
      </c>
      <c r="H114" s="555">
        <v>20</v>
      </c>
      <c r="I114" s="555">
        <v>10</v>
      </c>
      <c r="J114" s="664">
        <v>10</v>
      </c>
      <c r="K114" s="664"/>
      <c r="L114" s="664"/>
      <c r="M114" s="664"/>
      <c r="N114" s="664"/>
      <c r="O114" s="664"/>
      <c r="P114" s="664"/>
      <c r="R114" s="511">
        <f t="shared" ref="R114:R125" si="17">SUM(E114:P114)</f>
        <v>100</v>
      </c>
    </row>
    <row r="115" spans="1:18">
      <c r="A115" s="713" t="str">
        <f t="shared" si="16"/>
        <v>11|2</v>
      </c>
      <c r="B115" s="714" t="s">
        <v>2</v>
      </c>
      <c r="C115" s="553" t="s">
        <v>3</v>
      </c>
      <c r="D115" s="554">
        <v>2</v>
      </c>
      <c r="E115" s="555">
        <v>10</v>
      </c>
      <c r="F115" s="555">
        <v>10</v>
      </c>
      <c r="G115" s="555">
        <v>20</v>
      </c>
      <c r="H115" s="555">
        <v>10</v>
      </c>
      <c r="I115" s="555">
        <v>10</v>
      </c>
      <c r="J115" s="620">
        <v>10</v>
      </c>
      <c r="K115" s="620">
        <v>10</v>
      </c>
      <c r="L115" s="620">
        <v>10</v>
      </c>
      <c r="M115" s="620">
        <v>10</v>
      </c>
      <c r="N115" s="620"/>
      <c r="O115" s="620"/>
      <c r="P115" s="620"/>
      <c r="R115" s="511">
        <f t="shared" si="17"/>
        <v>100</v>
      </c>
    </row>
    <row r="116" spans="1:18">
      <c r="A116" s="713" t="str">
        <f t="shared" si="16"/>
        <v>11|3</v>
      </c>
      <c r="B116" s="714" t="s">
        <v>4</v>
      </c>
      <c r="C116" s="553" t="s">
        <v>5</v>
      </c>
      <c r="D116" s="554">
        <v>3</v>
      </c>
      <c r="E116" s="559">
        <v>20</v>
      </c>
      <c r="F116" s="559">
        <v>20</v>
      </c>
      <c r="G116" s="559">
        <v>20</v>
      </c>
      <c r="H116" s="559">
        <v>20</v>
      </c>
      <c r="I116" s="559">
        <v>20</v>
      </c>
      <c r="J116" s="620"/>
      <c r="K116" s="620"/>
      <c r="L116" s="620"/>
      <c r="M116" s="620"/>
      <c r="N116" s="620"/>
      <c r="O116" s="620"/>
      <c r="P116" s="620"/>
      <c r="R116" s="511">
        <f t="shared" si="17"/>
        <v>100</v>
      </c>
    </row>
    <row r="117" spans="1:18">
      <c r="A117" s="713" t="str">
        <f t="shared" si="16"/>
        <v>11|4</v>
      </c>
      <c r="B117" s="714" t="s">
        <v>6</v>
      </c>
      <c r="C117" s="553" t="s">
        <v>7</v>
      </c>
      <c r="D117" s="554"/>
      <c r="E117" s="559">
        <v>5</v>
      </c>
      <c r="F117" s="559">
        <v>10</v>
      </c>
      <c r="G117" s="559">
        <v>10</v>
      </c>
      <c r="H117" s="559">
        <v>10</v>
      </c>
      <c r="I117" s="559">
        <v>10</v>
      </c>
      <c r="J117" s="620">
        <v>10</v>
      </c>
      <c r="K117" s="620">
        <v>10</v>
      </c>
      <c r="L117" s="620">
        <v>10</v>
      </c>
      <c r="M117" s="620">
        <v>10</v>
      </c>
      <c r="N117" s="620">
        <v>10</v>
      </c>
      <c r="O117" s="620">
        <v>5</v>
      </c>
      <c r="P117" s="620"/>
      <c r="R117" s="511">
        <f t="shared" si="17"/>
        <v>100</v>
      </c>
    </row>
    <row r="118" spans="1:18">
      <c r="A118" s="713" t="str">
        <f t="shared" si="16"/>
        <v>11|5</v>
      </c>
      <c r="B118" s="714" t="s">
        <v>8</v>
      </c>
      <c r="C118" s="553" t="s">
        <v>9</v>
      </c>
      <c r="D118" s="554">
        <v>4</v>
      </c>
      <c r="E118" s="559">
        <v>5</v>
      </c>
      <c r="F118" s="559">
        <v>10</v>
      </c>
      <c r="G118" s="559">
        <v>10</v>
      </c>
      <c r="H118" s="559">
        <v>10</v>
      </c>
      <c r="I118" s="559">
        <v>10</v>
      </c>
      <c r="J118" s="620">
        <v>10</v>
      </c>
      <c r="K118" s="620">
        <v>10</v>
      </c>
      <c r="L118" s="620">
        <v>10</v>
      </c>
      <c r="M118" s="620">
        <v>10</v>
      </c>
      <c r="N118" s="620">
        <v>10</v>
      </c>
      <c r="O118" s="620">
        <v>5</v>
      </c>
      <c r="P118" s="620"/>
      <c r="R118" s="511">
        <f t="shared" si="17"/>
        <v>100</v>
      </c>
    </row>
    <row r="119" spans="1:18">
      <c r="A119" s="713" t="str">
        <f t="shared" si="16"/>
        <v>11|6</v>
      </c>
      <c r="B119" s="714" t="s">
        <v>10</v>
      </c>
      <c r="C119" s="553" t="s">
        <v>11</v>
      </c>
      <c r="D119" s="554">
        <v>5</v>
      </c>
      <c r="E119" s="559"/>
      <c r="F119" s="559"/>
      <c r="G119" s="559">
        <v>10</v>
      </c>
      <c r="H119" s="559">
        <v>20</v>
      </c>
      <c r="I119" s="559">
        <v>20</v>
      </c>
      <c r="J119" s="620">
        <v>20</v>
      </c>
      <c r="K119" s="620">
        <v>20</v>
      </c>
      <c r="L119" s="620">
        <v>10</v>
      </c>
      <c r="M119" s="620"/>
      <c r="N119" s="620"/>
      <c r="O119" s="620"/>
      <c r="P119" s="620"/>
      <c r="R119" s="511">
        <f t="shared" si="17"/>
        <v>100</v>
      </c>
    </row>
    <row r="120" spans="1:18">
      <c r="A120" s="713" t="str">
        <f t="shared" si="16"/>
        <v>11|7</v>
      </c>
      <c r="B120" s="714" t="s">
        <v>12</v>
      </c>
      <c r="C120" s="553" t="s">
        <v>13</v>
      </c>
      <c r="D120" s="554">
        <v>3</v>
      </c>
      <c r="E120" s="559"/>
      <c r="F120" s="559"/>
      <c r="G120" s="559">
        <v>10</v>
      </c>
      <c r="H120" s="559">
        <v>10</v>
      </c>
      <c r="I120" s="559">
        <v>10</v>
      </c>
      <c r="J120" s="620">
        <v>10</v>
      </c>
      <c r="K120" s="620">
        <v>20</v>
      </c>
      <c r="L120" s="620">
        <v>10</v>
      </c>
      <c r="M120" s="620">
        <v>10</v>
      </c>
      <c r="N120" s="620">
        <v>10</v>
      </c>
      <c r="O120" s="620">
        <v>10</v>
      </c>
      <c r="P120" s="620"/>
      <c r="R120" s="511">
        <f t="shared" si="17"/>
        <v>100</v>
      </c>
    </row>
    <row r="121" spans="1:18">
      <c r="A121" s="713" t="str">
        <f t="shared" si="16"/>
        <v>11|8</v>
      </c>
      <c r="B121" s="714" t="s">
        <v>14</v>
      </c>
      <c r="C121" s="553" t="s">
        <v>15</v>
      </c>
      <c r="D121" s="554">
        <v>5</v>
      </c>
      <c r="E121" s="559">
        <v>5</v>
      </c>
      <c r="F121" s="559">
        <v>5</v>
      </c>
      <c r="G121" s="559">
        <v>10</v>
      </c>
      <c r="H121" s="559">
        <v>10</v>
      </c>
      <c r="I121" s="559">
        <v>10</v>
      </c>
      <c r="J121" s="620">
        <v>15</v>
      </c>
      <c r="K121" s="620">
        <v>10</v>
      </c>
      <c r="L121" s="620">
        <v>10</v>
      </c>
      <c r="M121" s="620">
        <v>10</v>
      </c>
      <c r="N121" s="620">
        <v>10</v>
      </c>
      <c r="O121" s="620">
        <v>5</v>
      </c>
      <c r="P121" s="620"/>
      <c r="R121" s="511">
        <f t="shared" si="17"/>
        <v>100</v>
      </c>
    </row>
    <row r="122" spans="1:18">
      <c r="A122" s="713" t="str">
        <f t="shared" si="16"/>
        <v>11|9</v>
      </c>
      <c r="B122" s="714" t="s">
        <v>16</v>
      </c>
      <c r="C122" s="553" t="s">
        <v>17</v>
      </c>
      <c r="D122" s="554">
        <v>6</v>
      </c>
      <c r="E122" s="559">
        <v>5</v>
      </c>
      <c r="F122" s="559">
        <v>5</v>
      </c>
      <c r="G122" s="559">
        <v>5</v>
      </c>
      <c r="H122" s="559">
        <v>10</v>
      </c>
      <c r="I122" s="559">
        <v>10</v>
      </c>
      <c r="J122" s="620">
        <v>20</v>
      </c>
      <c r="K122" s="620">
        <v>10</v>
      </c>
      <c r="L122" s="620">
        <v>10</v>
      </c>
      <c r="M122" s="620">
        <v>10</v>
      </c>
      <c r="N122" s="620">
        <v>10</v>
      </c>
      <c r="O122" s="620">
        <v>5</v>
      </c>
      <c r="P122" s="620"/>
      <c r="R122" s="511">
        <f t="shared" si="17"/>
        <v>100</v>
      </c>
    </row>
    <row r="123" spans="1:18">
      <c r="A123" s="713" t="str">
        <f t="shared" si="16"/>
        <v>11|10</v>
      </c>
      <c r="B123" s="714" t="s">
        <v>18</v>
      </c>
      <c r="C123" s="553" t="s">
        <v>19</v>
      </c>
      <c r="D123" s="554">
        <v>6</v>
      </c>
      <c r="E123" s="559"/>
      <c r="F123" s="559"/>
      <c r="G123" s="559">
        <v>10</v>
      </c>
      <c r="H123" s="559">
        <v>10</v>
      </c>
      <c r="I123" s="559">
        <v>10</v>
      </c>
      <c r="J123" s="620">
        <v>10</v>
      </c>
      <c r="K123" s="620">
        <v>20</v>
      </c>
      <c r="L123" s="620">
        <v>10</v>
      </c>
      <c r="M123" s="620">
        <v>10</v>
      </c>
      <c r="N123" s="620">
        <v>10</v>
      </c>
      <c r="O123" s="620">
        <v>10</v>
      </c>
      <c r="P123" s="620"/>
      <c r="R123" s="511">
        <f t="shared" si="17"/>
        <v>100</v>
      </c>
    </row>
    <row r="124" spans="1:18">
      <c r="A124" s="713" t="str">
        <f t="shared" si="16"/>
        <v>11|11</v>
      </c>
      <c r="B124" s="714" t="s">
        <v>20</v>
      </c>
      <c r="C124" s="553" t="s">
        <v>21</v>
      </c>
      <c r="D124" s="554"/>
      <c r="E124" s="559"/>
      <c r="F124" s="559">
        <v>5</v>
      </c>
      <c r="G124" s="559">
        <v>5</v>
      </c>
      <c r="H124" s="559">
        <v>10</v>
      </c>
      <c r="I124" s="559">
        <v>15</v>
      </c>
      <c r="J124" s="620">
        <v>20</v>
      </c>
      <c r="K124" s="620">
        <v>10</v>
      </c>
      <c r="L124" s="620">
        <v>10</v>
      </c>
      <c r="M124" s="620">
        <v>10</v>
      </c>
      <c r="N124" s="620">
        <v>10</v>
      </c>
      <c r="O124" s="620">
        <v>5</v>
      </c>
      <c r="P124" s="620"/>
      <c r="R124" s="511">
        <f t="shared" si="17"/>
        <v>100</v>
      </c>
    </row>
    <row r="125" spans="1:18">
      <c r="A125" s="713" t="str">
        <f t="shared" si="16"/>
        <v>11|12</v>
      </c>
      <c r="B125" s="714" t="s">
        <v>22</v>
      </c>
      <c r="C125" s="553" t="s">
        <v>23</v>
      </c>
      <c r="D125" s="554"/>
      <c r="E125" s="559">
        <v>5</v>
      </c>
      <c r="F125" s="559">
        <v>10</v>
      </c>
      <c r="G125" s="559">
        <v>10</v>
      </c>
      <c r="H125" s="559">
        <v>10</v>
      </c>
      <c r="I125" s="559">
        <v>10</v>
      </c>
      <c r="J125" s="620">
        <v>10</v>
      </c>
      <c r="K125" s="620">
        <v>10</v>
      </c>
      <c r="L125" s="620">
        <v>10</v>
      </c>
      <c r="M125" s="620">
        <v>10</v>
      </c>
      <c r="N125" s="620">
        <v>10</v>
      </c>
      <c r="O125" s="620">
        <v>5</v>
      </c>
      <c r="P125" s="620"/>
      <c r="R125" s="511">
        <f t="shared" si="17"/>
        <v>100</v>
      </c>
    </row>
    <row r="127" spans="1:18">
      <c r="A127" s="715" t="s">
        <v>0</v>
      </c>
      <c r="B127" s="716">
        <v>12</v>
      </c>
      <c r="C127" s="717"/>
      <c r="D127" s="718"/>
      <c r="E127" s="710">
        <v>1</v>
      </c>
      <c r="F127" s="710">
        <v>2</v>
      </c>
      <c r="G127" s="710">
        <v>3</v>
      </c>
      <c r="H127" s="710">
        <v>4</v>
      </c>
      <c r="I127" s="710">
        <v>5</v>
      </c>
      <c r="J127" s="710">
        <v>6</v>
      </c>
      <c r="K127" s="710">
        <v>7</v>
      </c>
      <c r="L127" s="710">
        <v>8</v>
      </c>
      <c r="M127" s="710">
        <v>9</v>
      </c>
      <c r="N127" s="710">
        <v>10</v>
      </c>
      <c r="O127" s="710">
        <v>11</v>
      </c>
      <c r="P127" s="710">
        <v>12</v>
      </c>
    </row>
    <row r="128" spans="1:18">
      <c r="A128" s="719" t="str">
        <f t="shared" ref="A128:A139" si="18">CONCATENATE($B$127,"|",B128)</f>
        <v>12|1</v>
      </c>
      <c r="B128" s="712">
        <v>1</v>
      </c>
      <c r="C128" s="553" t="s">
        <v>1</v>
      </c>
      <c r="D128" s="554">
        <v>1</v>
      </c>
      <c r="E128" s="555">
        <v>20</v>
      </c>
      <c r="F128" s="555">
        <v>20</v>
      </c>
      <c r="G128" s="555">
        <v>20</v>
      </c>
      <c r="H128" s="555">
        <v>20</v>
      </c>
      <c r="I128" s="555">
        <v>10</v>
      </c>
      <c r="J128" s="664">
        <v>10</v>
      </c>
      <c r="K128" s="664"/>
      <c r="L128" s="664"/>
      <c r="M128" s="664"/>
      <c r="N128" s="664"/>
      <c r="O128" s="664"/>
      <c r="P128" s="664"/>
      <c r="R128" s="511">
        <f t="shared" ref="R128:R139" si="19">SUM(E128:P128)</f>
        <v>100</v>
      </c>
    </row>
    <row r="129" spans="1:18">
      <c r="A129" s="713" t="str">
        <f t="shared" si="18"/>
        <v>12|2</v>
      </c>
      <c r="B129" s="714" t="s">
        <v>2</v>
      </c>
      <c r="C129" s="553" t="s">
        <v>3</v>
      </c>
      <c r="D129" s="554">
        <v>2</v>
      </c>
      <c r="E129" s="555">
        <v>10</v>
      </c>
      <c r="F129" s="555">
        <v>10</v>
      </c>
      <c r="G129" s="555">
        <v>10</v>
      </c>
      <c r="H129" s="555">
        <v>10</v>
      </c>
      <c r="I129" s="555">
        <v>10</v>
      </c>
      <c r="J129" s="620">
        <v>10</v>
      </c>
      <c r="K129" s="620">
        <v>10</v>
      </c>
      <c r="L129" s="620">
        <v>10</v>
      </c>
      <c r="M129" s="620">
        <v>10</v>
      </c>
      <c r="N129" s="620">
        <v>10</v>
      </c>
      <c r="O129" s="620"/>
      <c r="P129" s="620"/>
      <c r="R129" s="511">
        <f t="shared" si="19"/>
        <v>100</v>
      </c>
    </row>
    <row r="130" spans="1:18">
      <c r="A130" s="713" t="str">
        <f t="shared" si="18"/>
        <v>12|3</v>
      </c>
      <c r="B130" s="714" t="s">
        <v>4</v>
      </c>
      <c r="C130" s="553" t="s">
        <v>5</v>
      </c>
      <c r="D130" s="554">
        <v>3</v>
      </c>
      <c r="E130" s="559">
        <v>10</v>
      </c>
      <c r="F130" s="559">
        <v>20</v>
      </c>
      <c r="G130" s="559">
        <v>20</v>
      </c>
      <c r="H130" s="559">
        <v>20</v>
      </c>
      <c r="I130" s="559">
        <v>20</v>
      </c>
      <c r="J130" s="620">
        <v>10</v>
      </c>
      <c r="K130" s="620"/>
      <c r="L130" s="620"/>
      <c r="M130" s="620"/>
      <c r="N130" s="620"/>
      <c r="O130" s="620"/>
      <c r="P130" s="620"/>
      <c r="R130" s="511">
        <f t="shared" si="19"/>
        <v>100</v>
      </c>
    </row>
    <row r="131" spans="1:18">
      <c r="A131" s="713" t="str">
        <f t="shared" si="18"/>
        <v>12|4</v>
      </c>
      <c r="B131" s="714" t="s">
        <v>6</v>
      </c>
      <c r="C131" s="553" t="s">
        <v>7</v>
      </c>
      <c r="D131" s="554"/>
      <c r="E131" s="559">
        <v>5</v>
      </c>
      <c r="F131" s="559">
        <v>5</v>
      </c>
      <c r="G131" s="559">
        <v>10</v>
      </c>
      <c r="H131" s="559">
        <v>10</v>
      </c>
      <c r="I131" s="559">
        <v>10</v>
      </c>
      <c r="J131" s="620">
        <v>10</v>
      </c>
      <c r="K131" s="620">
        <v>10</v>
      </c>
      <c r="L131" s="620">
        <v>10</v>
      </c>
      <c r="M131" s="620">
        <v>10</v>
      </c>
      <c r="N131" s="620">
        <v>10</v>
      </c>
      <c r="O131" s="620">
        <v>5</v>
      </c>
      <c r="P131" s="620">
        <v>5</v>
      </c>
      <c r="R131" s="511">
        <f t="shared" si="19"/>
        <v>100</v>
      </c>
    </row>
    <row r="132" spans="1:18">
      <c r="A132" s="713" t="str">
        <f t="shared" si="18"/>
        <v>12|5</v>
      </c>
      <c r="B132" s="714" t="s">
        <v>8</v>
      </c>
      <c r="C132" s="553" t="s">
        <v>9</v>
      </c>
      <c r="D132" s="554">
        <v>4</v>
      </c>
      <c r="E132" s="559">
        <v>5</v>
      </c>
      <c r="F132" s="559">
        <v>5</v>
      </c>
      <c r="G132" s="559">
        <v>10</v>
      </c>
      <c r="H132" s="559">
        <v>10</v>
      </c>
      <c r="I132" s="559">
        <v>10</v>
      </c>
      <c r="J132" s="620">
        <v>10</v>
      </c>
      <c r="K132" s="620">
        <v>10</v>
      </c>
      <c r="L132" s="620">
        <v>10</v>
      </c>
      <c r="M132" s="620">
        <v>10</v>
      </c>
      <c r="N132" s="620">
        <v>10</v>
      </c>
      <c r="O132" s="620">
        <v>5</v>
      </c>
      <c r="P132" s="620">
        <v>5</v>
      </c>
      <c r="R132" s="511">
        <f t="shared" si="19"/>
        <v>100</v>
      </c>
    </row>
    <row r="133" spans="1:18">
      <c r="A133" s="713" t="str">
        <f t="shared" si="18"/>
        <v>12|6</v>
      </c>
      <c r="B133" s="714" t="s">
        <v>10</v>
      </c>
      <c r="C133" s="553" t="s">
        <v>11</v>
      </c>
      <c r="D133" s="554">
        <v>5</v>
      </c>
      <c r="E133" s="559"/>
      <c r="F133" s="559"/>
      <c r="G133" s="559">
        <v>10</v>
      </c>
      <c r="H133" s="559">
        <v>20</v>
      </c>
      <c r="I133" s="559">
        <v>20</v>
      </c>
      <c r="J133" s="620">
        <v>20</v>
      </c>
      <c r="K133" s="620">
        <v>20</v>
      </c>
      <c r="L133" s="620">
        <v>10</v>
      </c>
      <c r="M133" s="620"/>
      <c r="N133" s="620"/>
      <c r="O133" s="620"/>
      <c r="P133" s="620"/>
      <c r="R133" s="511">
        <f t="shared" si="19"/>
        <v>100</v>
      </c>
    </row>
    <row r="134" spans="1:18">
      <c r="A134" s="713" t="str">
        <f t="shared" si="18"/>
        <v>12|7</v>
      </c>
      <c r="B134" s="714" t="s">
        <v>12</v>
      </c>
      <c r="C134" s="553" t="s">
        <v>13</v>
      </c>
      <c r="D134" s="554">
        <v>3</v>
      </c>
      <c r="E134" s="559"/>
      <c r="F134" s="559"/>
      <c r="G134" s="559">
        <v>10</v>
      </c>
      <c r="H134" s="559">
        <v>10</v>
      </c>
      <c r="I134" s="559">
        <v>10</v>
      </c>
      <c r="J134" s="620">
        <v>10</v>
      </c>
      <c r="K134" s="620">
        <v>10</v>
      </c>
      <c r="L134" s="620">
        <v>10</v>
      </c>
      <c r="M134" s="620">
        <v>10</v>
      </c>
      <c r="N134" s="620">
        <v>10</v>
      </c>
      <c r="O134" s="620">
        <v>10</v>
      </c>
      <c r="P134" s="620">
        <v>10</v>
      </c>
      <c r="R134" s="511">
        <f t="shared" si="19"/>
        <v>100</v>
      </c>
    </row>
    <row r="135" spans="1:18">
      <c r="A135" s="713" t="str">
        <f t="shared" si="18"/>
        <v>12|8</v>
      </c>
      <c r="B135" s="714" t="s">
        <v>14</v>
      </c>
      <c r="C135" s="553" t="s">
        <v>15</v>
      </c>
      <c r="D135" s="554">
        <v>5</v>
      </c>
      <c r="E135" s="559">
        <v>5</v>
      </c>
      <c r="F135" s="559">
        <v>5</v>
      </c>
      <c r="G135" s="559">
        <v>10</v>
      </c>
      <c r="H135" s="559">
        <v>10</v>
      </c>
      <c r="I135" s="559">
        <v>10</v>
      </c>
      <c r="J135" s="620">
        <v>10</v>
      </c>
      <c r="K135" s="620">
        <v>10</v>
      </c>
      <c r="L135" s="620">
        <v>10</v>
      </c>
      <c r="M135" s="620">
        <v>10</v>
      </c>
      <c r="N135" s="620">
        <v>10</v>
      </c>
      <c r="O135" s="620">
        <v>5</v>
      </c>
      <c r="P135" s="620">
        <v>5</v>
      </c>
      <c r="R135" s="511">
        <f t="shared" si="19"/>
        <v>100</v>
      </c>
    </row>
    <row r="136" spans="1:18">
      <c r="A136" s="713" t="str">
        <f t="shared" si="18"/>
        <v>12|9</v>
      </c>
      <c r="B136" s="714" t="s">
        <v>16</v>
      </c>
      <c r="C136" s="553" t="s">
        <v>17</v>
      </c>
      <c r="D136" s="554">
        <v>6</v>
      </c>
      <c r="E136" s="559">
        <v>5</v>
      </c>
      <c r="F136" s="559">
        <v>5</v>
      </c>
      <c r="G136" s="559">
        <v>10</v>
      </c>
      <c r="H136" s="559">
        <v>10</v>
      </c>
      <c r="I136" s="559">
        <v>10</v>
      </c>
      <c r="J136" s="620">
        <v>10</v>
      </c>
      <c r="K136" s="620">
        <v>10</v>
      </c>
      <c r="L136" s="620">
        <v>10</v>
      </c>
      <c r="M136" s="620">
        <v>10</v>
      </c>
      <c r="N136" s="620">
        <v>10</v>
      </c>
      <c r="O136" s="620">
        <v>5</v>
      </c>
      <c r="P136" s="620">
        <v>5</v>
      </c>
      <c r="R136" s="511">
        <f t="shared" si="19"/>
        <v>100</v>
      </c>
    </row>
    <row r="137" spans="1:18">
      <c r="A137" s="713" t="str">
        <f t="shared" si="18"/>
        <v>12|10</v>
      </c>
      <c r="B137" s="714" t="s">
        <v>18</v>
      </c>
      <c r="C137" s="553" t="s">
        <v>19</v>
      </c>
      <c r="D137" s="554">
        <v>6</v>
      </c>
      <c r="E137" s="559"/>
      <c r="F137" s="559"/>
      <c r="G137" s="559">
        <v>10</v>
      </c>
      <c r="H137" s="559">
        <v>10</v>
      </c>
      <c r="I137" s="559">
        <v>10</v>
      </c>
      <c r="J137" s="620">
        <v>10</v>
      </c>
      <c r="K137" s="620">
        <v>10</v>
      </c>
      <c r="L137" s="620">
        <v>10</v>
      </c>
      <c r="M137" s="620">
        <v>10</v>
      </c>
      <c r="N137" s="620">
        <v>10</v>
      </c>
      <c r="O137" s="620">
        <v>10</v>
      </c>
      <c r="P137" s="620">
        <v>10</v>
      </c>
      <c r="R137" s="511">
        <f t="shared" si="19"/>
        <v>100</v>
      </c>
    </row>
    <row r="138" spans="1:18">
      <c r="A138" s="713" t="str">
        <f t="shared" si="18"/>
        <v>12|11</v>
      </c>
      <c r="B138" s="714" t="s">
        <v>20</v>
      </c>
      <c r="C138" s="553" t="s">
        <v>21</v>
      </c>
      <c r="D138" s="554"/>
      <c r="E138" s="559"/>
      <c r="F138" s="559"/>
      <c r="G138" s="559">
        <v>5</v>
      </c>
      <c r="H138" s="559">
        <v>10</v>
      </c>
      <c r="I138" s="559">
        <v>15</v>
      </c>
      <c r="J138" s="620">
        <v>20</v>
      </c>
      <c r="K138" s="620">
        <v>10</v>
      </c>
      <c r="L138" s="620">
        <v>10</v>
      </c>
      <c r="M138" s="620">
        <v>10</v>
      </c>
      <c r="N138" s="620">
        <v>10</v>
      </c>
      <c r="O138" s="620">
        <v>5</v>
      </c>
      <c r="P138" s="620">
        <v>5</v>
      </c>
      <c r="R138" s="511">
        <f t="shared" si="19"/>
        <v>100</v>
      </c>
    </row>
    <row r="139" spans="1:18">
      <c r="A139" s="713" t="str">
        <f t="shared" si="18"/>
        <v>12|12</v>
      </c>
      <c r="B139" s="714" t="s">
        <v>22</v>
      </c>
      <c r="C139" s="553" t="s">
        <v>23</v>
      </c>
      <c r="D139" s="554"/>
      <c r="E139" s="559">
        <v>5</v>
      </c>
      <c r="F139" s="559">
        <v>5</v>
      </c>
      <c r="G139" s="559">
        <v>10</v>
      </c>
      <c r="H139" s="559">
        <v>10</v>
      </c>
      <c r="I139" s="559">
        <v>10</v>
      </c>
      <c r="J139" s="620">
        <v>10</v>
      </c>
      <c r="K139" s="620">
        <v>10</v>
      </c>
      <c r="L139" s="620">
        <v>10</v>
      </c>
      <c r="M139" s="620">
        <v>10</v>
      </c>
      <c r="N139" s="620">
        <v>10</v>
      </c>
      <c r="O139" s="620">
        <v>5</v>
      </c>
      <c r="P139" s="620">
        <v>5</v>
      </c>
      <c r="R139" s="511">
        <f t="shared" si="19"/>
        <v>100</v>
      </c>
    </row>
    <row r="141" spans="1:18">
      <c r="R141" s="511">
        <f>SUM(R2:R139)</f>
        <v>12000</v>
      </c>
    </row>
  </sheetData>
  <printOptions verticalCentered="1"/>
  <pageMargins left="0.78740157480314998" right="0.78740157480314998" top="0.98425196850393704" bottom="0.59055118110236204" header="0.511811023622047" footer="0.511811023622047"/>
  <pageSetup paperSize="8" scale="58"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61"/>
  <sheetViews>
    <sheetView showZeros="0" topLeftCell="B1" zoomScale="90" zoomScaleNormal="90" workbookViewId="0">
      <selection activeCell="C51" sqref="C51"/>
    </sheetView>
  </sheetViews>
  <sheetFormatPr defaultColWidth="9.140625" defaultRowHeight="12.75"/>
  <cols>
    <col min="1" max="1" width="4.28515625" style="511" hidden="1" customWidth="1"/>
    <col min="2" max="2" width="12.5703125" style="511" customWidth="1"/>
    <col min="3" max="3" width="37.7109375" style="511" customWidth="1"/>
    <col min="4" max="4" width="26.42578125" style="511" customWidth="1"/>
    <col min="5" max="5" width="3.28515625" style="511" customWidth="1"/>
    <col min="6" max="8" width="10.5703125" style="511" customWidth="1"/>
    <col min="9" max="9" width="11.42578125" style="511" customWidth="1"/>
    <col min="10" max="10" width="10.5703125" style="511" customWidth="1"/>
    <col min="11" max="17" width="10.5703125" style="511" hidden="1" customWidth="1"/>
    <col min="18" max="18" width="7.140625" style="511" customWidth="1"/>
    <col min="19" max="19" width="12" style="511" customWidth="1"/>
    <col min="20" max="20" width="8.7109375" style="511" customWidth="1"/>
    <col min="21" max="21" width="2.28515625" style="511" customWidth="1"/>
    <col min="22" max="22" width="1.7109375" style="511" customWidth="1"/>
    <col min="23" max="258" width="9.140625" style="511"/>
    <col min="259" max="259" width="11.28515625" style="511" customWidth="1"/>
    <col min="260" max="260" width="67.7109375" style="511" customWidth="1"/>
    <col min="261" max="261" width="3.28515625" style="511" customWidth="1"/>
    <col min="262" max="274" width="10.7109375" style="511" customWidth="1"/>
    <col min="275" max="275" width="7.28515625" style="511" customWidth="1"/>
    <col min="276" max="514" width="9.140625" style="511"/>
    <col min="515" max="515" width="11.28515625" style="511" customWidth="1"/>
    <col min="516" max="516" width="67.7109375" style="511" customWidth="1"/>
    <col min="517" max="517" width="3.28515625" style="511" customWidth="1"/>
    <col min="518" max="530" width="10.7109375" style="511" customWidth="1"/>
    <col min="531" max="531" width="7.28515625" style="511" customWidth="1"/>
    <col min="532" max="770" width="9.140625" style="511"/>
    <col min="771" max="771" width="11.28515625" style="511" customWidth="1"/>
    <col min="772" max="772" width="67.7109375" style="511" customWidth="1"/>
    <col min="773" max="773" width="3.28515625" style="511" customWidth="1"/>
    <col min="774" max="786" width="10.7109375" style="511" customWidth="1"/>
    <col min="787" max="787" width="7.28515625" style="511" customWidth="1"/>
    <col min="788" max="1026" width="9.140625" style="511"/>
    <col min="1027" max="1027" width="11.28515625" style="511" customWidth="1"/>
    <col min="1028" max="1028" width="67.7109375" style="511" customWidth="1"/>
    <col min="1029" max="1029" width="3.28515625" style="511" customWidth="1"/>
    <col min="1030" max="1042" width="10.7109375" style="511" customWidth="1"/>
    <col min="1043" max="1043" width="7.28515625" style="511" customWidth="1"/>
    <col min="1044" max="1282" width="9.140625" style="511"/>
    <col min="1283" max="1283" width="11.28515625" style="511" customWidth="1"/>
    <col min="1284" max="1284" width="67.7109375" style="511" customWidth="1"/>
    <col min="1285" max="1285" width="3.28515625" style="511" customWidth="1"/>
    <col min="1286" max="1298" width="10.7109375" style="511" customWidth="1"/>
    <col min="1299" max="1299" width="7.28515625" style="511" customWidth="1"/>
    <col min="1300" max="1538" width="9.140625" style="511"/>
    <col min="1539" max="1539" width="11.28515625" style="511" customWidth="1"/>
    <col min="1540" max="1540" width="67.7109375" style="511" customWidth="1"/>
    <col min="1541" max="1541" width="3.28515625" style="511" customWidth="1"/>
    <col min="1542" max="1554" width="10.7109375" style="511" customWidth="1"/>
    <col min="1555" max="1555" width="7.28515625" style="511" customWidth="1"/>
    <col min="1556" max="1794" width="9.140625" style="511"/>
    <col min="1795" max="1795" width="11.28515625" style="511" customWidth="1"/>
    <col min="1796" max="1796" width="67.7109375" style="511" customWidth="1"/>
    <col min="1797" max="1797" width="3.28515625" style="511" customWidth="1"/>
    <col min="1798" max="1810" width="10.7109375" style="511" customWidth="1"/>
    <col min="1811" max="1811" width="7.28515625" style="511" customWidth="1"/>
    <col min="1812" max="2050" width="9.140625" style="511"/>
    <col min="2051" max="2051" width="11.28515625" style="511" customWidth="1"/>
    <col min="2052" max="2052" width="67.7109375" style="511" customWidth="1"/>
    <col min="2053" max="2053" width="3.28515625" style="511" customWidth="1"/>
    <col min="2054" max="2066" width="10.7109375" style="511" customWidth="1"/>
    <col min="2067" max="2067" width="7.28515625" style="511" customWidth="1"/>
    <col min="2068" max="2306" width="9.140625" style="511"/>
    <col min="2307" max="2307" width="11.28515625" style="511" customWidth="1"/>
    <col min="2308" max="2308" width="67.7109375" style="511" customWidth="1"/>
    <col min="2309" max="2309" width="3.28515625" style="511" customWidth="1"/>
    <col min="2310" max="2322" width="10.7109375" style="511" customWidth="1"/>
    <col min="2323" max="2323" width="7.28515625" style="511" customWidth="1"/>
    <col min="2324" max="2562" width="9.140625" style="511"/>
    <col min="2563" max="2563" width="11.28515625" style="511" customWidth="1"/>
    <col min="2564" max="2564" width="67.7109375" style="511" customWidth="1"/>
    <col min="2565" max="2565" width="3.28515625" style="511" customWidth="1"/>
    <col min="2566" max="2578" width="10.7109375" style="511" customWidth="1"/>
    <col min="2579" max="2579" width="7.28515625" style="511" customWidth="1"/>
    <col min="2580" max="2818" width="9.140625" style="511"/>
    <col min="2819" max="2819" width="11.28515625" style="511" customWidth="1"/>
    <col min="2820" max="2820" width="67.7109375" style="511" customWidth="1"/>
    <col min="2821" max="2821" width="3.28515625" style="511" customWidth="1"/>
    <col min="2822" max="2834" width="10.7109375" style="511" customWidth="1"/>
    <col min="2835" max="2835" width="7.28515625" style="511" customWidth="1"/>
    <col min="2836" max="3074" width="9.140625" style="511"/>
    <col min="3075" max="3075" width="11.28515625" style="511" customWidth="1"/>
    <col min="3076" max="3076" width="67.7109375" style="511" customWidth="1"/>
    <col min="3077" max="3077" width="3.28515625" style="511" customWidth="1"/>
    <col min="3078" max="3090" width="10.7109375" style="511" customWidth="1"/>
    <col min="3091" max="3091" width="7.28515625" style="511" customWidth="1"/>
    <col min="3092" max="3330" width="9.140625" style="511"/>
    <col min="3331" max="3331" width="11.28515625" style="511" customWidth="1"/>
    <col min="3332" max="3332" width="67.7109375" style="511" customWidth="1"/>
    <col min="3333" max="3333" width="3.28515625" style="511" customWidth="1"/>
    <col min="3334" max="3346" width="10.7109375" style="511" customWidth="1"/>
    <col min="3347" max="3347" width="7.28515625" style="511" customWidth="1"/>
    <col min="3348" max="3586" width="9.140625" style="511"/>
    <col min="3587" max="3587" width="11.28515625" style="511" customWidth="1"/>
    <col min="3588" max="3588" width="67.7109375" style="511" customWidth="1"/>
    <col min="3589" max="3589" width="3.28515625" style="511" customWidth="1"/>
    <col min="3590" max="3602" width="10.7109375" style="511" customWidth="1"/>
    <col min="3603" max="3603" width="7.28515625" style="511" customWidth="1"/>
    <col min="3604" max="3842" width="9.140625" style="511"/>
    <col min="3843" max="3843" width="11.28515625" style="511" customWidth="1"/>
    <col min="3844" max="3844" width="67.7109375" style="511" customWidth="1"/>
    <col min="3845" max="3845" width="3.28515625" style="511" customWidth="1"/>
    <col min="3846" max="3858" width="10.7109375" style="511" customWidth="1"/>
    <col min="3859" max="3859" width="7.28515625" style="511" customWidth="1"/>
    <col min="3860" max="4098" width="9.140625" style="511"/>
    <col min="4099" max="4099" width="11.28515625" style="511" customWidth="1"/>
    <col min="4100" max="4100" width="67.7109375" style="511" customWidth="1"/>
    <col min="4101" max="4101" width="3.28515625" style="511" customWidth="1"/>
    <col min="4102" max="4114" width="10.7109375" style="511" customWidth="1"/>
    <col min="4115" max="4115" width="7.28515625" style="511" customWidth="1"/>
    <col min="4116" max="4354" width="9.140625" style="511"/>
    <col min="4355" max="4355" width="11.28515625" style="511" customWidth="1"/>
    <col min="4356" max="4356" width="67.7109375" style="511" customWidth="1"/>
    <col min="4357" max="4357" width="3.28515625" style="511" customWidth="1"/>
    <col min="4358" max="4370" width="10.7109375" style="511" customWidth="1"/>
    <col min="4371" max="4371" width="7.28515625" style="511" customWidth="1"/>
    <col min="4372" max="4610" width="9.140625" style="511"/>
    <col min="4611" max="4611" width="11.28515625" style="511" customWidth="1"/>
    <col min="4612" max="4612" width="67.7109375" style="511" customWidth="1"/>
    <col min="4613" max="4613" width="3.28515625" style="511" customWidth="1"/>
    <col min="4614" max="4626" width="10.7109375" style="511" customWidth="1"/>
    <col min="4627" max="4627" width="7.28515625" style="511" customWidth="1"/>
    <col min="4628" max="4866" width="9.140625" style="511"/>
    <col min="4867" max="4867" width="11.28515625" style="511" customWidth="1"/>
    <col min="4868" max="4868" width="67.7109375" style="511" customWidth="1"/>
    <col min="4869" max="4869" width="3.28515625" style="511" customWidth="1"/>
    <col min="4870" max="4882" width="10.7109375" style="511" customWidth="1"/>
    <col min="4883" max="4883" width="7.28515625" style="511" customWidth="1"/>
    <col min="4884" max="5122" width="9.140625" style="511"/>
    <col min="5123" max="5123" width="11.28515625" style="511" customWidth="1"/>
    <col min="5124" max="5124" width="67.7109375" style="511" customWidth="1"/>
    <col min="5125" max="5125" width="3.28515625" style="511" customWidth="1"/>
    <col min="5126" max="5138" width="10.7109375" style="511" customWidth="1"/>
    <col min="5139" max="5139" width="7.28515625" style="511" customWidth="1"/>
    <col min="5140" max="5378" width="9.140625" style="511"/>
    <col min="5379" max="5379" width="11.28515625" style="511" customWidth="1"/>
    <col min="5380" max="5380" width="67.7109375" style="511" customWidth="1"/>
    <col min="5381" max="5381" width="3.28515625" style="511" customWidth="1"/>
    <col min="5382" max="5394" width="10.7109375" style="511" customWidth="1"/>
    <col min="5395" max="5395" width="7.28515625" style="511" customWidth="1"/>
    <col min="5396" max="5634" width="9.140625" style="511"/>
    <col min="5635" max="5635" width="11.28515625" style="511" customWidth="1"/>
    <col min="5636" max="5636" width="67.7109375" style="511" customWidth="1"/>
    <col min="5637" max="5637" width="3.28515625" style="511" customWidth="1"/>
    <col min="5638" max="5650" width="10.7109375" style="511" customWidth="1"/>
    <col min="5651" max="5651" width="7.28515625" style="511" customWidth="1"/>
    <col min="5652" max="5890" width="9.140625" style="511"/>
    <col min="5891" max="5891" width="11.28515625" style="511" customWidth="1"/>
    <col min="5892" max="5892" width="67.7109375" style="511" customWidth="1"/>
    <col min="5893" max="5893" width="3.28515625" style="511" customWidth="1"/>
    <col min="5894" max="5906" width="10.7109375" style="511" customWidth="1"/>
    <col min="5907" max="5907" width="7.28515625" style="511" customWidth="1"/>
    <col min="5908" max="6146" width="9.140625" style="511"/>
    <col min="6147" max="6147" width="11.28515625" style="511" customWidth="1"/>
    <col min="6148" max="6148" width="67.7109375" style="511" customWidth="1"/>
    <col min="6149" max="6149" width="3.28515625" style="511" customWidth="1"/>
    <col min="6150" max="6162" width="10.7109375" style="511" customWidth="1"/>
    <col min="6163" max="6163" width="7.28515625" style="511" customWidth="1"/>
    <col min="6164" max="6402" width="9.140625" style="511"/>
    <col min="6403" max="6403" width="11.28515625" style="511" customWidth="1"/>
    <col min="6404" max="6404" width="67.7109375" style="511" customWidth="1"/>
    <col min="6405" max="6405" width="3.28515625" style="511" customWidth="1"/>
    <col min="6406" max="6418" width="10.7109375" style="511" customWidth="1"/>
    <col min="6419" max="6419" width="7.28515625" style="511" customWidth="1"/>
    <col min="6420" max="6658" width="9.140625" style="511"/>
    <col min="6659" max="6659" width="11.28515625" style="511" customWidth="1"/>
    <col min="6660" max="6660" width="67.7109375" style="511" customWidth="1"/>
    <col min="6661" max="6661" width="3.28515625" style="511" customWidth="1"/>
    <col min="6662" max="6674" width="10.7109375" style="511" customWidth="1"/>
    <col min="6675" max="6675" width="7.28515625" style="511" customWidth="1"/>
    <col min="6676" max="6914" width="9.140625" style="511"/>
    <col min="6915" max="6915" width="11.28515625" style="511" customWidth="1"/>
    <col min="6916" max="6916" width="67.7109375" style="511" customWidth="1"/>
    <col min="6917" max="6917" width="3.28515625" style="511" customWidth="1"/>
    <col min="6918" max="6930" width="10.7109375" style="511" customWidth="1"/>
    <col min="6931" max="6931" width="7.28515625" style="511" customWidth="1"/>
    <col min="6932" max="7170" width="9.140625" style="511"/>
    <col min="7171" max="7171" width="11.28515625" style="511" customWidth="1"/>
    <col min="7172" max="7172" width="67.7109375" style="511" customWidth="1"/>
    <col min="7173" max="7173" width="3.28515625" style="511" customWidth="1"/>
    <col min="7174" max="7186" width="10.7109375" style="511" customWidth="1"/>
    <col min="7187" max="7187" width="7.28515625" style="511" customWidth="1"/>
    <col min="7188" max="7426" width="9.140625" style="511"/>
    <col min="7427" max="7427" width="11.28515625" style="511" customWidth="1"/>
    <col min="7428" max="7428" width="67.7109375" style="511" customWidth="1"/>
    <col min="7429" max="7429" width="3.28515625" style="511" customWidth="1"/>
    <col min="7430" max="7442" width="10.7109375" style="511" customWidth="1"/>
    <col min="7443" max="7443" width="7.28515625" style="511" customWidth="1"/>
    <col min="7444" max="7682" width="9.140625" style="511"/>
    <col min="7683" max="7683" width="11.28515625" style="511" customWidth="1"/>
    <col min="7684" max="7684" width="67.7109375" style="511" customWidth="1"/>
    <col min="7685" max="7685" width="3.28515625" style="511" customWidth="1"/>
    <col min="7686" max="7698" width="10.7109375" style="511" customWidth="1"/>
    <col min="7699" max="7699" width="7.28515625" style="511" customWidth="1"/>
    <col min="7700" max="7938" width="9.140625" style="511"/>
    <col min="7939" max="7939" width="11.28515625" style="511" customWidth="1"/>
    <col min="7940" max="7940" width="67.7109375" style="511" customWidth="1"/>
    <col min="7941" max="7941" width="3.28515625" style="511" customWidth="1"/>
    <col min="7942" max="7954" width="10.7109375" style="511" customWidth="1"/>
    <col min="7955" max="7955" width="7.28515625" style="511" customWidth="1"/>
    <col min="7956" max="8194" width="9.140625" style="511"/>
    <col min="8195" max="8195" width="11.28515625" style="511" customWidth="1"/>
    <col min="8196" max="8196" width="67.7109375" style="511" customWidth="1"/>
    <col min="8197" max="8197" width="3.28515625" style="511" customWidth="1"/>
    <col min="8198" max="8210" width="10.7109375" style="511" customWidth="1"/>
    <col min="8211" max="8211" width="7.28515625" style="511" customWidth="1"/>
    <col min="8212" max="8450" width="9.140625" style="511"/>
    <col min="8451" max="8451" width="11.28515625" style="511" customWidth="1"/>
    <col min="8452" max="8452" width="67.7109375" style="511" customWidth="1"/>
    <col min="8453" max="8453" width="3.28515625" style="511" customWidth="1"/>
    <col min="8454" max="8466" width="10.7109375" style="511" customWidth="1"/>
    <col min="8467" max="8467" width="7.28515625" style="511" customWidth="1"/>
    <col min="8468" max="8706" width="9.140625" style="511"/>
    <col min="8707" max="8707" width="11.28515625" style="511" customWidth="1"/>
    <col min="8708" max="8708" width="67.7109375" style="511" customWidth="1"/>
    <col min="8709" max="8709" width="3.28515625" style="511" customWidth="1"/>
    <col min="8710" max="8722" width="10.7109375" style="511" customWidth="1"/>
    <col min="8723" max="8723" width="7.28515625" style="511" customWidth="1"/>
    <col min="8724" max="8962" width="9.140625" style="511"/>
    <col min="8963" max="8963" width="11.28515625" style="511" customWidth="1"/>
    <col min="8964" max="8964" width="67.7109375" style="511" customWidth="1"/>
    <col min="8965" max="8965" width="3.28515625" style="511" customWidth="1"/>
    <col min="8966" max="8978" width="10.7109375" style="511" customWidth="1"/>
    <col min="8979" max="8979" width="7.28515625" style="511" customWidth="1"/>
    <col min="8980" max="9218" width="9.140625" style="511"/>
    <col min="9219" max="9219" width="11.28515625" style="511" customWidth="1"/>
    <col min="9220" max="9220" width="67.7109375" style="511" customWidth="1"/>
    <col min="9221" max="9221" width="3.28515625" style="511" customWidth="1"/>
    <col min="9222" max="9234" width="10.7109375" style="511" customWidth="1"/>
    <col min="9235" max="9235" width="7.28515625" style="511" customWidth="1"/>
    <col min="9236" max="9474" width="9.140625" style="511"/>
    <col min="9475" max="9475" width="11.28515625" style="511" customWidth="1"/>
    <col min="9476" max="9476" width="67.7109375" style="511" customWidth="1"/>
    <col min="9477" max="9477" width="3.28515625" style="511" customWidth="1"/>
    <col min="9478" max="9490" width="10.7109375" style="511" customWidth="1"/>
    <col min="9491" max="9491" width="7.28515625" style="511" customWidth="1"/>
    <col min="9492" max="9730" width="9.140625" style="511"/>
    <col min="9731" max="9731" width="11.28515625" style="511" customWidth="1"/>
    <col min="9732" max="9732" width="67.7109375" style="511" customWidth="1"/>
    <col min="9733" max="9733" width="3.28515625" style="511" customWidth="1"/>
    <col min="9734" max="9746" width="10.7109375" style="511" customWidth="1"/>
    <col min="9747" max="9747" width="7.28515625" style="511" customWidth="1"/>
    <col min="9748" max="9986" width="9.140625" style="511"/>
    <col min="9987" max="9987" width="11.28515625" style="511" customWidth="1"/>
    <col min="9988" max="9988" width="67.7109375" style="511" customWidth="1"/>
    <col min="9989" max="9989" width="3.28515625" style="511" customWidth="1"/>
    <col min="9990" max="10002" width="10.7109375" style="511" customWidth="1"/>
    <col min="10003" max="10003" width="7.28515625" style="511" customWidth="1"/>
    <col min="10004" max="10242" width="9.140625" style="511"/>
    <col min="10243" max="10243" width="11.28515625" style="511" customWidth="1"/>
    <col min="10244" max="10244" width="67.7109375" style="511" customWidth="1"/>
    <col min="10245" max="10245" width="3.28515625" style="511" customWidth="1"/>
    <col min="10246" max="10258" width="10.7109375" style="511" customWidth="1"/>
    <col min="10259" max="10259" width="7.28515625" style="511" customWidth="1"/>
    <col min="10260" max="10498" width="9.140625" style="511"/>
    <col min="10499" max="10499" width="11.28515625" style="511" customWidth="1"/>
    <col min="10500" max="10500" width="67.7109375" style="511" customWidth="1"/>
    <col min="10501" max="10501" width="3.28515625" style="511" customWidth="1"/>
    <col min="10502" max="10514" width="10.7109375" style="511" customWidth="1"/>
    <col min="10515" max="10515" width="7.28515625" style="511" customWidth="1"/>
    <col min="10516" max="10754" width="9.140625" style="511"/>
    <col min="10755" max="10755" width="11.28515625" style="511" customWidth="1"/>
    <col min="10756" max="10756" width="67.7109375" style="511" customWidth="1"/>
    <col min="10757" max="10757" width="3.28515625" style="511" customWidth="1"/>
    <col min="10758" max="10770" width="10.7109375" style="511" customWidth="1"/>
    <col min="10771" max="10771" width="7.28515625" style="511" customWidth="1"/>
    <col min="10772" max="11010" width="9.140625" style="511"/>
    <col min="11011" max="11011" width="11.28515625" style="511" customWidth="1"/>
    <col min="11012" max="11012" width="67.7109375" style="511" customWidth="1"/>
    <col min="11013" max="11013" width="3.28515625" style="511" customWidth="1"/>
    <col min="11014" max="11026" width="10.7109375" style="511" customWidth="1"/>
    <col min="11027" max="11027" width="7.28515625" style="511" customWidth="1"/>
    <col min="11028" max="11266" width="9.140625" style="511"/>
    <col min="11267" max="11267" width="11.28515625" style="511" customWidth="1"/>
    <col min="11268" max="11268" width="67.7109375" style="511" customWidth="1"/>
    <col min="11269" max="11269" width="3.28515625" style="511" customWidth="1"/>
    <col min="11270" max="11282" width="10.7109375" style="511" customWidth="1"/>
    <col min="11283" max="11283" width="7.28515625" style="511" customWidth="1"/>
    <col min="11284" max="11522" width="9.140625" style="511"/>
    <col min="11523" max="11523" width="11.28515625" style="511" customWidth="1"/>
    <col min="11524" max="11524" width="67.7109375" style="511" customWidth="1"/>
    <col min="11525" max="11525" width="3.28515625" style="511" customWidth="1"/>
    <col min="11526" max="11538" width="10.7109375" style="511" customWidth="1"/>
    <col min="11539" max="11539" width="7.28515625" style="511" customWidth="1"/>
    <col min="11540" max="11778" width="9.140625" style="511"/>
    <col min="11779" max="11779" width="11.28515625" style="511" customWidth="1"/>
    <col min="11780" max="11780" width="67.7109375" style="511" customWidth="1"/>
    <col min="11781" max="11781" width="3.28515625" style="511" customWidth="1"/>
    <col min="11782" max="11794" width="10.7109375" style="511" customWidth="1"/>
    <col min="11795" max="11795" width="7.28515625" style="511" customWidth="1"/>
    <col min="11796" max="12034" width="9.140625" style="511"/>
    <col min="12035" max="12035" width="11.28515625" style="511" customWidth="1"/>
    <col min="12036" max="12036" width="67.7109375" style="511" customWidth="1"/>
    <col min="12037" max="12037" width="3.28515625" style="511" customWidth="1"/>
    <col min="12038" max="12050" width="10.7109375" style="511" customWidth="1"/>
    <col min="12051" max="12051" width="7.28515625" style="511" customWidth="1"/>
    <col min="12052" max="12290" width="9.140625" style="511"/>
    <col min="12291" max="12291" width="11.28515625" style="511" customWidth="1"/>
    <col min="12292" max="12292" width="67.7109375" style="511" customWidth="1"/>
    <col min="12293" max="12293" width="3.28515625" style="511" customWidth="1"/>
    <col min="12294" max="12306" width="10.7109375" style="511" customWidth="1"/>
    <col min="12307" max="12307" width="7.28515625" style="511" customWidth="1"/>
    <col min="12308" max="12546" width="9.140625" style="511"/>
    <col min="12547" max="12547" width="11.28515625" style="511" customWidth="1"/>
    <col min="12548" max="12548" width="67.7109375" style="511" customWidth="1"/>
    <col min="12549" max="12549" width="3.28515625" style="511" customWidth="1"/>
    <col min="12550" max="12562" width="10.7109375" style="511" customWidth="1"/>
    <col min="12563" max="12563" width="7.28515625" style="511" customWidth="1"/>
    <col min="12564" max="12802" width="9.140625" style="511"/>
    <col min="12803" max="12803" width="11.28515625" style="511" customWidth="1"/>
    <col min="12804" max="12804" width="67.7109375" style="511" customWidth="1"/>
    <col min="12805" max="12805" width="3.28515625" style="511" customWidth="1"/>
    <col min="12806" max="12818" width="10.7109375" style="511" customWidth="1"/>
    <col min="12819" max="12819" width="7.28515625" style="511" customWidth="1"/>
    <col min="12820" max="13058" width="9.140625" style="511"/>
    <col min="13059" max="13059" width="11.28515625" style="511" customWidth="1"/>
    <col min="13060" max="13060" width="67.7109375" style="511" customWidth="1"/>
    <col min="13061" max="13061" width="3.28515625" style="511" customWidth="1"/>
    <col min="13062" max="13074" width="10.7109375" style="511" customWidth="1"/>
    <col min="13075" max="13075" width="7.28515625" style="511" customWidth="1"/>
    <col min="13076" max="13314" width="9.140625" style="511"/>
    <col min="13315" max="13315" width="11.28515625" style="511" customWidth="1"/>
    <col min="13316" max="13316" width="67.7109375" style="511" customWidth="1"/>
    <col min="13317" max="13317" width="3.28515625" style="511" customWidth="1"/>
    <col min="13318" max="13330" width="10.7109375" style="511" customWidth="1"/>
    <col min="13331" max="13331" width="7.28515625" style="511" customWidth="1"/>
    <col min="13332" max="13570" width="9.140625" style="511"/>
    <col min="13571" max="13571" width="11.28515625" style="511" customWidth="1"/>
    <col min="13572" max="13572" width="67.7109375" style="511" customWidth="1"/>
    <col min="13573" max="13573" width="3.28515625" style="511" customWidth="1"/>
    <col min="13574" max="13586" width="10.7109375" style="511" customWidth="1"/>
    <col min="13587" max="13587" width="7.28515625" style="511" customWidth="1"/>
    <col min="13588" max="13826" width="9.140625" style="511"/>
    <col min="13827" max="13827" width="11.28515625" style="511" customWidth="1"/>
    <col min="13828" max="13828" width="67.7109375" style="511" customWidth="1"/>
    <col min="13829" max="13829" width="3.28515625" style="511" customWidth="1"/>
    <col min="13830" max="13842" width="10.7109375" style="511" customWidth="1"/>
    <col min="13843" max="13843" width="7.28515625" style="511" customWidth="1"/>
    <col min="13844" max="14082" width="9.140625" style="511"/>
    <col min="14083" max="14083" width="11.28515625" style="511" customWidth="1"/>
    <col min="14084" max="14084" width="67.7109375" style="511" customWidth="1"/>
    <col min="14085" max="14085" width="3.28515625" style="511" customWidth="1"/>
    <col min="14086" max="14098" width="10.7109375" style="511" customWidth="1"/>
    <col min="14099" max="14099" width="7.28515625" style="511" customWidth="1"/>
    <col min="14100" max="14338" width="9.140625" style="511"/>
    <col min="14339" max="14339" width="11.28515625" style="511" customWidth="1"/>
    <col min="14340" max="14340" width="67.7109375" style="511" customWidth="1"/>
    <col min="14341" max="14341" width="3.28515625" style="511" customWidth="1"/>
    <col min="14342" max="14354" width="10.7109375" style="511" customWidth="1"/>
    <col min="14355" max="14355" width="7.28515625" style="511" customWidth="1"/>
    <col min="14356" max="14594" width="9.140625" style="511"/>
    <col min="14595" max="14595" width="11.28515625" style="511" customWidth="1"/>
    <col min="14596" max="14596" width="67.7109375" style="511" customWidth="1"/>
    <col min="14597" max="14597" width="3.28515625" style="511" customWidth="1"/>
    <col min="14598" max="14610" width="10.7109375" style="511" customWidth="1"/>
    <col min="14611" max="14611" width="7.28515625" style="511" customWidth="1"/>
    <col min="14612" max="14850" width="9.140625" style="511"/>
    <col min="14851" max="14851" width="11.28515625" style="511" customWidth="1"/>
    <col min="14852" max="14852" width="67.7109375" style="511" customWidth="1"/>
    <col min="14853" max="14853" width="3.28515625" style="511" customWidth="1"/>
    <col min="14854" max="14866" width="10.7109375" style="511" customWidth="1"/>
    <col min="14867" max="14867" width="7.28515625" style="511" customWidth="1"/>
    <col min="14868" max="15106" width="9.140625" style="511"/>
    <col min="15107" max="15107" width="11.28515625" style="511" customWidth="1"/>
    <col min="15108" max="15108" width="67.7109375" style="511" customWidth="1"/>
    <col min="15109" max="15109" width="3.28515625" style="511" customWidth="1"/>
    <col min="15110" max="15122" width="10.7109375" style="511" customWidth="1"/>
    <col min="15123" max="15123" width="7.28515625" style="511" customWidth="1"/>
    <col min="15124" max="15362" width="9.140625" style="511"/>
    <col min="15363" max="15363" width="11.28515625" style="511" customWidth="1"/>
    <col min="15364" max="15364" width="67.7109375" style="511" customWidth="1"/>
    <col min="15365" max="15365" width="3.28515625" style="511" customWidth="1"/>
    <col min="15366" max="15378" width="10.7109375" style="511" customWidth="1"/>
    <col min="15379" max="15379" width="7.28515625" style="511" customWidth="1"/>
    <col min="15380" max="15618" width="9.140625" style="511"/>
    <col min="15619" max="15619" width="11.28515625" style="511" customWidth="1"/>
    <col min="15620" max="15620" width="67.7109375" style="511" customWidth="1"/>
    <col min="15621" max="15621" width="3.28515625" style="511" customWidth="1"/>
    <col min="15622" max="15634" width="10.7109375" style="511" customWidth="1"/>
    <col min="15635" max="15635" width="7.28515625" style="511" customWidth="1"/>
    <col min="15636" max="15874" width="9.140625" style="511"/>
    <col min="15875" max="15875" width="11.28515625" style="511" customWidth="1"/>
    <col min="15876" max="15876" width="67.7109375" style="511" customWidth="1"/>
    <col min="15877" max="15877" width="3.28515625" style="511" customWidth="1"/>
    <col min="15878" max="15890" width="10.7109375" style="511" customWidth="1"/>
    <col min="15891" max="15891" width="7.28515625" style="511" customWidth="1"/>
    <col min="15892" max="16130" width="9.140625" style="511"/>
    <col min="16131" max="16131" width="11.28515625" style="511" customWidth="1"/>
    <col min="16132" max="16132" width="67.7109375" style="511" customWidth="1"/>
    <col min="16133" max="16133" width="3.28515625" style="511" customWidth="1"/>
    <col min="16134" max="16146" width="10.7109375" style="511" customWidth="1"/>
    <col min="16147" max="16147" width="7.28515625" style="511" customWidth="1"/>
    <col min="16148" max="16384" width="9.140625" style="511"/>
  </cols>
  <sheetData>
    <row r="1" spans="1:23" ht="60.75">
      <c r="A1" s="512"/>
      <c r="B1" s="513" t="s">
        <v>24</v>
      </c>
      <c r="C1" s="720" t="s">
        <v>25</v>
      </c>
      <c r="D1" s="514"/>
      <c r="E1" s="515"/>
      <c r="F1" s="516"/>
      <c r="G1" s="517" t="s">
        <v>26</v>
      </c>
      <c r="H1" s="518"/>
      <c r="I1" s="518"/>
      <c r="J1" s="518"/>
      <c r="K1" s="518"/>
      <c r="L1" s="518"/>
      <c r="M1" s="518"/>
      <c r="N1" s="608"/>
      <c r="O1" s="608"/>
      <c r="P1" s="518"/>
      <c r="Q1" s="518"/>
      <c r="R1" s="518"/>
      <c r="S1" s="518"/>
      <c r="T1" s="635"/>
    </row>
    <row r="2" spans="1:23">
      <c r="A2" s="512"/>
      <c r="B2" s="519" t="s">
        <v>27</v>
      </c>
      <c r="C2" s="520" t="s">
        <v>28</v>
      </c>
      <c r="D2" s="521"/>
      <c r="E2" s="521"/>
      <c r="F2" s="522" t="s">
        <v>29</v>
      </c>
      <c r="G2" s="523">
        <v>54</v>
      </c>
      <c r="H2" s="524" t="s">
        <v>30</v>
      </c>
      <c r="I2" s="609"/>
      <c r="J2" s="524" t="s">
        <v>31</v>
      </c>
      <c r="K2" s="609"/>
      <c r="L2" s="524" t="s">
        <v>32</v>
      </c>
      <c r="M2" s="610"/>
      <c r="N2" s="524" t="s">
        <v>33</v>
      </c>
      <c r="O2" s="609"/>
      <c r="P2" s="611" t="s">
        <v>34</v>
      </c>
      <c r="Q2" s="636"/>
      <c r="R2" s="636"/>
      <c r="S2" s="637">
        <v>475000</v>
      </c>
      <c r="T2" s="638">
        <f>IF(S4=0,0,S2/S4)</f>
        <v>0.77712515261919979</v>
      </c>
    </row>
    <row r="3" spans="1:23" ht="15" customHeight="1">
      <c r="A3" s="512"/>
      <c r="B3" s="525" t="s">
        <v>35</v>
      </c>
      <c r="C3" s="526" t="s">
        <v>36</v>
      </c>
      <c r="D3" s="527"/>
      <c r="E3" s="528"/>
      <c r="F3" s="529" t="s">
        <v>37</v>
      </c>
      <c r="G3" s="530">
        <v>1</v>
      </c>
      <c r="H3" s="531" t="s">
        <v>38</v>
      </c>
      <c r="I3" s="612">
        <f ca="1">TODAY()</f>
        <v>44147</v>
      </c>
      <c r="J3" s="531" t="s">
        <v>39</v>
      </c>
      <c r="K3" s="613">
        <f>80-10</f>
        <v>70</v>
      </c>
      <c r="L3" s="531" t="s">
        <v>38</v>
      </c>
      <c r="M3" s="614">
        <f ca="1">I3+K3+10</f>
        <v>44227</v>
      </c>
      <c r="N3" s="531" t="s">
        <v>40</v>
      </c>
      <c r="O3" s="615"/>
      <c r="P3" s="616" t="s">
        <v>41</v>
      </c>
      <c r="Q3" s="639"/>
      <c r="R3" s="640"/>
      <c r="S3" s="641">
        <f>Cartilha!J6350-S2</f>
        <v>136227.15999999992</v>
      </c>
      <c r="T3" s="642">
        <f>IF(S3=0,0,1-T2)</f>
        <v>0.22287484738080021</v>
      </c>
    </row>
    <row r="4" spans="1:23" ht="18">
      <c r="A4" s="512"/>
      <c r="B4" s="532" t="s">
        <v>42</v>
      </c>
      <c r="C4" s="533">
        <v>6473.25</v>
      </c>
      <c r="D4" s="534"/>
      <c r="E4" s="535" t="s">
        <v>43</v>
      </c>
      <c r="F4" s="536"/>
      <c r="G4" s="536"/>
      <c r="H4" s="536"/>
      <c r="I4" s="536"/>
      <c r="J4" s="536"/>
      <c r="K4" s="536"/>
      <c r="L4" s="536"/>
      <c r="M4" s="536"/>
      <c r="N4" s="536"/>
      <c r="O4" s="536"/>
      <c r="P4" s="617" t="s">
        <v>44</v>
      </c>
      <c r="Q4" s="643"/>
      <c r="R4" s="643"/>
      <c r="S4" s="644">
        <f>SUM(S2:S3)</f>
        <v>611227.15999999992</v>
      </c>
      <c r="T4" s="645">
        <f>SUM(T2:T3)</f>
        <v>1</v>
      </c>
      <c r="W4" s="511" t="s">
        <v>45</v>
      </c>
    </row>
    <row r="5" spans="1:23" ht="12.75" customHeight="1">
      <c r="A5" s="512"/>
      <c r="B5" s="537" t="s">
        <v>46</v>
      </c>
      <c r="C5" s="538" t="s">
        <v>47</v>
      </c>
      <c r="D5" s="539"/>
      <c r="E5" s="540" t="s">
        <v>0</v>
      </c>
      <c r="F5" s="541" t="s">
        <v>48</v>
      </c>
      <c r="G5" s="542"/>
      <c r="H5" s="542"/>
      <c r="I5" s="542"/>
      <c r="J5" s="542"/>
      <c r="K5" s="542"/>
      <c r="L5" s="542"/>
      <c r="M5" s="618"/>
      <c r="N5" s="618"/>
      <c r="O5" s="618"/>
      <c r="P5" s="619"/>
      <c r="Q5" s="646"/>
      <c r="R5" s="647"/>
      <c r="S5" s="648" t="s">
        <v>49</v>
      </c>
      <c r="T5" s="649" t="s">
        <v>50</v>
      </c>
      <c r="W5" s="650" t="str">
        <f>IF(S4=S57,"OK","erro")</f>
        <v>OK</v>
      </c>
    </row>
    <row r="6" spans="1:23">
      <c r="A6" s="512"/>
      <c r="B6" s="543" t="s">
        <v>51</v>
      </c>
      <c r="C6" s="544"/>
      <c r="D6" s="545"/>
      <c r="E6" s="546">
        <v>5</v>
      </c>
      <c r="F6" s="547">
        <f>IF(E6=0,0,1)</f>
        <v>1</v>
      </c>
      <c r="G6" s="547">
        <f>IF($E$6&lt;2,0,2)</f>
        <v>2</v>
      </c>
      <c r="H6" s="547">
        <f>IF($E$6&lt;3,0,3)</f>
        <v>3</v>
      </c>
      <c r="I6" s="547">
        <f>IF($E$6&lt;4,0,4)</f>
        <v>4</v>
      </c>
      <c r="J6" s="547">
        <f>IF($E$6&lt;5,0,5)</f>
        <v>5</v>
      </c>
      <c r="K6" s="547">
        <f>IF($E$6&lt;6,0,6)</f>
        <v>0</v>
      </c>
      <c r="L6" s="547">
        <f>IF($E$6&lt;7,0,7)</f>
        <v>0</v>
      </c>
      <c r="M6" s="547">
        <f>IF($E$6&lt;8,0,8)</f>
        <v>0</v>
      </c>
      <c r="N6" s="547">
        <f>IF($E$6&lt;9,0,9)</f>
        <v>0</v>
      </c>
      <c r="O6" s="547">
        <f>IF($E$6&lt;10,0,10)</f>
        <v>0</v>
      </c>
      <c r="P6" s="547">
        <f>IF($E$6&lt;11,0,11)</f>
        <v>0</v>
      </c>
      <c r="Q6" s="651">
        <f>IF($E$6&lt;12,0,12)</f>
        <v>0</v>
      </c>
      <c r="R6" s="652"/>
      <c r="S6" s="653" t="s">
        <v>52</v>
      </c>
      <c r="T6" s="654" t="s">
        <v>49</v>
      </c>
    </row>
    <row r="7" spans="1:23">
      <c r="A7" s="512"/>
      <c r="B7" s="543"/>
      <c r="C7" s="544" t="s">
        <v>53</v>
      </c>
      <c r="D7" s="545"/>
      <c r="E7" s="548"/>
      <c r="F7" s="549">
        <f ca="1">IF(E6=0,0,M3)</f>
        <v>44227</v>
      </c>
      <c r="G7" s="549">
        <f t="shared" ref="G7:Q7" ca="1" si="0">IF(G6=0,0,F8+1)</f>
        <v>44258</v>
      </c>
      <c r="H7" s="549">
        <f t="shared" ca="1" si="0"/>
        <v>44289</v>
      </c>
      <c r="I7" s="549">
        <f t="shared" ca="1" si="0"/>
        <v>44320</v>
      </c>
      <c r="J7" s="549">
        <f t="shared" ca="1" si="0"/>
        <v>44351</v>
      </c>
      <c r="K7" s="549">
        <f t="shared" si="0"/>
        <v>0</v>
      </c>
      <c r="L7" s="549">
        <f t="shared" si="0"/>
        <v>0</v>
      </c>
      <c r="M7" s="549">
        <f t="shared" si="0"/>
        <v>0</v>
      </c>
      <c r="N7" s="549">
        <f t="shared" si="0"/>
        <v>0</v>
      </c>
      <c r="O7" s="549">
        <f t="shared" si="0"/>
        <v>0</v>
      </c>
      <c r="P7" s="549">
        <f t="shared" si="0"/>
        <v>0</v>
      </c>
      <c r="Q7" s="655">
        <f t="shared" si="0"/>
        <v>0</v>
      </c>
      <c r="R7" s="656"/>
      <c r="S7" s="653"/>
      <c r="T7" s="654"/>
    </row>
    <row r="8" spans="1:23">
      <c r="A8" s="512"/>
      <c r="B8" s="543"/>
      <c r="C8" s="544" t="s">
        <v>54</v>
      </c>
      <c r="D8" s="545"/>
      <c r="E8" s="548"/>
      <c r="F8" s="549">
        <f ca="1">IF(E6=0,0,F7+30)</f>
        <v>44257</v>
      </c>
      <c r="G8" s="549">
        <f t="shared" ref="G8:Q8" ca="1" si="1">IF(G6=0,0,G7+30)</f>
        <v>44288</v>
      </c>
      <c r="H8" s="549">
        <f t="shared" ca="1" si="1"/>
        <v>44319</v>
      </c>
      <c r="I8" s="549">
        <f t="shared" ca="1" si="1"/>
        <v>44350</v>
      </c>
      <c r="J8" s="549">
        <f t="shared" ca="1" si="1"/>
        <v>44381</v>
      </c>
      <c r="K8" s="549">
        <f t="shared" si="1"/>
        <v>0</v>
      </c>
      <c r="L8" s="549">
        <f t="shared" si="1"/>
        <v>0</v>
      </c>
      <c r="M8" s="549">
        <f t="shared" si="1"/>
        <v>0</v>
      </c>
      <c r="N8" s="549">
        <f t="shared" si="1"/>
        <v>0</v>
      </c>
      <c r="O8" s="549">
        <f t="shared" si="1"/>
        <v>0</v>
      </c>
      <c r="P8" s="549">
        <f t="shared" si="1"/>
        <v>0</v>
      </c>
      <c r="Q8" s="655">
        <f t="shared" si="1"/>
        <v>0</v>
      </c>
      <c r="R8" s="656"/>
      <c r="S8" s="653"/>
      <c r="T8" s="654"/>
    </row>
    <row r="9" spans="1:23">
      <c r="A9" s="550" t="str">
        <f t="shared" ref="A9:A20" si="2">CONCATENATE($E$6,"|",B9)</f>
        <v>5|1</v>
      </c>
      <c r="B9" s="551">
        <v>1</v>
      </c>
      <c r="C9" s="552" t="s">
        <v>1</v>
      </c>
      <c r="D9" s="553"/>
      <c r="E9" s="554">
        <v>1</v>
      </c>
      <c r="F9" s="555">
        <v>50</v>
      </c>
      <c r="G9" s="555">
        <v>50</v>
      </c>
      <c r="H9" s="555"/>
      <c r="I9" s="555">
        <f>IF(I$6=0,0,VLOOKUP($A9,base!$A:$P,I$6+4,FALSE))</f>
        <v>0</v>
      </c>
      <c r="J9" s="555">
        <f>IF(J$6=0,0,VLOOKUP($A9,base!$A:$P,J$6+4,FALSE))</f>
        <v>0</v>
      </c>
      <c r="K9" s="555">
        <f>IF(K$6=0,0,VLOOKUP($A9,base!$A:$P,K$6+4,FALSE))</f>
        <v>0</v>
      </c>
      <c r="L9" s="555">
        <f>IF(L$6=0,0,VLOOKUP($A9,base!$A:$P,L$6+4,FALSE))</f>
        <v>0</v>
      </c>
      <c r="M9" s="555">
        <f>IF(M$6=0,0,VLOOKUP($A9,base!$A:$P,M$6+4,FALSE))</f>
        <v>0</v>
      </c>
      <c r="N9" s="555">
        <f>IF(N$6=0,0,VLOOKUP($A9,base!$A:$P,N$6+4,FALSE))</f>
        <v>0</v>
      </c>
      <c r="O9" s="555">
        <f>IF(O$6=0,0,VLOOKUP($A9,base!$A:$P,O$6+4,FALSE))</f>
        <v>0</v>
      </c>
      <c r="P9" s="555">
        <f>IF(P$6=0,0,VLOOKUP($A9,base!$A:$P,P$6+4,FALSE))</f>
        <v>0</v>
      </c>
      <c r="Q9" s="657">
        <f>IF(Q$6=0,0,VLOOKUP($A9,base!$A:$P,Q$6+4,FALSE))</f>
        <v>0</v>
      </c>
      <c r="R9" s="658"/>
      <c r="S9" s="659">
        <f>Cartilha!K17</f>
        <v>10741.35</v>
      </c>
      <c r="T9" s="660">
        <v>1.86149741779293</v>
      </c>
      <c r="W9" s="661">
        <f t="shared" ref="W9:W20" si="3">SUM(F9:Q9)</f>
        <v>100</v>
      </c>
    </row>
    <row r="10" spans="1:23">
      <c r="A10" s="550" t="str">
        <f t="shared" si="2"/>
        <v>5|2</v>
      </c>
      <c r="B10" s="556" t="s">
        <v>2</v>
      </c>
      <c r="C10" s="552" t="s">
        <v>3</v>
      </c>
      <c r="D10" s="553"/>
      <c r="E10" s="554">
        <v>2</v>
      </c>
      <c r="F10" s="555">
        <v>30</v>
      </c>
      <c r="G10" s="555">
        <v>30</v>
      </c>
      <c r="H10" s="555">
        <v>40</v>
      </c>
      <c r="I10" s="555"/>
      <c r="J10" s="555"/>
      <c r="K10" s="555">
        <f>IF(K$6=0,0,VLOOKUP($A10,base!$A:$P,K$6+4,FALSE))</f>
        <v>0</v>
      </c>
      <c r="L10" s="555">
        <f>IF(L$6=0,0,VLOOKUP($A10,base!$A:$P,L$6+4,FALSE))</f>
        <v>0</v>
      </c>
      <c r="M10" s="555">
        <f>IF(M$6=0,0,VLOOKUP($A10,base!$A:$P,M$6+4,FALSE))</f>
        <v>0</v>
      </c>
      <c r="N10" s="555">
        <f>IF(N$6=0,0,VLOOKUP($A10,base!$A:$P,N$6+4,FALSE))</f>
        <v>0</v>
      </c>
      <c r="O10" s="555">
        <f>IF(O$6=0,0,VLOOKUP($A10,base!$A:$P,O$6+4,FALSE))</f>
        <v>0</v>
      </c>
      <c r="P10" s="555">
        <f>IF(P$6=0,0,VLOOKUP($A10,base!$A:$P,P$6+4,FALSE))</f>
        <v>0</v>
      </c>
      <c r="Q10" s="657">
        <f>IF(Q$6=0,0,VLOOKUP($A10,base!$A:$P,Q$6+4,FALSE))</f>
        <v>0</v>
      </c>
      <c r="R10" s="658"/>
      <c r="S10" s="659">
        <f>Cartilha!P174</f>
        <v>85611.010000000009</v>
      </c>
      <c r="T10" s="662">
        <v>14.1003210978739</v>
      </c>
      <c r="W10" s="661">
        <f t="shared" si="3"/>
        <v>100</v>
      </c>
    </row>
    <row r="11" spans="1:23">
      <c r="A11" s="550" t="str">
        <f t="shared" si="2"/>
        <v>5|3</v>
      </c>
      <c r="B11" s="556" t="s">
        <v>4</v>
      </c>
      <c r="C11" s="552" t="s">
        <v>5</v>
      </c>
      <c r="D11" s="553"/>
      <c r="E11" s="554">
        <v>3</v>
      </c>
      <c r="F11" s="555">
        <v>20</v>
      </c>
      <c r="G11" s="555">
        <f>IF(E$6&lt;3,0,IF(G$6=0,0,VLOOKUP($A11,base!$A:$P,G$6+4,FALSE)))</f>
        <v>40</v>
      </c>
      <c r="H11" s="555">
        <v>40</v>
      </c>
      <c r="I11" s="555">
        <f>IF(I$6=0,0,VLOOKUP($A11,base!$A:$P,I$6+4,FALSE))</f>
        <v>0</v>
      </c>
      <c r="J11" s="555">
        <f>IF(J$6=0,0,VLOOKUP($A11,base!$A:$P,J$6+4,FALSE))</f>
        <v>0</v>
      </c>
      <c r="K11" s="555">
        <f>IF(K$6=0,0,VLOOKUP($A11,base!$A:$P,K$6+4,FALSE))</f>
        <v>0</v>
      </c>
      <c r="L11" s="555">
        <f>IF(L$6=0,0,VLOOKUP($A11,base!$A:$P,L$6+4,FALSE))</f>
        <v>0</v>
      </c>
      <c r="M11" s="555">
        <f>IF(M$6=0,0,VLOOKUP($A11,base!$A:$P,M$6+4,FALSE))</f>
        <v>0</v>
      </c>
      <c r="N11" s="555">
        <f>IF(N$6=0,0,VLOOKUP($A11,base!$A:$P,N$6+4,FALSE))</f>
        <v>0</v>
      </c>
      <c r="O11" s="555">
        <f>IF(O$6=0,0,VLOOKUP($A11,base!$A:$P,O$6+4,FALSE))</f>
        <v>0</v>
      </c>
      <c r="P11" s="555">
        <f>IF(P$6=0,0,VLOOKUP($A11,base!$A:$P,P$6+4,FALSE))</f>
        <v>0</v>
      </c>
      <c r="Q11" s="657">
        <f>IF(Q$6=0,0,VLOOKUP($A11,base!$A:$P,Q$6+4,FALSE))</f>
        <v>0</v>
      </c>
      <c r="R11" s="658"/>
      <c r="S11" s="659">
        <f>Cartilha!P975</f>
        <v>16338.509999999998</v>
      </c>
      <c r="T11" s="662">
        <v>2.69116895981879</v>
      </c>
      <c r="W11" s="661">
        <f t="shared" si="3"/>
        <v>100</v>
      </c>
    </row>
    <row r="12" spans="1:23">
      <c r="A12" s="550" t="str">
        <f t="shared" si="2"/>
        <v>5|4</v>
      </c>
      <c r="B12" s="556" t="s">
        <v>6</v>
      </c>
      <c r="C12" s="552" t="s">
        <v>7</v>
      </c>
      <c r="D12" s="553"/>
      <c r="E12" s="554">
        <v>4</v>
      </c>
      <c r="F12" s="555"/>
      <c r="G12" s="555">
        <v>30</v>
      </c>
      <c r="H12" s="555">
        <v>30</v>
      </c>
      <c r="I12" s="555">
        <v>20</v>
      </c>
      <c r="J12" s="555">
        <f>IF(J$6=0,0,VLOOKUP($A12,base!$A:$P,J$6+4,FALSE))</f>
        <v>20</v>
      </c>
      <c r="K12" s="555">
        <f>IF(K$6=0,0,VLOOKUP($A12,base!$A:$P,K$6+4,FALSE))</f>
        <v>0</v>
      </c>
      <c r="L12" s="555">
        <f>IF(L$6=0,0,VLOOKUP($A12,base!$A:$P,L$6+4,FALSE))</f>
        <v>0</v>
      </c>
      <c r="M12" s="555">
        <f>IF(M$6=0,0,VLOOKUP($A12,base!$A:$P,M$6+4,FALSE))</f>
        <v>0</v>
      </c>
      <c r="N12" s="555">
        <f>IF(N$6=0,0,VLOOKUP($A12,base!$A:$P,N$6+4,FALSE))</f>
        <v>0</v>
      </c>
      <c r="O12" s="555">
        <f>IF(O$6=0,0,VLOOKUP($A12,base!$A:$P,O$6+4,FALSE))</f>
        <v>0</v>
      </c>
      <c r="P12" s="555">
        <f>IF(P$6=0,0,VLOOKUP($A12,base!$A:$P,P$6+4,FALSE))</f>
        <v>0</v>
      </c>
      <c r="Q12" s="657">
        <f>IF(Q$6=0,0,VLOOKUP($A12,base!$A:$P,Q$6+4,FALSE))</f>
        <v>0</v>
      </c>
      <c r="R12" s="658"/>
      <c r="S12" s="659">
        <f>Cartilha!P1136</f>
        <v>105842.39</v>
      </c>
      <c r="T12" s="662">
        <v>17.431382109555901</v>
      </c>
      <c r="W12" s="661">
        <f t="shared" si="3"/>
        <v>100</v>
      </c>
    </row>
    <row r="13" spans="1:23">
      <c r="A13" s="550" t="str">
        <f t="shared" si="2"/>
        <v>5|5</v>
      </c>
      <c r="B13" s="556" t="s">
        <v>8</v>
      </c>
      <c r="C13" s="552" t="s">
        <v>9</v>
      </c>
      <c r="D13" s="553"/>
      <c r="E13" s="554">
        <v>5</v>
      </c>
      <c r="F13" s="555">
        <f>IF(E$6&lt;3,0,IF(F$6=0,0,VLOOKUP($A13,base!$A:$P,F$6+4,FALSE)))</f>
        <v>5</v>
      </c>
      <c r="G13" s="555">
        <f>IF(E$6&lt;3,0,IF(G$6=0,0,VLOOKUP($A13,base!$A:$P,G$6+4,FALSE)))</f>
        <v>15</v>
      </c>
      <c r="H13" s="555">
        <f>IF(H$6=0,0,VLOOKUP($A13,base!$A:$P,H$6+4,FALSE))</f>
        <v>20</v>
      </c>
      <c r="I13" s="555">
        <f>IF(I$6=0,0,VLOOKUP($A13,base!$A:$P,I$6+4,FALSE))</f>
        <v>30</v>
      </c>
      <c r="J13" s="555">
        <f>IF(J$6=0,0,VLOOKUP($A13,base!$A:$P,J$6+4,FALSE))</f>
        <v>30</v>
      </c>
      <c r="K13" s="555">
        <f>IF(K$6=0,0,VLOOKUP($A13,base!$A:$P,K$6+4,FALSE))</f>
        <v>0</v>
      </c>
      <c r="L13" s="555">
        <f>IF(L$6=0,0,VLOOKUP($A13,base!$A:$P,L$6+4,FALSE))</f>
        <v>0</v>
      </c>
      <c r="M13" s="555">
        <f>IF(M$6=0,0,VLOOKUP($A13,base!$A:$P,M$6+4,FALSE))</f>
        <v>0</v>
      </c>
      <c r="N13" s="555">
        <f>IF(N$6=0,0,VLOOKUP($A13,base!$A:$P,N$6+4,FALSE))</f>
        <v>0</v>
      </c>
      <c r="O13" s="555">
        <f>IF(O$6=0,0,VLOOKUP($A13,base!$A:$P,O$6+4,FALSE))</f>
        <v>0</v>
      </c>
      <c r="P13" s="555">
        <f>IF(P$6=0,0,VLOOKUP($A13,base!$A:$P,P$6+4,FALSE))</f>
        <v>0</v>
      </c>
      <c r="Q13" s="657">
        <f>IF(Q$6=0,0,VLOOKUP($A13,base!$A:$P,Q$6+4,FALSE))</f>
        <v>0</v>
      </c>
      <c r="R13" s="658"/>
      <c r="S13" s="659">
        <f>Cartilha!P1767</f>
        <v>94448.940000000017</v>
      </c>
      <c r="T13" s="662">
        <v>15.5561628109719</v>
      </c>
      <c r="W13" s="661">
        <f t="shared" si="3"/>
        <v>100</v>
      </c>
    </row>
    <row r="14" spans="1:23" hidden="1">
      <c r="A14" s="550" t="str">
        <f t="shared" si="2"/>
        <v>5|6</v>
      </c>
      <c r="B14" s="556" t="s">
        <v>10</v>
      </c>
      <c r="C14" s="552" t="s">
        <v>11</v>
      </c>
      <c r="D14" s="553"/>
      <c r="E14" s="554">
        <v>3</v>
      </c>
      <c r="F14" s="555">
        <f>IF(E$6&lt;3,0,IF(F$6=0,0,VLOOKUP($A14,base!$A:$P,F$6+4,FALSE)))</f>
        <v>0</v>
      </c>
      <c r="G14" s="555"/>
      <c r="H14" s="555"/>
      <c r="I14" s="555"/>
      <c r="J14" s="555">
        <v>100</v>
      </c>
      <c r="K14" s="555">
        <f>IF(K$6=0,0,VLOOKUP($A14,base!$A:$P,K$6+4,FALSE))</f>
        <v>0</v>
      </c>
      <c r="L14" s="555">
        <f>IF(L$6=0,0,VLOOKUP($A14,base!$A:$P,L$6+4,FALSE))</f>
        <v>0</v>
      </c>
      <c r="M14" s="555">
        <f>IF(M$6=0,0,VLOOKUP($A14,base!$A:$P,M$6+4,FALSE))</f>
        <v>0</v>
      </c>
      <c r="N14" s="555">
        <f>IF(N$6=0,0,VLOOKUP($A14,base!$A:$P,N$6+4,FALSE))</f>
        <v>0</v>
      </c>
      <c r="O14" s="555">
        <f>IF(O$6=0,0,VLOOKUP($A14,base!$A:$P,O$6+4,FALSE))</f>
        <v>0</v>
      </c>
      <c r="P14" s="555">
        <f>IF(P$6=0,0,VLOOKUP($A14,base!$A:$P,P$6+4,FALSE))</f>
        <v>0</v>
      </c>
      <c r="Q14" s="657">
        <f>IF(Q$6=0,0,VLOOKUP($A14,base!$A:$P,Q$6+4,FALSE))</f>
        <v>0</v>
      </c>
      <c r="R14" s="658"/>
      <c r="S14" s="659"/>
      <c r="T14" s="662">
        <v>0</v>
      </c>
      <c r="W14" s="661">
        <f t="shared" si="3"/>
        <v>100</v>
      </c>
    </row>
    <row r="15" spans="1:23" hidden="1">
      <c r="A15" s="550" t="str">
        <f t="shared" si="2"/>
        <v>5|7</v>
      </c>
      <c r="B15" s="556" t="s">
        <v>12</v>
      </c>
      <c r="C15" s="552" t="s">
        <v>13</v>
      </c>
      <c r="D15" s="553"/>
      <c r="E15" s="554">
        <v>5</v>
      </c>
      <c r="F15" s="555">
        <f>IF(E$6&lt;3,0,IF(F$6=0,0,VLOOKUP($A15,base!$A:$P,F$6+4,FALSE)))</f>
        <v>0</v>
      </c>
      <c r="G15" s="555"/>
      <c r="H15" s="555"/>
      <c r="I15" s="555"/>
      <c r="J15" s="555">
        <v>100</v>
      </c>
      <c r="K15" s="555">
        <f>IF(K$6=0,0,VLOOKUP($A15,base!$A:$P,K$6+4,FALSE))</f>
        <v>0</v>
      </c>
      <c r="L15" s="555">
        <f>IF(L$6=0,0,VLOOKUP($A15,base!$A:$P,L$6+4,FALSE))</f>
        <v>0</v>
      </c>
      <c r="M15" s="555">
        <f>IF(M$6=0,0,VLOOKUP($A15,base!$A:$P,M$6+4,FALSE))</f>
        <v>0</v>
      </c>
      <c r="N15" s="555">
        <f>IF(N$6=0,0,VLOOKUP($A15,base!$A:$P,N$6+4,FALSE))</f>
        <v>0</v>
      </c>
      <c r="O15" s="555">
        <f>IF(O$6=0,0,VLOOKUP($A15,base!$A:$P,O$6+4,FALSE))</f>
        <v>0</v>
      </c>
      <c r="P15" s="555">
        <f>IF(P$6=0,0,VLOOKUP($A15,base!$A:$P,P$6+4,FALSE))</f>
        <v>0</v>
      </c>
      <c r="Q15" s="657">
        <f>IF(Q$6=0,0,VLOOKUP($A15,base!$A:$P,Q$6+4,FALSE))</f>
        <v>0</v>
      </c>
      <c r="R15" s="658"/>
      <c r="S15" s="659"/>
      <c r="T15" s="662">
        <v>0</v>
      </c>
      <c r="W15" s="661">
        <f t="shared" si="3"/>
        <v>100</v>
      </c>
    </row>
    <row r="16" spans="1:23">
      <c r="A16" s="550" t="str">
        <f t="shared" si="2"/>
        <v>5|8</v>
      </c>
      <c r="B16" s="556" t="s">
        <v>14</v>
      </c>
      <c r="C16" s="552" t="s">
        <v>15</v>
      </c>
      <c r="D16" s="553"/>
      <c r="E16" s="554">
        <v>6</v>
      </c>
      <c r="F16" s="555">
        <f>IF(E$6&lt;3,0,IF(F$6=0,0,VLOOKUP($A16,base!$A:$P,F$6+4,FALSE)))</f>
        <v>10</v>
      </c>
      <c r="G16" s="555">
        <f>IF(E$6&lt;3,0,IF(G$6=0,0,VLOOKUP($A16,base!$A:$P,G$6+4,FALSE)))</f>
        <v>20</v>
      </c>
      <c r="H16" s="555">
        <f>IF(H$6=0,0,VLOOKUP($A16,base!$A:$P,H$6+4,FALSE))</f>
        <v>30</v>
      </c>
      <c r="I16" s="555">
        <f>IF(I$6=0,0,VLOOKUP($A16,base!$A:$P,I$6+4,FALSE))</f>
        <v>20</v>
      </c>
      <c r="J16" s="555">
        <f>IF(J$6=0,0,VLOOKUP($A16,base!$A:$P,J$6+4,FALSE))</f>
        <v>20</v>
      </c>
      <c r="K16" s="555">
        <f>IF(K$6=0,0,VLOOKUP($A16,base!$A:$P,K$6+4,FALSE))</f>
        <v>0</v>
      </c>
      <c r="L16" s="555">
        <f>IF(L$6=0,0,VLOOKUP($A16,base!$A:$P,L$6+4,FALSE))</f>
        <v>0</v>
      </c>
      <c r="M16" s="555">
        <f>IF(M$6=0,0,VLOOKUP($A16,base!$A:$P,M$6+4,FALSE))</f>
        <v>0</v>
      </c>
      <c r="N16" s="555">
        <f>IF(N$6=0,0,VLOOKUP($A16,base!$A:$P,N$6+4,FALSE))</f>
        <v>0</v>
      </c>
      <c r="O16" s="555">
        <f>IF(O$6=0,0,VLOOKUP($A16,base!$A:$P,O$6+4,FALSE))</f>
        <v>0</v>
      </c>
      <c r="P16" s="555">
        <f>IF(P$6=0,0,VLOOKUP($A16,base!$A:$P,P$6+4,FALSE))</f>
        <v>0</v>
      </c>
      <c r="Q16" s="657">
        <f>IF(Q$6=0,0,VLOOKUP($A16,base!$A:$P,Q$6+4,FALSE))</f>
        <v>0</v>
      </c>
      <c r="R16" s="658"/>
      <c r="S16" s="659">
        <f>Cartilha!K2549</f>
        <v>111092.86000000002</v>
      </c>
      <c r="T16" s="662">
        <v>17.535708830114402</v>
      </c>
      <c r="W16" s="661">
        <f t="shared" si="3"/>
        <v>100</v>
      </c>
    </row>
    <row r="17" spans="1:23">
      <c r="A17" s="550" t="str">
        <f t="shared" si="2"/>
        <v>5|9</v>
      </c>
      <c r="B17" s="556" t="s">
        <v>16</v>
      </c>
      <c r="C17" s="552" t="s">
        <v>17</v>
      </c>
      <c r="D17" s="553"/>
      <c r="E17" s="554">
        <v>6</v>
      </c>
      <c r="F17" s="555">
        <f>IF(E$6&lt;3,0,IF(F$6=0,0,VLOOKUP($A17,base!$A:$P,F$6+4,FALSE)))</f>
        <v>20</v>
      </c>
      <c r="G17" s="555">
        <f>IF(E$6&lt;3,0,IF(G$6=0,0,VLOOKUP($A17,base!$A:$P,G$6+4,FALSE)))</f>
        <v>20</v>
      </c>
      <c r="H17" s="555">
        <f>IF(H$6=0,0,VLOOKUP($A17,base!$A:$P,H$6+4,FALSE))</f>
        <v>30</v>
      </c>
      <c r="I17" s="555">
        <f>IF(I$6=0,0,VLOOKUP($A17,base!$A:$P,I$6+4,FALSE))</f>
        <v>20</v>
      </c>
      <c r="J17" s="555">
        <f>IF(J$6=0,0,VLOOKUP($A17,base!$A:$P,J$6+4,FALSE))</f>
        <v>10</v>
      </c>
      <c r="K17" s="555">
        <f>IF(K$6=0,0,VLOOKUP($A17,base!$A:$P,K$6+4,FALSE))</f>
        <v>0</v>
      </c>
      <c r="L17" s="555">
        <f>IF(L$6=0,0,VLOOKUP($A17,base!$A:$P,L$6+4,FALSE))</f>
        <v>0</v>
      </c>
      <c r="M17" s="555">
        <f>IF(M$6=0,0,VLOOKUP($A17,base!$A:$P,M$6+4,FALSE))</f>
        <v>0</v>
      </c>
      <c r="N17" s="555">
        <f>IF(N$6=0,0,VLOOKUP($A17,base!$A:$P,N$6+4,FALSE))</f>
        <v>0</v>
      </c>
      <c r="O17" s="555">
        <f>IF(O$6=0,0,VLOOKUP($A17,base!$A:$P,O$6+4,FALSE))</f>
        <v>0</v>
      </c>
      <c r="P17" s="555">
        <f>IF(P$6=0,0,VLOOKUP($A17,base!$A:$P,P$6+4,FALSE))</f>
        <v>0</v>
      </c>
      <c r="Q17" s="657">
        <f>IF(Q$6=0,0,VLOOKUP($A17,base!$A:$P,Q$6+4,FALSE))</f>
        <v>0</v>
      </c>
      <c r="R17" s="658"/>
      <c r="S17" s="659">
        <f>Cartilha!P3274</f>
        <v>6356.3700000000017</v>
      </c>
      <c r="T17" s="662">
        <v>1.0469225677337499</v>
      </c>
      <c r="W17" s="661">
        <f t="shared" si="3"/>
        <v>100</v>
      </c>
    </row>
    <row r="18" spans="1:23">
      <c r="A18" s="550" t="str">
        <f t="shared" si="2"/>
        <v>5|10</v>
      </c>
      <c r="B18" s="556" t="s">
        <v>18</v>
      </c>
      <c r="C18" s="552" t="s">
        <v>19</v>
      </c>
      <c r="D18" s="553"/>
      <c r="E18" s="554"/>
      <c r="F18" s="555">
        <f>IF(E$6&lt;3,0,IF(F$6=0,0,VLOOKUP($A18,base!$A:$P,F$6+4,FALSE)))</f>
        <v>0</v>
      </c>
      <c r="G18" s="555">
        <f>IF(E$6&lt;3,0,IF(G$6=0,0,VLOOKUP($A18,base!$A:$P,G$6+4,FALSE)))</f>
        <v>10</v>
      </c>
      <c r="H18" s="555">
        <f>IF(H$6=0,0,VLOOKUP($A18,base!$A:$P,H$6+4,FALSE))</f>
        <v>30</v>
      </c>
      <c r="I18" s="555">
        <f>IF(I$6=0,0,VLOOKUP($A18,base!$A:$P,I$6+4,FALSE))</f>
        <v>30</v>
      </c>
      <c r="J18" s="555">
        <f>IF(J$6=0,0,VLOOKUP($A18,base!$A:$P,J$6+4,FALSE))</f>
        <v>30</v>
      </c>
      <c r="K18" s="555">
        <f>IF(K$6=0,0,VLOOKUP($A18,base!$A:$P,K$6+4,FALSE))</f>
        <v>0</v>
      </c>
      <c r="L18" s="555">
        <f>IF(L$6=0,0,VLOOKUP($A18,base!$A:$P,L$6+4,FALSE))</f>
        <v>0</v>
      </c>
      <c r="M18" s="555">
        <f>IF(M$6=0,0,VLOOKUP($A18,base!$A:$P,M$6+4,FALSE))</f>
        <v>0</v>
      </c>
      <c r="N18" s="555">
        <f>IF(N$6=0,0,VLOOKUP($A18,base!$A:$P,N$6+4,FALSE))</f>
        <v>0</v>
      </c>
      <c r="O18" s="555">
        <f>IF(O$6=0,0,VLOOKUP($A18,base!$A:$P,O$6+4,FALSE))</f>
        <v>0</v>
      </c>
      <c r="P18" s="555">
        <f>IF(P$6=0,0,VLOOKUP($A18,base!$A:$P,P$6+4,FALSE))</f>
        <v>0</v>
      </c>
      <c r="Q18" s="657">
        <f>IF(Q$6=0,0,VLOOKUP($A18,base!$A:$P,Q$6+4,FALSE))</f>
        <v>0</v>
      </c>
      <c r="R18" s="658"/>
      <c r="S18" s="659">
        <f>Cartilha!P5221</f>
        <v>170243.25</v>
      </c>
      <c r="T18" s="662">
        <v>28.0395408655293</v>
      </c>
      <c r="W18" s="661">
        <f t="shared" si="3"/>
        <v>100</v>
      </c>
    </row>
    <row r="19" spans="1:23">
      <c r="A19" s="550" t="str">
        <f t="shared" si="2"/>
        <v>5|11</v>
      </c>
      <c r="B19" s="556" t="s">
        <v>20</v>
      </c>
      <c r="C19" s="552" t="s">
        <v>21</v>
      </c>
      <c r="D19" s="553"/>
      <c r="E19" s="554"/>
      <c r="F19" s="555"/>
      <c r="G19" s="555">
        <f>IF(E$6&lt;3,0,IF(G$6=0,0,VLOOKUP($A19,base!$A:$P,G$6+4,FALSE)))</f>
        <v>20</v>
      </c>
      <c r="H19" s="555">
        <f>IF(H$6=0,0,VLOOKUP($A19,base!$A:$P,H$6+4,FALSE))</f>
        <v>20</v>
      </c>
      <c r="I19" s="555">
        <f>IF(I$6=0,0,VLOOKUP($A19,base!$A:$P,I$6+4,FALSE))</f>
        <v>30</v>
      </c>
      <c r="J19" s="555">
        <v>30</v>
      </c>
      <c r="K19" s="555">
        <f>IF(K$6=0,0,VLOOKUP($A19,base!$A:$P,K$6+4,FALSE))</f>
        <v>0</v>
      </c>
      <c r="L19" s="555">
        <f>IF(L$6=0,0,VLOOKUP($A19,base!$A:$P,L$6+4,FALSE))</f>
        <v>0</v>
      </c>
      <c r="M19" s="555">
        <f>IF(M$6=0,0,VLOOKUP($A19,base!$A:$P,M$6+4,FALSE))</f>
        <v>0</v>
      </c>
      <c r="N19" s="555">
        <f>IF(N$6=0,0,VLOOKUP($A19,base!$A:$P,N$6+4,FALSE))</f>
        <v>0</v>
      </c>
      <c r="O19" s="555">
        <f>IF(O$6=0,0,VLOOKUP($A19,base!$A:$P,O$6+4,FALSE))</f>
        <v>0</v>
      </c>
      <c r="P19" s="555">
        <f>IF(P$6=0,0,VLOOKUP($A19,base!$A:$P,P$6+4,FALSE))</f>
        <v>0</v>
      </c>
      <c r="Q19" s="657">
        <f>IF(Q$6=0,0,VLOOKUP($A19,base!$A:$P,Q$6+4,FALSE))</f>
        <v>0</v>
      </c>
      <c r="R19" s="658"/>
      <c r="S19" s="659">
        <f>Cartilha!P6042</f>
        <v>9097.82</v>
      </c>
      <c r="T19" s="662">
        <v>1.49731749805968</v>
      </c>
      <c r="W19" s="661">
        <f t="shared" si="3"/>
        <v>100</v>
      </c>
    </row>
    <row r="20" spans="1:23">
      <c r="A20" s="550" t="str">
        <f t="shared" si="2"/>
        <v>5|12</v>
      </c>
      <c r="B20" s="556" t="s">
        <v>22</v>
      </c>
      <c r="C20" s="552" t="s">
        <v>23</v>
      </c>
      <c r="D20" s="553"/>
      <c r="E20" s="554"/>
      <c r="F20" s="555"/>
      <c r="G20" s="555"/>
      <c r="H20" s="555"/>
      <c r="I20" s="555"/>
      <c r="J20" s="555">
        <v>100</v>
      </c>
      <c r="K20" s="555">
        <f>IF(K$6=0,0,VLOOKUP($A20,base!$A:$P,K$6+4,FALSE))</f>
        <v>0</v>
      </c>
      <c r="L20" s="555">
        <f>IF(L$6=0,0,VLOOKUP($A20,base!$A:$P,L$6+4,FALSE))</f>
        <v>0</v>
      </c>
      <c r="M20" s="555">
        <f>IF(M$6=0,0,VLOOKUP($A20,base!$A:$P,M$6+4,FALSE))</f>
        <v>0</v>
      </c>
      <c r="N20" s="555">
        <f>IF(N$6=0,0,VLOOKUP($A20,base!$A:$P,N$6+4,FALSE))</f>
        <v>0</v>
      </c>
      <c r="O20" s="555">
        <f>IF(O$6=0,0,VLOOKUP($A20,base!$A:$P,O$6+4,FALSE))</f>
        <v>0</v>
      </c>
      <c r="P20" s="555">
        <f>IF(P$6=0,0,VLOOKUP($A20,base!$A:$P,P$6+4,FALSE))</f>
        <v>0</v>
      </c>
      <c r="Q20" s="657">
        <f>IF(Q$6=0,0,VLOOKUP($A20,base!$A:$P,Q$6+4,FALSE))</f>
        <v>0</v>
      </c>
      <c r="R20" s="658"/>
      <c r="S20" s="659">
        <f>Cartilha!P6234</f>
        <v>1454.66</v>
      </c>
      <c r="T20" s="663">
        <v>0.23997784254940299</v>
      </c>
      <c r="W20" s="661">
        <f t="shared" si="3"/>
        <v>100</v>
      </c>
    </row>
    <row r="21" spans="1:23" hidden="1">
      <c r="A21" s="512"/>
      <c r="B21" s="557"/>
      <c r="C21" s="558"/>
      <c r="D21" s="558"/>
      <c r="E21" s="554"/>
      <c r="F21" s="555" t="e">
        <f>IF(F$6=0,0,VLOOKUP($A21,base!$A:$P,F$6+4,FALSE))</f>
        <v>#N/A</v>
      </c>
      <c r="G21" s="559"/>
      <c r="H21" s="559"/>
      <c r="I21" s="559"/>
      <c r="J21" s="559"/>
      <c r="K21" s="620"/>
      <c r="L21" s="620"/>
      <c r="M21" s="620"/>
      <c r="N21" s="620"/>
      <c r="O21" s="620"/>
      <c r="P21" s="620"/>
      <c r="Q21" s="620"/>
      <c r="R21" s="664"/>
      <c r="S21" s="665"/>
      <c r="T21">
        <v>0</v>
      </c>
    </row>
    <row r="22" spans="1:23" hidden="1">
      <c r="A22" s="512"/>
      <c r="B22" s="557"/>
      <c r="C22" s="558"/>
      <c r="D22" s="558"/>
      <c r="E22" s="554"/>
      <c r="F22" s="555" t="e">
        <f>IF(F$6=0,0,VLOOKUP($A22,base!$A:$P,F$6+4,FALSE))</f>
        <v>#N/A</v>
      </c>
      <c r="G22" s="559"/>
      <c r="H22" s="559"/>
      <c r="I22" s="559"/>
      <c r="J22" s="559"/>
      <c r="K22" s="620"/>
      <c r="L22" s="620"/>
      <c r="M22" s="620"/>
      <c r="N22" s="620"/>
      <c r="O22" s="620"/>
      <c r="P22" s="620"/>
      <c r="Q22" s="620"/>
      <c r="R22" s="664"/>
      <c r="S22" s="665"/>
      <c r="T22">
        <v>0</v>
      </c>
    </row>
    <row r="23" spans="1:23" hidden="1">
      <c r="A23" s="512"/>
      <c r="B23" s="557"/>
      <c r="C23" s="558"/>
      <c r="D23" s="558"/>
      <c r="E23" s="554"/>
      <c r="F23" s="555" t="e">
        <f>IF(F$6=0,0,VLOOKUP($A23,base!$A:$P,F$6+4,FALSE))</f>
        <v>#N/A</v>
      </c>
      <c r="G23" s="559"/>
      <c r="H23" s="559"/>
      <c r="I23" s="559"/>
      <c r="J23" s="559"/>
      <c r="K23" s="620"/>
      <c r="L23" s="620"/>
      <c r="M23" s="620"/>
      <c r="N23" s="620"/>
      <c r="O23" s="620"/>
      <c r="P23" s="620"/>
      <c r="Q23" s="620"/>
      <c r="R23" s="664"/>
      <c r="S23" s="665"/>
      <c r="T23">
        <v>0</v>
      </c>
    </row>
    <row r="24" spans="1:23" hidden="1">
      <c r="A24" s="512"/>
      <c r="B24" s="557"/>
      <c r="C24" s="558"/>
      <c r="D24" s="558"/>
      <c r="E24" s="554"/>
      <c r="F24" s="555" t="e">
        <f>IF(F$6=0,0,VLOOKUP($A24,base!$A:$P,F$6+4,FALSE))</f>
        <v>#N/A</v>
      </c>
      <c r="G24" s="559"/>
      <c r="H24" s="559"/>
      <c r="I24" s="559"/>
      <c r="J24" s="559"/>
      <c r="K24" s="620"/>
      <c r="L24" s="620"/>
      <c r="M24" s="620"/>
      <c r="N24" s="620"/>
      <c r="O24" s="620"/>
      <c r="P24" s="620"/>
      <c r="Q24" s="620"/>
      <c r="R24" s="664"/>
      <c r="S24" s="665"/>
      <c r="T24">
        <v>0</v>
      </c>
    </row>
    <row r="25" spans="1:23" hidden="1">
      <c r="A25" s="512"/>
      <c r="B25" s="557"/>
      <c r="C25" s="558"/>
      <c r="D25" s="558"/>
      <c r="E25" s="554"/>
      <c r="F25" s="555" t="e">
        <f>IF(F$6=0,0,VLOOKUP($A25,base!$A:$P,F$6+4,FALSE))</f>
        <v>#N/A</v>
      </c>
      <c r="G25" s="559"/>
      <c r="H25" s="559"/>
      <c r="I25" s="559"/>
      <c r="J25" s="559"/>
      <c r="K25" s="620"/>
      <c r="L25" s="620"/>
      <c r="M25" s="620"/>
      <c r="N25" s="620"/>
      <c r="O25" s="620"/>
      <c r="P25" s="620"/>
      <c r="Q25" s="620"/>
      <c r="R25" s="664"/>
      <c r="S25" s="665"/>
      <c r="T25">
        <v>0</v>
      </c>
    </row>
    <row r="26" spans="1:23" hidden="1">
      <c r="A26" s="512"/>
      <c r="B26" s="557"/>
      <c r="C26" s="558"/>
      <c r="D26" s="558"/>
      <c r="E26" s="554"/>
      <c r="F26" s="555" t="e">
        <f>IF(F$6=0,0,VLOOKUP($A26,base!$A:$P,F$6+4,FALSE))</f>
        <v>#N/A</v>
      </c>
      <c r="G26" s="559"/>
      <c r="H26" s="559"/>
      <c r="I26" s="559"/>
      <c r="J26" s="559"/>
      <c r="K26" s="620"/>
      <c r="L26" s="620"/>
      <c r="M26" s="620"/>
      <c r="N26" s="620"/>
      <c r="O26" s="620"/>
      <c r="P26" s="620"/>
      <c r="Q26" s="620"/>
      <c r="R26" s="664"/>
      <c r="S26" s="665"/>
      <c r="T26">
        <v>0</v>
      </c>
    </row>
    <row r="27" spans="1:23" hidden="1">
      <c r="A27" s="512"/>
      <c r="B27" s="557"/>
      <c r="C27" s="558"/>
      <c r="D27" s="558"/>
      <c r="E27" s="554"/>
      <c r="F27" s="555" t="e">
        <f>IF(F$6=0,0,VLOOKUP($A27,base!$A:$P,F$6+4,FALSE))</f>
        <v>#N/A</v>
      </c>
      <c r="G27" s="559"/>
      <c r="H27" s="559"/>
      <c r="I27" s="559"/>
      <c r="J27" s="559"/>
      <c r="K27" s="620"/>
      <c r="L27" s="620"/>
      <c r="M27" s="620"/>
      <c r="N27" s="620"/>
      <c r="O27" s="620"/>
      <c r="P27" s="620"/>
      <c r="Q27" s="620"/>
      <c r="R27" s="664"/>
      <c r="S27" s="665"/>
      <c r="T27">
        <v>0</v>
      </c>
    </row>
    <row r="28" spans="1:23">
      <c r="A28" s="512"/>
      <c r="B28" s="560"/>
      <c r="C28" s="561"/>
      <c r="D28" s="561"/>
      <c r="E28" s="561"/>
      <c r="F28" s="562"/>
      <c r="G28" s="562"/>
      <c r="H28" s="562"/>
      <c r="I28" s="562"/>
      <c r="J28" s="562"/>
      <c r="K28" s="562"/>
      <c r="L28" s="562"/>
      <c r="M28" s="562"/>
      <c r="N28" s="562"/>
      <c r="O28" s="562"/>
      <c r="P28" s="562"/>
      <c r="Q28" s="562"/>
      <c r="R28" s="562"/>
      <c r="S28" s="666"/>
      <c r="T28" s="667"/>
    </row>
    <row r="29" spans="1:23">
      <c r="A29" s="512"/>
      <c r="B29" s="563"/>
      <c r="C29" s="564" t="s">
        <v>55</v>
      </c>
      <c r="D29" s="564" t="s">
        <v>55</v>
      </c>
      <c r="E29" s="565"/>
      <c r="F29" s="566"/>
      <c r="G29" s="566"/>
      <c r="H29" s="566"/>
      <c r="I29" s="566"/>
      <c r="J29" s="566"/>
      <c r="K29" s="566"/>
      <c r="L29" s="566"/>
      <c r="M29" s="566"/>
      <c r="N29" s="566"/>
      <c r="O29" s="566"/>
      <c r="P29" s="566"/>
      <c r="Q29" s="566"/>
      <c r="R29" s="566"/>
      <c r="S29" s="668">
        <f>SUM(S9:S28)</f>
        <v>611227.16</v>
      </c>
      <c r="T29" s="669">
        <f>SUM(T9:T27)</f>
        <v>99.999999999999957</v>
      </c>
    </row>
    <row r="30" spans="1:23" ht="18">
      <c r="A30" s="512"/>
      <c r="B30" s="567" t="s">
        <v>56</v>
      </c>
      <c r="C30" s="568"/>
      <c r="D30" s="568"/>
      <c r="E30" s="568"/>
      <c r="F30" s="569"/>
      <c r="G30" s="569"/>
      <c r="H30" s="569"/>
      <c r="I30" s="569"/>
      <c r="J30" s="569"/>
      <c r="K30" s="569"/>
      <c r="L30" s="569"/>
      <c r="M30" s="569"/>
      <c r="N30" s="569"/>
      <c r="O30" s="569"/>
      <c r="P30" s="569"/>
      <c r="Q30" s="569"/>
      <c r="R30" s="569"/>
      <c r="S30" s="569"/>
      <c r="T30" s="670"/>
    </row>
    <row r="31" spans="1:23">
      <c r="A31" s="512"/>
      <c r="B31" s="570" t="s">
        <v>51</v>
      </c>
      <c r="C31" s="571"/>
      <c r="D31" s="571"/>
      <c r="E31" s="571"/>
      <c r="F31" s="572" t="s">
        <v>57</v>
      </c>
      <c r="G31" s="572"/>
      <c r="H31" s="572"/>
      <c r="I31" s="572"/>
      <c r="J31" s="572"/>
      <c r="K31" s="572"/>
      <c r="L31" s="572"/>
      <c r="M31" s="572"/>
      <c r="N31" s="572"/>
      <c r="O31" s="572"/>
      <c r="P31" s="572"/>
      <c r="Q31" s="671"/>
      <c r="R31" s="647" t="s">
        <v>58</v>
      </c>
      <c r="S31" s="672" t="s">
        <v>49</v>
      </c>
      <c r="T31" s="673" t="s">
        <v>50</v>
      </c>
    </row>
    <row r="32" spans="1:23">
      <c r="A32" s="512"/>
      <c r="B32" s="573"/>
      <c r="C32" s="574"/>
      <c r="D32" s="575"/>
      <c r="E32" s="575"/>
      <c r="F32" s="576">
        <f t="shared" ref="F32:Q32" si="4">F6</f>
        <v>1</v>
      </c>
      <c r="G32" s="576">
        <f t="shared" si="4"/>
        <v>2</v>
      </c>
      <c r="H32" s="576">
        <f t="shared" si="4"/>
        <v>3</v>
      </c>
      <c r="I32" s="576">
        <f t="shared" si="4"/>
        <v>4</v>
      </c>
      <c r="J32" s="576">
        <f t="shared" si="4"/>
        <v>5</v>
      </c>
      <c r="K32" s="576">
        <f t="shared" si="4"/>
        <v>0</v>
      </c>
      <c r="L32" s="576">
        <f t="shared" si="4"/>
        <v>0</v>
      </c>
      <c r="M32" s="576">
        <f t="shared" si="4"/>
        <v>0</v>
      </c>
      <c r="N32" s="576">
        <f t="shared" si="4"/>
        <v>0</v>
      </c>
      <c r="O32" s="576">
        <f t="shared" si="4"/>
        <v>0</v>
      </c>
      <c r="P32" s="576">
        <f t="shared" si="4"/>
        <v>0</v>
      </c>
      <c r="Q32" s="674">
        <f t="shared" si="4"/>
        <v>0</v>
      </c>
      <c r="R32" s="675" t="s">
        <v>59</v>
      </c>
      <c r="S32" s="676" t="s">
        <v>51</v>
      </c>
      <c r="T32" s="677" t="s">
        <v>51</v>
      </c>
    </row>
    <row r="33" spans="1:21">
      <c r="A33" s="512"/>
      <c r="B33" s="577" t="s">
        <v>60</v>
      </c>
      <c r="C33" s="578" t="s">
        <v>61</v>
      </c>
      <c r="D33" s="579" t="s">
        <v>62</v>
      </c>
      <c r="E33" s="580" t="s">
        <v>63</v>
      </c>
      <c r="F33" s="581">
        <f t="shared" ref="F33:Q33" si="5">((F9/100)*$S$9)*$T$2</f>
        <v>4173.6866290431208</v>
      </c>
      <c r="G33" s="581">
        <f t="shared" si="5"/>
        <v>4173.6866290431208</v>
      </c>
      <c r="H33" s="581">
        <f t="shared" si="5"/>
        <v>0</v>
      </c>
      <c r="I33" s="581">
        <f t="shared" si="5"/>
        <v>0</v>
      </c>
      <c r="J33" s="581">
        <f t="shared" si="5"/>
        <v>0</v>
      </c>
      <c r="K33" s="581">
        <f t="shared" si="5"/>
        <v>0</v>
      </c>
      <c r="L33" s="581">
        <f t="shared" si="5"/>
        <v>0</v>
      </c>
      <c r="M33" s="581">
        <f t="shared" si="5"/>
        <v>0</v>
      </c>
      <c r="N33" s="581">
        <f t="shared" si="5"/>
        <v>0</v>
      </c>
      <c r="O33" s="581">
        <f t="shared" si="5"/>
        <v>0</v>
      </c>
      <c r="P33" s="581">
        <f t="shared" si="5"/>
        <v>0</v>
      </c>
      <c r="Q33" s="678">
        <f t="shared" si="5"/>
        <v>0</v>
      </c>
      <c r="R33" s="679">
        <f t="shared" ref="R33:R52" si="6">COUNTIF(F33:Q33,"&gt;0")</f>
        <v>2</v>
      </c>
      <c r="S33" s="680">
        <f t="shared" ref="S33:S52" si="7">SUM(F33:Q33)</f>
        <v>8347.3732580862415</v>
      </c>
      <c r="T33" s="681">
        <f t="shared" ref="T33:T52" si="8">IF($S$57=0,0,(S33/$S$57))</f>
        <v>1.3656744667704624E-2</v>
      </c>
    </row>
    <row r="34" spans="1:21">
      <c r="A34" s="512"/>
      <c r="B34" s="577" t="s">
        <v>64</v>
      </c>
      <c r="C34" s="582" t="s">
        <v>65</v>
      </c>
      <c r="D34" s="579" t="s">
        <v>66</v>
      </c>
      <c r="E34" s="580" t="s">
        <v>63</v>
      </c>
      <c r="F34" s="581">
        <f>((F9/100)*$S$9)*T3</f>
        <v>1196.9883709568792</v>
      </c>
      <c r="G34" s="581">
        <f t="shared" ref="G34:Q34" si="9">((G9/100)*$S$9)*$T$3</f>
        <v>1196.9883709568792</v>
      </c>
      <c r="H34" s="581">
        <f t="shared" si="9"/>
        <v>0</v>
      </c>
      <c r="I34" s="581">
        <f t="shared" si="9"/>
        <v>0</v>
      </c>
      <c r="J34" s="581">
        <f t="shared" si="9"/>
        <v>0</v>
      </c>
      <c r="K34" s="581">
        <f t="shared" si="9"/>
        <v>0</v>
      </c>
      <c r="L34" s="581">
        <f t="shared" si="9"/>
        <v>0</v>
      </c>
      <c r="M34" s="581">
        <f t="shared" si="9"/>
        <v>0</v>
      </c>
      <c r="N34" s="581">
        <f t="shared" si="9"/>
        <v>0</v>
      </c>
      <c r="O34" s="581">
        <f t="shared" si="9"/>
        <v>0</v>
      </c>
      <c r="P34" s="581">
        <f t="shared" si="9"/>
        <v>0</v>
      </c>
      <c r="Q34" s="678">
        <f t="shared" si="9"/>
        <v>0</v>
      </c>
      <c r="R34" s="682">
        <f t="shared" si="6"/>
        <v>2</v>
      </c>
      <c r="S34" s="680">
        <f t="shared" si="7"/>
        <v>2393.9767419137584</v>
      </c>
      <c r="T34" s="681">
        <f t="shared" si="8"/>
        <v>3.9166727177400926E-3</v>
      </c>
      <c r="U34" s="683"/>
    </row>
    <row r="35" spans="1:21">
      <c r="A35" s="512"/>
      <c r="B35" s="577" t="s">
        <v>67</v>
      </c>
      <c r="C35" s="583" t="s">
        <v>68</v>
      </c>
      <c r="D35" s="580" t="s">
        <v>62</v>
      </c>
      <c r="E35" s="580" t="s">
        <v>63</v>
      </c>
      <c r="F35" s="581">
        <f t="shared" ref="F35:Q35" si="10">((F10/100)*$S$10)*$T$2</f>
        <v>19959.140763640153</v>
      </c>
      <c r="G35" s="581">
        <f t="shared" si="10"/>
        <v>19959.140763640153</v>
      </c>
      <c r="H35" s="581">
        <f t="shared" si="10"/>
        <v>26612.187684853536</v>
      </c>
      <c r="I35" s="581">
        <f t="shared" si="10"/>
        <v>0</v>
      </c>
      <c r="J35" s="581">
        <f t="shared" si="10"/>
        <v>0</v>
      </c>
      <c r="K35" s="581">
        <f t="shared" si="10"/>
        <v>0</v>
      </c>
      <c r="L35" s="581">
        <f t="shared" si="10"/>
        <v>0</v>
      </c>
      <c r="M35" s="581">
        <f t="shared" si="10"/>
        <v>0</v>
      </c>
      <c r="N35" s="581">
        <f t="shared" si="10"/>
        <v>0</v>
      </c>
      <c r="O35" s="581">
        <f t="shared" si="10"/>
        <v>0</v>
      </c>
      <c r="P35" s="581">
        <f t="shared" si="10"/>
        <v>0</v>
      </c>
      <c r="Q35" s="678">
        <f t="shared" si="10"/>
        <v>0</v>
      </c>
      <c r="R35" s="682">
        <f t="shared" si="6"/>
        <v>3</v>
      </c>
      <c r="S35" s="680">
        <f t="shared" si="7"/>
        <v>66530.469212133845</v>
      </c>
      <c r="T35" s="681">
        <f t="shared" si="8"/>
        <v>0.10884737061117153</v>
      </c>
    </row>
    <row r="36" spans="1:21">
      <c r="A36" s="512"/>
      <c r="B36" s="577" t="s">
        <v>69</v>
      </c>
      <c r="C36" s="584" t="s">
        <v>70</v>
      </c>
      <c r="D36" s="580" t="s">
        <v>66</v>
      </c>
      <c r="E36" s="580" t="s">
        <v>63</v>
      </c>
      <c r="F36" s="581">
        <f t="shared" ref="F36:Q36" si="11">((F10/100)*$S$10)*$T$3</f>
        <v>5724.162236359849</v>
      </c>
      <c r="G36" s="581">
        <f t="shared" si="11"/>
        <v>5724.162236359849</v>
      </c>
      <c r="H36" s="581">
        <f t="shared" si="11"/>
        <v>7632.2163151464647</v>
      </c>
      <c r="I36" s="581">
        <f t="shared" si="11"/>
        <v>0</v>
      </c>
      <c r="J36" s="581">
        <f t="shared" si="11"/>
        <v>0</v>
      </c>
      <c r="K36" s="581">
        <f t="shared" si="11"/>
        <v>0</v>
      </c>
      <c r="L36" s="581">
        <f t="shared" si="11"/>
        <v>0</v>
      </c>
      <c r="M36" s="581">
        <f t="shared" si="11"/>
        <v>0</v>
      </c>
      <c r="N36" s="581">
        <f t="shared" si="11"/>
        <v>0</v>
      </c>
      <c r="O36" s="581">
        <f t="shared" si="11"/>
        <v>0</v>
      </c>
      <c r="P36" s="581">
        <f t="shared" si="11"/>
        <v>0</v>
      </c>
      <c r="Q36" s="678">
        <f t="shared" si="11"/>
        <v>0</v>
      </c>
      <c r="R36" s="682">
        <f t="shared" si="6"/>
        <v>3</v>
      </c>
      <c r="S36" s="680">
        <f t="shared" si="7"/>
        <v>19080.540787866164</v>
      </c>
      <c r="T36" s="681">
        <f t="shared" si="8"/>
        <v>3.1216775098583911E-2</v>
      </c>
      <c r="U36" s="683"/>
    </row>
    <row r="37" spans="1:21">
      <c r="A37" s="512"/>
      <c r="B37" s="577" t="s">
        <v>71</v>
      </c>
      <c r="C37" s="583" t="s">
        <v>5</v>
      </c>
      <c r="D37" s="580" t="s">
        <v>62</v>
      </c>
      <c r="E37" s="580" t="s">
        <v>63</v>
      </c>
      <c r="F37" s="581">
        <f t="shared" ref="F37:Q37" si="12">((F11/100)*$S$11)*$T$2</f>
        <v>2539.4134154640642</v>
      </c>
      <c r="G37" s="581">
        <f t="shared" si="12"/>
        <v>5078.8268309281284</v>
      </c>
      <c r="H37" s="581">
        <f t="shared" si="12"/>
        <v>5078.8268309281284</v>
      </c>
      <c r="I37" s="581">
        <f t="shared" si="12"/>
        <v>0</v>
      </c>
      <c r="J37" s="581">
        <f t="shared" si="12"/>
        <v>0</v>
      </c>
      <c r="K37" s="581">
        <f t="shared" si="12"/>
        <v>0</v>
      </c>
      <c r="L37" s="581">
        <f t="shared" si="12"/>
        <v>0</v>
      </c>
      <c r="M37" s="581">
        <f t="shared" si="12"/>
        <v>0</v>
      </c>
      <c r="N37" s="581">
        <f t="shared" si="12"/>
        <v>0</v>
      </c>
      <c r="O37" s="581">
        <f t="shared" si="12"/>
        <v>0</v>
      </c>
      <c r="P37" s="581">
        <f t="shared" si="12"/>
        <v>0</v>
      </c>
      <c r="Q37" s="678">
        <f t="shared" si="12"/>
        <v>0</v>
      </c>
      <c r="R37" s="682">
        <f t="shared" si="6"/>
        <v>3</v>
      </c>
      <c r="S37" s="680">
        <f t="shared" si="7"/>
        <v>12697.06707732032</v>
      </c>
      <c r="T37" s="681">
        <f t="shared" si="8"/>
        <v>2.0773074084797408E-2</v>
      </c>
    </row>
    <row r="38" spans="1:21">
      <c r="A38" s="512"/>
      <c r="B38" s="577" t="s">
        <v>72</v>
      </c>
      <c r="C38" s="584"/>
      <c r="D38" s="580" t="s">
        <v>66</v>
      </c>
      <c r="E38" s="580" t="s">
        <v>63</v>
      </c>
      <c r="F38" s="581">
        <f t="shared" ref="F38:Q38" si="13">((F11/100)*$S$11)*$T$3</f>
        <v>728.28858453593557</v>
      </c>
      <c r="G38" s="581">
        <f t="shared" si="13"/>
        <v>1456.5771690718711</v>
      </c>
      <c r="H38" s="581">
        <f t="shared" si="13"/>
        <v>1456.5771690718711</v>
      </c>
      <c r="I38" s="581">
        <f t="shared" si="13"/>
        <v>0</v>
      </c>
      <c r="J38" s="581">
        <f t="shared" si="13"/>
        <v>0</v>
      </c>
      <c r="K38" s="581">
        <f t="shared" si="13"/>
        <v>0</v>
      </c>
      <c r="L38" s="581">
        <f t="shared" si="13"/>
        <v>0</v>
      </c>
      <c r="M38" s="581">
        <f t="shared" si="13"/>
        <v>0</v>
      </c>
      <c r="N38" s="581">
        <f t="shared" si="13"/>
        <v>0</v>
      </c>
      <c r="O38" s="581">
        <f t="shared" si="13"/>
        <v>0</v>
      </c>
      <c r="P38" s="581">
        <f t="shared" si="13"/>
        <v>0</v>
      </c>
      <c r="Q38" s="678">
        <f t="shared" si="13"/>
        <v>0</v>
      </c>
      <c r="R38" s="682">
        <f t="shared" si="6"/>
        <v>3</v>
      </c>
      <c r="S38" s="680">
        <f t="shared" si="7"/>
        <v>3641.4429226796778</v>
      </c>
      <c r="T38" s="681">
        <f t="shared" si="8"/>
        <v>5.9575934464032613E-3</v>
      </c>
      <c r="U38" s="683"/>
    </row>
    <row r="39" spans="1:21">
      <c r="A39" s="512"/>
      <c r="B39" s="577" t="s">
        <v>73</v>
      </c>
      <c r="C39" s="583" t="s">
        <v>7</v>
      </c>
      <c r="D39" s="580" t="s">
        <v>62</v>
      </c>
      <c r="E39" s="580" t="s">
        <v>63</v>
      </c>
      <c r="F39" s="581">
        <f>((F12/100)*$S$12)*T2</f>
        <v>0</v>
      </c>
      <c r="G39" s="581">
        <f t="shared" ref="G39:Q39" si="14">((G12/100)*$S$12)*$T$2</f>
        <v>24675.835044699259</v>
      </c>
      <c r="H39" s="581">
        <f t="shared" si="14"/>
        <v>24675.835044699259</v>
      </c>
      <c r="I39" s="581">
        <f t="shared" si="14"/>
        <v>16450.556696466174</v>
      </c>
      <c r="J39" s="581">
        <f t="shared" si="14"/>
        <v>16450.556696466174</v>
      </c>
      <c r="K39" s="581">
        <f t="shared" si="14"/>
        <v>0</v>
      </c>
      <c r="L39" s="581">
        <f t="shared" si="14"/>
        <v>0</v>
      </c>
      <c r="M39" s="581">
        <f t="shared" si="14"/>
        <v>0</v>
      </c>
      <c r="N39" s="581">
        <f t="shared" si="14"/>
        <v>0</v>
      </c>
      <c r="O39" s="581">
        <f t="shared" si="14"/>
        <v>0</v>
      </c>
      <c r="P39" s="581">
        <f t="shared" si="14"/>
        <v>0</v>
      </c>
      <c r="Q39" s="678">
        <f t="shared" si="14"/>
        <v>0</v>
      </c>
      <c r="R39" s="682">
        <f t="shared" si="6"/>
        <v>4</v>
      </c>
      <c r="S39" s="680">
        <f t="shared" si="7"/>
        <v>82252.783482330866</v>
      </c>
      <c r="T39" s="681">
        <f t="shared" si="8"/>
        <v>0.13456990929907445</v>
      </c>
    </row>
    <row r="40" spans="1:21">
      <c r="A40" s="512"/>
      <c r="B40" s="577" t="s">
        <v>74</v>
      </c>
      <c r="C40" s="584"/>
      <c r="D40" s="580" t="s">
        <v>66</v>
      </c>
      <c r="E40" s="580" t="s">
        <v>63</v>
      </c>
      <c r="F40" s="581">
        <f t="shared" ref="F40:Q40" si="15">((F12/100)*$S$12)*$T$3</f>
        <v>0</v>
      </c>
      <c r="G40" s="581">
        <f t="shared" si="15"/>
        <v>7076.8819553007397</v>
      </c>
      <c r="H40" s="581">
        <f t="shared" si="15"/>
        <v>7076.8819553007397</v>
      </c>
      <c r="I40" s="581">
        <f t="shared" si="15"/>
        <v>4717.9213035338271</v>
      </c>
      <c r="J40" s="581">
        <f t="shared" si="15"/>
        <v>4717.9213035338271</v>
      </c>
      <c r="K40" s="581">
        <f t="shared" si="15"/>
        <v>0</v>
      </c>
      <c r="L40" s="581">
        <f t="shared" si="15"/>
        <v>0</v>
      </c>
      <c r="M40" s="581">
        <f t="shared" si="15"/>
        <v>0</v>
      </c>
      <c r="N40" s="581">
        <f t="shared" si="15"/>
        <v>0</v>
      </c>
      <c r="O40" s="581">
        <f t="shared" si="15"/>
        <v>0</v>
      </c>
      <c r="P40" s="581">
        <f t="shared" si="15"/>
        <v>0</v>
      </c>
      <c r="Q40" s="678">
        <f t="shared" si="15"/>
        <v>0</v>
      </c>
      <c r="R40" s="682">
        <f t="shared" si="6"/>
        <v>4</v>
      </c>
      <c r="S40" s="680">
        <f t="shared" si="7"/>
        <v>23589.606517669134</v>
      </c>
      <c r="T40" s="681">
        <f t="shared" si="8"/>
        <v>3.8593845400569461E-2</v>
      </c>
      <c r="U40" s="683"/>
    </row>
    <row r="41" spans="1:21">
      <c r="A41" s="512"/>
      <c r="B41" s="577" t="s">
        <v>75</v>
      </c>
      <c r="C41" s="583" t="s">
        <v>76</v>
      </c>
      <c r="D41" s="580" t="s">
        <v>62</v>
      </c>
      <c r="E41" s="580" t="s">
        <v>63</v>
      </c>
      <c r="F41" s="581">
        <f t="shared" ref="F41:Q41" si="16">((F13/100)*$S$13)*$T$2</f>
        <v>3669.9323456110828</v>
      </c>
      <c r="G41" s="581">
        <f t="shared" si="16"/>
        <v>11009.797036833248</v>
      </c>
      <c r="H41" s="581">
        <f t="shared" si="16"/>
        <v>14679.729382444331</v>
      </c>
      <c r="I41" s="581">
        <f t="shared" si="16"/>
        <v>22019.594073666496</v>
      </c>
      <c r="J41" s="581">
        <f t="shared" si="16"/>
        <v>22019.594073666496</v>
      </c>
      <c r="K41" s="581">
        <f t="shared" si="16"/>
        <v>0</v>
      </c>
      <c r="L41" s="581">
        <f t="shared" si="16"/>
        <v>0</v>
      </c>
      <c r="M41" s="581">
        <f t="shared" si="16"/>
        <v>0</v>
      </c>
      <c r="N41" s="581">
        <f t="shared" si="16"/>
        <v>0</v>
      </c>
      <c r="O41" s="581">
        <f t="shared" si="16"/>
        <v>0</v>
      </c>
      <c r="P41" s="581">
        <f t="shared" si="16"/>
        <v>0</v>
      </c>
      <c r="Q41" s="678">
        <f t="shared" si="16"/>
        <v>0</v>
      </c>
      <c r="R41" s="682">
        <f t="shared" si="6"/>
        <v>5</v>
      </c>
      <c r="S41" s="680">
        <f t="shared" si="7"/>
        <v>73398.646912221651</v>
      </c>
      <c r="T41" s="681">
        <f t="shared" si="8"/>
        <v>0.12008407301832211</v>
      </c>
    </row>
    <row r="42" spans="1:21">
      <c r="A42" s="512"/>
      <c r="B42" s="577" t="s">
        <v>77</v>
      </c>
      <c r="C42" s="584" t="s">
        <v>78</v>
      </c>
      <c r="D42" s="580" t="s">
        <v>66</v>
      </c>
      <c r="E42" s="580" t="s">
        <v>63</v>
      </c>
      <c r="F42" s="581">
        <f t="shared" ref="F42:Q42" si="17">((F13/100)*$S$13)*$T$3</f>
        <v>1052.514654388918</v>
      </c>
      <c r="G42" s="581">
        <f t="shared" si="17"/>
        <v>3157.5439631667541</v>
      </c>
      <c r="H42" s="581">
        <f t="shared" si="17"/>
        <v>4210.0586175556718</v>
      </c>
      <c r="I42" s="581">
        <f t="shared" si="17"/>
        <v>6315.0879263335082</v>
      </c>
      <c r="J42" s="581">
        <f t="shared" si="17"/>
        <v>6315.0879263335082</v>
      </c>
      <c r="K42" s="581">
        <f t="shared" si="17"/>
        <v>0</v>
      </c>
      <c r="L42" s="581">
        <f t="shared" si="17"/>
        <v>0</v>
      </c>
      <c r="M42" s="581">
        <f t="shared" si="17"/>
        <v>0</v>
      </c>
      <c r="N42" s="581">
        <f t="shared" si="17"/>
        <v>0</v>
      </c>
      <c r="O42" s="581">
        <f t="shared" si="17"/>
        <v>0</v>
      </c>
      <c r="P42" s="581">
        <f t="shared" si="17"/>
        <v>0</v>
      </c>
      <c r="Q42" s="678">
        <f t="shared" si="17"/>
        <v>0</v>
      </c>
      <c r="R42" s="682">
        <f t="shared" si="6"/>
        <v>5</v>
      </c>
      <c r="S42" s="680">
        <f t="shared" si="7"/>
        <v>21050.293087778358</v>
      </c>
      <c r="T42" s="681">
        <f t="shared" si="8"/>
        <v>3.4439394165302402E-2</v>
      </c>
      <c r="U42" s="683"/>
    </row>
    <row r="43" spans="1:21">
      <c r="A43" s="512"/>
      <c r="B43" s="577" t="s">
        <v>79</v>
      </c>
      <c r="C43" s="583" t="s">
        <v>80</v>
      </c>
      <c r="D43" s="580" t="s">
        <v>62</v>
      </c>
      <c r="E43" s="580" t="s">
        <v>63</v>
      </c>
      <c r="F43" s="581">
        <f t="shared" ref="F43:Q43" si="18">((F16/100)*$S$16)*$T$2</f>
        <v>8633.3055782403408</v>
      </c>
      <c r="G43" s="581">
        <f t="shared" si="18"/>
        <v>17266.611156480682</v>
      </c>
      <c r="H43" s="581">
        <f t="shared" si="18"/>
        <v>25899.91673472102</v>
      </c>
      <c r="I43" s="581">
        <f t="shared" si="18"/>
        <v>17266.611156480682</v>
      </c>
      <c r="J43" s="581">
        <f t="shared" si="18"/>
        <v>17266.611156480682</v>
      </c>
      <c r="K43" s="581">
        <f t="shared" si="18"/>
        <v>0</v>
      </c>
      <c r="L43" s="581">
        <f t="shared" si="18"/>
        <v>0</v>
      </c>
      <c r="M43" s="581">
        <f t="shared" si="18"/>
        <v>0</v>
      </c>
      <c r="N43" s="581">
        <f t="shared" si="18"/>
        <v>0</v>
      </c>
      <c r="O43" s="581">
        <f t="shared" si="18"/>
        <v>0</v>
      </c>
      <c r="P43" s="581">
        <f t="shared" si="18"/>
        <v>0</v>
      </c>
      <c r="Q43" s="678">
        <f t="shared" si="18"/>
        <v>0</v>
      </c>
      <c r="R43" s="682">
        <f t="shared" si="6"/>
        <v>5</v>
      </c>
      <c r="S43" s="680">
        <f t="shared" si="7"/>
        <v>86333.055782403404</v>
      </c>
      <c r="T43" s="681">
        <f t="shared" si="8"/>
        <v>0.14124545084417289</v>
      </c>
    </row>
    <row r="44" spans="1:21">
      <c r="A44" s="512"/>
      <c r="B44" s="577" t="s">
        <v>81</v>
      </c>
      <c r="C44" s="584" t="s">
        <v>82</v>
      </c>
      <c r="D44" s="580" t="s">
        <v>66</v>
      </c>
      <c r="E44" s="580" t="s">
        <v>63</v>
      </c>
      <c r="F44" s="581">
        <f t="shared" ref="F44:Q44" si="19">((F16/100)*$S$16)*$T$3</f>
        <v>2475.9804217596607</v>
      </c>
      <c r="G44" s="581">
        <f t="shared" si="19"/>
        <v>4951.9608435193213</v>
      </c>
      <c r="H44" s="581">
        <f t="shared" si="19"/>
        <v>7427.9412652789815</v>
      </c>
      <c r="I44" s="581">
        <f t="shared" si="19"/>
        <v>4951.9608435193213</v>
      </c>
      <c r="J44" s="581">
        <f t="shared" si="19"/>
        <v>4951.9608435193213</v>
      </c>
      <c r="K44" s="581">
        <f t="shared" si="19"/>
        <v>0</v>
      </c>
      <c r="L44" s="581">
        <f t="shared" si="19"/>
        <v>0</v>
      </c>
      <c r="M44" s="581">
        <f t="shared" si="19"/>
        <v>0</v>
      </c>
      <c r="N44" s="581">
        <f t="shared" si="19"/>
        <v>0</v>
      </c>
      <c r="O44" s="581">
        <f t="shared" si="19"/>
        <v>0</v>
      </c>
      <c r="P44" s="581">
        <f t="shared" si="19"/>
        <v>0</v>
      </c>
      <c r="Q44" s="678">
        <f t="shared" si="19"/>
        <v>0</v>
      </c>
      <c r="R44" s="682">
        <f t="shared" si="6"/>
        <v>5</v>
      </c>
      <c r="S44" s="680">
        <f t="shared" si="7"/>
        <v>24759.804217596607</v>
      </c>
      <c r="T44" s="681">
        <f t="shared" si="8"/>
        <v>4.0508350802992144E-2</v>
      </c>
      <c r="U44" s="683"/>
    </row>
    <row r="45" spans="1:21">
      <c r="A45" s="512"/>
      <c r="B45" s="577" t="s">
        <v>83</v>
      </c>
      <c r="C45" s="583" t="s">
        <v>84</v>
      </c>
      <c r="D45" s="580" t="s">
        <v>62</v>
      </c>
      <c r="E45" s="580" t="s">
        <v>63</v>
      </c>
      <c r="F45" s="581">
        <f t="shared" ref="F45:Q45" si="20">((F17/100)*$S$17)*$T$2</f>
        <v>987.93900127082088</v>
      </c>
      <c r="G45" s="581">
        <f t="shared" si="20"/>
        <v>987.93900127082088</v>
      </c>
      <c r="H45" s="581">
        <f t="shared" si="20"/>
        <v>1481.9085019062313</v>
      </c>
      <c r="I45" s="581">
        <f t="shared" si="20"/>
        <v>987.93900127082088</v>
      </c>
      <c r="J45" s="581">
        <f t="shared" si="20"/>
        <v>493.96950063541044</v>
      </c>
      <c r="K45" s="581">
        <f t="shared" si="20"/>
        <v>0</v>
      </c>
      <c r="L45" s="581">
        <f t="shared" si="20"/>
        <v>0</v>
      </c>
      <c r="M45" s="581">
        <f t="shared" si="20"/>
        <v>0</v>
      </c>
      <c r="N45" s="581">
        <f t="shared" si="20"/>
        <v>0</v>
      </c>
      <c r="O45" s="581">
        <f t="shared" si="20"/>
        <v>0</v>
      </c>
      <c r="P45" s="581">
        <f t="shared" si="20"/>
        <v>0</v>
      </c>
      <c r="Q45" s="678">
        <f t="shared" si="20"/>
        <v>0</v>
      </c>
      <c r="R45" s="682">
        <f t="shared" si="6"/>
        <v>5</v>
      </c>
      <c r="S45" s="680">
        <f t="shared" si="7"/>
        <v>4939.6950063541044</v>
      </c>
      <c r="T45" s="681">
        <f t="shared" si="8"/>
        <v>8.0816026014846991E-3</v>
      </c>
    </row>
    <row r="46" spans="1:21">
      <c r="A46" s="512"/>
      <c r="B46" s="577" t="s">
        <v>85</v>
      </c>
      <c r="C46" s="584" t="s">
        <v>86</v>
      </c>
      <c r="D46" s="580" t="s">
        <v>66</v>
      </c>
      <c r="E46" s="580" t="s">
        <v>63</v>
      </c>
      <c r="F46" s="581">
        <f t="shared" ref="F46:Q46" si="21">((F17/100)*$S$17)*$T$3</f>
        <v>283.33499872917946</v>
      </c>
      <c r="G46" s="581">
        <f t="shared" si="21"/>
        <v>283.33499872917946</v>
      </c>
      <c r="H46" s="581">
        <f t="shared" si="21"/>
        <v>425.00249809376925</v>
      </c>
      <c r="I46" s="581">
        <f t="shared" si="21"/>
        <v>283.33499872917946</v>
      </c>
      <c r="J46" s="581">
        <f t="shared" si="21"/>
        <v>141.66749936458973</v>
      </c>
      <c r="K46" s="581">
        <f t="shared" si="21"/>
        <v>0</v>
      </c>
      <c r="L46" s="581">
        <f t="shared" si="21"/>
        <v>0</v>
      </c>
      <c r="M46" s="581">
        <f t="shared" si="21"/>
        <v>0</v>
      </c>
      <c r="N46" s="581">
        <f t="shared" si="21"/>
        <v>0</v>
      </c>
      <c r="O46" s="581">
        <f t="shared" si="21"/>
        <v>0</v>
      </c>
      <c r="P46" s="581">
        <f t="shared" si="21"/>
        <v>0</v>
      </c>
      <c r="Q46" s="678">
        <f t="shared" si="21"/>
        <v>0</v>
      </c>
      <c r="R46" s="682">
        <f t="shared" si="6"/>
        <v>5</v>
      </c>
      <c r="S46" s="680">
        <f t="shared" si="7"/>
        <v>1416.6749936458973</v>
      </c>
      <c r="T46" s="681">
        <f t="shared" si="8"/>
        <v>2.3177553066292037E-3</v>
      </c>
      <c r="U46" s="683"/>
    </row>
    <row r="47" spans="1:21">
      <c r="A47" s="512"/>
      <c r="B47" s="577" t="s">
        <v>87</v>
      </c>
      <c r="C47" s="583" t="s">
        <v>88</v>
      </c>
      <c r="D47" s="580" t="s">
        <v>62</v>
      </c>
      <c r="E47" s="580" t="s">
        <v>63</v>
      </c>
      <c r="F47" s="581">
        <f t="shared" ref="F47:Q47" si="22">((F18/100)*$S$18)*$T$2</f>
        <v>0</v>
      </c>
      <c r="G47" s="581">
        <f t="shared" si="22"/>
        <v>13230.03116386386</v>
      </c>
      <c r="H47" s="581">
        <f t="shared" si="22"/>
        <v>39690.093491591571</v>
      </c>
      <c r="I47" s="581">
        <f t="shared" si="22"/>
        <v>39690.093491591571</v>
      </c>
      <c r="J47" s="581">
        <f t="shared" si="22"/>
        <v>39690.093491591571</v>
      </c>
      <c r="K47" s="581">
        <f t="shared" si="22"/>
        <v>0</v>
      </c>
      <c r="L47" s="581">
        <f t="shared" si="22"/>
        <v>0</v>
      </c>
      <c r="M47" s="581">
        <f t="shared" si="22"/>
        <v>0</v>
      </c>
      <c r="N47" s="581">
        <f t="shared" si="22"/>
        <v>0</v>
      </c>
      <c r="O47" s="581">
        <f t="shared" si="22"/>
        <v>0</v>
      </c>
      <c r="P47" s="581">
        <f t="shared" si="22"/>
        <v>0</v>
      </c>
      <c r="Q47" s="678">
        <f t="shared" si="22"/>
        <v>0</v>
      </c>
      <c r="R47" s="682">
        <f t="shared" si="6"/>
        <v>4</v>
      </c>
      <c r="S47" s="680">
        <f t="shared" si="7"/>
        <v>132300.31163863858</v>
      </c>
      <c r="T47" s="681">
        <f t="shared" si="8"/>
        <v>0.21645031552367303</v>
      </c>
    </row>
    <row r="48" spans="1:21">
      <c r="A48" s="512"/>
      <c r="B48" s="577" t="s">
        <v>89</v>
      </c>
      <c r="C48" s="584" t="s">
        <v>90</v>
      </c>
      <c r="D48" s="580" t="s">
        <v>66</v>
      </c>
      <c r="E48" s="580" t="s">
        <v>63</v>
      </c>
      <c r="F48" s="581">
        <f t="shared" ref="F48:Q48" si="23">((F18/100)*$S$18)*$T$3</f>
        <v>0</v>
      </c>
      <c r="G48" s="581">
        <f t="shared" si="23"/>
        <v>3794.2938361361416</v>
      </c>
      <c r="H48" s="581">
        <f t="shared" si="23"/>
        <v>11382.881508408424</v>
      </c>
      <c r="I48" s="581">
        <f t="shared" si="23"/>
        <v>11382.881508408424</v>
      </c>
      <c r="J48" s="581">
        <f t="shared" si="23"/>
        <v>11382.881508408424</v>
      </c>
      <c r="K48" s="581">
        <f t="shared" si="23"/>
        <v>0</v>
      </c>
      <c r="L48" s="581">
        <f t="shared" si="23"/>
        <v>0</v>
      </c>
      <c r="M48" s="581">
        <f t="shared" si="23"/>
        <v>0</v>
      </c>
      <c r="N48" s="581">
        <f t="shared" si="23"/>
        <v>0</v>
      </c>
      <c r="O48" s="581">
        <f t="shared" si="23"/>
        <v>0</v>
      </c>
      <c r="P48" s="581">
        <f t="shared" si="23"/>
        <v>0</v>
      </c>
      <c r="Q48" s="678">
        <f t="shared" si="23"/>
        <v>0</v>
      </c>
      <c r="R48" s="682">
        <f t="shared" si="6"/>
        <v>4</v>
      </c>
      <c r="S48" s="680">
        <f t="shared" si="7"/>
        <v>37942.938361361412</v>
      </c>
      <c r="T48" s="681">
        <f t="shared" si="8"/>
        <v>6.2076656347144994E-2</v>
      </c>
      <c r="U48" s="683"/>
    </row>
    <row r="49" spans="1:21">
      <c r="A49" s="512"/>
      <c r="B49" s="577" t="s">
        <v>91</v>
      </c>
      <c r="C49" s="583" t="s">
        <v>92</v>
      </c>
      <c r="D49" s="580" t="s">
        <v>62</v>
      </c>
      <c r="E49" s="580" t="s">
        <v>63</v>
      </c>
      <c r="F49" s="581">
        <f t="shared" ref="F49:Q49" si="24">((F19/100)*$S$19)*$T$2</f>
        <v>0</v>
      </c>
      <c r="G49" s="581">
        <f t="shared" si="24"/>
        <v>1414.0289512004017</v>
      </c>
      <c r="H49" s="581">
        <f t="shared" si="24"/>
        <v>1414.0289512004017</v>
      </c>
      <c r="I49" s="581">
        <f t="shared" si="24"/>
        <v>2121.0434268006024</v>
      </c>
      <c r="J49" s="581">
        <f t="shared" si="24"/>
        <v>2121.0434268006024</v>
      </c>
      <c r="K49" s="581">
        <f t="shared" si="24"/>
        <v>0</v>
      </c>
      <c r="L49" s="581">
        <f t="shared" si="24"/>
        <v>0</v>
      </c>
      <c r="M49" s="581">
        <f t="shared" si="24"/>
        <v>0</v>
      </c>
      <c r="N49" s="581">
        <f t="shared" si="24"/>
        <v>0</v>
      </c>
      <c r="O49" s="581">
        <f t="shared" si="24"/>
        <v>0</v>
      </c>
      <c r="P49" s="581">
        <f t="shared" si="24"/>
        <v>0</v>
      </c>
      <c r="Q49" s="581">
        <f t="shared" si="24"/>
        <v>0</v>
      </c>
      <c r="R49" s="682">
        <f t="shared" si="6"/>
        <v>4</v>
      </c>
      <c r="S49" s="680">
        <f t="shared" si="7"/>
        <v>7070.1447560020079</v>
      </c>
      <c r="T49" s="681">
        <f t="shared" si="8"/>
        <v>1.1567131205363989E-2</v>
      </c>
    </row>
    <row r="50" spans="1:21">
      <c r="A50" s="512"/>
      <c r="B50" s="577" t="s">
        <v>93</v>
      </c>
      <c r="C50" s="584" t="s">
        <v>94</v>
      </c>
      <c r="D50" s="580" t="s">
        <v>66</v>
      </c>
      <c r="E50" s="580" t="s">
        <v>63</v>
      </c>
      <c r="F50" s="581">
        <f t="shared" ref="F50:Q50" si="25">((F19/100)*$S$19)*$T$3</f>
        <v>0</v>
      </c>
      <c r="G50" s="581">
        <f t="shared" si="25"/>
        <v>405.53504879959837</v>
      </c>
      <c r="H50" s="581">
        <f t="shared" si="25"/>
        <v>405.53504879959837</v>
      </c>
      <c r="I50" s="581">
        <f t="shared" si="25"/>
        <v>608.30257319939756</v>
      </c>
      <c r="J50" s="581">
        <f t="shared" si="25"/>
        <v>608.30257319939756</v>
      </c>
      <c r="K50" s="581">
        <f t="shared" si="25"/>
        <v>0</v>
      </c>
      <c r="L50" s="581">
        <f t="shared" si="25"/>
        <v>0</v>
      </c>
      <c r="M50" s="581">
        <f t="shared" si="25"/>
        <v>0</v>
      </c>
      <c r="N50" s="581">
        <f t="shared" si="25"/>
        <v>0</v>
      </c>
      <c r="O50" s="581">
        <f t="shared" si="25"/>
        <v>0</v>
      </c>
      <c r="P50" s="581">
        <f t="shared" si="25"/>
        <v>0</v>
      </c>
      <c r="Q50" s="581">
        <f t="shared" si="25"/>
        <v>0</v>
      </c>
      <c r="R50" s="682">
        <f t="shared" si="6"/>
        <v>4</v>
      </c>
      <c r="S50" s="680">
        <f t="shared" si="7"/>
        <v>2027.6752439979919</v>
      </c>
      <c r="T50" s="681">
        <f t="shared" si="8"/>
        <v>3.3173840704297103E-3</v>
      </c>
      <c r="U50" s="683"/>
    </row>
    <row r="51" spans="1:21">
      <c r="A51" s="512"/>
      <c r="B51" s="577" t="s">
        <v>95</v>
      </c>
      <c r="C51" s="583" t="s">
        <v>96</v>
      </c>
      <c r="D51" s="580" t="s">
        <v>62</v>
      </c>
      <c r="E51" s="580" t="s">
        <v>63</v>
      </c>
      <c r="F51" s="581">
        <f t="shared" ref="F51:Q51" si="26">((F20/100)*$S$20)*$T$2</f>
        <v>0</v>
      </c>
      <c r="G51" s="581">
        <f t="shared" si="26"/>
        <v>0</v>
      </c>
      <c r="H51" s="581">
        <f t="shared" si="26"/>
        <v>0</v>
      </c>
      <c r="I51" s="581">
        <f t="shared" si="26"/>
        <v>0</v>
      </c>
      <c r="J51" s="581">
        <f t="shared" si="26"/>
        <v>1130.4528745090452</v>
      </c>
      <c r="K51" s="581">
        <f t="shared" si="26"/>
        <v>0</v>
      </c>
      <c r="L51" s="581">
        <f t="shared" si="26"/>
        <v>0</v>
      </c>
      <c r="M51" s="581">
        <f t="shared" si="26"/>
        <v>0</v>
      </c>
      <c r="N51" s="581">
        <f t="shared" si="26"/>
        <v>0</v>
      </c>
      <c r="O51" s="581">
        <f t="shared" si="26"/>
        <v>0</v>
      </c>
      <c r="P51" s="581">
        <f t="shared" si="26"/>
        <v>0</v>
      </c>
      <c r="Q51" s="678">
        <f t="shared" si="26"/>
        <v>0</v>
      </c>
      <c r="R51" s="682">
        <f t="shared" si="6"/>
        <v>1</v>
      </c>
      <c r="S51" s="680">
        <f t="shared" si="7"/>
        <v>1130.4528745090452</v>
      </c>
      <c r="T51" s="681">
        <f t="shared" si="8"/>
        <v>1.8494807634350625E-3</v>
      </c>
    </row>
    <row r="52" spans="1:21">
      <c r="A52" s="512"/>
      <c r="B52" s="577" t="s">
        <v>97</v>
      </c>
      <c r="C52" s="584" t="s">
        <v>98</v>
      </c>
      <c r="D52" s="580" t="s">
        <v>66</v>
      </c>
      <c r="E52" s="580" t="s">
        <v>63</v>
      </c>
      <c r="F52" s="581">
        <f t="shared" ref="F52:Q52" si="27">((F20/100)*$S$20)*$T$3</f>
        <v>0</v>
      </c>
      <c r="G52" s="581">
        <f t="shared" si="27"/>
        <v>0</v>
      </c>
      <c r="H52" s="581">
        <f t="shared" si="27"/>
        <v>0</v>
      </c>
      <c r="I52" s="581">
        <f t="shared" si="27"/>
        <v>0</v>
      </c>
      <c r="J52" s="581">
        <f t="shared" si="27"/>
        <v>324.20712549095487</v>
      </c>
      <c r="K52" s="581">
        <f t="shared" si="27"/>
        <v>0</v>
      </c>
      <c r="L52" s="581">
        <f t="shared" si="27"/>
        <v>0</v>
      </c>
      <c r="M52" s="581">
        <f t="shared" si="27"/>
        <v>0</v>
      </c>
      <c r="N52" s="581">
        <f t="shared" si="27"/>
        <v>0</v>
      </c>
      <c r="O52" s="581">
        <f t="shared" si="27"/>
        <v>0</v>
      </c>
      <c r="P52" s="581">
        <f t="shared" si="27"/>
        <v>0</v>
      </c>
      <c r="Q52" s="678">
        <f t="shared" si="27"/>
        <v>0</v>
      </c>
      <c r="R52" s="682">
        <f t="shared" si="6"/>
        <v>1</v>
      </c>
      <c r="S52" s="680">
        <f t="shared" si="7"/>
        <v>324.20712549095487</v>
      </c>
      <c r="T52" s="681">
        <f t="shared" si="8"/>
        <v>5.304200250050322E-4</v>
      </c>
      <c r="U52" s="683"/>
    </row>
    <row r="53" spans="1:21">
      <c r="A53" s="512"/>
      <c r="B53" s="585"/>
      <c r="C53" s="586"/>
      <c r="D53" s="586"/>
      <c r="E53" s="586"/>
      <c r="F53" s="587"/>
      <c r="G53" s="587"/>
      <c r="H53" s="587"/>
      <c r="I53" s="587"/>
      <c r="J53" s="587"/>
      <c r="K53" s="587"/>
      <c r="L53" s="587"/>
      <c r="M53" s="587"/>
      <c r="N53" s="587"/>
      <c r="O53" s="587"/>
      <c r="P53" s="587"/>
      <c r="Q53" s="684"/>
      <c r="R53" s="587"/>
      <c r="S53" s="587"/>
      <c r="T53" s="685"/>
    </row>
    <row r="54" spans="1:21">
      <c r="A54" s="512"/>
      <c r="B54" s="577" t="s">
        <v>99</v>
      </c>
      <c r="C54" s="583" t="s">
        <v>55</v>
      </c>
      <c r="D54" s="582" t="s">
        <v>62</v>
      </c>
      <c r="E54" s="582" t="s">
        <v>63</v>
      </c>
      <c r="F54" s="588">
        <f t="shared" ref="F54:Q54" si="28">SUMIF($D$33:$D$52,"TESOURO",F$33:F$52)</f>
        <v>39963.417733269584</v>
      </c>
      <c r="G54" s="588">
        <f t="shared" si="28"/>
        <v>97795.896577959647</v>
      </c>
      <c r="H54" s="588">
        <f t="shared" si="28"/>
        <v>139532.52662234448</v>
      </c>
      <c r="I54" s="588">
        <f t="shared" si="28"/>
        <v>98535.83784627635</v>
      </c>
      <c r="J54" s="588">
        <f t="shared" si="28"/>
        <v>99172.321220149999</v>
      </c>
      <c r="K54" s="588">
        <f t="shared" si="28"/>
        <v>0</v>
      </c>
      <c r="L54" s="588">
        <f t="shared" si="28"/>
        <v>0</v>
      </c>
      <c r="M54" s="588">
        <f t="shared" si="28"/>
        <v>0</v>
      </c>
      <c r="N54" s="588">
        <f t="shared" si="28"/>
        <v>0</v>
      </c>
      <c r="O54" s="588">
        <f t="shared" si="28"/>
        <v>0</v>
      </c>
      <c r="P54" s="588">
        <f t="shared" si="28"/>
        <v>0</v>
      </c>
      <c r="Q54" s="686">
        <f t="shared" si="28"/>
        <v>0</v>
      </c>
      <c r="R54" s="687"/>
      <c r="S54" s="688">
        <f>SUMIF($D$33:$D$52,"TESOURO",S$33:S$52)</f>
        <v>475000.00000000012</v>
      </c>
      <c r="T54" s="689">
        <f>SUMIF($D$33:$D$52,"TESOURO",T$33:T$52)</f>
        <v>0.77712515261919979</v>
      </c>
    </row>
    <row r="55" spans="1:21">
      <c r="A55" s="512"/>
      <c r="B55" s="577" t="s">
        <v>100</v>
      </c>
      <c r="C55" s="584"/>
      <c r="D55" s="589" t="s">
        <v>66</v>
      </c>
      <c r="E55" s="589" t="s">
        <v>63</v>
      </c>
      <c r="F55" s="588">
        <f t="shared" ref="F55:Q55" si="29">SUMIF($D$33:$D$52,"CONTRAPARTIDA",F$33:F$52)</f>
        <v>11461.269266730422</v>
      </c>
      <c r="G55" s="588">
        <f t="shared" si="29"/>
        <v>28047.278422040334</v>
      </c>
      <c r="H55" s="588">
        <f t="shared" si="29"/>
        <v>40017.094377655521</v>
      </c>
      <c r="I55" s="588">
        <f t="shared" si="29"/>
        <v>28259.489153723658</v>
      </c>
      <c r="J55" s="588">
        <f t="shared" si="29"/>
        <v>28442.028779850021</v>
      </c>
      <c r="K55" s="588">
        <f t="shared" si="29"/>
        <v>0</v>
      </c>
      <c r="L55" s="588">
        <f t="shared" si="29"/>
        <v>0</v>
      </c>
      <c r="M55" s="588">
        <f t="shared" si="29"/>
        <v>0</v>
      </c>
      <c r="N55" s="588">
        <f t="shared" si="29"/>
        <v>0</v>
      </c>
      <c r="O55" s="588">
        <f t="shared" si="29"/>
        <v>0</v>
      </c>
      <c r="P55" s="588">
        <f t="shared" si="29"/>
        <v>0</v>
      </c>
      <c r="Q55" s="686">
        <f t="shared" si="29"/>
        <v>0</v>
      </c>
      <c r="R55" s="690"/>
      <c r="S55" s="688">
        <f>SUMIF($D$33:$D$52,"CONTRAPARTIDA",S$33:S$52)</f>
        <v>136227.15999999997</v>
      </c>
      <c r="T55" s="689">
        <f>SUMIF($D$33:$D$52,"CONTRAPARTIDA",T$33:T$52)</f>
        <v>0.22287484738080021</v>
      </c>
    </row>
    <row r="56" spans="1:21">
      <c r="A56" s="512"/>
      <c r="B56" s="590"/>
      <c r="C56" s="586"/>
      <c r="D56" s="586"/>
      <c r="E56" s="586"/>
      <c r="F56" s="587"/>
      <c r="G56" s="587"/>
      <c r="H56" s="587"/>
      <c r="I56" s="587"/>
      <c r="J56" s="587"/>
      <c r="K56" s="587"/>
      <c r="L56" s="587"/>
      <c r="M56" s="587"/>
      <c r="N56" s="587"/>
      <c r="O56" s="587"/>
      <c r="P56" s="587"/>
      <c r="Q56" s="684"/>
      <c r="R56" s="587"/>
      <c r="S56" s="691"/>
      <c r="T56" s="692"/>
    </row>
    <row r="57" spans="1:21" ht="15" customHeight="1">
      <c r="A57" s="512"/>
      <c r="B57" s="591" t="s">
        <v>101</v>
      </c>
      <c r="C57" s="592"/>
      <c r="D57" s="592"/>
      <c r="E57" s="593" t="s">
        <v>63</v>
      </c>
      <c r="F57" s="594">
        <f t="shared" ref="F57:Q57" si="30">SUM(F54:F55)</f>
        <v>51424.687000000005</v>
      </c>
      <c r="G57" s="594">
        <f t="shared" si="30"/>
        <v>125843.17499999999</v>
      </c>
      <c r="H57" s="594">
        <f t="shared" si="30"/>
        <v>179549.62099999998</v>
      </c>
      <c r="I57" s="594">
        <f t="shared" si="30"/>
        <v>126795.327</v>
      </c>
      <c r="J57" s="594">
        <f t="shared" si="30"/>
        <v>127614.35000000002</v>
      </c>
      <c r="K57" s="594">
        <f t="shared" si="30"/>
        <v>0</v>
      </c>
      <c r="L57" s="621">
        <f t="shared" si="30"/>
        <v>0</v>
      </c>
      <c r="M57" s="621">
        <f t="shared" si="30"/>
        <v>0</v>
      </c>
      <c r="N57" s="621">
        <f t="shared" si="30"/>
        <v>0</v>
      </c>
      <c r="O57" s="621">
        <f t="shared" si="30"/>
        <v>0</v>
      </c>
      <c r="P57" s="621">
        <f t="shared" si="30"/>
        <v>0</v>
      </c>
      <c r="Q57" s="693">
        <f t="shared" si="30"/>
        <v>0</v>
      </c>
      <c r="R57" s="694"/>
      <c r="S57" s="695">
        <f>SUM(F57:Q57)</f>
        <v>611227.16</v>
      </c>
      <c r="T57" s="696">
        <f>SUM(T54:T55)</f>
        <v>1</v>
      </c>
    </row>
    <row r="58" spans="1:21" ht="15" customHeight="1">
      <c r="A58" s="512"/>
      <c r="B58" s="595" t="s">
        <v>102</v>
      </c>
      <c r="C58" s="596"/>
      <c r="D58" s="596"/>
      <c r="E58" s="597" t="s">
        <v>63</v>
      </c>
      <c r="F58" s="598">
        <f t="shared" ref="F58:Q58" si="31">IF($S$57=0,0,F57/$S$57)</f>
        <v>8.4133511017409637E-2</v>
      </c>
      <c r="G58" s="598">
        <f t="shared" si="31"/>
        <v>0.2058860980588624</v>
      </c>
      <c r="H58" s="598">
        <f t="shared" si="31"/>
        <v>0.29375268762598833</v>
      </c>
      <c r="I58" s="598">
        <f t="shared" si="31"/>
        <v>0.20744386915005544</v>
      </c>
      <c r="J58" s="598">
        <f t="shared" si="31"/>
        <v>0.20878383414768417</v>
      </c>
      <c r="K58" s="598">
        <f t="shared" si="31"/>
        <v>0</v>
      </c>
      <c r="L58" s="598">
        <f t="shared" si="31"/>
        <v>0</v>
      </c>
      <c r="M58" s="598">
        <f t="shared" si="31"/>
        <v>0</v>
      </c>
      <c r="N58" s="598">
        <f t="shared" si="31"/>
        <v>0</v>
      </c>
      <c r="O58" s="598">
        <f t="shared" si="31"/>
        <v>0</v>
      </c>
      <c r="P58" s="598">
        <f t="shared" si="31"/>
        <v>0</v>
      </c>
      <c r="Q58" s="697">
        <f t="shared" si="31"/>
        <v>0</v>
      </c>
      <c r="R58" s="698"/>
      <c r="S58" s="695">
        <f>S54+S55</f>
        <v>611227.16000000015</v>
      </c>
      <c r="T58" s="699">
        <f>SUM(F58:Q58)</f>
        <v>1</v>
      </c>
    </row>
    <row r="59" spans="1:21" ht="15" customHeight="1">
      <c r="A59" s="512"/>
      <c r="B59" s="599" t="s">
        <v>103</v>
      </c>
      <c r="C59" s="600"/>
      <c r="D59" s="600"/>
      <c r="E59" s="601" t="s">
        <v>63</v>
      </c>
      <c r="F59" s="602">
        <f>F58</f>
        <v>8.4133511017409637E-2</v>
      </c>
      <c r="G59" s="602">
        <f t="shared" ref="G59:Q59" si="32">IF(G57=0,0,F59+G58)</f>
        <v>0.29001960907627206</v>
      </c>
      <c r="H59" s="602">
        <f t="shared" si="32"/>
        <v>0.58377229670226038</v>
      </c>
      <c r="I59" s="602">
        <f t="shared" si="32"/>
        <v>0.7912161658523158</v>
      </c>
      <c r="J59" s="602">
        <f t="shared" si="32"/>
        <v>1</v>
      </c>
      <c r="K59" s="602">
        <f t="shared" si="32"/>
        <v>0</v>
      </c>
      <c r="L59" s="602">
        <f t="shared" si="32"/>
        <v>0</v>
      </c>
      <c r="M59" s="602">
        <f t="shared" si="32"/>
        <v>0</v>
      </c>
      <c r="N59" s="602">
        <f t="shared" si="32"/>
        <v>0</v>
      </c>
      <c r="O59" s="602">
        <f t="shared" si="32"/>
        <v>0</v>
      </c>
      <c r="P59" s="602">
        <f t="shared" si="32"/>
        <v>0</v>
      </c>
      <c r="Q59" s="700">
        <f t="shared" si="32"/>
        <v>0</v>
      </c>
      <c r="R59" s="701"/>
      <c r="S59" s="702" t="str">
        <f>IF(S57=S58,"OK","CORRIGIR")</f>
        <v>OK</v>
      </c>
      <c r="T59" s="703" t="str">
        <f>IF(T57=T58,"OK","CORRIGIR")</f>
        <v>OK</v>
      </c>
    </row>
    <row r="60" spans="1:21" ht="15" customHeight="1">
      <c r="A60" s="512"/>
      <c r="B60" s="603" t="s">
        <v>104</v>
      </c>
      <c r="C60" s="604"/>
      <c r="D60" s="604"/>
      <c r="E60" s="603"/>
      <c r="F60" s="604" t="s">
        <v>105</v>
      </c>
      <c r="G60" s="605"/>
      <c r="H60" s="605"/>
      <c r="I60" s="605"/>
      <c r="J60" s="622"/>
      <c r="K60" s="623"/>
      <c r="L60" s="623"/>
      <c r="M60" s="624"/>
      <c r="N60" s="625" t="s">
        <v>106</v>
      </c>
      <c r="O60" s="626"/>
      <c r="P60" s="627"/>
      <c r="Q60" s="604" t="s">
        <v>107</v>
      </c>
      <c r="R60" s="704" t="s">
        <v>108</v>
      </c>
      <c r="S60" s="705"/>
      <c r="T60" s="706"/>
    </row>
    <row r="61" spans="1:21" ht="37.5" customHeight="1">
      <c r="A61" s="512"/>
      <c r="B61" s="724"/>
      <c r="C61" s="725"/>
      <c r="D61" s="725"/>
      <c r="E61" s="606"/>
      <c r="F61" s="607"/>
      <c r="G61" s="607"/>
      <c r="H61" s="607"/>
      <c r="I61" s="607"/>
      <c r="J61" s="628"/>
      <c r="K61" s="629" t="s">
        <v>109</v>
      </c>
      <c r="L61" s="630"/>
      <c r="M61" s="631"/>
      <c r="N61" s="632"/>
      <c r="O61" s="633" t="s">
        <v>110</v>
      </c>
      <c r="P61" s="634"/>
      <c r="Q61" s="707"/>
      <c r="R61" s="726">
        <v>44012</v>
      </c>
      <c r="S61" s="727"/>
      <c r="T61" s="728"/>
    </row>
  </sheetData>
  <mergeCells count="2">
    <mergeCell ref="B61:D61"/>
    <mergeCell ref="R61:T61"/>
  </mergeCells>
  <printOptions horizontalCentered="1" verticalCentered="1"/>
  <pageMargins left="0.78740157480314998" right="0.78740157480314998" top="0.98425196850393704" bottom="0.59055118110236204" header="0.511811023622047" footer="0.511811023622047"/>
  <pageSetup paperSize="8" scale="98" orientation="landscape"/>
  <headerFooter alignWithMargins="0"/>
  <rowBreaks count="1" manualBreakCount="1">
    <brk id="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66"/>
  <sheetViews>
    <sheetView showGridLines="0" workbookViewId="0">
      <selection activeCell="B23" sqref="B23"/>
    </sheetView>
  </sheetViews>
  <sheetFormatPr defaultColWidth="11.42578125" defaultRowHeight="12.75"/>
  <cols>
    <col min="1" max="1" width="49.7109375" style="435" customWidth="1"/>
    <col min="2" max="3" width="18.28515625" style="435" customWidth="1"/>
    <col min="4" max="8" width="10.42578125" style="434" customWidth="1"/>
    <col min="9" max="19" width="10.42578125" style="436" customWidth="1"/>
    <col min="20" max="257" width="11.42578125" style="436"/>
    <col min="258" max="258" width="37.140625" style="436" customWidth="1"/>
    <col min="259" max="259" width="34.140625" style="436" customWidth="1"/>
    <col min="260" max="513" width="11.42578125" style="436"/>
    <col min="514" max="514" width="37.140625" style="436" customWidth="1"/>
    <col min="515" max="515" width="34.140625" style="436" customWidth="1"/>
    <col min="516" max="769" width="11.42578125" style="436"/>
    <col min="770" max="770" width="37.140625" style="436" customWidth="1"/>
    <col min="771" max="771" width="34.140625" style="436" customWidth="1"/>
    <col min="772" max="1025" width="11.42578125" style="436"/>
    <col min="1026" max="1026" width="37.140625" style="436" customWidth="1"/>
    <col min="1027" max="1027" width="34.140625" style="436" customWidth="1"/>
    <col min="1028" max="1281" width="11.42578125" style="436"/>
    <col min="1282" max="1282" width="37.140625" style="436" customWidth="1"/>
    <col min="1283" max="1283" width="34.140625" style="436" customWidth="1"/>
    <col min="1284" max="1537" width="11.42578125" style="436"/>
    <col min="1538" max="1538" width="37.140625" style="436" customWidth="1"/>
    <col min="1539" max="1539" width="34.140625" style="436" customWidth="1"/>
    <col min="1540" max="1793" width="11.42578125" style="436"/>
    <col min="1794" max="1794" width="37.140625" style="436" customWidth="1"/>
    <col min="1795" max="1795" width="34.140625" style="436" customWidth="1"/>
    <col min="1796" max="2049" width="11.42578125" style="436"/>
    <col min="2050" max="2050" width="37.140625" style="436" customWidth="1"/>
    <col min="2051" max="2051" width="34.140625" style="436" customWidth="1"/>
    <col min="2052" max="2305" width="11.42578125" style="436"/>
    <col min="2306" max="2306" width="37.140625" style="436" customWidth="1"/>
    <col min="2307" max="2307" width="34.140625" style="436" customWidth="1"/>
    <col min="2308" max="2561" width="11.42578125" style="436"/>
    <col min="2562" max="2562" width="37.140625" style="436" customWidth="1"/>
    <col min="2563" max="2563" width="34.140625" style="436" customWidth="1"/>
    <col min="2564" max="2817" width="11.42578125" style="436"/>
    <col min="2818" max="2818" width="37.140625" style="436" customWidth="1"/>
    <col min="2819" max="2819" width="34.140625" style="436" customWidth="1"/>
    <col min="2820" max="3073" width="11.42578125" style="436"/>
    <col min="3074" max="3074" width="37.140625" style="436" customWidth="1"/>
    <col min="3075" max="3075" width="34.140625" style="436" customWidth="1"/>
    <col min="3076" max="3329" width="11.42578125" style="436"/>
    <col min="3330" max="3330" width="37.140625" style="436" customWidth="1"/>
    <col min="3331" max="3331" width="34.140625" style="436" customWidth="1"/>
    <col min="3332" max="3585" width="11.42578125" style="436"/>
    <col min="3586" max="3586" width="37.140625" style="436" customWidth="1"/>
    <col min="3587" max="3587" width="34.140625" style="436" customWidth="1"/>
    <col min="3588" max="3841" width="11.42578125" style="436"/>
    <col min="3842" max="3842" width="37.140625" style="436" customWidth="1"/>
    <col min="3843" max="3843" width="34.140625" style="436" customWidth="1"/>
    <col min="3844" max="4097" width="11.42578125" style="436"/>
    <col min="4098" max="4098" width="37.140625" style="436" customWidth="1"/>
    <col min="4099" max="4099" width="34.140625" style="436" customWidth="1"/>
    <col min="4100" max="4353" width="11.42578125" style="436"/>
    <col min="4354" max="4354" width="37.140625" style="436" customWidth="1"/>
    <col min="4355" max="4355" width="34.140625" style="436" customWidth="1"/>
    <col min="4356" max="4609" width="11.42578125" style="436"/>
    <col min="4610" max="4610" width="37.140625" style="436" customWidth="1"/>
    <col min="4611" max="4611" width="34.140625" style="436" customWidth="1"/>
    <col min="4612" max="4865" width="11.42578125" style="436"/>
    <col min="4866" max="4866" width="37.140625" style="436" customWidth="1"/>
    <col min="4867" max="4867" width="34.140625" style="436" customWidth="1"/>
    <col min="4868" max="5121" width="11.42578125" style="436"/>
    <col min="5122" max="5122" width="37.140625" style="436" customWidth="1"/>
    <col min="5123" max="5123" width="34.140625" style="436" customWidth="1"/>
    <col min="5124" max="5377" width="11.42578125" style="436"/>
    <col min="5378" max="5378" width="37.140625" style="436" customWidth="1"/>
    <col min="5379" max="5379" width="34.140625" style="436" customWidth="1"/>
    <col min="5380" max="5633" width="11.42578125" style="436"/>
    <col min="5634" max="5634" width="37.140625" style="436" customWidth="1"/>
    <col min="5635" max="5635" width="34.140625" style="436" customWidth="1"/>
    <col min="5636" max="5889" width="11.42578125" style="436"/>
    <col min="5890" max="5890" width="37.140625" style="436" customWidth="1"/>
    <col min="5891" max="5891" width="34.140625" style="436" customWidth="1"/>
    <col min="5892" max="6145" width="11.42578125" style="436"/>
    <col min="6146" max="6146" width="37.140625" style="436" customWidth="1"/>
    <col min="6147" max="6147" width="34.140625" style="436" customWidth="1"/>
    <col min="6148" max="6401" width="11.42578125" style="436"/>
    <col min="6402" max="6402" width="37.140625" style="436" customWidth="1"/>
    <col min="6403" max="6403" width="34.140625" style="436" customWidth="1"/>
    <col min="6404" max="6657" width="11.42578125" style="436"/>
    <col min="6658" max="6658" width="37.140625" style="436" customWidth="1"/>
    <col min="6659" max="6659" width="34.140625" style="436" customWidth="1"/>
    <col min="6660" max="6913" width="11.42578125" style="436"/>
    <col min="6914" max="6914" width="37.140625" style="436" customWidth="1"/>
    <col min="6915" max="6915" width="34.140625" style="436" customWidth="1"/>
    <col min="6916" max="7169" width="11.42578125" style="436"/>
    <col min="7170" max="7170" width="37.140625" style="436" customWidth="1"/>
    <col min="7171" max="7171" width="34.140625" style="436" customWidth="1"/>
    <col min="7172" max="7425" width="11.42578125" style="436"/>
    <col min="7426" max="7426" width="37.140625" style="436" customWidth="1"/>
    <col min="7427" max="7427" width="34.140625" style="436" customWidth="1"/>
    <col min="7428" max="7681" width="11.42578125" style="436"/>
    <col min="7682" max="7682" width="37.140625" style="436" customWidth="1"/>
    <col min="7683" max="7683" width="34.140625" style="436" customWidth="1"/>
    <col min="7684" max="7937" width="11.42578125" style="436"/>
    <col min="7938" max="7938" width="37.140625" style="436" customWidth="1"/>
    <col min="7939" max="7939" width="34.140625" style="436" customWidth="1"/>
    <col min="7940" max="8193" width="11.42578125" style="436"/>
    <col min="8194" max="8194" width="37.140625" style="436" customWidth="1"/>
    <col min="8195" max="8195" width="34.140625" style="436" customWidth="1"/>
    <col min="8196" max="8449" width="11.42578125" style="436"/>
    <col min="8450" max="8450" width="37.140625" style="436" customWidth="1"/>
    <col min="8451" max="8451" width="34.140625" style="436" customWidth="1"/>
    <col min="8452" max="8705" width="11.42578125" style="436"/>
    <col min="8706" max="8706" width="37.140625" style="436" customWidth="1"/>
    <col min="8707" max="8707" width="34.140625" style="436" customWidth="1"/>
    <col min="8708" max="8961" width="11.42578125" style="436"/>
    <col min="8962" max="8962" width="37.140625" style="436" customWidth="1"/>
    <col min="8963" max="8963" width="34.140625" style="436" customWidth="1"/>
    <col min="8964" max="9217" width="11.42578125" style="436"/>
    <col min="9218" max="9218" width="37.140625" style="436" customWidth="1"/>
    <col min="9219" max="9219" width="34.140625" style="436" customWidth="1"/>
    <col min="9220" max="9473" width="11.42578125" style="436"/>
    <col min="9474" max="9474" width="37.140625" style="436" customWidth="1"/>
    <col min="9475" max="9475" width="34.140625" style="436" customWidth="1"/>
    <col min="9476" max="9729" width="11.42578125" style="436"/>
    <col min="9730" max="9730" width="37.140625" style="436" customWidth="1"/>
    <col min="9731" max="9731" width="34.140625" style="436" customWidth="1"/>
    <col min="9732" max="9985" width="11.42578125" style="436"/>
    <col min="9986" max="9986" width="37.140625" style="436" customWidth="1"/>
    <col min="9987" max="9987" width="34.140625" style="436" customWidth="1"/>
    <col min="9988" max="10241" width="11.42578125" style="436"/>
    <col min="10242" max="10242" width="37.140625" style="436" customWidth="1"/>
    <col min="10243" max="10243" width="34.140625" style="436" customWidth="1"/>
    <col min="10244" max="10497" width="11.42578125" style="436"/>
    <col min="10498" max="10498" width="37.140625" style="436" customWidth="1"/>
    <col min="10499" max="10499" width="34.140625" style="436" customWidth="1"/>
    <col min="10500" max="10753" width="11.42578125" style="436"/>
    <col min="10754" max="10754" width="37.140625" style="436" customWidth="1"/>
    <col min="10755" max="10755" width="34.140625" style="436" customWidth="1"/>
    <col min="10756" max="11009" width="11.42578125" style="436"/>
    <col min="11010" max="11010" width="37.140625" style="436" customWidth="1"/>
    <col min="11011" max="11011" width="34.140625" style="436" customWidth="1"/>
    <col min="11012" max="11265" width="11.42578125" style="436"/>
    <col min="11266" max="11266" width="37.140625" style="436" customWidth="1"/>
    <col min="11267" max="11267" width="34.140625" style="436" customWidth="1"/>
    <col min="11268" max="11521" width="11.42578125" style="436"/>
    <col min="11522" max="11522" width="37.140625" style="436" customWidth="1"/>
    <col min="11523" max="11523" width="34.140625" style="436" customWidth="1"/>
    <col min="11524" max="11777" width="11.42578125" style="436"/>
    <col min="11778" max="11778" width="37.140625" style="436" customWidth="1"/>
    <col min="11779" max="11779" width="34.140625" style="436" customWidth="1"/>
    <col min="11780" max="12033" width="11.42578125" style="436"/>
    <col min="12034" max="12034" width="37.140625" style="436" customWidth="1"/>
    <col min="12035" max="12035" width="34.140625" style="436" customWidth="1"/>
    <col min="12036" max="12289" width="11.42578125" style="436"/>
    <col min="12290" max="12290" width="37.140625" style="436" customWidth="1"/>
    <col min="12291" max="12291" width="34.140625" style="436" customWidth="1"/>
    <col min="12292" max="12545" width="11.42578125" style="436"/>
    <col min="12546" max="12546" width="37.140625" style="436" customWidth="1"/>
    <col min="12547" max="12547" width="34.140625" style="436" customWidth="1"/>
    <col min="12548" max="12801" width="11.42578125" style="436"/>
    <col min="12802" max="12802" width="37.140625" style="436" customWidth="1"/>
    <col min="12803" max="12803" width="34.140625" style="436" customWidth="1"/>
    <col min="12804" max="13057" width="11.42578125" style="436"/>
    <col min="13058" max="13058" width="37.140625" style="436" customWidth="1"/>
    <col min="13059" max="13059" width="34.140625" style="436" customWidth="1"/>
    <col min="13060" max="13313" width="11.42578125" style="436"/>
    <col min="13314" max="13314" width="37.140625" style="436" customWidth="1"/>
    <col min="13315" max="13315" width="34.140625" style="436" customWidth="1"/>
    <col min="13316" max="13569" width="11.42578125" style="436"/>
    <col min="13570" max="13570" width="37.140625" style="436" customWidth="1"/>
    <col min="13571" max="13571" width="34.140625" style="436" customWidth="1"/>
    <col min="13572" max="13825" width="11.42578125" style="436"/>
    <col min="13826" max="13826" width="37.140625" style="436" customWidth="1"/>
    <col min="13827" max="13827" width="34.140625" style="436" customWidth="1"/>
    <col min="13828" max="14081" width="11.42578125" style="436"/>
    <col min="14082" max="14082" width="37.140625" style="436" customWidth="1"/>
    <col min="14083" max="14083" width="34.140625" style="436" customWidth="1"/>
    <col min="14084" max="14337" width="11.42578125" style="436"/>
    <col min="14338" max="14338" width="37.140625" style="436" customWidth="1"/>
    <col min="14339" max="14339" width="34.140625" style="436" customWidth="1"/>
    <col min="14340" max="14593" width="11.42578125" style="436"/>
    <col min="14594" max="14594" width="37.140625" style="436" customWidth="1"/>
    <col min="14595" max="14595" width="34.140625" style="436" customWidth="1"/>
    <col min="14596" max="14849" width="11.42578125" style="436"/>
    <col min="14850" max="14850" width="37.140625" style="436" customWidth="1"/>
    <col min="14851" max="14851" width="34.140625" style="436" customWidth="1"/>
    <col min="14852" max="15105" width="11.42578125" style="436"/>
    <col min="15106" max="15106" width="37.140625" style="436" customWidth="1"/>
    <col min="15107" max="15107" width="34.140625" style="436" customWidth="1"/>
    <col min="15108" max="15361" width="11.42578125" style="436"/>
    <col min="15362" max="15362" width="37.140625" style="436" customWidth="1"/>
    <col min="15363" max="15363" width="34.140625" style="436" customWidth="1"/>
    <col min="15364" max="15617" width="11.42578125" style="436"/>
    <col min="15618" max="15618" width="37.140625" style="436" customWidth="1"/>
    <col min="15619" max="15619" width="34.140625" style="436" customWidth="1"/>
    <col min="15620" max="15873" width="11.42578125" style="436"/>
    <col min="15874" max="15874" width="37.140625" style="436" customWidth="1"/>
    <col min="15875" max="15875" width="34.140625" style="436" customWidth="1"/>
    <col min="15876" max="16129" width="11.42578125" style="436"/>
    <col min="16130" max="16130" width="37.140625" style="436" customWidth="1"/>
    <col min="16131" max="16131" width="34.140625" style="436" customWidth="1"/>
    <col min="16132" max="16384" width="11.42578125" style="436"/>
  </cols>
  <sheetData>
    <row r="1" spans="1:7" ht="39.6" customHeight="1">
      <c r="A1" s="729" t="s">
        <v>111</v>
      </c>
      <c r="B1" s="730"/>
      <c r="C1" s="731"/>
      <c r="D1" s="437"/>
      <c r="E1" s="438"/>
    </row>
    <row r="2" spans="1:7" ht="20.100000000000001" customHeight="1">
      <c r="A2" s="746" t="s">
        <v>112</v>
      </c>
      <c r="B2" s="439" t="s">
        <v>113</v>
      </c>
      <c r="C2" s="440">
        <f>B24</f>
        <v>0.7</v>
      </c>
      <c r="D2" s="438"/>
      <c r="E2" s="441"/>
    </row>
    <row r="3" spans="1:7" ht="20.100000000000001" customHeight="1">
      <c r="A3" s="747"/>
      <c r="B3" s="442" t="s">
        <v>114</v>
      </c>
      <c r="C3" s="443">
        <v>0.65</v>
      </c>
      <c r="D3" s="438"/>
      <c r="E3" s="438" t="s">
        <v>115</v>
      </c>
    </row>
    <row r="4" spans="1:7" ht="20.100000000000001" customHeight="1">
      <c r="A4" s="747"/>
      <c r="B4" s="442" t="s">
        <v>116</v>
      </c>
      <c r="C4" s="443">
        <v>3</v>
      </c>
      <c r="D4" s="438"/>
      <c r="E4" s="438"/>
    </row>
    <row r="5" spans="1:7" ht="20.100000000000001" customHeight="1">
      <c r="A5" s="747"/>
      <c r="B5" s="444" t="s">
        <v>117</v>
      </c>
      <c r="C5" s="445">
        <v>0</v>
      </c>
      <c r="D5" s="438"/>
      <c r="E5" s="438" t="s">
        <v>115</v>
      </c>
    </row>
    <row r="6" spans="1:7" ht="20.100000000000001" customHeight="1">
      <c r="A6" s="748"/>
      <c r="B6" s="446" t="s">
        <v>118</v>
      </c>
      <c r="C6" s="447">
        <f>SUM(C2:C5)</f>
        <v>4.3499999999999996</v>
      </c>
      <c r="D6" s="438"/>
      <c r="E6" s="438"/>
      <c r="F6" s="448"/>
    </row>
    <row r="7" spans="1:7" ht="20.100000000000001" customHeight="1">
      <c r="A7" s="449" t="s">
        <v>119</v>
      </c>
      <c r="B7" s="450" t="s">
        <v>120</v>
      </c>
      <c r="C7" s="451" t="s">
        <v>121</v>
      </c>
      <c r="D7" s="438"/>
      <c r="E7" s="438"/>
      <c r="G7" s="721" t="s">
        <v>122</v>
      </c>
    </row>
    <row r="8" spans="1:7" ht="20.100000000000001" customHeight="1">
      <c r="A8" s="449" t="s">
        <v>123</v>
      </c>
      <c r="B8" s="452">
        <v>4</v>
      </c>
      <c r="C8" s="453">
        <v>3.45</v>
      </c>
      <c r="D8" s="438"/>
      <c r="E8" s="454"/>
    </row>
    <row r="9" spans="1:7" ht="20.100000000000001" customHeight="1">
      <c r="A9" s="455" t="s">
        <v>124</v>
      </c>
      <c r="B9" s="456">
        <v>1.27</v>
      </c>
      <c r="C9" s="457">
        <v>0.48</v>
      </c>
      <c r="D9" s="438"/>
      <c r="E9" s="454"/>
    </row>
    <row r="10" spans="1:7" ht="20.100000000000001" customHeight="1">
      <c r="A10" s="455" t="s">
        <v>125</v>
      </c>
      <c r="B10" s="456">
        <v>0.8</v>
      </c>
      <c r="C10" s="457">
        <v>0.85</v>
      </c>
      <c r="D10" s="438"/>
      <c r="E10" s="454"/>
    </row>
    <row r="11" spans="1:7" ht="20.100000000000001" customHeight="1">
      <c r="A11" s="455" t="s">
        <v>126</v>
      </c>
      <c r="B11" s="456">
        <v>1.23</v>
      </c>
      <c r="C11" s="457">
        <v>0.85</v>
      </c>
      <c r="D11" s="438"/>
      <c r="E11" s="454"/>
    </row>
    <row r="12" spans="1:7" ht="20.100000000000001" customHeight="1">
      <c r="A12" s="458" t="s">
        <v>127</v>
      </c>
      <c r="B12" s="459">
        <v>7.4</v>
      </c>
      <c r="C12" s="460">
        <v>5.1100000000000003</v>
      </c>
      <c r="D12" s="438"/>
      <c r="E12" s="454"/>
    </row>
    <row r="13" spans="1:7" ht="20.100000000000001" customHeight="1">
      <c r="A13" s="461" t="s">
        <v>128</v>
      </c>
      <c r="B13" s="462">
        <f>(((((1+(B8+B9+B10)/100)*(1+B11/100)*(1+B12/100))/(1-C6/100))-1)*100)</f>
        <v>20.564961750130696</v>
      </c>
      <c r="C13" s="447">
        <f>(((((1+(C8+C9+C10)/100)*(1+C11/100)*(1+C12/100))/(1-(C3+C4+C5)/100))-1)*100)</f>
        <v>15.278047942916428</v>
      </c>
      <c r="D13" s="463"/>
      <c r="E13" s="438"/>
    </row>
    <row r="14" spans="1:7" ht="20.100000000000001" customHeight="1">
      <c r="A14" s="732" t="s">
        <v>129</v>
      </c>
      <c r="B14" s="733"/>
      <c r="C14" s="734"/>
      <c r="D14" s="463"/>
      <c r="E14" s="438"/>
    </row>
    <row r="15" spans="1:7" ht="20.100000000000001" customHeight="1">
      <c r="A15" s="464" t="s">
        <v>130</v>
      </c>
      <c r="B15" s="465">
        <f>IF(D15="X",0,ROUND(B13,2)/100)</f>
        <v>0.20559999999999998</v>
      </c>
      <c r="C15" s="466"/>
      <c r="D15" s="467"/>
      <c r="E15" s="468"/>
      <c r="F15" s="434" t="s">
        <v>131</v>
      </c>
    </row>
    <row r="16" spans="1:7" ht="9.9499999999999993" customHeight="1">
      <c r="A16" s="469"/>
      <c r="B16" s="469"/>
      <c r="C16" s="469"/>
      <c r="D16" s="463"/>
      <c r="E16" s="438"/>
    </row>
    <row r="17" spans="1:13" ht="18">
      <c r="A17" s="470" t="s">
        <v>132</v>
      </c>
      <c r="B17" s="465">
        <f>IF(D15="X",0,ROUND(C13,2)/100)</f>
        <v>0.15279999999999999</v>
      </c>
      <c r="C17" s="466"/>
      <c r="D17" s="438"/>
      <c r="E17" s="468"/>
      <c r="F17" s="471"/>
      <c r="G17" s="471"/>
      <c r="H17" s="471"/>
      <c r="I17" s="509"/>
      <c r="J17" s="509"/>
      <c r="K17" s="509"/>
      <c r="L17" s="509"/>
      <c r="M17" s="509"/>
    </row>
    <row r="18" spans="1:13" ht="6.6" customHeight="1">
      <c r="A18" s="472"/>
      <c r="B18" s="472"/>
      <c r="C18" s="472"/>
      <c r="D18" s="438"/>
      <c r="E18" s="438"/>
    </row>
    <row r="19" spans="1:13">
      <c r="A19" s="473"/>
      <c r="B19" s="473"/>
      <c r="C19" s="473"/>
      <c r="D19" s="438"/>
      <c r="E19" s="438"/>
    </row>
    <row r="20" spans="1:13" ht="15.75">
      <c r="A20" s="474"/>
      <c r="B20" s="475" t="s">
        <v>133</v>
      </c>
      <c r="C20" s="473"/>
      <c r="D20" s="438"/>
      <c r="E20" s="438"/>
    </row>
    <row r="21" spans="1:13" ht="18">
      <c r="A21" s="476" t="s">
        <v>134</v>
      </c>
      <c r="B21" s="477">
        <v>2</v>
      </c>
      <c r="C21" s="478" t="s">
        <v>135</v>
      </c>
      <c r="D21" s="438"/>
      <c r="E21" s="441"/>
    </row>
    <row r="22" spans="1:13" ht="18">
      <c r="A22" s="476" t="s">
        <v>136</v>
      </c>
      <c r="B22" s="477">
        <v>35</v>
      </c>
      <c r="C22" s="478" t="s">
        <v>135</v>
      </c>
      <c r="D22" s="438"/>
      <c r="E22" s="441"/>
    </row>
    <row r="23" spans="1:13" ht="18">
      <c r="A23" s="476" t="s">
        <v>137</v>
      </c>
      <c r="B23" s="722" t="s">
        <v>138</v>
      </c>
      <c r="C23" s="478" t="s">
        <v>135</v>
      </c>
      <c r="D23" s="438"/>
      <c r="E23" s="438"/>
    </row>
    <row r="24" spans="1:13" ht="18">
      <c r="A24" s="476" t="s">
        <v>139</v>
      </c>
      <c r="B24" s="479">
        <f>ROUND(B21*B22/100,4)</f>
        <v>0.7</v>
      </c>
      <c r="C24" s="478" t="s">
        <v>135</v>
      </c>
      <c r="D24" s="438"/>
      <c r="E24" s="438"/>
    </row>
    <row r="25" spans="1:13">
      <c r="A25" s="480"/>
      <c r="B25" s="481"/>
      <c r="C25" s="481"/>
      <c r="D25" s="438"/>
      <c r="E25" s="438"/>
    </row>
    <row r="26" spans="1:13">
      <c r="A26" s="735" t="s">
        <v>140</v>
      </c>
      <c r="B26" s="736"/>
      <c r="C26" s="736"/>
      <c r="D26" s="737"/>
      <c r="E26" s="438"/>
    </row>
    <row r="27" spans="1:13">
      <c r="A27" s="482" t="s">
        <v>141</v>
      </c>
      <c r="B27" s="483" t="s">
        <v>142</v>
      </c>
      <c r="C27" s="484" t="s">
        <v>143</v>
      </c>
      <c r="D27" s="485" t="s">
        <v>144</v>
      </c>
      <c r="E27" s="438"/>
    </row>
    <row r="28" spans="1:13">
      <c r="A28" s="486" t="s">
        <v>145</v>
      </c>
      <c r="B28" s="487">
        <v>0.2034</v>
      </c>
      <c r="C28" s="488">
        <v>0.22120000000000001</v>
      </c>
      <c r="D28" s="489">
        <v>0.25</v>
      </c>
      <c r="E28" s="438"/>
    </row>
    <row r="29" spans="1:13">
      <c r="A29" s="490" t="s">
        <v>146</v>
      </c>
      <c r="B29" s="491">
        <v>0.19600000000000001</v>
      </c>
      <c r="C29" s="492">
        <v>0.20949999999999999</v>
      </c>
      <c r="D29" s="493">
        <v>0.24229999999999999</v>
      </c>
      <c r="E29" s="438"/>
    </row>
    <row r="30" spans="1:13" ht="38.25">
      <c r="A30" s="490" t="s">
        <v>147</v>
      </c>
      <c r="B30" s="491">
        <v>0.20760000000000001</v>
      </c>
      <c r="C30" s="492">
        <v>0.24179999999999999</v>
      </c>
      <c r="D30" s="493">
        <v>0.26440000000000002</v>
      </c>
      <c r="E30" s="438"/>
    </row>
    <row r="31" spans="1:13" ht="25.5">
      <c r="A31" s="490" t="s">
        <v>148</v>
      </c>
      <c r="B31" s="491">
        <v>0.24</v>
      </c>
      <c r="C31" s="492">
        <v>0.25840000000000002</v>
      </c>
      <c r="D31" s="493">
        <v>0.27860000000000001</v>
      </c>
      <c r="E31" s="438"/>
    </row>
    <row r="32" spans="1:13">
      <c r="A32" s="494" t="s">
        <v>149</v>
      </c>
      <c r="B32" s="495">
        <v>0.22800000000000001</v>
      </c>
      <c r="C32" s="496">
        <v>0.27479999999999999</v>
      </c>
      <c r="D32" s="497">
        <v>0.3095</v>
      </c>
      <c r="E32" s="438"/>
    </row>
    <row r="33" spans="1:17">
      <c r="A33" s="498"/>
      <c r="B33" s="481"/>
      <c r="C33" s="481"/>
      <c r="D33" s="438"/>
      <c r="E33" s="438"/>
    </row>
    <row r="34" spans="1:17">
      <c r="A34" s="498"/>
      <c r="B34" s="481"/>
      <c r="C34" s="481"/>
      <c r="D34" s="438"/>
      <c r="E34" s="438"/>
    </row>
    <row r="35" spans="1:17">
      <c r="A35" s="749" t="s">
        <v>150</v>
      </c>
      <c r="B35" s="483" t="s">
        <v>142</v>
      </c>
      <c r="C35" s="484" t="s">
        <v>143</v>
      </c>
      <c r="D35" s="485" t="s">
        <v>144</v>
      </c>
      <c r="E35" s="438"/>
    </row>
    <row r="36" spans="1:17">
      <c r="A36" s="750"/>
      <c r="B36" s="499">
        <v>0.111</v>
      </c>
      <c r="C36" s="500">
        <v>0.14019999999999999</v>
      </c>
      <c r="D36" s="501">
        <v>0.16800000000000001</v>
      </c>
      <c r="E36" s="438"/>
    </row>
    <row r="37" spans="1:17">
      <c r="A37" s="498"/>
      <c r="B37" s="481"/>
      <c r="C37" s="481"/>
      <c r="D37" s="438"/>
      <c r="E37" s="438"/>
    </row>
    <row r="38" spans="1:17">
      <c r="A38" s="498"/>
      <c r="B38" s="481"/>
      <c r="C38" s="481"/>
      <c r="D38" s="438"/>
      <c r="E38" s="438"/>
      <c r="F38" s="438"/>
      <c r="G38" s="438"/>
      <c r="H38" s="438"/>
      <c r="I38" s="510"/>
      <c r="J38" s="510"/>
      <c r="K38" s="510"/>
      <c r="L38" s="510"/>
      <c r="M38" s="510"/>
      <c r="N38" s="510"/>
      <c r="O38" s="510"/>
      <c r="P38" s="510"/>
      <c r="Q38" s="510"/>
    </row>
    <row r="39" spans="1:17" ht="13.5" customHeight="1">
      <c r="A39" s="751" t="s">
        <v>141</v>
      </c>
      <c r="B39" s="738" t="s">
        <v>123</v>
      </c>
      <c r="C39" s="739"/>
      <c r="D39" s="740"/>
      <c r="E39" s="738" t="s">
        <v>151</v>
      </c>
      <c r="F39" s="739"/>
      <c r="G39" s="740"/>
      <c r="H39" s="738" t="s">
        <v>152</v>
      </c>
      <c r="I39" s="739"/>
      <c r="J39" s="740"/>
      <c r="K39" s="738" t="s">
        <v>153</v>
      </c>
      <c r="L39" s="741"/>
      <c r="M39" s="742"/>
      <c r="N39" s="738" t="s">
        <v>127</v>
      </c>
      <c r="O39" s="741"/>
      <c r="P39" s="742"/>
      <c r="Q39" s="510"/>
    </row>
    <row r="40" spans="1:17">
      <c r="A40" s="752"/>
      <c r="B40" s="483" t="s">
        <v>142</v>
      </c>
      <c r="C40" s="484" t="s">
        <v>143</v>
      </c>
      <c r="D40" s="485" t="s">
        <v>144</v>
      </c>
      <c r="E40" s="483" t="s">
        <v>142</v>
      </c>
      <c r="F40" s="484" t="s">
        <v>143</v>
      </c>
      <c r="G40" s="485" t="s">
        <v>144</v>
      </c>
      <c r="H40" s="483" t="s">
        <v>142</v>
      </c>
      <c r="I40" s="484" t="s">
        <v>143</v>
      </c>
      <c r="J40" s="485" t="s">
        <v>144</v>
      </c>
      <c r="K40" s="483" t="s">
        <v>142</v>
      </c>
      <c r="L40" s="484" t="s">
        <v>143</v>
      </c>
      <c r="M40" s="485" t="s">
        <v>144</v>
      </c>
      <c r="N40" s="483" t="s">
        <v>142</v>
      </c>
      <c r="O40" s="484" t="s">
        <v>143</v>
      </c>
      <c r="P40" s="485" t="s">
        <v>144</v>
      </c>
      <c r="Q40" s="510"/>
    </row>
    <row r="41" spans="1:17">
      <c r="A41" s="486" t="s">
        <v>145</v>
      </c>
      <c r="B41" s="487">
        <v>0.03</v>
      </c>
      <c r="C41" s="488">
        <v>0.04</v>
      </c>
      <c r="D41" s="489">
        <v>5.5E-2</v>
      </c>
      <c r="E41" s="487">
        <v>9.7000000000000003E-3</v>
      </c>
      <c r="F41" s="488">
        <v>1.2699999999999999E-2</v>
      </c>
      <c r="G41" s="489">
        <v>1.2699999999999999E-2</v>
      </c>
      <c r="H41" s="487">
        <v>8.0000000000000002E-3</v>
      </c>
      <c r="I41" s="488">
        <v>8.0000000000000002E-3</v>
      </c>
      <c r="J41" s="489">
        <v>0.01</v>
      </c>
      <c r="K41" s="487">
        <v>5.8999999999999999E-3</v>
      </c>
      <c r="L41" s="488">
        <v>1.23E-2</v>
      </c>
      <c r="M41" s="489">
        <v>1.3899999999999999E-2</v>
      </c>
      <c r="N41" s="487">
        <v>6.1600000000000002E-2</v>
      </c>
      <c r="O41" s="488">
        <v>7.3999999999999996E-2</v>
      </c>
      <c r="P41" s="489">
        <v>8.9599999999999999E-2</v>
      </c>
      <c r="Q41" s="510"/>
    </row>
    <row r="42" spans="1:17">
      <c r="A42" s="490" t="s">
        <v>146</v>
      </c>
      <c r="B42" s="491">
        <v>3.7999999999999999E-2</v>
      </c>
      <c r="C42" s="492">
        <v>4.0099999999999997E-2</v>
      </c>
      <c r="D42" s="493">
        <v>4.6699999999999998E-2</v>
      </c>
      <c r="E42" s="491">
        <v>5.0000000000000001E-3</v>
      </c>
      <c r="F42" s="492">
        <v>5.5999999999999999E-3</v>
      </c>
      <c r="G42" s="493">
        <v>9.7000000000000003E-3</v>
      </c>
      <c r="H42" s="491">
        <v>3.2000000000000002E-3</v>
      </c>
      <c r="I42" s="492">
        <v>4.0000000000000001E-3</v>
      </c>
      <c r="J42" s="493">
        <v>7.4000000000000003E-3</v>
      </c>
      <c r="K42" s="491">
        <v>1.0200000000000001E-2</v>
      </c>
      <c r="L42" s="492">
        <v>1.11E-2</v>
      </c>
      <c r="M42" s="493">
        <v>1.21E-2</v>
      </c>
      <c r="N42" s="491">
        <v>6.6400000000000001E-2</v>
      </c>
      <c r="O42" s="492">
        <v>7.2999999999999995E-2</v>
      </c>
      <c r="P42" s="493">
        <v>8.6900000000000005E-2</v>
      </c>
      <c r="Q42" s="510"/>
    </row>
    <row r="43" spans="1:17" ht="38.25">
      <c r="A43" s="490" t="s">
        <v>147</v>
      </c>
      <c r="B43" s="491">
        <v>3.4299999999999997E-2</v>
      </c>
      <c r="C43" s="492">
        <v>4.9299999999999997E-2</v>
      </c>
      <c r="D43" s="493">
        <v>6.7100000000000007E-2</v>
      </c>
      <c r="E43" s="491">
        <v>0.01</v>
      </c>
      <c r="F43" s="492">
        <v>1.3899999999999999E-2</v>
      </c>
      <c r="G43" s="493">
        <v>1.7399999999999999E-2</v>
      </c>
      <c r="H43" s="491">
        <v>2.8E-3</v>
      </c>
      <c r="I43" s="492">
        <v>4.8999999999999998E-3</v>
      </c>
      <c r="J43" s="493">
        <v>7.4999999999999997E-3</v>
      </c>
      <c r="K43" s="491">
        <v>9.4000000000000004E-3</v>
      </c>
      <c r="L43" s="492">
        <v>9.9000000000000008E-3</v>
      </c>
      <c r="M43" s="493">
        <v>1.17E-2</v>
      </c>
      <c r="N43" s="491">
        <v>6.7400000000000002E-2</v>
      </c>
      <c r="O43" s="492">
        <v>8.0399999999999999E-2</v>
      </c>
      <c r="P43" s="493">
        <v>9.4E-2</v>
      </c>
      <c r="Q43" s="510"/>
    </row>
    <row r="44" spans="1:17" ht="25.5">
      <c r="A44" s="490" t="s">
        <v>148</v>
      </c>
      <c r="B44" s="491">
        <v>5.2900000000000003E-2</v>
      </c>
      <c r="C44" s="492">
        <v>5.9200000000000003E-2</v>
      </c>
      <c r="D44" s="493">
        <v>7.9299999999999995E-2</v>
      </c>
      <c r="E44" s="491">
        <v>0.01</v>
      </c>
      <c r="F44" s="492">
        <v>1.4800000000000001E-2</v>
      </c>
      <c r="G44" s="493">
        <v>1.9699999999999999E-2</v>
      </c>
      <c r="H44" s="491">
        <v>2.5000000000000001E-3</v>
      </c>
      <c r="I44" s="492">
        <v>5.1000000000000004E-3</v>
      </c>
      <c r="J44" s="493">
        <v>5.5999999999999999E-3</v>
      </c>
      <c r="K44" s="491">
        <v>1.01E-2</v>
      </c>
      <c r="L44" s="492">
        <v>1.0699999999999999E-2</v>
      </c>
      <c r="M44" s="493">
        <v>1.11E-2</v>
      </c>
      <c r="N44" s="491">
        <v>0.08</v>
      </c>
      <c r="O44" s="492">
        <v>8.3099999999999993E-2</v>
      </c>
      <c r="P44" s="493">
        <v>9.5100000000000004E-2</v>
      </c>
      <c r="Q44" s="510"/>
    </row>
    <row r="45" spans="1:17">
      <c r="A45" s="494" t="s">
        <v>149</v>
      </c>
      <c r="B45" s="495">
        <v>0.04</v>
      </c>
      <c r="C45" s="496">
        <v>5.5199999999999999E-2</v>
      </c>
      <c r="D45" s="497">
        <v>7.85E-2</v>
      </c>
      <c r="E45" s="495">
        <v>1.46E-2</v>
      </c>
      <c r="F45" s="496">
        <v>2.3199999999999998E-2</v>
      </c>
      <c r="G45" s="497">
        <v>3.1600000000000003E-2</v>
      </c>
      <c r="H45" s="495">
        <v>8.0999999999999996E-3</v>
      </c>
      <c r="I45" s="496">
        <v>1.2200000000000001E-2</v>
      </c>
      <c r="J45" s="497">
        <v>1.9900000000000001E-2</v>
      </c>
      <c r="K45" s="495">
        <v>9.4000000000000004E-3</v>
      </c>
      <c r="L45" s="496">
        <v>1.0200000000000001E-2</v>
      </c>
      <c r="M45" s="497">
        <v>1.3299999999999999E-2</v>
      </c>
      <c r="N45" s="495">
        <v>7.1400000000000005E-2</v>
      </c>
      <c r="O45" s="496">
        <v>8.4000000000000005E-2</v>
      </c>
      <c r="P45" s="497">
        <v>0.1043</v>
      </c>
      <c r="Q45" s="510"/>
    </row>
    <row r="46" spans="1:17">
      <c r="A46" s="481"/>
      <c r="B46" s="481"/>
      <c r="C46" s="481"/>
      <c r="D46" s="438"/>
      <c r="E46" s="438"/>
    </row>
    <row r="47" spans="1:17">
      <c r="A47" s="481"/>
      <c r="B47" s="481"/>
      <c r="C47" s="481"/>
      <c r="D47" s="438"/>
      <c r="E47" s="438"/>
    </row>
    <row r="48" spans="1:17">
      <c r="A48" s="738" t="s">
        <v>154</v>
      </c>
      <c r="B48" s="730"/>
      <c r="C48" s="730"/>
      <c r="D48" s="731"/>
      <c r="E48" s="438"/>
      <c r="H48" s="436"/>
    </row>
    <row r="49" spans="1:16">
      <c r="A49" s="502" t="s">
        <v>155</v>
      </c>
      <c r="B49" s="503" t="s">
        <v>142</v>
      </c>
      <c r="C49" s="504" t="s">
        <v>143</v>
      </c>
      <c r="D49" s="505" t="s">
        <v>144</v>
      </c>
      <c r="E49" s="438"/>
      <c r="H49" s="436"/>
    </row>
    <row r="50" spans="1:16">
      <c r="A50" s="486" t="s">
        <v>123</v>
      </c>
      <c r="B50" s="487">
        <v>1.4999999999999999E-2</v>
      </c>
      <c r="C50" s="488">
        <v>3.4500000000000003E-2</v>
      </c>
      <c r="D50" s="489">
        <v>4.4900000000000002E-2</v>
      </c>
      <c r="E50" s="438"/>
      <c r="H50" s="436"/>
    </row>
    <row r="51" spans="1:16">
      <c r="A51" s="490" t="s">
        <v>152</v>
      </c>
      <c r="B51" s="491">
        <v>3.0000000000000001E-3</v>
      </c>
      <c r="C51" s="492">
        <v>4.7999999999999996E-3</v>
      </c>
      <c r="D51" s="493">
        <v>8.2000000000000007E-3</v>
      </c>
      <c r="E51" s="438"/>
      <c r="H51" s="436"/>
    </row>
    <row r="52" spans="1:16">
      <c r="A52" s="490" t="s">
        <v>151</v>
      </c>
      <c r="B52" s="491">
        <v>5.5999999999999999E-3</v>
      </c>
      <c r="C52" s="492">
        <v>8.5000000000000006E-3</v>
      </c>
      <c r="D52" s="493">
        <v>8.8999999999999999E-3</v>
      </c>
      <c r="E52" s="438"/>
      <c r="H52" s="436"/>
    </row>
    <row r="53" spans="1:16">
      <c r="A53" s="490" t="s">
        <v>153</v>
      </c>
      <c r="B53" s="491">
        <v>8.5000000000000006E-3</v>
      </c>
      <c r="C53" s="492">
        <v>8.5000000000000006E-3</v>
      </c>
      <c r="D53" s="493">
        <v>1.11E-2</v>
      </c>
      <c r="E53" s="438"/>
      <c r="H53" s="436"/>
    </row>
    <row r="54" spans="1:16">
      <c r="A54" s="494" t="s">
        <v>127</v>
      </c>
      <c r="B54" s="495">
        <v>3.5000000000000003E-2</v>
      </c>
      <c r="C54" s="496">
        <v>5.11E-2</v>
      </c>
      <c r="D54" s="497">
        <v>6.2199999999999998E-2</v>
      </c>
      <c r="E54" s="438"/>
      <c r="H54" s="436"/>
    </row>
    <row r="55" spans="1:16">
      <c r="A55" s="481"/>
      <c r="B55" s="481"/>
      <c r="C55" s="506"/>
      <c r="D55" s="438"/>
      <c r="E55" s="507"/>
    </row>
    <row r="56" spans="1:16">
      <c r="A56" s="481"/>
      <c r="B56" s="481"/>
      <c r="C56" s="481"/>
      <c r="D56" s="438"/>
      <c r="E56" s="438"/>
    </row>
    <row r="57" spans="1:16">
      <c r="A57" s="738" t="s">
        <v>156</v>
      </c>
      <c r="B57" s="730"/>
      <c r="C57" s="730"/>
      <c r="D57" s="731"/>
      <c r="E57" s="438"/>
    </row>
    <row r="58" spans="1:16">
      <c r="A58" s="508" t="s">
        <v>141</v>
      </c>
      <c r="B58" s="483" t="s">
        <v>142</v>
      </c>
      <c r="C58" s="484" t="s">
        <v>143</v>
      </c>
      <c r="D58" s="485" t="s">
        <v>144</v>
      </c>
      <c r="E58" s="438"/>
    </row>
    <row r="59" spans="1:16">
      <c r="A59" s="486" t="s">
        <v>145</v>
      </c>
      <c r="B59" s="487">
        <v>3.49E-2</v>
      </c>
      <c r="C59" s="488">
        <v>6.2300000000000001E-2</v>
      </c>
      <c r="D59" s="489">
        <v>8.8700000000000001E-2</v>
      </c>
      <c r="E59" s="438"/>
    </row>
    <row r="60" spans="1:16">
      <c r="A60" s="490" t="s">
        <v>146</v>
      </c>
      <c r="B60" s="491">
        <v>1.9800000000000002E-2</v>
      </c>
      <c r="C60" s="492">
        <v>6.9900000000000004E-2</v>
      </c>
      <c r="D60" s="493">
        <v>0.10680000000000001</v>
      </c>
      <c r="E60" s="438"/>
    </row>
    <row r="61" spans="1:16" ht="38.25">
      <c r="A61" s="490" t="s">
        <v>147</v>
      </c>
      <c r="B61" s="491">
        <v>4.1300000000000003E-2</v>
      </c>
      <c r="C61" s="492">
        <v>7.6399999999999996E-2</v>
      </c>
      <c r="D61" s="493">
        <v>0.1089</v>
      </c>
      <c r="E61" s="438"/>
    </row>
    <row r="62" spans="1:16" s="434" customFormat="1" ht="25.5">
      <c r="A62" s="490" t="s">
        <v>148</v>
      </c>
      <c r="B62" s="491">
        <v>1.8499999999999999E-2</v>
      </c>
      <c r="C62" s="492">
        <v>5.0500000000000003E-2</v>
      </c>
      <c r="D62" s="493">
        <v>7.4499999999999997E-2</v>
      </c>
      <c r="E62" s="438"/>
      <c r="I62" s="436"/>
      <c r="J62" s="436"/>
      <c r="K62" s="436"/>
      <c r="L62" s="436"/>
      <c r="M62" s="436"/>
      <c r="N62" s="436"/>
      <c r="O62" s="436"/>
      <c r="P62" s="436"/>
    </row>
    <row r="63" spans="1:16" s="434" customFormat="1">
      <c r="A63" s="494" t="s">
        <v>149</v>
      </c>
      <c r="B63" s="495">
        <v>6.2300000000000001E-2</v>
      </c>
      <c r="C63" s="496">
        <v>7.4800000000000005E-2</v>
      </c>
      <c r="D63" s="497">
        <v>9.0899999999999995E-2</v>
      </c>
      <c r="E63" s="438"/>
      <c r="I63" s="436"/>
      <c r="J63" s="436"/>
      <c r="K63" s="436"/>
      <c r="L63" s="436"/>
      <c r="M63" s="436"/>
      <c r="N63" s="436"/>
      <c r="O63" s="436"/>
      <c r="P63" s="436"/>
    </row>
    <row r="64" spans="1:16">
      <c r="A64" s="481"/>
      <c r="B64" s="481"/>
      <c r="C64" s="481"/>
      <c r="D64" s="438"/>
      <c r="E64" s="438"/>
    </row>
    <row r="65" spans="1:16" s="434" customFormat="1" ht="40.5" customHeight="1">
      <c r="A65" s="743" t="s">
        <v>157</v>
      </c>
      <c r="B65" s="744"/>
      <c r="C65" s="744"/>
      <c r="D65" s="745"/>
      <c r="E65" s="438"/>
      <c r="I65" s="436"/>
      <c r="J65" s="436"/>
      <c r="K65" s="436"/>
      <c r="L65" s="436"/>
      <c r="M65" s="436"/>
      <c r="N65" s="436"/>
      <c r="O65" s="436"/>
      <c r="P65" s="436"/>
    </row>
    <row r="66" spans="1:16">
      <c r="A66" s="481"/>
      <c r="B66" s="481"/>
      <c r="C66" s="481"/>
      <c r="D66" s="438"/>
      <c r="E66" s="438"/>
    </row>
  </sheetData>
  <sheetProtection sheet="1" objects="1" scenarios="1"/>
  <mergeCells count="14">
    <mergeCell ref="A65:D65"/>
    <mergeCell ref="A2:A6"/>
    <mergeCell ref="A35:A36"/>
    <mergeCell ref="A39:A40"/>
    <mergeCell ref="H39:J39"/>
    <mergeCell ref="K39:M39"/>
    <mergeCell ref="N39:P39"/>
    <mergeCell ref="A48:D48"/>
    <mergeCell ref="A57:D57"/>
    <mergeCell ref="A1:C1"/>
    <mergeCell ref="A14:C14"/>
    <mergeCell ref="A26:D26"/>
    <mergeCell ref="B39:D39"/>
    <mergeCell ref="E39:G39"/>
  </mergeCells>
  <pageMargins left="1.1811023622047201" right="0.78740157480314998" top="1.1811023622047201" bottom="1.1811023622047201" header="0.511811023622047" footer="0.511811023622047"/>
  <pageSetup paperSize="9" scale="94" fitToHeight="0"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21"/>
  <sheetViews>
    <sheetView showGridLines="0" showZeros="0" workbookViewId="0">
      <selection activeCell="B29" sqref="B29"/>
    </sheetView>
  </sheetViews>
  <sheetFormatPr defaultColWidth="9.28515625" defaultRowHeight="12.75"/>
  <cols>
    <col min="1" max="1" width="12.85546875" style="376" customWidth="1"/>
    <col min="2" max="2" width="41.42578125" style="376" customWidth="1"/>
    <col min="3" max="3" width="18.7109375" style="377" customWidth="1"/>
    <col min="4" max="4" width="14.5703125" style="377" customWidth="1"/>
    <col min="5" max="5" width="16.28515625" style="377" customWidth="1"/>
    <col min="6" max="6" width="19.28515625" style="377" customWidth="1"/>
    <col min="7" max="7" width="11.28515625" style="377" customWidth="1"/>
    <col min="8" max="16384" width="9.28515625" style="378"/>
  </cols>
  <sheetData>
    <row r="1" spans="1:7" s="375" customFormat="1" ht="24.75" customHeight="1">
      <c r="A1" s="379" t="s">
        <v>158</v>
      </c>
      <c r="B1" s="380"/>
      <c r="C1" s="381"/>
      <c r="D1" s="381"/>
      <c r="E1" s="381"/>
      <c r="F1" s="382"/>
      <c r="G1" s="383"/>
    </row>
    <row r="2" spans="1:7" s="375" customFormat="1" ht="13.9" customHeight="1">
      <c r="A2" s="384" t="s">
        <v>27</v>
      </c>
      <c r="B2" s="385"/>
      <c r="C2" s="386"/>
      <c r="D2" s="387"/>
      <c r="E2" s="388" t="s">
        <v>29</v>
      </c>
      <c r="F2" s="389"/>
      <c r="G2" s="383"/>
    </row>
    <row r="3" spans="1:7" s="375" customFormat="1" ht="13.9" customHeight="1">
      <c r="A3" s="390" t="s">
        <v>159</v>
      </c>
      <c r="B3" s="391"/>
      <c r="C3" s="392"/>
      <c r="D3" s="392"/>
      <c r="E3" s="393" t="s">
        <v>37</v>
      </c>
      <c r="F3" s="394"/>
      <c r="G3" s="383"/>
    </row>
    <row r="4" spans="1:7" ht="25.5">
      <c r="A4" s="395"/>
      <c r="B4" s="396"/>
      <c r="C4" s="397"/>
      <c r="D4" s="397"/>
      <c r="E4" s="398"/>
      <c r="F4" s="399" t="s">
        <v>160</v>
      </c>
      <c r="G4" s="400" t="s">
        <v>161</v>
      </c>
    </row>
    <row r="5" spans="1:7">
      <c r="A5" s="401">
        <v>1</v>
      </c>
      <c r="B5" s="402" t="s">
        <v>1</v>
      </c>
      <c r="C5" s="403"/>
      <c r="D5" s="403"/>
      <c r="E5" s="404"/>
      <c r="F5" s="405"/>
      <c r="G5" s="406">
        <f>IF(F5=0,0,ROUND(F5/$F$18,4))</f>
        <v>0</v>
      </c>
    </row>
    <row r="6" spans="1:7">
      <c r="A6" s="407" t="s">
        <v>2</v>
      </c>
      <c r="B6" s="408" t="s">
        <v>3</v>
      </c>
      <c r="C6" s="409"/>
      <c r="D6" s="409"/>
      <c r="E6" s="410"/>
      <c r="F6" s="405"/>
      <c r="G6" s="406">
        <f t="shared" ref="G6:G16" si="0">IF(F6=0,0,ROUND(F6/$F$18,4))</f>
        <v>0</v>
      </c>
    </row>
    <row r="7" spans="1:7">
      <c r="A7" s="407" t="s">
        <v>4</v>
      </c>
      <c r="B7" s="408" t="s">
        <v>5</v>
      </c>
      <c r="C7" s="409"/>
      <c r="D7" s="409"/>
      <c r="E7" s="410"/>
      <c r="F7" s="405"/>
      <c r="G7" s="406">
        <f t="shared" si="0"/>
        <v>0</v>
      </c>
    </row>
    <row r="8" spans="1:7">
      <c r="A8" s="407" t="s">
        <v>6</v>
      </c>
      <c r="B8" s="411" t="s">
        <v>7</v>
      </c>
      <c r="C8" s="412"/>
      <c r="D8" s="412"/>
      <c r="E8" s="410"/>
      <c r="F8" s="405"/>
      <c r="G8" s="406">
        <f>IF(F8=0,0,1-SUM(G5:G7)-SUM(G9:G16))</f>
        <v>0</v>
      </c>
    </row>
    <row r="9" spans="1:7">
      <c r="A9" s="407" t="s">
        <v>8</v>
      </c>
      <c r="B9" s="408" t="s">
        <v>9</v>
      </c>
      <c r="C9" s="409"/>
      <c r="D9" s="409"/>
      <c r="E9" s="410"/>
      <c r="F9" s="405"/>
      <c r="G9" s="406">
        <f t="shared" si="0"/>
        <v>0</v>
      </c>
    </row>
    <row r="10" spans="1:7">
      <c r="A10" s="407" t="s">
        <v>10</v>
      </c>
      <c r="B10" s="408" t="s">
        <v>11</v>
      </c>
      <c r="C10" s="409"/>
      <c r="D10" s="409"/>
      <c r="E10" s="410"/>
      <c r="F10" s="405"/>
      <c r="G10" s="406">
        <f t="shared" si="0"/>
        <v>0</v>
      </c>
    </row>
    <row r="11" spans="1:7">
      <c r="A11" s="407" t="s">
        <v>12</v>
      </c>
      <c r="B11" s="413" t="s">
        <v>13</v>
      </c>
      <c r="C11" s="414"/>
      <c r="D11" s="414"/>
      <c r="E11" s="410"/>
      <c r="F11" s="405"/>
      <c r="G11" s="406">
        <f t="shared" si="0"/>
        <v>0</v>
      </c>
    </row>
    <row r="12" spans="1:7">
      <c r="A12" s="407" t="s">
        <v>14</v>
      </c>
      <c r="B12" s="413" t="s">
        <v>15</v>
      </c>
      <c r="C12" s="414"/>
      <c r="D12" s="414"/>
      <c r="E12" s="410"/>
      <c r="F12" s="405"/>
      <c r="G12" s="406">
        <f t="shared" si="0"/>
        <v>0</v>
      </c>
    </row>
    <row r="13" spans="1:7">
      <c r="A13" s="407" t="s">
        <v>16</v>
      </c>
      <c r="B13" s="413" t="s">
        <v>17</v>
      </c>
      <c r="C13" s="414"/>
      <c r="D13" s="414"/>
      <c r="E13" s="410"/>
      <c r="F13" s="405"/>
      <c r="G13" s="406">
        <f t="shared" si="0"/>
        <v>0</v>
      </c>
    </row>
    <row r="14" spans="1:7">
      <c r="A14" s="407" t="s">
        <v>18</v>
      </c>
      <c r="B14" s="413" t="s">
        <v>19</v>
      </c>
      <c r="C14" s="414"/>
      <c r="D14" s="414"/>
      <c r="E14" s="410"/>
      <c r="F14" s="405"/>
      <c r="G14" s="406">
        <f t="shared" si="0"/>
        <v>0</v>
      </c>
    </row>
    <row r="15" spans="1:7">
      <c r="A15" s="407" t="s">
        <v>20</v>
      </c>
      <c r="B15" s="413" t="s">
        <v>21</v>
      </c>
      <c r="C15" s="414"/>
      <c r="D15" s="414"/>
      <c r="E15" s="410"/>
      <c r="F15" s="405"/>
      <c r="G15" s="406">
        <f t="shared" si="0"/>
        <v>0</v>
      </c>
    </row>
    <row r="16" spans="1:7">
      <c r="A16" s="407" t="s">
        <v>22</v>
      </c>
      <c r="B16" s="413" t="s">
        <v>23</v>
      </c>
      <c r="C16" s="414"/>
      <c r="D16" s="414"/>
      <c r="E16" s="410"/>
      <c r="F16" s="405"/>
      <c r="G16" s="406">
        <f t="shared" si="0"/>
        <v>0</v>
      </c>
    </row>
    <row r="17" spans="1:7" ht="7.15" customHeight="1">
      <c r="A17" s="415"/>
      <c r="B17" s="412"/>
      <c r="C17" s="412"/>
      <c r="D17" s="412"/>
      <c r="E17" s="412"/>
      <c r="F17" s="416"/>
      <c r="G17" s="417"/>
    </row>
    <row r="18" spans="1:7" ht="14.45" customHeight="1">
      <c r="A18" s="418" t="s">
        <v>162</v>
      </c>
      <c r="B18" s="419"/>
      <c r="C18" s="420" t="s">
        <v>163</v>
      </c>
      <c r="D18" s="420"/>
      <c r="E18" s="410">
        <v>0</v>
      </c>
      <c r="F18" s="405">
        <f>SUM(F5:F16)</f>
        <v>0</v>
      </c>
      <c r="G18" s="421">
        <f>SUM(G5:G17)</f>
        <v>0</v>
      </c>
    </row>
    <row r="19" spans="1:7" ht="31.9" customHeight="1">
      <c r="A19" s="422" t="s">
        <v>164</v>
      </c>
      <c r="B19" s="423"/>
      <c r="C19" s="424"/>
      <c r="D19" s="425" t="s">
        <v>165</v>
      </c>
      <c r="E19" s="425" t="s">
        <v>166</v>
      </c>
      <c r="F19" s="426" t="s">
        <v>167</v>
      </c>
    </row>
    <row r="20" spans="1:7">
      <c r="A20" s="753"/>
      <c r="B20" s="754"/>
      <c r="C20" s="755"/>
      <c r="D20" s="427"/>
      <c r="E20" s="428"/>
      <c r="F20" s="429"/>
    </row>
    <row r="21" spans="1:7">
      <c r="A21" s="430"/>
      <c r="B21" s="431"/>
      <c r="C21" s="432"/>
      <c r="D21" s="432"/>
      <c r="E21" s="432"/>
      <c r="F21" s="433"/>
    </row>
  </sheetData>
  <autoFilter ref="A4:F21" xr:uid="{00000000-0009-0000-0000-000004000000}"/>
  <mergeCells count="1">
    <mergeCell ref="A20:C20"/>
  </mergeCells>
  <pageMargins left="1.1811023622047201" right="0.78740157480314998" top="1.1811023622047201" bottom="1.1811023622047201" header="0.31496062992126" footer="0.511811023622047"/>
  <pageSetup paperSize="9" scale="60" fitToHeight="0" orientation="portrait"/>
  <headerFooter alignWithMargins="0"/>
  <ignoredErrors>
    <ignoredError sqref="G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Y18"/>
  <sheetViews>
    <sheetView workbookViewId="0">
      <selection activeCell="C22" sqref="C22"/>
    </sheetView>
  </sheetViews>
  <sheetFormatPr defaultColWidth="8.85546875" defaultRowHeight="11.25"/>
  <cols>
    <col min="1" max="20" width="8.85546875" style="368"/>
    <col min="21" max="21" width="10" style="368" customWidth="1"/>
    <col min="22" max="16384" width="8.85546875" style="368"/>
  </cols>
  <sheetData>
    <row r="2" spans="1:25">
      <c r="A2" s="369">
        <v>1</v>
      </c>
      <c r="B2" s="370" t="s">
        <v>1</v>
      </c>
      <c r="C2" s="371"/>
      <c r="D2" s="371"/>
      <c r="E2" s="371"/>
      <c r="F2" s="371"/>
      <c r="G2" s="371"/>
      <c r="H2" s="371"/>
      <c r="I2" s="371"/>
      <c r="J2" s="371"/>
      <c r="K2" s="371"/>
      <c r="L2" s="372">
        <v>1</v>
      </c>
      <c r="M2" s="372">
        <v>2</v>
      </c>
      <c r="N2" s="372"/>
      <c r="O2" s="372"/>
      <c r="P2" s="372"/>
      <c r="Q2" s="372"/>
      <c r="R2" s="374"/>
      <c r="S2" s="368" t="s">
        <v>168</v>
      </c>
      <c r="T2" s="368" t="s">
        <v>169</v>
      </c>
    </row>
    <row r="3" spans="1:25">
      <c r="A3" s="369">
        <v>2</v>
      </c>
      <c r="B3" s="370" t="s">
        <v>3</v>
      </c>
      <c r="C3" s="371"/>
      <c r="D3" s="371"/>
      <c r="E3" s="371"/>
      <c r="F3" s="371"/>
      <c r="G3" s="371"/>
      <c r="H3" s="371"/>
      <c r="I3" s="371"/>
      <c r="J3" s="371"/>
      <c r="K3" s="371"/>
      <c r="L3" s="372">
        <v>3</v>
      </c>
      <c r="M3" s="372">
        <v>4</v>
      </c>
      <c r="N3" s="372">
        <v>27</v>
      </c>
      <c r="O3" s="372">
        <v>28</v>
      </c>
      <c r="P3" s="372">
        <v>35</v>
      </c>
      <c r="Q3" s="372">
        <v>39</v>
      </c>
      <c r="R3" s="374"/>
      <c r="S3" s="368" t="s">
        <v>170</v>
      </c>
      <c r="T3" s="368" t="s">
        <v>171</v>
      </c>
      <c r="U3" s="368" t="s">
        <v>172</v>
      </c>
      <c r="V3" s="368" t="s">
        <v>173</v>
      </c>
      <c r="W3" s="368" t="s">
        <v>174</v>
      </c>
      <c r="X3" s="368" t="s">
        <v>175</v>
      </c>
    </row>
    <row r="4" spans="1:25">
      <c r="A4" s="369">
        <v>3</v>
      </c>
      <c r="B4" s="370" t="s">
        <v>5</v>
      </c>
      <c r="C4" s="371"/>
      <c r="D4" s="371"/>
      <c r="E4" s="371"/>
      <c r="F4" s="371"/>
      <c r="G4" s="371"/>
      <c r="H4" s="371"/>
      <c r="I4" s="371"/>
      <c r="J4" s="371"/>
      <c r="K4" s="371"/>
      <c r="L4" s="372">
        <v>5</v>
      </c>
      <c r="M4" s="372"/>
      <c r="N4" s="372"/>
      <c r="O4" s="372"/>
      <c r="P4" s="372"/>
      <c r="Q4" s="372"/>
      <c r="R4" s="374"/>
      <c r="T4" s="368" t="s">
        <v>100</v>
      </c>
    </row>
    <row r="5" spans="1:25">
      <c r="A5" s="369">
        <v>4</v>
      </c>
      <c r="B5" s="370" t="s">
        <v>7</v>
      </c>
      <c r="C5" s="371"/>
      <c r="D5" s="371"/>
      <c r="E5" s="371"/>
      <c r="F5" s="371"/>
      <c r="G5" s="371"/>
      <c r="H5" s="371"/>
      <c r="I5" s="371"/>
      <c r="J5" s="371"/>
      <c r="K5" s="371"/>
      <c r="L5" s="372">
        <v>6</v>
      </c>
      <c r="M5" s="372">
        <v>7</v>
      </c>
      <c r="N5" s="372">
        <v>8</v>
      </c>
      <c r="O5" s="372">
        <v>9</v>
      </c>
      <c r="P5" s="372">
        <v>10</v>
      </c>
      <c r="Q5" s="372">
        <v>11</v>
      </c>
      <c r="R5" s="374"/>
      <c r="T5" s="368" t="s">
        <v>176</v>
      </c>
      <c r="U5" s="368" t="s">
        <v>177</v>
      </c>
      <c r="V5" s="368" t="s">
        <v>178</v>
      </c>
      <c r="W5" s="368" t="s">
        <v>179</v>
      </c>
      <c r="X5" s="368" t="s">
        <v>180</v>
      </c>
      <c r="Y5" s="368" t="s">
        <v>181</v>
      </c>
    </row>
    <row r="6" spans="1:25">
      <c r="A6" s="369">
        <v>5</v>
      </c>
      <c r="B6" s="370" t="s">
        <v>9</v>
      </c>
      <c r="C6" s="371"/>
      <c r="D6" s="371"/>
      <c r="E6" s="371"/>
      <c r="F6" s="371"/>
      <c r="G6" s="371"/>
      <c r="H6" s="371"/>
      <c r="I6" s="371"/>
      <c r="J6" s="371"/>
      <c r="K6" s="371"/>
      <c r="L6" s="372">
        <v>12</v>
      </c>
      <c r="M6" s="372">
        <v>13</v>
      </c>
      <c r="N6" s="372">
        <v>34</v>
      </c>
      <c r="O6" s="372"/>
      <c r="P6" s="372"/>
      <c r="Q6" s="372"/>
      <c r="R6" s="374"/>
      <c r="S6" s="368" t="s">
        <v>182</v>
      </c>
      <c r="T6" s="368" t="s">
        <v>183</v>
      </c>
      <c r="U6" s="368" t="s">
        <v>184</v>
      </c>
    </row>
    <row r="7" spans="1:25">
      <c r="A7" s="369">
        <v>6</v>
      </c>
      <c r="B7" s="370" t="s">
        <v>11</v>
      </c>
      <c r="C7" s="371"/>
      <c r="D7" s="371"/>
      <c r="E7" s="371"/>
      <c r="F7" s="371"/>
      <c r="G7" s="371"/>
      <c r="H7" s="371"/>
      <c r="I7" s="371"/>
      <c r="J7" s="371"/>
      <c r="K7" s="371"/>
      <c r="L7" s="372">
        <v>14</v>
      </c>
      <c r="M7" s="372"/>
      <c r="N7" s="372"/>
      <c r="O7" s="372"/>
      <c r="P7" s="372"/>
      <c r="Q7" s="372"/>
      <c r="R7" s="374"/>
      <c r="S7" s="368" t="s">
        <v>11</v>
      </c>
    </row>
    <row r="8" spans="1:25">
      <c r="A8" s="369">
        <v>7</v>
      </c>
      <c r="B8" s="370" t="s">
        <v>13</v>
      </c>
      <c r="C8" s="371"/>
      <c r="D8" s="371"/>
      <c r="E8" s="371"/>
      <c r="F8" s="371"/>
      <c r="G8" s="371"/>
      <c r="H8" s="371"/>
      <c r="I8" s="371"/>
      <c r="J8" s="371"/>
      <c r="K8" s="371"/>
      <c r="L8" s="372">
        <v>15</v>
      </c>
      <c r="M8" s="372">
        <v>17</v>
      </c>
      <c r="N8" s="372"/>
      <c r="O8" s="372"/>
      <c r="P8" s="372"/>
      <c r="Q8" s="372"/>
      <c r="R8" s="374"/>
      <c r="S8" s="368" t="s">
        <v>185</v>
      </c>
      <c r="T8" s="368" t="s">
        <v>186</v>
      </c>
    </row>
    <row r="9" spans="1:25">
      <c r="A9" s="369">
        <v>8</v>
      </c>
      <c r="B9" s="370" t="s">
        <v>187</v>
      </c>
      <c r="C9" s="371"/>
      <c r="D9" s="371"/>
      <c r="E9" s="371"/>
      <c r="F9" s="371"/>
      <c r="G9" s="371"/>
      <c r="H9" s="371"/>
      <c r="I9" s="371"/>
      <c r="J9" s="371"/>
      <c r="K9" s="371"/>
      <c r="L9" s="372">
        <v>18</v>
      </c>
      <c r="M9" s="372">
        <v>19</v>
      </c>
      <c r="N9" s="372">
        <v>20</v>
      </c>
      <c r="O9" s="372">
        <v>21</v>
      </c>
      <c r="P9" s="372">
        <v>22</v>
      </c>
      <c r="Q9" s="372"/>
      <c r="R9" s="374"/>
    </row>
    <row r="10" spans="1:25">
      <c r="A10" s="369">
        <v>9</v>
      </c>
      <c r="B10" s="370" t="s">
        <v>188</v>
      </c>
      <c r="C10" s="371"/>
      <c r="D10" s="371"/>
      <c r="E10" s="371"/>
      <c r="F10" s="371"/>
      <c r="G10" s="371"/>
      <c r="H10" s="371"/>
      <c r="I10" s="371"/>
      <c r="J10" s="371"/>
      <c r="K10" s="371"/>
      <c r="L10" s="372">
        <v>23</v>
      </c>
      <c r="M10" s="372">
        <v>24</v>
      </c>
      <c r="N10" s="372">
        <v>25</v>
      </c>
      <c r="O10" s="372">
        <v>26</v>
      </c>
      <c r="P10" s="372"/>
      <c r="Q10" s="372"/>
      <c r="R10" s="374"/>
    </row>
    <row r="11" spans="1:25">
      <c r="A11" s="369">
        <v>10</v>
      </c>
      <c r="B11" s="370" t="s">
        <v>189</v>
      </c>
      <c r="C11" s="371"/>
      <c r="D11" s="371"/>
      <c r="E11" s="371"/>
      <c r="F11" s="371"/>
      <c r="G11" s="371"/>
      <c r="H11" s="371"/>
      <c r="I11" s="371"/>
      <c r="J11" s="371"/>
      <c r="K11" s="371"/>
      <c r="L11" s="372">
        <v>16</v>
      </c>
      <c r="M11" s="372">
        <v>29</v>
      </c>
      <c r="N11" s="372">
        <v>30</v>
      </c>
      <c r="O11" s="372">
        <v>31</v>
      </c>
      <c r="P11" s="372">
        <v>32</v>
      </c>
      <c r="Q11" s="372">
        <v>38</v>
      </c>
      <c r="R11" s="374"/>
    </row>
    <row r="12" spans="1:25">
      <c r="A12" s="369">
        <v>11</v>
      </c>
      <c r="B12" s="370" t="s">
        <v>21</v>
      </c>
      <c r="C12" s="371"/>
      <c r="D12" s="371"/>
      <c r="E12" s="371"/>
      <c r="F12" s="371"/>
      <c r="G12" s="371"/>
      <c r="H12" s="371"/>
      <c r="I12" s="371"/>
      <c r="J12" s="371"/>
      <c r="K12" s="371"/>
      <c r="L12" s="372">
        <v>33</v>
      </c>
      <c r="M12" s="372">
        <v>36</v>
      </c>
      <c r="N12" s="372"/>
      <c r="O12" s="372"/>
      <c r="P12" s="372"/>
      <c r="Q12" s="372"/>
      <c r="R12" s="374"/>
    </row>
    <row r="13" spans="1:25">
      <c r="A13" s="369">
        <v>12</v>
      </c>
      <c r="B13" s="370" t="s">
        <v>23</v>
      </c>
      <c r="C13" s="371"/>
      <c r="D13" s="371"/>
      <c r="E13" s="371"/>
      <c r="F13" s="371"/>
      <c r="G13" s="371"/>
      <c r="H13" s="371"/>
      <c r="I13" s="371"/>
      <c r="J13" s="371"/>
      <c r="K13" s="371"/>
      <c r="L13" s="372">
        <v>37</v>
      </c>
      <c r="M13" s="372">
        <v>40</v>
      </c>
      <c r="N13" s="372">
        <v>41</v>
      </c>
      <c r="O13" s="372"/>
      <c r="P13" s="372"/>
      <c r="Q13" s="372"/>
      <c r="R13" s="374"/>
    </row>
    <row r="18" spans="13:13">
      <c r="M18" s="373"/>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pageSetUpPr fitToPage="1"/>
  </sheetPr>
  <dimension ref="A1:S6364"/>
  <sheetViews>
    <sheetView showGridLines="0" showZeros="0" zoomScale="70" zoomScaleNormal="70" workbookViewId="0">
      <selection activeCell="E9" sqref="E9"/>
    </sheetView>
  </sheetViews>
  <sheetFormatPr defaultColWidth="13.28515625" defaultRowHeight="12.75"/>
  <cols>
    <col min="1" max="2" width="17.42578125" style="45" customWidth="1"/>
    <col min="3" max="3" width="93.140625" style="45" customWidth="1"/>
    <col min="4" max="4" width="7.85546875" style="45" customWidth="1"/>
    <col min="5" max="5" width="11" style="45" customWidth="1"/>
    <col min="6" max="6" width="10.5703125" style="45" customWidth="1"/>
    <col min="7" max="8" width="11.42578125" style="45" customWidth="1"/>
    <col min="9" max="11" width="17.7109375" style="45" customWidth="1"/>
    <col min="12" max="13" width="11.42578125" style="45" hidden="1" customWidth="1"/>
    <col min="14" max="14" width="17.85546875" style="45" hidden="1" customWidth="1"/>
    <col min="15" max="16" width="18.5703125" style="45" hidden="1" customWidth="1"/>
    <col min="17" max="17" width="11.28515625" style="45" customWidth="1"/>
    <col min="18" max="19" width="7.140625" style="45" customWidth="1"/>
  </cols>
  <sheetData>
    <row r="1" spans="1:19">
      <c r="A1" s="46" t="s">
        <v>190</v>
      </c>
      <c r="B1" s="47"/>
      <c r="C1" s="48">
        <v>758976.46999999904</v>
      </c>
      <c r="D1" s="49"/>
      <c r="E1" s="50"/>
      <c r="F1" s="50"/>
      <c r="G1" s="49"/>
      <c r="H1" s="50"/>
      <c r="I1" s="130"/>
      <c r="J1" s="130"/>
      <c r="K1" s="131"/>
      <c r="L1" s="132"/>
      <c r="M1" s="132"/>
      <c r="N1" s="133"/>
      <c r="O1" s="134"/>
      <c r="P1" s="135"/>
      <c r="Q1" s="185"/>
      <c r="R1" s="185"/>
      <c r="S1" s="185"/>
    </row>
    <row r="2" spans="1:19" ht="20.25">
      <c r="A2" s="51" t="s">
        <v>191</v>
      </c>
      <c r="B2" s="52"/>
      <c r="C2" s="53"/>
      <c r="D2" s="54"/>
      <c r="E2" s="55"/>
      <c r="F2" s="55"/>
      <c r="G2" s="53"/>
      <c r="H2" s="56" t="s">
        <v>192</v>
      </c>
      <c r="I2" s="136"/>
      <c r="J2" s="136"/>
      <c r="K2" s="137"/>
      <c r="L2" s="56" t="s">
        <v>192</v>
      </c>
      <c r="M2" s="138"/>
      <c r="N2" s="139"/>
      <c r="O2" s="140"/>
      <c r="P2" s="137"/>
      <c r="Q2" s="185"/>
    </row>
    <row r="3" spans="1:19">
      <c r="A3" s="57" t="s">
        <v>162</v>
      </c>
      <c r="B3" s="58"/>
      <c r="C3" s="59">
        <v>1622472.98999999</v>
      </c>
      <c r="D3" s="60"/>
      <c r="E3" s="61"/>
      <c r="F3" s="61"/>
      <c r="G3" s="60"/>
      <c r="H3" s="61"/>
      <c r="I3" s="136"/>
      <c r="J3" s="136"/>
      <c r="K3" s="141"/>
      <c r="L3" s="142"/>
      <c r="M3" s="142"/>
      <c r="N3" s="143"/>
      <c r="O3" s="144"/>
      <c r="P3" s="137"/>
      <c r="Q3" s="185"/>
    </row>
    <row r="4" spans="1:19" ht="15.75">
      <c r="A4" s="57" t="s">
        <v>162</v>
      </c>
      <c r="B4" s="58"/>
      <c r="C4" s="62" t="s">
        <v>193</v>
      </c>
      <c r="D4" s="63" t="s">
        <v>194</v>
      </c>
      <c r="E4" s="64">
        <v>0</v>
      </c>
      <c r="F4" s="65"/>
      <c r="G4" s="66"/>
      <c r="H4" s="66"/>
      <c r="I4" s="145"/>
      <c r="J4" s="146"/>
      <c r="K4" s="147"/>
      <c r="L4" s="148">
        <f t="shared" ref="L4:L11" si="0">E4</f>
        <v>0</v>
      </c>
      <c r="M4" s="65"/>
      <c r="N4" s="66"/>
      <c r="O4" s="66"/>
      <c r="P4" s="149"/>
      <c r="Q4" s="185"/>
    </row>
    <row r="5" spans="1:19" ht="15.75">
      <c r="A5" s="57" t="s">
        <v>162</v>
      </c>
      <c r="B5" s="58"/>
      <c r="C5" s="62" t="s">
        <v>195</v>
      </c>
      <c r="D5" s="63" t="s">
        <v>194</v>
      </c>
      <c r="E5" s="67" t="s">
        <v>26</v>
      </c>
      <c r="F5" s="68"/>
      <c r="G5" s="66"/>
      <c r="H5" s="66"/>
      <c r="I5" s="145"/>
      <c r="J5" s="146"/>
      <c r="K5" s="147"/>
      <c r="L5" s="148" t="str">
        <f t="shared" si="0"/>
        <v>CONSTRUÇÃO CIVIL</v>
      </c>
      <c r="M5" s="68"/>
      <c r="N5" s="66"/>
      <c r="O5" s="66"/>
      <c r="P5" s="149"/>
      <c r="Q5" s="185"/>
    </row>
    <row r="6" spans="1:19" ht="15.75">
      <c r="A6" s="57" t="s">
        <v>162</v>
      </c>
      <c r="B6" s="58"/>
      <c r="C6" s="62" t="s">
        <v>196</v>
      </c>
      <c r="D6" s="63" t="s">
        <v>194</v>
      </c>
      <c r="E6" s="64"/>
      <c r="F6" s="65"/>
      <c r="G6" s="66"/>
      <c r="H6" s="66"/>
      <c r="I6" s="145"/>
      <c r="J6" s="146"/>
      <c r="K6" s="147"/>
      <c r="L6" s="148">
        <f t="shared" si="0"/>
        <v>0</v>
      </c>
      <c r="M6" s="65"/>
      <c r="N6" s="66"/>
      <c r="O6" s="66"/>
      <c r="P6" s="149"/>
      <c r="Q6" s="185"/>
    </row>
    <row r="7" spans="1:19" ht="15.75">
      <c r="A7" s="57" t="s">
        <v>162</v>
      </c>
      <c r="B7" s="58"/>
      <c r="C7" s="62" t="s">
        <v>197</v>
      </c>
      <c r="D7" s="63" t="s">
        <v>194</v>
      </c>
      <c r="E7" s="64"/>
      <c r="F7" s="65"/>
      <c r="G7" s="66"/>
      <c r="H7" s="66"/>
      <c r="I7" s="145"/>
      <c r="J7" s="146"/>
      <c r="K7" s="147"/>
      <c r="L7" s="148">
        <f t="shared" si="0"/>
        <v>0</v>
      </c>
      <c r="M7" s="65"/>
      <c r="N7" s="66"/>
      <c r="O7" s="66"/>
      <c r="P7" s="149"/>
      <c r="Q7" s="185"/>
    </row>
    <row r="8" spans="1:19" ht="15.75">
      <c r="A8" s="69"/>
      <c r="B8" s="70"/>
      <c r="C8" s="62" t="s">
        <v>198</v>
      </c>
      <c r="D8" s="63" t="s">
        <v>194</v>
      </c>
      <c r="E8" s="64"/>
      <c r="F8" s="65"/>
      <c r="G8" s="66"/>
      <c r="H8" s="66"/>
      <c r="I8" s="145"/>
      <c r="J8" s="146"/>
      <c r="K8" s="147"/>
      <c r="L8" s="148">
        <f t="shared" si="0"/>
        <v>0</v>
      </c>
      <c r="M8" s="65"/>
      <c r="N8" s="66"/>
      <c r="O8" s="66"/>
      <c r="P8" s="149"/>
      <c r="Q8" s="186"/>
    </row>
    <row r="9" spans="1:19" ht="15.75">
      <c r="A9" s="57" t="s">
        <v>162</v>
      </c>
      <c r="B9" s="58"/>
      <c r="C9" s="71" t="s">
        <v>199</v>
      </c>
      <c r="D9" s="63" t="s">
        <v>194</v>
      </c>
      <c r="E9" s="72">
        <f>'BDI Edificação'!B17</f>
        <v>0.15279999999999999</v>
      </c>
      <c r="F9" s="65"/>
      <c r="G9" s="66"/>
      <c r="H9" s="66"/>
      <c r="I9" s="145"/>
      <c r="J9" s="146"/>
      <c r="K9" s="147"/>
      <c r="L9" s="150">
        <f t="shared" si="0"/>
        <v>0.15279999999999999</v>
      </c>
      <c r="M9" s="65" t="s">
        <v>200</v>
      </c>
      <c r="N9" s="66"/>
      <c r="O9" s="66"/>
      <c r="P9" s="149"/>
      <c r="Q9" s="186"/>
      <c r="R9" s="187"/>
      <c r="S9" s="187"/>
    </row>
    <row r="10" spans="1:19" ht="15.75">
      <c r="A10" s="57" t="s">
        <v>162</v>
      </c>
      <c r="B10" s="58"/>
      <c r="C10" s="71" t="s">
        <v>201</v>
      </c>
      <c r="D10" s="63" t="s">
        <v>194</v>
      </c>
      <c r="E10" s="73">
        <f>'BDI Edificação'!B15</f>
        <v>0.20559999999999998</v>
      </c>
      <c r="F10" s="65"/>
      <c r="G10" s="66"/>
      <c r="H10" s="66"/>
      <c r="I10" s="145"/>
      <c r="J10" s="146"/>
      <c r="K10" s="147"/>
      <c r="L10" s="151">
        <f t="shared" si="0"/>
        <v>0.20559999999999998</v>
      </c>
      <c r="M10" s="65" t="s">
        <v>201</v>
      </c>
      <c r="N10" s="66"/>
      <c r="O10" s="66"/>
      <c r="P10" s="149"/>
      <c r="Q10" s="186"/>
      <c r="R10" s="187"/>
      <c r="S10" s="187"/>
    </row>
    <row r="11" spans="1:19" ht="28.5" customHeight="1">
      <c r="A11" s="74" t="s">
        <v>162</v>
      </c>
      <c r="B11" s="75"/>
      <c r="C11" s="76" t="s">
        <v>202</v>
      </c>
      <c r="D11" s="77" t="s">
        <v>194</v>
      </c>
      <c r="E11" s="78"/>
      <c r="F11" s="79"/>
      <c r="G11" s="80"/>
      <c r="H11" s="80"/>
      <c r="I11" s="152"/>
      <c r="J11" s="153"/>
      <c r="K11" s="154"/>
      <c r="L11" s="155">
        <f t="shared" si="0"/>
        <v>0</v>
      </c>
      <c r="M11" s="79"/>
      <c r="N11" s="80"/>
      <c r="O11" s="80"/>
      <c r="P11" s="156"/>
      <c r="Q11" s="186"/>
      <c r="R11" s="186"/>
      <c r="S11" s="186"/>
    </row>
    <row r="12" spans="1:19" ht="20.25">
      <c r="A12" s="81" t="s">
        <v>203</v>
      </c>
      <c r="B12" s="82"/>
      <c r="C12" s="83"/>
      <c r="D12" s="83"/>
      <c r="E12" s="83"/>
      <c r="F12" s="83"/>
      <c r="G12" s="84"/>
      <c r="H12" s="84"/>
      <c r="I12" s="84"/>
      <c r="J12" s="84"/>
      <c r="K12" s="157"/>
      <c r="L12" s="158"/>
      <c r="M12" s="158"/>
      <c r="N12" s="158"/>
      <c r="O12" s="158"/>
      <c r="P12" s="159"/>
      <c r="Q12" s="186"/>
      <c r="R12" s="186"/>
      <c r="S12" s="186"/>
    </row>
    <row r="13" spans="1:19">
      <c r="A13" s="85" t="s">
        <v>27</v>
      </c>
      <c r="B13" s="86"/>
      <c r="C13" s="87" t="s">
        <v>28</v>
      </c>
      <c r="D13" s="88"/>
      <c r="E13" s="89"/>
      <c r="F13" s="89"/>
      <c r="G13" s="88"/>
      <c r="H13" s="88"/>
      <c r="I13" s="88"/>
      <c r="J13" s="88"/>
      <c r="K13" s="160"/>
      <c r="L13" s="161"/>
      <c r="M13" s="161"/>
      <c r="N13" s="161"/>
      <c r="O13" s="162" t="s">
        <v>29</v>
      </c>
      <c r="P13" s="163" t="s">
        <v>204</v>
      </c>
      <c r="Q13" s="188"/>
      <c r="R13" s="188"/>
      <c r="S13" s="188"/>
    </row>
    <row r="14" spans="1:19">
      <c r="A14" s="90" t="s">
        <v>159</v>
      </c>
      <c r="B14" s="91"/>
      <c r="C14" s="92" t="s">
        <v>36</v>
      </c>
      <c r="D14" s="93"/>
      <c r="E14" s="94"/>
      <c r="F14" s="94"/>
      <c r="G14" s="93"/>
      <c r="H14" s="93"/>
      <c r="I14" s="93"/>
      <c r="J14" s="93"/>
      <c r="K14" s="164"/>
      <c r="L14" s="165"/>
      <c r="M14" s="165"/>
      <c r="N14" s="165"/>
      <c r="O14" s="166" t="s">
        <v>37</v>
      </c>
      <c r="P14" s="167" t="s">
        <v>205</v>
      </c>
      <c r="Q14" s="188"/>
      <c r="R14" s="188"/>
      <c r="S14" s="188"/>
    </row>
    <row r="15" spans="1:19" ht="15">
      <c r="A15" s="95" t="s">
        <v>206</v>
      </c>
      <c r="B15" s="96" t="s">
        <v>207</v>
      </c>
      <c r="C15" s="97" t="s">
        <v>208</v>
      </c>
      <c r="D15" s="98" t="s">
        <v>209</v>
      </c>
      <c r="E15" s="99" t="s">
        <v>210</v>
      </c>
      <c r="F15" s="100" t="s">
        <v>211</v>
      </c>
      <c r="G15" s="101" t="s">
        <v>212</v>
      </c>
      <c r="H15" s="102"/>
      <c r="I15" s="168"/>
      <c r="J15" s="168"/>
      <c r="K15" s="169"/>
      <c r="L15" s="170" t="s">
        <v>213</v>
      </c>
      <c r="M15" s="102"/>
      <c r="N15" s="168"/>
      <c r="O15" s="168"/>
      <c r="P15" s="169"/>
      <c r="Q15" s="189" t="s">
        <v>214</v>
      </c>
      <c r="R15" s="190"/>
      <c r="S15" s="191"/>
    </row>
    <row r="16" spans="1:19" ht="53.25">
      <c r="A16" s="103" t="s">
        <v>215</v>
      </c>
      <c r="B16" s="104"/>
      <c r="C16" s="105"/>
      <c r="D16" s="106"/>
      <c r="E16" s="107"/>
      <c r="F16" s="108"/>
      <c r="G16" s="109" t="s">
        <v>216</v>
      </c>
      <c r="H16" s="110" t="s">
        <v>217</v>
      </c>
      <c r="I16" s="171" t="s">
        <v>218</v>
      </c>
      <c r="J16" s="172" t="s">
        <v>219</v>
      </c>
      <c r="K16" s="173" t="s">
        <v>160</v>
      </c>
      <c r="L16" s="109" t="s">
        <v>216</v>
      </c>
      <c r="M16" s="110" t="s">
        <v>217</v>
      </c>
      <c r="N16" s="172" t="s">
        <v>220</v>
      </c>
      <c r="O16" s="172" t="s">
        <v>221</v>
      </c>
      <c r="P16" s="173" t="s">
        <v>160</v>
      </c>
      <c r="Q16" s="192" t="s">
        <v>222</v>
      </c>
      <c r="R16" s="193" t="s">
        <v>223</v>
      </c>
      <c r="S16" s="194" t="s">
        <v>224</v>
      </c>
    </row>
    <row r="17" spans="1:19">
      <c r="A17" s="111">
        <v>1</v>
      </c>
      <c r="B17" s="112"/>
      <c r="C17" s="113" t="s">
        <v>1</v>
      </c>
      <c r="D17" s="114"/>
      <c r="E17" s="115"/>
      <c r="F17" s="116"/>
      <c r="G17" s="117"/>
      <c r="H17" s="117"/>
      <c r="I17" s="174"/>
      <c r="J17" s="174"/>
      <c r="K17" s="175">
        <f>SUM(J20:J173)</f>
        <v>10741.35</v>
      </c>
      <c r="L17" s="117"/>
      <c r="M17" s="117"/>
      <c r="N17" s="174"/>
      <c r="O17" s="176"/>
      <c r="P17" s="175">
        <f>SUM(O20:O173)</f>
        <v>10741.35</v>
      </c>
      <c r="Q17" s="195" t="str">
        <f>IF(OR(K17&gt;0,P17&gt;0),"X","")</f>
        <v>X</v>
      </c>
      <c r="R17" s="196" t="str">
        <f t="shared" ref="R17:R85" si="1">IF(Q17="X","x",IF(Q17="xx","x",IF(O17&gt;0,"x","")))</f>
        <v>x</v>
      </c>
      <c r="S17" s="197" t="str">
        <f>IF(Q17="X","x",IF(Q17="xx","x",IF(OR(J17&gt;0,O17&gt;0),"x","")))</f>
        <v>x</v>
      </c>
    </row>
    <row r="18" spans="1:19" hidden="1">
      <c r="A18" s="118" t="s">
        <v>225</v>
      </c>
      <c r="B18" s="119"/>
      <c r="C18" s="120" t="s">
        <v>226</v>
      </c>
      <c r="D18" s="121"/>
      <c r="E18" s="122"/>
      <c r="F18" s="123"/>
      <c r="G18" s="124"/>
      <c r="H18" s="124"/>
      <c r="I18" s="177"/>
      <c r="J18" s="178"/>
      <c r="K18" s="179"/>
      <c r="L18" s="180"/>
      <c r="M18" s="124"/>
      <c r="N18" s="177"/>
      <c r="O18" s="178"/>
      <c r="P18" s="181"/>
      <c r="Q18" s="198" t="str">
        <f>IF(OR(SUM(J19:J82)&gt;0,SUM(O19:O82)&gt;0),"xx","")</f>
        <v/>
      </c>
      <c r="R18" s="197" t="str">
        <f t="shared" si="1"/>
        <v/>
      </c>
      <c r="S18" s="197" t="str">
        <f t="shared" ref="S18:S81" si="2">IF(Q18="X","x",IF(Q18="xx","x",IF(OR(J18&gt;0,O18&gt;0),"x","")))</f>
        <v/>
      </c>
    </row>
    <row r="19" spans="1:19" hidden="1">
      <c r="A19" s="118" t="s">
        <v>227</v>
      </c>
      <c r="B19" s="119"/>
      <c r="C19" s="120" t="s">
        <v>228</v>
      </c>
      <c r="D19" s="125"/>
      <c r="E19" s="122"/>
      <c r="F19" s="126"/>
      <c r="G19" s="124"/>
      <c r="H19" s="124"/>
      <c r="I19" s="177"/>
      <c r="J19" s="178"/>
      <c r="K19" s="179"/>
      <c r="L19" s="180"/>
      <c r="M19" s="124"/>
      <c r="N19" s="177"/>
      <c r="O19" s="178"/>
      <c r="P19" s="181"/>
      <c r="Q19" s="198" t="str">
        <f>IF(OR(SUM(J20:J64)&gt;0,SUM(O20:O64)&gt;0),"xx","")</f>
        <v/>
      </c>
      <c r="R19" s="197" t="str">
        <f t="shared" si="1"/>
        <v/>
      </c>
      <c r="S19" s="197" t="str">
        <f t="shared" si="2"/>
        <v/>
      </c>
    </row>
    <row r="20" spans="1:19" hidden="1">
      <c r="A20" s="118" t="s">
        <v>229</v>
      </c>
      <c r="B20" s="119" t="s">
        <v>230</v>
      </c>
      <c r="C20" s="127" t="s">
        <v>231</v>
      </c>
      <c r="D20" s="121" t="s">
        <v>232</v>
      </c>
      <c r="E20" s="122">
        <v>1.38</v>
      </c>
      <c r="F20" s="123">
        <f t="shared" ref="F20:F64" si="3">IF(E20=0,0,ROUND(E20*(1+E$10)*(1-E$11),2))</f>
        <v>1.66</v>
      </c>
      <c r="G20" s="128"/>
      <c r="H20" s="129"/>
      <c r="I20" s="182">
        <f t="shared" ref="I20:I64" si="4">IF(ISBLANK(E20),0,ROUND(F20*G20,2))</f>
        <v>0</v>
      </c>
      <c r="J20" s="182">
        <f t="shared" ref="J20:J64" si="5">IF(ISBLANK(G20),0,ROUND(G20*H20,2))</f>
        <v>0</v>
      </c>
      <c r="K20" s="179"/>
      <c r="L20" s="183">
        <f t="shared" ref="L20:M35" si="6">G20</f>
        <v>0</v>
      </c>
      <c r="M20" s="183">
        <f t="shared" si="6"/>
        <v>0</v>
      </c>
      <c r="N20" s="184">
        <f t="shared" ref="N20:N64" si="7">IF(ISBLANK(E20),0,ROUND(F20*L20,2))</f>
        <v>0</v>
      </c>
      <c r="O20" s="184">
        <f t="shared" ref="O20:O64" si="8">IF(ISBLANK(L20),0,ROUND(L20*M20,2))</f>
        <v>0</v>
      </c>
      <c r="P20" s="181"/>
      <c r="Q20" s="199"/>
      <c r="R20" s="197" t="str">
        <f t="shared" si="1"/>
        <v/>
      </c>
      <c r="S20" s="197" t="str">
        <f t="shared" si="2"/>
        <v/>
      </c>
    </row>
    <row r="21" spans="1:19" ht="25.5" hidden="1">
      <c r="A21" s="118" t="s">
        <v>233</v>
      </c>
      <c r="B21" s="119" t="s">
        <v>230</v>
      </c>
      <c r="C21" s="127" t="s">
        <v>234</v>
      </c>
      <c r="D21" s="121" t="s">
        <v>232</v>
      </c>
      <c r="E21" s="122">
        <v>0.51</v>
      </c>
      <c r="F21" s="123">
        <f t="shared" si="3"/>
        <v>0.61</v>
      </c>
      <c r="G21" s="128"/>
      <c r="H21" s="129"/>
      <c r="I21" s="182">
        <f t="shared" si="4"/>
        <v>0</v>
      </c>
      <c r="J21" s="182">
        <f t="shared" si="5"/>
        <v>0</v>
      </c>
      <c r="K21" s="179"/>
      <c r="L21" s="183">
        <f t="shared" si="6"/>
        <v>0</v>
      </c>
      <c r="M21" s="183">
        <f t="shared" si="6"/>
        <v>0</v>
      </c>
      <c r="N21" s="184">
        <f t="shared" si="7"/>
        <v>0</v>
      </c>
      <c r="O21" s="184">
        <f t="shared" si="8"/>
        <v>0</v>
      </c>
      <c r="P21" s="181"/>
      <c r="Q21" s="198"/>
      <c r="R21" s="197" t="str">
        <f t="shared" si="1"/>
        <v/>
      </c>
      <c r="S21" s="197" t="str">
        <f t="shared" si="2"/>
        <v/>
      </c>
    </row>
    <row r="22" spans="1:19" hidden="1">
      <c r="A22" s="723" t="s">
        <v>235</v>
      </c>
      <c r="B22" s="119" t="s">
        <v>236</v>
      </c>
      <c r="C22" s="127" t="s">
        <v>237</v>
      </c>
      <c r="D22" s="121" t="s">
        <v>238</v>
      </c>
      <c r="E22" s="122">
        <v>243.49</v>
      </c>
      <c r="F22" s="123">
        <f t="shared" si="3"/>
        <v>293.55</v>
      </c>
      <c r="G22" s="128"/>
      <c r="H22" s="129"/>
      <c r="I22" s="182">
        <f t="shared" si="4"/>
        <v>0</v>
      </c>
      <c r="J22" s="182">
        <f t="shared" si="5"/>
        <v>0</v>
      </c>
      <c r="K22" s="179"/>
      <c r="L22" s="183">
        <f t="shared" si="6"/>
        <v>0</v>
      </c>
      <c r="M22" s="183">
        <f t="shared" si="6"/>
        <v>0</v>
      </c>
      <c r="N22" s="184">
        <f t="shared" si="7"/>
        <v>0</v>
      </c>
      <c r="O22" s="184">
        <f t="shared" si="8"/>
        <v>0</v>
      </c>
      <c r="P22" s="181"/>
      <c r="Q22" s="198"/>
      <c r="R22" s="197" t="str">
        <f t="shared" si="1"/>
        <v/>
      </c>
      <c r="S22" s="197" t="str">
        <f t="shared" si="2"/>
        <v/>
      </c>
    </row>
    <row r="23" spans="1:19" hidden="1">
      <c r="A23" s="723" t="s">
        <v>239</v>
      </c>
      <c r="B23" s="119" t="s">
        <v>236</v>
      </c>
      <c r="C23" s="127" t="s">
        <v>240</v>
      </c>
      <c r="D23" s="121" t="s">
        <v>238</v>
      </c>
      <c r="E23" s="122">
        <v>249.54</v>
      </c>
      <c r="F23" s="123">
        <f t="shared" si="3"/>
        <v>300.85000000000002</v>
      </c>
      <c r="G23" s="128"/>
      <c r="H23" s="129"/>
      <c r="I23" s="182">
        <f t="shared" si="4"/>
        <v>0</v>
      </c>
      <c r="J23" s="182">
        <f t="shared" si="5"/>
        <v>0</v>
      </c>
      <c r="K23" s="179"/>
      <c r="L23" s="183">
        <f t="shared" si="6"/>
        <v>0</v>
      </c>
      <c r="M23" s="183">
        <f t="shared" si="6"/>
        <v>0</v>
      </c>
      <c r="N23" s="184">
        <f t="shared" si="7"/>
        <v>0</v>
      </c>
      <c r="O23" s="184">
        <f t="shared" si="8"/>
        <v>0</v>
      </c>
      <c r="P23" s="181"/>
      <c r="Q23" s="198"/>
      <c r="R23" s="197" t="str">
        <f t="shared" si="1"/>
        <v/>
      </c>
      <c r="S23" s="197" t="str">
        <f t="shared" si="2"/>
        <v/>
      </c>
    </row>
    <row r="24" spans="1:19" hidden="1">
      <c r="A24" s="723" t="s">
        <v>241</v>
      </c>
      <c r="B24" s="119" t="s">
        <v>236</v>
      </c>
      <c r="C24" s="127" t="s">
        <v>242</v>
      </c>
      <c r="D24" s="121" t="s">
        <v>238</v>
      </c>
      <c r="E24" s="122">
        <v>365.24</v>
      </c>
      <c r="F24" s="123">
        <f t="shared" si="3"/>
        <v>440.33</v>
      </c>
      <c r="G24" s="128"/>
      <c r="H24" s="129"/>
      <c r="I24" s="182">
        <f t="shared" si="4"/>
        <v>0</v>
      </c>
      <c r="J24" s="182">
        <f t="shared" si="5"/>
        <v>0</v>
      </c>
      <c r="K24" s="179"/>
      <c r="L24" s="183">
        <f t="shared" si="6"/>
        <v>0</v>
      </c>
      <c r="M24" s="183">
        <f t="shared" si="6"/>
        <v>0</v>
      </c>
      <c r="N24" s="184">
        <f t="shared" si="7"/>
        <v>0</v>
      </c>
      <c r="O24" s="184">
        <f t="shared" si="8"/>
        <v>0</v>
      </c>
      <c r="P24" s="181"/>
      <c r="Q24" s="198"/>
      <c r="R24" s="197" t="str">
        <f t="shared" si="1"/>
        <v/>
      </c>
      <c r="S24" s="197" t="str">
        <f t="shared" si="2"/>
        <v/>
      </c>
    </row>
    <row r="25" spans="1:19" hidden="1">
      <c r="A25" s="723" t="s">
        <v>243</v>
      </c>
      <c r="B25" s="119" t="s">
        <v>236</v>
      </c>
      <c r="C25" s="127" t="s">
        <v>244</v>
      </c>
      <c r="D25" s="121" t="s">
        <v>238</v>
      </c>
      <c r="E25" s="122">
        <v>374.29</v>
      </c>
      <c r="F25" s="123">
        <f t="shared" si="3"/>
        <v>451.24</v>
      </c>
      <c r="G25" s="128"/>
      <c r="H25" s="129"/>
      <c r="I25" s="182">
        <f t="shared" si="4"/>
        <v>0</v>
      </c>
      <c r="J25" s="182">
        <f t="shared" si="5"/>
        <v>0</v>
      </c>
      <c r="K25" s="179"/>
      <c r="L25" s="183">
        <f t="shared" si="6"/>
        <v>0</v>
      </c>
      <c r="M25" s="183">
        <f t="shared" si="6"/>
        <v>0</v>
      </c>
      <c r="N25" s="184">
        <f t="shared" si="7"/>
        <v>0</v>
      </c>
      <c r="O25" s="184">
        <f t="shared" si="8"/>
        <v>0</v>
      </c>
      <c r="P25" s="181"/>
      <c r="Q25" s="198"/>
      <c r="R25" s="197" t="str">
        <f t="shared" si="1"/>
        <v/>
      </c>
      <c r="S25" s="197" t="str">
        <f t="shared" si="2"/>
        <v/>
      </c>
    </row>
    <row r="26" spans="1:19" hidden="1">
      <c r="A26" s="723" t="s">
        <v>245</v>
      </c>
      <c r="B26" s="119" t="s">
        <v>236</v>
      </c>
      <c r="C26" s="127" t="s">
        <v>246</v>
      </c>
      <c r="D26" s="121" t="s">
        <v>238</v>
      </c>
      <c r="E26" s="122">
        <v>499.06</v>
      </c>
      <c r="F26" s="123">
        <f t="shared" si="3"/>
        <v>601.66999999999996</v>
      </c>
      <c r="G26" s="128"/>
      <c r="H26" s="129"/>
      <c r="I26" s="182">
        <f t="shared" si="4"/>
        <v>0</v>
      </c>
      <c r="J26" s="182">
        <f t="shared" si="5"/>
        <v>0</v>
      </c>
      <c r="K26" s="179"/>
      <c r="L26" s="183">
        <f t="shared" si="6"/>
        <v>0</v>
      </c>
      <c r="M26" s="183">
        <f t="shared" si="6"/>
        <v>0</v>
      </c>
      <c r="N26" s="184">
        <f t="shared" si="7"/>
        <v>0</v>
      </c>
      <c r="O26" s="184">
        <f t="shared" si="8"/>
        <v>0</v>
      </c>
      <c r="P26" s="181"/>
      <c r="Q26" s="198"/>
      <c r="R26" s="197" t="str">
        <f t="shared" si="1"/>
        <v/>
      </c>
      <c r="S26" s="197" t="str">
        <f t="shared" si="2"/>
        <v/>
      </c>
    </row>
    <row r="27" spans="1:19" hidden="1">
      <c r="A27" s="723" t="s">
        <v>247</v>
      </c>
      <c r="B27" s="119" t="s">
        <v>236</v>
      </c>
      <c r="C27" s="127" t="s">
        <v>248</v>
      </c>
      <c r="D27" s="121" t="s">
        <v>238</v>
      </c>
      <c r="E27" s="122">
        <v>121.75</v>
      </c>
      <c r="F27" s="123">
        <f t="shared" si="3"/>
        <v>146.78</v>
      </c>
      <c r="G27" s="128"/>
      <c r="H27" s="129"/>
      <c r="I27" s="182">
        <f t="shared" si="4"/>
        <v>0</v>
      </c>
      <c r="J27" s="182">
        <f t="shared" si="5"/>
        <v>0</v>
      </c>
      <c r="K27" s="179"/>
      <c r="L27" s="183">
        <f t="shared" si="6"/>
        <v>0</v>
      </c>
      <c r="M27" s="183">
        <f t="shared" si="6"/>
        <v>0</v>
      </c>
      <c r="N27" s="184">
        <f t="shared" si="7"/>
        <v>0</v>
      </c>
      <c r="O27" s="184">
        <f t="shared" si="8"/>
        <v>0</v>
      </c>
      <c r="P27" s="181"/>
      <c r="Q27" s="198"/>
      <c r="R27" s="197" t="str">
        <f t="shared" si="1"/>
        <v/>
      </c>
      <c r="S27" s="197" t="str">
        <f t="shared" si="2"/>
        <v/>
      </c>
    </row>
    <row r="28" spans="1:19" ht="25.5" hidden="1">
      <c r="A28" s="118">
        <v>97621</v>
      </c>
      <c r="B28" s="119" t="s">
        <v>230</v>
      </c>
      <c r="C28" s="127" t="s">
        <v>249</v>
      </c>
      <c r="D28" s="121" t="s">
        <v>238</v>
      </c>
      <c r="E28" s="122">
        <v>93.12</v>
      </c>
      <c r="F28" s="123">
        <f t="shared" si="3"/>
        <v>112.27</v>
      </c>
      <c r="G28" s="128"/>
      <c r="H28" s="129"/>
      <c r="I28" s="182">
        <f t="shared" si="4"/>
        <v>0</v>
      </c>
      <c r="J28" s="182">
        <f t="shared" si="5"/>
        <v>0</v>
      </c>
      <c r="K28" s="179"/>
      <c r="L28" s="183">
        <f t="shared" si="6"/>
        <v>0</v>
      </c>
      <c r="M28" s="183">
        <f t="shared" si="6"/>
        <v>0</v>
      </c>
      <c r="N28" s="184">
        <f t="shared" si="7"/>
        <v>0</v>
      </c>
      <c r="O28" s="184">
        <f t="shared" si="8"/>
        <v>0</v>
      </c>
      <c r="P28" s="181"/>
      <c r="Q28" s="199"/>
      <c r="R28" s="197" t="str">
        <f t="shared" si="1"/>
        <v/>
      </c>
      <c r="S28" s="197" t="str">
        <f t="shared" si="2"/>
        <v/>
      </c>
    </row>
    <row r="29" spans="1:19" ht="25.5" hidden="1">
      <c r="A29" s="118">
        <v>97622</v>
      </c>
      <c r="B29" s="119" t="s">
        <v>230</v>
      </c>
      <c r="C29" s="127" t="s">
        <v>250</v>
      </c>
      <c r="D29" s="121" t="s">
        <v>238</v>
      </c>
      <c r="E29" s="122">
        <v>45.38</v>
      </c>
      <c r="F29" s="123">
        <f t="shared" si="3"/>
        <v>54.71</v>
      </c>
      <c r="G29" s="128"/>
      <c r="H29" s="129"/>
      <c r="I29" s="182">
        <f t="shared" si="4"/>
        <v>0</v>
      </c>
      <c r="J29" s="182">
        <f t="shared" si="5"/>
        <v>0</v>
      </c>
      <c r="K29" s="179"/>
      <c r="L29" s="183">
        <f t="shared" si="6"/>
        <v>0</v>
      </c>
      <c r="M29" s="183">
        <f t="shared" si="6"/>
        <v>0</v>
      </c>
      <c r="N29" s="184">
        <f t="shared" si="7"/>
        <v>0</v>
      </c>
      <c r="O29" s="184">
        <f t="shared" si="8"/>
        <v>0</v>
      </c>
      <c r="P29" s="181"/>
      <c r="Q29" s="199"/>
      <c r="R29" s="197" t="str">
        <f t="shared" si="1"/>
        <v/>
      </c>
      <c r="S29" s="197" t="str">
        <f t="shared" si="2"/>
        <v/>
      </c>
    </row>
    <row r="30" spans="1:19" ht="25.5" hidden="1">
      <c r="A30" s="118">
        <v>97623</v>
      </c>
      <c r="B30" s="119" t="s">
        <v>230</v>
      </c>
      <c r="C30" s="127" t="s">
        <v>251</v>
      </c>
      <c r="D30" s="121" t="s">
        <v>238</v>
      </c>
      <c r="E30" s="122">
        <v>139.03</v>
      </c>
      <c r="F30" s="123">
        <f t="shared" si="3"/>
        <v>167.61</v>
      </c>
      <c r="G30" s="128"/>
      <c r="H30" s="129"/>
      <c r="I30" s="182">
        <f t="shared" si="4"/>
        <v>0</v>
      </c>
      <c r="J30" s="182">
        <f t="shared" si="5"/>
        <v>0</v>
      </c>
      <c r="K30" s="179"/>
      <c r="L30" s="183">
        <f t="shared" si="6"/>
        <v>0</v>
      </c>
      <c r="M30" s="183">
        <f t="shared" si="6"/>
        <v>0</v>
      </c>
      <c r="N30" s="184">
        <f t="shared" si="7"/>
        <v>0</v>
      </c>
      <c r="O30" s="184">
        <f t="shared" si="8"/>
        <v>0</v>
      </c>
      <c r="P30" s="181"/>
      <c r="Q30" s="199"/>
      <c r="R30" s="197" t="str">
        <f t="shared" si="1"/>
        <v/>
      </c>
      <c r="S30" s="197" t="str">
        <f t="shared" si="2"/>
        <v/>
      </c>
    </row>
    <row r="31" spans="1:19" ht="25.5" hidden="1">
      <c r="A31" s="118">
        <v>97624</v>
      </c>
      <c r="B31" s="119" t="s">
        <v>230</v>
      </c>
      <c r="C31" s="127" t="s">
        <v>252</v>
      </c>
      <c r="D31" s="121" t="s">
        <v>238</v>
      </c>
      <c r="E31" s="122">
        <v>85.33</v>
      </c>
      <c r="F31" s="123">
        <f t="shared" si="3"/>
        <v>102.87</v>
      </c>
      <c r="G31" s="128"/>
      <c r="H31" s="129"/>
      <c r="I31" s="182">
        <f t="shared" si="4"/>
        <v>0</v>
      </c>
      <c r="J31" s="182">
        <f t="shared" si="5"/>
        <v>0</v>
      </c>
      <c r="K31" s="179"/>
      <c r="L31" s="183">
        <f t="shared" si="6"/>
        <v>0</v>
      </c>
      <c r="M31" s="183">
        <f t="shared" si="6"/>
        <v>0</v>
      </c>
      <c r="N31" s="184">
        <f t="shared" si="7"/>
        <v>0</v>
      </c>
      <c r="O31" s="184">
        <f t="shared" si="8"/>
        <v>0</v>
      </c>
      <c r="P31" s="181"/>
      <c r="Q31" s="199"/>
      <c r="R31" s="197" t="str">
        <f t="shared" si="1"/>
        <v/>
      </c>
      <c r="S31" s="197" t="str">
        <f t="shared" si="2"/>
        <v/>
      </c>
    </row>
    <row r="32" spans="1:19" ht="25.5" hidden="1">
      <c r="A32" s="118">
        <v>97625</v>
      </c>
      <c r="B32" s="119" t="s">
        <v>230</v>
      </c>
      <c r="C32" s="127" t="s">
        <v>253</v>
      </c>
      <c r="D32" s="121" t="s">
        <v>238</v>
      </c>
      <c r="E32" s="122">
        <v>33.21</v>
      </c>
      <c r="F32" s="123">
        <f t="shared" si="3"/>
        <v>40.04</v>
      </c>
      <c r="G32" s="128"/>
      <c r="H32" s="129"/>
      <c r="I32" s="182">
        <f t="shared" si="4"/>
        <v>0</v>
      </c>
      <c r="J32" s="182">
        <f t="shared" si="5"/>
        <v>0</v>
      </c>
      <c r="K32" s="179"/>
      <c r="L32" s="183">
        <f t="shared" si="6"/>
        <v>0</v>
      </c>
      <c r="M32" s="183">
        <f t="shared" si="6"/>
        <v>0</v>
      </c>
      <c r="N32" s="184">
        <f t="shared" si="7"/>
        <v>0</v>
      </c>
      <c r="O32" s="184">
        <f t="shared" si="8"/>
        <v>0</v>
      </c>
      <c r="P32" s="181"/>
      <c r="Q32" s="199"/>
      <c r="R32" s="197" t="str">
        <f t="shared" si="1"/>
        <v/>
      </c>
      <c r="S32" s="197" t="str">
        <f t="shared" si="2"/>
        <v/>
      </c>
    </row>
    <row r="33" spans="1:19" ht="25.5" hidden="1">
      <c r="A33" s="118">
        <v>97626</v>
      </c>
      <c r="B33" s="119" t="s">
        <v>230</v>
      </c>
      <c r="C33" s="127" t="s">
        <v>254</v>
      </c>
      <c r="D33" s="121" t="s">
        <v>238</v>
      </c>
      <c r="E33" s="122">
        <v>470.64</v>
      </c>
      <c r="F33" s="123">
        <f t="shared" si="3"/>
        <v>567.4</v>
      </c>
      <c r="G33" s="128"/>
      <c r="H33" s="129"/>
      <c r="I33" s="182">
        <f t="shared" si="4"/>
        <v>0</v>
      </c>
      <c r="J33" s="182">
        <f t="shared" si="5"/>
        <v>0</v>
      </c>
      <c r="K33" s="179"/>
      <c r="L33" s="183">
        <f t="shared" si="6"/>
        <v>0</v>
      </c>
      <c r="M33" s="183">
        <f t="shared" si="6"/>
        <v>0</v>
      </c>
      <c r="N33" s="184">
        <f t="shared" si="7"/>
        <v>0</v>
      </c>
      <c r="O33" s="184">
        <f t="shared" si="8"/>
        <v>0</v>
      </c>
      <c r="P33" s="181"/>
      <c r="Q33" s="199"/>
      <c r="R33" s="197" t="str">
        <f t="shared" si="1"/>
        <v/>
      </c>
      <c r="S33" s="197" t="str">
        <f t="shared" si="2"/>
        <v/>
      </c>
    </row>
    <row r="34" spans="1:19" ht="25.5" hidden="1">
      <c r="A34" s="118">
        <v>97627</v>
      </c>
      <c r="B34" s="119" t="s">
        <v>230</v>
      </c>
      <c r="C34" s="127" t="s">
        <v>255</v>
      </c>
      <c r="D34" s="121" t="s">
        <v>238</v>
      </c>
      <c r="E34" s="122">
        <v>215.68</v>
      </c>
      <c r="F34" s="123">
        <f t="shared" si="3"/>
        <v>260.02</v>
      </c>
      <c r="G34" s="128"/>
      <c r="H34" s="129"/>
      <c r="I34" s="182">
        <f t="shared" si="4"/>
        <v>0</v>
      </c>
      <c r="J34" s="182">
        <f t="shared" si="5"/>
        <v>0</v>
      </c>
      <c r="K34" s="179"/>
      <c r="L34" s="183">
        <f t="shared" si="6"/>
        <v>0</v>
      </c>
      <c r="M34" s="183">
        <f t="shared" si="6"/>
        <v>0</v>
      </c>
      <c r="N34" s="184">
        <f t="shared" si="7"/>
        <v>0</v>
      </c>
      <c r="O34" s="184">
        <f t="shared" si="8"/>
        <v>0</v>
      </c>
      <c r="P34" s="181"/>
      <c r="Q34" s="199"/>
      <c r="R34" s="197" t="str">
        <f t="shared" si="1"/>
        <v/>
      </c>
      <c r="S34" s="197" t="str">
        <f t="shared" si="2"/>
        <v/>
      </c>
    </row>
    <row r="35" spans="1:19" hidden="1">
      <c r="A35" s="118">
        <v>97631</v>
      </c>
      <c r="B35" s="119" t="s">
        <v>230</v>
      </c>
      <c r="C35" s="127" t="s">
        <v>256</v>
      </c>
      <c r="D35" s="121" t="s">
        <v>232</v>
      </c>
      <c r="E35" s="122">
        <v>2.65</v>
      </c>
      <c r="F35" s="123">
        <f t="shared" si="3"/>
        <v>3.19</v>
      </c>
      <c r="G35" s="128"/>
      <c r="H35" s="129"/>
      <c r="I35" s="182">
        <f t="shared" si="4"/>
        <v>0</v>
      </c>
      <c r="J35" s="182">
        <f t="shared" si="5"/>
        <v>0</v>
      </c>
      <c r="K35" s="179"/>
      <c r="L35" s="183">
        <f t="shared" si="6"/>
        <v>0</v>
      </c>
      <c r="M35" s="183">
        <f t="shared" si="6"/>
        <v>0</v>
      </c>
      <c r="N35" s="184">
        <f t="shared" si="7"/>
        <v>0</v>
      </c>
      <c r="O35" s="184">
        <f t="shared" si="8"/>
        <v>0</v>
      </c>
      <c r="P35" s="181"/>
      <c r="Q35" s="199"/>
      <c r="R35" s="197" t="str">
        <f t="shared" si="1"/>
        <v/>
      </c>
      <c r="S35" s="197" t="str">
        <f t="shared" si="2"/>
        <v/>
      </c>
    </row>
    <row r="36" spans="1:19" hidden="1">
      <c r="A36" s="118">
        <v>97632</v>
      </c>
      <c r="B36" s="119" t="s">
        <v>230</v>
      </c>
      <c r="C36" s="127" t="s">
        <v>257</v>
      </c>
      <c r="D36" s="121" t="s">
        <v>258</v>
      </c>
      <c r="E36" s="122">
        <v>2.08</v>
      </c>
      <c r="F36" s="123">
        <f t="shared" si="3"/>
        <v>2.5099999999999998</v>
      </c>
      <c r="G36" s="128"/>
      <c r="H36" s="129"/>
      <c r="I36" s="182">
        <f t="shared" si="4"/>
        <v>0</v>
      </c>
      <c r="J36" s="182">
        <f t="shared" si="5"/>
        <v>0</v>
      </c>
      <c r="K36" s="179"/>
      <c r="L36" s="183">
        <f t="shared" ref="L36:M64" si="9">G36</f>
        <v>0</v>
      </c>
      <c r="M36" s="183">
        <f t="shared" si="9"/>
        <v>0</v>
      </c>
      <c r="N36" s="184">
        <f t="shared" si="7"/>
        <v>0</v>
      </c>
      <c r="O36" s="184">
        <f t="shared" si="8"/>
        <v>0</v>
      </c>
      <c r="P36" s="181"/>
      <c r="Q36" s="199"/>
      <c r="R36" s="197" t="str">
        <f t="shared" si="1"/>
        <v/>
      </c>
      <c r="S36" s="197" t="str">
        <f t="shared" si="2"/>
        <v/>
      </c>
    </row>
    <row r="37" spans="1:19" ht="25.5" hidden="1">
      <c r="A37" s="118">
        <v>97633</v>
      </c>
      <c r="B37" s="119" t="s">
        <v>230</v>
      </c>
      <c r="C37" s="127" t="s">
        <v>259</v>
      </c>
      <c r="D37" s="121" t="s">
        <v>232</v>
      </c>
      <c r="E37" s="122">
        <v>18.18</v>
      </c>
      <c r="F37" s="123">
        <f t="shared" si="3"/>
        <v>21.92</v>
      </c>
      <c r="G37" s="128"/>
      <c r="H37" s="129"/>
      <c r="I37" s="182">
        <f t="shared" si="4"/>
        <v>0</v>
      </c>
      <c r="J37" s="182">
        <f t="shared" si="5"/>
        <v>0</v>
      </c>
      <c r="K37" s="179"/>
      <c r="L37" s="183">
        <f t="shared" si="9"/>
        <v>0</v>
      </c>
      <c r="M37" s="183">
        <f t="shared" si="9"/>
        <v>0</v>
      </c>
      <c r="N37" s="184">
        <f t="shared" si="7"/>
        <v>0</v>
      </c>
      <c r="O37" s="184">
        <f t="shared" si="8"/>
        <v>0</v>
      </c>
      <c r="P37" s="181"/>
      <c r="Q37" s="199"/>
      <c r="R37" s="197" t="str">
        <f t="shared" si="1"/>
        <v/>
      </c>
      <c r="S37" s="197" t="str">
        <f t="shared" si="2"/>
        <v/>
      </c>
    </row>
    <row r="38" spans="1:19" ht="25.5" hidden="1">
      <c r="A38" s="118">
        <v>97634</v>
      </c>
      <c r="B38" s="119" t="s">
        <v>230</v>
      </c>
      <c r="C38" s="127" t="s">
        <v>260</v>
      </c>
      <c r="D38" s="121" t="s">
        <v>232</v>
      </c>
      <c r="E38" s="122">
        <v>9.86</v>
      </c>
      <c r="F38" s="123">
        <f t="shared" si="3"/>
        <v>11.89</v>
      </c>
      <c r="G38" s="128"/>
      <c r="H38" s="129"/>
      <c r="I38" s="182">
        <f t="shared" si="4"/>
        <v>0</v>
      </c>
      <c r="J38" s="182">
        <f t="shared" si="5"/>
        <v>0</v>
      </c>
      <c r="K38" s="179"/>
      <c r="L38" s="183">
        <f t="shared" si="9"/>
        <v>0</v>
      </c>
      <c r="M38" s="183">
        <f t="shared" si="9"/>
        <v>0</v>
      </c>
      <c r="N38" s="184">
        <f t="shared" si="7"/>
        <v>0</v>
      </c>
      <c r="O38" s="184">
        <f t="shared" si="8"/>
        <v>0</v>
      </c>
      <c r="P38" s="181"/>
      <c r="Q38" s="199"/>
      <c r="R38" s="197" t="str">
        <f t="shared" si="1"/>
        <v/>
      </c>
      <c r="S38" s="197" t="str">
        <f t="shared" si="2"/>
        <v/>
      </c>
    </row>
    <row r="39" spans="1:19" ht="25.5" hidden="1">
      <c r="A39" s="118">
        <v>97635</v>
      </c>
      <c r="B39" s="119" t="s">
        <v>230</v>
      </c>
      <c r="C39" s="127" t="s">
        <v>261</v>
      </c>
      <c r="D39" s="121" t="s">
        <v>232</v>
      </c>
      <c r="E39" s="122">
        <v>11.85</v>
      </c>
      <c r="F39" s="123">
        <f t="shared" si="3"/>
        <v>14.29</v>
      </c>
      <c r="G39" s="128"/>
      <c r="H39" s="129"/>
      <c r="I39" s="182">
        <f t="shared" si="4"/>
        <v>0</v>
      </c>
      <c r="J39" s="182">
        <f t="shared" si="5"/>
        <v>0</v>
      </c>
      <c r="K39" s="179"/>
      <c r="L39" s="183">
        <f t="shared" si="9"/>
        <v>0</v>
      </c>
      <c r="M39" s="183">
        <f t="shared" si="9"/>
        <v>0</v>
      </c>
      <c r="N39" s="184">
        <f t="shared" si="7"/>
        <v>0</v>
      </c>
      <c r="O39" s="184">
        <f t="shared" si="8"/>
        <v>0</v>
      </c>
      <c r="P39" s="181"/>
      <c r="Q39" s="199"/>
      <c r="R39" s="197" t="str">
        <f t="shared" si="1"/>
        <v/>
      </c>
      <c r="S39" s="197" t="str">
        <f t="shared" si="2"/>
        <v/>
      </c>
    </row>
    <row r="40" spans="1:19" ht="25.5" hidden="1">
      <c r="A40" s="118">
        <v>97636</v>
      </c>
      <c r="B40" s="119" t="s">
        <v>230</v>
      </c>
      <c r="C40" s="127" t="s">
        <v>262</v>
      </c>
      <c r="D40" s="121" t="s">
        <v>232</v>
      </c>
      <c r="E40" s="122">
        <v>9.17</v>
      </c>
      <c r="F40" s="123">
        <f t="shared" si="3"/>
        <v>11.06</v>
      </c>
      <c r="G40" s="128"/>
      <c r="H40" s="129"/>
      <c r="I40" s="182">
        <f t="shared" si="4"/>
        <v>0</v>
      </c>
      <c r="J40" s="182">
        <f t="shared" si="5"/>
        <v>0</v>
      </c>
      <c r="K40" s="179"/>
      <c r="L40" s="183">
        <f t="shared" si="9"/>
        <v>0</v>
      </c>
      <c r="M40" s="183">
        <f t="shared" si="9"/>
        <v>0</v>
      </c>
      <c r="N40" s="184">
        <f t="shared" si="7"/>
        <v>0</v>
      </c>
      <c r="O40" s="184">
        <f t="shared" si="8"/>
        <v>0</v>
      </c>
      <c r="P40" s="181"/>
      <c r="Q40" s="199"/>
      <c r="R40" s="197" t="str">
        <f t="shared" si="1"/>
        <v/>
      </c>
      <c r="S40" s="197" t="str">
        <f t="shared" si="2"/>
        <v/>
      </c>
    </row>
    <row r="41" spans="1:19" ht="25.5" hidden="1">
      <c r="A41" s="118">
        <v>97637</v>
      </c>
      <c r="B41" s="119" t="s">
        <v>230</v>
      </c>
      <c r="C41" s="127" t="s">
        <v>263</v>
      </c>
      <c r="D41" s="121" t="s">
        <v>232</v>
      </c>
      <c r="E41" s="122">
        <v>2.2200000000000002</v>
      </c>
      <c r="F41" s="123">
        <f t="shared" si="3"/>
        <v>2.68</v>
      </c>
      <c r="G41" s="128"/>
      <c r="H41" s="129"/>
      <c r="I41" s="182">
        <f t="shared" si="4"/>
        <v>0</v>
      </c>
      <c r="J41" s="182">
        <f t="shared" si="5"/>
        <v>0</v>
      </c>
      <c r="K41" s="179"/>
      <c r="L41" s="183">
        <f t="shared" si="9"/>
        <v>0</v>
      </c>
      <c r="M41" s="183">
        <f t="shared" si="9"/>
        <v>0</v>
      </c>
      <c r="N41" s="184">
        <f t="shared" si="7"/>
        <v>0</v>
      </c>
      <c r="O41" s="184">
        <f t="shared" si="8"/>
        <v>0</v>
      </c>
      <c r="P41" s="181"/>
      <c r="Q41" s="199"/>
      <c r="R41" s="197" t="str">
        <f t="shared" si="1"/>
        <v/>
      </c>
      <c r="S41" s="197" t="str">
        <f t="shared" si="2"/>
        <v/>
      </c>
    </row>
    <row r="42" spans="1:19" ht="25.5" hidden="1">
      <c r="A42" s="118">
        <v>97638</v>
      </c>
      <c r="B42" s="119" t="s">
        <v>230</v>
      </c>
      <c r="C42" s="127" t="s">
        <v>264</v>
      </c>
      <c r="D42" s="121" t="s">
        <v>232</v>
      </c>
      <c r="E42" s="122">
        <v>6.47</v>
      </c>
      <c r="F42" s="123">
        <f t="shared" si="3"/>
        <v>7.8</v>
      </c>
      <c r="G42" s="128"/>
      <c r="H42" s="129"/>
      <c r="I42" s="182">
        <f t="shared" si="4"/>
        <v>0</v>
      </c>
      <c r="J42" s="182">
        <f t="shared" si="5"/>
        <v>0</v>
      </c>
      <c r="K42" s="179"/>
      <c r="L42" s="183">
        <f t="shared" si="9"/>
        <v>0</v>
      </c>
      <c r="M42" s="183">
        <f t="shared" si="9"/>
        <v>0</v>
      </c>
      <c r="N42" s="184">
        <f t="shared" si="7"/>
        <v>0</v>
      </c>
      <c r="O42" s="184">
        <f t="shared" si="8"/>
        <v>0</v>
      </c>
      <c r="P42" s="181"/>
      <c r="Q42" s="199"/>
      <c r="R42" s="197" t="str">
        <f t="shared" si="1"/>
        <v/>
      </c>
      <c r="S42" s="197" t="str">
        <f t="shared" si="2"/>
        <v/>
      </c>
    </row>
    <row r="43" spans="1:19" ht="25.5" hidden="1">
      <c r="A43" s="118">
        <v>97639</v>
      </c>
      <c r="B43" s="119" t="s">
        <v>230</v>
      </c>
      <c r="C43" s="127" t="s">
        <v>265</v>
      </c>
      <c r="D43" s="121" t="s">
        <v>232</v>
      </c>
      <c r="E43" s="122">
        <v>16.05</v>
      </c>
      <c r="F43" s="123">
        <f t="shared" si="3"/>
        <v>19.350000000000001</v>
      </c>
      <c r="G43" s="128"/>
      <c r="H43" s="129"/>
      <c r="I43" s="182">
        <f t="shared" si="4"/>
        <v>0</v>
      </c>
      <c r="J43" s="182">
        <f t="shared" si="5"/>
        <v>0</v>
      </c>
      <c r="K43" s="179"/>
      <c r="L43" s="183">
        <f t="shared" si="9"/>
        <v>0</v>
      </c>
      <c r="M43" s="183">
        <f t="shared" si="9"/>
        <v>0</v>
      </c>
      <c r="N43" s="184">
        <f t="shared" si="7"/>
        <v>0</v>
      </c>
      <c r="O43" s="184">
        <f t="shared" si="8"/>
        <v>0</v>
      </c>
      <c r="P43" s="181"/>
      <c r="Q43" s="199"/>
      <c r="R43" s="197" t="str">
        <f t="shared" si="1"/>
        <v/>
      </c>
      <c r="S43" s="197" t="str">
        <f t="shared" si="2"/>
        <v/>
      </c>
    </row>
    <row r="44" spans="1:19" ht="25.5" hidden="1">
      <c r="A44" s="118">
        <v>97640</v>
      </c>
      <c r="B44" s="119" t="s">
        <v>230</v>
      </c>
      <c r="C44" s="127" t="s">
        <v>266</v>
      </c>
      <c r="D44" s="121" t="s">
        <v>232</v>
      </c>
      <c r="E44" s="122">
        <v>1.4</v>
      </c>
      <c r="F44" s="123">
        <f t="shared" si="3"/>
        <v>1.69</v>
      </c>
      <c r="G44" s="128"/>
      <c r="H44" s="129"/>
      <c r="I44" s="182">
        <f t="shared" si="4"/>
        <v>0</v>
      </c>
      <c r="J44" s="182">
        <f t="shared" si="5"/>
        <v>0</v>
      </c>
      <c r="K44" s="179"/>
      <c r="L44" s="183">
        <f t="shared" si="9"/>
        <v>0</v>
      </c>
      <c r="M44" s="183">
        <f t="shared" si="9"/>
        <v>0</v>
      </c>
      <c r="N44" s="184">
        <f t="shared" si="7"/>
        <v>0</v>
      </c>
      <c r="O44" s="184">
        <f t="shared" si="8"/>
        <v>0</v>
      </c>
      <c r="P44" s="181"/>
      <c r="Q44" s="199"/>
      <c r="R44" s="197" t="str">
        <f t="shared" si="1"/>
        <v/>
      </c>
      <c r="S44" s="197" t="str">
        <f t="shared" si="2"/>
        <v/>
      </c>
    </row>
    <row r="45" spans="1:19" hidden="1">
      <c r="A45" s="118">
        <v>97641</v>
      </c>
      <c r="B45" s="119" t="s">
        <v>230</v>
      </c>
      <c r="C45" s="127" t="s">
        <v>267</v>
      </c>
      <c r="D45" s="121" t="s">
        <v>232</v>
      </c>
      <c r="E45" s="122">
        <v>4.01</v>
      </c>
      <c r="F45" s="123">
        <f t="shared" si="3"/>
        <v>4.83</v>
      </c>
      <c r="G45" s="128"/>
      <c r="H45" s="129"/>
      <c r="I45" s="182">
        <f t="shared" si="4"/>
        <v>0</v>
      </c>
      <c r="J45" s="182">
        <f t="shared" si="5"/>
        <v>0</v>
      </c>
      <c r="K45" s="179"/>
      <c r="L45" s="183">
        <f t="shared" si="9"/>
        <v>0</v>
      </c>
      <c r="M45" s="183">
        <f t="shared" si="9"/>
        <v>0</v>
      </c>
      <c r="N45" s="184">
        <f t="shared" si="7"/>
        <v>0</v>
      </c>
      <c r="O45" s="184">
        <f t="shared" si="8"/>
        <v>0</v>
      </c>
      <c r="P45" s="181"/>
      <c r="Q45" s="199"/>
      <c r="R45" s="197" t="str">
        <f t="shared" si="1"/>
        <v/>
      </c>
      <c r="S45" s="197" t="str">
        <f t="shared" si="2"/>
        <v/>
      </c>
    </row>
    <row r="46" spans="1:19" ht="25.5" hidden="1">
      <c r="A46" s="118">
        <v>97642</v>
      </c>
      <c r="B46" s="119" t="s">
        <v>230</v>
      </c>
      <c r="C46" s="127" t="s">
        <v>268</v>
      </c>
      <c r="D46" s="121" t="s">
        <v>232</v>
      </c>
      <c r="E46" s="122">
        <v>2.5099999999999998</v>
      </c>
      <c r="F46" s="123">
        <f t="shared" si="3"/>
        <v>3.03</v>
      </c>
      <c r="G46" s="128"/>
      <c r="H46" s="129"/>
      <c r="I46" s="182">
        <f t="shared" si="4"/>
        <v>0</v>
      </c>
      <c r="J46" s="182">
        <f t="shared" si="5"/>
        <v>0</v>
      </c>
      <c r="K46" s="179"/>
      <c r="L46" s="183">
        <f t="shared" si="9"/>
        <v>0</v>
      </c>
      <c r="M46" s="183">
        <f t="shared" si="9"/>
        <v>0</v>
      </c>
      <c r="N46" s="184">
        <f t="shared" si="7"/>
        <v>0</v>
      </c>
      <c r="O46" s="184">
        <f t="shared" si="8"/>
        <v>0</v>
      </c>
      <c r="P46" s="181"/>
      <c r="Q46" s="199"/>
      <c r="R46" s="197" t="str">
        <f t="shared" si="1"/>
        <v/>
      </c>
      <c r="S46" s="197" t="str">
        <f t="shared" si="2"/>
        <v/>
      </c>
    </row>
    <row r="47" spans="1:19" ht="25.5" hidden="1">
      <c r="A47" s="118">
        <v>97643</v>
      </c>
      <c r="B47" s="119" t="s">
        <v>230</v>
      </c>
      <c r="C47" s="127" t="s">
        <v>269</v>
      </c>
      <c r="D47" s="121" t="s">
        <v>232</v>
      </c>
      <c r="E47" s="122">
        <v>19.72</v>
      </c>
      <c r="F47" s="123">
        <f t="shared" si="3"/>
        <v>23.77</v>
      </c>
      <c r="G47" s="128"/>
      <c r="H47" s="129"/>
      <c r="I47" s="182">
        <f t="shared" si="4"/>
        <v>0</v>
      </c>
      <c r="J47" s="182">
        <f t="shared" si="5"/>
        <v>0</v>
      </c>
      <c r="K47" s="179"/>
      <c r="L47" s="183">
        <f t="shared" si="9"/>
        <v>0</v>
      </c>
      <c r="M47" s="183">
        <f t="shared" si="9"/>
        <v>0</v>
      </c>
      <c r="N47" s="184">
        <f t="shared" si="7"/>
        <v>0</v>
      </c>
      <c r="O47" s="184">
        <f t="shared" si="8"/>
        <v>0</v>
      </c>
      <c r="P47" s="181"/>
      <c r="Q47" s="199"/>
      <c r="R47" s="197" t="str">
        <f t="shared" si="1"/>
        <v/>
      </c>
      <c r="S47" s="197" t="str">
        <f t="shared" si="2"/>
        <v/>
      </c>
    </row>
    <row r="48" spans="1:19" hidden="1">
      <c r="A48" s="118">
        <v>97644</v>
      </c>
      <c r="B48" s="119" t="s">
        <v>230</v>
      </c>
      <c r="C48" s="127" t="s">
        <v>270</v>
      </c>
      <c r="D48" s="121" t="s">
        <v>232</v>
      </c>
      <c r="E48" s="122">
        <v>7.42</v>
      </c>
      <c r="F48" s="123">
        <f t="shared" si="3"/>
        <v>8.9499999999999993</v>
      </c>
      <c r="G48" s="128"/>
      <c r="H48" s="129"/>
      <c r="I48" s="182">
        <f t="shared" si="4"/>
        <v>0</v>
      </c>
      <c r="J48" s="182">
        <f t="shared" si="5"/>
        <v>0</v>
      </c>
      <c r="K48" s="179"/>
      <c r="L48" s="183">
        <f t="shared" si="9"/>
        <v>0</v>
      </c>
      <c r="M48" s="183">
        <f t="shared" si="9"/>
        <v>0</v>
      </c>
      <c r="N48" s="184">
        <f t="shared" si="7"/>
        <v>0</v>
      </c>
      <c r="O48" s="184">
        <f t="shared" si="8"/>
        <v>0</v>
      </c>
      <c r="P48" s="181"/>
      <c r="Q48" s="199"/>
      <c r="R48" s="197" t="str">
        <f t="shared" si="1"/>
        <v/>
      </c>
      <c r="S48" s="197" t="str">
        <f t="shared" si="2"/>
        <v/>
      </c>
    </row>
    <row r="49" spans="1:19" hidden="1">
      <c r="A49" s="118">
        <v>97645</v>
      </c>
      <c r="B49" s="119" t="s">
        <v>230</v>
      </c>
      <c r="C49" s="127" t="s">
        <v>271</v>
      </c>
      <c r="D49" s="121" t="s">
        <v>232</v>
      </c>
      <c r="E49" s="122">
        <v>21.48</v>
      </c>
      <c r="F49" s="123">
        <f t="shared" si="3"/>
        <v>25.9</v>
      </c>
      <c r="G49" s="128"/>
      <c r="H49" s="129"/>
      <c r="I49" s="182">
        <f t="shared" si="4"/>
        <v>0</v>
      </c>
      <c r="J49" s="182">
        <f t="shared" si="5"/>
        <v>0</v>
      </c>
      <c r="K49" s="179"/>
      <c r="L49" s="183">
        <f t="shared" si="9"/>
        <v>0</v>
      </c>
      <c r="M49" s="183">
        <f t="shared" si="9"/>
        <v>0</v>
      </c>
      <c r="N49" s="184">
        <f t="shared" si="7"/>
        <v>0</v>
      </c>
      <c r="O49" s="184">
        <f t="shared" si="8"/>
        <v>0</v>
      </c>
      <c r="P49" s="181"/>
      <c r="Q49" s="199"/>
      <c r="R49" s="197" t="str">
        <f t="shared" si="1"/>
        <v/>
      </c>
      <c r="S49" s="197" t="str">
        <f t="shared" si="2"/>
        <v/>
      </c>
    </row>
    <row r="50" spans="1:19" ht="25.5" hidden="1">
      <c r="A50" s="118">
        <v>97648</v>
      </c>
      <c r="B50" s="119" t="s">
        <v>230</v>
      </c>
      <c r="C50" s="127" t="s">
        <v>272</v>
      </c>
      <c r="D50" s="121" t="s">
        <v>232</v>
      </c>
      <c r="E50" s="122">
        <v>1.56</v>
      </c>
      <c r="F50" s="123">
        <f t="shared" si="3"/>
        <v>1.88</v>
      </c>
      <c r="G50" s="128"/>
      <c r="H50" s="129"/>
      <c r="I50" s="182">
        <f t="shared" si="4"/>
        <v>0</v>
      </c>
      <c r="J50" s="182">
        <f t="shared" si="5"/>
        <v>0</v>
      </c>
      <c r="K50" s="179"/>
      <c r="L50" s="183">
        <f t="shared" si="9"/>
        <v>0</v>
      </c>
      <c r="M50" s="183">
        <f t="shared" si="9"/>
        <v>0</v>
      </c>
      <c r="N50" s="184">
        <f t="shared" si="7"/>
        <v>0</v>
      </c>
      <c r="O50" s="184">
        <f t="shared" si="8"/>
        <v>0</v>
      </c>
      <c r="P50" s="181"/>
      <c r="Q50" s="199"/>
      <c r="R50" s="197" t="str">
        <f t="shared" si="1"/>
        <v/>
      </c>
      <c r="S50" s="197" t="str">
        <f t="shared" si="2"/>
        <v/>
      </c>
    </row>
    <row r="51" spans="1:19" ht="25.5" hidden="1">
      <c r="A51" s="118">
        <v>97660</v>
      </c>
      <c r="B51" s="119" t="s">
        <v>230</v>
      </c>
      <c r="C51" s="127" t="s">
        <v>273</v>
      </c>
      <c r="D51" s="121" t="s">
        <v>274</v>
      </c>
      <c r="E51" s="122">
        <v>0.53</v>
      </c>
      <c r="F51" s="123">
        <f t="shared" si="3"/>
        <v>0.64</v>
      </c>
      <c r="G51" s="128"/>
      <c r="H51" s="129"/>
      <c r="I51" s="182">
        <f t="shared" si="4"/>
        <v>0</v>
      </c>
      <c r="J51" s="182">
        <f t="shared" si="5"/>
        <v>0</v>
      </c>
      <c r="K51" s="179"/>
      <c r="L51" s="183">
        <f t="shared" si="9"/>
        <v>0</v>
      </c>
      <c r="M51" s="183">
        <f t="shared" si="9"/>
        <v>0</v>
      </c>
      <c r="N51" s="184">
        <f t="shared" si="7"/>
        <v>0</v>
      </c>
      <c r="O51" s="184">
        <f t="shared" si="8"/>
        <v>0</v>
      </c>
      <c r="P51" s="181"/>
      <c r="Q51" s="199"/>
      <c r="R51" s="197" t="str">
        <f t="shared" si="1"/>
        <v/>
      </c>
      <c r="S51" s="197" t="str">
        <f t="shared" si="2"/>
        <v/>
      </c>
    </row>
    <row r="52" spans="1:19" hidden="1">
      <c r="A52" s="118">
        <v>97661</v>
      </c>
      <c r="B52" s="119" t="s">
        <v>230</v>
      </c>
      <c r="C52" s="127" t="s">
        <v>275</v>
      </c>
      <c r="D52" s="121" t="s">
        <v>258</v>
      </c>
      <c r="E52" s="122">
        <v>0.53</v>
      </c>
      <c r="F52" s="123">
        <f t="shared" si="3"/>
        <v>0.64</v>
      </c>
      <c r="G52" s="128"/>
      <c r="H52" s="129"/>
      <c r="I52" s="182">
        <f t="shared" si="4"/>
        <v>0</v>
      </c>
      <c r="J52" s="182">
        <f t="shared" si="5"/>
        <v>0</v>
      </c>
      <c r="K52" s="179"/>
      <c r="L52" s="183">
        <f t="shared" si="9"/>
        <v>0</v>
      </c>
      <c r="M52" s="183">
        <f t="shared" si="9"/>
        <v>0</v>
      </c>
      <c r="N52" s="184">
        <f t="shared" si="7"/>
        <v>0</v>
      </c>
      <c r="O52" s="184">
        <f t="shared" si="8"/>
        <v>0</v>
      </c>
      <c r="P52" s="181"/>
      <c r="Q52" s="199"/>
      <c r="R52" s="197" t="str">
        <f t="shared" si="1"/>
        <v/>
      </c>
      <c r="S52" s="197" t="str">
        <f t="shared" si="2"/>
        <v/>
      </c>
    </row>
    <row r="53" spans="1:19" ht="25.5" hidden="1">
      <c r="A53" s="118">
        <v>97662</v>
      </c>
      <c r="B53" s="119" t="s">
        <v>230</v>
      </c>
      <c r="C53" s="127" t="s">
        <v>276</v>
      </c>
      <c r="D53" s="121" t="s">
        <v>258</v>
      </c>
      <c r="E53" s="122">
        <v>0.39</v>
      </c>
      <c r="F53" s="123">
        <f t="shared" si="3"/>
        <v>0.47</v>
      </c>
      <c r="G53" s="128"/>
      <c r="H53" s="129"/>
      <c r="I53" s="182">
        <f t="shared" si="4"/>
        <v>0</v>
      </c>
      <c r="J53" s="182">
        <f t="shared" si="5"/>
        <v>0</v>
      </c>
      <c r="K53" s="179"/>
      <c r="L53" s="183">
        <f t="shared" si="9"/>
        <v>0</v>
      </c>
      <c r="M53" s="183">
        <f t="shared" si="9"/>
        <v>0</v>
      </c>
      <c r="N53" s="184">
        <f t="shared" si="7"/>
        <v>0</v>
      </c>
      <c r="O53" s="184">
        <f t="shared" si="8"/>
        <v>0</v>
      </c>
      <c r="P53" s="181"/>
      <c r="Q53" s="199"/>
      <c r="R53" s="197" t="str">
        <f t="shared" si="1"/>
        <v/>
      </c>
      <c r="S53" s="197" t="str">
        <f t="shared" si="2"/>
        <v/>
      </c>
    </row>
    <row r="54" spans="1:19" hidden="1">
      <c r="A54" s="118">
        <v>97663</v>
      </c>
      <c r="B54" s="119" t="s">
        <v>230</v>
      </c>
      <c r="C54" s="127" t="s">
        <v>277</v>
      </c>
      <c r="D54" s="121" t="s">
        <v>274</v>
      </c>
      <c r="E54" s="122">
        <v>9.83</v>
      </c>
      <c r="F54" s="123">
        <f t="shared" si="3"/>
        <v>11.85</v>
      </c>
      <c r="G54" s="128"/>
      <c r="H54" s="129"/>
      <c r="I54" s="182">
        <f t="shared" si="4"/>
        <v>0</v>
      </c>
      <c r="J54" s="182">
        <f t="shared" si="5"/>
        <v>0</v>
      </c>
      <c r="K54" s="179"/>
      <c r="L54" s="183">
        <f t="shared" si="9"/>
        <v>0</v>
      </c>
      <c r="M54" s="183">
        <f t="shared" si="9"/>
        <v>0</v>
      </c>
      <c r="N54" s="184">
        <f t="shared" si="7"/>
        <v>0</v>
      </c>
      <c r="O54" s="184">
        <f t="shared" si="8"/>
        <v>0</v>
      </c>
      <c r="P54" s="181"/>
      <c r="Q54" s="199"/>
      <c r="R54" s="197" t="str">
        <f t="shared" si="1"/>
        <v/>
      </c>
      <c r="S54" s="197" t="str">
        <f t="shared" si="2"/>
        <v/>
      </c>
    </row>
    <row r="55" spans="1:19" hidden="1">
      <c r="A55" s="118">
        <v>97664</v>
      </c>
      <c r="B55" s="119" t="s">
        <v>230</v>
      </c>
      <c r="C55" s="127" t="s">
        <v>278</v>
      </c>
      <c r="D55" s="121" t="s">
        <v>274</v>
      </c>
      <c r="E55" s="122">
        <v>1.22</v>
      </c>
      <c r="F55" s="123">
        <f t="shared" si="3"/>
        <v>1.47</v>
      </c>
      <c r="G55" s="128"/>
      <c r="H55" s="129"/>
      <c r="I55" s="182">
        <f t="shared" si="4"/>
        <v>0</v>
      </c>
      <c r="J55" s="182">
        <f t="shared" si="5"/>
        <v>0</v>
      </c>
      <c r="K55" s="179"/>
      <c r="L55" s="183">
        <f t="shared" si="9"/>
        <v>0</v>
      </c>
      <c r="M55" s="183">
        <f t="shared" si="9"/>
        <v>0</v>
      </c>
      <c r="N55" s="184">
        <f t="shared" si="7"/>
        <v>0</v>
      </c>
      <c r="O55" s="184">
        <f t="shared" si="8"/>
        <v>0</v>
      </c>
      <c r="P55" s="181"/>
      <c r="Q55" s="199"/>
      <c r="R55" s="197" t="str">
        <f t="shared" si="1"/>
        <v/>
      </c>
      <c r="S55" s="197" t="str">
        <f t="shared" si="2"/>
        <v/>
      </c>
    </row>
    <row r="56" spans="1:19" hidden="1">
      <c r="A56" s="118">
        <v>97665</v>
      </c>
      <c r="B56" s="119" t="s">
        <v>230</v>
      </c>
      <c r="C56" s="127" t="s">
        <v>279</v>
      </c>
      <c r="D56" s="121" t="s">
        <v>274</v>
      </c>
      <c r="E56" s="122">
        <v>1.03</v>
      </c>
      <c r="F56" s="123">
        <f t="shared" si="3"/>
        <v>1.24</v>
      </c>
      <c r="G56" s="128"/>
      <c r="H56" s="129"/>
      <c r="I56" s="182">
        <f t="shared" si="4"/>
        <v>0</v>
      </c>
      <c r="J56" s="182">
        <f t="shared" si="5"/>
        <v>0</v>
      </c>
      <c r="K56" s="179"/>
      <c r="L56" s="183">
        <f t="shared" si="9"/>
        <v>0</v>
      </c>
      <c r="M56" s="183">
        <f t="shared" si="9"/>
        <v>0</v>
      </c>
      <c r="N56" s="184">
        <f t="shared" si="7"/>
        <v>0</v>
      </c>
      <c r="O56" s="184">
        <f t="shared" si="8"/>
        <v>0</v>
      </c>
      <c r="P56" s="181"/>
      <c r="Q56" s="199"/>
      <c r="R56" s="197" t="str">
        <f t="shared" si="1"/>
        <v/>
      </c>
      <c r="S56" s="197" t="str">
        <f t="shared" si="2"/>
        <v/>
      </c>
    </row>
    <row r="57" spans="1:19" hidden="1">
      <c r="A57" s="118">
        <v>97666</v>
      </c>
      <c r="B57" s="119" t="s">
        <v>230</v>
      </c>
      <c r="C57" s="127" t="s">
        <v>280</v>
      </c>
      <c r="D57" s="121" t="s">
        <v>274</v>
      </c>
      <c r="E57" s="122">
        <v>7.16</v>
      </c>
      <c r="F57" s="123">
        <f t="shared" si="3"/>
        <v>8.6300000000000008</v>
      </c>
      <c r="G57" s="128"/>
      <c r="H57" s="129"/>
      <c r="I57" s="182">
        <f t="shared" si="4"/>
        <v>0</v>
      </c>
      <c r="J57" s="182">
        <f t="shared" si="5"/>
        <v>0</v>
      </c>
      <c r="K57" s="179"/>
      <c r="L57" s="183">
        <f t="shared" si="9"/>
        <v>0</v>
      </c>
      <c r="M57" s="183">
        <f t="shared" si="9"/>
        <v>0</v>
      </c>
      <c r="N57" s="184">
        <f t="shared" si="7"/>
        <v>0</v>
      </c>
      <c r="O57" s="184">
        <f t="shared" si="8"/>
        <v>0</v>
      </c>
      <c r="P57" s="181"/>
      <c r="Q57" s="199"/>
      <c r="R57" s="197" t="str">
        <f t="shared" si="1"/>
        <v/>
      </c>
      <c r="S57" s="197" t="str">
        <f t="shared" si="2"/>
        <v/>
      </c>
    </row>
    <row r="58" spans="1:19" hidden="1">
      <c r="A58" s="118" t="s">
        <v>229</v>
      </c>
      <c r="B58" s="119" t="s">
        <v>230</v>
      </c>
      <c r="C58" s="127" t="s">
        <v>231</v>
      </c>
      <c r="D58" s="121" t="s">
        <v>232</v>
      </c>
      <c r="E58" s="122">
        <v>1.38</v>
      </c>
      <c r="F58" s="123">
        <f t="shared" si="3"/>
        <v>1.66</v>
      </c>
      <c r="G58" s="128"/>
      <c r="H58" s="129"/>
      <c r="I58" s="182">
        <f t="shared" si="4"/>
        <v>0</v>
      </c>
      <c r="J58" s="182">
        <f t="shared" si="5"/>
        <v>0</v>
      </c>
      <c r="K58" s="179"/>
      <c r="L58" s="183">
        <f t="shared" si="9"/>
        <v>0</v>
      </c>
      <c r="M58" s="183">
        <f t="shared" si="9"/>
        <v>0</v>
      </c>
      <c r="N58" s="184">
        <f t="shared" si="7"/>
        <v>0</v>
      </c>
      <c r="O58" s="184">
        <f t="shared" si="8"/>
        <v>0</v>
      </c>
      <c r="P58" s="181"/>
      <c r="Q58" s="199"/>
      <c r="R58" s="197" t="str">
        <f t="shared" si="1"/>
        <v/>
      </c>
      <c r="S58" s="197" t="str">
        <f t="shared" si="2"/>
        <v/>
      </c>
    </row>
    <row r="59" spans="1:19" ht="25.5" hidden="1">
      <c r="A59" s="118">
        <v>73672</v>
      </c>
      <c r="B59" s="119" t="s">
        <v>230</v>
      </c>
      <c r="C59" s="127" t="s">
        <v>281</v>
      </c>
      <c r="D59" s="121" t="s">
        <v>232</v>
      </c>
      <c r="E59" s="122">
        <v>0.31</v>
      </c>
      <c r="F59" s="123">
        <f t="shared" si="3"/>
        <v>0.37</v>
      </c>
      <c r="G59" s="128"/>
      <c r="H59" s="129"/>
      <c r="I59" s="182">
        <f t="shared" si="4"/>
        <v>0</v>
      </c>
      <c r="J59" s="182">
        <f t="shared" si="5"/>
        <v>0</v>
      </c>
      <c r="K59" s="179"/>
      <c r="L59" s="183">
        <f t="shared" si="9"/>
        <v>0</v>
      </c>
      <c r="M59" s="183">
        <f t="shared" si="9"/>
        <v>0</v>
      </c>
      <c r="N59" s="184">
        <f t="shared" si="7"/>
        <v>0</v>
      </c>
      <c r="O59" s="184">
        <f t="shared" si="8"/>
        <v>0</v>
      </c>
      <c r="P59" s="181"/>
      <c r="Q59" s="198"/>
      <c r="R59" s="197" t="str">
        <f t="shared" si="1"/>
        <v/>
      </c>
      <c r="S59" s="197" t="str">
        <f t="shared" si="2"/>
        <v/>
      </c>
    </row>
    <row r="60" spans="1:19" ht="25.5" hidden="1">
      <c r="A60" s="118" t="s">
        <v>282</v>
      </c>
      <c r="B60" s="119" t="s">
        <v>230</v>
      </c>
      <c r="C60" s="127" t="s">
        <v>283</v>
      </c>
      <c r="D60" s="121" t="s">
        <v>232</v>
      </c>
      <c r="E60" s="122">
        <v>0.13</v>
      </c>
      <c r="F60" s="123">
        <f t="shared" si="3"/>
        <v>0.16</v>
      </c>
      <c r="G60" s="128"/>
      <c r="H60" s="129"/>
      <c r="I60" s="182">
        <f t="shared" si="4"/>
        <v>0</v>
      </c>
      <c r="J60" s="182">
        <f t="shared" si="5"/>
        <v>0</v>
      </c>
      <c r="K60" s="179"/>
      <c r="L60" s="183">
        <f t="shared" si="9"/>
        <v>0</v>
      </c>
      <c r="M60" s="183">
        <f t="shared" si="9"/>
        <v>0</v>
      </c>
      <c r="N60" s="184">
        <f t="shared" si="7"/>
        <v>0</v>
      </c>
      <c r="O60" s="184">
        <f t="shared" si="8"/>
        <v>0</v>
      </c>
      <c r="P60" s="181"/>
      <c r="Q60" s="199"/>
      <c r="R60" s="197" t="str">
        <f t="shared" si="1"/>
        <v/>
      </c>
      <c r="S60" s="197" t="str">
        <f t="shared" si="2"/>
        <v/>
      </c>
    </row>
    <row r="61" spans="1:19" hidden="1">
      <c r="A61" s="118" t="s">
        <v>284</v>
      </c>
      <c r="B61" s="119" t="s">
        <v>230</v>
      </c>
      <c r="C61" s="127" t="s">
        <v>285</v>
      </c>
      <c r="D61" s="121" t="s">
        <v>232</v>
      </c>
      <c r="E61" s="122">
        <v>0.32</v>
      </c>
      <c r="F61" s="123">
        <f t="shared" si="3"/>
        <v>0.39</v>
      </c>
      <c r="G61" s="128"/>
      <c r="H61" s="129"/>
      <c r="I61" s="182">
        <f t="shared" si="4"/>
        <v>0</v>
      </c>
      <c r="J61" s="182">
        <f t="shared" si="5"/>
        <v>0</v>
      </c>
      <c r="K61" s="179"/>
      <c r="L61" s="183">
        <f t="shared" si="9"/>
        <v>0</v>
      </c>
      <c r="M61" s="183">
        <f t="shared" si="9"/>
        <v>0</v>
      </c>
      <c r="N61" s="184">
        <f t="shared" si="7"/>
        <v>0</v>
      </c>
      <c r="O61" s="184">
        <f t="shared" si="8"/>
        <v>0</v>
      </c>
      <c r="P61" s="181"/>
      <c r="Q61" s="198"/>
      <c r="R61" s="197" t="str">
        <f t="shared" si="1"/>
        <v/>
      </c>
      <c r="S61" s="197" t="str">
        <f t="shared" si="2"/>
        <v/>
      </c>
    </row>
    <row r="62" spans="1:19" hidden="1">
      <c r="A62" s="118">
        <v>85331</v>
      </c>
      <c r="B62" s="119" t="s">
        <v>230</v>
      </c>
      <c r="C62" s="127" t="s">
        <v>286</v>
      </c>
      <c r="D62" s="121" t="s">
        <v>232</v>
      </c>
      <c r="E62" s="122">
        <v>1.34</v>
      </c>
      <c r="F62" s="123">
        <f t="shared" si="3"/>
        <v>1.62</v>
      </c>
      <c r="G62" s="128"/>
      <c r="H62" s="129"/>
      <c r="I62" s="182">
        <f t="shared" si="4"/>
        <v>0</v>
      </c>
      <c r="J62" s="182">
        <f t="shared" si="5"/>
        <v>0</v>
      </c>
      <c r="K62" s="179"/>
      <c r="L62" s="183">
        <f t="shared" si="9"/>
        <v>0</v>
      </c>
      <c r="M62" s="183">
        <f t="shared" si="9"/>
        <v>0</v>
      </c>
      <c r="N62" s="184">
        <f t="shared" si="7"/>
        <v>0</v>
      </c>
      <c r="O62" s="184">
        <f t="shared" si="8"/>
        <v>0</v>
      </c>
      <c r="P62" s="181"/>
      <c r="Q62" s="199"/>
      <c r="R62" s="197" t="str">
        <f t="shared" si="1"/>
        <v/>
      </c>
      <c r="S62" s="197" t="str">
        <f t="shared" si="2"/>
        <v/>
      </c>
    </row>
    <row r="63" spans="1:19" hidden="1">
      <c r="A63" s="118">
        <v>85422</v>
      </c>
      <c r="B63" s="119" t="s">
        <v>230</v>
      </c>
      <c r="C63" s="127" t="s">
        <v>287</v>
      </c>
      <c r="D63" s="121" t="s">
        <v>232</v>
      </c>
      <c r="E63" s="122">
        <v>6.94</v>
      </c>
      <c r="F63" s="123">
        <f t="shared" si="3"/>
        <v>8.3699999999999992</v>
      </c>
      <c r="G63" s="128"/>
      <c r="H63" s="129"/>
      <c r="I63" s="182">
        <f t="shared" si="4"/>
        <v>0</v>
      </c>
      <c r="J63" s="182">
        <f t="shared" si="5"/>
        <v>0</v>
      </c>
      <c r="K63" s="179"/>
      <c r="L63" s="183">
        <f t="shared" si="9"/>
        <v>0</v>
      </c>
      <c r="M63" s="183">
        <f t="shared" si="9"/>
        <v>0</v>
      </c>
      <c r="N63" s="184">
        <f t="shared" si="7"/>
        <v>0</v>
      </c>
      <c r="O63" s="184">
        <f t="shared" si="8"/>
        <v>0</v>
      </c>
      <c r="P63" s="181"/>
      <c r="Q63" s="199"/>
      <c r="R63" s="197" t="str">
        <f t="shared" si="1"/>
        <v/>
      </c>
      <c r="S63" s="197" t="str">
        <f t="shared" si="2"/>
        <v/>
      </c>
    </row>
    <row r="64" spans="1:19" hidden="1">
      <c r="A64" s="118">
        <v>510100</v>
      </c>
      <c r="B64" s="119" t="s">
        <v>288</v>
      </c>
      <c r="C64" s="127" t="s">
        <v>289</v>
      </c>
      <c r="D64" s="121" t="s">
        <v>238</v>
      </c>
      <c r="E64" s="122">
        <v>5.19</v>
      </c>
      <c r="F64" s="123">
        <f t="shared" si="3"/>
        <v>6.26</v>
      </c>
      <c r="G64" s="128"/>
      <c r="H64" s="129"/>
      <c r="I64" s="182">
        <f t="shared" si="4"/>
        <v>0</v>
      </c>
      <c r="J64" s="182">
        <f t="shared" si="5"/>
        <v>0</v>
      </c>
      <c r="K64" s="179"/>
      <c r="L64" s="183">
        <f t="shared" si="9"/>
        <v>0</v>
      </c>
      <c r="M64" s="183">
        <f t="shared" si="9"/>
        <v>0</v>
      </c>
      <c r="N64" s="184">
        <f t="shared" si="7"/>
        <v>0</v>
      </c>
      <c r="O64" s="184">
        <f t="shared" si="8"/>
        <v>0</v>
      </c>
      <c r="P64" s="181"/>
      <c r="Q64" s="199"/>
      <c r="R64" s="197" t="str">
        <f t="shared" si="1"/>
        <v/>
      </c>
      <c r="S64" s="197" t="str">
        <f t="shared" si="2"/>
        <v/>
      </c>
    </row>
    <row r="65" spans="1:19" hidden="1">
      <c r="A65" s="118" t="s">
        <v>290</v>
      </c>
      <c r="B65" s="119"/>
      <c r="C65" s="120" t="s">
        <v>291</v>
      </c>
      <c r="D65" s="121"/>
      <c r="E65" s="122"/>
      <c r="F65" s="123"/>
      <c r="G65" s="124"/>
      <c r="H65" s="124"/>
      <c r="I65" s="177"/>
      <c r="J65" s="178"/>
      <c r="K65" s="179"/>
      <c r="L65" s="180"/>
      <c r="M65" s="124"/>
      <c r="N65" s="177"/>
      <c r="O65" s="178"/>
      <c r="P65" s="181"/>
      <c r="Q65" s="198" t="str">
        <f>IF(OR(SUM(J66:J70)&gt;0,SUM(O66:O70)&gt;0),"xx","")</f>
        <v/>
      </c>
      <c r="R65" s="197" t="str">
        <f t="shared" si="1"/>
        <v/>
      </c>
      <c r="S65" s="197" t="str">
        <f t="shared" si="2"/>
        <v/>
      </c>
    </row>
    <row r="66" spans="1:19" hidden="1">
      <c r="A66" s="118">
        <v>73686</v>
      </c>
      <c r="B66" s="119" t="s">
        <v>292</v>
      </c>
      <c r="C66" s="127" t="s">
        <v>293</v>
      </c>
      <c r="D66" s="121" t="s">
        <v>232</v>
      </c>
      <c r="E66" s="122">
        <v>22.4</v>
      </c>
      <c r="F66" s="123">
        <f>IF(E66=0,0,ROUND(E66*(1+E$10)*(1-E$11),2))</f>
        <v>27.01</v>
      </c>
      <c r="G66" s="128"/>
      <c r="H66" s="129"/>
      <c r="I66" s="182">
        <f t="shared" ref="I66:I70" si="10">IF(ISBLANK(E66),0,ROUND(F66*G66,2))</f>
        <v>0</v>
      </c>
      <c r="J66" s="182">
        <f t="shared" ref="J66:J70" si="11">IF(ISBLANK(G66),0,ROUND(G66*H66,2))</f>
        <v>0</v>
      </c>
      <c r="K66" s="179"/>
      <c r="L66" s="183">
        <f t="shared" ref="L66:M70" si="12">G66</f>
        <v>0</v>
      </c>
      <c r="M66" s="183">
        <f t="shared" si="12"/>
        <v>0</v>
      </c>
      <c r="N66" s="184">
        <f t="shared" ref="N66:N70" si="13">IF(ISBLANK(E66),0,ROUND(F66*L66,2))</f>
        <v>0</v>
      </c>
      <c r="O66" s="184">
        <f t="shared" ref="O66:O70" si="14">IF(ISBLANK(L66),0,ROUND(L66*M66,2))</f>
        <v>0</v>
      </c>
      <c r="P66" s="181"/>
      <c r="Q66" s="199"/>
      <c r="R66" s="197" t="str">
        <f t="shared" si="1"/>
        <v/>
      </c>
      <c r="S66" s="197" t="str">
        <f t="shared" si="2"/>
        <v/>
      </c>
    </row>
    <row r="67" spans="1:19" hidden="1">
      <c r="A67" s="118">
        <v>99058</v>
      </c>
      <c r="B67" s="119" t="s">
        <v>230</v>
      </c>
      <c r="C67" s="127" t="s">
        <v>294</v>
      </c>
      <c r="D67" s="121" t="s">
        <v>274</v>
      </c>
      <c r="E67" s="122">
        <v>7.06</v>
      </c>
      <c r="F67" s="123">
        <f>IF(E67=0,0,ROUND(E67*(1+E$10)*(1-E$11),2))</f>
        <v>8.51</v>
      </c>
      <c r="G67" s="128"/>
      <c r="H67" s="129"/>
      <c r="I67" s="182">
        <f t="shared" si="10"/>
        <v>0</v>
      </c>
      <c r="J67" s="182">
        <f t="shared" si="11"/>
        <v>0</v>
      </c>
      <c r="K67" s="179"/>
      <c r="L67" s="183">
        <f t="shared" si="12"/>
        <v>0</v>
      </c>
      <c r="M67" s="183">
        <f t="shared" si="12"/>
        <v>0</v>
      </c>
      <c r="N67" s="184">
        <f t="shared" si="13"/>
        <v>0</v>
      </c>
      <c r="O67" s="184">
        <f t="shared" si="14"/>
        <v>0</v>
      </c>
      <c r="P67" s="181"/>
      <c r="Q67" s="199"/>
      <c r="R67" s="197" t="str">
        <f t="shared" si="1"/>
        <v/>
      </c>
      <c r="S67" s="197" t="str">
        <f t="shared" si="2"/>
        <v/>
      </c>
    </row>
    <row r="68" spans="1:19" ht="25.5" hidden="1">
      <c r="A68" s="118">
        <v>99059</v>
      </c>
      <c r="B68" s="119" t="s">
        <v>230</v>
      </c>
      <c r="C68" s="127" t="s">
        <v>295</v>
      </c>
      <c r="D68" s="121" t="s">
        <v>258</v>
      </c>
      <c r="E68" s="122">
        <v>39.68</v>
      </c>
      <c r="F68" s="123">
        <f>IF(E68=0,0,ROUND(E68*(1+E$10)*(1-E$11),2))</f>
        <v>47.84</v>
      </c>
      <c r="G68" s="128"/>
      <c r="H68" s="129"/>
      <c r="I68" s="182">
        <f t="shared" si="10"/>
        <v>0</v>
      </c>
      <c r="J68" s="182">
        <f t="shared" si="11"/>
        <v>0</v>
      </c>
      <c r="K68" s="179"/>
      <c r="L68" s="183">
        <f t="shared" si="12"/>
        <v>0</v>
      </c>
      <c r="M68" s="183">
        <f t="shared" si="12"/>
        <v>0</v>
      </c>
      <c r="N68" s="184">
        <f t="shared" si="13"/>
        <v>0</v>
      </c>
      <c r="O68" s="184">
        <f t="shared" si="14"/>
        <v>0</v>
      </c>
      <c r="P68" s="181"/>
      <c r="Q68" s="199"/>
      <c r="R68" s="197" t="str">
        <f t="shared" si="1"/>
        <v/>
      </c>
      <c r="S68" s="197" t="str">
        <f t="shared" si="2"/>
        <v/>
      </c>
    </row>
    <row r="69" spans="1:19" hidden="1">
      <c r="A69" s="118">
        <v>99063</v>
      </c>
      <c r="B69" s="119" t="s">
        <v>230</v>
      </c>
      <c r="C69" s="127" t="s">
        <v>296</v>
      </c>
      <c r="D69" s="121" t="s">
        <v>258</v>
      </c>
      <c r="E69" s="122">
        <v>3.52</v>
      </c>
      <c r="F69" s="123">
        <f>IF(E69=0,0,ROUND(E69*(1+E$10)*(1-E$11),2))</f>
        <v>4.24</v>
      </c>
      <c r="G69" s="128"/>
      <c r="H69" s="129"/>
      <c r="I69" s="182">
        <f t="shared" si="10"/>
        <v>0</v>
      </c>
      <c r="J69" s="182">
        <f t="shared" si="11"/>
        <v>0</v>
      </c>
      <c r="K69" s="179"/>
      <c r="L69" s="183">
        <f t="shared" si="12"/>
        <v>0</v>
      </c>
      <c r="M69" s="183">
        <f t="shared" si="12"/>
        <v>0</v>
      </c>
      <c r="N69" s="184">
        <f t="shared" si="13"/>
        <v>0</v>
      </c>
      <c r="O69" s="184">
        <f t="shared" si="14"/>
        <v>0</v>
      </c>
      <c r="P69" s="181"/>
      <c r="Q69" s="199"/>
      <c r="R69" s="197" t="str">
        <f t="shared" si="1"/>
        <v/>
      </c>
      <c r="S69" s="197" t="str">
        <f t="shared" si="2"/>
        <v/>
      </c>
    </row>
    <row r="70" spans="1:19" hidden="1">
      <c r="A70" s="118">
        <v>99064</v>
      </c>
      <c r="B70" s="119" t="s">
        <v>230</v>
      </c>
      <c r="C70" s="127" t="s">
        <v>297</v>
      </c>
      <c r="D70" s="121" t="s">
        <v>258</v>
      </c>
      <c r="E70" s="122">
        <v>0.35</v>
      </c>
      <c r="F70" s="123">
        <f>IF(E70=0,0,ROUND(E70*(1+E$10)*(1-E$11),2))</f>
        <v>0.42</v>
      </c>
      <c r="G70" s="128"/>
      <c r="H70" s="129"/>
      <c r="I70" s="182">
        <f t="shared" si="10"/>
        <v>0</v>
      </c>
      <c r="J70" s="182">
        <f t="shared" si="11"/>
        <v>0</v>
      </c>
      <c r="K70" s="179"/>
      <c r="L70" s="183">
        <f t="shared" si="12"/>
        <v>0</v>
      </c>
      <c r="M70" s="183">
        <f t="shared" si="12"/>
        <v>0</v>
      </c>
      <c r="N70" s="184">
        <f t="shared" si="13"/>
        <v>0</v>
      </c>
      <c r="O70" s="184">
        <f t="shared" si="14"/>
        <v>0</v>
      </c>
      <c r="P70" s="181"/>
      <c r="Q70" s="199"/>
      <c r="R70" s="197" t="str">
        <f t="shared" si="1"/>
        <v/>
      </c>
      <c r="S70" s="197" t="str">
        <f t="shared" si="2"/>
        <v/>
      </c>
    </row>
    <row r="71" spans="1:19" hidden="1">
      <c r="A71" s="118" t="s">
        <v>298</v>
      </c>
      <c r="B71" s="119"/>
      <c r="C71" s="120" t="s">
        <v>299</v>
      </c>
      <c r="D71" s="121"/>
      <c r="E71" s="122"/>
      <c r="F71" s="123"/>
      <c r="G71" s="124"/>
      <c r="H71" s="124"/>
      <c r="I71" s="177"/>
      <c r="J71" s="178"/>
      <c r="K71" s="179"/>
      <c r="L71" s="180"/>
      <c r="M71" s="124"/>
      <c r="N71" s="177"/>
      <c r="O71" s="178"/>
      <c r="P71" s="181"/>
      <c r="Q71" s="198" t="str">
        <f>IF(OR(SUM(J72:J74)&gt;0,SUM(O72:O74)&gt;0),"xx","")</f>
        <v/>
      </c>
      <c r="R71" s="197" t="str">
        <f t="shared" si="1"/>
        <v/>
      </c>
      <c r="S71" s="197" t="str">
        <f t="shared" si="2"/>
        <v/>
      </c>
    </row>
    <row r="72" spans="1:19" hidden="1">
      <c r="A72" s="118">
        <v>73618</v>
      </c>
      <c r="B72" s="119" t="s">
        <v>292</v>
      </c>
      <c r="C72" s="127" t="s">
        <v>300</v>
      </c>
      <c r="D72" s="121" t="s">
        <v>232</v>
      </c>
      <c r="E72" s="122">
        <v>9.0399999999999991</v>
      </c>
      <c r="F72" s="123">
        <f>IF(E72=0,0,ROUND(E72*(1+E$10)*(1-E$11),2))</f>
        <v>10.9</v>
      </c>
      <c r="G72" s="128"/>
      <c r="H72" s="129"/>
      <c r="I72" s="182">
        <f t="shared" ref="I72:I74" si="15">IF(ISBLANK(E72),0,ROUND(F72*G72,2))</f>
        <v>0</v>
      </c>
      <c r="J72" s="182">
        <f t="shared" ref="J72:J74" si="16">IF(ISBLANK(G72),0,ROUND(G72*H72,2))</f>
        <v>0</v>
      </c>
      <c r="K72" s="179"/>
      <c r="L72" s="183">
        <f t="shared" ref="L72:M74" si="17">G72</f>
        <v>0</v>
      </c>
      <c r="M72" s="183">
        <f t="shared" si="17"/>
        <v>0</v>
      </c>
      <c r="N72" s="184">
        <f t="shared" ref="N72:N74" si="18">IF(ISBLANK(E72),0,ROUND(F72*L72,2))</f>
        <v>0</v>
      </c>
      <c r="O72" s="184">
        <f t="shared" ref="O72:O74" si="19">IF(ISBLANK(L72),0,ROUND(L72*M72,2))</f>
        <v>0</v>
      </c>
      <c r="P72" s="181"/>
      <c r="Q72" s="199"/>
      <c r="R72" s="197" t="str">
        <f t="shared" si="1"/>
        <v/>
      </c>
      <c r="S72" s="197" t="str">
        <f t="shared" si="2"/>
        <v/>
      </c>
    </row>
    <row r="73" spans="1:19" hidden="1">
      <c r="A73" s="118">
        <v>97062</v>
      </c>
      <c r="B73" s="119" t="s">
        <v>230</v>
      </c>
      <c r="C73" s="127" t="s">
        <v>301</v>
      </c>
      <c r="D73" s="121" t="s">
        <v>232</v>
      </c>
      <c r="E73" s="122">
        <v>5.42</v>
      </c>
      <c r="F73" s="123">
        <f>IF(E73=0,0,ROUND(E73*(1+E$10)*(1-E$11),2))</f>
        <v>6.53</v>
      </c>
      <c r="G73" s="128"/>
      <c r="H73" s="129"/>
      <c r="I73" s="182">
        <f t="shared" si="15"/>
        <v>0</v>
      </c>
      <c r="J73" s="182">
        <f t="shared" si="16"/>
        <v>0</v>
      </c>
      <c r="K73" s="179"/>
      <c r="L73" s="183">
        <f t="shared" si="17"/>
        <v>0</v>
      </c>
      <c r="M73" s="183">
        <f t="shared" si="17"/>
        <v>0</v>
      </c>
      <c r="N73" s="184">
        <f t="shared" si="18"/>
        <v>0</v>
      </c>
      <c r="O73" s="184">
        <f t="shared" si="19"/>
        <v>0</v>
      </c>
      <c r="P73" s="181"/>
      <c r="Q73" s="199"/>
      <c r="R73" s="197" t="str">
        <f t="shared" si="1"/>
        <v/>
      </c>
      <c r="S73" s="197" t="str">
        <f t="shared" si="2"/>
        <v/>
      </c>
    </row>
    <row r="74" spans="1:19" ht="25.5" hidden="1">
      <c r="A74" s="118">
        <v>97063</v>
      </c>
      <c r="B74" s="119" t="s">
        <v>230</v>
      </c>
      <c r="C74" s="127" t="s">
        <v>302</v>
      </c>
      <c r="D74" s="121" t="s">
        <v>232</v>
      </c>
      <c r="E74" s="122">
        <v>8.84</v>
      </c>
      <c r="F74" s="123">
        <f>IF(E74=0,0,ROUND(E74*(1+E$10)*(1-E$11),2))</f>
        <v>10.66</v>
      </c>
      <c r="G74" s="128"/>
      <c r="H74" s="129"/>
      <c r="I74" s="182">
        <f t="shared" si="15"/>
        <v>0</v>
      </c>
      <c r="J74" s="182">
        <f t="shared" si="16"/>
        <v>0</v>
      </c>
      <c r="K74" s="179"/>
      <c r="L74" s="183">
        <f t="shared" si="17"/>
        <v>0</v>
      </c>
      <c r="M74" s="183">
        <f t="shared" si="17"/>
        <v>0</v>
      </c>
      <c r="N74" s="184">
        <f t="shared" si="18"/>
        <v>0</v>
      </c>
      <c r="O74" s="184">
        <f t="shared" si="19"/>
        <v>0</v>
      </c>
      <c r="P74" s="181"/>
      <c r="Q74" s="199"/>
      <c r="R74" s="197" t="str">
        <f t="shared" si="1"/>
        <v/>
      </c>
      <c r="S74" s="197" t="str">
        <f t="shared" si="2"/>
        <v/>
      </c>
    </row>
    <row r="75" spans="1:19" hidden="1">
      <c r="A75" s="118" t="s">
        <v>303</v>
      </c>
      <c r="B75" s="119"/>
      <c r="C75" s="120" t="s">
        <v>304</v>
      </c>
      <c r="D75" s="121"/>
      <c r="E75" s="122"/>
      <c r="F75" s="123"/>
      <c r="G75" s="124"/>
      <c r="H75" s="124"/>
      <c r="I75" s="177"/>
      <c r="J75" s="178"/>
      <c r="K75" s="179"/>
      <c r="L75" s="180"/>
      <c r="M75" s="124"/>
      <c r="N75" s="177"/>
      <c r="O75" s="178"/>
      <c r="P75" s="181"/>
      <c r="Q75" s="198" t="str">
        <f>IF(OR(SUM(J76:J78)&gt;0,SUM(O76:O78)&gt;0),"xx","")</f>
        <v/>
      </c>
      <c r="R75" s="197" t="str">
        <f t="shared" si="1"/>
        <v/>
      </c>
      <c r="S75" s="197" t="str">
        <f t="shared" si="2"/>
        <v/>
      </c>
    </row>
    <row r="76" spans="1:19" hidden="1">
      <c r="A76" s="118">
        <v>72897</v>
      </c>
      <c r="B76" s="119" t="s">
        <v>230</v>
      </c>
      <c r="C76" s="127" t="s">
        <v>305</v>
      </c>
      <c r="D76" s="121" t="s">
        <v>238</v>
      </c>
      <c r="E76" s="122">
        <v>20.61</v>
      </c>
      <c r="F76" s="123">
        <f>IF(E76=0,0,ROUND(E76*(1+E$10)*(1-E$11),2))</f>
        <v>24.85</v>
      </c>
      <c r="G76" s="128"/>
      <c r="H76" s="129"/>
      <c r="I76" s="182">
        <f t="shared" ref="I76:I78" si="20">IF(ISBLANK(E76),0,ROUND(F76*G76,2))</f>
        <v>0</v>
      </c>
      <c r="J76" s="182">
        <f t="shared" ref="J76:J78" si="21">IF(ISBLANK(G76),0,ROUND(G76*H76,2))</f>
        <v>0</v>
      </c>
      <c r="K76" s="179"/>
      <c r="L76" s="183">
        <f t="shared" ref="L76:M78" si="22">G76</f>
        <v>0</v>
      </c>
      <c r="M76" s="183">
        <f t="shared" si="22"/>
        <v>0</v>
      </c>
      <c r="N76" s="184">
        <f t="shared" ref="N76:N78" si="23">IF(ISBLANK(E76),0,ROUND(F76*L76,2))</f>
        <v>0</v>
      </c>
      <c r="O76" s="184">
        <f t="shared" ref="O76:O78" si="24">IF(ISBLANK(L76),0,ROUND(L76*M76,2))</f>
        <v>0</v>
      </c>
      <c r="P76" s="181"/>
      <c r="Q76" s="199"/>
      <c r="R76" s="197" t="str">
        <f t="shared" si="1"/>
        <v/>
      </c>
      <c r="S76" s="197" t="str">
        <f t="shared" si="2"/>
        <v/>
      </c>
    </row>
    <row r="77" spans="1:19" hidden="1">
      <c r="A77" s="118">
        <v>72898</v>
      </c>
      <c r="B77" s="119" t="s">
        <v>230</v>
      </c>
      <c r="C77" s="127" t="s">
        <v>306</v>
      </c>
      <c r="D77" s="121" t="s">
        <v>238</v>
      </c>
      <c r="E77" s="122">
        <v>3.16</v>
      </c>
      <c r="F77" s="123">
        <f>IF(E77=0,0,ROUND(E77*(1+E$10)*(1-E$11),2))</f>
        <v>3.81</v>
      </c>
      <c r="G77" s="128"/>
      <c r="H77" s="129"/>
      <c r="I77" s="182">
        <f t="shared" si="20"/>
        <v>0</v>
      </c>
      <c r="J77" s="182">
        <f t="shared" si="21"/>
        <v>0</v>
      </c>
      <c r="K77" s="179"/>
      <c r="L77" s="183">
        <f t="shared" si="22"/>
        <v>0</v>
      </c>
      <c r="M77" s="183">
        <f t="shared" si="22"/>
        <v>0</v>
      </c>
      <c r="N77" s="184">
        <f t="shared" si="23"/>
        <v>0</v>
      </c>
      <c r="O77" s="184">
        <f t="shared" si="24"/>
        <v>0</v>
      </c>
      <c r="P77" s="181"/>
      <c r="Q77" s="199"/>
      <c r="R77" s="197" t="str">
        <f t="shared" si="1"/>
        <v/>
      </c>
      <c r="S77" s="197" t="str">
        <f t="shared" si="2"/>
        <v/>
      </c>
    </row>
    <row r="78" spans="1:19" ht="25.5" hidden="1">
      <c r="A78" s="118">
        <v>72899</v>
      </c>
      <c r="B78" s="119" t="s">
        <v>230</v>
      </c>
      <c r="C78" s="127" t="s">
        <v>307</v>
      </c>
      <c r="D78" s="121" t="s">
        <v>238</v>
      </c>
      <c r="E78" s="122">
        <v>3.82</v>
      </c>
      <c r="F78" s="123">
        <f>IF(E78=0,0,ROUND(E78*(1+E$10)*(1-E$11),2))</f>
        <v>4.6100000000000003</v>
      </c>
      <c r="G78" s="128"/>
      <c r="H78" s="129"/>
      <c r="I78" s="182">
        <f t="shared" si="20"/>
        <v>0</v>
      </c>
      <c r="J78" s="182">
        <f t="shared" si="21"/>
        <v>0</v>
      </c>
      <c r="K78" s="179"/>
      <c r="L78" s="183">
        <f t="shared" si="22"/>
        <v>0</v>
      </c>
      <c r="M78" s="183">
        <f t="shared" si="22"/>
        <v>0</v>
      </c>
      <c r="N78" s="184">
        <f t="shared" si="23"/>
        <v>0</v>
      </c>
      <c r="O78" s="184">
        <f t="shared" si="24"/>
        <v>0</v>
      </c>
      <c r="P78" s="181"/>
      <c r="Q78" s="199"/>
      <c r="R78" s="197" t="str">
        <f t="shared" si="1"/>
        <v/>
      </c>
      <c r="S78" s="197" t="str">
        <f t="shared" si="2"/>
        <v/>
      </c>
    </row>
    <row r="79" spans="1:19" hidden="1">
      <c r="A79" s="118" t="s">
        <v>308</v>
      </c>
      <c r="B79" s="119"/>
      <c r="C79" s="120" t="s">
        <v>309</v>
      </c>
      <c r="D79" s="121"/>
      <c r="E79" s="122"/>
      <c r="F79" s="123"/>
      <c r="G79" s="124"/>
      <c r="H79" s="124"/>
      <c r="I79" s="177"/>
      <c r="J79" s="178"/>
      <c r="K79" s="179"/>
      <c r="L79" s="180"/>
      <c r="M79" s="124"/>
      <c r="N79" s="177"/>
      <c r="O79" s="178"/>
      <c r="P79" s="181"/>
      <c r="Q79" s="198" t="str">
        <f>IF(OR(SUM(J80:J82)&gt;0,SUM(O80:O82)&gt;0),"xx","")</f>
        <v/>
      </c>
      <c r="R79" s="197" t="str">
        <f t="shared" si="1"/>
        <v/>
      </c>
      <c r="S79" s="197" t="str">
        <f t="shared" si="2"/>
        <v/>
      </c>
    </row>
    <row r="80" spans="1:19" hidden="1">
      <c r="A80" s="118" t="s">
        <v>310</v>
      </c>
      <c r="B80" s="119" t="s">
        <v>230</v>
      </c>
      <c r="C80" s="127" t="s">
        <v>311</v>
      </c>
      <c r="D80" s="121" t="s">
        <v>232</v>
      </c>
      <c r="E80" s="122">
        <v>64.42</v>
      </c>
      <c r="F80" s="123">
        <f>IF(E80=0,0,ROUND(E80*(1+E$10)*(1-E$11),2))</f>
        <v>77.66</v>
      </c>
      <c r="G80" s="128"/>
      <c r="H80" s="129"/>
      <c r="I80" s="182">
        <f t="shared" ref="I80:I82" si="25">IF(ISBLANK(E80),0,ROUND(F80*G80,2))</f>
        <v>0</v>
      </c>
      <c r="J80" s="182">
        <f t="shared" ref="J80:J82" si="26">IF(ISBLANK(G80),0,ROUND(G80*H80,2))</f>
        <v>0</v>
      </c>
      <c r="K80" s="179"/>
      <c r="L80" s="183">
        <f t="shared" ref="L80:M82" si="27">G80</f>
        <v>0</v>
      </c>
      <c r="M80" s="183">
        <f t="shared" si="27"/>
        <v>0</v>
      </c>
      <c r="N80" s="184">
        <f t="shared" ref="N80:N82" si="28">IF(ISBLANK(E80),0,ROUND(F80*L80,2))</f>
        <v>0</v>
      </c>
      <c r="O80" s="184">
        <f t="shared" ref="O80:O82" si="29">IF(ISBLANK(L80),0,ROUND(L80*M80,2))</f>
        <v>0</v>
      </c>
      <c r="P80" s="181"/>
      <c r="Q80" s="199"/>
      <c r="R80" s="197" t="str">
        <f t="shared" si="1"/>
        <v/>
      </c>
      <c r="S80" s="197" t="str">
        <f t="shared" si="2"/>
        <v/>
      </c>
    </row>
    <row r="81" spans="1:19" hidden="1">
      <c r="A81" s="118" t="s">
        <v>312</v>
      </c>
      <c r="B81" s="119" t="s">
        <v>230</v>
      </c>
      <c r="C81" s="127" t="s">
        <v>313</v>
      </c>
      <c r="D81" s="121" t="s">
        <v>232</v>
      </c>
      <c r="E81" s="122">
        <v>55.05</v>
      </c>
      <c r="F81" s="123">
        <f>IF(E81=0,0,ROUND(E81*(1+E$10)*(1-E$11),2))</f>
        <v>66.37</v>
      </c>
      <c r="G81" s="128"/>
      <c r="H81" s="129"/>
      <c r="I81" s="182">
        <f t="shared" si="25"/>
        <v>0</v>
      </c>
      <c r="J81" s="182">
        <f t="shared" si="26"/>
        <v>0</v>
      </c>
      <c r="K81" s="179"/>
      <c r="L81" s="183">
        <f t="shared" si="27"/>
        <v>0</v>
      </c>
      <c r="M81" s="183">
        <f t="shared" si="27"/>
        <v>0</v>
      </c>
      <c r="N81" s="184">
        <f t="shared" si="28"/>
        <v>0</v>
      </c>
      <c r="O81" s="184">
        <f t="shared" si="29"/>
        <v>0</v>
      </c>
      <c r="P81" s="181"/>
      <c r="Q81" s="199"/>
      <c r="R81" s="197" t="str">
        <f t="shared" si="1"/>
        <v/>
      </c>
      <c r="S81" s="197" t="str">
        <f t="shared" si="2"/>
        <v/>
      </c>
    </row>
    <row r="82" spans="1:19" ht="25.5" hidden="1">
      <c r="A82" s="118">
        <v>84126</v>
      </c>
      <c r="B82" s="119" t="s">
        <v>230</v>
      </c>
      <c r="C82" s="127" t="s">
        <v>314</v>
      </c>
      <c r="D82" s="121" t="s">
        <v>232</v>
      </c>
      <c r="E82" s="122">
        <v>36.58</v>
      </c>
      <c r="F82" s="123">
        <f>IF(E82=0,0,ROUND(E82*(1+E$10)*(1-E$11),2))</f>
        <v>44.1</v>
      </c>
      <c r="G82" s="128"/>
      <c r="H82" s="129"/>
      <c r="I82" s="182">
        <f t="shared" si="25"/>
        <v>0</v>
      </c>
      <c r="J82" s="182">
        <f t="shared" si="26"/>
        <v>0</v>
      </c>
      <c r="K82" s="179"/>
      <c r="L82" s="183">
        <f t="shared" si="27"/>
        <v>0</v>
      </c>
      <c r="M82" s="183">
        <f t="shared" si="27"/>
        <v>0</v>
      </c>
      <c r="N82" s="184">
        <f t="shared" si="28"/>
        <v>0</v>
      </c>
      <c r="O82" s="184">
        <f t="shared" si="29"/>
        <v>0</v>
      </c>
      <c r="P82" s="181"/>
      <c r="Q82" s="199"/>
      <c r="R82" s="197" t="str">
        <f t="shared" si="1"/>
        <v/>
      </c>
      <c r="S82" s="197" t="str">
        <f t="shared" ref="S82:S84" si="30">IF(Q82="X","x",IF(Q82="xx","x",IF(OR(J82&gt;0,O82&gt;0),"x","")))</f>
        <v/>
      </c>
    </row>
    <row r="83" spans="1:19">
      <c r="A83" s="200" t="s">
        <v>315</v>
      </c>
      <c r="B83" s="201"/>
      <c r="C83" s="202" t="s">
        <v>316</v>
      </c>
      <c r="D83" s="203"/>
      <c r="E83" s="204"/>
      <c r="F83" s="123"/>
      <c r="G83" s="124"/>
      <c r="H83" s="124"/>
      <c r="I83" s="177"/>
      <c r="J83" s="178"/>
      <c r="K83" s="226"/>
      <c r="L83" s="180"/>
      <c r="M83" s="124"/>
      <c r="N83" s="177"/>
      <c r="O83" s="178"/>
      <c r="P83" s="181"/>
      <c r="Q83" s="231" t="str">
        <f>IF(OR(SUM(J85:J122)&gt;0,SUM(O85:O122)&gt;0),"xx","")</f>
        <v>xx</v>
      </c>
      <c r="R83" s="232" t="str">
        <f t="shared" si="1"/>
        <v>x</v>
      </c>
      <c r="S83" s="197" t="str">
        <f t="shared" si="30"/>
        <v>x</v>
      </c>
    </row>
    <row r="84" spans="1:19">
      <c r="A84" s="200" t="s">
        <v>317</v>
      </c>
      <c r="B84" s="201"/>
      <c r="C84" s="202" t="s">
        <v>318</v>
      </c>
      <c r="D84" s="203"/>
      <c r="E84" s="204"/>
      <c r="F84" s="123"/>
      <c r="G84" s="124"/>
      <c r="H84" s="124"/>
      <c r="I84" s="177"/>
      <c r="J84" s="178"/>
      <c r="K84" s="226"/>
      <c r="L84" s="180"/>
      <c r="M84" s="124"/>
      <c r="N84" s="177"/>
      <c r="O84" s="178"/>
      <c r="P84" s="181"/>
      <c r="Q84" s="233" t="str">
        <f>IF(OR(SUM(J86:J94)&gt;0,SUM(O86:O94)&gt;0),"xx","")</f>
        <v>xx</v>
      </c>
      <c r="R84" s="234" t="str">
        <f t="shared" si="1"/>
        <v>x</v>
      </c>
      <c r="S84" s="197" t="str">
        <f t="shared" si="30"/>
        <v>x</v>
      </c>
    </row>
    <row r="85" spans="1:19">
      <c r="A85" s="200" t="s">
        <v>319</v>
      </c>
      <c r="B85" s="201"/>
      <c r="C85" s="202" t="s">
        <v>320</v>
      </c>
      <c r="D85" s="121"/>
      <c r="E85" s="122"/>
      <c r="F85" s="123"/>
      <c r="G85" s="124"/>
      <c r="H85" s="124"/>
      <c r="I85" s="177"/>
      <c r="J85" s="178"/>
      <c r="K85" s="179"/>
      <c r="L85" s="180"/>
      <c r="M85" s="124"/>
      <c r="N85" s="177"/>
      <c r="O85" s="178"/>
      <c r="P85" s="181"/>
      <c r="Q85" s="195" t="str">
        <f>IF(OR(SUM(J87:J95)&gt;0,SUM(O87:O95)&gt;0),"xx","")</f>
        <v>xx</v>
      </c>
      <c r="R85" s="196" t="str">
        <f t="shared" si="1"/>
        <v>x</v>
      </c>
      <c r="S85" s="197" t="str">
        <f t="shared" ref="S85:S148" si="31">IF(Q85="X","x",IF(Q85="xx","x",IF(OR(J85&gt;0,O85&gt;0),"x","")))</f>
        <v>x</v>
      </c>
    </row>
    <row r="86" spans="1:19" hidden="1">
      <c r="A86" s="200" t="s">
        <v>321</v>
      </c>
      <c r="B86" s="201"/>
      <c r="C86" s="202" t="s">
        <v>322</v>
      </c>
      <c r="D86" s="121"/>
      <c r="E86" s="122"/>
      <c r="F86" s="123"/>
      <c r="G86" s="124"/>
      <c r="H86" s="124"/>
      <c r="I86" s="177"/>
      <c r="J86" s="178"/>
      <c r="K86" s="179"/>
      <c r="L86" s="180"/>
      <c r="M86" s="124"/>
      <c r="N86" s="177"/>
      <c r="O86" s="178"/>
      <c r="P86" s="181"/>
      <c r="Q86" s="198" t="str">
        <f>IF(OR(SUM(J87:J92)&gt;0,SUM(O87:O92)&gt;0),"xx","")</f>
        <v/>
      </c>
      <c r="R86" s="197" t="str">
        <f t="shared" ref="R86:R149" si="32">IF(Q86="X","x",IF(Q86="xx","x",IF(O86&gt;0,"x","")))</f>
        <v/>
      </c>
      <c r="S86" s="197" t="str">
        <f t="shared" si="31"/>
        <v/>
      </c>
    </row>
    <row r="87" spans="1:19" ht="25.5" hidden="1">
      <c r="A87" s="200" t="s">
        <v>323</v>
      </c>
      <c r="B87" s="205" t="s">
        <v>230</v>
      </c>
      <c r="C87" s="127" t="s">
        <v>324</v>
      </c>
      <c r="D87" s="121" t="s">
        <v>232</v>
      </c>
      <c r="E87" s="122">
        <v>52.4</v>
      </c>
      <c r="F87" s="123">
        <f t="shared" ref="F87:F92" si="33">IF(E87=0,0,ROUND(E87*(1+E$10)*(1-E$11),2))</f>
        <v>63.17</v>
      </c>
      <c r="G87" s="206"/>
      <c r="H87" s="207"/>
      <c r="I87" s="182">
        <f t="shared" ref="I87:I92" si="34">IF(ISBLANK(E87),0,ROUND(F87*G87,2))</f>
        <v>0</v>
      </c>
      <c r="J87" s="182">
        <f t="shared" ref="J87:J92" si="35">IF(ISBLANK(G87),0,ROUND(G87*H87,2))</f>
        <v>0</v>
      </c>
      <c r="K87" s="179"/>
      <c r="L87" s="183">
        <f t="shared" ref="L87:M92" si="36">G87</f>
        <v>0</v>
      </c>
      <c r="M87" s="183">
        <f t="shared" si="36"/>
        <v>0</v>
      </c>
      <c r="N87" s="184">
        <f t="shared" ref="N87:N92" si="37">IF(ISBLANK(E87),0,ROUND(F87*L87,2))</f>
        <v>0</v>
      </c>
      <c r="O87" s="184">
        <f t="shared" ref="O87:O92" si="38">IF(ISBLANK(L87),0,ROUND(L87*M87,2))</f>
        <v>0</v>
      </c>
      <c r="P87" s="181"/>
      <c r="Q87" s="199"/>
      <c r="R87" s="197" t="str">
        <f t="shared" si="32"/>
        <v/>
      </c>
      <c r="S87" s="197" t="str">
        <f t="shared" si="31"/>
        <v/>
      </c>
    </row>
    <row r="88" spans="1:19" hidden="1">
      <c r="A88" s="200">
        <v>98458</v>
      </c>
      <c r="B88" s="205" t="s">
        <v>230</v>
      </c>
      <c r="C88" s="127" t="s">
        <v>325</v>
      </c>
      <c r="D88" s="121" t="s">
        <v>232</v>
      </c>
      <c r="E88" s="122">
        <v>89.11</v>
      </c>
      <c r="F88" s="123">
        <f t="shared" si="33"/>
        <v>107.43</v>
      </c>
      <c r="G88" s="206"/>
      <c r="H88" s="207"/>
      <c r="I88" s="182">
        <f t="shared" si="34"/>
        <v>0</v>
      </c>
      <c r="J88" s="182">
        <f t="shared" si="35"/>
        <v>0</v>
      </c>
      <c r="K88" s="179"/>
      <c r="L88" s="183">
        <f t="shared" si="36"/>
        <v>0</v>
      </c>
      <c r="M88" s="183">
        <f t="shared" si="36"/>
        <v>0</v>
      </c>
      <c r="N88" s="184">
        <f t="shared" si="37"/>
        <v>0</v>
      </c>
      <c r="O88" s="184">
        <f t="shared" si="38"/>
        <v>0</v>
      </c>
      <c r="P88" s="181"/>
      <c r="Q88" s="199"/>
      <c r="R88" s="197" t="str">
        <f t="shared" si="32"/>
        <v/>
      </c>
      <c r="S88" s="197" t="str">
        <f t="shared" si="31"/>
        <v/>
      </c>
    </row>
    <row r="89" spans="1:19" hidden="1">
      <c r="A89" s="200">
        <v>98459</v>
      </c>
      <c r="B89" s="205" t="s">
        <v>230</v>
      </c>
      <c r="C89" s="127" t="s">
        <v>326</v>
      </c>
      <c r="D89" s="121" t="s">
        <v>232</v>
      </c>
      <c r="E89" s="122">
        <v>77.23</v>
      </c>
      <c r="F89" s="123">
        <f t="shared" si="33"/>
        <v>93.11</v>
      </c>
      <c r="G89" s="206"/>
      <c r="H89" s="207"/>
      <c r="I89" s="182">
        <f t="shared" si="34"/>
        <v>0</v>
      </c>
      <c r="J89" s="182">
        <f t="shared" si="35"/>
        <v>0</v>
      </c>
      <c r="K89" s="179"/>
      <c r="L89" s="183">
        <f t="shared" si="36"/>
        <v>0</v>
      </c>
      <c r="M89" s="183">
        <f t="shared" si="36"/>
        <v>0</v>
      </c>
      <c r="N89" s="184">
        <f t="shared" si="37"/>
        <v>0</v>
      </c>
      <c r="O89" s="184">
        <f t="shared" si="38"/>
        <v>0</v>
      </c>
      <c r="P89" s="181"/>
      <c r="Q89" s="199"/>
      <c r="R89" s="197" t="str">
        <f t="shared" si="32"/>
        <v/>
      </c>
      <c r="S89" s="197" t="str">
        <f t="shared" si="31"/>
        <v/>
      </c>
    </row>
    <row r="90" spans="1:19" hidden="1">
      <c r="A90" s="200">
        <v>85423</v>
      </c>
      <c r="B90" s="205" t="s">
        <v>230</v>
      </c>
      <c r="C90" s="127" t="s">
        <v>327</v>
      </c>
      <c r="D90" s="121" t="s">
        <v>232</v>
      </c>
      <c r="E90" s="122">
        <v>7.37</v>
      </c>
      <c r="F90" s="123">
        <f t="shared" si="33"/>
        <v>8.89</v>
      </c>
      <c r="G90" s="206"/>
      <c r="H90" s="207"/>
      <c r="I90" s="182">
        <f t="shared" si="34"/>
        <v>0</v>
      </c>
      <c r="J90" s="182">
        <f t="shared" si="35"/>
        <v>0</v>
      </c>
      <c r="K90" s="179"/>
      <c r="L90" s="183">
        <f t="shared" si="36"/>
        <v>0</v>
      </c>
      <c r="M90" s="183">
        <f t="shared" si="36"/>
        <v>0</v>
      </c>
      <c r="N90" s="184">
        <f t="shared" si="37"/>
        <v>0</v>
      </c>
      <c r="O90" s="184">
        <f t="shared" si="38"/>
        <v>0</v>
      </c>
      <c r="P90" s="181"/>
      <c r="Q90" s="199"/>
      <c r="R90" s="197" t="str">
        <f t="shared" si="32"/>
        <v/>
      </c>
      <c r="S90" s="197" t="str">
        <f t="shared" si="31"/>
        <v/>
      </c>
    </row>
    <row r="91" spans="1:19" ht="25.5" hidden="1">
      <c r="A91" s="200">
        <v>85424</v>
      </c>
      <c r="B91" s="205" t="s">
        <v>230</v>
      </c>
      <c r="C91" s="127" t="s">
        <v>328</v>
      </c>
      <c r="D91" s="121" t="s">
        <v>232</v>
      </c>
      <c r="E91" s="122">
        <v>22.48</v>
      </c>
      <c r="F91" s="123">
        <f t="shared" si="33"/>
        <v>27.1</v>
      </c>
      <c r="G91" s="206"/>
      <c r="H91" s="207"/>
      <c r="I91" s="182">
        <f t="shared" si="34"/>
        <v>0</v>
      </c>
      <c r="J91" s="182">
        <f t="shared" si="35"/>
        <v>0</v>
      </c>
      <c r="K91" s="179"/>
      <c r="L91" s="183">
        <f t="shared" si="36"/>
        <v>0</v>
      </c>
      <c r="M91" s="183">
        <f t="shared" si="36"/>
        <v>0</v>
      </c>
      <c r="N91" s="184">
        <f t="shared" si="37"/>
        <v>0</v>
      </c>
      <c r="O91" s="184">
        <f t="shared" si="38"/>
        <v>0</v>
      </c>
      <c r="P91" s="181"/>
      <c r="Q91" s="199"/>
      <c r="R91" s="197" t="str">
        <f t="shared" si="32"/>
        <v/>
      </c>
      <c r="S91" s="197" t="str">
        <f t="shared" si="31"/>
        <v/>
      </c>
    </row>
    <row r="92" spans="1:19" ht="25.5" hidden="1">
      <c r="A92" s="200">
        <v>92235</v>
      </c>
      <c r="B92" s="205" t="s">
        <v>230</v>
      </c>
      <c r="C92" s="127" t="s">
        <v>329</v>
      </c>
      <c r="D92" s="121" t="s">
        <v>232</v>
      </c>
      <c r="E92" s="122">
        <v>54.89</v>
      </c>
      <c r="F92" s="123">
        <f t="shared" si="33"/>
        <v>66.180000000000007</v>
      </c>
      <c r="G92" s="206"/>
      <c r="H92" s="207"/>
      <c r="I92" s="182">
        <f t="shared" si="34"/>
        <v>0</v>
      </c>
      <c r="J92" s="182">
        <f t="shared" si="35"/>
        <v>0</v>
      </c>
      <c r="K92" s="179"/>
      <c r="L92" s="183">
        <f t="shared" si="36"/>
        <v>0</v>
      </c>
      <c r="M92" s="183">
        <f t="shared" si="36"/>
        <v>0</v>
      </c>
      <c r="N92" s="184">
        <f t="shared" si="37"/>
        <v>0</v>
      </c>
      <c r="O92" s="184">
        <f t="shared" si="38"/>
        <v>0</v>
      </c>
      <c r="P92" s="181"/>
      <c r="Q92" s="199"/>
      <c r="R92" s="197" t="str">
        <f t="shared" si="32"/>
        <v/>
      </c>
      <c r="S92" s="197" t="str">
        <f t="shared" si="31"/>
        <v/>
      </c>
    </row>
    <row r="93" spans="1:19">
      <c r="A93" s="200" t="s">
        <v>330</v>
      </c>
      <c r="B93" s="201"/>
      <c r="C93" s="202" t="s">
        <v>331</v>
      </c>
      <c r="D93" s="121"/>
      <c r="E93" s="122"/>
      <c r="F93" s="123"/>
      <c r="G93" s="124"/>
      <c r="H93" s="124"/>
      <c r="I93" s="177"/>
      <c r="J93" s="178"/>
      <c r="K93" s="179"/>
      <c r="L93" s="180"/>
      <c r="M93" s="124"/>
      <c r="N93" s="177"/>
      <c r="O93" s="178"/>
      <c r="P93" s="181"/>
      <c r="Q93" s="231" t="str">
        <f>IF(OR(SUM(J94:J94)&gt;0,SUM(O94:O94)&gt;0),"xx","")</f>
        <v>xx</v>
      </c>
      <c r="R93" s="232" t="str">
        <f t="shared" si="32"/>
        <v>x</v>
      </c>
      <c r="S93" s="197" t="str">
        <f t="shared" si="31"/>
        <v>x</v>
      </c>
    </row>
    <row r="94" spans="1:19">
      <c r="A94" s="200">
        <v>41598</v>
      </c>
      <c r="B94" s="205" t="s">
        <v>230</v>
      </c>
      <c r="C94" s="127" t="s">
        <v>332</v>
      </c>
      <c r="D94" s="121" t="s">
        <v>274</v>
      </c>
      <c r="E94" s="122">
        <v>1444.12</v>
      </c>
      <c r="F94" s="123">
        <f>IF(E94=0,0,ROUND(E94*(1+E$10)*(1-E$11),2))</f>
        <v>1741.03</v>
      </c>
      <c r="G94" s="206">
        <v>1</v>
      </c>
      <c r="H94" s="207">
        <f>F94</f>
        <v>1741.03</v>
      </c>
      <c r="I94" s="182">
        <f t="shared" ref="I94" si="39">IF(ISBLANK(E94),0,ROUND(F94*G94,2))</f>
        <v>1741.03</v>
      </c>
      <c r="J94" s="182">
        <f>IF(ISBLANK(G94),0,ROUND(G94*H94,2))</f>
        <v>1741.03</v>
      </c>
      <c r="K94" s="179"/>
      <c r="L94" s="183">
        <f t="shared" ref="L94:M94" si="40">G94</f>
        <v>1</v>
      </c>
      <c r="M94" s="183">
        <f t="shared" si="40"/>
        <v>1741.03</v>
      </c>
      <c r="N94" s="184">
        <f t="shared" ref="N94" si="41">IF(ISBLANK(E94),0,ROUND(F94*L94,2))</f>
        <v>1741.03</v>
      </c>
      <c r="O94" s="227">
        <f t="shared" ref="O94" si="42">IF(ISBLANK(L94),0,ROUND(L94*M94,2))</f>
        <v>1741.03</v>
      </c>
      <c r="P94" s="181"/>
      <c r="Q94" s="235"/>
      <c r="R94" s="234" t="str">
        <f t="shared" si="32"/>
        <v>x</v>
      </c>
      <c r="S94" s="197" t="str">
        <f t="shared" si="31"/>
        <v>x</v>
      </c>
    </row>
    <row r="95" spans="1:19">
      <c r="A95" s="200" t="s">
        <v>333</v>
      </c>
      <c r="B95" s="201"/>
      <c r="C95" s="202" t="s">
        <v>334</v>
      </c>
      <c r="D95" s="121"/>
      <c r="E95" s="122"/>
      <c r="F95" s="123"/>
      <c r="G95" s="124"/>
      <c r="H95" s="207">
        <f>F95</f>
        <v>0</v>
      </c>
      <c r="I95" s="177"/>
      <c r="J95" s="178"/>
      <c r="K95" s="179"/>
      <c r="L95" s="180"/>
      <c r="M95" s="124"/>
      <c r="N95" s="177"/>
      <c r="O95" s="178"/>
      <c r="P95" s="181"/>
      <c r="Q95" s="195" t="str">
        <f>IF(OR(SUM(J96:J115)&gt;0,SUM(O96:O115)&gt;0),"xx","")</f>
        <v>xx</v>
      </c>
      <c r="R95" s="196" t="str">
        <f t="shared" si="32"/>
        <v>x</v>
      </c>
      <c r="S95" s="197" t="str">
        <f t="shared" si="31"/>
        <v>x</v>
      </c>
    </row>
    <row r="96" spans="1:19" ht="25.5" hidden="1">
      <c r="A96" s="200">
        <v>93206</v>
      </c>
      <c r="B96" s="205" t="s">
        <v>230</v>
      </c>
      <c r="C96" s="127" t="s">
        <v>335</v>
      </c>
      <c r="D96" s="121" t="s">
        <v>232</v>
      </c>
      <c r="E96" s="122">
        <v>800.4</v>
      </c>
      <c r="F96" s="123">
        <f t="shared" ref="F96:F115" si="43">IF(E96=0,0,ROUND(E96*(1+E$10)*(1-E$11),2))</f>
        <v>964.96</v>
      </c>
      <c r="G96" s="206"/>
      <c r="H96" s="207"/>
      <c r="I96" s="182">
        <f t="shared" ref="I96:I115" si="44">IF(ISBLANK(E96),0,ROUND(F96*G96,2))</f>
        <v>0</v>
      </c>
      <c r="J96" s="182">
        <f t="shared" ref="J96:J115" si="45">IF(ISBLANK(G96),0,ROUND(G96*H96,2))</f>
        <v>0</v>
      </c>
      <c r="K96" s="179"/>
      <c r="L96" s="183">
        <f t="shared" ref="L96:M115" si="46">G96</f>
        <v>0</v>
      </c>
      <c r="M96" s="183">
        <f t="shared" si="46"/>
        <v>0</v>
      </c>
      <c r="N96" s="184">
        <f t="shared" ref="N96:N115" si="47">IF(ISBLANK(E96),0,ROUND(F96*L96,2))</f>
        <v>0</v>
      </c>
      <c r="O96" s="184">
        <f t="shared" ref="O96:O115" si="48">IF(ISBLANK(L96),0,ROUND(L96*M96,2))</f>
        <v>0</v>
      </c>
      <c r="P96" s="181"/>
      <c r="Q96" s="199"/>
      <c r="R96" s="197" t="str">
        <f t="shared" si="32"/>
        <v/>
      </c>
      <c r="S96" s="197" t="str">
        <f t="shared" si="31"/>
        <v/>
      </c>
    </row>
    <row r="97" spans="1:19" ht="25.5" hidden="1">
      <c r="A97" s="200">
        <v>93207</v>
      </c>
      <c r="B97" s="205" t="s">
        <v>230</v>
      </c>
      <c r="C97" s="127" t="s">
        <v>336</v>
      </c>
      <c r="D97" s="121" t="s">
        <v>232</v>
      </c>
      <c r="E97" s="122">
        <v>745.31</v>
      </c>
      <c r="F97" s="123">
        <f t="shared" si="43"/>
        <v>898.55</v>
      </c>
      <c r="G97" s="206"/>
      <c r="H97" s="207"/>
      <c r="I97" s="182">
        <f t="shared" si="44"/>
        <v>0</v>
      </c>
      <c r="J97" s="182">
        <f t="shared" si="45"/>
        <v>0</v>
      </c>
      <c r="K97" s="179"/>
      <c r="L97" s="183">
        <f t="shared" si="46"/>
        <v>0</v>
      </c>
      <c r="M97" s="183">
        <f t="shared" si="46"/>
        <v>0</v>
      </c>
      <c r="N97" s="184">
        <f t="shared" si="47"/>
        <v>0</v>
      </c>
      <c r="O97" s="184">
        <f t="shared" si="48"/>
        <v>0</v>
      </c>
      <c r="P97" s="181"/>
      <c r="Q97" s="199"/>
      <c r="R97" s="197" t="str">
        <f t="shared" si="32"/>
        <v/>
      </c>
      <c r="S97" s="197" t="str">
        <f t="shared" si="31"/>
        <v/>
      </c>
    </row>
    <row r="98" spans="1:19" ht="25.5" hidden="1">
      <c r="A98" s="200">
        <v>93208</v>
      </c>
      <c r="B98" s="205" t="s">
        <v>230</v>
      </c>
      <c r="C98" s="127" t="s">
        <v>337</v>
      </c>
      <c r="D98" s="121" t="s">
        <v>232</v>
      </c>
      <c r="E98" s="122">
        <v>605.55999999999995</v>
      </c>
      <c r="F98" s="123">
        <f t="shared" si="43"/>
        <v>730.06</v>
      </c>
      <c r="G98" s="206"/>
      <c r="H98" s="207"/>
      <c r="I98" s="182">
        <f t="shared" si="44"/>
        <v>0</v>
      </c>
      <c r="J98" s="182">
        <f t="shared" si="45"/>
        <v>0</v>
      </c>
      <c r="K98" s="179"/>
      <c r="L98" s="183">
        <f t="shared" si="46"/>
        <v>0</v>
      </c>
      <c r="M98" s="183">
        <f t="shared" si="46"/>
        <v>0</v>
      </c>
      <c r="N98" s="184">
        <f t="shared" si="47"/>
        <v>0</v>
      </c>
      <c r="O98" s="184">
        <f t="shared" si="48"/>
        <v>0</v>
      </c>
      <c r="P98" s="181"/>
      <c r="Q98" s="199"/>
      <c r="R98" s="197" t="str">
        <f t="shared" si="32"/>
        <v/>
      </c>
      <c r="S98" s="197" t="str">
        <f t="shared" si="31"/>
        <v/>
      </c>
    </row>
    <row r="99" spans="1:19" ht="25.5" hidden="1">
      <c r="A99" s="200">
        <v>93209</v>
      </c>
      <c r="B99" s="205" t="s">
        <v>230</v>
      </c>
      <c r="C99" s="127" t="s">
        <v>338</v>
      </c>
      <c r="D99" s="121" t="s">
        <v>232</v>
      </c>
      <c r="E99" s="122">
        <v>662.52</v>
      </c>
      <c r="F99" s="123">
        <f t="shared" si="43"/>
        <v>798.73</v>
      </c>
      <c r="G99" s="206"/>
      <c r="H99" s="207"/>
      <c r="I99" s="182">
        <f t="shared" si="44"/>
        <v>0</v>
      </c>
      <c r="J99" s="182">
        <f t="shared" si="45"/>
        <v>0</v>
      </c>
      <c r="K99" s="179"/>
      <c r="L99" s="183">
        <f t="shared" si="46"/>
        <v>0</v>
      </c>
      <c r="M99" s="183">
        <f t="shared" si="46"/>
        <v>0</v>
      </c>
      <c r="N99" s="184">
        <f t="shared" si="47"/>
        <v>0</v>
      </c>
      <c r="O99" s="184">
        <f t="shared" si="48"/>
        <v>0</v>
      </c>
      <c r="P99" s="181"/>
      <c r="Q99" s="199"/>
      <c r="R99" s="197" t="str">
        <f t="shared" si="32"/>
        <v/>
      </c>
      <c r="S99" s="197" t="str">
        <f t="shared" si="31"/>
        <v/>
      </c>
    </row>
    <row r="100" spans="1:19" ht="25.5" hidden="1">
      <c r="A100" s="200">
        <v>93210</v>
      </c>
      <c r="B100" s="205" t="s">
        <v>230</v>
      </c>
      <c r="C100" s="127" t="s">
        <v>339</v>
      </c>
      <c r="D100" s="121" t="s">
        <v>232</v>
      </c>
      <c r="E100" s="122">
        <v>381.38</v>
      </c>
      <c r="F100" s="123">
        <f t="shared" si="43"/>
        <v>459.79</v>
      </c>
      <c r="G100" s="206"/>
      <c r="H100" s="207"/>
      <c r="I100" s="182">
        <f t="shared" si="44"/>
        <v>0</v>
      </c>
      <c r="J100" s="182">
        <f t="shared" si="45"/>
        <v>0</v>
      </c>
      <c r="K100" s="179"/>
      <c r="L100" s="183">
        <f t="shared" si="46"/>
        <v>0</v>
      </c>
      <c r="M100" s="183">
        <f t="shared" si="46"/>
        <v>0</v>
      </c>
      <c r="N100" s="184">
        <f t="shared" si="47"/>
        <v>0</v>
      </c>
      <c r="O100" s="184">
        <f t="shared" si="48"/>
        <v>0</v>
      </c>
      <c r="P100" s="181"/>
      <c r="Q100" s="199"/>
      <c r="R100" s="197" t="str">
        <f t="shared" si="32"/>
        <v/>
      </c>
      <c r="S100" s="197" t="str">
        <f t="shared" si="31"/>
        <v/>
      </c>
    </row>
    <row r="101" spans="1:19" ht="25.5" hidden="1">
      <c r="A101" s="200">
        <v>93211</v>
      </c>
      <c r="B101" s="205" t="s">
        <v>230</v>
      </c>
      <c r="C101" s="127" t="s">
        <v>340</v>
      </c>
      <c r="D101" s="121" t="s">
        <v>232</v>
      </c>
      <c r="E101" s="122">
        <v>388.4</v>
      </c>
      <c r="F101" s="123">
        <f t="shared" si="43"/>
        <v>468.26</v>
      </c>
      <c r="G101" s="206"/>
      <c r="H101" s="207"/>
      <c r="I101" s="182">
        <f t="shared" si="44"/>
        <v>0</v>
      </c>
      <c r="J101" s="182">
        <f t="shared" si="45"/>
        <v>0</v>
      </c>
      <c r="K101" s="179"/>
      <c r="L101" s="183">
        <f t="shared" si="46"/>
        <v>0</v>
      </c>
      <c r="M101" s="183">
        <f t="shared" si="46"/>
        <v>0</v>
      </c>
      <c r="N101" s="184">
        <f t="shared" si="47"/>
        <v>0</v>
      </c>
      <c r="O101" s="184">
        <f t="shared" si="48"/>
        <v>0</v>
      </c>
      <c r="P101" s="181"/>
      <c r="Q101" s="199"/>
      <c r="R101" s="197" t="str">
        <f t="shared" si="32"/>
        <v/>
      </c>
      <c r="S101" s="197" t="str">
        <f t="shared" si="31"/>
        <v/>
      </c>
    </row>
    <row r="102" spans="1:19" ht="25.5" hidden="1">
      <c r="A102" s="200">
        <v>93212</v>
      </c>
      <c r="B102" s="208" t="s">
        <v>230</v>
      </c>
      <c r="C102" s="127" t="s">
        <v>341</v>
      </c>
      <c r="D102" s="121" t="s">
        <v>232</v>
      </c>
      <c r="E102" s="122">
        <v>698.27</v>
      </c>
      <c r="F102" s="123">
        <f t="shared" si="43"/>
        <v>841.83</v>
      </c>
      <c r="G102" s="206"/>
      <c r="H102" s="207"/>
      <c r="I102" s="182">
        <f t="shared" si="44"/>
        <v>0</v>
      </c>
      <c r="J102" s="182">
        <f t="shared" si="45"/>
        <v>0</v>
      </c>
      <c r="K102" s="179"/>
      <c r="L102" s="183">
        <f t="shared" si="46"/>
        <v>0</v>
      </c>
      <c r="M102" s="183">
        <f t="shared" si="46"/>
        <v>0</v>
      </c>
      <c r="N102" s="184">
        <f t="shared" si="47"/>
        <v>0</v>
      </c>
      <c r="O102" s="184">
        <f t="shared" si="48"/>
        <v>0</v>
      </c>
      <c r="P102" s="181"/>
      <c r="Q102" s="199"/>
      <c r="R102" s="197" t="str">
        <f t="shared" si="32"/>
        <v/>
      </c>
      <c r="S102" s="197" t="str">
        <f t="shared" si="31"/>
        <v/>
      </c>
    </row>
    <row r="103" spans="1:19" ht="25.5" hidden="1">
      <c r="A103" s="200">
        <v>93213</v>
      </c>
      <c r="B103" s="208" t="s">
        <v>230</v>
      </c>
      <c r="C103" s="127" t="s">
        <v>342</v>
      </c>
      <c r="D103" s="121" t="s">
        <v>232</v>
      </c>
      <c r="E103" s="122">
        <v>747.32</v>
      </c>
      <c r="F103" s="123">
        <f t="shared" si="43"/>
        <v>900.97</v>
      </c>
      <c r="G103" s="206"/>
      <c r="H103" s="207"/>
      <c r="I103" s="182">
        <f t="shared" si="44"/>
        <v>0</v>
      </c>
      <c r="J103" s="182">
        <f t="shared" si="45"/>
        <v>0</v>
      </c>
      <c r="K103" s="179"/>
      <c r="L103" s="183">
        <f t="shared" si="46"/>
        <v>0</v>
      </c>
      <c r="M103" s="183">
        <f t="shared" si="46"/>
        <v>0</v>
      </c>
      <c r="N103" s="184">
        <f t="shared" si="47"/>
        <v>0</v>
      </c>
      <c r="O103" s="184">
        <f t="shared" si="48"/>
        <v>0</v>
      </c>
      <c r="P103" s="181"/>
      <c r="Q103" s="199"/>
      <c r="R103" s="197" t="str">
        <f t="shared" si="32"/>
        <v/>
      </c>
      <c r="S103" s="197" t="str">
        <f t="shared" si="31"/>
        <v/>
      </c>
    </row>
    <row r="104" spans="1:19" ht="25.5" hidden="1">
      <c r="A104" s="200">
        <v>93214</v>
      </c>
      <c r="B104" s="208" t="s">
        <v>230</v>
      </c>
      <c r="C104" s="127" t="s">
        <v>343</v>
      </c>
      <c r="D104" s="121" t="s">
        <v>274</v>
      </c>
      <c r="E104" s="122">
        <v>4513.45</v>
      </c>
      <c r="F104" s="123">
        <f t="shared" si="43"/>
        <v>5441.42</v>
      </c>
      <c r="G104" s="206"/>
      <c r="H104" s="207"/>
      <c r="I104" s="182">
        <f t="shared" si="44"/>
        <v>0</v>
      </c>
      <c r="J104" s="182">
        <f t="shared" si="45"/>
        <v>0</v>
      </c>
      <c r="K104" s="179"/>
      <c r="L104" s="183">
        <f t="shared" si="46"/>
        <v>0</v>
      </c>
      <c r="M104" s="183">
        <f t="shared" si="46"/>
        <v>0</v>
      </c>
      <c r="N104" s="184">
        <f t="shared" si="47"/>
        <v>0</v>
      </c>
      <c r="O104" s="184">
        <f t="shared" si="48"/>
        <v>0</v>
      </c>
      <c r="P104" s="181"/>
      <c r="Q104" s="199"/>
      <c r="R104" s="197" t="str">
        <f t="shared" si="32"/>
        <v/>
      </c>
      <c r="S104" s="197" t="str">
        <f t="shared" si="31"/>
        <v/>
      </c>
    </row>
    <row r="105" spans="1:19" ht="25.5" hidden="1">
      <c r="A105" s="200">
        <v>93243</v>
      </c>
      <c r="B105" s="208" t="s">
        <v>230</v>
      </c>
      <c r="C105" s="127" t="s">
        <v>344</v>
      </c>
      <c r="D105" s="121" t="s">
        <v>274</v>
      </c>
      <c r="E105" s="122">
        <v>6752.42</v>
      </c>
      <c r="F105" s="123">
        <f t="shared" si="43"/>
        <v>8140.72</v>
      </c>
      <c r="G105" s="206"/>
      <c r="H105" s="207"/>
      <c r="I105" s="182">
        <f t="shared" si="44"/>
        <v>0</v>
      </c>
      <c r="J105" s="182">
        <f t="shared" si="45"/>
        <v>0</v>
      </c>
      <c r="K105" s="179"/>
      <c r="L105" s="183">
        <f t="shared" si="46"/>
        <v>0</v>
      </c>
      <c r="M105" s="183">
        <f t="shared" si="46"/>
        <v>0</v>
      </c>
      <c r="N105" s="184">
        <f t="shared" si="47"/>
        <v>0</v>
      </c>
      <c r="O105" s="184">
        <f t="shared" si="48"/>
        <v>0</v>
      </c>
      <c r="P105" s="181"/>
      <c r="Q105" s="199"/>
      <c r="R105" s="197" t="str">
        <f t="shared" si="32"/>
        <v/>
      </c>
      <c r="S105" s="197" t="str">
        <f t="shared" si="31"/>
        <v/>
      </c>
    </row>
    <row r="106" spans="1:19" ht="25.5" hidden="1">
      <c r="A106" s="200">
        <v>93582</v>
      </c>
      <c r="B106" s="208" t="s">
        <v>230</v>
      </c>
      <c r="C106" s="127" t="s">
        <v>345</v>
      </c>
      <c r="D106" s="121" t="s">
        <v>232</v>
      </c>
      <c r="E106" s="122">
        <v>183.68</v>
      </c>
      <c r="F106" s="123">
        <f t="shared" si="43"/>
        <v>221.44</v>
      </c>
      <c r="G106" s="206"/>
      <c r="H106" s="207"/>
      <c r="I106" s="182">
        <f t="shared" si="44"/>
        <v>0</v>
      </c>
      <c r="J106" s="182">
        <f t="shared" si="45"/>
        <v>0</v>
      </c>
      <c r="K106" s="179"/>
      <c r="L106" s="183">
        <f t="shared" si="46"/>
        <v>0</v>
      </c>
      <c r="M106" s="183">
        <f t="shared" si="46"/>
        <v>0</v>
      </c>
      <c r="N106" s="184">
        <f t="shared" si="47"/>
        <v>0</v>
      </c>
      <c r="O106" s="184">
        <f t="shared" si="48"/>
        <v>0</v>
      </c>
      <c r="P106" s="181"/>
      <c r="Q106" s="199"/>
      <c r="R106" s="197" t="str">
        <f t="shared" si="32"/>
        <v/>
      </c>
      <c r="S106" s="197" t="str">
        <f t="shared" si="31"/>
        <v/>
      </c>
    </row>
    <row r="107" spans="1:19" ht="25.5" hidden="1">
      <c r="A107" s="200">
        <v>93583</v>
      </c>
      <c r="B107" s="208" t="s">
        <v>230</v>
      </c>
      <c r="C107" s="127" t="s">
        <v>346</v>
      </c>
      <c r="D107" s="121" t="s">
        <v>232</v>
      </c>
      <c r="E107" s="122">
        <v>302.12</v>
      </c>
      <c r="F107" s="123">
        <f t="shared" si="43"/>
        <v>364.24</v>
      </c>
      <c r="G107" s="206"/>
      <c r="H107" s="207"/>
      <c r="I107" s="182">
        <f t="shared" si="44"/>
        <v>0</v>
      </c>
      <c r="J107" s="182">
        <f t="shared" si="45"/>
        <v>0</v>
      </c>
      <c r="K107" s="179"/>
      <c r="L107" s="183">
        <f t="shared" si="46"/>
        <v>0</v>
      </c>
      <c r="M107" s="183">
        <f t="shared" si="46"/>
        <v>0</v>
      </c>
      <c r="N107" s="184">
        <f t="shared" si="47"/>
        <v>0</v>
      </c>
      <c r="O107" s="184">
        <f t="shared" si="48"/>
        <v>0</v>
      </c>
      <c r="P107" s="181"/>
      <c r="Q107" s="199"/>
      <c r="R107" s="197" t="str">
        <f t="shared" si="32"/>
        <v/>
      </c>
      <c r="S107" s="197" t="str">
        <f t="shared" si="31"/>
        <v/>
      </c>
    </row>
    <row r="108" spans="1:19" ht="25.5" hidden="1">
      <c r="A108" s="200">
        <v>93584</v>
      </c>
      <c r="B108" s="208" t="s">
        <v>230</v>
      </c>
      <c r="C108" s="127" t="s">
        <v>347</v>
      </c>
      <c r="D108" s="121" t="s">
        <v>232</v>
      </c>
      <c r="E108" s="122">
        <v>624.66</v>
      </c>
      <c r="F108" s="123">
        <f t="shared" si="43"/>
        <v>753.09</v>
      </c>
      <c r="G108" s="206"/>
      <c r="H108" s="207"/>
      <c r="I108" s="182">
        <f t="shared" si="44"/>
        <v>0</v>
      </c>
      <c r="J108" s="182">
        <f t="shared" si="45"/>
        <v>0</v>
      </c>
      <c r="K108" s="179"/>
      <c r="L108" s="183">
        <f t="shared" si="46"/>
        <v>0</v>
      </c>
      <c r="M108" s="183">
        <f t="shared" si="46"/>
        <v>0</v>
      </c>
      <c r="N108" s="184">
        <f t="shared" si="47"/>
        <v>0</v>
      </c>
      <c r="O108" s="184">
        <f t="shared" si="48"/>
        <v>0</v>
      </c>
      <c r="P108" s="181"/>
      <c r="Q108" s="199"/>
      <c r="R108" s="197" t="str">
        <f t="shared" si="32"/>
        <v/>
      </c>
      <c r="S108" s="197" t="str">
        <f t="shared" si="31"/>
        <v/>
      </c>
    </row>
    <row r="109" spans="1:19" ht="25.5" hidden="1">
      <c r="A109" s="200">
        <v>93585</v>
      </c>
      <c r="B109" s="208" t="s">
        <v>230</v>
      </c>
      <c r="C109" s="127" t="s">
        <v>348</v>
      </c>
      <c r="D109" s="121" t="s">
        <v>232</v>
      </c>
      <c r="E109" s="122">
        <v>783.93</v>
      </c>
      <c r="F109" s="123">
        <f t="shared" si="43"/>
        <v>945.11</v>
      </c>
      <c r="G109" s="206"/>
      <c r="H109" s="207"/>
      <c r="I109" s="182">
        <f t="shared" si="44"/>
        <v>0</v>
      </c>
      <c r="J109" s="182">
        <f t="shared" si="45"/>
        <v>0</v>
      </c>
      <c r="K109" s="179"/>
      <c r="L109" s="183">
        <f t="shared" si="46"/>
        <v>0</v>
      </c>
      <c r="M109" s="183">
        <f t="shared" si="46"/>
        <v>0</v>
      </c>
      <c r="N109" s="184">
        <f t="shared" si="47"/>
        <v>0</v>
      </c>
      <c r="O109" s="184">
        <f t="shared" si="48"/>
        <v>0</v>
      </c>
      <c r="P109" s="181"/>
      <c r="Q109" s="199"/>
      <c r="R109" s="197" t="str">
        <f t="shared" si="32"/>
        <v/>
      </c>
      <c r="S109" s="197" t="str">
        <f t="shared" si="31"/>
        <v/>
      </c>
    </row>
    <row r="110" spans="1:19">
      <c r="A110" s="200" t="s">
        <v>349</v>
      </c>
      <c r="B110" s="208" t="s">
        <v>350</v>
      </c>
      <c r="C110" s="127" t="s">
        <v>351</v>
      </c>
      <c r="D110" s="121" t="s">
        <v>352</v>
      </c>
      <c r="E110" s="122">
        <v>465</v>
      </c>
      <c r="F110" s="123">
        <f t="shared" si="43"/>
        <v>560.6</v>
      </c>
      <c r="G110" s="206">
        <v>5</v>
      </c>
      <c r="H110" s="207">
        <f>F110</f>
        <v>560.6</v>
      </c>
      <c r="I110" s="182">
        <f t="shared" si="44"/>
        <v>2803</v>
      </c>
      <c r="J110" s="182">
        <f t="shared" si="45"/>
        <v>2803</v>
      </c>
      <c r="K110" s="179"/>
      <c r="L110" s="180">
        <v>5</v>
      </c>
      <c r="M110" s="183">
        <f t="shared" si="46"/>
        <v>560.6</v>
      </c>
      <c r="N110" s="184">
        <f t="shared" si="47"/>
        <v>2803</v>
      </c>
      <c r="O110" s="184">
        <f t="shared" si="48"/>
        <v>2803</v>
      </c>
      <c r="P110" s="181"/>
      <c r="Q110" s="236"/>
      <c r="R110" s="237" t="str">
        <f t="shared" si="32"/>
        <v>x</v>
      </c>
      <c r="S110" s="197" t="str">
        <f t="shared" si="31"/>
        <v>x</v>
      </c>
    </row>
    <row r="111" spans="1:19" ht="25.5" hidden="1">
      <c r="A111" s="209" t="s">
        <v>353</v>
      </c>
      <c r="B111" s="210" t="s">
        <v>354</v>
      </c>
      <c r="C111" s="211" t="s">
        <v>355</v>
      </c>
      <c r="D111" s="212" t="s">
        <v>356</v>
      </c>
      <c r="E111" s="213">
        <v>475</v>
      </c>
      <c r="F111" s="214">
        <f t="shared" si="43"/>
        <v>572.66</v>
      </c>
      <c r="G111" s="206"/>
      <c r="H111" s="207"/>
      <c r="I111" s="182">
        <f t="shared" si="44"/>
        <v>0</v>
      </c>
      <c r="J111" s="182">
        <f t="shared" si="45"/>
        <v>0</v>
      </c>
      <c r="K111" s="179"/>
      <c r="L111" s="183">
        <f t="shared" si="46"/>
        <v>0</v>
      </c>
      <c r="M111" s="183">
        <f t="shared" si="46"/>
        <v>0</v>
      </c>
      <c r="N111" s="184">
        <f t="shared" si="47"/>
        <v>0</v>
      </c>
      <c r="O111" s="184">
        <f t="shared" si="48"/>
        <v>0</v>
      </c>
      <c r="P111" s="181"/>
      <c r="Q111" s="199"/>
      <c r="R111" s="197" t="str">
        <f t="shared" si="32"/>
        <v/>
      </c>
      <c r="S111" s="197" t="str">
        <f t="shared" si="31"/>
        <v/>
      </c>
    </row>
    <row r="112" spans="1:19" ht="25.5" hidden="1">
      <c r="A112" s="209" t="s">
        <v>357</v>
      </c>
      <c r="B112" s="210" t="s">
        <v>354</v>
      </c>
      <c r="C112" s="211" t="s">
        <v>358</v>
      </c>
      <c r="D112" s="212" t="s">
        <v>359</v>
      </c>
      <c r="E112" s="213">
        <v>371.09</v>
      </c>
      <c r="F112" s="214">
        <f t="shared" si="43"/>
        <v>447.39</v>
      </c>
      <c r="G112" s="206"/>
      <c r="H112" s="207"/>
      <c r="I112" s="182">
        <f t="shared" si="44"/>
        <v>0</v>
      </c>
      <c r="J112" s="182">
        <f t="shared" si="45"/>
        <v>0</v>
      </c>
      <c r="K112" s="179"/>
      <c r="L112" s="183">
        <f t="shared" si="46"/>
        <v>0</v>
      </c>
      <c r="M112" s="183">
        <f t="shared" si="46"/>
        <v>0</v>
      </c>
      <c r="N112" s="184">
        <f t="shared" si="47"/>
        <v>0</v>
      </c>
      <c r="O112" s="184">
        <f t="shared" si="48"/>
        <v>0</v>
      </c>
      <c r="P112" s="181"/>
      <c r="Q112" s="199"/>
      <c r="R112" s="197" t="str">
        <f t="shared" si="32"/>
        <v/>
      </c>
      <c r="S112" s="197" t="str">
        <f t="shared" si="31"/>
        <v/>
      </c>
    </row>
    <row r="113" spans="1:19" ht="25.5" hidden="1">
      <c r="A113" s="209" t="s">
        <v>360</v>
      </c>
      <c r="B113" s="210" t="s">
        <v>354</v>
      </c>
      <c r="C113" s="211" t="s">
        <v>361</v>
      </c>
      <c r="D113" s="212" t="s">
        <v>359</v>
      </c>
      <c r="E113" s="213">
        <v>593.75</v>
      </c>
      <c r="F113" s="214">
        <f t="shared" si="43"/>
        <v>715.83</v>
      </c>
      <c r="G113" s="206"/>
      <c r="H113" s="207"/>
      <c r="I113" s="182">
        <f t="shared" si="44"/>
        <v>0</v>
      </c>
      <c r="J113" s="182">
        <f t="shared" si="45"/>
        <v>0</v>
      </c>
      <c r="K113" s="179"/>
      <c r="L113" s="183">
        <f t="shared" si="46"/>
        <v>0</v>
      </c>
      <c r="M113" s="183">
        <f t="shared" si="46"/>
        <v>0</v>
      </c>
      <c r="N113" s="184">
        <f t="shared" si="47"/>
        <v>0</v>
      </c>
      <c r="O113" s="184">
        <f t="shared" si="48"/>
        <v>0</v>
      </c>
      <c r="P113" s="181"/>
      <c r="Q113" s="199"/>
      <c r="R113" s="197" t="str">
        <f t="shared" si="32"/>
        <v/>
      </c>
      <c r="S113" s="197" t="str">
        <f t="shared" si="31"/>
        <v/>
      </c>
    </row>
    <row r="114" spans="1:19" ht="25.5" hidden="1">
      <c r="A114" s="209" t="s">
        <v>362</v>
      </c>
      <c r="B114" s="210" t="s">
        <v>354</v>
      </c>
      <c r="C114" s="211" t="s">
        <v>363</v>
      </c>
      <c r="D114" s="212" t="s">
        <v>359</v>
      </c>
      <c r="E114" s="213">
        <v>593.32000000000005</v>
      </c>
      <c r="F114" s="214">
        <f t="shared" si="43"/>
        <v>715.31</v>
      </c>
      <c r="G114" s="206"/>
      <c r="H114" s="207"/>
      <c r="I114" s="182">
        <f t="shared" si="44"/>
        <v>0</v>
      </c>
      <c r="J114" s="182">
        <f t="shared" si="45"/>
        <v>0</v>
      </c>
      <c r="K114" s="179"/>
      <c r="L114" s="183">
        <f t="shared" si="46"/>
        <v>0</v>
      </c>
      <c r="M114" s="183">
        <f t="shared" si="46"/>
        <v>0</v>
      </c>
      <c r="N114" s="184">
        <f t="shared" si="47"/>
        <v>0</v>
      </c>
      <c r="O114" s="184">
        <f t="shared" si="48"/>
        <v>0</v>
      </c>
      <c r="P114" s="181"/>
      <c r="Q114" s="199"/>
      <c r="R114" s="197" t="str">
        <f t="shared" si="32"/>
        <v/>
      </c>
      <c r="S114" s="197" t="str">
        <f t="shared" si="31"/>
        <v/>
      </c>
    </row>
    <row r="115" spans="1:19" ht="25.5" hidden="1">
      <c r="A115" s="209" t="s">
        <v>364</v>
      </c>
      <c r="B115" s="210" t="s">
        <v>354</v>
      </c>
      <c r="C115" s="211" t="s">
        <v>365</v>
      </c>
      <c r="D115" s="212" t="s">
        <v>359</v>
      </c>
      <c r="E115" s="213">
        <v>593.75</v>
      </c>
      <c r="F115" s="214">
        <f t="shared" si="43"/>
        <v>715.83</v>
      </c>
      <c r="G115" s="206"/>
      <c r="H115" s="207"/>
      <c r="I115" s="182">
        <f t="shared" si="44"/>
        <v>0</v>
      </c>
      <c r="J115" s="182">
        <f t="shared" si="45"/>
        <v>0</v>
      </c>
      <c r="K115" s="179"/>
      <c r="L115" s="183">
        <f t="shared" si="46"/>
        <v>0</v>
      </c>
      <c r="M115" s="183">
        <f t="shared" si="46"/>
        <v>0</v>
      </c>
      <c r="N115" s="184">
        <f t="shared" si="47"/>
        <v>0</v>
      </c>
      <c r="O115" s="184">
        <f t="shared" si="48"/>
        <v>0</v>
      </c>
      <c r="P115" s="181"/>
      <c r="Q115" s="199"/>
      <c r="R115" s="197" t="str">
        <f t="shared" si="32"/>
        <v/>
      </c>
      <c r="S115" s="197" t="str">
        <f t="shared" si="31"/>
        <v/>
      </c>
    </row>
    <row r="116" spans="1:19">
      <c r="A116" s="200" t="s">
        <v>366</v>
      </c>
      <c r="B116" s="201"/>
      <c r="C116" s="202" t="s">
        <v>367</v>
      </c>
      <c r="D116" s="121"/>
      <c r="E116" s="122"/>
      <c r="F116" s="123"/>
      <c r="G116" s="124"/>
      <c r="H116" s="207">
        <f t="shared" ref="H116:H117" si="49">F116</f>
        <v>0</v>
      </c>
      <c r="I116" s="177"/>
      <c r="J116" s="178"/>
      <c r="K116" s="179"/>
      <c r="L116" s="180"/>
      <c r="M116" s="124"/>
      <c r="N116" s="177"/>
      <c r="O116" s="178"/>
      <c r="P116" s="181"/>
      <c r="Q116" s="231" t="str">
        <f>IF(OR(SUM(J117:J118)&gt;0,SUM(O117:O118)&gt;0),"xx","")</f>
        <v>xx</v>
      </c>
      <c r="R116" s="232" t="str">
        <f t="shared" si="32"/>
        <v>x</v>
      </c>
      <c r="S116" s="197" t="str">
        <f t="shared" si="31"/>
        <v>x</v>
      </c>
    </row>
    <row r="117" spans="1:19">
      <c r="A117" s="200" t="s">
        <v>368</v>
      </c>
      <c r="B117" s="205" t="s">
        <v>230</v>
      </c>
      <c r="C117" s="127" t="s">
        <v>369</v>
      </c>
      <c r="D117" s="121" t="s">
        <v>232</v>
      </c>
      <c r="E117" s="122">
        <v>357.41</v>
      </c>
      <c r="F117" s="123">
        <f>IF(E117=0,0,ROUND(E117*(1+E$10)*(1-E$11),2))</f>
        <v>430.89</v>
      </c>
      <c r="G117" s="206">
        <v>8</v>
      </c>
      <c r="H117" s="207">
        <f t="shared" si="49"/>
        <v>430.89</v>
      </c>
      <c r="I117" s="182">
        <f t="shared" ref="I117:I118" si="50">IF(ISBLANK(E117),0,ROUND(F117*G117,2))</f>
        <v>3447.12</v>
      </c>
      <c r="J117" s="182">
        <f t="shared" ref="J117:J118" si="51">IF(ISBLANK(G117),0,ROUND(G117*H117,2))</f>
        <v>3447.12</v>
      </c>
      <c r="K117" s="179"/>
      <c r="L117" s="183">
        <f t="shared" ref="L117:M118" si="52">G117</f>
        <v>8</v>
      </c>
      <c r="M117" s="183">
        <f t="shared" si="52"/>
        <v>430.89</v>
      </c>
      <c r="N117" s="184">
        <f t="shared" ref="N117:N118" si="53">IF(ISBLANK(E117),0,ROUND(F117*L117,2))</f>
        <v>3447.12</v>
      </c>
      <c r="O117" s="184">
        <f t="shared" ref="O117:O118" si="54">IF(ISBLANK(L117),0,ROUND(L117*M117,2))</f>
        <v>3447.12</v>
      </c>
      <c r="P117" s="181"/>
      <c r="Q117" s="238"/>
      <c r="R117" s="196" t="str">
        <f t="shared" si="32"/>
        <v>x</v>
      </c>
      <c r="S117" s="197" t="str">
        <f t="shared" si="31"/>
        <v>x</v>
      </c>
    </row>
    <row r="118" spans="1:19" hidden="1">
      <c r="A118" s="200" t="s">
        <v>370</v>
      </c>
      <c r="B118" s="205" t="s">
        <v>230</v>
      </c>
      <c r="C118" s="127" t="s">
        <v>371</v>
      </c>
      <c r="D118" s="121" t="s">
        <v>274</v>
      </c>
      <c r="E118" s="122">
        <v>100.14</v>
      </c>
      <c r="F118" s="123">
        <f>IF(E118=0,0,ROUND(E118*(1+E$10)*(1-E$11),2))</f>
        <v>120.73</v>
      </c>
      <c r="G118" s="206"/>
      <c r="H118" s="207"/>
      <c r="I118" s="182">
        <f t="shared" si="50"/>
        <v>0</v>
      </c>
      <c r="J118" s="182">
        <f t="shared" si="51"/>
        <v>0</v>
      </c>
      <c r="K118" s="179"/>
      <c r="L118" s="183">
        <f t="shared" si="52"/>
        <v>0</v>
      </c>
      <c r="M118" s="183">
        <f t="shared" si="52"/>
        <v>0</v>
      </c>
      <c r="N118" s="184">
        <f t="shared" si="53"/>
        <v>0</v>
      </c>
      <c r="O118" s="184">
        <f t="shared" si="54"/>
        <v>0</v>
      </c>
      <c r="P118" s="181"/>
      <c r="Q118" s="198"/>
      <c r="R118" s="197" t="str">
        <f t="shared" si="32"/>
        <v/>
      </c>
      <c r="S118" s="197" t="str">
        <f t="shared" si="31"/>
        <v/>
      </c>
    </row>
    <row r="119" spans="1:19" hidden="1">
      <c r="A119" s="200" t="s">
        <v>372</v>
      </c>
      <c r="B119" s="201"/>
      <c r="C119" s="202" t="s">
        <v>373</v>
      </c>
      <c r="D119" s="121"/>
      <c r="E119" s="122"/>
      <c r="F119" s="123"/>
      <c r="G119" s="124"/>
      <c r="H119" s="124"/>
      <c r="I119" s="177"/>
      <c r="J119" s="178"/>
      <c r="K119" s="179"/>
      <c r="L119" s="180"/>
      <c r="M119" s="124"/>
      <c r="N119" s="177"/>
      <c r="O119" s="178"/>
      <c r="P119" s="181"/>
      <c r="Q119" s="198" t="str">
        <f>IF(OR(SUM(J120:J120)&gt;0,SUM(O120:O120)&gt;0),"xx","")</f>
        <v/>
      </c>
      <c r="R119" s="197" t="str">
        <f t="shared" si="32"/>
        <v/>
      </c>
      <c r="S119" s="197" t="str">
        <f t="shared" si="31"/>
        <v/>
      </c>
    </row>
    <row r="120" spans="1:19" hidden="1">
      <c r="A120" s="200" t="s">
        <v>374</v>
      </c>
      <c r="B120" s="205" t="s">
        <v>230</v>
      </c>
      <c r="C120" s="127" t="s">
        <v>375</v>
      </c>
      <c r="D120" s="121" t="s">
        <v>258</v>
      </c>
      <c r="E120" s="122">
        <v>2.66</v>
      </c>
      <c r="F120" s="123">
        <f>IF(E120=0,0,ROUND(E120*(1+E$10)*(1-E$11),2))</f>
        <v>3.21</v>
      </c>
      <c r="G120" s="206"/>
      <c r="H120" s="207"/>
      <c r="I120" s="182">
        <f t="shared" ref="I120" si="55">IF(ISBLANK(E120),0,ROUND(F120*G120,2))</f>
        <v>0</v>
      </c>
      <c r="J120" s="182">
        <f t="shared" ref="J120" si="56">IF(ISBLANK(G120),0,ROUND(G120*H120,2))</f>
        <v>0</v>
      </c>
      <c r="K120" s="179"/>
      <c r="L120" s="183">
        <f t="shared" ref="L120:M120" si="57">G120</f>
        <v>0</v>
      </c>
      <c r="M120" s="183">
        <f t="shared" si="57"/>
        <v>0</v>
      </c>
      <c r="N120" s="184">
        <f t="shared" ref="N120" si="58">IF(ISBLANK(E120),0,ROUND(F120*L120,2))</f>
        <v>0</v>
      </c>
      <c r="O120" s="184">
        <f t="shared" ref="O120" si="59">IF(ISBLANK(L120),0,ROUND(L120*M120,2))</f>
        <v>0</v>
      </c>
      <c r="P120" s="181"/>
      <c r="Q120" s="198"/>
      <c r="R120" s="197" t="str">
        <f t="shared" si="32"/>
        <v/>
      </c>
      <c r="S120" s="197" t="str">
        <f t="shared" si="31"/>
        <v/>
      </c>
    </row>
    <row r="121" spans="1:19" hidden="1">
      <c r="A121" s="200" t="s">
        <v>376</v>
      </c>
      <c r="B121" s="201"/>
      <c r="C121" s="202" t="s">
        <v>377</v>
      </c>
      <c r="D121" s="121"/>
      <c r="E121" s="122"/>
      <c r="F121" s="123"/>
      <c r="G121" s="124"/>
      <c r="H121" s="124"/>
      <c r="I121" s="177"/>
      <c r="J121" s="178"/>
      <c r="K121" s="179"/>
      <c r="L121" s="180"/>
      <c r="M121" s="124"/>
      <c r="N121" s="177"/>
      <c r="O121" s="178"/>
      <c r="P121" s="181"/>
      <c r="Q121" s="198" t="str">
        <f>IF(OR(SUM(J122:J122)&gt;0,SUM(O122:O122)&gt;0),"xx","")</f>
        <v/>
      </c>
      <c r="R121" s="197" t="str">
        <f t="shared" si="32"/>
        <v/>
      </c>
      <c r="S121" s="197" t="str">
        <f t="shared" si="31"/>
        <v/>
      </c>
    </row>
    <row r="122" spans="1:19" ht="25.5" hidden="1">
      <c r="A122" s="200">
        <v>78472</v>
      </c>
      <c r="B122" s="205" t="s">
        <v>230</v>
      </c>
      <c r="C122" s="127" t="s">
        <v>378</v>
      </c>
      <c r="D122" s="121" t="s">
        <v>232</v>
      </c>
      <c r="E122" s="122">
        <v>0.3</v>
      </c>
      <c r="F122" s="123">
        <f>IF(E122=0,0,ROUND(E122*(1+E$10)*(1-E$11),2))</f>
        <v>0.36</v>
      </c>
      <c r="G122" s="206"/>
      <c r="H122" s="207"/>
      <c r="I122" s="182">
        <f t="shared" ref="I122" si="60">IF(ISBLANK(E122),0,ROUND(F122*G122,2))</f>
        <v>0</v>
      </c>
      <c r="J122" s="182">
        <f t="shared" ref="J122" si="61">IF(ISBLANK(G122),0,ROUND(G122*H122,2))</f>
        <v>0</v>
      </c>
      <c r="K122" s="179"/>
      <c r="L122" s="183">
        <f t="shared" ref="L122:M122" si="62">G122</f>
        <v>0</v>
      </c>
      <c r="M122" s="183">
        <f t="shared" si="62"/>
        <v>0</v>
      </c>
      <c r="N122" s="184">
        <f t="shared" ref="N122" si="63">IF(ISBLANK(E122),0,ROUND(F122*L122,2))</f>
        <v>0</v>
      </c>
      <c r="O122" s="184">
        <f t="shared" ref="O122" si="64">IF(ISBLANK(L122),0,ROUND(L122*M122,2))</f>
        <v>0</v>
      </c>
      <c r="P122" s="181"/>
      <c r="Q122" s="199"/>
      <c r="R122" s="197" t="str">
        <f t="shared" si="32"/>
        <v/>
      </c>
      <c r="S122" s="197" t="str">
        <f t="shared" si="31"/>
        <v/>
      </c>
    </row>
    <row r="123" spans="1:19">
      <c r="A123" s="215" t="s">
        <v>162</v>
      </c>
      <c r="B123" s="216"/>
      <c r="C123" s="217" t="s">
        <v>379</v>
      </c>
      <c r="D123" s="121"/>
      <c r="E123" s="218"/>
      <c r="F123" s="126"/>
      <c r="G123" s="124"/>
      <c r="H123" s="207">
        <f t="shared" ref="H123:H127" si="65">F123</f>
        <v>0</v>
      </c>
      <c r="I123" s="177"/>
      <c r="J123" s="178"/>
      <c r="K123" s="179"/>
      <c r="L123" s="124"/>
      <c r="M123" s="124"/>
      <c r="N123" s="177"/>
      <c r="O123" s="178"/>
      <c r="P123" s="181"/>
      <c r="Q123" s="231" t="str">
        <f>IF(OR(SUM(J124:J173)&gt;0,SUM(O124:O173)&gt;0),"xx","")</f>
        <v>xx</v>
      </c>
      <c r="R123" s="232" t="str">
        <f t="shared" si="32"/>
        <v>x</v>
      </c>
      <c r="S123" s="197" t="str">
        <f t="shared" si="31"/>
        <v>x</v>
      </c>
    </row>
    <row r="124" spans="1:19">
      <c r="A124" s="219">
        <v>2</v>
      </c>
      <c r="B124" s="220" t="s">
        <v>380</v>
      </c>
      <c r="C124" s="221" t="s">
        <v>381</v>
      </c>
      <c r="D124" s="222" t="s">
        <v>232</v>
      </c>
      <c r="E124" s="223">
        <v>238.34</v>
      </c>
      <c r="F124" s="123">
        <f t="shared" ref="F124:F173" si="66">IF(E124=0,0,ROUND(E124*(1+E$10)*(1-E$11),2))</f>
        <v>287.33999999999997</v>
      </c>
      <c r="G124" s="206">
        <v>1</v>
      </c>
      <c r="H124" s="207">
        <f t="shared" si="65"/>
        <v>287.33999999999997</v>
      </c>
      <c r="I124" s="228">
        <f t="shared" ref="I124:I173" si="67">IF(ISBLANK(E124),0,ROUND(F124*G124,2))</f>
        <v>287.33999999999997</v>
      </c>
      <c r="J124" s="228">
        <f t="shared" ref="J124:J173" si="68">IF(ISBLANK(G124),0,ROUND(G124*H124,2))</f>
        <v>287.33999999999997</v>
      </c>
      <c r="K124" s="179"/>
      <c r="L124" s="229">
        <f>G124</f>
        <v>1</v>
      </c>
      <c r="M124" s="229">
        <f>H124</f>
        <v>287.33999999999997</v>
      </c>
      <c r="N124" s="230">
        <f t="shared" ref="N124:N173" si="69">IF(ISBLANK(E124),0,ROUND(F124*L124,2))</f>
        <v>287.33999999999997</v>
      </c>
      <c r="O124" s="182">
        <f t="shared" ref="O124:O173" si="70">IF(ISBLANK(L124),0,ROUND(L124*M124,2))</f>
        <v>287.33999999999997</v>
      </c>
      <c r="P124" s="181"/>
      <c r="Q124" s="235"/>
      <c r="R124" s="234" t="str">
        <f t="shared" si="32"/>
        <v>x</v>
      </c>
      <c r="S124" s="197" t="str">
        <f t="shared" si="31"/>
        <v>x</v>
      </c>
    </row>
    <row r="125" spans="1:19" ht="25.5">
      <c r="A125" s="219">
        <v>31</v>
      </c>
      <c r="B125" s="220" t="s">
        <v>380</v>
      </c>
      <c r="C125" s="221" t="s">
        <v>382</v>
      </c>
      <c r="D125" s="222" t="s">
        <v>383</v>
      </c>
      <c r="E125" s="223">
        <v>1019.05</v>
      </c>
      <c r="F125" s="123">
        <f t="shared" si="66"/>
        <v>1228.57</v>
      </c>
      <c r="G125" s="206">
        <v>1</v>
      </c>
      <c r="H125" s="207">
        <f t="shared" si="65"/>
        <v>1228.57</v>
      </c>
      <c r="I125" s="228">
        <f t="shared" si="67"/>
        <v>1228.57</v>
      </c>
      <c r="J125" s="228">
        <f t="shared" si="68"/>
        <v>1228.57</v>
      </c>
      <c r="K125" s="179"/>
      <c r="L125" s="229">
        <f t="shared" ref="L125:M173" si="71">G125</f>
        <v>1</v>
      </c>
      <c r="M125" s="229">
        <f t="shared" si="71"/>
        <v>1228.57</v>
      </c>
      <c r="N125" s="230">
        <f t="shared" si="69"/>
        <v>1228.57</v>
      </c>
      <c r="O125" s="182">
        <f t="shared" si="70"/>
        <v>1228.57</v>
      </c>
      <c r="P125" s="181"/>
      <c r="Q125" s="235"/>
      <c r="R125" s="234" t="str">
        <f t="shared" si="32"/>
        <v>x</v>
      </c>
      <c r="S125" s="197" t="str">
        <f t="shared" si="31"/>
        <v>x</v>
      </c>
    </row>
    <row r="126" spans="1:19">
      <c r="A126" s="219">
        <v>32</v>
      </c>
      <c r="B126" s="220" t="s">
        <v>380</v>
      </c>
      <c r="C126" s="221" t="s">
        <v>384</v>
      </c>
      <c r="D126" s="222" t="s">
        <v>383</v>
      </c>
      <c r="E126" s="223">
        <v>275.2</v>
      </c>
      <c r="F126" s="123">
        <f t="shared" si="66"/>
        <v>331.78</v>
      </c>
      <c r="G126" s="206">
        <v>1</v>
      </c>
      <c r="H126" s="207">
        <f t="shared" si="65"/>
        <v>331.78</v>
      </c>
      <c r="I126" s="228">
        <f t="shared" si="67"/>
        <v>331.78</v>
      </c>
      <c r="J126" s="228">
        <f t="shared" si="68"/>
        <v>331.78</v>
      </c>
      <c r="K126" s="179"/>
      <c r="L126" s="229">
        <f t="shared" si="71"/>
        <v>1</v>
      </c>
      <c r="M126" s="229">
        <f t="shared" si="71"/>
        <v>331.78</v>
      </c>
      <c r="N126" s="230">
        <f t="shared" si="69"/>
        <v>331.78</v>
      </c>
      <c r="O126" s="182">
        <f t="shared" si="70"/>
        <v>331.78</v>
      </c>
      <c r="P126" s="181"/>
      <c r="Q126" s="235"/>
      <c r="R126" s="234" t="str">
        <f t="shared" si="32"/>
        <v>x</v>
      </c>
      <c r="S126" s="197" t="str">
        <f t="shared" si="31"/>
        <v>x</v>
      </c>
    </row>
    <row r="127" spans="1:19">
      <c r="A127" s="219">
        <v>33</v>
      </c>
      <c r="B127" s="220" t="s">
        <v>380</v>
      </c>
      <c r="C127" s="221" t="s">
        <v>385</v>
      </c>
      <c r="D127" s="222" t="s">
        <v>383</v>
      </c>
      <c r="E127" s="223">
        <v>748.6</v>
      </c>
      <c r="F127" s="123">
        <f t="shared" si="66"/>
        <v>902.51</v>
      </c>
      <c r="G127" s="206">
        <v>1</v>
      </c>
      <c r="H127" s="207">
        <f t="shared" si="65"/>
        <v>902.51</v>
      </c>
      <c r="I127" s="228">
        <f t="shared" si="67"/>
        <v>902.51</v>
      </c>
      <c r="J127" s="228">
        <f t="shared" si="68"/>
        <v>902.51</v>
      </c>
      <c r="K127" s="179"/>
      <c r="L127" s="229">
        <f t="shared" si="71"/>
        <v>1</v>
      </c>
      <c r="M127" s="229">
        <f t="shared" si="71"/>
        <v>902.51</v>
      </c>
      <c r="N127" s="230">
        <f t="shared" si="69"/>
        <v>902.51</v>
      </c>
      <c r="O127" s="182">
        <f t="shared" si="70"/>
        <v>902.51</v>
      </c>
      <c r="P127" s="181"/>
      <c r="Q127" s="238"/>
      <c r="R127" s="196" t="str">
        <f t="shared" si="32"/>
        <v>x</v>
      </c>
      <c r="S127" s="197" t="str">
        <f t="shared" si="31"/>
        <v>x</v>
      </c>
    </row>
    <row r="128" spans="1:19" hidden="1">
      <c r="A128" s="224" t="s">
        <v>162</v>
      </c>
      <c r="B128" s="225"/>
      <c r="C128" s="221"/>
      <c r="D128" s="222"/>
      <c r="E128" s="223"/>
      <c r="F128" s="123">
        <f t="shared" si="66"/>
        <v>0</v>
      </c>
      <c r="G128" s="206"/>
      <c r="H128" s="207"/>
      <c r="I128" s="228">
        <f t="shared" si="67"/>
        <v>0</v>
      </c>
      <c r="J128" s="228">
        <f t="shared" si="68"/>
        <v>0</v>
      </c>
      <c r="K128" s="179"/>
      <c r="L128" s="229">
        <f t="shared" si="71"/>
        <v>0</v>
      </c>
      <c r="M128" s="229">
        <f t="shared" si="71"/>
        <v>0</v>
      </c>
      <c r="N128" s="230">
        <f t="shared" si="69"/>
        <v>0</v>
      </c>
      <c r="O128" s="182">
        <f t="shared" si="70"/>
        <v>0</v>
      </c>
      <c r="P128" s="181"/>
      <c r="Q128" s="199"/>
      <c r="R128" s="197" t="str">
        <f t="shared" si="32"/>
        <v/>
      </c>
      <c r="S128" s="197" t="str">
        <f t="shared" si="31"/>
        <v/>
      </c>
    </row>
    <row r="129" spans="1:19" hidden="1">
      <c r="A129" s="224" t="s">
        <v>162</v>
      </c>
      <c r="B129" s="225"/>
      <c r="C129" s="221"/>
      <c r="D129" s="222"/>
      <c r="E129" s="223"/>
      <c r="F129" s="123">
        <f t="shared" si="66"/>
        <v>0</v>
      </c>
      <c r="G129" s="206"/>
      <c r="H129" s="207"/>
      <c r="I129" s="228">
        <f t="shared" si="67"/>
        <v>0</v>
      </c>
      <c r="J129" s="228">
        <f t="shared" si="68"/>
        <v>0</v>
      </c>
      <c r="K129" s="179"/>
      <c r="L129" s="229">
        <f t="shared" si="71"/>
        <v>0</v>
      </c>
      <c r="M129" s="229">
        <f t="shared" si="71"/>
        <v>0</v>
      </c>
      <c r="N129" s="230">
        <f t="shared" si="69"/>
        <v>0</v>
      </c>
      <c r="O129" s="182">
        <f t="shared" si="70"/>
        <v>0</v>
      </c>
      <c r="P129" s="181"/>
      <c r="Q129" s="199"/>
      <c r="R129" s="197" t="str">
        <f t="shared" si="32"/>
        <v/>
      </c>
      <c r="S129" s="197" t="str">
        <f t="shared" si="31"/>
        <v/>
      </c>
    </row>
    <row r="130" spans="1:19" hidden="1">
      <c r="A130" s="224" t="s">
        <v>162</v>
      </c>
      <c r="B130" s="225"/>
      <c r="C130" s="221"/>
      <c r="D130" s="222"/>
      <c r="E130" s="223"/>
      <c r="F130" s="123">
        <f t="shared" si="66"/>
        <v>0</v>
      </c>
      <c r="G130" s="206"/>
      <c r="H130" s="207"/>
      <c r="I130" s="228">
        <f t="shared" si="67"/>
        <v>0</v>
      </c>
      <c r="J130" s="228">
        <f t="shared" si="68"/>
        <v>0</v>
      </c>
      <c r="K130" s="179"/>
      <c r="L130" s="229">
        <f t="shared" si="71"/>
        <v>0</v>
      </c>
      <c r="M130" s="229">
        <f t="shared" si="71"/>
        <v>0</v>
      </c>
      <c r="N130" s="230">
        <f t="shared" si="69"/>
        <v>0</v>
      </c>
      <c r="O130" s="182">
        <f t="shared" si="70"/>
        <v>0</v>
      </c>
      <c r="P130" s="181"/>
      <c r="Q130" s="199"/>
      <c r="R130" s="197" t="str">
        <f t="shared" si="32"/>
        <v/>
      </c>
      <c r="S130" s="197" t="str">
        <f t="shared" si="31"/>
        <v/>
      </c>
    </row>
    <row r="131" spans="1:19" hidden="1">
      <c r="A131" s="224" t="s">
        <v>162</v>
      </c>
      <c r="B131" s="225"/>
      <c r="C131" s="221"/>
      <c r="D131" s="222"/>
      <c r="E131" s="223"/>
      <c r="F131" s="123">
        <f t="shared" si="66"/>
        <v>0</v>
      </c>
      <c r="G131" s="206"/>
      <c r="H131" s="207"/>
      <c r="I131" s="228">
        <f t="shared" si="67"/>
        <v>0</v>
      </c>
      <c r="J131" s="228">
        <f t="shared" si="68"/>
        <v>0</v>
      </c>
      <c r="K131" s="179"/>
      <c r="L131" s="229">
        <f t="shared" si="71"/>
        <v>0</v>
      </c>
      <c r="M131" s="229">
        <f t="shared" si="71"/>
        <v>0</v>
      </c>
      <c r="N131" s="230">
        <f t="shared" si="69"/>
        <v>0</v>
      </c>
      <c r="O131" s="182">
        <f t="shared" si="70"/>
        <v>0</v>
      </c>
      <c r="P131" s="181"/>
      <c r="Q131" s="199"/>
      <c r="R131" s="197" t="str">
        <f t="shared" si="32"/>
        <v/>
      </c>
      <c r="S131" s="197" t="str">
        <f t="shared" si="31"/>
        <v/>
      </c>
    </row>
    <row r="132" spans="1:19" hidden="1">
      <c r="A132" s="224" t="s">
        <v>162</v>
      </c>
      <c r="B132" s="225"/>
      <c r="C132" s="221"/>
      <c r="D132" s="222"/>
      <c r="E132" s="223"/>
      <c r="F132" s="123">
        <f t="shared" si="66"/>
        <v>0</v>
      </c>
      <c r="G132" s="206"/>
      <c r="H132" s="207"/>
      <c r="I132" s="228">
        <f t="shared" si="67"/>
        <v>0</v>
      </c>
      <c r="J132" s="228">
        <f t="shared" si="68"/>
        <v>0</v>
      </c>
      <c r="K132" s="179"/>
      <c r="L132" s="229">
        <f t="shared" si="71"/>
        <v>0</v>
      </c>
      <c r="M132" s="229">
        <f t="shared" si="71"/>
        <v>0</v>
      </c>
      <c r="N132" s="230">
        <f t="shared" si="69"/>
        <v>0</v>
      </c>
      <c r="O132" s="182">
        <f t="shared" si="70"/>
        <v>0</v>
      </c>
      <c r="P132" s="181"/>
      <c r="Q132" s="199"/>
      <c r="R132" s="197" t="str">
        <f t="shared" si="32"/>
        <v/>
      </c>
      <c r="S132" s="197" t="str">
        <f t="shared" si="31"/>
        <v/>
      </c>
    </row>
    <row r="133" spans="1:19" hidden="1">
      <c r="A133" s="224" t="s">
        <v>162</v>
      </c>
      <c r="B133" s="225"/>
      <c r="C133" s="221"/>
      <c r="D133" s="222"/>
      <c r="E133" s="223"/>
      <c r="F133" s="123">
        <f t="shared" si="66"/>
        <v>0</v>
      </c>
      <c r="G133" s="206"/>
      <c r="H133" s="207"/>
      <c r="I133" s="228">
        <f t="shared" si="67"/>
        <v>0</v>
      </c>
      <c r="J133" s="228">
        <f t="shared" si="68"/>
        <v>0</v>
      </c>
      <c r="K133" s="179"/>
      <c r="L133" s="229">
        <f t="shared" si="71"/>
        <v>0</v>
      </c>
      <c r="M133" s="229">
        <f t="shared" si="71"/>
        <v>0</v>
      </c>
      <c r="N133" s="230">
        <f t="shared" si="69"/>
        <v>0</v>
      </c>
      <c r="O133" s="182">
        <f t="shared" si="70"/>
        <v>0</v>
      </c>
      <c r="P133" s="181"/>
      <c r="Q133" s="199"/>
      <c r="R133" s="197" t="str">
        <f t="shared" si="32"/>
        <v/>
      </c>
      <c r="S133" s="197" t="str">
        <f t="shared" si="31"/>
        <v/>
      </c>
    </row>
    <row r="134" spans="1:19" hidden="1">
      <c r="A134" s="224" t="s">
        <v>162</v>
      </c>
      <c r="B134" s="225"/>
      <c r="C134" s="221"/>
      <c r="D134" s="222"/>
      <c r="E134" s="223"/>
      <c r="F134" s="123">
        <f t="shared" si="66"/>
        <v>0</v>
      </c>
      <c r="G134" s="206"/>
      <c r="H134" s="207"/>
      <c r="I134" s="228">
        <f t="shared" si="67"/>
        <v>0</v>
      </c>
      <c r="J134" s="228">
        <f t="shared" si="68"/>
        <v>0</v>
      </c>
      <c r="K134" s="179"/>
      <c r="L134" s="229">
        <f t="shared" si="71"/>
        <v>0</v>
      </c>
      <c r="M134" s="229">
        <f t="shared" si="71"/>
        <v>0</v>
      </c>
      <c r="N134" s="230">
        <f t="shared" si="69"/>
        <v>0</v>
      </c>
      <c r="O134" s="182">
        <f t="shared" si="70"/>
        <v>0</v>
      </c>
      <c r="P134" s="181"/>
      <c r="Q134" s="199"/>
      <c r="R134" s="197" t="str">
        <f t="shared" si="32"/>
        <v/>
      </c>
      <c r="S134" s="197" t="str">
        <f t="shared" si="31"/>
        <v/>
      </c>
    </row>
    <row r="135" spans="1:19" hidden="1">
      <c r="A135" s="224" t="s">
        <v>162</v>
      </c>
      <c r="B135" s="225"/>
      <c r="C135" s="221"/>
      <c r="D135" s="222"/>
      <c r="E135" s="223"/>
      <c r="F135" s="123">
        <f t="shared" si="66"/>
        <v>0</v>
      </c>
      <c r="G135" s="206"/>
      <c r="H135" s="207"/>
      <c r="I135" s="228">
        <f t="shared" si="67"/>
        <v>0</v>
      </c>
      <c r="J135" s="228">
        <f t="shared" si="68"/>
        <v>0</v>
      </c>
      <c r="K135" s="179"/>
      <c r="L135" s="229">
        <f t="shared" si="71"/>
        <v>0</v>
      </c>
      <c r="M135" s="229">
        <f t="shared" si="71"/>
        <v>0</v>
      </c>
      <c r="N135" s="230">
        <f t="shared" si="69"/>
        <v>0</v>
      </c>
      <c r="O135" s="182">
        <f t="shared" si="70"/>
        <v>0</v>
      </c>
      <c r="P135" s="181"/>
      <c r="Q135" s="199"/>
      <c r="R135" s="197" t="str">
        <f t="shared" si="32"/>
        <v/>
      </c>
      <c r="S135" s="197" t="str">
        <f t="shared" si="31"/>
        <v/>
      </c>
    </row>
    <row r="136" spans="1:19" hidden="1">
      <c r="A136" s="224" t="s">
        <v>162</v>
      </c>
      <c r="B136" s="225"/>
      <c r="C136" s="221"/>
      <c r="D136" s="222"/>
      <c r="E136" s="223"/>
      <c r="F136" s="123">
        <f t="shared" si="66"/>
        <v>0</v>
      </c>
      <c r="G136" s="206"/>
      <c r="H136" s="207"/>
      <c r="I136" s="228">
        <f t="shared" si="67"/>
        <v>0</v>
      </c>
      <c r="J136" s="228">
        <f t="shared" si="68"/>
        <v>0</v>
      </c>
      <c r="K136" s="179"/>
      <c r="L136" s="229">
        <f t="shared" si="71"/>
        <v>0</v>
      </c>
      <c r="M136" s="229">
        <f t="shared" si="71"/>
        <v>0</v>
      </c>
      <c r="N136" s="230">
        <f t="shared" si="69"/>
        <v>0</v>
      </c>
      <c r="O136" s="182">
        <f t="shared" si="70"/>
        <v>0</v>
      </c>
      <c r="P136" s="181"/>
      <c r="Q136" s="199"/>
      <c r="R136" s="197" t="str">
        <f t="shared" si="32"/>
        <v/>
      </c>
      <c r="S136" s="197" t="str">
        <f t="shared" si="31"/>
        <v/>
      </c>
    </row>
    <row r="137" spans="1:19" hidden="1">
      <c r="A137" s="224" t="s">
        <v>162</v>
      </c>
      <c r="B137" s="225"/>
      <c r="C137" s="221"/>
      <c r="D137" s="222"/>
      <c r="E137" s="223"/>
      <c r="F137" s="123">
        <f t="shared" si="66"/>
        <v>0</v>
      </c>
      <c r="G137" s="206"/>
      <c r="H137" s="207"/>
      <c r="I137" s="228">
        <f t="shared" si="67"/>
        <v>0</v>
      </c>
      <c r="J137" s="228">
        <f t="shared" si="68"/>
        <v>0</v>
      </c>
      <c r="K137" s="179"/>
      <c r="L137" s="229">
        <f t="shared" si="71"/>
        <v>0</v>
      </c>
      <c r="M137" s="229">
        <f t="shared" si="71"/>
        <v>0</v>
      </c>
      <c r="N137" s="230">
        <f t="shared" si="69"/>
        <v>0</v>
      </c>
      <c r="O137" s="182">
        <f t="shared" si="70"/>
        <v>0</v>
      </c>
      <c r="P137" s="181"/>
      <c r="Q137" s="199"/>
      <c r="R137" s="197" t="str">
        <f t="shared" si="32"/>
        <v/>
      </c>
      <c r="S137" s="197" t="str">
        <f t="shared" si="31"/>
        <v/>
      </c>
    </row>
    <row r="138" spans="1:19" hidden="1">
      <c r="A138" s="224" t="s">
        <v>162</v>
      </c>
      <c r="B138" s="225"/>
      <c r="C138" s="221"/>
      <c r="D138" s="222"/>
      <c r="E138" s="223"/>
      <c r="F138" s="123">
        <f t="shared" si="66"/>
        <v>0</v>
      </c>
      <c r="G138" s="206"/>
      <c r="H138" s="207"/>
      <c r="I138" s="228">
        <f t="shared" si="67"/>
        <v>0</v>
      </c>
      <c r="J138" s="228">
        <f t="shared" si="68"/>
        <v>0</v>
      </c>
      <c r="K138" s="179"/>
      <c r="L138" s="229">
        <f t="shared" si="71"/>
        <v>0</v>
      </c>
      <c r="M138" s="229">
        <f t="shared" si="71"/>
        <v>0</v>
      </c>
      <c r="N138" s="230">
        <f t="shared" si="69"/>
        <v>0</v>
      </c>
      <c r="O138" s="182">
        <f t="shared" si="70"/>
        <v>0</v>
      </c>
      <c r="P138" s="181"/>
      <c r="Q138" s="199"/>
      <c r="R138" s="197" t="str">
        <f t="shared" si="32"/>
        <v/>
      </c>
      <c r="S138" s="197" t="str">
        <f t="shared" si="31"/>
        <v/>
      </c>
    </row>
    <row r="139" spans="1:19" hidden="1">
      <c r="A139" s="224" t="s">
        <v>162</v>
      </c>
      <c r="B139" s="225"/>
      <c r="C139" s="221"/>
      <c r="D139" s="222"/>
      <c r="E139" s="223"/>
      <c r="F139" s="123">
        <f t="shared" si="66"/>
        <v>0</v>
      </c>
      <c r="G139" s="206"/>
      <c r="H139" s="207"/>
      <c r="I139" s="228">
        <f t="shared" si="67"/>
        <v>0</v>
      </c>
      <c r="J139" s="228">
        <f t="shared" si="68"/>
        <v>0</v>
      </c>
      <c r="K139" s="179"/>
      <c r="L139" s="229">
        <f t="shared" si="71"/>
        <v>0</v>
      </c>
      <c r="M139" s="229">
        <f t="shared" si="71"/>
        <v>0</v>
      </c>
      <c r="N139" s="230">
        <f t="shared" si="69"/>
        <v>0</v>
      </c>
      <c r="O139" s="182">
        <f t="shared" si="70"/>
        <v>0</v>
      </c>
      <c r="P139" s="181"/>
      <c r="Q139" s="199"/>
      <c r="R139" s="197" t="str">
        <f t="shared" si="32"/>
        <v/>
      </c>
      <c r="S139" s="197" t="str">
        <f t="shared" si="31"/>
        <v/>
      </c>
    </row>
    <row r="140" spans="1:19" hidden="1">
      <c r="A140" s="224" t="s">
        <v>162</v>
      </c>
      <c r="B140" s="225"/>
      <c r="C140" s="221"/>
      <c r="D140" s="222"/>
      <c r="E140" s="223"/>
      <c r="F140" s="123">
        <f t="shared" si="66"/>
        <v>0</v>
      </c>
      <c r="G140" s="206"/>
      <c r="H140" s="207"/>
      <c r="I140" s="228">
        <f t="shared" si="67"/>
        <v>0</v>
      </c>
      <c r="J140" s="228">
        <f t="shared" si="68"/>
        <v>0</v>
      </c>
      <c r="K140" s="179"/>
      <c r="L140" s="229">
        <f t="shared" si="71"/>
        <v>0</v>
      </c>
      <c r="M140" s="229">
        <f t="shared" si="71"/>
        <v>0</v>
      </c>
      <c r="N140" s="230">
        <f t="shared" si="69"/>
        <v>0</v>
      </c>
      <c r="O140" s="182">
        <f t="shared" si="70"/>
        <v>0</v>
      </c>
      <c r="P140" s="181"/>
      <c r="Q140" s="199"/>
      <c r="R140" s="197" t="str">
        <f t="shared" si="32"/>
        <v/>
      </c>
      <c r="S140" s="197" t="str">
        <f t="shared" si="31"/>
        <v/>
      </c>
    </row>
    <row r="141" spans="1:19" hidden="1">
      <c r="A141" s="224" t="s">
        <v>162</v>
      </c>
      <c r="B141" s="225"/>
      <c r="C141" s="221"/>
      <c r="D141" s="222"/>
      <c r="E141" s="223"/>
      <c r="F141" s="123">
        <f t="shared" si="66"/>
        <v>0</v>
      </c>
      <c r="G141" s="206"/>
      <c r="H141" s="207"/>
      <c r="I141" s="228">
        <f t="shared" si="67"/>
        <v>0</v>
      </c>
      <c r="J141" s="228">
        <f t="shared" si="68"/>
        <v>0</v>
      </c>
      <c r="K141" s="179"/>
      <c r="L141" s="229">
        <f t="shared" si="71"/>
        <v>0</v>
      </c>
      <c r="M141" s="229">
        <f t="shared" si="71"/>
        <v>0</v>
      </c>
      <c r="N141" s="230">
        <f t="shared" si="69"/>
        <v>0</v>
      </c>
      <c r="O141" s="182">
        <f t="shared" si="70"/>
        <v>0</v>
      </c>
      <c r="P141" s="181"/>
      <c r="Q141" s="199"/>
      <c r="R141" s="197" t="str">
        <f t="shared" si="32"/>
        <v/>
      </c>
      <c r="S141" s="197" t="str">
        <f t="shared" si="31"/>
        <v/>
      </c>
    </row>
    <row r="142" spans="1:19" hidden="1">
      <c r="A142" s="224" t="s">
        <v>162</v>
      </c>
      <c r="B142" s="225"/>
      <c r="C142" s="221"/>
      <c r="D142" s="222"/>
      <c r="E142" s="223"/>
      <c r="F142" s="123">
        <f t="shared" si="66"/>
        <v>0</v>
      </c>
      <c r="G142" s="206"/>
      <c r="H142" s="207"/>
      <c r="I142" s="228">
        <f t="shared" si="67"/>
        <v>0</v>
      </c>
      <c r="J142" s="228">
        <f t="shared" si="68"/>
        <v>0</v>
      </c>
      <c r="K142" s="179"/>
      <c r="L142" s="229">
        <f t="shared" si="71"/>
        <v>0</v>
      </c>
      <c r="M142" s="229">
        <f t="shared" si="71"/>
        <v>0</v>
      </c>
      <c r="N142" s="230">
        <f t="shared" si="69"/>
        <v>0</v>
      </c>
      <c r="O142" s="182">
        <f t="shared" si="70"/>
        <v>0</v>
      </c>
      <c r="P142" s="181"/>
      <c r="Q142" s="199"/>
      <c r="R142" s="197" t="str">
        <f t="shared" si="32"/>
        <v/>
      </c>
      <c r="S142" s="197" t="str">
        <f t="shared" si="31"/>
        <v/>
      </c>
    </row>
    <row r="143" spans="1:19" hidden="1">
      <c r="A143" s="224" t="s">
        <v>162</v>
      </c>
      <c r="B143" s="225"/>
      <c r="C143" s="221"/>
      <c r="D143" s="222"/>
      <c r="E143" s="223"/>
      <c r="F143" s="123">
        <f t="shared" si="66"/>
        <v>0</v>
      </c>
      <c r="G143" s="206"/>
      <c r="H143" s="207"/>
      <c r="I143" s="228">
        <f t="shared" si="67"/>
        <v>0</v>
      </c>
      <c r="J143" s="228">
        <f t="shared" si="68"/>
        <v>0</v>
      </c>
      <c r="K143" s="179"/>
      <c r="L143" s="229">
        <f t="shared" si="71"/>
        <v>0</v>
      </c>
      <c r="M143" s="229">
        <f t="shared" si="71"/>
        <v>0</v>
      </c>
      <c r="N143" s="230">
        <f t="shared" si="69"/>
        <v>0</v>
      </c>
      <c r="O143" s="182">
        <f t="shared" si="70"/>
        <v>0</v>
      </c>
      <c r="P143" s="181"/>
      <c r="Q143" s="199"/>
      <c r="R143" s="197" t="str">
        <f t="shared" si="32"/>
        <v/>
      </c>
      <c r="S143" s="197" t="str">
        <f t="shared" si="31"/>
        <v/>
      </c>
    </row>
    <row r="144" spans="1:19" hidden="1">
      <c r="A144" s="224" t="s">
        <v>162</v>
      </c>
      <c r="B144" s="225"/>
      <c r="C144" s="221"/>
      <c r="D144" s="222"/>
      <c r="E144" s="223"/>
      <c r="F144" s="123">
        <f t="shared" si="66"/>
        <v>0</v>
      </c>
      <c r="G144" s="206"/>
      <c r="H144" s="207"/>
      <c r="I144" s="228">
        <f t="shared" si="67"/>
        <v>0</v>
      </c>
      <c r="J144" s="228">
        <f t="shared" si="68"/>
        <v>0</v>
      </c>
      <c r="K144" s="179"/>
      <c r="L144" s="229">
        <f t="shared" si="71"/>
        <v>0</v>
      </c>
      <c r="M144" s="229">
        <f t="shared" si="71"/>
        <v>0</v>
      </c>
      <c r="N144" s="230">
        <f t="shared" si="69"/>
        <v>0</v>
      </c>
      <c r="O144" s="182">
        <f t="shared" si="70"/>
        <v>0</v>
      </c>
      <c r="P144" s="181"/>
      <c r="Q144" s="199"/>
      <c r="R144" s="197" t="str">
        <f t="shared" si="32"/>
        <v/>
      </c>
      <c r="S144" s="197" t="str">
        <f t="shared" si="31"/>
        <v/>
      </c>
    </row>
    <row r="145" spans="1:19" hidden="1">
      <c r="A145" s="224" t="s">
        <v>162</v>
      </c>
      <c r="B145" s="225"/>
      <c r="C145" s="221"/>
      <c r="D145" s="222"/>
      <c r="E145" s="223"/>
      <c r="F145" s="123">
        <f t="shared" si="66"/>
        <v>0</v>
      </c>
      <c r="G145" s="206"/>
      <c r="H145" s="207"/>
      <c r="I145" s="228">
        <f t="shared" si="67"/>
        <v>0</v>
      </c>
      <c r="J145" s="228">
        <f t="shared" si="68"/>
        <v>0</v>
      </c>
      <c r="K145" s="179"/>
      <c r="L145" s="229">
        <f t="shared" si="71"/>
        <v>0</v>
      </c>
      <c r="M145" s="229">
        <f t="shared" si="71"/>
        <v>0</v>
      </c>
      <c r="N145" s="230">
        <f t="shared" si="69"/>
        <v>0</v>
      </c>
      <c r="O145" s="182">
        <f t="shared" si="70"/>
        <v>0</v>
      </c>
      <c r="P145" s="181"/>
      <c r="Q145" s="199"/>
      <c r="R145" s="197" t="str">
        <f t="shared" si="32"/>
        <v/>
      </c>
      <c r="S145" s="197" t="str">
        <f t="shared" si="31"/>
        <v/>
      </c>
    </row>
    <row r="146" spans="1:19" hidden="1">
      <c r="A146" s="224" t="s">
        <v>162</v>
      </c>
      <c r="B146" s="225"/>
      <c r="C146" s="221"/>
      <c r="D146" s="222"/>
      <c r="E146" s="223"/>
      <c r="F146" s="123">
        <f t="shared" si="66"/>
        <v>0</v>
      </c>
      <c r="G146" s="206"/>
      <c r="H146" s="207"/>
      <c r="I146" s="228">
        <f t="shared" si="67"/>
        <v>0</v>
      </c>
      <c r="J146" s="228">
        <f t="shared" si="68"/>
        <v>0</v>
      </c>
      <c r="K146" s="179"/>
      <c r="L146" s="229">
        <f t="shared" si="71"/>
        <v>0</v>
      </c>
      <c r="M146" s="229">
        <f t="shared" si="71"/>
        <v>0</v>
      </c>
      <c r="N146" s="230">
        <f t="shared" si="69"/>
        <v>0</v>
      </c>
      <c r="O146" s="182">
        <f t="shared" si="70"/>
        <v>0</v>
      </c>
      <c r="P146" s="181"/>
      <c r="Q146" s="199"/>
      <c r="R146" s="197" t="str">
        <f t="shared" si="32"/>
        <v/>
      </c>
      <c r="S146" s="197" t="str">
        <f t="shared" si="31"/>
        <v/>
      </c>
    </row>
    <row r="147" spans="1:19" hidden="1">
      <c r="A147" s="224" t="s">
        <v>162</v>
      </c>
      <c r="B147" s="225"/>
      <c r="C147" s="221"/>
      <c r="D147" s="222"/>
      <c r="E147" s="223"/>
      <c r="F147" s="123">
        <f t="shared" si="66"/>
        <v>0</v>
      </c>
      <c r="G147" s="206"/>
      <c r="H147" s="207"/>
      <c r="I147" s="228">
        <f t="shared" si="67"/>
        <v>0</v>
      </c>
      <c r="J147" s="228">
        <f t="shared" si="68"/>
        <v>0</v>
      </c>
      <c r="K147" s="179"/>
      <c r="L147" s="229">
        <f t="shared" si="71"/>
        <v>0</v>
      </c>
      <c r="M147" s="229">
        <f t="shared" si="71"/>
        <v>0</v>
      </c>
      <c r="N147" s="230">
        <f t="shared" si="69"/>
        <v>0</v>
      </c>
      <c r="O147" s="182">
        <f t="shared" si="70"/>
        <v>0</v>
      </c>
      <c r="P147" s="181"/>
      <c r="Q147" s="199"/>
      <c r="R147" s="197" t="str">
        <f t="shared" si="32"/>
        <v/>
      </c>
      <c r="S147" s="197" t="str">
        <f t="shared" si="31"/>
        <v/>
      </c>
    </row>
    <row r="148" spans="1:19" hidden="1">
      <c r="A148" s="224" t="s">
        <v>162</v>
      </c>
      <c r="B148" s="225"/>
      <c r="C148" s="221"/>
      <c r="D148" s="222"/>
      <c r="E148" s="223"/>
      <c r="F148" s="123">
        <f t="shared" si="66"/>
        <v>0</v>
      </c>
      <c r="G148" s="206"/>
      <c r="H148" s="207"/>
      <c r="I148" s="228">
        <f t="shared" si="67"/>
        <v>0</v>
      </c>
      <c r="J148" s="228">
        <f t="shared" si="68"/>
        <v>0</v>
      </c>
      <c r="K148" s="179"/>
      <c r="L148" s="229">
        <f t="shared" si="71"/>
        <v>0</v>
      </c>
      <c r="M148" s="229">
        <f t="shared" si="71"/>
        <v>0</v>
      </c>
      <c r="N148" s="230">
        <f t="shared" si="69"/>
        <v>0</v>
      </c>
      <c r="O148" s="182">
        <f t="shared" si="70"/>
        <v>0</v>
      </c>
      <c r="P148" s="181"/>
      <c r="Q148" s="199"/>
      <c r="R148" s="197" t="str">
        <f t="shared" si="32"/>
        <v/>
      </c>
      <c r="S148" s="197" t="str">
        <f t="shared" si="31"/>
        <v/>
      </c>
    </row>
    <row r="149" spans="1:19" hidden="1">
      <c r="A149" s="224" t="s">
        <v>162</v>
      </c>
      <c r="B149" s="225"/>
      <c r="C149" s="221"/>
      <c r="D149" s="222"/>
      <c r="E149" s="223"/>
      <c r="F149" s="123">
        <f t="shared" si="66"/>
        <v>0</v>
      </c>
      <c r="G149" s="206"/>
      <c r="H149" s="207"/>
      <c r="I149" s="228">
        <f t="shared" si="67"/>
        <v>0</v>
      </c>
      <c r="J149" s="228">
        <f t="shared" si="68"/>
        <v>0</v>
      </c>
      <c r="K149" s="179"/>
      <c r="L149" s="229">
        <f t="shared" si="71"/>
        <v>0</v>
      </c>
      <c r="M149" s="229">
        <f t="shared" si="71"/>
        <v>0</v>
      </c>
      <c r="N149" s="230">
        <f t="shared" si="69"/>
        <v>0</v>
      </c>
      <c r="O149" s="182">
        <f t="shared" si="70"/>
        <v>0</v>
      </c>
      <c r="P149" s="181"/>
      <c r="Q149" s="199"/>
      <c r="R149" s="197" t="str">
        <f t="shared" si="32"/>
        <v/>
      </c>
      <c r="S149" s="197" t="str">
        <f t="shared" ref="S149:S212" si="72">IF(Q149="X","x",IF(Q149="xx","x",IF(OR(J149&gt;0,O149&gt;0),"x","")))</f>
        <v/>
      </c>
    </row>
    <row r="150" spans="1:19" hidden="1">
      <c r="A150" s="224" t="s">
        <v>162</v>
      </c>
      <c r="B150" s="225"/>
      <c r="C150" s="221"/>
      <c r="D150" s="222"/>
      <c r="E150" s="223"/>
      <c r="F150" s="123">
        <f t="shared" si="66"/>
        <v>0</v>
      </c>
      <c r="G150" s="206"/>
      <c r="H150" s="207"/>
      <c r="I150" s="228">
        <f t="shared" si="67"/>
        <v>0</v>
      </c>
      <c r="J150" s="228">
        <f t="shared" si="68"/>
        <v>0</v>
      </c>
      <c r="K150" s="179"/>
      <c r="L150" s="229">
        <f t="shared" si="71"/>
        <v>0</v>
      </c>
      <c r="M150" s="229">
        <f t="shared" si="71"/>
        <v>0</v>
      </c>
      <c r="N150" s="230">
        <f t="shared" si="69"/>
        <v>0</v>
      </c>
      <c r="O150" s="182">
        <f t="shared" si="70"/>
        <v>0</v>
      </c>
      <c r="P150" s="181"/>
      <c r="Q150" s="199"/>
      <c r="R150" s="197" t="str">
        <f t="shared" ref="R150:R213" si="73">IF(Q150="X","x",IF(Q150="xx","x",IF(O150&gt;0,"x","")))</f>
        <v/>
      </c>
      <c r="S150" s="197" t="str">
        <f t="shared" si="72"/>
        <v/>
      </c>
    </row>
    <row r="151" spans="1:19" hidden="1">
      <c r="A151" s="224" t="s">
        <v>162</v>
      </c>
      <c r="B151" s="225"/>
      <c r="C151" s="221"/>
      <c r="D151" s="222"/>
      <c r="E151" s="223"/>
      <c r="F151" s="123">
        <f t="shared" si="66"/>
        <v>0</v>
      </c>
      <c r="G151" s="206"/>
      <c r="H151" s="207"/>
      <c r="I151" s="228">
        <f t="shared" si="67"/>
        <v>0</v>
      </c>
      <c r="J151" s="228">
        <f t="shared" si="68"/>
        <v>0</v>
      </c>
      <c r="K151" s="179"/>
      <c r="L151" s="229">
        <f t="shared" si="71"/>
        <v>0</v>
      </c>
      <c r="M151" s="229">
        <f t="shared" si="71"/>
        <v>0</v>
      </c>
      <c r="N151" s="230">
        <f t="shared" si="69"/>
        <v>0</v>
      </c>
      <c r="O151" s="182">
        <f t="shared" si="70"/>
        <v>0</v>
      </c>
      <c r="P151" s="181"/>
      <c r="Q151" s="199"/>
      <c r="R151" s="197" t="str">
        <f t="shared" si="73"/>
        <v/>
      </c>
      <c r="S151" s="197" t="str">
        <f t="shared" si="72"/>
        <v/>
      </c>
    </row>
    <row r="152" spans="1:19" hidden="1">
      <c r="A152" s="224" t="s">
        <v>162</v>
      </c>
      <c r="B152" s="225"/>
      <c r="C152" s="221"/>
      <c r="D152" s="222"/>
      <c r="E152" s="223"/>
      <c r="F152" s="123">
        <f t="shared" si="66"/>
        <v>0</v>
      </c>
      <c r="G152" s="206"/>
      <c r="H152" s="207"/>
      <c r="I152" s="228">
        <f t="shared" si="67"/>
        <v>0</v>
      </c>
      <c r="J152" s="228">
        <f t="shared" si="68"/>
        <v>0</v>
      </c>
      <c r="K152" s="179"/>
      <c r="L152" s="229">
        <f t="shared" si="71"/>
        <v>0</v>
      </c>
      <c r="M152" s="229">
        <f t="shared" si="71"/>
        <v>0</v>
      </c>
      <c r="N152" s="230">
        <f t="shared" si="69"/>
        <v>0</v>
      </c>
      <c r="O152" s="182">
        <f t="shared" si="70"/>
        <v>0</v>
      </c>
      <c r="P152" s="181"/>
      <c r="Q152" s="199"/>
      <c r="R152" s="197" t="str">
        <f t="shared" si="73"/>
        <v/>
      </c>
      <c r="S152" s="197" t="str">
        <f t="shared" si="72"/>
        <v/>
      </c>
    </row>
    <row r="153" spans="1:19" hidden="1">
      <c r="A153" s="224" t="s">
        <v>162</v>
      </c>
      <c r="B153" s="225"/>
      <c r="C153" s="221"/>
      <c r="D153" s="222"/>
      <c r="E153" s="223"/>
      <c r="F153" s="123">
        <f t="shared" si="66"/>
        <v>0</v>
      </c>
      <c r="G153" s="206"/>
      <c r="H153" s="207"/>
      <c r="I153" s="228">
        <f t="shared" si="67"/>
        <v>0</v>
      </c>
      <c r="J153" s="228">
        <f t="shared" si="68"/>
        <v>0</v>
      </c>
      <c r="K153" s="179"/>
      <c r="L153" s="229">
        <f t="shared" si="71"/>
        <v>0</v>
      </c>
      <c r="M153" s="229">
        <f t="shared" si="71"/>
        <v>0</v>
      </c>
      <c r="N153" s="230">
        <f t="shared" si="69"/>
        <v>0</v>
      </c>
      <c r="O153" s="182">
        <f t="shared" si="70"/>
        <v>0</v>
      </c>
      <c r="P153" s="181"/>
      <c r="Q153" s="199"/>
      <c r="R153" s="197" t="str">
        <f t="shared" si="73"/>
        <v/>
      </c>
      <c r="S153" s="197" t="str">
        <f t="shared" si="72"/>
        <v/>
      </c>
    </row>
    <row r="154" spans="1:19" hidden="1">
      <c r="A154" s="224" t="s">
        <v>162</v>
      </c>
      <c r="B154" s="225"/>
      <c r="C154" s="221"/>
      <c r="D154" s="222"/>
      <c r="E154" s="223"/>
      <c r="F154" s="123">
        <f t="shared" si="66"/>
        <v>0</v>
      </c>
      <c r="G154" s="206"/>
      <c r="H154" s="207"/>
      <c r="I154" s="228">
        <f t="shared" si="67"/>
        <v>0</v>
      </c>
      <c r="J154" s="228">
        <f t="shared" si="68"/>
        <v>0</v>
      </c>
      <c r="K154" s="179"/>
      <c r="L154" s="229">
        <f t="shared" si="71"/>
        <v>0</v>
      </c>
      <c r="M154" s="229">
        <f t="shared" si="71"/>
        <v>0</v>
      </c>
      <c r="N154" s="230">
        <f t="shared" si="69"/>
        <v>0</v>
      </c>
      <c r="O154" s="182">
        <f t="shared" si="70"/>
        <v>0</v>
      </c>
      <c r="P154" s="181"/>
      <c r="Q154" s="199"/>
      <c r="R154" s="197" t="str">
        <f t="shared" si="73"/>
        <v/>
      </c>
      <c r="S154" s="197" t="str">
        <f t="shared" si="72"/>
        <v/>
      </c>
    </row>
    <row r="155" spans="1:19" hidden="1">
      <c r="A155" s="224" t="s">
        <v>162</v>
      </c>
      <c r="B155" s="225"/>
      <c r="C155" s="221"/>
      <c r="D155" s="222"/>
      <c r="E155" s="223"/>
      <c r="F155" s="123">
        <f t="shared" si="66"/>
        <v>0</v>
      </c>
      <c r="G155" s="206"/>
      <c r="H155" s="207"/>
      <c r="I155" s="228">
        <f t="shared" si="67"/>
        <v>0</v>
      </c>
      <c r="J155" s="228">
        <f t="shared" si="68"/>
        <v>0</v>
      </c>
      <c r="K155" s="179"/>
      <c r="L155" s="229">
        <f t="shared" si="71"/>
        <v>0</v>
      </c>
      <c r="M155" s="229">
        <f t="shared" si="71"/>
        <v>0</v>
      </c>
      <c r="N155" s="230">
        <f t="shared" si="69"/>
        <v>0</v>
      </c>
      <c r="O155" s="182">
        <f t="shared" si="70"/>
        <v>0</v>
      </c>
      <c r="P155" s="181"/>
      <c r="Q155" s="199"/>
      <c r="R155" s="197" t="str">
        <f t="shared" si="73"/>
        <v/>
      </c>
      <c r="S155" s="197" t="str">
        <f t="shared" si="72"/>
        <v/>
      </c>
    </row>
    <row r="156" spans="1:19" hidden="1">
      <c r="A156" s="224" t="s">
        <v>162</v>
      </c>
      <c r="B156" s="225"/>
      <c r="C156" s="221"/>
      <c r="D156" s="222"/>
      <c r="E156" s="223"/>
      <c r="F156" s="123">
        <f t="shared" si="66"/>
        <v>0</v>
      </c>
      <c r="G156" s="206"/>
      <c r="H156" s="207"/>
      <c r="I156" s="228">
        <f t="shared" si="67"/>
        <v>0</v>
      </c>
      <c r="J156" s="228">
        <f t="shared" si="68"/>
        <v>0</v>
      </c>
      <c r="K156" s="179"/>
      <c r="L156" s="229">
        <f t="shared" si="71"/>
        <v>0</v>
      </c>
      <c r="M156" s="229">
        <f t="shared" si="71"/>
        <v>0</v>
      </c>
      <c r="N156" s="230">
        <f t="shared" si="69"/>
        <v>0</v>
      </c>
      <c r="O156" s="182">
        <f t="shared" si="70"/>
        <v>0</v>
      </c>
      <c r="P156" s="181"/>
      <c r="Q156" s="199"/>
      <c r="R156" s="197" t="str">
        <f t="shared" si="73"/>
        <v/>
      </c>
      <c r="S156" s="197" t="str">
        <f t="shared" si="72"/>
        <v/>
      </c>
    </row>
    <row r="157" spans="1:19" hidden="1">
      <c r="A157" s="224" t="s">
        <v>162</v>
      </c>
      <c r="B157" s="225"/>
      <c r="C157" s="221"/>
      <c r="D157" s="222"/>
      <c r="E157" s="223"/>
      <c r="F157" s="123">
        <f t="shared" si="66"/>
        <v>0</v>
      </c>
      <c r="G157" s="206"/>
      <c r="H157" s="207"/>
      <c r="I157" s="228">
        <f t="shared" si="67"/>
        <v>0</v>
      </c>
      <c r="J157" s="228">
        <f t="shared" si="68"/>
        <v>0</v>
      </c>
      <c r="K157" s="179"/>
      <c r="L157" s="229">
        <f t="shared" si="71"/>
        <v>0</v>
      </c>
      <c r="M157" s="229">
        <f t="shared" si="71"/>
        <v>0</v>
      </c>
      <c r="N157" s="230">
        <f t="shared" si="69"/>
        <v>0</v>
      </c>
      <c r="O157" s="182">
        <f t="shared" si="70"/>
        <v>0</v>
      </c>
      <c r="P157" s="181"/>
      <c r="Q157" s="199"/>
      <c r="R157" s="197" t="str">
        <f t="shared" si="73"/>
        <v/>
      </c>
      <c r="S157" s="197" t="str">
        <f t="shared" si="72"/>
        <v/>
      </c>
    </row>
    <row r="158" spans="1:19" hidden="1">
      <c r="A158" s="224" t="s">
        <v>162</v>
      </c>
      <c r="B158" s="225"/>
      <c r="C158" s="221"/>
      <c r="D158" s="222"/>
      <c r="E158" s="223"/>
      <c r="F158" s="123">
        <f t="shared" si="66"/>
        <v>0</v>
      </c>
      <c r="G158" s="206"/>
      <c r="H158" s="207"/>
      <c r="I158" s="228">
        <f t="shared" si="67"/>
        <v>0</v>
      </c>
      <c r="J158" s="228">
        <f t="shared" si="68"/>
        <v>0</v>
      </c>
      <c r="K158" s="179"/>
      <c r="L158" s="229">
        <f t="shared" si="71"/>
        <v>0</v>
      </c>
      <c r="M158" s="229">
        <f t="shared" si="71"/>
        <v>0</v>
      </c>
      <c r="N158" s="230">
        <f t="shared" si="69"/>
        <v>0</v>
      </c>
      <c r="O158" s="182">
        <f t="shared" si="70"/>
        <v>0</v>
      </c>
      <c r="P158" s="181"/>
      <c r="Q158" s="199"/>
      <c r="R158" s="197" t="str">
        <f t="shared" si="73"/>
        <v/>
      </c>
      <c r="S158" s="197" t="str">
        <f t="shared" si="72"/>
        <v/>
      </c>
    </row>
    <row r="159" spans="1:19" hidden="1">
      <c r="A159" s="224" t="s">
        <v>162</v>
      </c>
      <c r="B159" s="225"/>
      <c r="C159" s="221"/>
      <c r="D159" s="222"/>
      <c r="E159" s="223"/>
      <c r="F159" s="123">
        <f t="shared" si="66"/>
        <v>0</v>
      </c>
      <c r="G159" s="206"/>
      <c r="H159" s="207"/>
      <c r="I159" s="228">
        <f t="shared" si="67"/>
        <v>0</v>
      </c>
      <c r="J159" s="228">
        <f t="shared" si="68"/>
        <v>0</v>
      </c>
      <c r="K159" s="179"/>
      <c r="L159" s="229">
        <f t="shared" si="71"/>
        <v>0</v>
      </c>
      <c r="M159" s="229">
        <f t="shared" si="71"/>
        <v>0</v>
      </c>
      <c r="N159" s="230">
        <f t="shared" si="69"/>
        <v>0</v>
      </c>
      <c r="O159" s="182">
        <f t="shared" si="70"/>
        <v>0</v>
      </c>
      <c r="P159" s="181"/>
      <c r="Q159" s="199"/>
      <c r="R159" s="197" t="str">
        <f t="shared" si="73"/>
        <v/>
      </c>
      <c r="S159" s="197" t="str">
        <f t="shared" si="72"/>
        <v/>
      </c>
    </row>
    <row r="160" spans="1:19" hidden="1">
      <c r="A160" s="224" t="s">
        <v>162</v>
      </c>
      <c r="B160" s="225"/>
      <c r="C160" s="221"/>
      <c r="D160" s="222"/>
      <c r="E160" s="223"/>
      <c r="F160" s="123">
        <f t="shared" si="66"/>
        <v>0</v>
      </c>
      <c r="G160" s="206"/>
      <c r="H160" s="207"/>
      <c r="I160" s="228">
        <f t="shared" si="67"/>
        <v>0</v>
      </c>
      <c r="J160" s="228">
        <f t="shared" si="68"/>
        <v>0</v>
      </c>
      <c r="K160" s="179"/>
      <c r="L160" s="229">
        <f t="shared" si="71"/>
        <v>0</v>
      </c>
      <c r="M160" s="229">
        <f t="shared" si="71"/>
        <v>0</v>
      </c>
      <c r="N160" s="230">
        <f t="shared" si="69"/>
        <v>0</v>
      </c>
      <c r="O160" s="182">
        <f t="shared" si="70"/>
        <v>0</v>
      </c>
      <c r="P160" s="181"/>
      <c r="Q160" s="199"/>
      <c r="R160" s="197" t="str">
        <f t="shared" si="73"/>
        <v/>
      </c>
      <c r="S160" s="197" t="str">
        <f t="shared" si="72"/>
        <v/>
      </c>
    </row>
    <row r="161" spans="1:19" hidden="1">
      <c r="A161" s="224" t="s">
        <v>162</v>
      </c>
      <c r="B161" s="225"/>
      <c r="C161" s="221"/>
      <c r="D161" s="222"/>
      <c r="E161" s="223"/>
      <c r="F161" s="123">
        <f t="shared" si="66"/>
        <v>0</v>
      </c>
      <c r="G161" s="206"/>
      <c r="H161" s="207"/>
      <c r="I161" s="228">
        <f t="shared" si="67"/>
        <v>0</v>
      </c>
      <c r="J161" s="228">
        <f t="shared" si="68"/>
        <v>0</v>
      </c>
      <c r="K161" s="179"/>
      <c r="L161" s="229">
        <f t="shared" si="71"/>
        <v>0</v>
      </c>
      <c r="M161" s="229">
        <f t="shared" si="71"/>
        <v>0</v>
      </c>
      <c r="N161" s="230">
        <f t="shared" si="69"/>
        <v>0</v>
      </c>
      <c r="O161" s="182">
        <f t="shared" si="70"/>
        <v>0</v>
      </c>
      <c r="P161" s="181"/>
      <c r="Q161" s="199"/>
      <c r="R161" s="197" t="str">
        <f t="shared" si="73"/>
        <v/>
      </c>
      <c r="S161" s="197" t="str">
        <f t="shared" si="72"/>
        <v/>
      </c>
    </row>
    <row r="162" spans="1:19" hidden="1">
      <c r="A162" s="224" t="s">
        <v>162</v>
      </c>
      <c r="B162" s="225"/>
      <c r="C162" s="221"/>
      <c r="D162" s="222"/>
      <c r="E162" s="223"/>
      <c r="F162" s="123">
        <f t="shared" si="66"/>
        <v>0</v>
      </c>
      <c r="G162" s="206"/>
      <c r="H162" s="207"/>
      <c r="I162" s="228">
        <f t="shared" si="67"/>
        <v>0</v>
      </c>
      <c r="J162" s="228">
        <f t="shared" si="68"/>
        <v>0</v>
      </c>
      <c r="K162" s="179"/>
      <c r="L162" s="229">
        <f t="shared" si="71"/>
        <v>0</v>
      </c>
      <c r="M162" s="229">
        <f t="shared" si="71"/>
        <v>0</v>
      </c>
      <c r="N162" s="230">
        <f t="shared" si="69"/>
        <v>0</v>
      </c>
      <c r="O162" s="182">
        <f t="shared" si="70"/>
        <v>0</v>
      </c>
      <c r="P162" s="181"/>
      <c r="Q162" s="199"/>
      <c r="R162" s="197" t="str">
        <f t="shared" si="73"/>
        <v/>
      </c>
      <c r="S162" s="197" t="str">
        <f t="shared" si="72"/>
        <v/>
      </c>
    </row>
    <row r="163" spans="1:19" hidden="1">
      <c r="A163" s="224" t="s">
        <v>162</v>
      </c>
      <c r="B163" s="225"/>
      <c r="C163" s="221"/>
      <c r="D163" s="222"/>
      <c r="E163" s="223"/>
      <c r="F163" s="123">
        <f t="shared" si="66"/>
        <v>0</v>
      </c>
      <c r="G163" s="206"/>
      <c r="H163" s="207"/>
      <c r="I163" s="228">
        <f t="shared" si="67"/>
        <v>0</v>
      </c>
      <c r="J163" s="228">
        <f t="shared" si="68"/>
        <v>0</v>
      </c>
      <c r="K163" s="179"/>
      <c r="L163" s="229">
        <f t="shared" si="71"/>
        <v>0</v>
      </c>
      <c r="M163" s="229">
        <f t="shared" si="71"/>
        <v>0</v>
      </c>
      <c r="N163" s="230">
        <f t="shared" si="69"/>
        <v>0</v>
      </c>
      <c r="O163" s="182">
        <f t="shared" si="70"/>
        <v>0</v>
      </c>
      <c r="P163" s="181"/>
      <c r="Q163" s="199"/>
      <c r="R163" s="197" t="str">
        <f t="shared" si="73"/>
        <v/>
      </c>
      <c r="S163" s="197" t="str">
        <f t="shared" si="72"/>
        <v/>
      </c>
    </row>
    <row r="164" spans="1:19" hidden="1">
      <c r="A164" s="224" t="s">
        <v>162</v>
      </c>
      <c r="B164" s="225"/>
      <c r="C164" s="221"/>
      <c r="D164" s="222"/>
      <c r="E164" s="223"/>
      <c r="F164" s="123">
        <f t="shared" si="66"/>
        <v>0</v>
      </c>
      <c r="G164" s="206"/>
      <c r="H164" s="207"/>
      <c r="I164" s="228">
        <f t="shared" si="67"/>
        <v>0</v>
      </c>
      <c r="J164" s="228">
        <f t="shared" si="68"/>
        <v>0</v>
      </c>
      <c r="K164" s="179"/>
      <c r="L164" s="229">
        <f t="shared" si="71"/>
        <v>0</v>
      </c>
      <c r="M164" s="229">
        <f t="shared" si="71"/>
        <v>0</v>
      </c>
      <c r="N164" s="230">
        <f t="shared" si="69"/>
        <v>0</v>
      </c>
      <c r="O164" s="182">
        <f t="shared" si="70"/>
        <v>0</v>
      </c>
      <c r="P164" s="181"/>
      <c r="Q164" s="199"/>
      <c r="R164" s="197" t="str">
        <f t="shared" si="73"/>
        <v/>
      </c>
      <c r="S164" s="197" t="str">
        <f t="shared" si="72"/>
        <v/>
      </c>
    </row>
    <row r="165" spans="1:19" hidden="1">
      <c r="A165" s="224" t="s">
        <v>162</v>
      </c>
      <c r="B165" s="225"/>
      <c r="C165" s="221"/>
      <c r="D165" s="222"/>
      <c r="E165" s="223"/>
      <c r="F165" s="123">
        <f t="shared" si="66"/>
        <v>0</v>
      </c>
      <c r="G165" s="206"/>
      <c r="H165" s="207"/>
      <c r="I165" s="228">
        <f t="shared" si="67"/>
        <v>0</v>
      </c>
      <c r="J165" s="228">
        <f t="shared" si="68"/>
        <v>0</v>
      </c>
      <c r="K165" s="179"/>
      <c r="L165" s="229">
        <f t="shared" si="71"/>
        <v>0</v>
      </c>
      <c r="M165" s="229">
        <f t="shared" si="71"/>
        <v>0</v>
      </c>
      <c r="N165" s="230">
        <f t="shared" si="69"/>
        <v>0</v>
      </c>
      <c r="O165" s="182">
        <f t="shared" si="70"/>
        <v>0</v>
      </c>
      <c r="P165" s="181"/>
      <c r="Q165" s="199"/>
      <c r="R165" s="197" t="str">
        <f t="shared" si="73"/>
        <v/>
      </c>
      <c r="S165" s="197" t="str">
        <f t="shared" si="72"/>
        <v/>
      </c>
    </row>
    <row r="166" spans="1:19" hidden="1">
      <c r="A166" s="224" t="s">
        <v>162</v>
      </c>
      <c r="B166" s="225"/>
      <c r="C166" s="221"/>
      <c r="D166" s="222"/>
      <c r="E166" s="223"/>
      <c r="F166" s="123">
        <f t="shared" si="66"/>
        <v>0</v>
      </c>
      <c r="G166" s="206"/>
      <c r="H166" s="207"/>
      <c r="I166" s="228">
        <f t="shared" si="67"/>
        <v>0</v>
      </c>
      <c r="J166" s="228">
        <f t="shared" si="68"/>
        <v>0</v>
      </c>
      <c r="K166" s="179"/>
      <c r="L166" s="229">
        <f t="shared" si="71"/>
        <v>0</v>
      </c>
      <c r="M166" s="229">
        <f t="shared" si="71"/>
        <v>0</v>
      </c>
      <c r="N166" s="230">
        <f t="shared" si="69"/>
        <v>0</v>
      </c>
      <c r="O166" s="182">
        <f t="shared" si="70"/>
        <v>0</v>
      </c>
      <c r="P166" s="181"/>
      <c r="Q166" s="199"/>
      <c r="R166" s="197" t="str">
        <f t="shared" si="73"/>
        <v/>
      </c>
      <c r="S166" s="197" t="str">
        <f t="shared" si="72"/>
        <v/>
      </c>
    </row>
    <row r="167" spans="1:19" hidden="1">
      <c r="A167" s="224" t="s">
        <v>162</v>
      </c>
      <c r="B167" s="225"/>
      <c r="C167" s="221"/>
      <c r="D167" s="222"/>
      <c r="E167" s="223"/>
      <c r="F167" s="123">
        <f t="shared" si="66"/>
        <v>0</v>
      </c>
      <c r="G167" s="206"/>
      <c r="H167" s="207"/>
      <c r="I167" s="228">
        <f t="shared" si="67"/>
        <v>0</v>
      </c>
      <c r="J167" s="228">
        <f t="shared" si="68"/>
        <v>0</v>
      </c>
      <c r="K167" s="179"/>
      <c r="L167" s="229">
        <f t="shared" si="71"/>
        <v>0</v>
      </c>
      <c r="M167" s="229">
        <f t="shared" si="71"/>
        <v>0</v>
      </c>
      <c r="N167" s="230">
        <f t="shared" si="69"/>
        <v>0</v>
      </c>
      <c r="O167" s="182">
        <f t="shared" si="70"/>
        <v>0</v>
      </c>
      <c r="P167" s="181"/>
      <c r="Q167" s="199"/>
      <c r="R167" s="197" t="str">
        <f t="shared" si="73"/>
        <v/>
      </c>
      <c r="S167" s="197" t="str">
        <f t="shared" si="72"/>
        <v/>
      </c>
    </row>
    <row r="168" spans="1:19" hidden="1">
      <c r="A168" s="224" t="s">
        <v>162</v>
      </c>
      <c r="B168" s="225"/>
      <c r="C168" s="221"/>
      <c r="D168" s="222"/>
      <c r="E168" s="223"/>
      <c r="F168" s="123">
        <f t="shared" si="66"/>
        <v>0</v>
      </c>
      <c r="G168" s="206"/>
      <c r="H168" s="207"/>
      <c r="I168" s="228">
        <f t="shared" si="67"/>
        <v>0</v>
      </c>
      <c r="J168" s="228">
        <f t="shared" si="68"/>
        <v>0</v>
      </c>
      <c r="K168" s="179"/>
      <c r="L168" s="229">
        <f t="shared" si="71"/>
        <v>0</v>
      </c>
      <c r="M168" s="229">
        <f t="shared" si="71"/>
        <v>0</v>
      </c>
      <c r="N168" s="230">
        <f t="shared" si="69"/>
        <v>0</v>
      </c>
      <c r="O168" s="182">
        <f t="shared" si="70"/>
        <v>0</v>
      </c>
      <c r="P168" s="181"/>
      <c r="Q168" s="199"/>
      <c r="R168" s="197" t="str">
        <f t="shared" si="73"/>
        <v/>
      </c>
      <c r="S168" s="197" t="str">
        <f t="shared" si="72"/>
        <v/>
      </c>
    </row>
    <row r="169" spans="1:19" hidden="1">
      <c r="A169" s="224" t="s">
        <v>162</v>
      </c>
      <c r="B169" s="225"/>
      <c r="C169" s="221"/>
      <c r="D169" s="222"/>
      <c r="E169" s="223"/>
      <c r="F169" s="123">
        <f t="shared" si="66"/>
        <v>0</v>
      </c>
      <c r="G169" s="206"/>
      <c r="H169" s="207"/>
      <c r="I169" s="228">
        <f t="shared" si="67"/>
        <v>0</v>
      </c>
      <c r="J169" s="228">
        <f t="shared" si="68"/>
        <v>0</v>
      </c>
      <c r="K169" s="179"/>
      <c r="L169" s="229">
        <f t="shared" si="71"/>
        <v>0</v>
      </c>
      <c r="M169" s="229">
        <f t="shared" si="71"/>
        <v>0</v>
      </c>
      <c r="N169" s="230">
        <f t="shared" si="69"/>
        <v>0</v>
      </c>
      <c r="O169" s="182">
        <f t="shared" si="70"/>
        <v>0</v>
      </c>
      <c r="P169" s="181"/>
      <c r="Q169" s="199"/>
      <c r="R169" s="197" t="str">
        <f t="shared" si="73"/>
        <v/>
      </c>
      <c r="S169" s="197" t="str">
        <f t="shared" si="72"/>
        <v/>
      </c>
    </row>
    <row r="170" spans="1:19" hidden="1">
      <c r="A170" s="224" t="s">
        <v>162</v>
      </c>
      <c r="B170" s="225"/>
      <c r="C170" s="221"/>
      <c r="D170" s="222"/>
      <c r="E170" s="223"/>
      <c r="F170" s="123">
        <f t="shared" si="66"/>
        <v>0</v>
      </c>
      <c r="G170" s="206"/>
      <c r="H170" s="207"/>
      <c r="I170" s="228">
        <f t="shared" si="67"/>
        <v>0</v>
      </c>
      <c r="J170" s="228">
        <f t="shared" si="68"/>
        <v>0</v>
      </c>
      <c r="K170" s="179"/>
      <c r="L170" s="229">
        <f t="shared" si="71"/>
        <v>0</v>
      </c>
      <c r="M170" s="229">
        <f t="shared" si="71"/>
        <v>0</v>
      </c>
      <c r="N170" s="230">
        <f t="shared" si="69"/>
        <v>0</v>
      </c>
      <c r="O170" s="182">
        <f t="shared" si="70"/>
        <v>0</v>
      </c>
      <c r="P170" s="181"/>
      <c r="Q170" s="199"/>
      <c r="R170" s="197" t="str">
        <f t="shared" si="73"/>
        <v/>
      </c>
      <c r="S170" s="197" t="str">
        <f t="shared" si="72"/>
        <v/>
      </c>
    </row>
    <row r="171" spans="1:19" hidden="1">
      <c r="A171" s="224" t="s">
        <v>162</v>
      </c>
      <c r="B171" s="225"/>
      <c r="C171" s="221"/>
      <c r="D171" s="222"/>
      <c r="E171" s="223"/>
      <c r="F171" s="123">
        <f t="shared" si="66"/>
        <v>0</v>
      </c>
      <c r="G171" s="206"/>
      <c r="H171" s="207"/>
      <c r="I171" s="228">
        <f t="shared" si="67"/>
        <v>0</v>
      </c>
      <c r="J171" s="228">
        <f t="shared" si="68"/>
        <v>0</v>
      </c>
      <c r="K171" s="179"/>
      <c r="L171" s="229">
        <f t="shared" si="71"/>
        <v>0</v>
      </c>
      <c r="M171" s="229">
        <f t="shared" si="71"/>
        <v>0</v>
      </c>
      <c r="N171" s="230">
        <f t="shared" si="69"/>
        <v>0</v>
      </c>
      <c r="O171" s="182">
        <f t="shared" si="70"/>
        <v>0</v>
      </c>
      <c r="P171" s="181"/>
      <c r="Q171" s="199"/>
      <c r="R171" s="197" t="str">
        <f t="shared" si="73"/>
        <v/>
      </c>
      <c r="S171" s="197" t="str">
        <f t="shared" si="72"/>
        <v/>
      </c>
    </row>
    <row r="172" spans="1:19" hidden="1">
      <c r="A172" s="224" t="s">
        <v>162</v>
      </c>
      <c r="B172" s="225"/>
      <c r="C172" s="221"/>
      <c r="D172" s="222"/>
      <c r="E172" s="223"/>
      <c r="F172" s="123">
        <f t="shared" si="66"/>
        <v>0</v>
      </c>
      <c r="G172" s="206"/>
      <c r="H172" s="207"/>
      <c r="I172" s="228">
        <f t="shared" si="67"/>
        <v>0</v>
      </c>
      <c r="J172" s="228">
        <f t="shared" si="68"/>
        <v>0</v>
      </c>
      <c r="K172" s="179"/>
      <c r="L172" s="229">
        <f t="shared" si="71"/>
        <v>0</v>
      </c>
      <c r="M172" s="229">
        <f t="shared" si="71"/>
        <v>0</v>
      </c>
      <c r="N172" s="230">
        <f t="shared" si="69"/>
        <v>0</v>
      </c>
      <c r="O172" s="182">
        <f t="shared" si="70"/>
        <v>0</v>
      </c>
      <c r="P172" s="181"/>
      <c r="Q172" s="199"/>
      <c r="R172" s="197" t="str">
        <f t="shared" si="73"/>
        <v/>
      </c>
      <c r="S172" s="197" t="str">
        <f t="shared" si="72"/>
        <v/>
      </c>
    </row>
    <row r="173" spans="1:19" hidden="1">
      <c r="A173" s="224" t="s">
        <v>162</v>
      </c>
      <c r="B173" s="225"/>
      <c r="C173" s="221"/>
      <c r="D173" s="222"/>
      <c r="E173" s="223"/>
      <c r="F173" s="123">
        <f t="shared" si="66"/>
        <v>0</v>
      </c>
      <c r="G173" s="206"/>
      <c r="H173" s="239"/>
      <c r="I173" s="228">
        <f t="shared" si="67"/>
        <v>0</v>
      </c>
      <c r="J173" s="228">
        <f t="shared" si="68"/>
        <v>0</v>
      </c>
      <c r="K173" s="179"/>
      <c r="L173" s="229">
        <f t="shared" si="71"/>
        <v>0</v>
      </c>
      <c r="M173" s="229">
        <f t="shared" si="71"/>
        <v>0</v>
      </c>
      <c r="N173" s="230">
        <f t="shared" si="69"/>
        <v>0</v>
      </c>
      <c r="O173" s="182">
        <f t="shared" si="70"/>
        <v>0</v>
      </c>
      <c r="P173" s="181"/>
      <c r="Q173" s="199"/>
      <c r="R173" s="197" t="str">
        <f t="shared" si="73"/>
        <v/>
      </c>
      <c r="S173" s="197" t="str">
        <f t="shared" si="72"/>
        <v/>
      </c>
    </row>
    <row r="174" spans="1:19">
      <c r="A174" s="111" t="s">
        <v>2</v>
      </c>
      <c r="B174" s="112"/>
      <c r="C174" s="113" t="s">
        <v>3</v>
      </c>
      <c r="D174" s="114"/>
      <c r="E174" s="240"/>
      <c r="F174" s="116"/>
      <c r="G174" s="117"/>
      <c r="H174" s="241">
        <f t="shared" ref="H174:H177" si="74">F174</f>
        <v>0</v>
      </c>
      <c r="I174" s="174"/>
      <c r="J174" s="174"/>
      <c r="K174" s="247">
        <f>SUM(J177:J974)</f>
        <v>85611.010000000009</v>
      </c>
      <c r="L174" s="117"/>
      <c r="M174" s="117"/>
      <c r="N174" s="174"/>
      <c r="O174" s="176"/>
      <c r="P174" s="175">
        <f>SUM(O177:O974)</f>
        <v>85611.010000000009</v>
      </c>
      <c r="Q174" s="231" t="str">
        <f>IF(OR(K174&gt;0,P174&gt;0),"X","")</f>
        <v>X</v>
      </c>
      <c r="R174" s="232" t="str">
        <f t="shared" si="73"/>
        <v>x</v>
      </c>
      <c r="S174" s="197" t="str">
        <f t="shared" si="72"/>
        <v>x</v>
      </c>
    </row>
    <row r="175" spans="1:19">
      <c r="A175" s="200" t="s">
        <v>386</v>
      </c>
      <c r="B175" s="242"/>
      <c r="C175" s="243" t="s">
        <v>387</v>
      </c>
      <c r="D175" s="121"/>
      <c r="E175" s="122"/>
      <c r="F175" s="123"/>
      <c r="G175" s="244"/>
      <c r="H175" s="207">
        <f t="shared" si="74"/>
        <v>0</v>
      </c>
      <c r="I175" s="248"/>
      <c r="J175" s="249"/>
      <c r="K175" s="179"/>
      <c r="L175" s="250"/>
      <c r="M175" s="251"/>
      <c r="N175" s="248"/>
      <c r="O175" s="249"/>
      <c r="P175" s="181"/>
      <c r="Q175" s="233" t="str">
        <f>IF(OR(SUM(J176:J368)&gt;0,SUM(O176:O368)&gt;0),"xx","")</f>
        <v>xx</v>
      </c>
      <c r="R175" s="234" t="str">
        <f t="shared" si="73"/>
        <v>x</v>
      </c>
      <c r="S175" s="197" t="str">
        <f t="shared" si="72"/>
        <v>x</v>
      </c>
    </row>
    <row r="176" spans="1:19">
      <c r="A176" s="118" t="s">
        <v>388</v>
      </c>
      <c r="B176" s="242"/>
      <c r="C176" s="243" t="s">
        <v>389</v>
      </c>
      <c r="D176" s="245"/>
      <c r="E176" s="204"/>
      <c r="F176" s="126"/>
      <c r="G176" s="244"/>
      <c r="H176" s="207">
        <f t="shared" si="74"/>
        <v>0</v>
      </c>
      <c r="I176" s="248"/>
      <c r="J176" s="249"/>
      <c r="K176" s="179"/>
      <c r="L176" s="250"/>
      <c r="M176" s="251"/>
      <c r="N176" s="248"/>
      <c r="O176" s="249"/>
      <c r="P176" s="181"/>
      <c r="Q176" s="233" t="str">
        <f>IF(OR(SUM(J177:J185)&gt;0,SUM(O177:O185)&gt;0),"xx","")</f>
        <v>xx</v>
      </c>
      <c r="R176" s="234" t="str">
        <f t="shared" si="73"/>
        <v>x</v>
      </c>
      <c r="S176" s="197" t="str">
        <f t="shared" si="72"/>
        <v>x</v>
      </c>
    </row>
    <row r="177" spans="1:19">
      <c r="A177" s="200">
        <v>93358</v>
      </c>
      <c r="B177" s="205" t="s">
        <v>230</v>
      </c>
      <c r="C177" s="127" t="s">
        <v>390</v>
      </c>
      <c r="D177" s="121" t="s">
        <v>238</v>
      </c>
      <c r="E177" s="122">
        <v>68.67</v>
      </c>
      <c r="F177" s="123">
        <f t="shared" ref="F177:F185" si="75">IF(E177=0,0,ROUND(E177*(1+E$10)*(1-E$11),2))</f>
        <v>82.79</v>
      </c>
      <c r="G177" s="206">
        <v>355.43</v>
      </c>
      <c r="H177" s="207">
        <f t="shared" si="74"/>
        <v>82.79</v>
      </c>
      <c r="I177" s="182">
        <f t="shared" ref="I177:I185" si="76">IF(ISBLANK(E177),0,ROUND(F177*G177,2))</f>
        <v>29426.05</v>
      </c>
      <c r="J177" s="182">
        <f t="shared" ref="J177:J185" si="77">IF(ISBLANK(G177),0,ROUND(G177*H177,2))</f>
        <v>29426.05</v>
      </c>
      <c r="K177" s="179"/>
      <c r="L177" s="183">
        <f t="shared" ref="L177:M185" si="78">G177</f>
        <v>355.43</v>
      </c>
      <c r="M177" s="183">
        <f t="shared" si="78"/>
        <v>82.79</v>
      </c>
      <c r="N177" s="184">
        <f t="shared" ref="N177:N185" si="79">IF(ISBLANK(E177),0,ROUND(F177*L177,2))</f>
        <v>29426.05</v>
      </c>
      <c r="O177" s="184">
        <f t="shared" ref="O177:O185" si="80">IF(ISBLANK(L177),0,ROUND(L177*M177,2))</f>
        <v>29426.05</v>
      </c>
      <c r="P177" s="181"/>
      <c r="Q177" s="238"/>
      <c r="R177" s="196" t="str">
        <f t="shared" si="73"/>
        <v>x</v>
      </c>
      <c r="S177" s="197" t="str">
        <f t="shared" si="72"/>
        <v>x</v>
      </c>
    </row>
    <row r="178" spans="1:19" hidden="1">
      <c r="A178" s="200">
        <v>97082</v>
      </c>
      <c r="B178" s="205" t="s">
        <v>230</v>
      </c>
      <c r="C178" s="127" t="s">
        <v>391</v>
      </c>
      <c r="D178" s="121" t="s">
        <v>238</v>
      </c>
      <c r="E178" s="122">
        <v>50.41</v>
      </c>
      <c r="F178" s="123">
        <f t="shared" si="75"/>
        <v>60.77</v>
      </c>
      <c r="G178" s="206"/>
      <c r="H178" s="183"/>
      <c r="I178" s="182">
        <f t="shared" si="76"/>
        <v>0</v>
      </c>
      <c r="J178" s="182">
        <f t="shared" si="77"/>
        <v>0</v>
      </c>
      <c r="K178" s="179"/>
      <c r="L178" s="183">
        <f t="shared" si="78"/>
        <v>0</v>
      </c>
      <c r="M178" s="183">
        <f t="shared" si="78"/>
        <v>0</v>
      </c>
      <c r="N178" s="184">
        <f t="shared" si="79"/>
        <v>0</v>
      </c>
      <c r="O178" s="184">
        <f t="shared" si="80"/>
        <v>0</v>
      </c>
      <c r="P178" s="181"/>
      <c r="Q178" s="199"/>
      <c r="R178" s="197" t="str">
        <f t="shared" si="73"/>
        <v/>
      </c>
      <c r="S178" s="197" t="str">
        <f t="shared" si="72"/>
        <v/>
      </c>
    </row>
    <row r="179" spans="1:19" ht="25.5" hidden="1">
      <c r="A179" s="200" t="s">
        <v>392</v>
      </c>
      <c r="B179" s="205" t="s">
        <v>230</v>
      </c>
      <c r="C179" s="127" t="s">
        <v>393</v>
      </c>
      <c r="D179" s="121" t="s">
        <v>238</v>
      </c>
      <c r="E179" s="122">
        <v>173.6</v>
      </c>
      <c r="F179" s="123">
        <f t="shared" si="75"/>
        <v>209.29</v>
      </c>
      <c r="G179" s="206"/>
      <c r="H179" s="183"/>
      <c r="I179" s="182">
        <f t="shared" si="76"/>
        <v>0</v>
      </c>
      <c r="J179" s="182">
        <f t="shared" si="77"/>
        <v>0</v>
      </c>
      <c r="K179" s="179"/>
      <c r="L179" s="183">
        <f t="shared" si="78"/>
        <v>0</v>
      </c>
      <c r="M179" s="183">
        <f t="shared" si="78"/>
        <v>0</v>
      </c>
      <c r="N179" s="184">
        <f t="shared" si="79"/>
        <v>0</v>
      </c>
      <c r="O179" s="184">
        <f t="shared" si="80"/>
        <v>0</v>
      </c>
      <c r="P179" s="181"/>
      <c r="Q179" s="199"/>
      <c r="R179" s="197" t="str">
        <f t="shared" si="73"/>
        <v/>
      </c>
      <c r="S179" s="197" t="str">
        <f t="shared" si="72"/>
        <v/>
      </c>
    </row>
    <row r="180" spans="1:19" hidden="1">
      <c r="A180" s="200" t="s">
        <v>394</v>
      </c>
      <c r="B180" s="205" t="s">
        <v>230</v>
      </c>
      <c r="C180" s="127" t="s">
        <v>395</v>
      </c>
      <c r="D180" s="121" t="s">
        <v>238</v>
      </c>
      <c r="E180" s="122">
        <v>260.39999999999998</v>
      </c>
      <c r="F180" s="123">
        <f t="shared" si="75"/>
        <v>313.94</v>
      </c>
      <c r="G180" s="206"/>
      <c r="H180" s="183"/>
      <c r="I180" s="182">
        <f t="shared" si="76"/>
        <v>0</v>
      </c>
      <c r="J180" s="182">
        <f t="shared" si="77"/>
        <v>0</v>
      </c>
      <c r="K180" s="179"/>
      <c r="L180" s="183">
        <f t="shared" si="78"/>
        <v>0</v>
      </c>
      <c r="M180" s="183">
        <f t="shared" si="78"/>
        <v>0</v>
      </c>
      <c r="N180" s="184">
        <f t="shared" si="79"/>
        <v>0</v>
      </c>
      <c r="O180" s="184">
        <f t="shared" si="80"/>
        <v>0</v>
      </c>
      <c r="P180" s="181"/>
      <c r="Q180" s="198"/>
      <c r="R180" s="197" t="str">
        <f t="shared" si="73"/>
        <v/>
      </c>
      <c r="S180" s="197" t="str">
        <f t="shared" si="72"/>
        <v/>
      </c>
    </row>
    <row r="181" spans="1:19" ht="25.5" hidden="1">
      <c r="A181" s="200">
        <v>94097</v>
      </c>
      <c r="B181" s="205" t="s">
        <v>230</v>
      </c>
      <c r="C181" s="127" t="s">
        <v>396</v>
      </c>
      <c r="D181" s="121" t="s">
        <v>232</v>
      </c>
      <c r="E181" s="122">
        <v>5.16</v>
      </c>
      <c r="F181" s="123">
        <f t="shared" si="75"/>
        <v>6.22</v>
      </c>
      <c r="G181" s="206"/>
      <c r="H181" s="183"/>
      <c r="I181" s="182">
        <f t="shared" si="76"/>
        <v>0</v>
      </c>
      <c r="J181" s="182">
        <f t="shared" si="77"/>
        <v>0</v>
      </c>
      <c r="K181" s="179"/>
      <c r="L181" s="183">
        <f t="shared" si="78"/>
        <v>0</v>
      </c>
      <c r="M181" s="183">
        <f t="shared" si="78"/>
        <v>0</v>
      </c>
      <c r="N181" s="184">
        <f t="shared" si="79"/>
        <v>0</v>
      </c>
      <c r="O181" s="184">
        <f t="shared" si="80"/>
        <v>0</v>
      </c>
      <c r="P181" s="181"/>
      <c r="Q181" s="199"/>
      <c r="R181" s="197" t="str">
        <f t="shared" si="73"/>
        <v/>
      </c>
      <c r="S181" s="197" t="str">
        <f t="shared" si="72"/>
        <v/>
      </c>
    </row>
    <row r="182" spans="1:19" ht="25.5" hidden="1">
      <c r="A182" s="200">
        <v>94098</v>
      </c>
      <c r="B182" s="205" t="s">
        <v>230</v>
      </c>
      <c r="C182" s="127" t="s">
        <v>397</v>
      </c>
      <c r="D182" s="121" t="s">
        <v>232</v>
      </c>
      <c r="E182" s="122">
        <v>5.9</v>
      </c>
      <c r="F182" s="123">
        <f t="shared" si="75"/>
        <v>7.11</v>
      </c>
      <c r="G182" s="206"/>
      <c r="H182" s="183"/>
      <c r="I182" s="182">
        <f t="shared" si="76"/>
        <v>0</v>
      </c>
      <c r="J182" s="182">
        <f t="shared" si="77"/>
        <v>0</v>
      </c>
      <c r="K182" s="179"/>
      <c r="L182" s="183">
        <f t="shared" si="78"/>
        <v>0</v>
      </c>
      <c r="M182" s="183">
        <f t="shared" si="78"/>
        <v>0</v>
      </c>
      <c r="N182" s="184">
        <f t="shared" si="79"/>
        <v>0</v>
      </c>
      <c r="O182" s="184">
        <f t="shared" si="80"/>
        <v>0</v>
      </c>
      <c r="P182" s="181"/>
      <c r="Q182" s="199"/>
      <c r="R182" s="197" t="str">
        <f t="shared" si="73"/>
        <v/>
      </c>
      <c r="S182" s="197" t="str">
        <f t="shared" si="72"/>
        <v/>
      </c>
    </row>
    <row r="183" spans="1:19" ht="25.5" hidden="1">
      <c r="A183" s="200">
        <v>94099</v>
      </c>
      <c r="B183" s="205" t="s">
        <v>230</v>
      </c>
      <c r="C183" s="127" t="s">
        <v>398</v>
      </c>
      <c r="D183" s="121" t="s">
        <v>232</v>
      </c>
      <c r="E183" s="122">
        <v>2.6</v>
      </c>
      <c r="F183" s="123">
        <f t="shared" si="75"/>
        <v>3.13</v>
      </c>
      <c r="G183" s="206"/>
      <c r="H183" s="183"/>
      <c r="I183" s="182">
        <f t="shared" si="76"/>
        <v>0</v>
      </c>
      <c r="J183" s="182">
        <f t="shared" si="77"/>
        <v>0</v>
      </c>
      <c r="K183" s="179"/>
      <c r="L183" s="183">
        <f t="shared" si="78"/>
        <v>0</v>
      </c>
      <c r="M183" s="183">
        <f t="shared" si="78"/>
        <v>0</v>
      </c>
      <c r="N183" s="184">
        <f t="shared" si="79"/>
        <v>0</v>
      </c>
      <c r="O183" s="184">
        <f t="shared" si="80"/>
        <v>0</v>
      </c>
      <c r="P183" s="181"/>
      <c r="Q183" s="199"/>
      <c r="R183" s="197" t="str">
        <f t="shared" si="73"/>
        <v/>
      </c>
      <c r="S183" s="197" t="str">
        <f t="shared" si="72"/>
        <v/>
      </c>
    </row>
    <row r="184" spans="1:19" ht="25.5" hidden="1">
      <c r="A184" s="200">
        <v>94100</v>
      </c>
      <c r="B184" s="205" t="s">
        <v>230</v>
      </c>
      <c r="C184" s="127" t="s">
        <v>399</v>
      </c>
      <c r="D184" s="121" t="s">
        <v>232</v>
      </c>
      <c r="E184" s="122">
        <v>3.31</v>
      </c>
      <c r="F184" s="123">
        <f t="shared" si="75"/>
        <v>3.99</v>
      </c>
      <c r="G184" s="206"/>
      <c r="H184" s="183"/>
      <c r="I184" s="182">
        <f t="shared" si="76"/>
        <v>0</v>
      </c>
      <c r="J184" s="182">
        <f t="shared" si="77"/>
        <v>0</v>
      </c>
      <c r="K184" s="179"/>
      <c r="L184" s="183">
        <f t="shared" si="78"/>
        <v>0</v>
      </c>
      <c r="M184" s="183">
        <f t="shared" si="78"/>
        <v>0</v>
      </c>
      <c r="N184" s="184">
        <f t="shared" si="79"/>
        <v>0</v>
      </c>
      <c r="O184" s="184">
        <f t="shared" si="80"/>
        <v>0</v>
      </c>
      <c r="P184" s="181"/>
      <c r="Q184" s="199"/>
      <c r="R184" s="197" t="str">
        <f t="shared" si="73"/>
        <v/>
      </c>
      <c r="S184" s="197" t="str">
        <f t="shared" si="72"/>
        <v/>
      </c>
    </row>
    <row r="185" spans="1:19" hidden="1">
      <c r="A185" s="200">
        <v>95606</v>
      </c>
      <c r="B185" s="205" t="s">
        <v>230</v>
      </c>
      <c r="C185" s="127" t="s">
        <v>400</v>
      </c>
      <c r="D185" s="121" t="s">
        <v>238</v>
      </c>
      <c r="E185" s="122">
        <v>1.27</v>
      </c>
      <c r="F185" s="123">
        <f t="shared" si="75"/>
        <v>1.53</v>
      </c>
      <c r="G185" s="206"/>
      <c r="H185" s="183"/>
      <c r="I185" s="182">
        <f t="shared" si="76"/>
        <v>0</v>
      </c>
      <c r="J185" s="182">
        <f t="shared" si="77"/>
        <v>0</v>
      </c>
      <c r="K185" s="179"/>
      <c r="L185" s="183">
        <f t="shared" si="78"/>
        <v>0</v>
      </c>
      <c r="M185" s="183">
        <f t="shared" si="78"/>
        <v>0</v>
      </c>
      <c r="N185" s="184">
        <f t="shared" si="79"/>
        <v>0</v>
      </c>
      <c r="O185" s="184">
        <f t="shared" si="80"/>
        <v>0</v>
      </c>
      <c r="P185" s="181"/>
      <c r="Q185" s="199"/>
      <c r="R185" s="197" t="str">
        <f t="shared" si="73"/>
        <v/>
      </c>
      <c r="S185" s="197" t="str">
        <f t="shared" si="72"/>
        <v/>
      </c>
    </row>
    <row r="186" spans="1:19" hidden="1">
      <c r="A186" s="200" t="s">
        <v>401</v>
      </c>
      <c r="B186" s="242"/>
      <c r="C186" s="243" t="s">
        <v>402</v>
      </c>
      <c r="D186" s="121"/>
      <c r="E186" s="122"/>
      <c r="F186" s="123"/>
      <c r="G186" s="244"/>
      <c r="H186" s="246"/>
      <c r="I186" s="248"/>
      <c r="J186" s="249"/>
      <c r="K186" s="179"/>
      <c r="L186" s="250"/>
      <c r="M186" s="251"/>
      <c r="N186" s="248"/>
      <c r="O186" s="249"/>
      <c r="P186" s="181"/>
      <c r="Q186" s="198" t="str">
        <f>IF(OR(SUM(J187:J271)&gt;0,SUM(O187:O271)&gt;0),"xx","")</f>
        <v/>
      </c>
      <c r="R186" s="197" t="str">
        <f t="shared" si="73"/>
        <v/>
      </c>
      <c r="S186" s="197" t="str">
        <f t="shared" si="72"/>
        <v/>
      </c>
    </row>
    <row r="187" spans="1:19" hidden="1">
      <c r="A187" s="200">
        <v>79473</v>
      </c>
      <c r="B187" s="205" t="s">
        <v>230</v>
      </c>
      <c r="C187" s="127" t="s">
        <v>403</v>
      </c>
      <c r="D187" s="121" t="s">
        <v>238</v>
      </c>
      <c r="E187" s="122">
        <v>4.63</v>
      </c>
      <c r="F187" s="123">
        <f t="shared" ref="F187:F250" si="81">IF(E187=0,0,ROUND(E187*(1+E$10)*(1-E$11),2))</f>
        <v>5.58</v>
      </c>
      <c r="G187" s="206"/>
      <c r="H187" s="183"/>
      <c r="I187" s="182">
        <f t="shared" ref="I187:I250" si="82">IF(ISBLANK(E187),0,ROUND(F187*G187,2))</f>
        <v>0</v>
      </c>
      <c r="J187" s="182">
        <f t="shared" ref="J187:J250" si="83">IF(ISBLANK(G187),0,ROUND(G187*H187,2))</f>
        <v>0</v>
      </c>
      <c r="K187" s="179"/>
      <c r="L187" s="183">
        <f t="shared" ref="L187:M250" si="84">G187</f>
        <v>0</v>
      </c>
      <c r="M187" s="183">
        <f t="shared" si="84"/>
        <v>0</v>
      </c>
      <c r="N187" s="184">
        <f t="shared" ref="N187:N250" si="85">IF(ISBLANK(E187),0,ROUND(F187*L187,2))</f>
        <v>0</v>
      </c>
      <c r="O187" s="184">
        <f t="shared" ref="O187:O250" si="86">IF(ISBLANK(L187),0,ROUND(L187*M187,2))</f>
        <v>0</v>
      </c>
      <c r="P187" s="181"/>
      <c r="Q187" s="199"/>
      <c r="R187" s="197" t="str">
        <f t="shared" si="73"/>
        <v/>
      </c>
      <c r="S187" s="197" t="str">
        <f t="shared" si="72"/>
        <v/>
      </c>
    </row>
    <row r="188" spans="1:19" ht="25.5" hidden="1">
      <c r="A188" s="200" t="s">
        <v>404</v>
      </c>
      <c r="B188" s="205" t="s">
        <v>230</v>
      </c>
      <c r="C188" s="127" t="s">
        <v>405</v>
      </c>
      <c r="D188" s="121" t="s">
        <v>238</v>
      </c>
      <c r="E188" s="122">
        <v>2.56</v>
      </c>
      <c r="F188" s="123">
        <f t="shared" si="81"/>
        <v>3.09</v>
      </c>
      <c r="G188" s="206"/>
      <c r="H188" s="183"/>
      <c r="I188" s="182">
        <f t="shared" si="82"/>
        <v>0</v>
      </c>
      <c r="J188" s="182">
        <f t="shared" si="83"/>
        <v>0</v>
      </c>
      <c r="K188" s="179"/>
      <c r="L188" s="183">
        <f t="shared" si="84"/>
        <v>0</v>
      </c>
      <c r="M188" s="183">
        <f t="shared" si="84"/>
        <v>0</v>
      </c>
      <c r="N188" s="184">
        <f t="shared" si="85"/>
        <v>0</v>
      </c>
      <c r="O188" s="184">
        <f t="shared" si="86"/>
        <v>0</v>
      </c>
      <c r="P188" s="181"/>
      <c r="Q188" s="199"/>
      <c r="R188" s="197" t="str">
        <f t="shared" si="73"/>
        <v/>
      </c>
      <c r="S188" s="197" t="str">
        <f t="shared" si="72"/>
        <v/>
      </c>
    </row>
    <row r="189" spans="1:19" ht="25.5" hidden="1">
      <c r="A189" s="200" t="s">
        <v>406</v>
      </c>
      <c r="B189" s="205" t="s">
        <v>230</v>
      </c>
      <c r="C189" s="127" t="s">
        <v>407</v>
      </c>
      <c r="D189" s="121" t="s">
        <v>238</v>
      </c>
      <c r="E189" s="122">
        <v>3.76</v>
      </c>
      <c r="F189" s="123">
        <f t="shared" si="81"/>
        <v>4.53</v>
      </c>
      <c r="G189" s="206"/>
      <c r="H189" s="183"/>
      <c r="I189" s="182">
        <f t="shared" si="82"/>
        <v>0</v>
      </c>
      <c r="J189" s="182">
        <f t="shared" si="83"/>
        <v>0</v>
      </c>
      <c r="K189" s="179"/>
      <c r="L189" s="183">
        <f t="shared" si="84"/>
        <v>0</v>
      </c>
      <c r="M189" s="183">
        <f t="shared" si="84"/>
        <v>0</v>
      </c>
      <c r="N189" s="184">
        <f t="shared" si="85"/>
        <v>0</v>
      </c>
      <c r="O189" s="184">
        <f t="shared" si="86"/>
        <v>0</v>
      </c>
      <c r="P189" s="181"/>
      <c r="Q189" s="199"/>
      <c r="R189" s="197" t="str">
        <f t="shared" si="73"/>
        <v/>
      </c>
      <c r="S189" s="197" t="str">
        <f t="shared" si="72"/>
        <v/>
      </c>
    </row>
    <row r="190" spans="1:19" ht="25.5" hidden="1">
      <c r="A190" s="200" t="s">
        <v>408</v>
      </c>
      <c r="B190" s="205" t="s">
        <v>230</v>
      </c>
      <c r="C190" s="127" t="s">
        <v>409</v>
      </c>
      <c r="D190" s="121" t="s">
        <v>238</v>
      </c>
      <c r="E190" s="122">
        <v>1.33</v>
      </c>
      <c r="F190" s="123">
        <f t="shared" si="81"/>
        <v>1.6</v>
      </c>
      <c r="G190" s="206"/>
      <c r="H190" s="183"/>
      <c r="I190" s="182">
        <f t="shared" si="82"/>
        <v>0</v>
      </c>
      <c r="J190" s="182">
        <f t="shared" si="83"/>
        <v>0</v>
      </c>
      <c r="K190" s="179"/>
      <c r="L190" s="183">
        <f t="shared" si="84"/>
        <v>0</v>
      </c>
      <c r="M190" s="183">
        <f t="shared" si="84"/>
        <v>0</v>
      </c>
      <c r="N190" s="184">
        <f t="shared" si="85"/>
        <v>0</v>
      </c>
      <c r="O190" s="184">
        <f t="shared" si="86"/>
        <v>0</v>
      </c>
      <c r="P190" s="181"/>
      <c r="Q190" s="199"/>
      <c r="R190" s="197" t="str">
        <f t="shared" si="73"/>
        <v/>
      </c>
      <c r="S190" s="197" t="str">
        <f t="shared" si="72"/>
        <v/>
      </c>
    </row>
    <row r="191" spans="1:19" ht="25.5" hidden="1">
      <c r="A191" s="200" t="s">
        <v>410</v>
      </c>
      <c r="B191" s="205" t="s">
        <v>230</v>
      </c>
      <c r="C191" s="127" t="s">
        <v>411</v>
      </c>
      <c r="D191" s="121" t="s">
        <v>238</v>
      </c>
      <c r="E191" s="122">
        <v>2.58</v>
      </c>
      <c r="F191" s="123">
        <f t="shared" si="81"/>
        <v>3.11</v>
      </c>
      <c r="G191" s="206"/>
      <c r="H191" s="183"/>
      <c r="I191" s="182">
        <f t="shared" si="82"/>
        <v>0</v>
      </c>
      <c r="J191" s="182">
        <f t="shared" si="83"/>
        <v>0</v>
      </c>
      <c r="K191" s="179"/>
      <c r="L191" s="183">
        <f t="shared" si="84"/>
        <v>0</v>
      </c>
      <c r="M191" s="183">
        <f t="shared" si="84"/>
        <v>0</v>
      </c>
      <c r="N191" s="184">
        <f t="shared" si="85"/>
        <v>0</v>
      </c>
      <c r="O191" s="184">
        <f t="shared" si="86"/>
        <v>0</v>
      </c>
      <c r="P191" s="181"/>
      <c r="Q191" s="199"/>
      <c r="R191" s="197" t="str">
        <f t="shared" si="73"/>
        <v/>
      </c>
      <c r="S191" s="197" t="str">
        <f t="shared" si="72"/>
        <v/>
      </c>
    </row>
    <row r="192" spans="1:19" ht="25.5" hidden="1">
      <c r="A192" s="200" t="s">
        <v>412</v>
      </c>
      <c r="B192" s="205" t="s">
        <v>230</v>
      </c>
      <c r="C192" s="127" t="s">
        <v>413</v>
      </c>
      <c r="D192" s="121" t="s">
        <v>238</v>
      </c>
      <c r="E192" s="122">
        <v>1.32</v>
      </c>
      <c r="F192" s="123">
        <f t="shared" si="81"/>
        <v>1.59</v>
      </c>
      <c r="G192" s="206"/>
      <c r="H192" s="183"/>
      <c r="I192" s="182">
        <f t="shared" si="82"/>
        <v>0</v>
      </c>
      <c r="J192" s="182">
        <f t="shared" si="83"/>
        <v>0</v>
      </c>
      <c r="K192" s="179"/>
      <c r="L192" s="183">
        <f t="shared" si="84"/>
        <v>0</v>
      </c>
      <c r="M192" s="183">
        <f t="shared" si="84"/>
        <v>0</v>
      </c>
      <c r="N192" s="184">
        <f t="shared" si="85"/>
        <v>0</v>
      </c>
      <c r="O192" s="184">
        <f t="shared" si="86"/>
        <v>0</v>
      </c>
      <c r="P192" s="181"/>
      <c r="Q192" s="199"/>
      <c r="R192" s="197" t="str">
        <f t="shared" si="73"/>
        <v/>
      </c>
      <c r="S192" s="197" t="str">
        <f t="shared" si="72"/>
        <v/>
      </c>
    </row>
    <row r="193" spans="1:19" ht="25.5" hidden="1">
      <c r="A193" s="200">
        <v>72915</v>
      </c>
      <c r="B193" s="205" t="s">
        <v>230</v>
      </c>
      <c r="C193" s="127" t="s">
        <v>414</v>
      </c>
      <c r="D193" s="121" t="s">
        <v>238</v>
      </c>
      <c r="E193" s="122">
        <v>9.33</v>
      </c>
      <c r="F193" s="123">
        <f t="shared" si="81"/>
        <v>11.25</v>
      </c>
      <c r="G193" s="206"/>
      <c r="H193" s="183"/>
      <c r="I193" s="182">
        <f t="shared" si="82"/>
        <v>0</v>
      </c>
      <c r="J193" s="182">
        <f t="shared" si="83"/>
        <v>0</v>
      </c>
      <c r="K193" s="179"/>
      <c r="L193" s="183">
        <f t="shared" si="84"/>
        <v>0</v>
      </c>
      <c r="M193" s="183">
        <f t="shared" si="84"/>
        <v>0</v>
      </c>
      <c r="N193" s="184">
        <f t="shared" si="85"/>
        <v>0</v>
      </c>
      <c r="O193" s="184">
        <f t="shared" si="86"/>
        <v>0</v>
      </c>
      <c r="P193" s="181"/>
      <c r="Q193" s="199"/>
      <c r="R193" s="197" t="str">
        <f t="shared" si="73"/>
        <v/>
      </c>
      <c r="S193" s="197" t="str">
        <f t="shared" si="72"/>
        <v/>
      </c>
    </row>
    <row r="194" spans="1:19" ht="25.5" hidden="1">
      <c r="A194" s="200">
        <v>72917</v>
      </c>
      <c r="B194" s="205" t="s">
        <v>230</v>
      </c>
      <c r="C194" s="127" t="s">
        <v>415</v>
      </c>
      <c r="D194" s="121" t="s">
        <v>238</v>
      </c>
      <c r="E194" s="122">
        <v>10.65</v>
      </c>
      <c r="F194" s="123">
        <f t="shared" si="81"/>
        <v>12.84</v>
      </c>
      <c r="G194" s="206"/>
      <c r="H194" s="183"/>
      <c r="I194" s="182">
        <f t="shared" si="82"/>
        <v>0</v>
      </c>
      <c r="J194" s="182">
        <f t="shared" si="83"/>
        <v>0</v>
      </c>
      <c r="K194" s="179"/>
      <c r="L194" s="183">
        <f t="shared" si="84"/>
        <v>0</v>
      </c>
      <c r="M194" s="183">
        <f t="shared" si="84"/>
        <v>0</v>
      </c>
      <c r="N194" s="184">
        <f t="shared" si="85"/>
        <v>0</v>
      </c>
      <c r="O194" s="184">
        <f t="shared" si="86"/>
        <v>0</v>
      </c>
      <c r="P194" s="181"/>
      <c r="Q194" s="199"/>
      <c r="R194" s="197" t="str">
        <f t="shared" si="73"/>
        <v/>
      </c>
      <c r="S194" s="197" t="str">
        <f t="shared" si="72"/>
        <v/>
      </c>
    </row>
    <row r="195" spans="1:19" ht="25.5" hidden="1">
      <c r="A195" s="200">
        <v>72918</v>
      </c>
      <c r="B195" s="205" t="s">
        <v>230</v>
      </c>
      <c r="C195" s="127" t="s">
        <v>416</v>
      </c>
      <c r="D195" s="121" t="s">
        <v>238</v>
      </c>
      <c r="E195" s="122">
        <v>12.43</v>
      </c>
      <c r="F195" s="123">
        <f t="shared" si="81"/>
        <v>14.99</v>
      </c>
      <c r="G195" s="206"/>
      <c r="H195" s="183"/>
      <c r="I195" s="182">
        <f t="shared" si="82"/>
        <v>0</v>
      </c>
      <c r="J195" s="182">
        <f t="shared" si="83"/>
        <v>0</v>
      </c>
      <c r="K195" s="179"/>
      <c r="L195" s="183">
        <f t="shared" si="84"/>
        <v>0</v>
      </c>
      <c r="M195" s="183">
        <f t="shared" si="84"/>
        <v>0</v>
      </c>
      <c r="N195" s="184">
        <f t="shared" si="85"/>
        <v>0</v>
      </c>
      <c r="O195" s="184">
        <f t="shared" si="86"/>
        <v>0</v>
      </c>
      <c r="P195" s="181"/>
      <c r="Q195" s="199"/>
      <c r="R195" s="197" t="str">
        <f t="shared" si="73"/>
        <v/>
      </c>
      <c r="S195" s="197" t="str">
        <f t="shared" si="72"/>
        <v/>
      </c>
    </row>
    <row r="196" spans="1:19" ht="25.5" hidden="1">
      <c r="A196" s="200">
        <v>83343</v>
      </c>
      <c r="B196" s="205" t="s">
        <v>230</v>
      </c>
      <c r="C196" s="127" t="s">
        <v>417</v>
      </c>
      <c r="D196" s="121" t="s">
        <v>238</v>
      </c>
      <c r="E196" s="122">
        <v>11.59</v>
      </c>
      <c r="F196" s="123">
        <f t="shared" si="81"/>
        <v>13.97</v>
      </c>
      <c r="G196" s="206"/>
      <c r="H196" s="183"/>
      <c r="I196" s="182">
        <f t="shared" si="82"/>
        <v>0</v>
      </c>
      <c r="J196" s="182">
        <f t="shared" si="83"/>
        <v>0</v>
      </c>
      <c r="K196" s="179"/>
      <c r="L196" s="183">
        <f t="shared" si="84"/>
        <v>0</v>
      </c>
      <c r="M196" s="183">
        <f t="shared" si="84"/>
        <v>0</v>
      </c>
      <c r="N196" s="184">
        <f t="shared" si="85"/>
        <v>0</v>
      </c>
      <c r="O196" s="184">
        <f t="shared" si="86"/>
        <v>0</v>
      </c>
      <c r="P196" s="181"/>
      <c r="Q196" s="199"/>
      <c r="R196" s="197" t="str">
        <f t="shared" si="73"/>
        <v/>
      </c>
      <c r="S196" s="197" t="str">
        <f t="shared" si="72"/>
        <v/>
      </c>
    </row>
    <row r="197" spans="1:19" ht="25.5" hidden="1">
      <c r="A197" s="200">
        <v>83336</v>
      </c>
      <c r="B197" s="205" t="s">
        <v>230</v>
      </c>
      <c r="C197" s="127" t="s">
        <v>418</v>
      </c>
      <c r="D197" s="121" t="s">
        <v>238</v>
      </c>
      <c r="E197" s="122">
        <v>3.95</v>
      </c>
      <c r="F197" s="123">
        <f t="shared" si="81"/>
        <v>4.76</v>
      </c>
      <c r="G197" s="206"/>
      <c r="H197" s="183"/>
      <c r="I197" s="182">
        <f t="shared" si="82"/>
        <v>0</v>
      </c>
      <c r="J197" s="182">
        <f t="shared" si="83"/>
        <v>0</v>
      </c>
      <c r="K197" s="179"/>
      <c r="L197" s="183">
        <f t="shared" si="84"/>
        <v>0</v>
      </c>
      <c r="M197" s="183">
        <f t="shared" si="84"/>
        <v>0</v>
      </c>
      <c r="N197" s="184">
        <f t="shared" si="85"/>
        <v>0</v>
      </c>
      <c r="O197" s="184">
        <f t="shared" si="86"/>
        <v>0</v>
      </c>
      <c r="P197" s="181"/>
      <c r="Q197" s="199"/>
      <c r="R197" s="197" t="str">
        <f t="shared" si="73"/>
        <v/>
      </c>
      <c r="S197" s="197" t="str">
        <f t="shared" si="72"/>
        <v/>
      </c>
    </row>
    <row r="198" spans="1:19" ht="25.5" hidden="1">
      <c r="A198" s="200">
        <v>83338</v>
      </c>
      <c r="B198" s="205" t="s">
        <v>230</v>
      </c>
      <c r="C198" s="127" t="s">
        <v>419</v>
      </c>
      <c r="D198" s="121" t="s">
        <v>238</v>
      </c>
      <c r="E198" s="122">
        <v>2.13</v>
      </c>
      <c r="F198" s="123">
        <f t="shared" si="81"/>
        <v>2.57</v>
      </c>
      <c r="G198" s="206"/>
      <c r="H198" s="183"/>
      <c r="I198" s="182">
        <f t="shared" si="82"/>
        <v>0</v>
      </c>
      <c r="J198" s="182">
        <f t="shared" si="83"/>
        <v>0</v>
      </c>
      <c r="K198" s="179"/>
      <c r="L198" s="183">
        <f t="shared" si="84"/>
        <v>0</v>
      </c>
      <c r="M198" s="183">
        <f t="shared" si="84"/>
        <v>0</v>
      </c>
      <c r="N198" s="184">
        <f t="shared" si="85"/>
        <v>0</v>
      </c>
      <c r="O198" s="184">
        <f t="shared" si="86"/>
        <v>0</v>
      </c>
      <c r="P198" s="181"/>
      <c r="Q198" s="199"/>
      <c r="R198" s="197" t="str">
        <f t="shared" si="73"/>
        <v/>
      </c>
      <c r="S198" s="197" t="str">
        <f t="shared" si="72"/>
        <v/>
      </c>
    </row>
    <row r="199" spans="1:19" hidden="1">
      <c r="A199" s="200">
        <v>79480</v>
      </c>
      <c r="B199" s="205" t="s">
        <v>230</v>
      </c>
      <c r="C199" s="127" t="s">
        <v>420</v>
      </c>
      <c r="D199" s="121" t="s">
        <v>238</v>
      </c>
      <c r="E199" s="122">
        <v>1.96</v>
      </c>
      <c r="F199" s="123">
        <f t="shared" si="81"/>
        <v>2.36</v>
      </c>
      <c r="G199" s="206"/>
      <c r="H199" s="183"/>
      <c r="I199" s="182">
        <f t="shared" si="82"/>
        <v>0</v>
      </c>
      <c r="J199" s="182">
        <f t="shared" si="83"/>
        <v>0</v>
      </c>
      <c r="K199" s="179"/>
      <c r="L199" s="183">
        <f t="shared" si="84"/>
        <v>0</v>
      </c>
      <c r="M199" s="183">
        <f t="shared" si="84"/>
        <v>0</v>
      </c>
      <c r="N199" s="184">
        <f t="shared" si="85"/>
        <v>0</v>
      </c>
      <c r="O199" s="184">
        <f t="shared" si="86"/>
        <v>0</v>
      </c>
      <c r="P199" s="181"/>
      <c r="Q199" s="199"/>
      <c r="R199" s="197" t="str">
        <f t="shared" si="73"/>
        <v/>
      </c>
      <c r="S199" s="197" t="str">
        <f t="shared" si="72"/>
        <v/>
      </c>
    </row>
    <row r="200" spans="1:19" hidden="1">
      <c r="A200" s="200">
        <v>83335</v>
      </c>
      <c r="B200" s="205" t="s">
        <v>230</v>
      </c>
      <c r="C200" s="127" t="s">
        <v>421</v>
      </c>
      <c r="D200" s="121" t="s">
        <v>238</v>
      </c>
      <c r="E200" s="122">
        <v>31.95</v>
      </c>
      <c r="F200" s="123">
        <f t="shared" si="81"/>
        <v>38.520000000000003</v>
      </c>
      <c r="G200" s="206"/>
      <c r="H200" s="183"/>
      <c r="I200" s="182">
        <f t="shared" si="82"/>
        <v>0</v>
      </c>
      <c r="J200" s="182">
        <f t="shared" si="83"/>
        <v>0</v>
      </c>
      <c r="K200" s="179"/>
      <c r="L200" s="183">
        <f t="shared" si="84"/>
        <v>0</v>
      </c>
      <c r="M200" s="183">
        <f t="shared" si="84"/>
        <v>0</v>
      </c>
      <c r="N200" s="184">
        <f t="shared" si="85"/>
        <v>0</v>
      </c>
      <c r="O200" s="184">
        <f t="shared" si="86"/>
        <v>0</v>
      </c>
      <c r="P200" s="181"/>
      <c r="Q200" s="199"/>
      <c r="R200" s="197" t="str">
        <f t="shared" si="73"/>
        <v/>
      </c>
      <c r="S200" s="197" t="str">
        <f t="shared" si="72"/>
        <v/>
      </c>
    </row>
    <row r="201" spans="1:19" ht="38.25" hidden="1">
      <c r="A201" s="200">
        <v>89885</v>
      </c>
      <c r="B201" s="205" t="s">
        <v>230</v>
      </c>
      <c r="C201" s="127" t="s">
        <v>422</v>
      </c>
      <c r="D201" s="121" t="s">
        <v>238</v>
      </c>
      <c r="E201" s="122">
        <v>6.69</v>
      </c>
      <c r="F201" s="123">
        <f t="shared" si="81"/>
        <v>8.07</v>
      </c>
      <c r="G201" s="206"/>
      <c r="H201" s="183"/>
      <c r="I201" s="182">
        <f t="shared" si="82"/>
        <v>0</v>
      </c>
      <c r="J201" s="182">
        <f t="shared" si="83"/>
        <v>0</v>
      </c>
      <c r="K201" s="179"/>
      <c r="L201" s="183">
        <f t="shared" si="84"/>
        <v>0</v>
      </c>
      <c r="M201" s="183">
        <f t="shared" si="84"/>
        <v>0</v>
      </c>
      <c r="N201" s="184">
        <f t="shared" si="85"/>
        <v>0</v>
      </c>
      <c r="O201" s="184">
        <f t="shared" si="86"/>
        <v>0</v>
      </c>
      <c r="P201" s="181"/>
      <c r="Q201" s="199"/>
      <c r="R201" s="197" t="str">
        <f t="shared" si="73"/>
        <v/>
      </c>
      <c r="S201" s="197" t="str">
        <f t="shared" si="72"/>
        <v/>
      </c>
    </row>
    <row r="202" spans="1:19" ht="38.25" hidden="1">
      <c r="A202" s="200">
        <v>89886</v>
      </c>
      <c r="B202" s="205" t="s">
        <v>230</v>
      </c>
      <c r="C202" s="127" t="s">
        <v>423</v>
      </c>
      <c r="D202" s="121" t="s">
        <v>238</v>
      </c>
      <c r="E202" s="122">
        <v>6.72</v>
      </c>
      <c r="F202" s="123">
        <f t="shared" si="81"/>
        <v>8.1</v>
      </c>
      <c r="G202" s="206"/>
      <c r="H202" s="183"/>
      <c r="I202" s="182">
        <f t="shared" si="82"/>
        <v>0</v>
      </c>
      <c r="J202" s="182">
        <f t="shared" si="83"/>
        <v>0</v>
      </c>
      <c r="K202" s="179"/>
      <c r="L202" s="183">
        <f t="shared" si="84"/>
        <v>0</v>
      </c>
      <c r="M202" s="183">
        <f t="shared" si="84"/>
        <v>0</v>
      </c>
      <c r="N202" s="184">
        <f t="shared" si="85"/>
        <v>0</v>
      </c>
      <c r="O202" s="184">
        <f t="shared" si="86"/>
        <v>0</v>
      </c>
      <c r="P202" s="181"/>
      <c r="Q202" s="199"/>
      <c r="R202" s="197" t="str">
        <f t="shared" si="73"/>
        <v/>
      </c>
      <c r="S202" s="197" t="str">
        <f t="shared" si="72"/>
        <v/>
      </c>
    </row>
    <row r="203" spans="1:19" ht="38.25" hidden="1">
      <c r="A203" s="200">
        <v>89887</v>
      </c>
      <c r="B203" s="205" t="s">
        <v>230</v>
      </c>
      <c r="C203" s="127" t="s">
        <v>424</v>
      </c>
      <c r="D203" s="121" t="s">
        <v>238</v>
      </c>
      <c r="E203" s="122">
        <v>6.93</v>
      </c>
      <c r="F203" s="123">
        <f t="shared" si="81"/>
        <v>8.35</v>
      </c>
      <c r="G203" s="206"/>
      <c r="H203" s="183"/>
      <c r="I203" s="182">
        <f t="shared" si="82"/>
        <v>0</v>
      </c>
      <c r="J203" s="182">
        <f t="shared" si="83"/>
        <v>0</v>
      </c>
      <c r="K203" s="179"/>
      <c r="L203" s="183">
        <f t="shared" si="84"/>
        <v>0</v>
      </c>
      <c r="M203" s="183">
        <f t="shared" si="84"/>
        <v>0</v>
      </c>
      <c r="N203" s="184">
        <f t="shared" si="85"/>
        <v>0</v>
      </c>
      <c r="O203" s="184">
        <f t="shared" si="86"/>
        <v>0</v>
      </c>
      <c r="P203" s="181"/>
      <c r="Q203" s="199"/>
      <c r="R203" s="197" t="str">
        <f t="shared" si="73"/>
        <v/>
      </c>
      <c r="S203" s="197" t="str">
        <f t="shared" si="72"/>
        <v/>
      </c>
    </row>
    <row r="204" spans="1:19" ht="38.25" hidden="1">
      <c r="A204" s="200">
        <v>89888</v>
      </c>
      <c r="B204" s="205" t="s">
        <v>230</v>
      </c>
      <c r="C204" s="127" t="s">
        <v>425</v>
      </c>
      <c r="D204" s="121" t="s">
        <v>238</v>
      </c>
      <c r="E204" s="122">
        <v>6.86</v>
      </c>
      <c r="F204" s="123">
        <f t="shared" si="81"/>
        <v>8.27</v>
      </c>
      <c r="G204" s="206"/>
      <c r="H204" s="183"/>
      <c r="I204" s="182">
        <f t="shared" si="82"/>
        <v>0</v>
      </c>
      <c r="J204" s="182">
        <f t="shared" si="83"/>
        <v>0</v>
      </c>
      <c r="K204" s="179"/>
      <c r="L204" s="183">
        <f t="shared" si="84"/>
        <v>0</v>
      </c>
      <c r="M204" s="183">
        <f t="shared" si="84"/>
        <v>0</v>
      </c>
      <c r="N204" s="184">
        <f t="shared" si="85"/>
        <v>0</v>
      </c>
      <c r="O204" s="184">
        <f t="shared" si="86"/>
        <v>0</v>
      </c>
      <c r="P204" s="181"/>
      <c r="Q204" s="199"/>
      <c r="R204" s="197" t="str">
        <f t="shared" si="73"/>
        <v/>
      </c>
      <c r="S204" s="197" t="str">
        <f t="shared" si="72"/>
        <v/>
      </c>
    </row>
    <row r="205" spans="1:19" ht="38.25" hidden="1">
      <c r="A205" s="200">
        <v>89889</v>
      </c>
      <c r="B205" s="205" t="s">
        <v>230</v>
      </c>
      <c r="C205" s="127" t="s">
        <v>426</v>
      </c>
      <c r="D205" s="121" t="s">
        <v>238</v>
      </c>
      <c r="E205" s="122">
        <v>7.1</v>
      </c>
      <c r="F205" s="123">
        <f t="shared" si="81"/>
        <v>8.56</v>
      </c>
      <c r="G205" s="206"/>
      <c r="H205" s="183"/>
      <c r="I205" s="182">
        <f t="shared" si="82"/>
        <v>0</v>
      </c>
      <c r="J205" s="182">
        <f t="shared" si="83"/>
        <v>0</v>
      </c>
      <c r="K205" s="179"/>
      <c r="L205" s="183">
        <f t="shared" si="84"/>
        <v>0</v>
      </c>
      <c r="M205" s="183">
        <f t="shared" si="84"/>
        <v>0</v>
      </c>
      <c r="N205" s="184">
        <f t="shared" si="85"/>
        <v>0</v>
      </c>
      <c r="O205" s="184">
        <f t="shared" si="86"/>
        <v>0</v>
      </c>
      <c r="P205" s="181"/>
      <c r="Q205" s="199"/>
      <c r="R205" s="197" t="str">
        <f t="shared" si="73"/>
        <v/>
      </c>
      <c r="S205" s="197" t="str">
        <f t="shared" si="72"/>
        <v/>
      </c>
    </row>
    <row r="206" spans="1:19" ht="38.25" hidden="1">
      <c r="A206" s="200">
        <v>89890</v>
      </c>
      <c r="B206" s="205" t="s">
        <v>230</v>
      </c>
      <c r="C206" s="127" t="s">
        <v>427</v>
      </c>
      <c r="D206" s="121" t="s">
        <v>238</v>
      </c>
      <c r="E206" s="122">
        <v>9.8000000000000007</v>
      </c>
      <c r="F206" s="123">
        <f t="shared" si="81"/>
        <v>11.81</v>
      </c>
      <c r="G206" s="206"/>
      <c r="H206" s="183"/>
      <c r="I206" s="182">
        <f t="shared" si="82"/>
        <v>0</v>
      </c>
      <c r="J206" s="182">
        <f t="shared" si="83"/>
        <v>0</v>
      </c>
      <c r="K206" s="179"/>
      <c r="L206" s="183">
        <f t="shared" si="84"/>
        <v>0</v>
      </c>
      <c r="M206" s="183">
        <f t="shared" si="84"/>
        <v>0</v>
      </c>
      <c r="N206" s="184">
        <f t="shared" si="85"/>
        <v>0</v>
      </c>
      <c r="O206" s="184">
        <f t="shared" si="86"/>
        <v>0</v>
      </c>
      <c r="P206" s="181"/>
      <c r="Q206" s="199"/>
      <c r="R206" s="197" t="str">
        <f t="shared" si="73"/>
        <v/>
      </c>
      <c r="S206" s="197" t="str">
        <f t="shared" si="72"/>
        <v/>
      </c>
    </row>
    <row r="207" spans="1:19" ht="38.25" hidden="1">
      <c r="A207" s="200">
        <v>89893</v>
      </c>
      <c r="B207" s="205" t="s">
        <v>230</v>
      </c>
      <c r="C207" s="127" t="s">
        <v>428</v>
      </c>
      <c r="D207" s="121" t="s">
        <v>238</v>
      </c>
      <c r="E207" s="122">
        <v>12.03</v>
      </c>
      <c r="F207" s="123">
        <f t="shared" si="81"/>
        <v>14.5</v>
      </c>
      <c r="G207" s="206"/>
      <c r="H207" s="183"/>
      <c r="I207" s="182">
        <f t="shared" si="82"/>
        <v>0</v>
      </c>
      <c r="J207" s="182">
        <f t="shared" si="83"/>
        <v>0</v>
      </c>
      <c r="K207" s="179"/>
      <c r="L207" s="183">
        <f t="shared" si="84"/>
        <v>0</v>
      </c>
      <c r="M207" s="183">
        <f t="shared" si="84"/>
        <v>0</v>
      </c>
      <c r="N207" s="184">
        <f t="shared" si="85"/>
        <v>0</v>
      </c>
      <c r="O207" s="184">
        <f t="shared" si="86"/>
        <v>0</v>
      </c>
      <c r="P207" s="181"/>
      <c r="Q207" s="199"/>
      <c r="R207" s="197" t="str">
        <f t="shared" si="73"/>
        <v/>
      </c>
      <c r="S207" s="197" t="str">
        <f t="shared" si="72"/>
        <v/>
      </c>
    </row>
    <row r="208" spans="1:19" ht="38.25" hidden="1">
      <c r="A208" s="200">
        <v>89894</v>
      </c>
      <c r="B208" s="205" t="s">
        <v>230</v>
      </c>
      <c r="C208" s="127" t="s">
        <v>429</v>
      </c>
      <c r="D208" s="121" t="s">
        <v>238</v>
      </c>
      <c r="E208" s="122">
        <v>13.4</v>
      </c>
      <c r="F208" s="123">
        <f t="shared" si="81"/>
        <v>16.16</v>
      </c>
      <c r="G208" s="206"/>
      <c r="H208" s="183"/>
      <c r="I208" s="182">
        <f t="shared" si="82"/>
        <v>0</v>
      </c>
      <c r="J208" s="182">
        <f t="shared" si="83"/>
        <v>0</v>
      </c>
      <c r="K208" s="179"/>
      <c r="L208" s="183">
        <f t="shared" si="84"/>
        <v>0</v>
      </c>
      <c r="M208" s="183">
        <f t="shared" si="84"/>
        <v>0</v>
      </c>
      <c r="N208" s="184">
        <f t="shared" si="85"/>
        <v>0</v>
      </c>
      <c r="O208" s="184">
        <f t="shared" si="86"/>
        <v>0</v>
      </c>
      <c r="P208" s="181"/>
      <c r="Q208" s="199"/>
      <c r="R208" s="197" t="str">
        <f t="shared" si="73"/>
        <v/>
      </c>
      <c r="S208" s="197" t="str">
        <f t="shared" si="72"/>
        <v/>
      </c>
    </row>
    <row r="209" spans="1:19" ht="38.25" hidden="1">
      <c r="A209" s="200">
        <v>89895</v>
      </c>
      <c r="B209" s="205" t="s">
        <v>230</v>
      </c>
      <c r="C209" s="127" t="s">
        <v>430</v>
      </c>
      <c r="D209" s="121" t="s">
        <v>238</v>
      </c>
      <c r="E209" s="122">
        <v>16.22</v>
      </c>
      <c r="F209" s="123">
        <f t="shared" si="81"/>
        <v>19.55</v>
      </c>
      <c r="G209" s="206"/>
      <c r="H209" s="183"/>
      <c r="I209" s="182">
        <f t="shared" si="82"/>
        <v>0</v>
      </c>
      <c r="J209" s="182">
        <f t="shared" si="83"/>
        <v>0</v>
      </c>
      <c r="K209" s="179"/>
      <c r="L209" s="183">
        <f t="shared" si="84"/>
        <v>0</v>
      </c>
      <c r="M209" s="183">
        <f t="shared" si="84"/>
        <v>0</v>
      </c>
      <c r="N209" s="184">
        <f t="shared" si="85"/>
        <v>0</v>
      </c>
      <c r="O209" s="184">
        <f t="shared" si="86"/>
        <v>0</v>
      </c>
      <c r="P209" s="181"/>
      <c r="Q209" s="199"/>
      <c r="R209" s="197" t="str">
        <f t="shared" si="73"/>
        <v/>
      </c>
      <c r="S209" s="197" t="str">
        <f t="shared" si="72"/>
        <v/>
      </c>
    </row>
    <row r="210" spans="1:19" ht="38.25" hidden="1">
      <c r="A210" s="200">
        <v>89903</v>
      </c>
      <c r="B210" s="205" t="s">
        <v>230</v>
      </c>
      <c r="C210" s="127" t="s">
        <v>431</v>
      </c>
      <c r="D210" s="121" t="s">
        <v>238</v>
      </c>
      <c r="E210" s="122">
        <v>5.83</v>
      </c>
      <c r="F210" s="123">
        <f t="shared" si="81"/>
        <v>7.03</v>
      </c>
      <c r="G210" s="206"/>
      <c r="H210" s="183"/>
      <c r="I210" s="182">
        <f t="shared" si="82"/>
        <v>0</v>
      </c>
      <c r="J210" s="182">
        <f t="shared" si="83"/>
        <v>0</v>
      </c>
      <c r="K210" s="179"/>
      <c r="L210" s="183">
        <f t="shared" si="84"/>
        <v>0</v>
      </c>
      <c r="M210" s="183">
        <f t="shared" si="84"/>
        <v>0</v>
      </c>
      <c r="N210" s="184">
        <f t="shared" si="85"/>
        <v>0</v>
      </c>
      <c r="O210" s="184">
        <f t="shared" si="86"/>
        <v>0</v>
      </c>
      <c r="P210" s="181"/>
      <c r="Q210" s="199"/>
      <c r="R210" s="197" t="str">
        <f t="shared" si="73"/>
        <v/>
      </c>
      <c r="S210" s="197" t="str">
        <f t="shared" si="72"/>
        <v/>
      </c>
    </row>
    <row r="211" spans="1:19" ht="38.25" hidden="1">
      <c r="A211" s="200">
        <v>89904</v>
      </c>
      <c r="B211" s="205" t="s">
        <v>230</v>
      </c>
      <c r="C211" s="127" t="s">
        <v>432</v>
      </c>
      <c r="D211" s="121" t="s">
        <v>238</v>
      </c>
      <c r="E211" s="122">
        <v>5.86</v>
      </c>
      <c r="F211" s="123">
        <f t="shared" si="81"/>
        <v>7.06</v>
      </c>
      <c r="G211" s="206"/>
      <c r="H211" s="183"/>
      <c r="I211" s="182">
        <f t="shared" si="82"/>
        <v>0</v>
      </c>
      <c r="J211" s="182">
        <f t="shared" si="83"/>
        <v>0</v>
      </c>
      <c r="K211" s="179"/>
      <c r="L211" s="183">
        <f t="shared" si="84"/>
        <v>0</v>
      </c>
      <c r="M211" s="183">
        <f t="shared" si="84"/>
        <v>0</v>
      </c>
      <c r="N211" s="184">
        <f t="shared" si="85"/>
        <v>0</v>
      </c>
      <c r="O211" s="184">
        <f t="shared" si="86"/>
        <v>0</v>
      </c>
      <c r="P211" s="181"/>
      <c r="Q211" s="199"/>
      <c r="R211" s="197" t="str">
        <f t="shared" si="73"/>
        <v/>
      </c>
      <c r="S211" s="197" t="str">
        <f t="shared" si="72"/>
        <v/>
      </c>
    </row>
    <row r="212" spans="1:19" ht="38.25" hidden="1">
      <c r="A212" s="200">
        <v>89905</v>
      </c>
      <c r="B212" s="205" t="s">
        <v>230</v>
      </c>
      <c r="C212" s="127" t="s">
        <v>433</v>
      </c>
      <c r="D212" s="121" t="s">
        <v>238</v>
      </c>
      <c r="E212" s="122">
        <v>6.05</v>
      </c>
      <c r="F212" s="123">
        <f t="shared" si="81"/>
        <v>7.29</v>
      </c>
      <c r="G212" s="206"/>
      <c r="H212" s="183"/>
      <c r="I212" s="182">
        <f t="shared" si="82"/>
        <v>0</v>
      </c>
      <c r="J212" s="182">
        <f t="shared" si="83"/>
        <v>0</v>
      </c>
      <c r="K212" s="179"/>
      <c r="L212" s="183">
        <f t="shared" si="84"/>
        <v>0</v>
      </c>
      <c r="M212" s="183">
        <f t="shared" si="84"/>
        <v>0</v>
      </c>
      <c r="N212" s="184">
        <f t="shared" si="85"/>
        <v>0</v>
      </c>
      <c r="O212" s="184">
        <f t="shared" si="86"/>
        <v>0</v>
      </c>
      <c r="P212" s="181"/>
      <c r="Q212" s="199"/>
      <c r="R212" s="197" t="str">
        <f t="shared" si="73"/>
        <v/>
      </c>
      <c r="S212" s="197" t="str">
        <f t="shared" si="72"/>
        <v/>
      </c>
    </row>
    <row r="213" spans="1:19" ht="38.25" hidden="1">
      <c r="A213" s="200">
        <v>89906</v>
      </c>
      <c r="B213" s="205" t="s">
        <v>230</v>
      </c>
      <c r="C213" s="127" t="s">
        <v>434</v>
      </c>
      <c r="D213" s="121" t="s">
        <v>238</v>
      </c>
      <c r="E213" s="122">
        <v>5.99</v>
      </c>
      <c r="F213" s="123">
        <f t="shared" si="81"/>
        <v>7.22</v>
      </c>
      <c r="G213" s="206"/>
      <c r="H213" s="183"/>
      <c r="I213" s="182">
        <f t="shared" si="82"/>
        <v>0</v>
      </c>
      <c r="J213" s="182">
        <f t="shared" si="83"/>
        <v>0</v>
      </c>
      <c r="K213" s="179"/>
      <c r="L213" s="183">
        <f t="shared" si="84"/>
        <v>0</v>
      </c>
      <c r="M213" s="183">
        <f t="shared" si="84"/>
        <v>0</v>
      </c>
      <c r="N213" s="184">
        <f t="shared" si="85"/>
        <v>0</v>
      </c>
      <c r="O213" s="184">
        <f t="shared" si="86"/>
        <v>0</v>
      </c>
      <c r="P213" s="181"/>
      <c r="Q213" s="199"/>
      <c r="R213" s="197" t="str">
        <f t="shared" si="73"/>
        <v/>
      </c>
      <c r="S213" s="197" t="str">
        <f t="shared" ref="S213:S467" si="87">IF(Q213="X","x",IF(Q213="xx","x",IF(OR(J213&gt;0,O213&gt;0),"x","")))</f>
        <v/>
      </c>
    </row>
    <row r="214" spans="1:19" ht="38.25" hidden="1">
      <c r="A214" s="200">
        <v>89907</v>
      </c>
      <c r="B214" s="205" t="s">
        <v>230</v>
      </c>
      <c r="C214" s="127" t="s">
        <v>435</v>
      </c>
      <c r="D214" s="121" t="s">
        <v>238</v>
      </c>
      <c r="E214" s="122">
        <v>6.78</v>
      </c>
      <c r="F214" s="123">
        <f t="shared" si="81"/>
        <v>8.17</v>
      </c>
      <c r="G214" s="206"/>
      <c r="H214" s="183"/>
      <c r="I214" s="182">
        <f t="shared" si="82"/>
        <v>0</v>
      </c>
      <c r="J214" s="182">
        <f t="shared" si="83"/>
        <v>0</v>
      </c>
      <c r="K214" s="179"/>
      <c r="L214" s="183">
        <f t="shared" si="84"/>
        <v>0</v>
      </c>
      <c r="M214" s="183">
        <f t="shared" si="84"/>
        <v>0</v>
      </c>
      <c r="N214" s="184">
        <f t="shared" si="85"/>
        <v>0</v>
      </c>
      <c r="O214" s="184">
        <f t="shared" si="86"/>
        <v>0</v>
      </c>
      <c r="P214" s="181"/>
      <c r="Q214" s="199"/>
      <c r="R214" s="197" t="str">
        <f t="shared" ref="R214:R468" si="88">IF(Q214="X","x",IF(Q214="xx","x",IF(O214&gt;0,"x","")))</f>
        <v/>
      </c>
      <c r="S214" s="197" t="str">
        <f t="shared" si="87"/>
        <v/>
      </c>
    </row>
    <row r="215" spans="1:19" ht="38.25" hidden="1">
      <c r="A215" s="200">
        <v>89908</v>
      </c>
      <c r="B215" s="205" t="s">
        <v>230</v>
      </c>
      <c r="C215" s="127" t="s">
        <v>436</v>
      </c>
      <c r="D215" s="121" t="s">
        <v>238</v>
      </c>
      <c r="E215" s="122">
        <v>9.1999999999999993</v>
      </c>
      <c r="F215" s="123">
        <f t="shared" si="81"/>
        <v>11.09</v>
      </c>
      <c r="G215" s="206"/>
      <c r="H215" s="183"/>
      <c r="I215" s="182">
        <f t="shared" si="82"/>
        <v>0</v>
      </c>
      <c r="J215" s="182">
        <f t="shared" si="83"/>
        <v>0</v>
      </c>
      <c r="K215" s="179"/>
      <c r="L215" s="183">
        <f t="shared" si="84"/>
        <v>0</v>
      </c>
      <c r="M215" s="183">
        <f t="shared" si="84"/>
        <v>0</v>
      </c>
      <c r="N215" s="184">
        <f t="shared" si="85"/>
        <v>0</v>
      </c>
      <c r="O215" s="184">
        <f t="shared" si="86"/>
        <v>0</v>
      </c>
      <c r="P215" s="181"/>
      <c r="Q215" s="199"/>
      <c r="R215" s="197" t="str">
        <f t="shared" si="88"/>
        <v/>
      </c>
      <c r="S215" s="197" t="str">
        <f t="shared" si="87"/>
        <v/>
      </c>
    </row>
    <row r="216" spans="1:19" ht="38.25" hidden="1">
      <c r="A216" s="200">
        <v>89911</v>
      </c>
      <c r="B216" s="205" t="s">
        <v>230</v>
      </c>
      <c r="C216" s="127" t="s">
        <v>437</v>
      </c>
      <c r="D216" s="121" t="s">
        <v>238</v>
      </c>
      <c r="E216" s="122">
        <v>11.19</v>
      </c>
      <c r="F216" s="123">
        <f t="shared" si="81"/>
        <v>13.49</v>
      </c>
      <c r="G216" s="206"/>
      <c r="H216" s="183"/>
      <c r="I216" s="182">
        <f t="shared" si="82"/>
        <v>0</v>
      </c>
      <c r="J216" s="182">
        <f t="shared" si="83"/>
        <v>0</v>
      </c>
      <c r="K216" s="179"/>
      <c r="L216" s="183">
        <f t="shared" si="84"/>
        <v>0</v>
      </c>
      <c r="M216" s="183">
        <f t="shared" si="84"/>
        <v>0</v>
      </c>
      <c r="N216" s="184">
        <f t="shared" si="85"/>
        <v>0</v>
      </c>
      <c r="O216" s="184">
        <f t="shared" si="86"/>
        <v>0</v>
      </c>
      <c r="P216" s="181"/>
      <c r="Q216" s="199"/>
      <c r="R216" s="197" t="str">
        <f t="shared" si="88"/>
        <v/>
      </c>
      <c r="S216" s="197" t="str">
        <f t="shared" si="87"/>
        <v/>
      </c>
    </row>
    <row r="217" spans="1:19" ht="38.25" hidden="1">
      <c r="A217" s="200">
        <v>89912</v>
      </c>
      <c r="B217" s="205" t="s">
        <v>230</v>
      </c>
      <c r="C217" s="127" t="s">
        <v>438</v>
      </c>
      <c r="D217" s="121" t="s">
        <v>238</v>
      </c>
      <c r="E217" s="122">
        <v>11.91</v>
      </c>
      <c r="F217" s="123">
        <f t="shared" si="81"/>
        <v>14.36</v>
      </c>
      <c r="G217" s="206"/>
      <c r="H217" s="183"/>
      <c r="I217" s="182">
        <f t="shared" si="82"/>
        <v>0</v>
      </c>
      <c r="J217" s="182">
        <f t="shared" si="83"/>
        <v>0</v>
      </c>
      <c r="K217" s="179"/>
      <c r="L217" s="183">
        <f t="shared" si="84"/>
        <v>0</v>
      </c>
      <c r="M217" s="183">
        <f t="shared" si="84"/>
        <v>0</v>
      </c>
      <c r="N217" s="184">
        <f t="shared" si="85"/>
        <v>0</v>
      </c>
      <c r="O217" s="184">
        <f t="shared" si="86"/>
        <v>0</v>
      </c>
      <c r="P217" s="181"/>
      <c r="Q217" s="199"/>
      <c r="R217" s="197" t="str">
        <f t="shared" si="88"/>
        <v/>
      </c>
      <c r="S217" s="197" t="str">
        <f t="shared" si="87"/>
        <v/>
      </c>
    </row>
    <row r="218" spans="1:19" ht="38.25" hidden="1">
      <c r="A218" s="200">
        <v>89913</v>
      </c>
      <c r="B218" s="205" t="s">
        <v>230</v>
      </c>
      <c r="C218" s="127" t="s">
        <v>439</v>
      </c>
      <c r="D218" s="121" t="s">
        <v>238</v>
      </c>
      <c r="E218" s="122">
        <v>14.43</v>
      </c>
      <c r="F218" s="123">
        <f t="shared" si="81"/>
        <v>17.399999999999999</v>
      </c>
      <c r="G218" s="206"/>
      <c r="H218" s="183"/>
      <c r="I218" s="182">
        <f t="shared" si="82"/>
        <v>0</v>
      </c>
      <c r="J218" s="182">
        <f t="shared" si="83"/>
        <v>0</v>
      </c>
      <c r="K218" s="179"/>
      <c r="L218" s="183">
        <f t="shared" si="84"/>
        <v>0</v>
      </c>
      <c r="M218" s="183">
        <f t="shared" si="84"/>
        <v>0</v>
      </c>
      <c r="N218" s="184">
        <f t="shared" si="85"/>
        <v>0</v>
      </c>
      <c r="O218" s="184">
        <f t="shared" si="86"/>
        <v>0</v>
      </c>
      <c r="P218" s="181"/>
      <c r="Q218" s="199"/>
      <c r="R218" s="197" t="str">
        <f t="shared" si="88"/>
        <v/>
      </c>
      <c r="S218" s="197" t="str">
        <f t="shared" si="87"/>
        <v/>
      </c>
    </row>
    <row r="219" spans="1:19" ht="38.25" hidden="1">
      <c r="A219" s="200">
        <v>89921</v>
      </c>
      <c r="B219" s="205" t="s">
        <v>230</v>
      </c>
      <c r="C219" s="127" t="s">
        <v>440</v>
      </c>
      <c r="D219" s="121" t="s">
        <v>238</v>
      </c>
      <c r="E219" s="122">
        <v>5.4</v>
      </c>
      <c r="F219" s="123">
        <f t="shared" si="81"/>
        <v>6.51</v>
      </c>
      <c r="G219" s="206"/>
      <c r="H219" s="183"/>
      <c r="I219" s="182">
        <f t="shared" si="82"/>
        <v>0</v>
      </c>
      <c r="J219" s="182">
        <f t="shared" si="83"/>
        <v>0</v>
      </c>
      <c r="K219" s="179"/>
      <c r="L219" s="183">
        <f t="shared" si="84"/>
        <v>0</v>
      </c>
      <c r="M219" s="183">
        <f t="shared" si="84"/>
        <v>0</v>
      </c>
      <c r="N219" s="184">
        <f t="shared" si="85"/>
        <v>0</v>
      </c>
      <c r="O219" s="184">
        <f t="shared" si="86"/>
        <v>0</v>
      </c>
      <c r="P219" s="181"/>
      <c r="Q219" s="199"/>
      <c r="R219" s="197" t="str">
        <f t="shared" si="88"/>
        <v/>
      </c>
      <c r="S219" s="197" t="str">
        <f t="shared" si="87"/>
        <v/>
      </c>
    </row>
    <row r="220" spans="1:19" ht="38.25" hidden="1">
      <c r="A220" s="200">
        <v>89922</v>
      </c>
      <c r="B220" s="205" t="s">
        <v>230</v>
      </c>
      <c r="C220" s="127" t="s">
        <v>441</v>
      </c>
      <c r="D220" s="121" t="s">
        <v>238</v>
      </c>
      <c r="E220" s="122">
        <v>5.42</v>
      </c>
      <c r="F220" s="123">
        <f t="shared" si="81"/>
        <v>6.53</v>
      </c>
      <c r="G220" s="206"/>
      <c r="H220" s="183"/>
      <c r="I220" s="182">
        <f t="shared" si="82"/>
        <v>0</v>
      </c>
      <c r="J220" s="182">
        <f t="shared" si="83"/>
        <v>0</v>
      </c>
      <c r="K220" s="179"/>
      <c r="L220" s="183">
        <f t="shared" si="84"/>
        <v>0</v>
      </c>
      <c r="M220" s="183">
        <f t="shared" si="84"/>
        <v>0</v>
      </c>
      <c r="N220" s="184">
        <f t="shared" si="85"/>
        <v>0</v>
      </c>
      <c r="O220" s="184">
        <f t="shared" si="86"/>
        <v>0</v>
      </c>
      <c r="P220" s="181"/>
      <c r="Q220" s="199"/>
      <c r="R220" s="197" t="str">
        <f t="shared" si="88"/>
        <v/>
      </c>
      <c r="S220" s="197" t="str">
        <f t="shared" si="87"/>
        <v/>
      </c>
    </row>
    <row r="221" spans="1:19" ht="38.25" hidden="1">
      <c r="A221" s="200">
        <v>89923</v>
      </c>
      <c r="B221" s="205" t="s">
        <v>230</v>
      </c>
      <c r="C221" s="127" t="s">
        <v>442</v>
      </c>
      <c r="D221" s="121" t="s">
        <v>238</v>
      </c>
      <c r="E221" s="122">
        <v>5.64</v>
      </c>
      <c r="F221" s="123">
        <f t="shared" si="81"/>
        <v>6.8</v>
      </c>
      <c r="G221" s="206"/>
      <c r="H221" s="183"/>
      <c r="I221" s="182">
        <f t="shared" si="82"/>
        <v>0</v>
      </c>
      <c r="J221" s="182">
        <f t="shared" si="83"/>
        <v>0</v>
      </c>
      <c r="K221" s="179"/>
      <c r="L221" s="183">
        <f t="shared" si="84"/>
        <v>0</v>
      </c>
      <c r="M221" s="183">
        <f t="shared" si="84"/>
        <v>0</v>
      </c>
      <c r="N221" s="184">
        <f t="shared" si="85"/>
        <v>0</v>
      </c>
      <c r="O221" s="184">
        <f t="shared" si="86"/>
        <v>0</v>
      </c>
      <c r="P221" s="181"/>
      <c r="Q221" s="199"/>
      <c r="R221" s="197" t="str">
        <f t="shared" si="88"/>
        <v/>
      </c>
      <c r="S221" s="197" t="str">
        <f t="shared" si="87"/>
        <v/>
      </c>
    </row>
    <row r="222" spans="1:19" ht="38.25" hidden="1">
      <c r="A222" s="200">
        <v>89924</v>
      </c>
      <c r="B222" s="205" t="s">
        <v>230</v>
      </c>
      <c r="C222" s="127" t="s">
        <v>443</v>
      </c>
      <c r="D222" s="121" t="s">
        <v>238</v>
      </c>
      <c r="E222" s="122">
        <v>5.57</v>
      </c>
      <c r="F222" s="123">
        <f t="shared" si="81"/>
        <v>6.72</v>
      </c>
      <c r="G222" s="206"/>
      <c r="H222" s="183"/>
      <c r="I222" s="182">
        <f t="shared" si="82"/>
        <v>0</v>
      </c>
      <c r="J222" s="182">
        <f t="shared" si="83"/>
        <v>0</v>
      </c>
      <c r="K222" s="179"/>
      <c r="L222" s="183">
        <f t="shared" si="84"/>
        <v>0</v>
      </c>
      <c r="M222" s="183">
        <f t="shared" si="84"/>
        <v>0</v>
      </c>
      <c r="N222" s="184">
        <f t="shared" si="85"/>
        <v>0</v>
      </c>
      <c r="O222" s="184">
        <f t="shared" si="86"/>
        <v>0</v>
      </c>
      <c r="P222" s="181"/>
      <c r="Q222" s="199"/>
      <c r="R222" s="197" t="str">
        <f t="shared" si="88"/>
        <v/>
      </c>
      <c r="S222" s="197" t="str">
        <f t="shared" si="87"/>
        <v/>
      </c>
    </row>
    <row r="223" spans="1:19" ht="38.25" hidden="1">
      <c r="A223" s="200">
        <v>89925</v>
      </c>
      <c r="B223" s="205" t="s">
        <v>230</v>
      </c>
      <c r="C223" s="127" t="s">
        <v>444</v>
      </c>
      <c r="D223" s="121" t="s">
        <v>238</v>
      </c>
      <c r="E223" s="122">
        <v>5.81</v>
      </c>
      <c r="F223" s="123">
        <f t="shared" si="81"/>
        <v>7</v>
      </c>
      <c r="G223" s="206"/>
      <c r="H223" s="183"/>
      <c r="I223" s="182">
        <f t="shared" si="82"/>
        <v>0</v>
      </c>
      <c r="J223" s="182">
        <f t="shared" si="83"/>
        <v>0</v>
      </c>
      <c r="K223" s="179"/>
      <c r="L223" s="183">
        <f t="shared" si="84"/>
        <v>0</v>
      </c>
      <c r="M223" s="183">
        <f t="shared" si="84"/>
        <v>0</v>
      </c>
      <c r="N223" s="184">
        <f t="shared" si="85"/>
        <v>0</v>
      </c>
      <c r="O223" s="184">
        <f t="shared" si="86"/>
        <v>0</v>
      </c>
      <c r="P223" s="181"/>
      <c r="Q223" s="199"/>
      <c r="R223" s="197" t="str">
        <f t="shared" si="88"/>
        <v/>
      </c>
      <c r="S223" s="197" t="str">
        <f t="shared" si="87"/>
        <v/>
      </c>
    </row>
    <row r="224" spans="1:19" ht="38.25" hidden="1">
      <c r="A224" s="200">
        <v>89926</v>
      </c>
      <c r="B224" s="205" t="s">
        <v>230</v>
      </c>
      <c r="C224" s="127" t="s">
        <v>445</v>
      </c>
      <c r="D224" s="121" t="s">
        <v>238</v>
      </c>
      <c r="E224" s="122">
        <v>8.76</v>
      </c>
      <c r="F224" s="123">
        <f t="shared" si="81"/>
        <v>10.56</v>
      </c>
      <c r="G224" s="206"/>
      <c r="H224" s="183"/>
      <c r="I224" s="182">
        <f t="shared" si="82"/>
        <v>0</v>
      </c>
      <c r="J224" s="182">
        <f t="shared" si="83"/>
        <v>0</v>
      </c>
      <c r="K224" s="179"/>
      <c r="L224" s="183">
        <f t="shared" si="84"/>
        <v>0</v>
      </c>
      <c r="M224" s="183">
        <f t="shared" si="84"/>
        <v>0</v>
      </c>
      <c r="N224" s="184">
        <f t="shared" si="85"/>
        <v>0</v>
      </c>
      <c r="O224" s="184">
        <f t="shared" si="86"/>
        <v>0</v>
      </c>
      <c r="P224" s="181"/>
      <c r="Q224" s="199"/>
      <c r="R224" s="197" t="str">
        <f t="shared" si="88"/>
        <v/>
      </c>
      <c r="S224" s="197" t="str">
        <f t="shared" si="87"/>
        <v/>
      </c>
    </row>
    <row r="225" spans="1:19" ht="38.25" hidden="1">
      <c r="A225" s="200">
        <v>89929</v>
      </c>
      <c r="B225" s="205" t="s">
        <v>230</v>
      </c>
      <c r="C225" s="127" t="s">
        <v>446</v>
      </c>
      <c r="D225" s="121" t="s">
        <v>238</v>
      </c>
      <c r="E225" s="122">
        <v>11.26</v>
      </c>
      <c r="F225" s="123">
        <f t="shared" si="81"/>
        <v>13.58</v>
      </c>
      <c r="G225" s="206"/>
      <c r="H225" s="183"/>
      <c r="I225" s="182">
        <f t="shared" si="82"/>
        <v>0</v>
      </c>
      <c r="J225" s="182">
        <f t="shared" si="83"/>
        <v>0</v>
      </c>
      <c r="K225" s="179"/>
      <c r="L225" s="183">
        <f t="shared" si="84"/>
        <v>0</v>
      </c>
      <c r="M225" s="183">
        <f t="shared" si="84"/>
        <v>0</v>
      </c>
      <c r="N225" s="184">
        <f t="shared" si="85"/>
        <v>0</v>
      </c>
      <c r="O225" s="184">
        <f t="shared" si="86"/>
        <v>0</v>
      </c>
      <c r="P225" s="181"/>
      <c r="Q225" s="199"/>
      <c r="R225" s="197" t="str">
        <f t="shared" si="88"/>
        <v/>
      </c>
      <c r="S225" s="197" t="str">
        <f t="shared" si="87"/>
        <v/>
      </c>
    </row>
    <row r="226" spans="1:19" ht="38.25" hidden="1">
      <c r="A226" s="200">
        <v>89930</v>
      </c>
      <c r="B226" s="205" t="s">
        <v>230</v>
      </c>
      <c r="C226" s="127" t="s">
        <v>447</v>
      </c>
      <c r="D226" s="121" t="s">
        <v>238</v>
      </c>
      <c r="E226" s="122">
        <v>12.02</v>
      </c>
      <c r="F226" s="123">
        <f t="shared" si="81"/>
        <v>14.49</v>
      </c>
      <c r="G226" s="206"/>
      <c r="H226" s="183"/>
      <c r="I226" s="182">
        <f t="shared" si="82"/>
        <v>0</v>
      </c>
      <c r="J226" s="182">
        <f t="shared" si="83"/>
        <v>0</v>
      </c>
      <c r="K226" s="179"/>
      <c r="L226" s="183">
        <f t="shared" si="84"/>
        <v>0</v>
      </c>
      <c r="M226" s="183">
        <f t="shared" si="84"/>
        <v>0</v>
      </c>
      <c r="N226" s="184">
        <f t="shared" si="85"/>
        <v>0</v>
      </c>
      <c r="O226" s="184">
        <f t="shared" si="86"/>
        <v>0</v>
      </c>
      <c r="P226" s="181"/>
      <c r="Q226" s="199"/>
      <c r="R226" s="197" t="str">
        <f t="shared" si="88"/>
        <v/>
      </c>
      <c r="S226" s="197" t="str">
        <f t="shared" si="87"/>
        <v/>
      </c>
    </row>
    <row r="227" spans="1:19" ht="38.25" hidden="1">
      <c r="A227" s="200">
        <v>89931</v>
      </c>
      <c r="B227" s="205" t="s">
        <v>230</v>
      </c>
      <c r="C227" s="127" t="s">
        <v>448</v>
      </c>
      <c r="D227" s="121" t="s">
        <v>238</v>
      </c>
      <c r="E227" s="122">
        <v>15.11</v>
      </c>
      <c r="F227" s="123">
        <f t="shared" si="81"/>
        <v>18.22</v>
      </c>
      <c r="G227" s="206"/>
      <c r="H227" s="183"/>
      <c r="I227" s="182">
        <f t="shared" si="82"/>
        <v>0</v>
      </c>
      <c r="J227" s="182">
        <f t="shared" si="83"/>
        <v>0</v>
      </c>
      <c r="K227" s="179"/>
      <c r="L227" s="183">
        <f t="shared" si="84"/>
        <v>0</v>
      </c>
      <c r="M227" s="183">
        <f t="shared" si="84"/>
        <v>0</v>
      </c>
      <c r="N227" s="184">
        <f t="shared" si="85"/>
        <v>0</v>
      </c>
      <c r="O227" s="184">
        <f t="shared" si="86"/>
        <v>0</v>
      </c>
      <c r="P227" s="181"/>
      <c r="Q227" s="199"/>
      <c r="R227" s="197" t="str">
        <f t="shared" si="88"/>
        <v/>
      </c>
      <c r="S227" s="197" t="str">
        <f t="shared" si="87"/>
        <v/>
      </c>
    </row>
    <row r="228" spans="1:19" ht="38.25" hidden="1">
      <c r="A228" s="200">
        <v>89939</v>
      </c>
      <c r="B228" s="205" t="s">
        <v>230</v>
      </c>
      <c r="C228" s="127" t="s">
        <v>449</v>
      </c>
      <c r="D228" s="121" t="s">
        <v>238</v>
      </c>
      <c r="E228" s="122">
        <v>5.05</v>
      </c>
      <c r="F228" s="123">
        <f t="shared" si="81"/>
        <v>6.09</v>
      </c>
      <c r="G228" s="206"/>
      <c r="H228" s="183"/>
      <c r="I228" s="182">
        <f t="shared" si="82"/>
        <v>0</v>
      </c>
      <c r="J228" s="182">
        <f t="shared" si="83"/>
        <v>0</v>
      </c>
      <c r="K228" s="179"/>
      <c r="L228" s="183">
        <f t="shared" si="84"/>
        <v>0</v>
      </c>
      <c r="M228" s="183">
        <f t="shared" si="84"/>
        <v>0</v>
      </c>
      <c r="N228" s="184">
        <f t="shared" si="85"/>
        <v>0</v>
      </c>
      <c r="O228" s="184">
        <f t="shared" si="86"/>
        <v>0</v>
      </c>
      <c r="P228" s="181"/>
      <c r="Q228" s="199"/>
      <c r="R228" s="197" t="str">
        <f t="shared" si="88"/>
        <v/>
      </c>
      <c r="S228" s="197" t="str">
        <f t="shared" si="87"/>
        <v/>
      </c>
    </row>
    <row r="229" spans="1:19" ht="38.25" hidden="1">
      <c r="A229" s="200">
        <v>89940</v>
      </c>
      <c r="B229" s="205" t="s">
        <v>230</v>
      </c>
      <c r="C229" s="127" t="s">
        <v>450</v>
      </c>
      <c r="D229" s="121" t="s">
        <v>238</v>
      </c>
      <c r="E229" s="122">
        <v>5.0599999999999996</v>
      </c>
      <c r="F229" s="123">
        <f t="shared" si="81"/>
        <v>6.1</v>
      </c>
      <c r="G229" s="206"/>
      <c r="H229" s="183"/>
      <c r="I229" s="182">
        <f t="shared" si="82"/>
        <v>0</v>
      </c>
      <c r="J229" s="182">
        <f t="shared" si="83"/>
        <v>0</v>
      </c>
      <c r="K229" s="179"/>
      <c r="L229" s="183">
        <f t="shared" si="84"/>
        <v>0</v>
      </c>
      <c r="M229" s="183">
        <f t="shared" si="84"/>
        <v>0</v>
      </c>
      <c r="N229" s="184">
        <f t="shared" si="85"/>
        <v>0</v>
      </c>
      <c r="O229" s="184">
        <f t="shared" si="86"/>
        <v>0</v>
      </c>
      <c r="P229" s="181"/>
      <c r="Q229" s="199"/>
      <c r="R229" s="197" t="str">
        <f t="shared" si="88"/>
        <v/>
      </c>
      <c r="S229" s="197" t="str">
        <f t="shared" si="87"/>
        <v/>
      </c>
    </row>
    <row r="230" spans="1:19" ht="38.25" hidden="1">
      <c r="A230" s="200">
        <v>89941</v>
      </c>
      <c r="B230" s="205" t="s">
        <v>230</v>
      </c>
      <c r="C230" s="127" t="s">
        <v>451</v>
      </c>
      <c r="D230" s="121" t="s">
        <v>238</v>
      </c>
      <c r="E230" s="122">
        <v>5.26</v>
      </c>
      <c r="F230" s="123">
        <f t="shared" si="81"/>
        <v>6.34</v>
      </c>
      <c r="G230" s="206"/>
      <c r="H230" s="183"/>
      <c r="I230" s="182">
        <f t="shared" si="82"/>
        <v>0</v>
      </c>
      <c r="J230" s="182">
        <f t="shared" si="83"/>
        <v>0</v>
      </c>
      <c r="K230" s="179"/>
      <c r="L230" s="183">
        <f t="shared" si="84"/>
        <v>0</v>
      </c>
      <c r="M230" s="183">
        <f t="shared" si="84"/>
        <v>0</v>
      </c>
      <c r="N230" s="184">
        <f t="shared" si="85"/>
        <v>0</v>
      </c>
      <c r="O230" s="184">
        <f t="shared" si="86"/>
        <v>0</v>
      </c>
      <c r="P230" s="181"/>
      <c r="Q230" s="199"/>
      <c r="R230" s="197" t="str">
        <f t="shared" si="88"/>
        <v/>
      </c>
      <c r="S230" s="197" t="str">
        <f t="shared" si="87"/>
        <v/>
      </c>
    </row>
    <row r="231" spans="1:19" ht="38.25" hidden="1">
      <c r="A231" s="200">
        <v>89942</v>
      </c>
      <c r="B231" s="205" t="s">
        <v>230</v>
      </c>
      <c r="C231" s="127" t="s">
        <v>452</v>
      </c>
      <c r="D231" s="121" t="s">
        <v>238</v>
      </c>
      <c r="E231" s="122">
        <v>5.2</v>
      </c>
      <c r="F231" s="123">
        <f t="shared" si="81"/>
        <v>6.27</v>
      </c>
      <c r="G231" s="206"/>
      <c r="H231" s="183"/>
      <c r="I231" s="182">
        <f t="shared" si="82"/>
        <v>0</v>
      </c>
      <c r="J231" s="182">
        <f t="shared" si="83"/>
        <v>0</v>
      </c>
      <c r="K231" s="179"/>
      <c r="L231" s="183">
        <f t="shared" si="84"/>
        <v>0</v>
      </c>
      <c r="M231" s="183">
        <f t="shared" si="84"/>
        <v>0</v>
      </c>
      <c r="N231" s="184">
        <f t="shared" si="85"/>
        <v>0</v>
      </c>
      <c r="O231" s="184">
        <f t="shared" si="86"/>
        <v>0</v>
      </c>
      <c r="P231" s="181"/>
      <c r="Q231" s="199"/>
      <c r="R231" s="197" t="str">
        <f t="shared" si="88"/>
        <v/>
      </c>
      <c r="S231" s="197" t="str">
        <f t="shared" si="87"/>
        <v/>
      </c>
    </row>
    <row r="232" spans="1:19" ht="38.25" hidden="1">
      <c r="A232" s="200">
        <v>89943</v>
      </c>
      <c r="B232" s="205" t="s">
        <v>230</v>
      </c>
      <c r="C232" s="127" t="s">
        <v>453</v>
      </c>
      <c r="D232" s="121" t="s">
        <v>238</v>
      </c>
      <c r="E232" s="122">
        <v>5.4</v>
      </c>
      <c r="F232" s="123">
        <f t="shared" si="81"/>
        <v>6.51</v>
      </c>
      <c r="G232" s="206"/>
      <c r="H232" s="183"/>
      <c r="I232" s="182">
        <f t="shared" si="82"/>
        <v>0</v>
      </c>
      <c r="J232" s="182">
        <f t="shared" si="83"/>
        <v>0</v>
      </c>
      <c r="K232" s="179"/>
      <c r="L232" s="183">
        <f t="shared" si="84"/>
        <v>0</v>
      </c>
      <c r="M232" s="183">
        <f t="shared" si="84"/>
        <v>0</v>
      </c>
      <c r="N232" s="184">
        <f t="shared" si="85"/>
        <v>0</v>
      </c>
      <c r="O232" s="184">
        <f t="shared" si="86"/>
        <v>0</v>
      </c>
      <c r="P232" s="181"/>
      <c r="Q232" s="199"/>
      <c r="R232" s="197" t="str">
        <f t="shared" si="88"/>
        <v/>
      </c>
      <c r="S232" s="197" t="str">
        <f t="shared" si="87"/>
        <v/>
      </c>
    </row>
    <row r="233" spans="1:19" ht="38.25" hidden="1">
      <c r="A233" s="200">
        <v>89944</v>
      </c>
      <c r="B233" s="205" t="s">
        <v>230</v>
      </c>
      <c r="C233" s="127" t="s">
        <v>454</v>
      </c>
      <c r="D233" s="121" t="s">
        <v>238</v>
      </c>
      <c r="E233" s="122">
        <v>8.0399999999999991</v>
      </c>
      <c r="F233" s="123">
        <f t="shared" si="81"/>
        <v>9.69</v>
      </c>
      <c r="G233" s="206"/>
      <c r="H233" s="183"/>
      <c r="I233" s="182">
        <f t="shared" si="82"/>
        <v>0</v>
      </c>
      <c r="J233" s="182">
        <f t="shared" si="83"/>
        <v>0</v>
      </c>
      <c r="K233" s="179"/>
      <c r="L233" s="183">
        <f t="shared" si="84"/>
        <v>0</v>
      </c>
      <c r="M233" s="183">
        <f t="shared" si="84"/>
        <v>0</v>
      </c>
      <c r="N233" s="184">
        <f t="shared" si="85"/>
        <v>0</v>
      </c>
      <c r="O233" s="184">
        <f t="shared" si="86"/>
        <v>0</v>
      </c>
      <c r="P233" s="181"/>
      <c r="Q233" s="199"/>
      <c r="R233" s="197" t="str">
        <f t="shared" si="88"/>
        <v/>
      </c>
      <c r="S233" s="197" t="str">
        <f t="shared" si="87"/>
        <v/>
      </c>
    </row>
    <row r="234" spans="1:19" ht="38.25" hidden="1">
      <c r="A234" s="200">
        <v>89947</v>
      </c>
      <c r="B234" s="205" t="s">
        <v>230</v>
      </c>
      <c r="C234" s="127" t="s">
        <v>455</v>
      </c>
      <c r="D234" s="121" t="s">
        <v>238</v>
      </c>
      <c r="E234" s="122">
        <v>9.89</v>
      </c>
      <c r="F234" s="123">
        <f t="shared" si="81"/>
        <v>11.92</v>
      </c>
      <c r="G234" s="206"/>
      <c r="H234" s="183"/>
      <c r="I234" s="182">
        <f t="shared" si="82"/>
        <v>0</v>
      </c>
      <c r="J234" s="182">
        <f t="shared" si="83"/>
        <v>0</v>
      </c>
      <c r="K234" s="179"/>
      <c r="L234" s="183">
        <f t="shared" si="84"/>
        <v>0</v>
      </c>
      <c r="M234" s="183">
        <f t="shared" si="84"/>
        <v>0</v>
      </c>
      <c r="N234" s="184">
        <f t="shared" si="85"/>
        <v>0</v>
      </c>
      <c r="O234" s="184">
        <f t="shared" si="86"/>
        <v>0</v>
      </c>
      <c r="P234" s="181"/>
      <c r="Q234" s="199"/>
      <c r="R234" s="197" t="str">
        <f t="shared" si="88"/>
        <v/>
      </c>
      <c r="S234" s="197" t="str">
        <f t="shared" si="87"/>
        <v/>
      </c>
    </row>
    <row r="235" spans="1:19" ht="38.25" hidden="1">
      <c r="A235" s="200">
        <v>89948</v>
      </c>
      <c r="B235" s="205" t="s">
        <v>230</v>
      </c>
      <c r="C235" s="127" t="s">
        <v>456</v>
      </c>
      <c r="D235" s="121" t="s">
        <v>238</v>
      </c>
      <c r="E235" s="122">
        <v>10.96</v>
      </c>
      <c r="F235" s="123">
        <f t="shared" si="81"/>
        <v>13.21</v>
      </c>
      <c r="G235" s="206"/>
      <c r="H235" s="183"/>
      <c r="I235" s="182">
        <f t="shared" si="82"/>
        <v>0</v>
      </c>
      <c r="J235" s="182">
        <f t="shared" si="83"/>
        <v>0</v>
      </c>
      <c r="K235" s="179"/>
      <c r="L235" s="183">
        <f t="shared" si="84"/>
        <v>0</v>
      </c>
      <c r="M235" s="183">
        <f t="shared" si="84"/>
        <v>0</v>
      </c>
      <c r="N235" s="184">
        <f t="shared" si="85"/>
        <v>0</v>
      </c>
      <c r="O235" s="184">
        <f t="shared" si="86"/>
        <v>0</v>
      </c>
      <c r="P235" s="181"/>
      <c r="Q235" s="199"/>
      <c r="R235" s="197" t="str">
        <f t="shared" si="88"/>
        <v/>
      </c>
      <c r="S235" s="197" t="str">
        <f t="shared" si="87"/>
        <v/>
      </c>
    </row>
    <row r="236" spans="1:19" ht="38.25" hidden="1">
      <c r="A236" s="200">
        <v>89949</v>
      </c>
      <c r="B236" s="205" t="s">
        <v>230</v>
      </c>
      <c r="C236" s="127" t="s">
        <v>457</v>
      </c>
      <c r="D236" s="121" t="s">
        <v>238</v>
      </c>
      <c r="E236" s="122">
        <v>13.33</v>
      </c>
      <c r="F236" s="123">
        <f t="shared" si="81"/>
        <v>16.07</v>
      </c>
      <c r="G236" s="206"/>
      <c r="H236" s="183"/>
      <c r="I236" s="182">
        <f t="shared" si="82"/>
        <v>0</v>
      </c>
      <c r="J236" s="182">
        <f t="shared" si="83"/>
        <v>0</v>
      </c>
      <c r="K236" s="179"/>
      <c r="L236" s="183">
        <f t="shared" si="84"/>
        <v>0</v>
      </c>
      <c r="M236" s="183">
        <f t="shared" si="84"/>
        <v>0</v>
      </c>
      <c r="N236" s="184">
        <f t="shared" si="85"/>
        <v>0</v>
      </c>
      <c r="O236" s="184">
        <f t="shared" si="86"/>
        <v>0</v>
      </c>
      <c r="P236" s="181"/>
      <c r="Q236" s="199"/>
      <c r="R236" s="197" t="str">
        <f t="shared" si="88"/>
        <v/>
      </c>
      <c r="S236" s="197" t="str">
        <f t="shared" si="87"/>
        <v/>
      </c>
    </row>
    <row r="237" spans="1:19" ht="51" hidden="1">
      <c r="A237" s="200">
        <v>90082</v>
      </c>
      <c r="B237" s="205" t="s">
        <v>230</v>
      </c>
      <c r="C237" s="127" t="s">
        <v>458</v>
      </c>
      <c r="D237" s="121" t="s">
        <v>238</v>
      </c>
      <c r="E237" s="122">
        <v>7.37</v>
      </c>
      <c r="F237" s="123">
        <f t="shared" si="81"/>
        <v>8.89</v>
      </c>
      <c r="G237" s="206"/>
      <c r="H237" s="183"/>
      <c r="I237" s="182">
        <f t="shared" si="82"/>
        <v>0</v>
      </c>
      <c r="J237" s="182">
        <f t="shared" si="83"/>
        <v>0</v>
      </c>
      <c r="K237" s="179"/>
      <c r="L237" s="183">
        <f t="shared" si="84"/>
        <v>0</v>
      </c>
      <c r="M237" s="183">
        <f t="shared" si="84"/>
        <v>0</v>
      </c>
      <c r="N237" s="184">
        <f t="shared" si="85"/>
        <v>0</v>
      </c>
      <c r="O237" s="184">
        <f t="shared" si="86"/>
        <v>0</v>
      </c>
      <c r="P237" s="181"/>
      <c r="Q237" s="199"/>
      <c r="R237" s="197" t="str">
        <f t="shared" si="88"/>
        <v/>
      </c>
      <c r="S237" s="197" t="str">
        <f t="shared" si="87"/>
        <v/>
      </c>
    </row>
    <row r="238" spans="1:19" ht="51" hidden="1">
      <c r="A238" s="200">
        <v>90084</v>
      </c>
      <c r="B238" s="205" t="s">
        <v>230</v>
      </c>
      <c r="C238" s="127" t="s">
        <v>459</v>
      </c>
      <c r="D238" s="121" t="s">
        <v>238</v>
      </c>
      <c r="E238" s="122">
        <v>7.18</v>
      </c>
      <c r="F238" s="123">
        <f t="shared" si="81"/>
        <v>8.66</v>
      </c>
      <c r="G238" s="206"/>
      <c r="H238" s="183"/>
      <c r="I238" s="182">
        <f t="shared" si="82"/>
        <v>0</v>
      </c>
      <c r="J238" s="182">
        <f t="shared" si="83"/>
        <v>0</v>
      </c>
      <c r="K238" s="179"/>
      <c r="L238" s="183">
        <f t="shared" si="84"/>
        <v>0</v>
      </c>
      <c r="M238" s="183">
        <f t="shared" si="84"/>
        <v>0</v>
      </c>
      <c r="N238" s="184">
        <f t="shared" si="85"/>
        <v>0</v>
      </c>
      <c r="O238" s="184">
        <f t="shared" si="86"/>
        <v>0</v>
      </c>
      <c r="P238" s="181"/>
      <c r="Q238" s="199"/>
      <c r="R238" s="197" t="str">
        <f t="shared" si="88"/>
        <v/>
      </c>
      <c r="S238" s="197" t="str">
        <f t="shared" si="87"/>
        <v/>
      </c>
    </row>
    <row r="239" spans="1:19" ht="51" hidden="1">
      <c r="A239" s="200">
        <v>90085</v>
      </c>
      <c r="B239" s="205" t="s">
        <v>230</v>
      </c>
      <c r="C239" s="127" t="s">
        <v>460</v>
      </c>
      <c r="D239" s="121" t="s">
        <v>238</v>
      </c>
      <c r="E239" s="122">
        <v>6.73</v>
      </c>
      <c r="F239" s="123">
        <f t="shared" si="81"/>
        <v>8.11</v>
      </c>
      <c r="G239" s="206"/>
      <c r="H239" s="183"/>
      <c r="I239" s="182">
        <f t="shared" si="82"/>
        <v>0</v>
      </c>
      <c r="J239" s="182">
        <f t="shared" si="83"/>
        <v>0</v>
      </c>
      <c r="K239" s="179"/>
      <c r="L239" s="183">
        <f t="shared" si="84"/>
        <v>0</v>
      </c>
      <c r="M239" s="183">
        <f t="shared" si="84"/>
        <v>0</v>
      </c>
      <c r="N239" s="184">
        <f t="shared" si="85"/>
        <v>0</v>
      </c>
      <c r="O239" s="184">
        <f t="shared" si="86"/>
        <v>0</v>
      </c>
      <c r="P239" s="181"/>
      <c r="Q239" s="199"/>
      <c r="R239" s="197" t="str">
        <f t="shared" si="88"/>
        <v/>
      </c>
      <c r="S239" s="197" t="str">
        <f t="shared" si="87"/>
        <v/>
      </c>
    </row>
    <row r="240" spans="1:19" ht="51" hidden="1">
      <c r="A240" s="200">
        <v>90086</v>
      </c>
      <c r="B240" s="205" t="s">
        <v>230</v>
      </c>
      <c r="C240" s="127" t="s">
        <v>461</v>
      </c>
      <c r="D240" s="121" t="s">
        <v>238</v>
      </c>
      <c r="E240" s="122">
        <v>6.82</v>
      </c>
      <c r="F240" s="123">
        <f t="shared" si="81"/>
        <v>8.2200000000000006</v>
      </c>
      <c r="G240" s="206"/>
      <c r="H240" s="183"/>
      <c r="I240" s="182">
        <f t="shared" si="82"/>
        <v>0</v>
      </c>
      <c r="J240" s="182">
        <f t="shared" si="83"/>
        <v>0</v>
      </c>
      <c r="K240" s="179"/>
      <c r="L240" s="183">
        <f t="shared" si="84"/>
        <v>0</v>
      </c>
      <c r="M240" s="183">
        <f t="shared" si="84"/>
        <v>0</v>
      </c>
      <c r="N240" s="184">
        <f t="shared" si="85"/>
        <v>0</v>
      </c>
      <c r="O240" s="184">
        <f t="shared" si="86"/>
        <v>0</v>
      </c>
      <c r="P240" s="181"/>
      <c r="Q240" s="199"/>
      <c r="R240" s="197" t="str">
        <f t="shared" si="88"/>
        <v/>
      </c>
      <c r="S240" s="197" t="str">
        <f t="shared" si="87"/>
        <v/>
      </c>
    </row>
    <row r="241" spans="1:19" ht="51" hidden="1">
      <c r="A241" s="200">
        <v>90087</v>
      </c>
      <c r="B241" s="205" t="s">
        <v>230</v>
      </c>
      <c r="C241" s="127" t="s">
        <v>462</v>
      </c>
      <c r="D241" s="121" t="s">
        <v>238</v>
      </c>
      <c r="E241" s="122">
        <v>5.81</v>
      </c>
      <c r="F241" s="123">
        <f t="shared" si="81"/>
        <v>7</v>
      </c>
      <c r="G241" s="206"/>
      <c r="H241" s="183"/>
      <c r="I241" s="182">
        <f t="shared" si="82"/>
        <v>0</v>
      </c>
      <c r="J241" s="182">
        <f t="shared" si="83"/>
        <v>0</v>
      </c>
      <c r="K241" s="179"/>
      <c r="L241" s="183">
        <f t="shared" si="84"/>
        <v>0</v>
      </c>
      <c r="M241" s="183">
        <f t="shared" si="84"/>
        <v>0</v>
      </c>
      <c r="N241" s="184">
        <f t="shared" si="85"/>
        <v>0</v>
      </c>
      <c r="O241" s="184">
        <f t="shared" si="86"/>
        <v>0</v>
      </c>
      <c r="P241" s="181"/>
      <c r="Q241" s="199"/>
      <c r="R241" s="197" t="str">
        <f t="shared" si="88"/>
        <v/>
      </c>
      <c r="S241" s="197" t="str">
        <f t="shared" si="87"/>
        <v/>
      </c>
    </row>
    <row r="242" spans="1:19" ht="51" hidden="1">
      <c r="A242" s="200">
        <v>90088</v>
      </c>
      <c r="B242" s="205" t="s">
        <v>230</v>
      </c>
      <c r="C242" s="127" t="s">
        <v>463</v>
      </c>
      <c r="D242" s="121" t="s">
        <v>238</v>
      </c>
      <c r="E242" s="122">
        <v>5.94</v>
      </c>
      <c r="F242" s="123">
        <f t="shared" si="81"/>
        <v>7.16</v>
      </c>
      <c r="G242" s="206"/>
      <c r="H242" s="183"/>
      <c r="I242" s="182">
        <f t="shared" si="82"/>
        <v>0</v>
      </c>
      <c r="J242" s="182">
        <f t="shared" si="83"/>
        <v>0</v>
      </c>
      <c r="K242" s="179"/>
      <c r="L242" s="183">
        <f t="shared" si="84"/>
        <v>0</v>
      </c>
      <c r="M242" s="183">
        <f t="shared" si="84"/>
        <v>0</v>
      </c>
      <c r="N242" s="184">
        <f t="shared" si="85"/>
        <v>0</v>
      </c>
      <c r="O242" s="184">
        <f t="shared" si="86"/>
        <v>0</v>
      </c>
      <c r="P242" s="181"/>
      <c r="Q242" s="199"/>
      <c r="R242" s="197" t="str">
        <f t="shared" si="88"/>
        <v/>
      </c>
      <c r="S242" s="197" t="str">
        <f t="shared" si="87"/>
        <v/>
      </c>
    </row>
    <row r="243" spans="1:19" ht="51" hidden="1">
      <c r="A243" s="200">
        <v>90090</v>
      </c>
      <c r="B243" s="205" t="s">
        <v>230</v>
      </c>
      <c r="C243" s="127" t="s">
        <v>464</v>
      </c>
      <c r="D243" s="121" t="s">
        <v>238</v>
      </c>
      <c r="E243" s="122">
        <v>5.7</v>
      </c>
      <c r="F243" s="123">
        <f t="shared" si="81"/>
        <v>6.87</v>
      </c>
      <c r="G243" s="206"/>
      <c r="H243" s="183"/>
      <c r="I243" s="182">
        <f t="shared" si="82"/>
        <v>0</v>
      </c>
      <c r="J243" s="182">
        <f t="shared" si="83"/>
        <v>0</v>
      </c>
      <c r="K243" s="179"/>
      <c r="L243" s="183">
        <f t="shared" si="84"/>
        <v>0</v>
      </c>
      <c r="M243" s="183">
        <f t="shared" si="84"/>
        <v>0</v>
      </c>
      <c r="N243" s="184">
        <f t="shared" si="85"/>
        <v>0</v>
      </c>
      <c r="O243" s="184">
        <f t="shared" si="86"/>
        <v>0</v>
      </c>
      <c r="P243" s="181"/>
      <c r="Q243" s="199"/>
      <c r="R243" s="197" t="str">
        <f t="shared" si="88"/>
        <v/>
      </c>
      <c r="S243" s="197" t="str">
        <f t="shared" si="87"/>
        <v/>
      </c>
    </row>
    <row r="244" spans="1:19" ht="51" hidden="1">
      <c r="A244" s="200">
        <v>90091</v>
      </c>
      <c r="B244" s="205" t="s">
        <v>230</v>
      </c>
      <c r="C244" s="127" t="s">
        <v>465</v>
      </c>
      <c r="D244" s="121" t="s">
        <v>238</v>
      </c>
      <c r="E244" s="122">
        <v>4.4000000000000004</v>
      </c>
      <c r="F244" s="123">
        <f t="shared" si="81"/>
        <v>5.3</v>
      </c>
      <c r="G244" s="206"/>
      <c r="H244" s="183"/>
      <c r="I244" s="182">
        <f t="shared" si="82"/>
        <v>0</v>
      </c>
      <c r="J244" s="182">
        <f t="shared" si="83"/>
        <v>0</v>
      </c>
      <c r="K244" s="179"/>
      <c r="L244" s="183">
        <f t="shared" si="84"/>
        <v>0</v>
      </c>
      <c r="M244" s="183">
        <f t="shared" si="84"/>
        <v>0</v>
      </c>
      <c r="N244" s="184">
        <f t="shared" si="85"/>
        <v>0</v>
      </c>
      <c r="O244" s="184">
        <f t="shared" si="86"/>
        <v>0</v>
      </c>
      <c r="P244" s="181"/>
      <c r="Q244" s="199"/>
      <c r="R244" s="197" t="str">
        <f t="shared" si="88"/>
        <v/>
      </c>
      <c r="S244" s="197" t="str">
        <f t="shared" si="87"/>
        <v/>
      </c>
    </row>
    <row r="245" spans="1:19" ht="51" hidden="1">
      <c r="A245" s="200">
        <v>90092</v>
      </c>
      <c r="B245" s="205" t="s">
        <v>230</v>
      </c>
      <c r="C245" s="127" t="s">
        <v>466</v>
      </c>
      <c r="D245" s="121" t="s">
        <v>238</v>
      </c>
      <c r="E245" s="122">
        <v>4.26</v>
      </c>
      <c r="F245" s="123">
        <f t="shared" si="81"/>
        <v>5.14</v>
      </c>
      <c r="G245" s="206"/>
      <c r="H245" s="183"/>
      <c r="I245" s="182">
        <f t="shared" si="82"/>
        <v>0</v>
      </c>
      <c r="J245" s="182">
        <f t="shared" si="83"/>
        <v>0</v>
      </c>
      <c r="K245" s="179"/>
      <c r="L245" s="183">
        <f t="shared" si="84"/>
        <v>0</v>
      </c>
      <c r="M245" s="183">
        <f t="shared" si="84"/>
        <v>0</v>
      </c>
      <c r="N245" s="184">
        <f t="shared" si="85"/>
        <v>0</v>
      </c>
      <c r="O245" s="184">
        <f t="shared" si="86"/>
        <v>0</v>
      </c>
      <c r="P245" s="181"/>
      <c r="Q245" s="199"/>
      <c r="R245" s="197" t="str">
        <f t="shared" si="88"/>
        <v/>
      </c>
      <c r="S245" s="197" t="str">
        <f t="shared" si="87"/>
        <v/>
      </c>
    </row>
    <row r="246" spans="1:19" ht="51" hidden="1">
      <c r="A246" s="200">
        <v>90093</v>
      </c>
      <c r="B246" s="205" t="s">
        <v>230</v>
      </c>
      <c r="C246" s="127" t="s">
        <v>467</v>
      </c>
      <c r="D246" s="121" t="s">
        <v>238</v>
      </c>
      <c r="E246" s="122">
        <v>4.0199999999999996</v>
      </c>
      <c r="F246" s="123">
        <f t="shared" si="81"/>
        <v>4.8499999999999996</v>
      </c>
      <c r="G246" s="206"/>
      <c r="H246" s="183"/>
      <c r="I246" s="182">
        <f t="shared" si="82"/>
        <v>0</v>
      </c>
      <c r="J246" s="182">
        <f t="shared" si="83"/>
        <v>0</v>
      </c>
      <c r="K246" s="179"/>
      <c r="L246" s="183">
        <f t="shared" si="84"/>
        <v>0</v>
      </c>
      <c r="M246" s="183">
        <f t="shared" si="84"/>
        <v>0</v>
      </c>
      <c r="N246" s="184">
        <f t="shared" si="85"/>
        <v>0</v>
      </c>
      <c r="O246" s="184">
        <f t="shared" si="86"/>
        <v>0</v>
      </c>
      <c r="P246" s="181"/>
      <c r="Q246" s="199"/>
      <c r="R246" s="197" t="str">
        <f t="shared" si="88"/>
        <v/>
      </c>
      <c r="S246" s="197" t="str">
        <f t="shared" si="87"/>
        <v/>
      </c>
    </row>
    <row r="247" spans="1:19" ht="51" hidden="1">
      <c r="A247" s="200">
        <v>90094</v>
      </c>
      <c r="B247" s="205" t="s">
        <v>230</v>
      </c>
      <c r="C247" s="127" t="s">
        <v>468</v>
      </c>
      <c r="D247" s="121" t="s">
        <v>238</v>
      </c>
      <c r="E247" s="122">
        <v>4.0599999999999996</v>
      </c>
      <c r="F247" s="123">
        <f t="shared" si="81"/>
        <v>4.8899999999999997</v>
      </c>
      <c r="G247" s="206"/>
      <c r="H247" s="183"/>
      <c r="I247" s="182">
        <f t="shared" si="82"/>
        <v>0</v>
      </c>
      <c r="J247" s="182">
        <f t="shared" si="83"/>
        <v>0</v>
      </c>
      <c r="K247" s="179"/>
      <c r="L247" s="183">
        <f t="shared" si="84"/>
        <v>0</v>
      </c>
      <c r="M247" s="183">
        <f t="shared" si="84"/>
        <v>0</v>
      </c>
      <c r="N247" s="184">
        <f t="shared" si="85"/>
        <v>0</v>
      </c>
      <c r="O247" s="184">
        <f t="shared" si="86"/>
        <v>0</v>
      </c>
      <c r="P247" s="181"/>
      <c r="Q247" s="199"/>
      <c r="R247" s="197" t="str">
        <f t="shared" si="88"/>
        <v/>
      </c>
      <c r="S247" s="197" t="str">
        <f t="shared" si="87"/>
        <v/>
      </c>
    </row>
    <row r="248" spans="1:19" ht="51" hidden="1">
      <c r="A248" s="200">
        <v>90095</v>
      </c>
      <c r="B248" s="205" t="s">
        <v>230</v>
      </c>
      <c r="C248" s="127" t="s">
        <v>469</v>
      </c>
      <c r="D248" s="121" t="s">
        <v>238</v>
      </c>
      <c r="E248" s="122">
        <v>3.47</v>
      </c>
      <c r="F248" s="123">
        <f t="shared" si="81"/>
        <v>4.18</v>
      </c>
      <c r="G248" s="206"/>
      <c r="H248" s="183"/>
      <c r="I248" s="182">
        <f t="shared" si="82"/>
        <v>0</v>
      </c>
      <c r="J248" s="182">
        <f t="shared" si="83"/>
        <v>0</v>
      </c>
      <c r="K248" s="179"/>
      <c r="L248" s="183">
        <f t="shared" si="84"/>
        <v>0</v>
      </c>
      <c r="M248" s="183">
        <f t="shared" si="84"/>
        <v>0</v>
      </c>
      <c r="N248" s="184">
        <f t="shared" si="85"/>
        <v>0</v>
      </c>
      <c r="O248" s="184">
        <f t="shared" si="86"/>
        <v>0</v>
      </c>
      <c r="P248" s="181"/>
      <c r="Q248" s="199"/>
      <c r="R248" s="197" t="str">
        <f t="shared" si="88"/>
        <v/>
      </c>
      <c r="S248" s="197" t="str">
        <f t="shared" si="87"/>
        <v/>
      </c>
    </row>
    <row r="249" spans="1:19" ht="51" hidden="1">
      <c r="A249" s="200">
        <v>90096</v>
      </c>
      <c r="B249" s="205" t="s">
        <v>230</v>
      </c>
      <c r="C249" s="127" t="s">
        <v>470</v>
      </c>
      <c r="D249" s="121" t="s">
        <v>238</v>
      </c>
      <c r="E249" s="122">
        <v>3.54</v>
      </c>
      <c r="F249" s="123">
        <f t="shared" si="81"/>
        <v>4.2699999999999996</v>
      </c>
      <c r="G249" s="206"/>
      <c r="H249" s="183"/>
      <c r="I249" s="182">
        <f t="shared" si="82"/>
        <v>0</v>
      </c>
      <c r="J249" s="182">
        <f t="shared" si="83"/>
        <v>0</v>
      </c>
      <c r="K249" s="179"/>
      <c r="L249" s="183">
        <f t="shared" si="84"/>
        <v>0</v>
      </c>
      <c r="M249" s="183">
        <f t="shared" si="84"/>
        <v>0</v>
      </c>
      <c r="N249" s="184">
        <f t="shared" si="85"/>
        <v>0</v>
      </c>
      <c r="O249" s="184">
        <f t="shared" si="86"/>
        <v>0</v>
      </c>
      <c r="P249" s="181"/>
      <c r="Q249" s="199"/>
      <c r="R249" s="197" t="str">
        <f t="shared" si="88"/>
        <v/>
      </c>
      <c r="S249" s="197" t="str">
        <f t="shared" si="87"/>
        <v/>
      </c>
    </row>
    <row r="250" spans="1:19" ht="51" hidden="1">
      <c r="A250" s="200">
        <v>90098</v>
      </c>
      <c r="B250" s="205" t="s">
        <v>230</v>
      </c>
      <c r="C250" s="127" t="s">
        <v>471</v>
      </c>
      <c r="D250" s="121" t="s">
        <v>238</v>
      </c>
      <c r="E250" s="122">
        <v>3.4</v>
      </c>
      <c r="F250" s="123">
        <f t="shared" si="81"/>
        <v>4.0999999999999996</v>
      </c>
      <c r="G250" s="206"/>
      <c r="H250" s="183"/>
      <c r="I250" s="182">
        <f t="shared" si="82"/>
        <v>0</v>
      </c>
      <c r="J250" s="182">
        <f t="shared" si="83"/>
        <v>0</v>
      </c>
      <c r="K250" s="179"/>
      <c r="L250" s="183">
        <f t="shared" si="84"/>
        <v>0</v>
      </c>
      <c r="M250" s="183">
        <f t="shared" si="84"/>
        <v>0</v>
      </c>
      <c r="N250" s="184">
        <f t="shared" si="85"/>
        <v>0</v>
      </c>
      <c r="O250" s="184">
        <f t="shared" si="86"/>
        <v>0</v>
      </c>
      <c r="P250" s="181"/>
      <c r="Q250" s="199"/>
      <c r="R250" s="197" t="str">
        <f t="shared" si="88"/>
        <v/>
      </c>
      <c r="S250" s="197" t="str">
        <f t="shared" si="87"/>
        <v/>
      </c>
    </row>
    <row r="251" spans="1:19" ht="51" hidden="1">
      <c r="A251" s="200">
        <v>90099</v>
      </c>
      <c r="B251" s="205" t="s">
        <v>230</v>
      </c>
      <c r="C251" s="127" t="s">
        <v>472</v>
      </c>
      <c r="D251" s="121" t="s">
        <v>238</v>
      </c>
      <c r="E251" s="122">
        <v>9.99</v>
      </c>
      <c r="F251" s="123">
        <f t="shared" ref="F251:F271" si="89">IF(E251=0,0,ROUND(E251*(1+E$10)*(1-E$11),2))</f>
        <v>12.04</v>
      </c>
      <c r="G251" s="206"/>
      <c r="H251" s="183"/>
      <c r="I251" s="182">
        <f t="shared" ref="I251:I271" si="90">IF(ISBLANK(E251),0,ROUND(F251*G251,2))</f>
        <v>0</v>
      </c>
      <c r="J251" s="182">
        <f t="shared" ref="J251:J271" si="91">IF(ISBLANK(G251),0,ROUND(G251*H251,2))</f>
        <v>0</v>
      </c>
      <c r="K251" s="179"/>
      <c r="L251" s="183">
        <f t="shared" ref="L251:M271" si="92">G251</f>
        <v>0</v>
      </c>
      <c r="M251" s="183">
        <f t="shared" si="92"/>
        <v>0</v>
      </c>
      <c r="N251" s="184">
        <f t="shared" ref="N251:N271" si="93">IF(ISBLANK(E251),0,ROUND(F251*L251,2))</f>
        <v>0</v>
      </c>
      <c r="O251" s="184">
        <f t="shared" ref="O251:O271" si="94">IF(ISBLANK(L251),0,ROUND(L251*M251,2))</f>
        <v>0</v>
      </c>
      <c r="P251" s="181"/>
      <c r="Q251" s="199"/>
      <c r="R251" s="197" t="str">
        <f t="shared" si="88"/>
        <v/>
      </c>
      <c r="S251" s="197" t="str">
        <f t="shared" si="87"/>
        <v/>
      </c>
    </row>
    <row r="252" spans="1:19" ht="51" hidden="1">
      <c r="A252" s="200">
        <v>90100</v>
      </c>
      <c r="B252" s="205" t="s">
        <v>230</v>
      </c>
      <c r="C252" s="127" t="s">
        <v>473</v>
      </c>
      <c r="D252" s="121" t="s">
        <v>238</v>
      </c>
      <c r="E252" s="122">
        <v>8.49</v>
      </c>
      <c r="F252" s="123">
        <f t="shared" si="89"/>
        <v>10.24</v>
      </c>
      <c r="G252" s="206"/>
      <c r="H252" s="183"/>
      <c r="I252" s="182">
        <f t="shared" si="90"/>
        <v>0</v>
      </c>
      <c r="J252" s="182">
        <f t="shared" si="91"/>
        <v>0</v>
      </c>
      <c r="K252" s="179"/>
      <c r="L252" s="183">
        <f t="shared" si="92"/>
        <v>0</v>
      </c>
      <c r="M252" s="183">
        <f t="shared" si="92"/>
        <v>0</v>
      </c>
      <c r="N252" s="184">
        <f t="shared" si="93"/>
        <v>0</v>
      </c>
      <c r="O252" s="184">
        <f t="shared" si="94"/>
        <v>0</v>
      </c>
      <c r="P252" s="181"/>
      <c r="Q252" s="199"/>
      <c r="R252" s="197" t="str">
        <f t="shared" si="88"/>
        <v/>
      </c>
      <c r="S252" s="197" t="str">
        <f t="shared" si="87"/>
        <v/>
      </c>
    </row>
    <row r="253" spans="1:19" ht="51" hidden="1">
      <c r="A253" s="200">
        <v>90101</v>
      </c>
      <c r="B253" s="205" t="s">
        <v>230</v>
      </c>
      <c r="C253" s="127" t="s">
        <v>474</v>
      </c>
      <c r="D253" s="121" t="s">
        <v>238</v>
      </c>
      <c r="E253" s="122">
        <v>8.39</v>
      </c>
      <c r="F253" s="123">
        <f t="shared" si="89"/>
        <v>10.11</v>
      </c>
      <c r="G253" s="206"/>
      <c r="H253" s="183"/>
      <c r="I253" s="182">
        <f t="shared" si="90"/>
        <v>0</v>
      </c>
      <c r="J253" s="182">
        <f t="shared" si="91"/>
        <v>0</v>
      </c>
      <c r="K253" s="179"/>
      <c r="L253" s="183">
        <f t="shared" si="92"/>
        <v>0</v>
      </c>
      <c r="M253" s="183">
        <f t="shared" si="92"/>
        <v>0</v>
      </c>
      <c r="N253" s="184">
        <f t="shared" si="93"/>
        <v>0</v>
      </c>
      <c r="O253" s="184">
        <f t="shared" si="94"/>
        <v>0</v>
      </c>
      <c r="P253" s="181"/>
      <c r="Q253" s="199"/>
      <c r="R253" s="197" t="str">
        <f t="shared" si="88"/>
        <v/>
      </c>
      <c r="S253" s="197" t="str">
        <f t="shared" si="87"/>
        <v/>
      </c>
    </row>
    <row r="254" spans="1:19" ht="51" hidden="1">
      <c r="A254" s="200">
        <v>90102</v>
      </c>
      <c r="B254" s="205" t="s">
        <v>230</v>
      </c>
      <c r="C254" s="127" t="s">
        <v>475</v>
      </c>
      <c r="D254" s="121" t="s">
        <v>238</v>
      </c>
      <c r="E254" s="122">
        <v>7.63</v>
      </c>
      <c r="F254" s="123">
        <f t="shared" si="89"/>
        <v>9.1999999999999993</v>
      </c>
      <c r="G254" s="206"/>
      <c r="H254" s="183"/>
      <c r="I254" s="182">
        <f t="shared" si="90"/>
        <v>0</v>
      </c>
      <c r="J254" s="182">
        <f t="shared" si="91"/>
        <v>0</v>
      </c>
      <c r="K254" s="179"/>
      <c r="L254" s="183">
        <f t="shared" si="92"/>
        <v>0</v>
      </c>
      <c r="M254" s="183">
        <f t="shared" si="92"/>
        <v>0</v>
      </c>
      <c r="N254" s="184">
        <f t="shared" si="93"/>
        <v>0</v>
      </c>
      <c r="O254" s="184">
        <f t="shared" si="94"/>
        <v>0</v>
      </c>
      <c r="P254" s="181"/>
      <c r="Q254" s="199"/>
      <c r="R254" s="197" t="str">
        <f t="shared" si="88"/>
        <v/>
      </c>
      <c r="S254" s="197" t="str">
        <f t="shared" si="87"/>
        <v/>
      </c>
    </row>
    <row r="255" spans="1:19" ht="51" hidden="1">
      <c r="A255" s="200">
        <v>90105</v>
      </c>
      <c r="B255" s="205" t="s">
        <v>230</v>
      </c>
      <c r="C255" s="127" t="s">
        <v>476</v>
      </c>
      <c r="D255" s="121" t="s">
        <v>238</v>
      </c>
      <c r="E255" s="122">
        <v>5.97</v>
      </c>
      <c r="F255" s="123">
        <f t="shared" si="89"/>
        <v>7.2</v>
      </c>
      <c r="G255" s="206"/>
      <c r="H255" s="183"/>
      <c r="I255" s="182">
        <f t="shared" si="90"/>
        <v>0</v>
      </c>
      <c r="J255" s="182">
        <f t="shared" si="91"/>
        <v>0</v>
      </c>
      <c r="K255" s="179"/>
      <c r="L255" s="183">
        <f t="shared" si="92"/>
        <v>0</v>
      </c>
      <c r="M255" s="183">
        <f t="shared" si="92"/>
        <v>0</v>
      </c>
      <c r="N255" s="184">
        <f t="shared" si="93"/>
        <v>0</v>
      </c>
      <c r="O255" s="184">
        <f t="shared" si="94"/>
        <v>0</v>
      </c>
      <c r="P255" s="181"/>
      <c r="Q255" s="199"/>
      <c r="R255" s="197" t="str">
        <f t="shared" si="88"/>
        <v/>
      </c>
      <c r="S255" s="197" t="str">
        <f t="shared" si="87"/>
        <v/>
      </c>
    </row>
    <row r="256" spans="1:19" ht="51" hidden="1">
      <c r="A256" s="200">
        <v>90106</v>
      </c>
      <c r="B256" s="205" t="s">
        <v>230</v>
      </c>
      <c r="C256" s="127" t="s">
        <v>477</v>
      </c>
      <c r="D256" s="121" t="s">
        <v>238</v>
      </c>
      <c r="E256" s="122">
        <v>5.07</v>
      </c>
      <c r="F256" s="123">
        <f t="shared" si="89"/>
        <v>6.11</v>
      </c>
      <c r="G256" s="206"/>
      <c r="H256" s="183"/>
      <c r="I256" s="182">
        <f t="shared" si="90"/>
        <v>0</v>
      </c>
      <c r="J256" s="182">
        <f t="shared" si="91"/>
        <v>0</v>
      </c>
      <c r="K256" s="179"/>
      <c r="L256" s="183">
        <f t="shared" si="92"/>
        <v>0</v>
      </c>
      <c r="M256" s="183">
        <f t="shared" si="92"/>
        <v>0</v>
      </c>
      <c r="N256" s="184">
        <f t="shared" si="93"/>
        <v>0</v>
      </c>
      <c r="O256" s="184">
        <f t="shared" si="94"/>
        <v>0</v>
      </c>
      <c r="P256" s="181"/>
      <c r="Q256" s="199"/>
      <c r="R256" s="197" t="str">
        <f t="shared" si="88"/>
        <v/>
      </c>
      <c r="S256" s="197" t="str">
        <f t="shared" si="87"/>
        <v/>
      </c>
    </row>
    <row r="257" spans="1:19" ht="51" hidden="1">
      <c r="A257" s="200">
        <v>90107</v>
      </c>
      <c r="B257" s="205" t="s">
        <v>230</v>
      </c>
      <c r="C257" s="127" t="s">
        <v>478</v>
      </c>
      <c r="D257" s="121" t="s">
        <v>238</v>
      </c>
      <c r="E257" s="122">
        <v>5</v>
      </c>
      <c r="F257" s="123">
        <f t="shared" si="89"/>
        <v>6.03</v>
      </c>
      <c r="G257" s="206"/>
      <c r="H257" s="183"/>
      <c r="I257" s="182">
        <f t="shared" si="90"/>
        <v>0</v>
      </c>
      <c r="J257" s="182">
        <f t="shared" si="91"/>
        <v>0</v>
      </c>
      <c r="K257" s="179"/>
      <c r="L257" s="183">
        <f t="shared" si="92"/>
        <v>0</v>
      </c>
      <c r="M257" s="183">
        <f t="shared" si="92"/>
        <v>0</v>
      </c>
      <c r="N257" s="184">
        <f t="shared" si="93"/>
        <v>0</v>
      </c>
      <c r="O257" s="184">
        <f t="shared" si="94"/>
        <v>0</v>
      </c>
      <c r="P257" s="181"/>
      <c r="Q257" s="199"/>
      <c r="R257" s="197" t="str">
        <f t="shared" si="88"/>
        <v/>
      </c>
      <c r="S257" s="197" t="str">
        <f t="shared" si="87"/>
        <v/>
      </c>
    </row>
    <row r="258" spans="1:19" ht="51" hidden="1">
      <c r="A258" s="200">
        <v>90108</v>
      </c>
      <c r="B258" s="205" t="s">
        <v>230</v>
      </c>
      <c r="C258" s="127" t="s">
        <v>479</v>
      </c>
      <c r="D258" s="121" t="s">
        <v>238</v>
      </c>
      <c r="E258" s="122">
        <v>4.54</v>
      </c>
      <c r="F258" s="123">
        <f t="shared" si="89"/>
        <v>5.47</v>
      </c>
      <c r="G258" s="206"/>
      <c r="H258" s="183"/>
      <c r="I258" s="182">
        <f t="shared" si="90"/>
        <v>0</v>
      </c>
      <c r="J258" s="182">
        <f t="shared" si="91"/>
        <v>0</v>
      </c>
      <c r="K258" s="179"/>
      <c r="L258" s="183">
        <f t="shared" si="92"/>
        <v>0</v>
      </c>
      <c r="M258" s="183">
        <f t="shared" si="92"/>
        <v>0</v>
      </c>
      <c r="N258" s="184">
        <f t="shared" si="93"/>
        <v>0</v>
      </c>
      <c r="O258" s="184">
        <f t="shared" si="94"/>
        <v>0</v>
      </c>
      <c r="P258" s="181"/>
      <c r="Q258" s="199"/>
      <c r="R258" s="197" t="str">
        <f t="shared" si="88"/>
        <v/>
      </c>
      <c r="S258" s="197" t="str">
        <f t="shared" si="87"/>
        <v/>
      </c>
    </row>
    <row r="259" spans="1:19" ht="25.5" hidden="1">
      <c r="A259" s="200">
        <v>96520</v>
      </c>
      <c r="B259" s="205" t="s">
        <v>230</v>
      </c>
      <c r="C259" s="127" t="s">
        <v>480</v>
      </c>
      <c r="D259" s="121" t="s">
        <v>238</v>
      </c>
      <c r="E259" s="122">
        <v>73.12</v>
      </c>
      <c r="F259" s="123">
        <f t="shared" si="89"/>
        <v>88.15</v>
      </c>
      <c r="G259" s="206"/>
      <c r="H259" s="183"/>
      <c r="I259" s="182">
        <f t="shared" si="90"/>
        <v>0</v>
      </c>
      <c r="J259" s="182">
        <f t="shared" si="91"/>
        <v>0</v>
      </c>
      <c r="K259" s="179"/>
      <c r="L259" s="183">
        <f t="shared" si="92"/>
        <v>0</v>
      </c>
      <c r="M259" s="183">
        <f t="shared" si="92"/>
        <v>0</v>
      </c>
      <c r="N259" s="184">
        <f t="shared" si="93"/>
        <v>0</v>
      </c>
      <c r="O259" s="184">
        <f t="shared" si="94"/>
        <v>0</v>
      </c>
      <c r="P259" s="181"/>
      <c r="Q259" s="199"/>
      <c r="R259" s="197" t="str">
        <f t="shared" si="88"/>
        <v/>
      </c>
      <c r="S259" s="197" t="str">
        <f t="shared" si="87"/>
        <v/>
      </c>
    </row>
    <row r="260" spans="1:19" ht="25.5" hidden="1">
      <c r="A260" s="200">
        <v>96521</v>
      </c>
      <c r="B260" s="205" t="s">
        <v>230</v>
      </c>
      <c r="C260" s="127" t="s">
        <v>481</v>
      </c>
      <c r="D260" s="121" t="s">
        <v>238</v>
      </c>
      <c r="E260" s="122">
        <v>28.69</v>
      </c>
      <c r="F260" s="123">
        <f t="shared" si="89"/>
        <v>34.590000000000003</v>
      </c>
      <c r="G260" s="206"/>
      <c r="H260" s="183"/>
      <c r="I260" s="182">
        <f t="shared" si="90"/>
        <v>0</v>
      </c>
      <c r="J260" s="182">
        <f t="shared" si="91"/>
        <v>0</v>
      </c>
      <c r="K260" s="179"/>
      <c r="L260" s="183">
        <f t="shared" si="92"/>
        <v>0</v>
      </c>
      <c r="M260" s="183">
        <f t="shared" si="92"/>
        <v>0</v>
      </c>
      <c r="N260" s="184">
        <f t="shared" si="93"/>
        <v>0</v>
      </c>
      <c r="O260" s="184">
        <f t="shared" si="94"/>
        <v>0</v>
      </c>
      <c r="P260" s="181"/>
      <c r="Q260" s="199"/>
      <c r="R260" s="197" t="str">
        <f t="shared" si="88"/>
        <v/>
      </c>
      <c r="S260" s="197" t="str">
        <f t="shared" si="87"/>
        <v/>
      </c>
    </row>
    <row r="261" spans="1:19" ht="25.5" hidden="1">
      <c r="A261" s="200">
        <v>96522</v>
      </c>
      <c r="B261" s="205" t="s">
        <v>230</v>
      </c>
      <c r="C261" s="127" t="s">
        <v>482</v>
      </c>
      <c r="D261" s="121" t="s">
        <v>238</v>
      </c>
      <c r="E261" s="122">
        <v>124.8</v>
      </c>
      <c r="F261" s="123">
        <f t="shared" si="89"/>
        <v>150.46</v>
      </c>
      <c r="G261" s="206"/>
      <c r="H261" s="183"/>
      <c r="I261" s="182">
        <f t="shared" si="90"/>
        <v>0</v>
      </c>
      <c r="J261" s="182">
        <f t="shared" si="91"/>
        <v>0</v>
      </c>
      <c r="K261" s="179"/>
      <c r="L261" s="183">
        <f t="shared" si="92"/>
        <v>0</v>
      </c>
      <c r="M261" s="183">
        <f t="shared" si="92"/>
        <v>0</v>
      </c>
      <c r="N261" s="184">
        <f t="shared" si="93"/>
        <v>0</v>
      </c>
      <c r="O261" s="184">
        <f t="shared" si="94"/>
        <v>0</v>
      </c>
      <c r="P261" s="181"/>
      <c r="Q261" s="199"/>
      <c r="R261" s="197" t="str">
        <f t="shared" si="88"/>
        <v/>
      </c>
      <c r="S261" s="197" t="str">
        <f t="shared" si="87"/>
        <v/>
      </c>
    </row>
    <row r="262" spans="1:19" ht="25.5" hidden="1">
      <c r="A262" s="200">
        <v>96523</v>
      </c>
      <c r="B262" s="205" t="s">
        <v>230</v>
      </c>
      <c r="C262" s="127" t="s">
        <v>483</v>
      </c>
      <c r="D262" s="121" t="s">
        <v>238</v>
      </c>
      <c r="E262" s="122">
        <v>79.59</v>
      </c>
      <c r="F262" s="123">
        <f t="shared" si="89"/>
        <v>95.95</v>
      </c>
      <c r="G262" s="206"/>
      <c r="H262" s="183"/>
      <c r="I262" s="182">
        <f t="shared" si="90"/>
        <v>0</v>
      </c>
      <c r="J262" s="182">
        <f t="shared" si="91"/>
        <v>0</v>
      </c>
      <c r="K262" s="179"/>
      <c r="L262" s="183">
        <f t="shared" si="92"/>
        <v>0</v>
      </c>
      <c r="M262" s="183">
        <f t="shared" si="92"/>
        <v>0</v>
      </c>
      <c r="N262" s="184">
        <f t="shared" si="93"/>
        <v>0</v>
      </c>
      <c r="O262" s="184">
        <f t="shared" si="94"/>
        <v>0</v>
      </c>
      <c r="P262" s="181"/>
      <c r="Q262" s="199"/>
      <c r="R262" s="197" t="str">
        <f t="shared" si="88"/>
        <v/>
      </c>
      <c r="S262" s="197" t="str">
        <f t="shared" si="87"/>
        <v/>
      </c>
    </row>
    <row r="263" spans="1:19" ht="25.5" hidden="1">
      <c r="A263" s="200">
        <v>96524</v>
      </c>
      <c r="B263" s="205" t="s">
        <v>230</v>
      </c>
      <c r="C263" s="127" t="s">
        <v>484</v>
      </c>
      <c r="D263" s="121" t="s">
        <v>238</v>
      </c>
      <c r="E263" s="122">
        <v>143.87</v>
      </c>
      <c r="F263" s="123">
        <f t="shared" si="89"/>
        <v>173.45</v>
      </c>
      <c r="G263" s="206"/>
      <c r="H263" s="183"/>
      <c r="I263" s="182">
        <f t="shared" si="90"/>
        <v>0</v>
      </c>
      <c r="J263" s="182">
        <f t="shared" si="91"/>
        <v>0</v>
      </c>
      <c r="K263" s="179"/>
      <c r="L263" s="183">
        <f t="shared" si="92"/>
        <v>0</v>
      </c>
      <c r="M263" s="183">
        <f t="shared" si="92"/>
        <v>0</v>
      </c>
      <c r="N263" s="184">
        <f t="shared" si="93"/>
        <v>0</v>
      </c>
      <c r="O263" s="184">
        <f t="shared" si="94"/>
        <v>0</v>
      </c>
      <c r="P263" s="181"/>
      <c r="Q263" s="199"/>
      <c r="R263" s="197" t="str">
        <f t="shared" si="88"/>
        <v/>
      </c>
      <c r="S263" s="197" t="str">
        <f t="shared" si="87"/>
        <v/>
      </c>
    </row>
    <row r="264" spans="1:19" ht="25.5" hidden="1">
      <c r="A264" s="200">
        <v>96525</v>
      </c>
      <c r="B264" s="205" t="s">
        <v>230</v>
      </c>
      <c r="C264" s="127" t="s">
        <v>485</v>
      </c>
      <c r="D264" s="121" t="s">
        <v>238</v>
      </c>
      <c r="E264" s="122">
        <v>27.92</v>
      </c>
      <c r="F264" s="123">
        <f t="shared" si="89"/>
        <v>33.659999999999997</v>
      </c>
      <c r="G264" s="206"/>
      <c r="H264" s="183"/>
      <c r="I264" s="182">
        <f t="shared" si="90"/>
        <v>0</v>
      </c>
      <c r="J264" s="182">
        <f t="shared" si="91"/>
        <v>0</v>
      </c>
      <c r="K264" s="179"/>
      <c r="L264" s="183">
        <f t="shared" si="92"/>
        <v>0</v>
      </c>
      <c r="M264" s="183">
        <f t="shared" si="92"/>
        <v>0</v>
      </c>
      <c r="N264" s="184">
        <f t="shared" si="93"/>
        <v>0</v>
      </c>
      <c r="O264" s="184">
        <f t="shared" si="94"/>
        <v>0</v>
      </c>
      <c r="P264" s="181"/>
      <c r="Q264" s="199"/>
      <c r="R264" s="197" t="str">
        <f t="shared" si="88"/>
        <v/>
      </c>
      <c r="S264" s="197" t="str">
        <f t="shared" si="87"/>
        <v/>
      </c>
    </row>
    <row r="265" spans="1:19" hidden="1">
      <c r="A265" s="200">
        <v>96526</v>
      </c>
      <c r="B265" s="205" t="s">
        <v>230</v>
      </c>
      <c r="C265" s="127" t="s">
        <v>486</v>
      </c>
      <c r="D265" s="121" t="s">
        <v>238</v>
      </c>
      <c r="E265" s="122">
        <v>252.06</v>
      </c>
      <c r="F265" s="123">
        <f t="shared" si="89"/>
        <v>303.88</v>
      </c>
      <c r="G265" s="206"/>
      <c r="H265" s="183"/>
      <c r="I265" s="182">
        <f t="shared" si="90"/>
        <v>0</v>
      </c>
      <c r="J265" s="182">
        <f t="shared" si="91"/>
        <v>0</v>
      </c>
      <c r="K265" s="179"/>
      <c r="L265" s="183">
        <f t="shared" si="92"/>
        <v>0</v>
      </c>
      <c r="M265" s="183">
        <f t="shared" si="92"/>
        <v>0</v>
      </c>
      <c r="N265" s="184">
        <f t="shared" si="93"/>
        <v>0</v>
      </c>
      <c r="O265" s="184">
        <f t="shared" si="94"/>
        <v>0</v>
      </c>
      <c r="P265" s="181"/>
      <c r="Q265" s="199"/>
      <c r="R265" s="197" t="str">
        <f t="shared" si="88"/>
        <v/>
      </c>
      <c r="S265" s="197" t="str">
        <f t="shared" si="87"/>
        <v/>
      </c>
    </row>
    <row r="266" spans="1:19" hidden="1">
      <c r="A266" s="200">
        <v>96527</v>
      </c>
      <c r="B266" s="205" t="s">
        <v>230</v>
      </c>
      <c r="C266" s="127" t="s">
        <v>487</v>
      </c>
      <c r="D266" s="121" t="s">
        <v>238</v>
      </c>
      <c r="E266" s="122">
        <v>104.46</v>
      </c>
      <c r="F266" s="123">
        <f t="shared" si="89"/>
        <v>125.94</v>
      </c>
      <c r="G266" s="206"/>
      <c r="H266" s="183"/>
      <c r="I266" s="182">
        <f t="shared" si="90"/>
        <v>0</v>
      </c>
      <c r="J266" s="182">
        <f t="shared" si="91"/>
        <v>0</v>
      </c>
      <c r="K266" s="179"/>
      <c r="L266" s="183">
        <f t="shared" si="92"/>
        <v>0</v>
      </c>
      <c r="M266" s="183">
        <f t="shared" si="92"/>
        <v>0</v>
      </c>
      <c r="N266" s="184">
        <f t="shared" si="93"/>
        <v>0</v>
      </c>
      <c r="O266" s="184">
        <f t="shared" si="94"/>
        <v>0</v>
      </c>
      <c r="P266" s="181"/>
      <c r="Q266" s="199"/>
      <c r="R266" s="197" t="str">
        <f t="shared" si="88"/>
        <v/>
      </c>
      <c r="S266" s="197" t="str">
        <f t="shared" si="87"/>
        <v/>
      </c>
    </row>
    <row r="267" spans="1:19" ht="25.5" hidden="1">
      <c r="A267" s="200">
        <v>96528</v>
      </c>
      <c r="B267" s="205" t="s">
        <v>230</v>
      </c>
      <c r="C267" s="127" t="s">
        <v>488</v>
      </c>
      <c r="D267" s="121" t="s">
        <v>238</v>
      </c>
      <c r="E267" s="122">
        <v>125.06</v>
      </c>
      <c r="F267" s="123">
        <f t="shared" si="89"/>
        <v>150.77000000000001</v>
      </c>
      <c r="G267" s="206"/>
      <c r="H267" s="183"/>
      <c r="I267" s="182">
        <f t="shared" si="90"/>
        <v>0</v>
      </c>
      <c r="J267" s="182">
        <f t="shared" si="91"/>
        <v>0</v>
      </c>
      <c r="K267" s="179"/>
      <c r="L267" s="183">
        <f t="shared" si="92"/>
        <v>0</v>
      </c>
      <c r="M267" s="183">
        <f t="shared" si="92"/>
        <v>0</v>
      </c>
      <c r="N267" s="184">
        <f t="shared" si="93"/>
        <v>0</v>
      </c>
      <c r="O267" s="184">
        <f t="shared" si="94"/>
        <v>0</v>
      </c>
      <c r="P267" s="181"/>
      <c r="Q267" s="199"/>
      <c r="R267" s="197" t="str">
        <f t="shared" si="88"/>
        <v/>
      </c>
      <c r="S267" s="197" t="str">
        <f t="shared" si="87"/>
        <v/>
      </c>
    </row>
    <row r="268" spans="1:19" ht="38.25" hidden="1">
      <c r="A268" s="200">
        <v>98116</v>
      </c>
      <c r="B268" s="205" t="s">
        <v>230</v>
      </c>
      <c r="C268" s="127" t="s">
        <v>489</v>
      </c>
      <c r="D268" s="121" t="s">
        <v>238</v>
      </c>
      <c r="E268" s="122">
        <v>10.220000000000001</v>
      </c>
      <c r="F268" s="123">
        <f t="shared" si="89"/>
        <v>12.32</v>
      </c>
      <c r="G268" s="206"/>
      <c r="H268" s="183"/>
      <c r="I268" s="182">
        <f t="shared" si="90"/>
        <v>0</v>
      </c>
      <c r="J268" s="182">
        <f t="shared" si="91"/>
        <v>0</v>
      </c>
      <c r="K268" s="179"/>
      <c r="L268" s="183">
        <f t="shared" si="92"/>
        <v>0</v>
      </c>
      <c r="M268" s="183">
        <f t="shared" si="92"/>
        <v>0</v>
      </c>
      <c r="N268" s="184">
        <f t="shared" si="93"/>
        <v>0</v>
      </c>
      <c r="O268" s="184">
        <f t="shared" si="94"/>
        <v>0</v>
      </c>
      <c r="P268" s="181"/>
      <c r="Q268" s="199"/>
      <c r="R268" s="197" t="str">
        <f t="shared" si="88"/>
        <v/>
      </c>
      <c r="S268" s="197" t="str">
        <f t="shared" si="87"/>
        <v/>
      </c>
    </row>
    <row r="269" spans="1:19" ht="38.25" hidden="1">
      <c r="A269" s="200">
        <v>98117</v>
      </c>
      <c r="B269" s="205" t="s">
        <v>230</v>
      </c>
      <c r="C269" s="127" t="s">
        <v>490</v>
      </c>
      <c r="D269" s="121" t="s">
        <v>238</v>
      </c>
      <c r="E269" s="122">
        <v>9.5500000000000007</v>
      </c>
      <c r="F269" s="123">
        <f t="shared" si="89"/>
        <v>11.51</v>
      </c>
      <c r="G269" s="206"/>
      <c r="H269" s="183"/>
      <c r="I269" s="182">
        <f t="shared" si="90"/>
        <v>0</v>
      </c>
      <c r="J269" s="182">
        <f t="shared" si="91"/>
        <v>0</v>
      </c>
      <c r="K269" s="179"/>
      <c r="L269" s="183">
        <f t="shared" si="92"/>
        <v>0</v>
      </c>
      <c r="M269" s="183">
        <f t="shared" si="92"/>
        <v>0</v>
      </c>
      <c r="N269" s="184">
        <f t="shared" si="93"/>
        <v>0</v>
      </c>
      <c r="O269" s="184">
        <f t="shared" si="94"/>
        <v>0</v>
      </c>
      <c r="P269" s="181"/>
      <c r="Q269" s="199"/>
      <c r="R269" s="197" t="str">
        <f t="shared" si="88"/>
        <v/>
      </c>
      <c r="S269" s="197" t="str">
        <f t="shared" si="87"/>
        <v/>
      </c>
    </row>
    <row r="270" spans="1:19" ht="38.25" hidden="1">
      <c r="A270" s="200">
        <v>98118</v>
      </c>
      <c r="B270" s="205" t="s">
        <v>230</v>
      </c>
      <c r="C270" s="127" t="s">
        <v>491</v>
      </c>
      <c r="D270" s="121" t="s">
        <v>238</v>
      </c>
      <c r="E270" s="122">
        <v>9.58</v>
      </c>
      <c r="F270" s="123">
        <f t="shared" si="89"/>
        <v>11.55</v>
      </c>
      <c r="G270" s="206"/>
      <c r="H270" s="183"/>
      <c r="I270" s="182">
        <f t="shared" si="90"/>
        <v>0</v>
      </c>
      <c r="J270" s="182">
        <f t="shared" si="91"/>
        <v>0</v>
      </c>
      <c r="K270" s="179"/>
      <c r="L270" s="183">
        <f t="shared" si="92"/>
        <v>0</v>
      </c>
      <c r="M270" s="183">
        <f t="shared" si="92"/>
        <v>0</v>
      </c>
      <c r="N270" s="184">
        <f t="shared" si="93"/>
        <v>0</v>
      </c>
      <c r="O270" s="184">
        <f t="shared" si="94"/>
        <v>0</v>
      </c>
      <c r="P270" s="181"/>
      <c r="Q270" s="199"/>
      <c r="R270" s="197" t="str">
        <f t="shared" si="88"/>
        <v/>
      </c>
      <c r="S270" s="197" t="str">
        <f t="shared" si="87"/>
        <v/>
      </c>
    </row>
    <row r="271" spans="1:19" ht="38.25" hidden="1">
      <c r="A271" s="200">
        <v>98119</v>
      </c>
      <c r="B271" s="205" t="s">
        <v>230</v>
      </c>
      <c r="C271" s="127" t="s">
        <v>492</v>
      </c>
      <c r="D271" s="121" t="s">
        <v>238</v>
      </c>
      <c r="E271" s="122">
        <v>8.4</v>
      </c>
      <c r="F271" s="123">
        <f t="shared" si="89"/>
        <v>10.130000000000001</v>
      </c>
      <c r="G271" s="206"/>
      <c r="H271" s="183"/>
      <c r="I271" s="182">
        <f t="shared" si="90"/>
        <v>0</v>
      </c>
      <c r="J271" s="182">
        <f t="shared" si="91"/>
        <v>0</v>
      </c>
      <c r="K271" s="179"/>
      <c r="L271" s="183">
        <f t="shared" si="92"/>
        <v>0</v>
      </c>
      <c r="M271" s="183">
        <f t="shared" si="92"/>
        <v>0</v>
      </c>
      <c r="N271" s="184">
        <f t="shared" si="93"/>
        <v>0</v>
      </c>
      <c r="O271" s="184">
        <f t="shared" si="94"/>
        <v>0</v>
      </c>
      <c r="P271" s="181"/>
      <c r="Q271" s="199"/>
      <c r="R271" s="197" t="str">
        <f t="shared" si="88"/>
        <v/>
      </c>
      <c r="S271" s="197" t="str">
        <f t="shared" si="87"/>
        <v/>
      </c>
    </row>
    <row r="272" spans="1:19" hidden="1">
      <c r="A272" s="200" t="s">
        <v>493</v>
      </c>
      <c r="B272" s="242"/>
      <c r="C272" s="243" t="s">
        <v>494</v>
      </c>
      <c r="D272" s="121"/>
      <c r="E272" s="122"/>
      <c r="F272" s="123"/>
      <c r="G272" s="244"/>
      <c r="H272" s="246"/>
      <c r="I272" s="248"/>
      <c r="J272" s="249"/>
      <c r="K272" s="179"/>
      <c r="L272" s="250"/>
      <c r="M272" s="251"/>
      <c r="N272" s="248"/>
      <c r="O272" s="249"/>
      <c r="P272" s="181"/>
      <c r="Q272" s="198" t="str">
        <f>IF(OR(SUM(J273:J297)&gt;0,SUM(O273:O297)&gt;0),"xx","")</f>
        <v/>
      </c>
      <c r="R272" s="197" t="str">
        <f t="shared" si="88"/>
        <v/>
      </c>
      <c r="S272" s="197" t="str">
        <f t="shared" si="87"/>
        <v/>
      </c>
    </row>
    <row r="273" spans="1:19" hidden="1">
      <c r="A273" s="200">
        <v>83770</v>
      </c>
      <c r="B273" s="205" t="s">
        <v>230</v>
      </c>
      <c r="C273" s="127" t="s">
        <v>495</v>
      </c>
      <c r="D273" s="121" t="s">
        <v>232</v>
      </c>
      <c r="E273" s="122">
        <v>151.15</v>
      </c>
      <c r="F273" s="123">
        <f t="shared" ref="F273:F297" si="95">IF(E273=0,0,ROUND(E273*(1+E$10)*(1-E$11),2))</f>
        <v>182.23</v>
      </c>
      <c r="G273" s="206"/>
      <c r="H273" s="183"/>
      <c r="I273" s="182">
        <v>0</v>
      </c>
      <c r="J273" s="182">
        <f t="shared" ref="J273:J297" si="96">IF(ISBLANK(G273),0,ROUND(G273*H273,2))</f>
        <v>0</v>
      </c>
      <c r="K273" s="179"/>
      <c r="L273" s="183">
        <f t="shared" ref="L273:M297" si="97">G273</f>
        <v>0</v>
      </c>
      <c r="M273" s="183">
        <f t="shared" si="97"/>
        <v>0</v>
      </c>
      <c r="N273" s="184">
        <f t="shared" ref="N273:N297" si="98">IF(ISBLANK(E273),0,ROUND(F273*L273,2))</f>
        <v>0</v>
      </c>
      <c r="O273" s="184">
        <f t="shared" ref="O273:O297" si="99">IF(ISBLANK(L273),0,ROUND(L273*M273,2))</f>
        <v>0</v>
      </c>
      <c r="P273" s="181"/>
      <c r="Q273" s="199"/>
      <c r="R273" s="197" t="str">
        <f t="shared" si="88"/>
        <v/>
      </c>
      <c r="S273" s="197" t="str">
        <f t="shared" si="87"/>
        <v/>
      </c>
    </row>
    <row r="274" spans="1:19" ht="25.5" hidden="1">
      <c r="A274" s="200">
        <v>94037</v>
      </c>
      <c r="B274" s="205" t="s">
        <v>230</v>
      </c>
      <c r="C274" s="127" t="s">
        <v>496</v>
      </c>
      <c r="D274" s="121" t="s">
        <v>232</v>
      </c>
      <c r="E274" s="122">
        <v>18.3</v>
      </c>
      <c r="F274" s="123">
        <f t="shared" si="95"/>
        <v>22.06</v>
      </c>
      <c r="G274" s="206"/>
      <c r="H274" s="183"/>
      <c r="I274">
        <v>0</v>
      </c>
      <c r="J274" s="182">
        <f t="shared" si="96"/>
        <v>0</v>
      </c>
      <c r="K274" s="179"/>
      <c r="L274" s="183">
        <f t="shared" si="97"/>
        <v>0</v>
      </c>
      <c r="M274" s="183">
        <f t="shared" si="97"/>
        <v>0</v>
      </c>
      <c r="N274" s="184">
        <f t="shared" si="98"/>
        <v>0</v>
      </c>
      <c r="O274" s="184">
        <f t="shared" si="99"/>
        <v>0</v>
      </c>
      <c r="P274" s="181"/>
      <c r="Q274" s="199"/>
      <c r="R274" s="197" t="str">
        <f t="shared" si="88"/>
        <v/>
      </c>
      <c r="S274" s="197" t="str">
        <f t="shared" si="87"/>
        <v/>
      </c>
    </row>
    <row r="275" spans="1:19" ht="38.25" hidden="1">
      <c r="A275" s="200">
        <v>94038</v>
      </c>
      <c r="B275" s="205" t="s">
        <v>230</v>
      </c>
      <c r="C275" s="127" t="s">
        <v>497</v>
      </c>
      <c r="D275" s="121" t="s">
        <v>232</v>
      </c>
      <c r="E275" s="122">
        <v>25.25</v>
      </c>
      <c r="F275" s="123">
        <f t="shared" si="95"/>
        <v>30.44</v>
      </c>
      <c r="G275" s="206"/>
      <c r="H275" s="183"/>
      <c r="I275">
        <v>0</v>
      </c>
      <c r="J275" s="182">
        <f t="shared" si="96"/>
        <v>0</v>
      </c>
      <c r="K275" s="179"/>
      <c r="L275" s="183">
        <f t="shared" si="97"/>
        <v>0</v>
      </c>
      <c r="M275" s="183">
        <f t="shared" si="97"/>
        <v>0</v>
      </c>
      <c r="N275" s="184">
        <f t="shared" si="98"/>
        <v>0</v>
      </c>
      <c r="O275" s="184">
        <f t="shared" si="99"/>
        <v>0</v>
      </c>
      <c r="P275" s="181"/>
      <c r="Q275" s="199"/>
      <c r="R275" s="197" t="str">
        <f t="shared" si="88"/>
        <v/>
      </c>
      <c r="S275" s="197" t="str">
        <f t="shared" si="87"/>
        <v/>
      </c>
    </row>
    <row r="276" spans="1:19" ht="25.5" hidden="1">
      <c r="A276" s="200">
        <v>94039</v>
      </c>
      <c r="B276" s="205" t="s">
        <v>230</v>
      </c>
      <c r="C276" s="127" t="s">
        <v>498</v>
      </c>
      <c r="D276" s="121" t="s">
        <v>232</v>
      </c>
      <c r="E276" s="122">
        <v>14.4</v>
      </c>
      <c r="F276" s="123">
        <f t="shared" si="95"/>
        <v>17.36</v>
      </c>
      <c r="G276" s="206"/>
      <c r="H276" s="183"/>
      <c r="I276">
        <v>0</v>
      </c>
      <c r="J276" s="182">
        <f t="shared" si="96"/>
        <v>0</v>
      </c>
      <c r="K276" s="179"/>
      <c r="L276" s="183">
        <f t="shared" si="97"/>
        <v>0</v>
      </c>
      <c r="M276" s="183">
        <f t="shared" si="97"/>
        <v>0</v>
      </c>
      <c r="N276" s="184">
        <f t="shared" si="98"/>
        <v>0</v>
      </c>
      <c r="O276" s="184">
        <f t="shared" si="99"/>
        <v>0</v>
      </c>
      <c r="P276" s="181"/>
      <c r="Q276" s="199"/>
      <c r="R276" s="197" t="str">
        <f t="shared" si="88"/>
        <v/>
      </c>
      <c r="S276" s="197" t="str">
        <f t="shared" si="87"/>
        <v/>
      </c>
    </row>
    <row r="277" spans="1:19" ht="38.25" hidden="1">
      <c r="A277" s="200">
        <v>94040</v>
      </c>
      <c r="B277" s="205" t="s">
        <v>230</v>
      </c>
      <c r="C277" s="127" t="s">
        <v>499</v>
      </c>
      <c r="D277" s="121" t="s">
        <v>232</v>
      </c>
      <c r="E277" s="122">
        <v>21.39</v>
      </c>
      <c r="F277" s="123">
        <f t="shared" si="95"/>
        <v>25.79</v>
      </c>
      <c r="G277" s="206"/>
      <c r="H277" s="183"/>
      <c r="I277">
        <v>0</v>
      </c>
      <c r="J277" s="182">
        <f t="shared" si="96"/>
        <v>0</v>
      </c>
      <c r="K277" s="179"/>
      <c r="L277" s="183">
        <f t="shared" si="97"/>
        <v>0</v>
      </c>
      <c r="M277" s="183">
        <f t="shared" si="97"/>
        <v>0</v>
      </c>
      <c r="N277" s="184">
        <f t="shared" si="98"/>
        <v>0</v>
      </c>
      <c r="O277" s="184">
        <f t="shared" si="99"/>
        <v>0</v>
      </c>
      <c r="P277" s="181"/>
      <c r="Q277" s="199"/>
      <c r="R277" s="197" t="str">
        <f t="shared" si="88"/>
        <v/>
      </c>
      <c r="S277" s="197" t="str">
        <f t="shared" si="87"/>
        <v/>
      </c>
    </row>
    <row r="278" spans="1:19" ht="25.5" hidden="1">
      <c r="A278" s="200">
        <v>94041</v>
      </c>
      <c r="B278" s="205" t="s">
        <v>230</v>
      </c>
      <c r="C278" s="127" t="s">
        <v>500</v>
      </c>
      <c r="D278" s="121" t="s">
        <v>232</v>
      </c>
      <c r="E278" s="122">
        <v>11</v>
      </c>
      <c r="F278" s="123">
        <f t="shared" si="95"/>
        <v>13.26</v>
      </c>
      <c r="G278" s="206"/>
      <c r="H278" s="183"/>
      <c r="I278">
        <v>0</v>
      </c>
      <c r="J278" s="182">
        <f t="shared" si="96"/>
        <v>0</v>
      </c>
      <c r="K278" s="179"/>
      <c r="L278" s="183">
        <f t="shared" si="97"/>
        <v>0</v>
      </c>
      <c r="M278" s="183">
        <f t="shared" si="97"/>
        <v>0</v>
      </c>
      <c r="N278" s="184">
        <f t="shared" si="98"/>
        <v>0</v>
      </c>
      <c r="O278" s="184">
        <f t="shared" si="99"/>
        <v>0</v>
      </c>
      <c r="P278" s="181"/>
      <c r="Q278" s="199"/>
      <c r="R278" s="197" t="str">
        <f t="shared" si="88"/>
        <v/>
      </c>
      <c r="S278" s="197" t="str">
        <f t="shared" si="87"/>
        <v/>
      </c>
    </row>
    <row r="279" spans="1:19" ht="38.25" hidden="1">
      <c r="A279" s="200">
        <v>94042</v>
      </c>
      <c r="B279" s="205" t="s">
        <v>230</v>
      </c>
      <c r="C279" s="127" t="s">
        <v>501</v>
      </c>
      <c r="D279" s="121" t="s">
        <v>232</v>
      </c>
      <c r="E279" s="122">
        <v>18.16</v>
      </c>
      <c r="F279" s="123">
        <f t="shared" si="95"/>
        <v>21.89</v>
      </c>
      <c r="G279" s="206"/>
      <c r="H279" s="183"/>
      <c r="I279">
        <v>0</v>
      </c>
      <c r="J279" s="182">
        <f t="shared" si="96"/>
        <v>0</v>
      </c>
      <c r="K279" s="179"/>
      <c r="L279" s="183">
        <f t="shared" si="97"/>
        <v>0</v>
      </c>
      <c r="M279" s="183">
        <f t="shared" si="97"/>
        <v>0</v>
      </c>
      <c r="N279" s="184">
        <f t="shared" si="98"/>
        <v>0</v>
      </c>
      <c r="O279" s="184">
        <f t="shared" si="99"/>
        <v>0</v>
      </c>
      <c r="P279" s="181"/>
      <c r="Q279" s="199"/>
      <c r="R279" s="197" t="str">
        <f t="shared" si="88"/>
        <v/>
      </c>
      <c r="S279" s="197" t="str">
        <f t="shared" si="87"/>
        <v/>
      </c>
    </row>
    <row r="280" spans="1:19" ht="25.5" hidden="1">
      <c r="A280" s="200">
        <v>94043</v>
      </c>
      <c r="B280" s="205" t="s">
        <v>230</v>
      </c>
      <c r="C280" s="127" t="s">
        <v>502</v>
      </c>
      <c r="D280" s="121" t="s">
        <v>232</v>
      </c>
      <c r="E280" s="122">
        <v>17.2</v>
      </c>
      <c r="F280" s="123">
        <f t="shared" si="95"/>
        <v>20.74</v>
      </c>
      <c r="G280" s="206"/>
      <c r="H280" s="183"/>
      <c r="I280">
        <v>0</v>
      </c>
      <c r="J280" s="182">
        <f t="shared" si="96"/>
        <v>0</v>
      </c>
      <c r="K280" s="179"/>
      <c r="L280" s="183">
        <f t="shared" si="97"/>
        <v>0</v>
      </c>
      <c r="M280" s="183">
        <f t="shared" si="97"/>
        <v>0</v>
      </c>
      <c r="N280" s="184">
        <f t="shared" si="98"/>
        <v>0</v>
      </c>
      <c r="O280" s="184">
        <f t="shared" si="99"/>
        <v>0</v>
      </c>
      <c r="P280" s="181"/>
      <c r="Q280" s="199"/>
      <c r="R280" s="197" t="str">
        <f t="shared" si="88"/>
        <v/>
      </c>
      <c r="S280" s="197" t="str">
        <f t="shared" si="87"/>
        <v/>
      </c>
    </row>
    <row r="281" spans="1:19" ht="38.25" hidden="1">
      <c r="A281" s="200">
        <v>94044</v>
      </c>
      <c r="B281" s="205" t="s">
        <v>230</v>
      </c>
      <c r="C281" s="127" t="s">
        <v>503</v>
      </c>
      <c r="D281" s="121" t="s">
        <v>232</v>
      </c>
      <c r="E281" s="122">
        <v>24.19</v>
      </c>
      <c r="F281" s="123">
        <f t="shared" si="95"/>
        <v>29.16</v>
      </c>
      <c r="G281" s="206"/>
      <c r="H281" s="183"/>
      <c r="I281">
        <v>0</v>
      </c>
      <c r="J281" s="182">
        <f t="shared" si="96"/>
        <v>0</v>
      </c>
      <c r="K281" s="179"/>
      <c r="L281" s="183">
        <f t="shared" si="97"/>
        <v>0</v>
      </c>
      <c r="M281" s="183">
        <f t="shared" si="97"/>
        <v>0</v>
      </c>
      <c r="N281" s="184">
        <f t="shared" si="98"/>
        <v>0</v>
      </c>
      <c r="O281" s="184">
        <f t="shared" si="99"/>
        <v>0</v>
      </c>
      <c r="P281" s="181"/>
      <c r="Q281" s="199"/>
      <c r="R281" s="197" t="str">
        <f t="shared" si="88"/>
        <v/>
      </c>
      <c r="S281" s="197" t="str">
        <f t="shared" si="87"/>
        <v/>
      </c>
    </row>
    <row r="282" spans="1:19" ht="25.5" hidden="1">
      <c r="A282" s="200">
        <v>94045</v>
      </c>
      <c r="B282" s="205" t="s">
        <v>230</v>
      </c>
      <c r="C282" s="127" t="s">
        <v>504</v>
      </c>
      <c r="D282" s="121" t="s">
        <v>232</v>
      </c>
      <c r="E282" s="122">
        <v>13.34</v>
      </c>
      <c r="F282" s="123">
        <f t="shared" si="95"/>
        <v>16.079999999999998</v>
      </c>
      <c r="G282" s="206"/>
      <c r="H282" s="183"/>
      <c r="I282">
        <v>0</v>
      </c>
      <c r="J282" s="182">
        <f t="shared" si="96"/>
        <v>0</v>
      </c>
      <c r="K282" s="179"/>
      <c r="L282" s="183">
        <f t="shared" si="97"/>
        <v>0</v>
      </c>
      <c r="M282" s="183">
        <f t="shared" si="97"/>
        <v>0</v>
      </c>
      <c r="N282" s="184">
        <f t="shared" si="98"/>
        <v>0</v>
      </c>
      <c r="O282" s="184">
        <f t="shared" si="99"/>
        <v>0</v>
      </c>
      <c r="P282" s="181"/>
      <c r="Q282" s="199"/>
      <c r="R282" s="197" t="str">
        <f t="shared" si="88"/>
        <v/>
      </c>
      <c r="S282" s="197" t="str">
        <f t="shared" si="87"/>
        <v/>
      </c>
    </row>
    <row r="283" spans="1:19" ht="38.25" hidden="1">
      <c r="A283" s="200">
        <v>94046</v>
      </c>
      <c r="B283" s="205" t="s">
        <v>230</v>
      </c>
      <c r="C283" s="127" t="s">
        <v>505</v>
      </c>
      <c r="D283" s="121" t="s">
        <v>232</v>
      </c>
      <c r="E283" s="122">
        <v>20.3</v>
      </c>
      <c r="F283" s="123">
        <f t="shared" si="95"/>
        <v>24.47</v>
      </c>
      <c r="G283" s="206"/>
      <c r="H283" s="183"/>
      <c r="I283">
        <v>0</v>
      </c>
      <c r="J283" s="182">
        <f t="shared" si="96"/>
        <v>0</v>
      </c>
      <c r="K283" s="179"/>
      <c r="L283" s="183">
        <f t="shared" si="97"/>
        <v>0</v>
      </c>
      <c r="M283" s="183">
        <f t="shared" si="97"/>
        <v>0</v>
      </c>
      <c r="N283" s="184">
        <f t="shared" si="98"/>
        <v>0</v>
      </c>
      <c r="O283" s="184">
        <f t="shared" si="99"/>
        <v>0</v>
      </c>
      <c r="P283" s="181"/>
      <c r="Q283" s="199"/>
      <c r="R283" s="197" t="str">
        <f t="shared" si="88"/>
        <v/>
      </c>
      <c r="S283" s="197" t="str">
        <f t="shared" si="87"/>
        <v/>
      </c>
    </row>
    <row r="284" spans="1:19" ht="25.5" hidden="1">
      <c r="A284" s="200">
        <v>94047</v>
      </c>
      <c r="B284" s="205" t="s">
        <v>230</v>
      </c>
      <c r="C284" s="127" t="s">
        <v>506</v>
      </c>
      <c r="D284" s="121" t="s">
        <v>232</v>
      </c>
      <c r="E284" s="122">
        <v>9.94</v>
      </c>
      <c r="F284" s="123">
        <f t="shared" si="95"/>
        <v>11.98</v>
      </c>
      <c r="G284" s="206"/>
      <c r="H284" s="183"/>
      <c r="I284">
        <v>0</v>
      </c>
      <c r="J284" s="182">
        <f t="shared" si="96"/>
        <v>0</v>
      </c>
      <c r="K284" s="179"/>
      <c r="L284" s="183">
        <f t="shared" si="97"/>
        <v>0</v>
      </c>
      <c r="M284" s="183">
        <f t="shared" si="97"/>
        <v>0</v>
      </c>
      <c r="N284" s="184">
        <f t="shared" si="98"/>
        <v>0</v>
      </c>
      <c r="O284" s="184">
        <f t="shared" si="99"/>
        <v>0</v>
      </c>
      <c r="P284" s="181"/>
      <c r="Q284" s="199"/>
      <c r="R284" s="197" t="str">
        <f t="shared" si="88"/>
        <v/>
      </c>
      <c r="S284" s="197" t="str">
        <f t="shared" si="87"/>
        <v/>
      </c>
    </row>
    <row r="285" spans="1:19" ht="38.25" hidden="1">
      <c r="A285" s="200">
        <v>94048</v>
      </c>
      <c r="B285" s="205" t="s">
        <v>230</v>
      </c>
      <c r="C285" s="127" t="s">
        <v>507</v>
      </c>
      <c r="D285" s="121" t="s">
        <v>232</v>
      </c>
      <c r="E285" s="122">
        <v>17.059999999999999</v>
      </c>
      <c r="F285" s="123">
        <f t="shared" si="95"/>
        <v>20.57</v>
      </c>
      <c r="G285" s="206"/>
      <c r="H285" s="183"/>
      <c r="I285">
        <v>0</v>
      </c>
      <c r="J285" s="182">
        <f t="shared" si="96"/>
        <v>0</v>
      </c>
      <c r="K285" s="179"/>
      <c r="L285" s="183">
        <f t="shared" si="97"/>
        <v>0</v>
      </c>
      <c r="M285" s="183">
        <f t="shared" si="97"/>
        <v>0</v>
      </c>
      <c r="N285" s="184">
        <f t="shared" si="98"/>
        <v>0</v>
      </c>
      <c r="O285" s="184">
        <f t="shared" si="99"/>
        <v>0</v>
      </c>
      <c r="P285" s="181"/>
      <c r="Q285" s="199"/>
      <c r="R285" s="197" t="str">
        <f t="shared" si="88"/>
        <v/>
      </c>
      <c r="S285" s="197" t="str">
        <f t="shared" si="87"/>
        <v/>
      </c>
    </row>
    <row r="286" spans="1:19" ht="25.5" hidden="1">
      <c r="A286" s="200">
        <v>94049</v>
      </c>
      <c r="B286" s="205" t="s">
        <v>230</v>
      </c>
      <c r="C286" s="127" t="s">
        <v>508</v>
      </c>
      <c r="D286" s="121" t="s">
        <v>232</v>
      </c>
      <c r="E286" s="122">
        <v>30.4</v>
      </c>
      <c r="F286" s="123">
        <f t="shared" si="95"/>
        <v>36.65</v>
      </c>
      <c r="G286" s="206"/>
      <c r="H286" s="183"/>
      <c r="I286">
        <v>0</v>
      </c>
      <c r="J286" s="182">
        <f t="shared" si="96"/>
        <v>0</v>
      </c>
      <c r="K286" s="179"/>
      <c r="L286" s="183">
        <f t="shared" si="97"/>
        <v>0</v>
      </c>
      <c r="M286" s="183">
        <f t="shared" si="97"/>
        <v>0</v>
      </c>
      <c r="N286" s="184">
        <f t="shared" si="98"/>
        <v>0</v>
      </c>
      <c r="O286" s="184">
        <f t="shared" si="99"/>
        <v>0</v>
      </c>
      <c r="P286" s="181"/>
      <c r="Q286" s="199"/>
      <c r="R286" s="197" t="str">
        <f t="shared" si="88"/>
        <v/>
      </c>
      <c r="S286" s="197" t="str">
        <f t="shared" si="87"/>
        <v/>
      </c>
    </row>
    <row r="287" spans="1:19" ht="38.25" hidden="1">
      <c r="A287" s="200">
        <v>94050</v>
      </c>
      <c r="B287" s="205" t="s">
        <v>230</v>
      </c>
      <c r="C287" s="127" t="s">
        <v>509</v>
      </c>
      <c r="D287" s="121" t="s">
        <v>232</v>
      </c>
      <c r="E287" s="122">
        <v>39.43</v>
      </c>
      <c r="F287" s="123">
        <f t="shared" si="95"/>
        <v>47.54</v>
      </c>
      <c r="G287" s="206"/>
      <c r="H287" s="183"/>
      <c r="I287">
        <v>0</v>
      </c>
      <c r="J287" s="182">
        <f t="shared" si="96"/>
        <v>0</v>
      </c>
      <c r="K287" s="179"/>
      <c r="L287" s="183">
        <f t="shared" si="97"/>
        <v>0</v>
      </c>
      <c r="M287" s="183">
        <f t="shared" si="97"/>
        <v>0</v>
      </c>
      <c r="N287" s="184">
        <f t="shared" si="98"/>
        <v>0</v>
      </c>
      <c r="O287" s="184">
        <f t="shared" si="99"/>
        <v>0</v>
      </c>
      <c r="P287" s="181"/>
      <c r="Q287" s="199"/>
      <c r="R287" s="197" t="str">
        <f t="shared" si="88"/>
        <v/>
      </c>
      <c r="S287" s="197" t="str">
        <f t="shared" si="87"/>
        <v/>
      </c>
    </row>
    <row r="288" spans="1:19" ht="25.5" hidden="1">
      <c r="A288" s="200">
        <v>94051</v>
      </c>
      <c r="B288" s="205" t="s">
        <v>230</v>
      </c>
      <c r="C288" s="127" t="s">
        <v>510</v>
      </c>
      <c r="D288" s="121" t="s">
        <v>232</v>
      </c>
      <c r="E288" s="122">
        <v>25</v>
      </c>
      <c r="F288" s="123">
        <f t="shared" si="95"/>
        <v>30.14</v>
      </c>
      <c r="G288" s="206"/>
      <c r="H288" s="183"/>
      <c r="I288">
        <v>0</v>
      </c>
      <c r="J288" s="182">
        <f t="shared" si="96"/>
        <v>0</v>
      </c>
      <c r="K288" s="179"/>
      <c r="L288" s="183">
        <f t="shared" si="97"/>
        <v>0</v>
      </c>
      <c r="M288" s="183">
        <f t="shared" si="97"/>
        <v>0</v>
      </c>
      <c r="N288" s="184">
        <f t="shared" si="98"/>
        <v>0</v>
      </c>
      <c r="O288" s="184">
        <f t="shared" si="99"/>
        <v>0</v>
      </c>
      <c r="P288" s="181"/>
      <c r="Q288" s="199"/>
      <c r="R288" s="197" t="str">
        <f t="shared" si="88"/>
        <v/>
      </c>
      <c r="S288" s="197" t="str">
        <f t="shared" si="87"/>
        <v/>
      </c>
    </row>
    <row r="289" spans="1:19" ht="38.25" hidden="1">
      <c r="A289" s="200">
        <v>94052</v>
      </c>
      <c r="B289" s="205" t="s">
        <v>230</v>
      </c>
      <c r="C289" s="127" t="s">
        <v>511</v>
      </c>
      <c r="D289" s="121" t="s">
        <v>232</v>
      </c>
      <c r="E289" s="122">
        <v>33.9</v>
      </c>
      <c r="F289" s="123">
        <f t="shared" si="95"/>
        <v>40.869999999999997</v>
      </c>
      <c r="G289" s="206"/>
      <c r="H289" s="183"/>
      <c r="I289">
        <v>0</v>
      </c>
      <c r="J289" s="182">
        <f t="shared" si="96"/>
        <v>0</v>
      </c>
      <c r="K289" s="179"/>
      <c r="L289" s="183">
        <f t="shared" si="97"/>
        <v>0</v>
      </c>
      <c r="M289" s="183">
        <f t="shared" si="97"/>
        <v>0</v>
      </c>
      <c r="N289" s="184">
        <f t="shared" si="98"/>
        <v>0</v>
      </c>
      <c r="O289" s="184">
        <f t="shared" si="99"/>
        <v>0</v>
      </c>
      <c r="P289" s="181"/>
      <c r="Q289" s="199"/>
      <c r="R289" s="197" t="str">
        <f t="shared" si="88"/>
        <v/>
      </c>
      <c r="S289" s="197" t="str">
        <f t="shared" si="87"/>
        <v/>
      </c>
    </row>
    <row r="290" spans="1:19" ht="25.5" hidden="1">
      <c r="A290" s="200">
        <v>94053</v>
      </c>
      <c r="B290" s="205" t="s">
        <v>230</v>
      </c>
      <c r="C290" s="127" t="s">
        <v>512</v>
      </c>
      <c r="D290" s="121" t="s">
        <v>232</v>
      </c>
      <c r="E290" s="122">
        <v>21.56</v>
      </c>
      <c r="F290" s="123">
        <f t="shared" si="95"/>
        <v>25.99</v>
      </c>
      <c r="G290" s="206"/>
      <c r="H290" s="183"/>
      <c r="I290">
        <v>0</v>
      </c>
      <c r="J290" s="182">
        <f t="shared" si="96"/>
        <v>0</v>
      </c>
      <c r="K290" s="179"/>
      <c r="L290" s="183">
        <f t="shared" si="97"/>
        <v>0</v>
      </c>
      <c r="M290" s="183">
        <f t="shared" si="97"/>
        <v>0</v>
      </c>
      <c r="N290" s="184">
        <f t="shared" si="98"/>
        <v>0</v>
      </c>
      <c r="O290" s="184">
        <f t="shared" si="99"/>
        <v>0</v>
      </c>
      <c r="P290" s="181"/>
      <c r="Q290" s="199"/>
      <c r="R290" s="197" t="str">
        <f t="shared" si="88"/>
        <v/>
      </c>
      <c r="S290" s="197" t="str">
        <f t="shared" si="87"/>
        <v/>
      </c>
    </row>
    <row r="291" spans="1:19" ht="38.25" hidden="1">
      <c r="A291" s="200">
        <v>94054</v>
      </c>
      <c r="B291" s="205" t="s">
        <v>230</v>
      </c>
      <c r="C291" s="127" t="s">
        <v>513</v>
      </c>
      <c r="D291" s="121" t="s">
        <v>232</v>
      </c>
      <c r="E291" s="122">
        <v>30.62</v>
      </c>
      <c r="F291" s="123">
        <f t="shared" si="95"/>
        <v>36.92</v>
      </c>
      <c r="G291" s="206"/>
      <c r="H291" s="183"/>
      <c r="I291">
        <v>0</v>
      </c>
      <c r="J291" s="182">
        <f t="shared" si="96"/>
        <v>0</v>
      </c>
      <c r="K291" s="179"/>
      <c r="L291" s="183">
        <f t="shared" si="97"/>
        <v>0</v>
      </c>
      <c r="M291" s="183">
        <f t="shared" si="97"/>
        <v>0</v>
      </c>
      <c r="N291" s="184">
        <f t="shared" si="98"/>
        <v>0</v>
      </c>
      <c r="O291" s="184">
        <f t="shared" si="99"/>
        <v>0</v>
      </c>
      <c r="P291" s="181"/>
      <c r="Q291" s="199"/>
      <c r="R291" s="197" t="str">
        <f t="shared" si="88"/>
        <v/>
      </c>
      <c r="S291" s="197" t="str">
        <f t="shared" si="87"/>
        <v/>
      </c>
    </row>
    <row r="292" spans="1:19" ht="25.5" hidden="1">
      <c r="A292" s="200">
        <v>94055</v>
      </c>
      <c r="B292" s="205" t="s">
        <v>230</v>
      </c>
      <c r="C292" s="127" t="s">
        <v>514</v>
      </c>
      <c r="D292" s="121" t="s">
        <v>232</v>
      </c>
      <c r="E292" s="122">
        <v>28.99</v>
      </c>
      <c r="F292" s="123">
        <f t="shared" si="95"/>
        <v>34.950000000000003</v>
      </c>
      <c r="G292" s="206"/>
      <c r="H292" s="183"/>
      <c r="I292">
        <v>0</v>
      </c>
      <c r="J292" s="182">
        <f t="shared" si="96"/>
        <v>0</v>
      </c>
      <c r="K292" s="179"/>
      <c r="L292" s="183">
        <f t="shared" si="97"/>
        <v>0</v>
      </c>
      <c r="M292" s="183">
        <f t="shared" si="97"/>
        <v>0</v>
      </c>
      <c r="N292" s="184">
        <f t="shared" si="98"/>
        <v>0</v>
      </c>
      <c r="O292" s="184">
        <f t="shared" si="99"/>
        <v>0</v>
      </c>
      <c r="P292" s="181"/>
      <c r="Q292" s="199"/>
      <c r="R292" s="197" t="str">
        <f t="shared" si="88"/>
        <v/>
      </c>
      <c r="S292" s="197" t="str">
        <f t="shared" si="87"/>
        <v/>
      </c>
    </row>
    <row r="293" spans="1:19" ht="38.25" hidden="1">
      <c r="A293" s="200">
        <v>94056</v>
      </c>
      <c r="B293" s="205" t="s">
        <v>230</v>
      </c>
      <c r="C293" s="127" t="s">
        <v>515</v>
      </c>
      <c r="D293" s="121" t="s">
        <v>232</v>
      </c>
      <c r="E293" s="122">
        <v>38.049999999999997</v>
      </c>
      <c r="F293" s="123">
        <f t="shared" si="95"/>
        <v>45.87</v>
      </c>
      <c r="G293" s="206"/>
      <c r="H293" s="183"/>
      <c r="I293">
        <v>0</v>
      </c>
      <c r="J293" s="182">
        <f t="shared" si="96"/>
        <v>0</v>
      </c>
      <c r="K293" s="179"/>
      <c r="L293" s="183">
        <f t="shared" si="97"/>
        <v>0</v>
      </c>
      <c r="M293" s="183">
        <f t="shared" si="97"/>
        <v>0</v>
      </c>
      <c r="N293" s="184">
        <f t="shared" si="98"/>
        <v>0</v>
      </c>
      <c r="O293" s="184">
        <f t="shared" si="99"/>
        <v>0</v>
      </c>
      <c r="P293" s="181"/>
      <c r="Q293" s="199"/>
      <c r="R293" s="197" t="str">
        <f t="shared" si="88"/>
        <v/>
      </c>
      <c r="S293" s="197" t="str">
        <f t="shared" si="87"/>
        <v/>
      </c>
    </row>
    <row r="294" spans="1:19" ht="25.5" hidden="1">
      <c r="A294" s="200">
        <v>94057</v>
      </c>
      <c r="B294" s="205" t="s">
        <v>230</v>
      </c>
      <c r="C294" s="127" t="s">
        <v>516</v>
      </c>
      <c r="D294" s="121" t="s">
        <v>232</v>
      </c>
      <c r="E294" s="122">
        <v>23.61</v>
      </c>
      <c r="F294" s="123">
        <f t="shared" si="95"/>
        <v>28.46</v>
      </c>
      <c r="G294" s="206"/>
      <c r="H294" s="183"/>
      <c r="I294">
        <v>0</v>
      </c>
      <c r="J294" s="182">
        <f t="shared" si="96"/>
        <v>0</v>
      </c>
      <c r="K294" s="179"/>
      <c r="L294" s="183">
        <f t="shared" si="97"/>
        <v>0</v>
      </c>
      <c r="M294" s="183">
        <f t="shared" si="97"/>
        <v>0</v>
      </c>
      <c r="N294" s="184">
        <f t="shared" si="98"/>
        <v>0</v>
      </c>
      <c r="O294" s="184">
        <f t="shared" si="99"/>
        <v>0</v>
      </c>
      <c r="P294" s="181"/>
      <c r="Q294" s="199"/>
      <c r="R294" s="197" t="str">
        <f t="shared" si="88"/>
        <v/>
      </c>
      <c r="S294" s="197" t="str">
        <f t="shared" si="87"/>
        <v/>
      </c>
    </row>
    <row r="295" spans="1:19" ht="38.25" hidden="1">
      <c r="A295" s="200">
        <v>94058</v>
      </c>
      <c r="B295" s="205" t="s">
        <v>230</v>
      </c>
      <c r="C295" s="127" t="s">
        <v>517</v>
      </c>
      <c r="D295" s="121" t="s">
        <v>232</v>
      </c>
      <c r="E295" s="122">
        <v>32.5</v>
      </c>
      <c r="F295" s="123">
        <f t="shared" si="95"/>
        <v>39.18</v>
      </c>
      <c r="G295" s="206"/>
      <c r="H295" s="183"/>
      <c r="I295">
        <v>0</v>
      </c>
      <c r="J295" s="182">
        <f t="shared" si="96"/>
        <v>0</v>
      </c>
      <c r="K295" s="179"/>
      <c r="L295" s="183">
        <f t="shared" si="97"/>
        <v>0</v>
      </c>
      <c r="M295" s="183">
        <f t="shared" si="97"/>
        <v>0</v>
      </c>
      <c r="N295" s="184">
        <f t="shared" si="98"/>
        <v>0</v>
      </c>
      <c r="O295" s="184">
        <f t="shared" si="99"/>
        <v>0</v>
      </c>
      <c r="P295" s="181"/>
      <c r="Q295" s="199"/>
      <c r="R295" s="197" t="str">
        <f t="shared" si="88"/>
        <v/>
      </c>
      <c r="S295" s="197" t="str">
        <f t="shared" si="87"/>
        <v/>
      </c>
    </row>
    <row r="296" spans="1:19" ht="25.5" hidden="1">
      <c r="A296" s="200">
        <v>94059</v>
      </c>
      <c r="B296" s="205" t="s">
        <v>230</v>
      </c>
      <c r="C296" s="127" t="s">
        <v>518</v>
      </c>
      <c r="D296" s="121" t="s">
        <v>232</v>
      </c>
      <c r="E296" s="122">
        <v>20.16</v>
      </c>
      <c r="F296" s="123">
        <f t="shared" si="95"/>
        <v>24.3</v>
      </c>
      <c r="G296" s="206"/>
      <c r="H296" s="183"/>
      <c r="I296">
        <v>0</v>
      </c>
      <c r="J296" s="182">
        <f t="shared" si="96"/>
        <v>0</v>
      </c>
      <c r="K296" s="179"/>
      <c r="L296" s="183">
        <f t="shared" si="97"/>
        <v>0</v>
      </c>
      <c r="M296" s="183">
        <f t="shared" si="97"/>
        <v>0</v>
      </c>
      <c r="N296" s="184">
        <f t="shared" si="98"/>
        <v>0</v>
      </c>
      <c r="O296" s="184">
        <f t="shared" si="99"/>
        <v>0</v>
      </c>
      <c r="P296" s="181"/>
      <c r="Q296" s="199"/>
      <c r="R296" s="197" t="str">
        <f t="shared" si="88"/>
        <v/>
      </c>
      <c r="S296" s="197" t="str">
        <f t="shared" si="87"/>
        <v/>
      </c>
    </row>
    <row r="297" spans="1:19" ht="38.25" hidden="1">
      <c r="A297" s="200">
        <v>94060</v>
      </c>
      <c r="B297" s="205" t="s">
        <v>230</v>
      </c>
      <c r="C297" s="127" t="s">
        <v>519</v>
      </c>
      <c r="D297" s="121" t="s">
        <v>232</v>
      </c>
      <c r="E297" s="122">
        <v>29.21</v>
      </c>
      <c r="F297" s="123">
        <f t="shared" si="95"/>
        <v>35.22</v>
      </c>
      <c r="G297" s="206"/>
      <c r="H297" s="183"/>
      <c r="I297">
        <v>0</v>
      </c>
      <c r="J297" s="182">
        <f t="shared" si="96"/>
        <v>0</v>
      </c>
      <c r="K297" s="179"/>
      <c r="L297" s="183">
        <f t="shared" si="97"/>
        <v>0</v>
      </c>
      <c r="M297" s="183">
        <f t="shared" si="97"/>
        <v>0</v>
      </c>
      <c r="N297" s="184">
        <f t="shared" si="98"/>
        <v>0</v>
      </c>
      <c r="O297" s="184">
        <f t="shared" si="99"/>
        <v>0</v>
      </c>
      <c r="P297" s="181"/>
      <c r="Q297" s="199"/>
      <c r="R297" s="197" t="str">
        <f t="shared" si="88"/>
        <v/>
      </c>
      <c r="S297" s="197" t="str">
        <f t="shared" si="87"/>
        <v/>
      </c>
    </row>
    <row r="298" spans="1:19" hidden="1">
      <c r="A298" s="200" t="s">
        <v>520</v>
      </c>
      <c r="B298" s="242"/>
      <c r="C298" s="243" t="s">
        <v>521</v>
      </c>
      <c r="D298" s="121"/>
      <c r="E298" s="122"/>
      <c r="F298" s="123"/>
      <c r="G298" s="244"/>
      <c r="H298" s="246"/>
      <c r="I298" s="248"/>
      <c r="J298" s="249"/>
      <c r="K298" s="179"/>
      <c r="L298" s="250"/>
      <c r="M298" s="251"/>
      <c r="N298" s="248"/>
      <c r="O298" s="249"/>
      <c r="P298" s="181"/>
      <c r="Q298" s="198" t="str">
        <f>IF(OR(SUM(J299:J301)&gt;0,SUM(O299:O301)&gt;0),"xx","")</f>
        <v/>
      </c>
      <c r="R298" s="197" t="str">
        <f t="shared" si="88"/>
        <v/>
      </c>
      <c r="S298" s="197" t="str">
        <f t="shared" si="87"/>
        <v/>
      </c>
    </row>
    <row r="299" spans="1:19" ht="25.5" hidden="1">
      <c r="A299" s="200">
        <v>94319</v>
      </c>
      <c r="B299" s="205" t="s">
        <v>230</v>
      </c>
      <c r="C299" s="127" t="s">
        <v>522</v>
      </c>
      <c r="D299" s="121" t="s">
        <v>238</v>
      </c>
      <c r="E299" s="122">
        <v>35.81</v>
      </c>
      <c r="F299" s="123">
        <f>IF(E299=0,0,ROUND(E299*(1+E$10)*(1-E$11),2))</f>
        <v>43.17</v>
      </c>
      <c r="G299" s="206"/>
      <c r="H299" s="183"/>
      <c r="I299" s="182">
        <f t="shared" ref="I299:I301" si="100">IF(ISBLANK(E299),0,ROUND(F299*G299,2))</f>
        <v>0</v>
      </c>
      <c r="J299" s="182">
        <f t="shared" ref="J299:J301" si="101">IF(ISBLANK(G299),0,ROUND(G299*H299,2))</f>
        <v>0</v>
      </c>
      <c r="K299" s="179"/>
      <c r="L299" s="183">
        <f t="shared" ref="L299:M301" si="102">G299</f>
        <v>0</v>
      </c>
      <c r="M299" s="183">
        <f t="shared" si="102"/>
        <v>0</v>
      </c>
      <c r="N299" s="184">
        <f t="shared" ref="N299:N301" si="103">IF(ISBLANK(E299),0,ROUND(F299*L299,2))</f>
        <v>0</v>
      </c>
      <c r="O299" s="184">
        <f t="shared" ref="O299:O301" si="104">IF(ISBLANK(L299),0,ROUND(L299*M299,2))</f>
        <v>0</v>
      </c>
      <c r="P299" s="181"/>
      <c r="Q299" s="199"/>
      <c r="R299" s="197" t="str">
        <f t="shared" si="88"/>
        <v/>
      </c>
      <c r="S299" s="197" t="str">
        <f t="shared" si="87"/>
        <v/>
      </c>
    </row>
    <row r="300" spans="1:19" ht="25.5" hidden="1">
      <c r="A300" s="200">
        <v>94342</v>
      </c>
      <c r="B300" s="205" t="s">
        <v>230</v>
      </c>
      <c r="C300" s="127" t="s">
        <v>523</v>
      </c>
      <c r="D300" s="121" t="s">
        <v>238</v>
      </c>
      <c r="E300" s="122">
        <v>84.14</v>
      </c>
      <c r="F300" s="123">
        <f>IF(E300=0,0,ROUND(E300*(1+E$10)*(1-E$11),2))</f>
        <v>101.44</v>
      </c>
      <c r="G300" s="206"/>
      <c r="H300" s="183"/>
      <c r="I300" s="182">
        <f t="shared" si="100"/>
        <v>0</v>
      </c>
      <c r="J300" s="182">
        <f t="shared" si="101"/>
        <v>0</v>
      </c>
      <c r="K300" s="179"/>
      <c r="L300" s="183">
        <f t="shared" si="102"/>
        <v>0</v>
      </c>
      <c r="M300" s="183">
        <f t="shared" si="102"/>
        <v>0</v>
      </c>
      <c r="N300" s="184">
        <f t="shared" si="103"/>
        <v>0</v>
      </c>
      <c r="O300" s="184">
        <f t="shared" si="104"/>
        <v>0</v>
      </c>
      <c r="P300" s="181"/>
      <c r="Q300" s="199"/>
      <c r="R300" s="197" t="str">
        <f t="shared" si="88"/>
        <v/>
      </c>
      <c r="S300" s="197" t="str">
        <f t="shared" si="87"/>
        <v/>
      </c>
    </row>
    <row r="301" spans="1:19" hidden="1">
      <c r="A301" s="200">
        <v>83346</v>
      </c>
      <c r="B301" s="205" t="s">
        <v>230</v>
      </c>
      <c r="C301" s="127" t="s">
        <v>524</v>
      </c>
      <c r="D301" s="121" t="s">
        <v>238</v>
      </c>
      <c r="E301" s="122">
        <v>0.94</v>
      </c>
      <c r="F301" s="123">
        <f>IF(E301=0,0,ROUND(E301*(1+E$10)*(1-E$11),2))</f>
        <v>1.1299999999999999</v>
      </c>
      <c r="G301" s="206"/>
      <c r="H301" s="183"/>
      <c r="I301" s="182">
        <f t="shared" si="100"/>
        <v>0</v>
      </c>
      <c r="J301" s="182">
        <f t="shared" si="101"/>
        <v>0</v>
      </c>
      <c r="K301" s="179"/>
      <c r="L301" s="183">
        <f t="shared" si="102"/>
        <v>0</v>
      </c>
      <c r="M301" s="183">
        <f t="shared" si="102"/>
        <v>0</v>
      </c>
      <c r="N301" s="184">
        <f t="shared" si="103"/>
        <v>0</v>
      </c>
      <c r="O301" s="184">
        <f t="shared" si="104"/>
        <v>0</v>
      </c>
      <c r="P301" s="181"/>
      <c r="Q301" s="199"/>
      <c r="R301" s="197" t="str">
        <f t="shared" si="88"/>
        <v/>
      </c>
      <c r="S301" s="197" t="str">
        <f t="shared" si="87"/>
        <v/>
      </c>
    </row>
    <row r="302" spans="1:19" hidden="1">
      <c r="A302" s="200" t="s">
        <v>525</v>
      </c>
      <c r="B302" s="242"/>
      <c r="C302" s="243" t="s">
        <v>526</v>
      </c>
      <c r="D302" s="121"/>
      <c r="E302" s="122"/>
      <c r="F302" s="123"/>
      <c r="G302" s="244"/>
      <c r="H302" s="246"/>
      <c r="I302" s="248"/>
      <c r="J302" s="249"/>
      <c r="K302" s="179"/>
      <c r="L302" s="250"/>
      <c r="M302" s="251"/>
      <c r="N302" s="248"/>
      <c r="O302" s="249"/>
      <c r="P302" s="181"/>
      <c r="Q302" s="198" t="str">
        <f>IF(OR(SUM(J303:J327)&gt;0,SUM(O303:O327)&gt;0),"xx","")</f>
        <v/>
      </c>
      <c r="R302" s="197" t="str">
        <f t="shared" si="88"/>
        <v/>
      </c>
      <c r="S302" s="197" t="str">
        <f t="shared" si="87"/>
        <v/>
      </c>
    </row>
    <row r="303" spans="1:19" ht="38.25" hidden="1">
      <c r="A303" s="200">
        <v>94304</v>
      </c>
      <c r="B303" s="205" t="s">
        <v>230</v>
      </c>
      <c r="C303" s="127" t="s">
        <v>527</v>
      </c>
      <c r="D303" s="121" t="s">
        <v>238</v>
      </c>
      <c r="E303" s="122">
        <v>23.49</v>
      </c>
      <c r="F303" s="123">
        <f t="shared" ref="F303:F327" si="105">IF(E303=0,0,ROUND(E303*(1+E$10)*(1-E$11),2))</f>
        <v>28.32</v>
      </c>
      <c r="G303" s="206"/>
      <c r="H303" s="183"/>
      <c r="I303" s="182">
        <f t="shared" ref="I303:I327" si="106">IF(ISBLANK(E303),0,ROUND(F303*G303,2))</f>
        <v>0</v>
      </c>
      <c r="J303" s="182">
        <f t="shared" ref="J303:J327" si="107">IF(ISBLANK(G303),0,ROUND(G303*H303,2))</f>
        <v>0</v>
      </c>
      <c r="K303" s="179"/>
      <c r="L303" s="183">
        <f t="shared" ref="L303:M327" si="108">G303</f>
        <v>0</v>
      </c>
      <c r="M303" s="183">
        <f t="shared" si="108"/>
        <v>0</v>
      </c>
      <c r="N303" s="184">
        <f t="shared" ref="N303:N327" si="109">IF(ISBLANK(E303),0,ROUND(F303*L303,2))</f>
        <v>0</v>
      </c>
      <c r="O303" s="184">
        <f t="shared" ref="O303:O327" si="110">IF(ISBLANK(L303),0,ROUND(L303*M303,2))</f>
        <v>0</v>
      </c>
      <c r="P303" s="181"/>
      <c r="Q303" s="199"/>
      <c r="R303" s="197" t="str">
        <f t="shared" si="88"/>
        <v/>
      </c>
      <c r="S303" s="197" t="str">
        <f t="shared" si="87"/>
        <v/>
      </c>
    </row>
    <row r="304" spans="1:19" ht="38.25" hidden="1">
      <c r="A304" s="200">
        <v>94305</v>
      </c>
      <c r="B304" s="205" t="s">
        <v>230</v>
      </c>
      <c r="C304" s="127" t="s">
        <v>528</v>
      </c>
      <c r="D304" s="121" t="s">
        <v>238</v>
      </c>
      <c r="E304" s="122">
        <v>20.71</v>
      </c>
      <c r="F304" s="123">
        <f t="shared" si="105"/>
        <v>24.97</v>
      </c>
      <c r="G304" s="206"/>
      <c r="H304" s="183"/>
      <c r="I304" s="182">
        <f t="shared" si="106"/>
        <v>0</v>
      </c>
      <c r="J304" s="182">
        <f t="shared" si="107"/>
        <v>0</v>
      </c>
      <c r="K304" s="179"/>
      <c r="L304" s="183">
        <f t="shared" si="108"/>
        <v>0</v>
      </c>
      <c r="M304" s="183">
        <f t="shared" si="108"/>
        <v>0</v>
      </c>
      <c r="N304" s="184">
        <f t="shared" si="109"/>
        <v>0</v>
      </c>
      <c r="O304" s="184">
        <f t="shared" si="110"/>
        <v>0</v>
      </c>
      <c r="P304" s="181"/>
      <c r="Q304" s="199"/>
      <c r="R304" s="197" t="str">
        <f t="shared" si="88"/>
        <v/>
      </c>
      <c r="S304" s="197" t="str">
        <f t="shared" si="87"/>
        <v/>
      </c>
    </row>
    <row r="305" spans="1:19" ht="38.25" hidden="1">
      <c r="A305" s="200">
        <v>94306</v>
      </c>
      <c r="B305" s="205" t="s">
        <v>230</v>
      </c>
      <c r="C305" s="127" t="s">
        <v>529</v>
      </c>
      <c r="D305" s="121" t="s">
        <v>238</v>
      </c>
      <c r="E305" s="122">
        <v>17.190000000000001</v>
      </c>
      <c r="F305" s="123">
        <f t="shared" si="105"/>
        <v>20.72</v>
      </c>
      <c r="G305" s="206"/>
      <c r="H305" s="183"/>
      <c r="I305" s="182">
        <f t="shared" si="106"/>
        <v>0</v>
      </c>
      <c r="J305" s="182">
        <f t="shared" si="107"/>
        <v>0</v>
      </c>
      <c r="K305" s="179"/>
      <c r="L305" s="183">
        <f t="shared" si="108"/>
        <v>0</v>
      </c>
      <c r="M305" s="183">
        <f t="shared" si="108"/>
        <v>0</v>
      </c>
      <c r="N305" s="184">
        <f t="shared" si="109"/>
        <v>0</v>
      </c>
      <c r="O305" s="184">
        <f t="shared" si="110"/>
        <v>0</v>
      </c>
      <c r="P305" s="181"/>
      <c r="Q305" s="199"/>
      <c r="R305" s="197" t="str">
        <f t="shared" si="88"/>
        <v/>
      </c>
      <c r="S305" s="197" t="str">
        <f t="shared" si="87"/>
        <v/>
      </c>
    </row>
    <row r="306" spans="1:19" ht="38.25" hidden="1">
      <c r="A306" s="200">
        <v>94307</v>
      </c>
      <c r="B306" s="205" t="s">
        <v>230</v>
      </c>
      <c r="C306" s="127" t="s">
        <v>530</v>
      </c>
      <c r="D306" s="121" t="s">
        <v>238</v>
      </c>
      <c r="E306" s="122">
        <v>17.98</v>
      </c>
      <c r="F306" s="123">
        <f t="shared" si="105"/>
        <v>21.68</v>
      </c>
      <c r="G306" s="206"/>
      <c r="H306" s="183"/>
      <c r="I306" s="182">
        <f t="shared" si="106"/>
        <v>0</v>
      </c>
      <c r="J306" s="182">
        <f t="shared" si="107"/>
        <v>0</v>
      </c>
      <c r="K306" s="179"/>
      <c r="L306" s="183">
        <f t="shared" si="108"/>
        <v>0</v>
      </c>
      <c r="M306" s="183">
        <f t="shared" si="108"/>
        <v>0</v>
      </c>
      <c r="N306" s="184">
        <f t="shared" si="109"/>
        <v>0</v>
      </c>
      <c r="O306" s="184">
        <f t="shared" si="110"/>
        <v>0</v>
      </c>
      <c r="P306" s="181"/>
      <c r="Q306" s="199"/>
      <c r="R306" s="197" t="str">
        <f t="shared" si="88"/>
        <v/>
      </c>
      <c r="S306" s="197" t="str">
        <f t="shared" si="87"/>
        <v/>
      </c>
    </row>
    <row r="307" spans="1:19" ht="38.25" hidden="1">
      <c r="A307" s="200">
        <v>94308</v>
      </c>
      <c r="B307" s="205" t="s">
        <v>230</v>
      </c>
      <c r="C307" s="127" t="s">
        <v>531</v>
      </c>
      <c r="D307" s="121" t="s">
        <v>238</v>
      </c>
      <c r="E307" s="122">
        <v>15.92</v>
      </c>
      <c r="F307" s="123">
        <f t="shared" si="105"/>
        <v>19.190000000000001</v>
      </c>
      <c r="G307" s="206"/>
      <c r="H307" s="183"/>
      <c r="I307" s="182">
        <f t="shared" si="106"/>
        <v>0</v>
      </c>
      <c r="J307" s="182">
        <f t="shared" si="107"/>
        <v>0</v>
      </c>
      <c r="K307" s="179"/>
      <c r="L307" s="183">
        <f t="shared" si="108"/>
        <v>0</v>
      </c>
      <c r="M307" s="183">
        <f t="shared" si="108"/>
        <v>0</v>
      </c>
      <c r="N307" s="184">
        <f t="shared" si="109"/>
        <v>0</v>
      </c>
      <c r="O307" s="184">
        <f t="shared" si="110"/>
        <v>0</v>
      </c>
      <c r="P307" s="181"/>
      <c r="Q307" s="199"/>
      <c r="R307" s="197" t="str">
        <f t="shared" si="88"/>
        <v/>
      </c>
      <c r="S307" s="197" t="str">
        <f t="shared" si="87"/>
        <v/>
      </c>
    </row>
    <row r="308" spans="1:19" ht="38.25" hidden="1">
      <c r="A308" s="200">
        <v>94309</v>
      </c>
      <c r="B308" s="205" t="s">
        <v>230</v>
      </c>
      <c r="C308" s="127" t="s">
        <v>532</v>
      </c>
      <c r="D308" s="121" t="s">
        <v>238</v>
      </c>
      <c r="E308" s="122">
        <v>16.82</v>
      </c>
      <c r="F308" s="123">
        <f t="shared" si="105"/>
        <v>20.28</v>
      </c>
      <c r="G308" s="206"/>
      <c r="H308" s="183"/>
      <c r="I308" s="182">
        <f t="shared" si="106"/>
        <v>0</v>
      </c>
      <c r="J308" s="182">
        <f t="shared" si="107"/>
        <v>0</v>
      </c>
      <c r="K308" s="179"/>
      <c r="L308" s="183">
        <f t="shared" si="108"/>
        <v>0</v>
      </c>
      <c r="M308" s="183">
        <f t="shared" si="108"/>
        <v>0</v>
      </c>
      <c r="N308" s="184">
        <f t="shared" si="109"/>
        <v>0</v>
      </c>
      <c r="O308" s="184">
        <f t="shared" si="110"/>
        <v>0</v>
      </c>
      <c r="P308" s="181"/>
      <c r="Q308" s="199"/>
      <c r="R308" s="197" t="str">
        <f t="shared" si="88"/>
        <v/>
      </c>
      <c r="S308" s="197" t="str">
        <f t="shared" si="87"/>
        <v/>
      </c>
    </row>
    <row r="309" spans="1:19" ht="38.25" hidden="1">
      <c r="A309" s="200">
        <v>94310</v>
      </c>
      <c r="B309" s="205" t="s">
        <v>230</v>
      </c>
      <c r="C309" s="127" t="s">
        <v>533</v>
      </c>
      <c r="D309" s="121" t="s">
        <v>238</v>
      </c>
      <c r="E309" s="122">
        <v>15.28</v>
      </c>
      <c r="F309" s="123">
        <f t="shared" si="105"/>
        <v>18.420000000000002</v>
      </c>
      <c r="G309" s="206"/>
      <c r="H309" s="183"/>
      <c r="I309" s="182">
        <f t="shared" si="106"/>
        <v>0</v>
      </c>
      <c r="J309" s="182">
        <f t="shared" si="107"/>
        <v>0</v>
      </c>
      <c r="K309" s="179"/>
      <c r="L309" s="183">
        <f t="shared" si="108"/>
        <v>0</v>
      </c>
      <c r="M309" s="183">
        <f t="shared" si="108"/>
        <v>0</v>
      </c>
      <c r="N309" s="184">
        <f t="shared" si="109"/>
        <v>0</v>
      </c>
      <c r="O309" s="184">
        <f t="shared" si="110"/>
        <v>0</v>
      </c>
      <c r="P309" s="181"/>
      <c r="Q309" s="199"/>
      <c r="R309" s="197" t="str">
        <f t="shared" si="88"/>
        <v/>
      </c>
      <c r="S309" s="197" t="str">
        <f t="shared" si="87"/>
        <v/>
      </c>
    </row>
    <row r="310" spans="1:19" ht="38.25" hidden="1">
      <c r="A310" s="200">
        <v>94315</v>
      </c>
      <c r="B310" s="205" t="s">
        <v>230</v>
      </c>
      <c r="C310" s="127" t="s">
        <v>534</v>
      </c>
      <c r="D310" s="121" t="s">
        <v>238</v>
      </c>
      <c r="E310" s="122">
        <v>30.76</v>
      </c>
      <c r="F310" s="123">
        <f t="shared" si="105"/>
        <v>37.08</v>
      </c>
      <c r="G310" s="206"/>
      <c r="H310" s="183"/>
      <c r="I310" s="182">
        <f t="shared" si="106"/>
        <v>0</v>
      </c>
      <c r="J310" s="182">
        <f t="shared" si="107"/>
        <v>0</v>
      </c>
      <c r="K310" s="179"/>
      <c r="L310" s="183">
        <f t="shared" si="108"/>
        <v>0</v>
      </c>
      <c r="M310" s="183">
        <f t="shared" si="108"/>
        <v>0</v>
      </c>
      <c r="N310" s="184">
        <f t="shared" si="109"/>
        <v>0</v>
      </c>
      <c r="O310" s="184">
        <f t="shared" si="110"/>
        <v>0</v>
      </c>
      <c r="P310" s="181"/>
      <c r="Q310" s="199"/>
      <c r="R310" s="197" t="str">
        <f t="shared" si="88"/>
        <v/>
      </c>
      <c r="S310" s="197" t="str">
        <f t="shared" si="87"/>
        <v/>
      </c>
    </row>
    <row r="311" spans="1:19" ht="38.25" hidden="1">
      <c r="A311" s="200">
        <v>94316</v>
      </c>
      <c r="B311" s="205" t="s">
        <v>230</v>
      </c>
      <c r="C311" s="127" t="s">
        <v>535</v>
      </c>
      <c r="D311" s="121" t="s">
        <v>238</v>
      </c>
      <c r="E311" s="122">
        <v>23.85</v>
      </c>
      <c r="F311" s="123">
        <f t="shared" si="105"/>
        <v>28.75</v>
      </c>
      <c r="G311" s="206"/>
      <c r="H311" s="183"/>
      <c r="I311" s="182">
        <f t="shared" si="106"/>
        <v>0</v>
      </c>
      <c r="J311" s="182">
        <f t="shared" si="107"/>
        <v>0</v>
      </c>
      <c r="K311" s="179"/>
      <c r="L311" s="183">
        <f t="shared" si="108"/>
        <v>0</v>
      </c>
      <c r="M311" s="183">
        <f t="shared" si="108"/>
        <v>0</v>
      </c>
      <c r="N311" s="184">
        <f t="shared" si="109"/>
        <v>0</v>
      </c>
      <c r="O311" s="184">
        <f t="shared" si="110"/>
        <v>0</v>
      </c>
      <c r="P311" s="181"/>
      <c r="Q311" s="199"/>
      <c r="R311" s="197" t="str">
        <f t="shared" si="88"/>
        <v/>
      </c>
      <c r="S311" s="197" t="str">
        <f t="shared" si="87"/>
        <v/>
      </c>
    </row>
    <row r="312" spans="1:19" ht="38.25" hidden="1">
      <c r="A312" s="200">
        <v>94317</v>
      </c>
      <c r="B312" s="205" t="s">
        <v>230</v>
      </c>
      <c r="C312" s="127" t="s">
        <v>536</v>
      </c>
      <c r="D312" s="121" t="s">
        <v>238</v>
      </c>
      <c r="E312" s="122">
        <v>20.82</v>
      </c>
      <c r="F312" s="123">
        <f t="shared" si="105"/>
        <v>25.1</v>
      </c>
      <c r="G312" s="206"/>
      <c r="H312" s="183"/>
      <c r="I312" s="182">
        <f t="shared" si="106"/>
        <v>0</v>
      </c>
      <c r="J312" s="182">
        <f t="shared" si="107"/>
        <v>0</v>
      </c>
      <c r="K312" s="179"/>
      <c r="L312" s="183">
        <f t="shared" si="108"/>
        <v>0</v>
      </c>
      <c r="M312" s="183">
        <f t="shared" si="108"/>
        <v>0</v>
      </c>
      <c r="N312" s="184">
        <f t="shared" si="109"/>
        <v>0</v>
      </c>
      <c r="O312" s="184">
        <f t="shared" si="110"/>
        <v>0</v>
      </c>
      <c r="P312" s="181"/>
      <c r="Q312" s="199"/>
      <c r="R312" s="197" t="str">
        <f t="shared" si="88"/>
        <v/>
      </c>
      <c r="S312" s="197" t="str">
        <f t="shared" si="87"/>
        <v/>
      </c>
    </row>
    <row r="313" spans="1:19" ht="38.25" hidden="1">
      <c r="A313" s="200">
        <v>94318</v>
      </c>
      <c r="B313" s="205" t="s">
        <v>230</v>
      </c>
      <c r="C313" s="127" t="s">
        <v>537</v>
      </c>
      <c r="D313" s="121" t="s">
        <v>238</v>
      </c>
      <c r="E313" s="122">
        <v>16.86</v>
      </c>
      <c r="F313" s="123">
        <f t="shared" si="105"/>
        <v>20.329999999999998</v>
      </c>
      <c r="G313" s="206"/>
      <c r="H313" s="183"/>
      <c r="I313" s="182">
        <f t="shared" si="106"/>
        <v>0</v>
      </c>
      <c r="J313" s="182">
        <f t="shared" si="107"/>
        <v>0</v>
      </c>
      <c r="K313" s="179"/>
      <c r="L313" s="183">
        <f t="shared" si="108"/>
        <v>0</v>
      </c>
      <c r="M313" s="183">
        <f t="shared" si="108"/>
        <v>0</v>
      </c>
      <c r="N313" s="184">
        <f t="shared" si="109"/>
        <v>0</v>
      </c>
      <c r="O313" s="184">
        <f t="shared" si="110"/>
        <v>0</v>
      </c>
      <c r="P313" s="181"/>
      <c r="Q313" s="199"/>
      <c r="R313" s="197" t="str">
        <f t="shared" si="88"/>
        <v/>
      </c>
      <c r="S313" s="197" t="str">
        <f t="shared" si="87"/>
        <v/>
      </c>
    </row>
    <row r="314" spans="1:19" ht="25.5" hidden="1">
      <c r="A314" s="200">
        <v>94319</v>
      </c>
      <c r="B314" s="205" t="s">
        <v>230</v>
      </c>
      <c r="C314" s="127" t="s">
        <v>522</v>
      </c>
      <c r="D314" s="121" t="s">
        <v>238</v>
      </c>
      <c r="E314" s="122">
        <v>35.81</v>
      </c>
      <c r="F314" s="123">
        <f t="shared" si="105"/>
        <v>43.17</v>
      </c>
      <c r="G314" s="206"/>
      <c r="H314" s="183"/>
      <c r="I314" s="182">
        <f t="shared" si="106"/>
        <v>0</v>
      </c>
      <c r="J314" s="182">
        <f t="shared" si="107"/>
        <v>0</v>
      </c>
      <c r="K314" s="179"/>
      <c r="L314" s="183">
        <f t="shared" si="108"/>
        <v>0</v>
      </c>
      <c r="M314" s="183">
        <f t="shared" si="108"/>
        <v>0</v>
      </c>
      <c r="N314" s="184">
        <f t="shared" si="109"/>
        <v>0</v>
      </c>
      <c r="O314" s="184">
        <f t="shared" si="110"/>
        <v>0</v>
      </c>
      <c r="P314" s="181"/>
      <c r="Q314" s="199"/>
      <c r="R314" s="197" t="str">
        <f t="shared" si="88"/>
        <v/>
      </c>
      <c r="S314" s="197" t="str">
        <f t="shared" si="87"/>
        <v/>
      </c>
    </row>
    <row r="315" spans="1:19" ht="38.25" hidden="1">
      <c r="A315" s="200">
        <v>94327</v>
      </c>
      <c r="B315" s="205" t="s">
        <v>230</v>
      </c>
      <c r="C315" s="127" t="s">
        <v>538</v>
      </c>
      <c r="D315" s="121" t="s">
        <v>238</v>
      </c>
      <c r="E315" s="122">
        <v>71.819999999999993</v>
      </c>
      <c r="F315" s="123">
        <f t="shared" si="105"/>
        <v>86.59</v>
      </c>
      <c r="G315" s="206"/>
      <c r="H315" s="183"/>
      <c r="I315" s="182">
        <f t="shared" si="106"/>
        <v>0</v>
      </c>
      <c r="J315" s="182">
        <f t="shared" si="107"/>
        <v>0</v>
      </c>
      <c r="K315" s="179"/>
      <c r="L315" s="183">
        <f t="shared" si="108"/>
        <v>0</v>
      </c>
      <c r="M315" s="183">
        <f t="shared" si="108"/>
        <v>0</v>
      </c>
      <c r="N315" s="184">
        <f t="shared" si="109"/>
        <v>0</v>
      </c>
      <c r="O315" s="184">
        <f t="shared" si="110"/>
        <v>0</v>
      </c>
      <c r="P315" s="181"/>
      <c r="Q315" s="199"/>
      <c r="R315" s="197" t="str">
        <f t="shared" si="88"/>
        <v/>
      </c>
      <c r="S315" s="197" t="str">
        <f t="shared" si="87"/>
        <v/>
      </c>
    </row>
    <row r="316" spans="1:19" ht="38.25" hidden="1">
      <c r="A316" s="200">
        <v>94328</v>
      </c>
      <c r="B316" s="205" t="s">
        <v>230</v>
      </c>
      <c r="C316" s="127" t="s">
        <v>539</v>
      </c>
      <c r="D316" s="121" t="s">
        <v>238</v>
      </c>
      <c r="E316" s="122">
        <v>69.040000000000006</v>
      </c>
      <c r="F316" s="123">
        <f t="shared" si="105"/>
        <v>83.23</v>
      </c>
      <c r="G316" s="206"/>
      <c r="H316" s="183"/>
      <c r="I316" s="182">
        <f t="shared" si="106"/>
        <v>0</v>
      </c>
      <c r="J316" s="182">
        <f t="shared" si="107"/>
        <v>0</v>
      </c>
      <c r="K316" s="179"/>
      <c r="L316" s="183">
        <f t="shared" si="108"/>
        <v>0</v>
      </c>
      <c r="M316" s="183">
        <f t="shared" si="108"/>
        <v>0</v>
      </c>
      <c r="N316" s="184">
        <f t="shared" si="109"/>
        <v>0</v>
      </c>
      <c r="O316" s="184">
        <f t="shared" si="110"/>
        <v>0</v>
      </c>
      <c r="P316" s="181"/>
      <c r="Q316" s="199"/>
      <c r="R316" s="197" t="str">
        <f t="shared" si="88"/>
        <v/>
      </c>
      <c r="S316" s="197" t="str">
        <f t="shared" si="87"/>
        <v/>
      </c>
    </row>
    <row r="317" spans="1:19" ht="38.25" hidden="1">
      <c r="A317" s="200">
        <v>94329</v>
      </c>
      <c r="B317" s="205" t="s">
        <v>230</v>
      </c>
      <c r="C317" s="127" t="s">
        <v>540</v>
      </c>
      <c r="D317" s="121" t="s">
        <v>238</v>
      </c>
      <c r="E317" s="122">
        <v>65.52</v>
      </c>
      <c r="F317" s="123">
        <f t="shared" si="105"/>
        <v>78.989999999999995</v>
      </c>
      <c r="G317" s="206"/>
      <c r="H317" s="183"/>
      <c r="I317" s="182">
        <f t="shared" si="106"/>
        <v>0</v>
      </c>
      <c r="J317" s="182">
        <f t="shared" si="107"/>
        <v>0</v>
      </c>
      <c r="K317" s="179"/>
      <c r="L317" s="183">
        <f t="shared" si="108"/>
        <v>0</v>
      </c>
      <c r="M317" s="183">
        <f t="shared" si="108"/>
        <v>0</v>
      </c>
      <c r="N317" s="184">
        <f t="shared" si="109"/>
        <v>0</v>
      </c>
      <c r="O317" s="184">
        <f t="shared" si="110"/>
        <v>0</v>
      </c>
      <c r="P317" s="181"/>
      <c r="Q317" s="199"/>
      <c r="R317" s="197" t="str">
        <f t="shared" si="88"/>
        <v/>
      </c>
      <c r="S317" s="197" t="str">
        <f t="shared" si="87"/>
        <v/>
      </c>
    </row>
    <row r="318" spans="1:19" ht="38.25" hidden="1">
      <c r="A318" s="200">
        <v>94330</v>
      </c>
      <c r="B318" s="205" t="s">
        <v>230</v>
      </c>
      <c r="C318" s="127" t="s">
        <v>541</v>
      </c>
      <c r="D318" s="121" t="s">
        <v>238</v>
      </c>
      <c r="E318" s="122">
        <v>66.31</v>
      </c>
      <c r="F318" s="123">
        <f t="shared" si="105"/>
        <v>79.94</v>
      </c>
      <c r="G318" s="206"/>
      <c r="H318" s="183"/>
      <c r="I318" s="182">
        <f t="shared" si="106"/>
        <v>0</v>
      </c>
      <c r="J318" s="182">
        <f t="shared" si="107"/>
        <v>0</v>
      </c>
      <c r="K318" s="179"/>
      <c r="L318" s="183">
        <f t="shared" si="108"/>
        <v>0</v>
      </c>
      <c r="M318" s="183">
        <f t="shared" si="108"/>
        <v>0</v>
      </c>
      <c r="N318" s="184">
        <f t="shared" si="109"/>
        <v>0</v>
      </c>
      <c r="O318" s="184">
        <f t="shared" si="110"/>
        <v>0</v>
      </c>
      <c r="P318" s="181"/>
      <c r="Q318" s="199"/>
      <c r="R318" s="197" t="str">
        <f t="shared" si="88"/>
        <v/>
      </c>
      <c r="S318" s="197" t="str">
        <f t="shared" si="87"/>
        <v/>
      </c>
    </row>
    <row r="319" spans="1:19" ht="38.25" hidden="1">
      <c r="A319" s="200">
        <v>94331</v>
      </c>
      <c r="B319" s="205" t="s">
        <v>230</v>
      </c>
      <c r="C319" s="127" t="s">
        <v>542</v>
      </c>
      <c r="D319" s="121" t="s">
        <v>238</v>
      </c>
      <c r="E319" s="122">
        <v>64.25</v>
      </c>
      <c r="F319" s="123">
        <f t="shared" si="105"/>
        <v>77.459999999999994</v>
      </c>
      <c r="G319" s="206"/>
      <c r="H319" s="183"/>
      <c r="I319" s="182">
        <f t="shared" si="106"/>
        <v>0</v>
      </c>
      <c r="J319" s="182">
        <f t="shared" si="107"/>
        <v>0</v>
      </c>
      <c r="K319" s="179"/>
      <c r="L319" s="183">
        <f t="shared" si="108"/>
        <v>0</v>
      </c>
      <c r="M319" s="183">
        <f t="shared" si="108"/>
        <v>0</v>
      </c>
      <c r="N319" s="184">
        <f t="shared" si="109"/>
        <v>0</v>
      </c>
      <c r="O319" s="184">
        <f t="shared" si="110"/>
        <v>0</v>
      </c>
      <c r="P319" s="181"/>
      <c r="Q319" s="199"/>
      <c r="R319" s="197" t="str">
        <f t="shared" si="88"/>
        <v/>
      </c>
      <c r="S319" s="197" t="str">
        <f t="shared" si="87"/>
        <v/>
      </c>
    </row>
    <row r="320" spans="1:19" ht="38.25" hidden="1">
      <c r="A320" s="200">
        <v>94332</v>
      </c>
      <c r="B320" s="205" t="s">
        <v>230</v>
      </c>
      <c r="C320" s="127" t="s">
        <v>543</v>
      </c>
      <c r="D320" s="121" t="s">
        <v>238</v>
      </c>
      <c r="E320" s="122">
        <v>65.150000000000006</v>
      </c>
      <c r="F320" s="123">
        <f t="shared" si="105"/>
        <v>78.540000000000006</v>
      </c>
      <c r="G320" s="206"/>
      <c r="H320" s="183"/>
      <c r="I320" s="182">
        <f t="shared" si="106"/>
        <v>0</v>
      </c>
      <c r="J320" s="182">
        <f t="shared" si="107"/>
        <v>0</v>
      </c>
      <c r="K320" s="179"/>
      <c r="L320" s="183">
        <f t="shared" si="108"/>
        <v>0</v>
      </c>
      <c r="M320" s="183">
        <f t="shared" si="108"/>
        <v>0</v>
      </c>
      <c r="N320" s="184">
        <f t="shared" si="109"/>
        <v>0</v>
      </c>
      <c r="O320" s="184">
        <f t="shared" si="110"/>
        <v>0</v>
      </c>
      <c r="P320" s="181"/>
      <c r="Q320" s="199"/>
      <c r="R320" s="197" t="str">
        <f t="shared" si="88"/>
        <v/>
      </c>
      <c r="S320" s="197" t="str">
        <f t="shared" si="87"/>
        <v/>
      </c>
    </row>
    <row r="321" spans="1:19" ht="38.25" hidden="1">
      <c r="A321" s="200">
        <v>94333</v>
      </c>
      <c r="B321" s="205" t="s">
        <v>230</v>
      </c>
      <c r="C321" s="127" t="s">
        <v>544</v>
      </c>
      <c r="D321" s="121" t="s">
        <v>238</v>
      </c>
      <c r="E321" s="122">
        <v>63.61</v>
      </c>
      <c r="F321" s="123">
        <f t="shared" si="105"/>
        <v>76.69</v>
      </c>
      <c r="G321" s="206"/>
      <c r="H321" s="183"/>
      <c r="I321" s="182">
        <f t="shared" si="106"/>
        <v>0</v>
      </c>
      <c r="J321" s="182">
        <f t="shared" si="107"/>
        <v>0</v>
      </c>
      <c r="K321" s="179"/>
      <c r="L321" s="183">
        <f t="shared" si="108"/>
        <v>0</v>
      </c>
      <c r="M321" s="183">
        <f t="shared" si="108"/>
        <v>0</v>
      </c>
      <c r="N321" s="184">
        <f t="shared" si="109"/>
        <v>0</v>
      </c>
      <c r="O321" s="184">
        <f t="shared" si="110"/>
        <v>0</v>
      </c>
      <c r="P321" s="181"/>
      <c r="Q321" s="199"/>
      <c r="R321" s="197" t="str">
        <f t="shared" si="88"/>
        <v/>
      </c>
      <c r="S321" s="197" t="str">
        <f t="shared" si="87"/>
        <v/>
      </c>
    </row>
    <row r="322" spans="1:19" ht="38.25" hidden="1">
      <c r="A322" s="200">
        <v>94338</v>
      </c>
      <c r="B322" s="205" t="s">
        <v>230</v>
      </c>
      <c r="C322" s="127" t="s">
        <v>545</v>
      </c>
      <c r="D322" s="121" t="s">
        <v>238</v>
      </c>
      <c r="E322" s="122">
        <v>79.09</v>
      </c>
      <c r="F322" s="123">
        <f t="shared" si="105"/>
        <v>95.35</v>
      </c>
      <c r="G322" s="206"/>
      <c r="H322" s="183"/>
      <c r="I322" s="182">
        <f t="shared" si="106"/>
        <v>0</v>
      </c>
      <c r="J322" s="182">
        <f t="shared" si="107"/>
        <v>0</v>
      </c>
      <c r="K322" s="179"/>
      <c r="L322" s="183">
        <f t="shared" si="108"/>
        <v>0</v>
      </c>
      <c r="M322" s="183">
        <f t="shared" si="108"/>
        <v>0</v>
      </c>
      <c r="N322" s="184">
        <f t="shared" si="109"/>
        <v>0</v>
      </c>
      <c r="O322" s="184">
        <f t="shared" si="110"/>
        <v>0</v>
      </c>
      <c r="P322" s="181"/>
      <c r="Q322" s="199"/>
      <c r="R322" s="197" t="str">
        <f t="shared" si="88"/>
        <v/>
      </c>
      <c r="S322" s="197" t="str">
        <f t="shared" si="87"/>
        <v/>
      </c>
    </row>
    <row r="323" spans="1:19" ht="38.25" hidden="1">
      <c r="A323" s="200">
        <v>94339</v>
      </c>
      <c r="B323" s="205" t="s">
        <v>230</v>
      </c>
      <c r="C323" s="127" t="s">
        <v>546</v>
      </c>
      <c r="D323" s="121" t="s">
        <v>238</v>
      </c>
      <c r="E323" s="122">
        <v>72.180000000000007</v>
      </c>
      <c r="F323" s="123">
        <f t="shared" si="105"/>
        <v>87.02</v>
      </c>
      <c r="G323" s="206"/>
      <c r="H323" s="183"/>
      <c r="I323" s="182">
        <f t="shared" si="106"/>
        <v>0</v>
      </c>
      <c r="J323" s="182">
        <f t="shared" si="107"/>
        <v>0</v>
      </c>
      <c r="K323" s="179"/>
      <c r="L323" s="183">
        <f t="shared" si="108"/>
        <v>0</v>
      </c>
      <c r="M323" s="183">
        <f t="shared" si="108"/>
        <v>0</v>
      </c>
      <c r="N323" s="184">
        <f t="shared" si="109"/>
        <v>0</v>
      </c>
      <c r="O323" s="184">
        <f t="shared" si="110"/>
        <v>0</v>
      </c>
      <c r="P323" s="181"/>
      <c r="Q323" s="199"/>
      <c r="R323" s="197" t="str">
        <f t="shared" si="88"/>
        <v/>
      </c>
      <c r="S323" s="197" t="str">
        <f t="shared" si="87"/>
        <v/>
      </c>
    </row>
    <row r="324" spans="1:19" ht="38.25" hidden="1">
      <c r="A324" s="200">
        <v>94340</v>
      </c>
      <c r="B324" s="205" t="s">
        <v>230</v>
      </c>
      <c r="C324" s="127" t="s">
        <v>547</v>
      </c>
      <c r="D324" s="121" t="s">
        <v>238</v>
      </c>
      <c r="E324" s="122">
        <v>69.150000000000006</v>
      </c>
      <c r="F324" s="123">
        <f t="shared" si="105"/>
        <v>83.37</v>
      </c>
      <c r="G324" s="206"/>
      <c r="H324" s="183"/>
      <c r="I324" s="182">
        <f t="shared" si="106"/>
        <v>0</v>
      </c>
      <c r="J324" s="182">
        <f t="shared" si="107"/>
        <v>0</v>
      </c>
      <c r="K324" s="179"/>
      <c r="L324" s="183">
        <f t="shared" si="108"/>
        <v>0</v>
      </c>
      <c r="M324" s="183">
        <f t="shared" si="108"/>
        <v>0</v>
      </c>
      <c r="N324" s="184">
        <f t="shared" si="109"/>
        <v>0</v>
      </c>
      <c r="O324" s="184">
        <f t="shared" si="110"/>
        <v>0</v>
      </c>
      <c r="P324" s="181"/>
      <c r="Q324" s="199"/>
      <c r="R324" s="197" t="str">
        <f t="shared" si="88"/>
        <v/>
      </c>
      <c r="S324" s="197" t="str">
        <f t="shared" si="87"/>
        <v/>
      </c>
    </row>
    <row r="325" spans="1:19" ht="38.25" hidden="1">
      <c r="A325" s="200">
        <v>94341</v>
      </c>
      <c r="B325" s="205" t="s">
        <v>230</v>
      </c>
      <c r="C325" s="127" t="s">
        <v>548</v>
      </c>
      <c r="D325" s="121" t="s">
        <v>238</v>
      </c>
      <c r="E325" s="122">
        <v>65.19</v>
      </c>
      <c r="F325" s="123">
        <f t="shared" si="105"/>
        <v>78.59</v>
      </c>
      <c r="G325" s="206"/>
      <c r="H325" s="183"/>
      <c r="I325" s="182">
        <f t="shared" si="106"/>
        <v>0</v>
      </c>
      <c r="J325" s="182">
        <f t="shared" si="107"/>
        <v>0</v>
      </c>
      <c r="K325" s="179"/>
      <c r="L325" s="183">
        <f t="shared" si="108"/>
        <v>0</v>
      </c>
      <c r="M325" s="183">
        <f t="shared" si="108"/>
        <v>0</v>
      </c>
      <c r="N325" s="184">
        <f t="shared" si="109"/>
        <v>0</v>
      </c>
      <c r="O325" s="184">
        <f t="shared" si="110"/>
        <v>0</v>
      </c>
      <c r="P325" s="181"/>
      <c r="Q325" s="199"/>
      <c r="R325" s="197" t="str">
        <f t="shared" si="88"/>
        <v/>
      </c>
      <c r="S325" s="197" t="str">
        <f t="shared" si="87"/>
        <v/>
      </c>
    </row>
    <row r="326" spans="1:19" ht="25.5" hidden="1">
      <c r="A326" s="200">
        <v>96385</v>
      </c>
      <c r="B326" s="205" t="s">
        <v>230</v>
      </c>
      <c r="C326" s="127" t="s">
        <v>549</v>
      </c>
      <c r="D326" s="121" t="s">
        <v>238</v>
      </c>
      <c r="E326" s="122">
        <v>6.95</v>
      </c>
      <c r="F326" s="123">
        <f t="shared" si="105"/>
        <v>8.3800000000000008</v>
      </c>
      <c r="G326" s="206"/>
      <c r="H326" s="183"/>
      <c r="I326" s="182">
        <f t="shared" si="106"/>
        <v>0</v>
      </c>
      <c r="J326" s="182">
        <f t="shared" si="107"/>
        <v>0</v>
      </c>
      <c r="K326" s="179"/>
      <c r="L326" s="183">
        <f t="shared" si="108"/>
        <v>0</v>
      </c>
      <c r="M326" s="183">
        <f t="shared" si="108"/>
        <v>0</v>
      </c>
      <c r="N326" s="184">
        <f t="shared" si="109"/>
        <v>0</v>
      </c>
      <c r="O326" s="184">
        <f t="shared" si="110"/>
        <v>0</v>
      </c>
      <c r="P326" s="181"/>
      <c r="Q326" s="199"/>
      <c r="R326" s="197" t="str">
        <f t="shared" si="88"/>
        <v/>
      </c>
      <c r="S326" s="197" t="str">
        <f t="shared" si="87"/>
        <v/>
      </c>
    </row>
    <row r="327" spans="1:19" ht="25.5" hidden="1">
      <c r="A327" s="200">
        <v>96386</v>
      </c>
      <c r="B327" s="205" t="s">
        <v>230</v>
      </c>
      <c r="C327" s="127" t="s">
        <v>550</v>
      </c>
      <c r="D327" s="121" t="s">
        <v>238</v>
      </c>
      <c r="E327" s="122">
        <v>4.8499999999999996</v>
      </c>
      <c r="F327" s="123">
        <f t="shared" si="105"/>
        <v>5.85</v>
      </c>
      <c r="G327" s="206"/>
      <c r="H327" s="183"/>
      <c r="I327" s="182">
        <f t="shared" si="106"/>
        <v>0</v>
      </c>
      <c r="J327" s="182">
        <f t="shared" si="107"/>
        <v>0</v>
      </c>
      <c r="K327" s="179"/>
      <c r="L327" s="183">
        <f t="shared" si="108"/>
        <v>0</v>
      </c>
      <c r="M327" s="183">
        <f t="shared" si="108"/>
        <v>0</v>
      </c>
      <c r="N327" s="184">
        <f t="shared" si="109"/>
        <v>0</v>
      </c>
      <c r="O327" s="184">
        <f t="shared" si="110"/>
        <v>0</v>
      </c>
      <c r="P327" s="181"/>
      <c r="Q327" s="199"/>
      <c r="R327" s="197" t="str">
        <f t="shared" si="88"/>
        <v/>
      </c>
      <c r="S327" s="197" t="str">
        <f t="shared" si="87"/>
        <v/>
      </c>
    </row>
    <row r="328" spans="1:19">
      <c r="A328" s="200" t="s">
        <v>551</v>
      </c>
      <c r="B328" s="242"/>
      <c r="C328" s="243" t="s">
        <v>552</v>
      </c>
      <c r="D328" s="121"/>
      <c r="E328" s="122"/>
      <c r="F328" s="123"/>
      <c r="G328" s="244"/>
      <c r="H328" s="207">
        <f>F328</f>
        <v>0</v>
      </c>
      <c r="I328" s="248"/>
      <c r="J328" s="249"/>
      <c r="K328" s="179"/>
      <c r="L328" s="250"/>
      <c r="M328" s="251"/>
      <c r="N328" s="248"/>
      <c r="O328" s="249"/>
      <c r="P328" s="181"/>
      <c r="Q328" s="252" t="str">
        <f>IF(OR(SUM(J329:J351)&gt;0,SUM(O329:O351)&gt;0),"xx","")</f>
        <v>xx</v>
      </c>
      <c r="R328" s="237" t="str">
        <f t="shared" si="88"/>
        <v>x</v>
      </c>
      <c r="S328" s="197" t="str">
        <f t="shared" si="87"/>
        <v>x</v>
      </c>
    </row>
    <row r="329" spans="1:19" ht="38.25" hidden="1">
      <c r="A329" s="200">
        <v>93360</v>
      </c>
      <c r="B329" s="205" t="s">
        <v>230</v>
      </c>
      <c r="C329" s="127" t="s">
        <v>553</v>
      </c>
      <c r="D329" s="121" t="s">
        <v>238</v>
      </c>
      <c r="E329" s="122">
        <v>14.5</v>
      </c>
      <c r="F329" s="123">
        <f t="shared" ref="F329:F351" si="111">IF(E329=0,0,ROUND(E329*(1+E$10)*(1-E$11),2))</f>
        <v>17.48</v>
      </c>
      <c r="G329" s="206"/>
      <c r="H329" s="183"/>
      <c r="I329" s="182">
        <f t="shared" ref="I329:I351" si="112">IF(ISBLANK(E329),0,ROUND(F329*G329,2))</f>
        <v>0</v>
      </c>
      <c r="J329" s="182">
        <f t="shared" ref="J329:J351" si="113">IF(ISBLANK(G329),0,ROUND(G329*H329,2))</f>
        <v>0</v>
      </c>
      <c r="K329" s="179"/>
      <c r="L329" s="183">
        <f t="shared" ref="L329:M351" si="114">G329</f>
        <v>0</v>
      </c>
      <c r="M329" s="183">
        <f t="shared" si="114"/>
        <v>0</v>
      </c>
      <c r="N329" s="184">
        <f t="shared" ref="N329:N351" si="115">IF(ISBLANK(E329),0,ROUND(F329*L329,2))</f>
        <v>0</v>
      </c>
      <c r="O329" s="184">
        <f t="shared" ref="O329:O351" si="116">IF(ISBLANK(L329),0,ROUND(L329*M329,2))</f>
        <v>0</v>
      </c>
      <c r="P329" s="181"/>
      <c r="Q329" s="199"/>
      <c r="R329" s="197" t="str">
        <f t="shared" si="88"/>
        <v/>
      </c>
      <c r="S329" s="197" t="str">
        <f t="shared" si="87"/>
        <v/>
      </c>
    </row>
    <row r="330" spans="1:19" ht="38.25" hidden="1">
      <c r="A330" s="200">
        <v>93361</v>
      </c>
      <c r="B330" s="205" t="s">
        <v>230</v>
      </c>
      <c r="C330" s="127" t="s">
        <v>554</v>
      </c>
      <c r="D330" s="121" t="s">
        <v>238</v>
      </c>
      <c r="E330" s="122">
        <v>11.8</v>
      </c>
      <c r="F330" s="123">
        <f t="shared" si="111"/>
        <v>14.23</v>
      </c>
      <c r="G330" s="206"/>
      <c r="H330" s="183"/>
      <c r="I330" s="182">
        <f t="shared" si="112"/>
        <v>0</v>
      </c>
      <c r="J330" s="182">
        <f t="shared" si="113"/>
        <v>0</v>
      </c>
      <c r="K330" s="179"/>
      <c r="L330" s="183">
        <f t="shared" si="114"/>
        <v>0</v>
      </c>
      <c r="M330" s="183">
        <f t="shared" si="114"/>
        <v>0</v>
      </c>
      <c r="N330" s="184">
        <f t="shared" si="115"/>
        <v>0</v>
      </c>
      <c r="O330" s="184">
        <f t="shared" si="116"/>
        <v>0</v>
      </c>
      <c r="P330" s="181"/>
      <c r="Q330" s="199"/>
      <c r="R330" s="197" t="str">
        <f t="shared" si="88"/>
        <v/>
      </c>
      <c r="S330" s="197" t="str">
        <f t="shared" si="87"/>
        <v/>
      </c>
    </row>
    <row r="331" spans="1:19" ht="38.25" hidden="1">
      <c r="A331" s="200">
        <v>93362</v>
      </c>
      <c r="B331" s="205" t="s">
        <v>230</v>
      </c>
      <c r="C331" s="127" t="s">
        <v>555</v>
      </c>
      <c r="D331" s="121" t="s">
        <v>238</v>
      </c>
      <c r="E331" s="122">
        <v>8.2200000000000006</v>
      </c>
      <c r="F331" s="123">
        <f t="shared" si="111"/>
        <v>9.91</v>
      </c>
      <c r="G331" s="206"/>
      <c r="H331" s="183"/>
      <c r="I331" s="182">
        <f t="shared" si="112"/>
        <v>0</v>
      </c>
      <c r="J331" s="182">
        <f t="shared" si="113"/>
        <v>0</v>
      </c>
      <c r="K331" s="179"/>
      <c r="L331" s="183">
        <f t="shared" si="114"/>
        <v>0</v>
      </c>
      <c r="M331" s="183">
        <f t="shared" si="114"/>
        <v>0</v>
      </c>
      <c r="N331" s="184">
        <f t="shared" si="115"/>
        <v>0</v>
      </c>
      <c r="O331" s="184">
        <f t="shared" si="116"/>
        <v>0</v>
      </c>
      <c r="P331" s="181"/>
      <c r="Q331" s="199"/>
      <c r="R331" s="197" t="str">
        <f t="shared" si="88"/>
        <v/>
      </c>
      <c r="S331" s="197" t="str">
        <f t="shared" si="87"/>
        <v/>
      </c>
    </row>
    <row r="332" spans="1:19" ht="38.25" hidden="1">
      <c r="A332" s="200">
        <v>93363</v>
      </c>
      <c r="B332" s="205" t="s">
        <v>230</v>
      </c>
      <c r="C332" s="127" t="s">
        <v>556</v>
      </c>
      <c r="D332" s="121" t="s">
        <v>238</v>
      </c>
      <c r="E332" s="122">
        <v>8.99</v>
      </c>
      <c r="F332" s="123">
        <f t="shared" si="111"/>
        <v>10.84</v>
      </c>
      <c r="G332" s="206"/>
      <c r="H332" s="183"/>
      <c r="I332" s="182">
        <f t="shared" si="112"/>
        <v>0</v>
      </c>
      <c r="J332" s="182">
        <f t="shared" si="113"/>
        <v>0</v>
      </c>
      <c r="K332" s="179"/>
      <c r="L332" s="183">
        <f t="shared" si="114"/>
        <v>0</v>
      </c>
      <c r="M332" s="183">
        <f t="shared" si="114"/>
        <v>0</v>
      </c>
      <c r="N332" s="184">
        <f t="shared" si="115"/>
        <v>0</v>
      </c>
      <c r="O332" s="184">
        <f t="shared" si="116"/>
        <v>0</v>
      </c>
      <c r="P332" s="181"/>
      <c r="Q332" s="199"/>
      <c r="R332" s="197" t="str">
        <f t="shared" si="88"/>
        <v/>
      </c>
      <c r="S332" s="197" t="str">
        <f t="shared" si="87"/>
        <v/>
      </c>
    </row>
    <row r="333" spans="1:19" ht="51" hidden="1">
      <c r="A333" s="200">
        <v>93364</v>
      </c>
      <c r="B333" s="205" t="s">
        <v>230</v>
      </c>
      <c r="C333" s="127" t="s">
        <v>557</v>
      </c>
      <c r="D333" s="121" t="s">
        <v>238</v>
      </c>
      <c r="E333" s="122">
        <v>6.94</v>
      </c>
      <c r="F333" s="123">
        <f t="shared" si="111"/>
        <v>8.3699999999999992</v>
      </c>
      <c r="G333" s="206"/>
      <c r="H333" s="183"/>
      <c r="I333" s="182">
        <f t="shared" si="112"/>
        <v>0</v>
      </c>
      <c r="J333" s="182">
        <f t="shared" si="113"/>
        <v>0</v>
      </c>
      <c r="K333" s="179"/>
      <c r="L333" s="183">
        <f t="shared" si="114"/>
        <v>0</v>
      </c>
      <c r="M333" s="183">
        <f t="shared" si="114"/>
        <v>0</v>
      </c>
      <c r="N333" s="184">
        <f t="shared" si="115"/>
        <v>0</v>
      </c>
      <c r="O333" s="184">
        <f t="shared" si="116"/>
        <v>0</v>
      </c>
      <c r="P333" s="181"/>
      <c r="Q333" s="199"/>
      <c r="R333" s="197" t="str">
        <f t="shared" si="88"/>
        <v/>
      </c>
      <c r="S333" s="197" t="str">
        <f t="shared" si="87"/>
        <v/>
      </c>
    </row>
    <row r="334" spans="1:19" ht="38.25" hidden="1">
      <c r="A334" s="200">
        <v>93365</v>
      </c>
      <c r="B334" s="205" t="s">
        <v>230</v>
      </c>
      <c r="C334" s="127" t="s">
        <v>558</v>
      </c>
      <c r="D334" s="121" t="s">
        <v>238</v>
      </c>
      <c r="E334" s="122">
        <v>7.78</v>
      </c>
      <c r="F334" s="123">
        <f t="shared" si="111"/>
        <v>9.3800000000000008</v>
      </c>
      <c r="G334" s="206"/>
      <c r="H334" s="183"/>
      <c r="I334" s="182">
        <f t="shared" si="112"/>
        <v>0</v>
      </c>
      <c r="J334" s="182">
        <f t="shared" si="113"/>
        <v>0</v>
      </c>
      <c r="K334" s="179"/>
      <c r="L334" s="183">
        <f t="shared" si="114"/>
        <v>0</v>
      </c>
      <c r="M334" s="183">
        <f t="shared" si="114"/>
        <v>0</v>
      </c>
      <c r="N334" s="184">
        <f t="shared" si="115"/>
        <v>0</v>
      </c>
      <c r="O334" s="184">
        <f t="shared" si="116"/>
        <v>0</v>
      </c>
      <c r="P334" s="181"/>
      <c r="Q334" s="199"/>
      <c r="R334" s="197" t="str">
        <f t="shared" si="88"/>
        <v/>
      </c>
      <c r="S334" s="197" t="str">
        <f t="shared" si="87"/>
        <v/>
      </c>
    </row>
    <row r="335" spans="1:19" ht="38.25" hidden="1">
      <c r="A335" s="200">
        <v>93366</v>
      </c>
      <c r="B335" s="205" t="s">
        <v>230</v>
      </c>
      <c r="C335" s="127" t="s">
        <v>559</v>
      </c>
      <c r="D335" s="121" t="s">
        <v>238</v>
      </c>
      <c r="E335" s="122">
        <v>6.32</v>
      </c>
      <c r="F335" s="123">
        <f t="shared" si="111"/>
        <v>7.62</v>
      </c>
      <c r="G335" s="206"/>
      <c r="H335" s="183"/>
      <c r="I335" s="182">
        <f t="shared" si="112"/>
        <v>0</v>
      </c>
      <c r="J335" s="182">
        <f t="shared" si="113"/>
        <v>0</v>
      </c>
      <c r="K335" s="179"/>
      <c r="L335" s="183">
        <f t="shared" si="114"/>
        <v>0</v>
      </c>
      <c r="M335" s="183">
        <f t="shared" si="114"/>
        <v>0</v>
      </c>
      <c r="N335" s="184">
        <f t="shared" si="115"/>
        <v>0</v>
      </c>
      <c r="O335" s="184">
        <f t="shared" si="116"/>
        <v>0</v>
      </c>
      <c r="P335" s="181"/>
      <c r="Q335" s="199"/>
      <c r="R335" s="197" t="str">
        <f t="shared" si="88"/>
        <v/>
      </c>
      <c r="S335" s="197" t="str">
        <f t="shared" si="87"/>
        <v/>
      </c>
    </row>
    <row r="336" spans="1:19" ht="38.25" hidden="1">
      <c r="A336" s="200">
        <v>93367</v>
      </c>
      <c r="B336" s="205" t="s">
        <v>230</v>
      </c>
      <c r="C336" s="127" t="s">
        <v>560</v>
      </c>
      <c r="D336" s="121" t="s">
        <v>238</v>
      </c>
      <c r="E336" s="122">
        <v>13.63</v>
      </c>
      <c r="F336" s="123">
        <f t="shared" si="111"/>
        <v>16.43</v>
      </c>
      <c r="G336" s="206"/>
      <c r="H336" s="183"/>
      <c r="I336" s="182">
        <f t="shared" si="112"/>
        <v>0</v>
      </c>
      <c r="J336" s="182">
        <f t="shared" si="113"/>
        <v>0</v>
      </c>
      <c r="K336" s="179"/>
      <c r="L336" s="183">
        <f t="shared" si="114"/>
        <v>0</v>
      </c>
      <c r="M336" s="183">
        <f t="shared" si="114"/>
        <v>0</v>
      </c>
      <c r="N336" s="184">
        <f t="shared" si="115"/>
        <v>0</v>
      </c>
      <c r="O336" s="184">
        <f t="shared" si="116"/>
        <v>0</v>
      </c>
      <c r="P336" s="181"/>
      <c r="Q336" s="199"/>
      <c r="R336" s="197" t="str">
        <f t="shared" si="88"/>
        <v/>
      </c>
      <c r="S336" s="197" t="str">
        <f t="shared" si="87"/>
        <v/>
      </c>
    </row>
    <row r="337" spans="1:19" ht="38.25" hidden="1">
      <c r="A337" s="200">
        <v>93368</v>
      </c>
      <c r="B337" s="205" t="s">
        <v>230</v>
      </c>
      <c r="C337" s="127" t="s">
        <v>561</v>
      </c>
      <c r="D337" s="121" t="s">
        <v>238</v>
      </c>
      <c r="E337" s="122">
        <v>10.88</v>
      </c>
      <c r="F337" s="123">
        <f t="shared" si="111"/>
        <v>13.12</v>
      </c>
      <c r="G337" s="206"/>
      <c r="H337" s="183"/>
      <c r="I337" s="182">
        <f t="shared" si="112"/>
        <v>0</v>
      </c>
      <c r="J337" s="182">
        <f t="shared" si="113"/>
        <v>0</v>
      </c>
      <c r="K337" s="179"/>
      <c r="L337" s="183">
        <f t="shared" si="114"/>
        <v>0</v>
      </c>
      <c r="M337" s="183">
        <f t="shared" si="114"/>
        <v>0</v>
      </c>
      <c r="N337" s="184">
        <f t="shared" si="115"/>
        <v>0</v>
      </c>
      <c r="O337" s="184">
        <f t="shared" si="116"/>
        <v>0</v>
      </c>
      <c r="P337" s="181"/>
      <c r="Q337" s="199"/>
      <c r="R337" s="197" t="str">
        <f t="shared" si="88"/>
        <v/>
      </c>
      <c r="S337" s="197" t="str">
        <f t="shared" si="87"/>
        <v/>
      </c>
    </row>
    <row r="338" spans="1:19" ht="51" hidden="1">
      <c r="A338" s="200">
        <v>93369</v>
      </c>
      <c r="B338" s="205" t="s">
        <v>230</v>
      </c>
      <c r="C338" s="127" t="s">
        <v>562</v>
      </c>
      <c r="D338" s="121" t="s">
        <v>238</v>
      </c>
      <c r="E338" s="122">
        <v>7.35</v>
      </c>
      <c r="F338" s="123">
        <f t="shared" si="111"/>
        <v>8.86</v>
      </c>
      <c r="G338" s="206"/>
      <c r="H338" s="183"/>
      <c r="I338" s="182">
        <f t="shared" si="112"/>
        <v>0</v>
      </c>
      <c r="J338" s="182">
        <f t="shared" si="113"/>
        <v>0</v>
      </c>
      <c r="K338" s="179"/>
      <c r="L338" s="183">
        <f t="shared" si="114"/>
        <v>0</v>
      </c>
      <c r="M338" s="183">
        <f t="shared" si="114"/>
        <v>0</v>
      </c>
      <c r="N338" s="184">
        <f t="shared" si="115"/>
        <v>0</v>
      </c>
      <c r="O338" s="184">
        <f t="shared" si="116"/>
        <v>0</v>
      </c>
      <c r="P338" s="181"/>
      <c r="Q338" s="199"/>
      <c r="R338" s="197" t="str">
        <f t="shared" si="88"/>
        <v/>
      </c>
      <c r="S338" s="197" t="str">
        <f t="shared" si="87"/>
        <v/>
      </c>
    </row>
    <row r="339" spans="1:19" ht="38.25" hidden="1">
      <c r="A339" s="200">
        <v>93370</v>
      </c>
      <c r="B339" s="205" t="s">
        <v>230</v>
      </c>
      <c r="C339" s="127" t="s">
        <v>563</v>
      </c>
      <c r="D339" s="121" t="s">
        <v>238</v>
      </c>
      <c r="E339" s="122">
        <v>8.15</v>
      </c>
      <c r="F339" s="123">
        <f t="shared" si="111"/>
        <v>9.83</v>
      </c>
      <c r="G339" s="206"/>
      <c r="H339" s="183"/>
      <c r="I339" s="182">
        <f t="shared" si="112"/>
        <v>0</v>
      </c>
      <c r="J339" s="182">
        <f t="shared" si="113"/>
        <v>0</v>
      </c>
      <c r="K339" s="179"/>
      <c r="L339" s="183">
        <f t="shared" si="114"/>
        <v>0</v>
      </c>
      <c r="M339" s="183">
        <f t="shared" si="114"/>
        <v>0</v>
      </c>
      <c r="N339" s="184">
        <f t="shared" si="115"/>
        <v>0</v>
      </c>
      <c r="O339" s="184">
        <f t="shared" si="116"/>
        <v>0</v>
      </c>
      <c r="P339" s="181"/>
      <c r="Q339" s="199"/>
      <c r="R339" s="197" t="str">
        <f t="shared" si="88"/>
        <v/>
      </c>
      <c r="S339" s="197" t="str">
        <f t="shared" si="87"/>
        <v/>
      </c>
    </row>
    <row r="340" spans="1:19" ht="51" hidden="1">
      <c r="A340" s="200">
        <v>93371</v>
      </c>
      <c r="B340" s="205" t="s">
        <v>230</v>
      </c>
      <c r="C340" s="127" t="s">
        <v>564</v>
      </c>
      <c r="D340" s="121" t="s">
        <v>238</v>
      </c>
      <c r="E340" s="122">
        <v>6.08</v>
      </c>
      <c r="F340" s="123">
        <f t="shared" si="111"/>
        <v>7.33</v>
      </c>
      <c r="G340" s="206"/>
      <c r="H340" s="183"/>
      <c r="I340" s="182">
        <f t="shared" si="112"/>
        <v>0</v>
      </c>
      <c r="J340" s="182">
        <f t="shared" si="113"/>
        <v>0</v>
      </c>
      <c r="K340" s="179"/>
      <c r="L340" s="183">
        <f t="shared" si="114"/>
        <v>0</v>
      </c>
      <c r="M340" s="183">
        <f t="shared" si="114"/>
        <v>0</v>
      </c>
      <c r="N340" s="184">
        <f t="shared" si="115"/>
        <v>0</v>
      </c>
      <c r="O340" s="184">
        <f t="shared" si="116"/>
        <v>0</v>
      </c>
      <c r="P340" s="181"/>
      <c r="Q340" s="199"/>
      <c r="R340" s="197" t="str">
        <f t="shared" si="88"/>
        <v/>
      </c>
      <c r="S340" s="197" t="str">
        <f t="shared" si="87"/>
        <v/>
      </c>
    </row>
    <row r="341" spans="1:19" ht="38.25" hidden="1">
      <c r="A341" s="200">
        <v>93372</v>
      </c>
      <c r="B341" s="205" t="s">
        <v>230</v>
      </c>
      <c r="C341" s="127" t="s">
        <v>565</v>
      </c>
      <c r="D341" s="121" t="s">
        <v>238</v>
      </c>
      <c r="E341" s="122">
        <v>6.99</v>
      </c>
      <c r="F341" s="123">
        <f t="shared" si="111"/>
        <v>8.43</v>
      </c>
      <c r="G341" s="206"/>
      <c r="H341" s="183"/>
      <c r="I341" s="182">
        <f t="shared" si="112"/>
        <v>0</v>
      </c>
      <c r="J341" s="182">
        <f t="shared" si="113"/>
        <v>0</v>
      </c>
      <c r="K341" s="179"/>
      <c r="L341" s="183">
        <f t="shared" si="114"/>
        <v>0</v>
      </c>
      <c r="M341" s="183">
        <f t="shared" si="114"/>
        <v>0</v>
      </c>
      <c r="N341" s="184">
        <f t="shared" si="115"/>
        <v>0</v>
      </c>
      <c r="O341" s="184">
        <f t="shared" si="116"/>
        <v>0</v>
      </c>
      <c r="P341" s="181"/>
      <c r="Q341" s="199"/>
      <c r="R341" s="197" t="str">
        <f t="shared" si="88"/>
        <v/>
      </c>
      <c r="S341" s="197" t="str">
        <f t="shared" si="87"/>
        <v/>
      </c>
    </row>
    <row r="342" spans="1:19" ht="51" hidden="1">
      <c r="A342" s="200">
        <v>93373</v>
      </c>
      <c r="B342" s="205" t="s">
        <v>230</v>
      </c>
      <c r="C342" s="127" t="s">
        <v>566</v>
      </c>
      <c r="D342" s="121" t="s">
        <v>238</v>
      </c>
      <c r="E342" s="122">
        <v>5.46</v>
      </c>
      <c r="F342" s="123">
        <f t="shared" si="111"/>
        <v>6.58</v>
      </c>
      <c r="G342" s="206"/>
      <c r="H342" s="183"/>
      <c r="I342" s="182">
        <f t="shared" si="112"/>
        <v>0</v>
      </c>
      <c r="J342" s="182">
        <f t="shared" si="113"/>
        <v>0</v>
      </c>
      <c r="K342" s="179"/>
      <c r="L342" s="183">
        <f t="shared" si="114"/>
        <v>0</v>
      </c>
      <c r="M342" s="183">
        <f t="shared" si="114"/>
        <v>0</v>
      </c>
      <c r="N342" s="184">
        <f t="shared" si="115"/>
        <v>0</v>
      </c>
      <c r="O342" s="184">
        <f t="shared" si="116"/>
        <v>0</v>
      </c>
      <c r="P342" s="181"/>
      <c r="Q342" s="199"/>
      <c r="R342" s="197" t="str">
        <f t="shared" si="88"/>
        <v/>
      </c>
      <c r="S342" s="197" t="str">
        <f t="shared" si="87"/>
        <v/>
      </c>
    </row>
    <row r="343" spans="1:19" ht="51" hidden="1">
      <c r="A343" s="200">
        <v>93374</v>
      </c>
      <c r="B343" s="205" t="s">
        <v>230</v>
      </c>
      <c r="C343" s="127" t="s">
        <v>567</v>
      </c>
      <c r="D343" s="121" t="s">
        <v>238</v>
      </c>
      <c r="E343" s="122">
        <v>18.54</v>
      </c>
      <c r="F343" s="123">
        <f t="shared" si="111"/>
        <v>22.35</v>
      </c>
      <c r="G343" s="206"/>
      <c r="H343" s="183"/>
      <c r="I343" s="182">
        <f t="shared" si="112"/>
        <v>0</v>
      </c>
      <c r="J343" s="182">
        <f t="shared" si="113"/>
        <v>0</v>
      </c>
      <c r="K343" s="179"/>
      <c r="L343" s="183">
        <f t="shared" si="114"/>
        <v>0</v>
      </c>
      <c r="M343" s="183">
        <f t="shared" si="114"/>
        <v>0</v>
      </c>
      <c r="N343" s="184">
        <f t="shared" si="115"/>
        <v>0</v>
      </c>
      <c r="O343" s="184">
        <f t="shared" si="116"/>
        <v>0</v>
      </c>
      <c r="P343" s="181"/>
      <c r="Q343" s="199"/>
      <c r="R343" s="197" t="str">
        <f t="shared" si="88"/>
        <v/>
      </c>
      <c r="S343" s="197" t="str">
        <f t="shared" si="87"/>
        <v/>
      </c>
    </row>
    <row r="344" spans="1:19" ht="38.25" hidden="1">
      <c r="A344" s="200">
        <v>93375</v>
      </c>
      <c r="B344" s="205" t="s">
        <v>230</v>
      </c>
      <c r="C344" s="127" t="s">
        <v>568</v>
      </c>
      <c r="D344" s="121" t="s">
        <v>238</v>
      </c>
      <c r="E344" s="122">
        <v>14.29</v>
      </c>
      <c r="F344" s="123">
        <f t="shared" si="111"/>
        <v>17.23</v>
      </c>
      <c r="G344" s="206"/>
      <c r="H344" s="183"/>
      <c r="I344" s="182">
        <f t="shared" si="112"/>
        <v>0</v>
      </c>
      <c r="J344" s="182">
        <f t="shared" si="113"/>
        <v>0</v>
      </c>
      <c r="K344" s="179"/>
      <c r="L344" s="183">
        <f t="shared" si="114"/>
        <v>0</v>
      </c>
      <c r="M344" s="183">
        <f t="shared" si="114"/>
        <v>0</v>
      </c>
      <c r="N344" s="184">
        <f t="shared" si="115"/>
        <v>0</v>
      </c>
      <c r="O344" s="184">
        <f t="shared" si="116"/>
        <v>0</v>
      </c>
      <c r="P344" s="181"/>
      <c r="Q344" s="199"/>
      <c r="R344" s="197" t="str">
        <f t="shared" si="88"/>
        <v/>
      </c>
      <c r="S344" s="197" t="str">
        <f t="shared" si="87"/>
        <v/>
      </c>
    </row>
    <row r="345" spans="1:19" ht="38.25" hidden="1">
      <c r="A345" s="200">
        <v>93376</v>
      </c>
      <c r="B345" s="205" t="s">
        <v>230</v>
      </c>
      <c r="C345" s="127" t="s">
        <v>569</v>
      </c>
      <c r="D345" s="121" t="s">
        <v>238</v>
      </c>
      <c r="E345" s="122">
        <v>11.58</v>
      </c>
      <c r="F345" s="123">
        <f t="shared" si="111"/>
        <v>13.96</v>
      </c>
      <c r="G345" s="206"/>
      <c r="H345" s="183"/>
      <c r="I345" s="182">
        <f t="shared" si="112"/>
        <v>0</v>
      </c>
      <c r="J345" s="182">
        <f t="shared" si="113"/>
        <v>0</v>
      </c>
      <c r="K345" s="179"/>
      <c r="L345" s="183">
        <f t="shared" si="114"/>
        <v>0</v>
      </c>
      <c r="M345" s="183">
        <f t="shared" si="114"/>
        <v>0</v>
      </c>
      <c r="N345" s="184">
        <f t="shared" si="115"/>
        <v>0</v>
      </c>
      <c r="O345" s="184">
        <f t="shared" si="116"/>
        <v>0</v>
      </c>
      <c r="P345" s="181"/>
      <c r="Q345" s="199"/>
      <c r="R345" s="197" t="str">
        <f t="shared" si="88"/>
        <v/>
      </c>
      <c r="S345" s="197" t="str">
        <f t="shared" si="87"/>
        <v/>
      </c>
    </row>
    <row r="346" spans="1:19" ht="51" hidden="1">
      <c r="A346" s="200">
        <v>93377</v>
      </c>
      <c r="B346" s="205" t="s">
        <v>230</v>
      </c>
      <c r="C346" s="127" t="s">
        <v>570</v>
      </c>
      <c r="D346" s="121" t="s">
        <v>238</v>
      </c>
      <c r="E346" s="122">
        <v>7.47</v>
      </c>
      <c r="F346" s="123">
        <f t="shared" si="111"/>
        <v>9.01</v>
      </c>
      <c r="G346" s="206"/>
      <c r="H346" s="183"/>
      <c r="I346" s="182">
        <f t="shared" si="112"/>
        <v>0</v>
      </c>
      <c r="J346" s="182">
        <f t="shared" si="113"/>
        <v>0</v>
      </c>
      <c r="K346" s="179"/>
      <c r="L346" s="183">
        <f t="shared" si="114"/>
        <v>0</v>
      </c>
      <c r="M346" s="183">
        <f t="shared" si="114"/>
        <v>0</v>
      </c>
      <c r="N346" s="184">
        <f t="shared" si="115"/>
        <v>0</v>
      </c>
      <c r="O346" s="184">
        <f t="shared" si="116"/>
        <v>0</v>
      </c>
      <c r="P346" s="181"/>
      <c r="Q346" s="199"/>
      <c r="R346" s="197" t="str">
        <f t="shared" si="88"/>
        <v/>
      </c>
      <c r="S346" s="197" t="str">
        <f t="shared" si="87"/>
        <v/>
      </c>
    </row>
    <row r="347" spans="1:19" ht="38.25" hidden="1">
      <c r="A347" s="200">
        <v>93378</v>
      </c>
      <c r="B347" s="205" t="s">
        <v>230</v>
      </c>
      <c r="C347" s="127" t="s">
        <v>571</v>
      </c>
      <c r="D347" s="121" t="s">
        <v>238</v>
      </c>
      <c r="E347" s="122">
        <v>17.510000000000002</v>
      </c>
      <c r="F347" s="123">
        <f t="shared" si="111"/>
        <v>21.11</v>
      </c>
      <c r="G347" s="206"/>
      <c r="H347" s="183"/>
      <c r="I347" s="182">
        <f t="shared" si="112"/>
        <v>0</v>
      </c>
      <c r="J347" s="182">
        <f t="shared" si="113"/>
        <v>0</v>
      </c>
      <c r="K347" s="179"/>
      <c r="L347" s="183">
        <f t="shared" si="114"/>
        <v>0</v>
      </c>
      <c r="M347" s="183">
        <f t="shared" si="114"/>
        <v>0</v>
      </c>
      <c r="N347" s="184">
        <f t="shared" si="115"/>
        <v>0</v>
      </c>
      <c r="O347" s="184">
        <f t="shared" si="116"/>
        <v>0</v>
      </c>
      <c r="P347" s="181"/>
      <c r="Q347" s="199"/>
      <c r="R347" s="197" t="str">
        <f t="shared" si="88"/>
        <v/>
      </c>
      <c r="S347" s="197" t="str">
        <f t="shared" si="87"/>
        <v/>
      </c>
    </row>
    <row r="348" spans="1:19" ht="38.25" hidden="1">
      <c r="A348" s="200">
        <v>93379</v>
      </c>
      <c r="B348" s="205" t="s">
        <v>230</v>
      </c>
      <c r="C348" s="127" t="s">
        <v>572</v>
      </c>
      <c r="D348" s="121" t="s">
        <v>238</v>
      </c>
      <c r="E348" s="122">
        <v>13.49</v>
      </c>
      <c r="F348" s="123">
        <f t="shared" si="111"/>
        <v>16.260000000000002</v>
      </c>
      <c r="G348" s="206"/>
      <c r="H348" s="183"/>
      <c r="I348" s="182">
        <f t="shared" si="112"/>
        <v>0</v>
      </c>
      <c r="J348" s="182">
        <f t="shared" si="113"/>
        <v>0</v>
      </c>
      <c r="K348" s="179"/>
      <c r="L348" s="183">
        <f t="shared" si="114"/>
        <v>0</v>
      </c>
      <c r="M348" s="183">
        <f t="shared" si="114"/>
        <v>0</v>
      </c>
      <c r="N348" s="184">
        <f t="shared" si="115"/>
        <v>0</v>
      </c>
      <c r="O348" s="184">
        <f t="shared" si="116"/>
        <v>0</v>
      </c>
      <c r="P348" s="181"/>
      <c r="Q348" s="199"/>
      <c r="R348" s="197" t="str">
        <f t="shared" si="88"/>
        <v/>
      </c>
      <c r="S348" s="197" t="str">
        <f t="shared" si="87"/>
        <v/>
      </c>
    </row>
    <row r="349" spans="1:19" ht="38.25" hidden="1">
      <c r="A349" s="200">
        <v>93380</v>
      </c>
      <c r="B349" s="205" t="s">
        <v>230</v>
      </c>
      <c r="C349" s="127" t="s">
        <v>573</v>
      </c>
      <c r="D349" s="121" t="s">
        <v>238</v>
      </c>
      <c r="E349" s="122">
        <v>10.97</v>
      </c>
      <c r="F349" s="123">
        <f t="shared" si="111"/>
        <v>13.23</v>
      </c>
      <c r="G349" s="206"/>
      <c r="H349" s="183"/>
      <c r="I349" s="182">
        <f t="shared" si="112"/>
        <v>0</v>
      </c>
      <c r="J349" s="182">
        <f t="shared" si="113"/>
        <v>0</v>
      </c>
      <c r="K349" s="179"/>
      <c r="L349" s="183">
        <f t="shared" si="114"/>
        <v>0</v>
      </c>
      <c r="M349" s="183">
        <f t="shared" si="114"/>
        <v>0</v>
      </c>
      <c r="N349" s="184">
        <f t="shared" si="115"/>
        <v>0</v>
      </c>
      <c r="O349" s="184">
        <f t="shared" si="116"/>
        <v>0</v>
      </c>
      <c r="P349" s="181"/>
      <c r="Q349" s="199"/>
      <c r="R349" s="197" t="str">
        <f t="shared" si="88"/>
        <v/>
      </c>
      <c r="S349" s="197" t="str">
        <f t="shared" si="87"/>
        <v/>
      </c>
    </row>
    <row r="350" spans="1:19" ht="51" hidden="1">
      <c r="A350" s="200">
        <v>93381</v>
      </c>
      <c r="B350" s="205" t="s">
        <v>230</v>
      </c>
      <c r="C350" s="127" t="s">
        <v>574</v>
      </c>
      <c r="D350" s="121" t="s">
        <v>238</v>
      </c>
      <c r="E350" s="122">
        <v>7.03</v>
      </c>
      <c r="F350" s="123">
        <f t="shared" si="111"/>
        <v>8.48</v>
      </c>
      <c r="G350" s="206"/>
      <c r="H350" s="183"/>
      <c r="I350" s="182">
        <f t="shared" si="112"/>
        <v>0</v>
      </c>
      <c r="J350" s="182">
        <f t="shared" si="113"/>
        <v>0</v>
      </c>
      <c r="K350" s="179"/>
      <c r="L350" s="183">
        <f t="shared" si="114"/>
        <v>0</v>
      </c>
      <c r="M350" s="183">
        <f t="shared" si="114"/>
        <v>0</v>
      </c>
      <c r="N350" s="184">
        <f t="shared" si="115"/>
        <v>0</v>
      </c>
      <c r="O350" s="184">
        <f t="shared" si="116"/>
        <v>0</v>
      </c>
      <c r="P350" s="181"/>
      <c r="Q350" s="199"/>
      <c r="R350" s="197" t="str">
        <f t="shared" si="88"/>
        <v/>
      </c>
      <c r="S350" s="197" t="str">
        <f t="shared" si="87"/>
        <v/>
      </c>
    </row>
    <row r="351" spans="1:19">
      <c r="A351" s="200">
        <v>93382</v>
      </c>
      <c r="B351" s="205" t="s">
        <v>230</v>
      </c>
      <c r="C351" s="127" t="s">
        <v>575</v>
      </c>
      <c r="D351" s="121" t="s">
        <v>238</v>
      </c>
      <c r="E351" s="122">
        <v>25.97</v>
      </c>
      <c r="F351" s="123">
        <f t="shared" si="111"/>
        <v>31.31</v>
      </c>
      <c r="G351" s="206">
        <v>18.600000000000001</v>
      </c>
      <c r="H351" s="207">
        <f>F351</f>
        <v>31.31</v>
      </c>
      <c r="I351" s="182">
        <f t="shared" si="112"/>
        <v>582.37</v>
      </c>
      <c r="J351" s="182">
        <f t="shared" si="113"/>
        <v>582.37</v>
      </c>
      <c r="K351" s="179"/>
      <c r="L351" s="183">
        <f t="shared" si="114"/>
        <v>18.600000000000001</v>
      </c>
      <c r="M351" s="183">
        <f t="shared" si="114"/>
        <v>31.31</v>
      </c>
      <c r="N351" s="184">
        <f t="shared" si="115"/>
        <v>582.37</v>
      </c>
      <c r="O351" s="184">
        <f t="shared" si="116"/>
        <v>582.37</v>
      </c>
      <c r="P351" s="181"/>
      <c r="Q351" s="236"/>
      <c r="R351" s="237" t="str">
        <f t="shared" si="88"/>
        <v>x</v>
      </c>
      <c r="S351" s="197" t="str">
        <f t="shared" si="87"/>
        <v>x</v>
      </c>
    </row>
    <row r="352" spans="1:19" hidden="1">
      <c r="A352" s="200" t="s">
        <v>576</v>
      </c>
      <c r="B352" s="242"/>
      <c r="C352" s="243" t="s">
        <v>577</v>
      </c>
      <c r="D352" s="121"/>
      <c r="E352" s="122"/>
      <c r="F352" s="123"/>
      <c r="G352" s="244"/>
      <c r="H352" s="246"/>
      <c r="I352" s="248"/>
      <c r="J352" s="249"/>
      <c r="K352" s="179"/>
      <c r="L352" s="250"/>
      <c r="M352" s="251"/>
      <c r="N352" s="248"/>
      <c r="O352" s="249"/>
      <c r="P352" s="181"/>
      <c r="Q352" s="198" t="str">
        <f>IF(OR(SUM(J352)&gt;0,SUM(O352)&gt;0),"xx","")</f>
        <v/>
      </c>
      <c r="R352" s="197" t="str">
        <f t="shared" si="88"/>
        <v/>
      </c>
      <c r="S352" s="197" t="str">
        <f t="shared" si="87"/>
        <v/>
      </c>
    </row>
    <row r="353" spans="1:19" hidden="1">
      <c r="A353" s="200" t="s">
        <v>578</v>
      </c>
      <c r="B353" s="242"/>
      <c r="C353" s="243" t="s">
        <v>579</v>
      </c>
      <c r="D353" s="121"/>
      <c r="E353" s="122"/>
      <c r="F353" s="123"/>
      <c r="G353" s="244"/>
      <c r="H353" s="246"/>
      <c r="I353" s="248"/>
      <c r="J353" s="249"/>
      <c r="K353" s="179"/>
      <c r="L353" s="250"/>
      <c r="M353" s="251"/>
      <c r="N353" s="248"/>
      <c r="O353" s="249"/>
      <c r="P353" s="181"/>
      <c r="Q353" s="198" t="str">
        <f>IF(OR(SUM(J354:J354)&gt;0,SUM(O354:O354)&gt;0),"xx","")</f>
        <v/>
      </c>
      <c r="R353" s="197" t="str">
        <f t="shared" si="88"/>
        <v/>
      </c>
      <c r="S353" s="197" t="str">
        <f t="shared" si="87"/>
        <v/>
      </c>
    </row>
    <row r="354" spans="1:19" hidden="1">
      <c r="A354" s="200">
        <v>96995</v>
      </c>
      <c r="B354" s="205" t="s">
        <v>230</v>
      </c>
      <c r="C354" s="127" t="s">
        <v>580</v>
      </c>
      <c r="D354" s="121" t="s">
        <v>238</v>
      </c>
      <c r="E354" s="122">
        <v>41.63</v>
      </c>
      <c r="F354" s="123">
        <f>IF(E354=0,0,ROUND(E354*(1+E$10)*(1-E$11),2))</f>
        <v>50.19</v>
      </c>
      <c r="G354" s="206"/>
      <c r="H354" s="183"/>
      <c r="I354" s="182">
        <f t="shared" ref="I354" si="117">IF(ISBLANK(E354),0,ROUND(F354*G354,2))</f>
        <v>0</v>
      </c>
      <c r="J354" s="182">
        <f>IF(ISBLANK(G354),0,ROUND(G354*H354,2))</f>
        <v>0</v>
      </c>
      <c r="K354" s="179"/>
      <c r="L354" s="183">
        <f t="shared" ref="L354:M354" si="118">G354</f>
        <v>0</v>
      </c>
      <c r="M354" s="183">
        <f t="shared" si="118"/>
        <v>0</v>
      </c>
      <c r="N354" s="184">
        <f t="shared" ref="N354" si="119">IF(ISBLANK(E354),0,ROUND(F354*L354,2))</f>
        <v>0</v>
      </c>
      <c r="O354" s="184">
        <f t="shared" ref="O354" si="120">IF(ISBLANK(L354),0,ROUND(L354*M354,2))</f>
        <v>0</v>
      </c>
      <c r="P354" s="181"/>
      <c r="Q354" s="199"/>
      <c r="R354" s="197" t="str">
        <f t="shared" si="88"/>
        <v/>
      </c>
      <c r="S354" s="197" t="str">
        <f t="shared" si="87"/>
        <v/>
      </c>
    </row>
    <row r="355" spans="1:19" hidden="1">
      <c r="A355" s="200" t="s">
        <v>581</v>
      </c>
      <c r="B355" s="242"/>
      <c r="C355" s="243" t="s">
        <v>582</v>
      </c>
      <c r="D355" s="121"/>
      <c r="E355" s="122"/>
      <c r="F355" s="123"/>
      <c r="G355" s="244"/>
      <c r="H355" s="246"/>
      <c r="I355" s="248"/>
      <c r="J355" s="249"/>
      <c r="K355" s="179"/>
      <c r="L355" s="250"/>
      <c r="M355" s="251"/>
      <c r="N355" s="248"/>
      <c r="O355" s="249"/>
      <c r="P355" s="181"/>
      <c r="Q355" s="198" t="str">
        <f>IF(OR(SUM(J356:J368)&gt;0,SUM(O356:O368)&gt;0),"xx","")</f>
        <v/>
      </c>
      <c r="R355" s="197" t="str">
        <f t="shared" si="88"/>
        <v/>
      </c>
      <c r="S355" s="197" t="str">
        <f t="shared" si="87"/>
        <v/>
      </c>
    </row>
    <row r="356" spans="1:19" ht="38.25" hidden="1">
      <c r="A356" s="200">
        <v>96388</v>
      </c>
      <c r="B356" s="205" t="s">
        <v>230</v>
      </c>
      <c r="C356" s="127" t="s">
        <v>583</v>
      </c>
      <c r="D356" s="121" t="s">
        <v>238</v>
      </c>
      <c r="E356" s="122">
        <v>6.87</v>
      </c>
      <c r="F356" s="123">
        <f t="shared" ref="F356:F368" si="121">IF(E356=0,0,ROUND(E356*(1+E$10)*(1-E$11),2))</f>
        <v>8.2799999999999994</v>
      </c>
      <c r="G356" s="206"/>
      <c r="H356" s="183"/>
      <c r="I356" s="182">
        <f t="shared" ref="I356:I368" si="122">IF(ISBLANK(E356),0,ROUND(F356*G356,2))</f>
        <v>0</v>
      </c>
      <c r="J356" s="182">
        <f t="shared" ref="J356:J368" si="123">IF(ISBLANK(G356),0,ROUND(G356*H356,2))</f>
        <v>0</v>
      </c>
      <c r="K356" s="179"/>
      <c r="L356" s="183">
        <f t="shared" ref="L356:M368" si="124">G356</f>
        <v>0</v>
      </c>
      <c r="M356" s="183">
        <f t="shared" si="124"/>
        <v>0</v>
      </c>
      <c r="N356" s="184">
        <f t="shared" ref="N356:N368" si="125">IF(ISBLANK(E356),0,ROUND(F356*L356,2))</f>
        <v>0</v>
      </c>
      <c r="O356" s="184">
        <f t="shared" ref="O356:O368" si="126">IF(ISBLANK(L356),0,ROUND(L356*M356,2))</f>
        <v>0</v>
      </c>
      <c r="P356" s="181"/>
      <c r="Q356" s="199"/>
      <c r="R356" s="197" t="str">
        <f t="shared" si="88"/>
        <v/>
      </c>
      <c r="S356" s="197" t="str">
        <f t="shared" si="87"/>
        <v/>
      </c>
    </row>
    <row r="357" spans="1:19" ht="38.25" hidden="1">
      <c r="A357" s="200">
        <v>96389</v>
      </c>
      <c r="B357" s="205" t="s">
        <v>230</v>
      </c>
      <c r="C357" s="127" t="s">
        <v>584</v>
      </c>
      <c r="D357" s="121" t="s">
        <v>238</v>
      </c>
      <c r="E357" s="122">
        <v>31.1</v>
      </c>
      <c r="F357" s="123">
        <f t="shared" si="121"/>
        <v>37.49</v>
      </c>
      <c r="G357" s="206"/>
      <c r="H357" s="183"/>
      <c r="I357" s="182">
        <f t="shared" si="122"/>
        <v>0</v>
      </c>
      <c r="J357" s="182">
        <f t="shared" si="123"/>
        <v>0</v>
      </c>
      <c r="K357" s="179"/>
      <c r="L357" s="183">
        <f t="shared" si="124"/>
        <v>0</v>
      </c>
      <c r="M357" s="183">
        <f t="shared" si="124"/>
        <v>0</v>
      </c>
      <c r="N357" s="184">
        <f t="shared" si="125"/>
        <v>0</v>
      </c>
      <c r="O357" s="184">
        <f t="shared" si="126"/>
        <v>0</v>
      </c>
      <c r="P357" s="181"/>
      <c r="Q357" s="199"/>
      <c r="R357" s="197" t="str">
        <f t="shared" si="88"/>
        <v/>
      </c>
      <c r="S357" s="197" t="str">
        <f t="shared" si="87"/>
        <v/>
      </c>
    </row>
    <row r="358" spans="1:19" ht="38.25" hidden="1">
      <c r="A358" s="200">
        <v>96390</v>
      </c>
      <c r="B358" s="205" t="s">
        <v>230</v>
      </c>
      <c r="C358" s="127" t="s">
        <v>585</v>
      </c>
      <c r="D358" s="121" t="s">
        <v>238</v>
      </c>
      <c r="E358" s="122">
        <v>49.19</v>
      </c>
      <c r="F358" s="123">
        <f t="shared" si="121"/>
        <v>59.3</v>
      </c>
      <c r="G358" s="206"/>
      <c r="H358" s="183"/>
      <c r="I358" s="182">
        <f t="shared" si="122"/>
        <v>0</v>
      </c>
      <c r="J358" s="182">
        <f t="shared" si="123"/>
        <v>0</v>
      </c>
      <c r="K358" s="179"/>
      <c r="L358" s="183">
        <f t="shared" si="124"/>
        <v>0</v>
      </c>
      <c r="M358" s="183">
        <f t="shared" si="124"/>
        <v>0</v>
      </c>
      <c r="N358" s="184">
        <f t="shared" si="125"/>
        <v>0</v>
      </c>
      <c r="O358" s="184">
        <f t="shared" si="126"/>
        <v>0</v>
      </c>
      <c r="P358" s="181"/>
      <c r="Q358" s="199"/>
      <c r="R358" s="197" t="str">
        <f t="shared" si="88"/>
        <v/>
      </c>
      <c r="S358" s="197" t="str">
        <f t="shared" si="87"/>
        <v/>
      </c>
    </row>
    <row r="359" spans="1:19" ht="38.25" hidden="1">
      <c r="A359" s="200">
        <v>96391</v>
      </c>
      <c r="B359" s="205" t="s">
        <v>230</v>
      </c>
      <c r="C359" s="127" t="s">
        <v>586</v>
      </c>
      <c r="D359" s="121" t="s">
        <v>238</v>
      </c>
      <c r="E359" s="122">
        <v>68.540000000000006</v>
      </c>
      <c r="F359" s="123">
        <f t="shared" si="121"/>
        <v>82.63</v>
      </c>
      <c r="G359" s="206"/>
      <c r="H359" s="183"/>
      <c r="I359" s="182">
        <f t="shared" si="122"/>
        <v>0</v>
      </c>
      <c r="J359" s="182">
        <f t="shared" si="123"/>
        <v>0</v>
      </c>
      <c r="K359" s="179"/>
      <c r="L359" s="183">
        <f t="shared" si="124"/>
        <v>0</v>
      </c>
      <c r="M359" s="183">
        <f t="shared" si="124"/>
        <v>0</v>
      </c>
      <c r="N359" s="184">
        <f t="shared" si="125"/>
        <v>0</v>
      </c>
      <c r="O359" s="184">
        <f t="shared" si="126"/>
        <v>0</v>
      </c>
      <c r="P359" s="181"/>
      <c r="Q359" s="199"/>
      <c r="R359" s="197" t="str">
        <f t="shared" si="88"/>
        <v/>
      </c>
      <c r="S359" s="197" t="str">
        <f t="shared" si="87"/>
        <v/>
      </c>
    </row>
    <row r="360" spans="1:19" ht="38.25" hidden="1">
      <c r="A360" s="200">
        <v>96392</v>
      </c>
      <c r="B360" s="205" t="s">
        <v>230</v>
      </c>
      <c r="C360" s="127" t="s">
        <v>587</v>
      </c>
      <c r="D360" s="121" t="s">
        <v>238</v>
      </c>
      <c r="E360" s="122">
        <v>87.06</v>
      </c>
      <c r="F360" s="123">
        <f t="shared" si="121"/>
        <v>104.96</v>
      </c>
      <c r="G360" s="206"/>
      <c r="H360" s="183"/>
      <c r="I360" s="182">
        <f t="shared" si="122"/>
        <v>0</v>
      </c>
      <c r="J360" s="182">
        <f t="shared" si="123"/>
        <v>0</v>
      </c>
      <c r="K360" s="179"/>
      <c r="L360" s="183">
        <f t="shared" si="124"/>
        <v>0</v>
      </c>
      <c r="M360" s="183">
        <f t="shared" si="124"/>
        <v>0</v>
      </c>
      <c r="N360" s="184">
        <f t="shared" si="125"/>
        <v>0</v>
      </c>
      <c r="O360" s="184">
        <f t="shared" si="126"/>
        <v>0</v>
      </c>
      <c r="P360" s="181"/>
      <c r="Q360" s="199"/>
      <c r="R360" s="197" t="str">
        <f t="shared" si="88"/>
        <v/>
      </c>
      <c r="S360" s="197" t="str">
        <f t="shared" si="87"/>
        <v/>
      </c>
    </row>
    <row r="361" spans="1:19" ht="25.5" hidden="1">
      <c r="A361" s="200">
        <v>96396</v>
      </c>
      <c r="B361" s="205" t="s">
        <v>230</v>
      </c>
      <c r="C361" s="127" t="s">
        <v>588</v>
      </c>
      <c r="D361" s="121" t="s">
        <v>238</v>
      </c>
      <c r="E361" s="122">
        <v>83.81</v>
      </c>
      <c r="F361" s="123">
        <f t="shared" si="121"/>
        <v>101.04</v>
      </c>
      <c r="G361" s="206"/>
      <c r="H361" s="183"/>
      <c r="I361" s="182">
        <f t="shared" si="122"/>
        <v>0</v>
      </c>
      <c r="J361" s="182">
        <f t="shared" si="123"/>
        <v>0</v>
      </c>
      <c r="K361" s="179"/>
      <c r="L361" s="183">
        <f t="shared" si="124"/>
        <v>0</v>
      </c>
      <c r="M361" s="183">
        <f t="shared" si="124"/>
        <v>0</v>
      </c>
      <c r="N361" s="184">
        <f t="shared" si="125"/>
        <v>0</v>
      </c>
      <c r="O361" s="184">
        <f t="shared" si="126"/>
        <v>0</v>
      </c>
      <c r="P361" s="181"/>
      <c r="Q361" s="199"/>
      <c r="R361" s="197" t="str">
        <f t="shared" si="88"/>
        <v/>
      </c>
      <c r="S361" s="197" t="str">
        <f t="shared" si="87"/>
        <v/>
      </c>
    </row>
    <row r="362" spans="1:19" ht="25.5" hidden="1">
      <c r="A362" s="200">
        <v>96397</v>
      </c>
      <c r="B362" s="205" t="s">
        <v>230</v>
      </c>
      <c r="C362" s="127" t="s">
        <v>589</v>
      </c>
      <c r="D362" s="121" t="s">
        <v>238</v>
      </c>
      <c r="E362" s="122">
        <v>119.79</v>
      </c>
      <c r="F362" s="123">
        <f t="shared" si="121"/>
        <v>144.41999999999999</v>
      </c>
      <c r="G362" s="206"/>
      <c r="H362" s="183"/>
      <c r="I362" s="182">
        <f t="shared" si="122"/>
        <v>0</v>
      </c>
      <c r="J362" s="182">
        <f t="shared" si="123"/>
        <v>0</v>
      </c>
      <c r="K362" s="179"/>
      <c r="L362" s="183">
        <f t="shared" si="124"/>
        <v>0</v>
      </c>
      <c r="M362" s="183">
        <f t="shared" si="124"/>
        <v>0</v>
      </c>
      <c r="N362" s="184">
        <f t="shared" si="125"/>
        <v>0</v>
      </c>
      <c r="O362" s="184">
        <f t="shared" si="126"/>
        <v>0</v>
      </c>
      <c r="P362" s="181"/>
      <c r="Q362" s="199"/>
      <c r="R362" s="197" t="str">
        <f t="shared" si="88"/>
        <v/>
      </c>
      <c r="S362" s="197" t="str">
        <f t="shared" si="87"/>
        <v/>
      </c>
    </row>
    <row r="363" spans="1:19" ht="25.5" hidden="1">
      <c r="A363" s="200">
        <v>96398</v>
      </c>
      <c r="B363" s="205" t="s">
        <v>230</v>
      </c>
      <c r="C363" s="127" t="s">
        <v>590</v>
      </c>
      <c r="D363" s="121" t="s">
        <v>238</v>
      </c>
      <c r="E363" s="122">
        <v>132.97</v>
      </c>
      <c r="F363" s="123">
        <f t="shared" si="121"/>
        <v>160.31</v>
      </c>
      <c r="G363" s="206"/>
      <c r="H363" s="183"/>
      <c r="I363" s="182">
        <f t="shared" si="122"/>
        <v>0</v>
      </c>
      <c r="J363" s="182">
        <f t="shared" si="123"/>
        <v>0</v>
      </c>
      <c r="K363" s="179"/>
      <c r="L363" s="183">
        <f t="shared" si="124"/>
        <v>0</v>
      </c>
      <c r="M363" s="183">
        <f t="shared" si="124"/>
        <v>0</v>
      </c>
      <c r="N363" s="184">
        <f t="shared" si="125"/>
        <v>0</v>
      </c>
      <c r="O363" s="184">
        <f t="shared" si="126"/>
        <v>0</v>
      </c>
      <c r="P363" s="181"/>
      <c r="Q363" s="199"/>
      <c r="R363" s="197" t="str">
        <f t="shared" si="88"/>
        <v/>
      </c>
      <c r="S363" s="197" t="str">
        <f t="shared" si="87"/>
        <v/>
      </c>
    </row>
    <row r="364" spans="1:19" ht="25.5" hidden="1">
      <c r="A364" s="200">
        <v>96399</v>
      </c>
      <c r="B364" s="205" t="s">
        <v>230</v>
      </c>
      <c r="C364" s="127" t="s">
        <v>591</v>
      </c>
      <c r="D364" s="121" t="s">
        <v>238</v>
      </c>
      <c r="E364" s="122">
        <v>60.57</v>
      </c>
      <c r="F364" s="123">
        <f t="shared" si="121"/>
        <v>73.02</v>
      </c>
      <c r="G364" s="206"/>
      <c r="H364" s="183"/>
      <c r="I364" s="182">
        <f t="shared" si="122"/>
        <v>0</v>
      </c>
      <c r="J364" s="182">
        <f t="shared" si="123"/>
        <v>0</v>
      </c>
      <c r="K364" s="179"/>
      <c r="L364" s="183">
        <f t="shared" si="124"/>
        <v>0</v>
      </c>
      <c r="M364" s="183">
        <f t="shared" si="124"/>
        <v>0</v>
      </c>
      <c r="N364" s="184">
        <f t="shared" si="125"/>
        <v>0</v>
      </c>
      <c r="O364" s="184">
        <f t="shared" si="126"/>
        <v>0</v>
      </c>
      <c r="P364" s="181"/>
      <c r="Q364" s="199"/>
      <c r="R364" s="197" t="str">
        <f t="shared" si="88"/>
        <v/>
      </c>
      <c r="S364" s="197" t="str">
        <f t="shared" si="87"/>
        <v/>
      </c>
    </row>
    <row r="365" spans="1:19" ht="25.5" hidden="1">
      <c r="A365" s="200">
        <v>96400</v>
      </c>
      <c r="B365" s="205" t="s">
        <v>230</v>
      </c>
      <c r="C365" s="127" t="s">
        <v>592</v>
      </c>
      <c r="D365" s="121" t="s">
        <v>238</v>
      </c>
      <c r="E365" s="122">
        <v>78.010000000000005</v>
      </c>
      <c r="F365" s="123">
        <f t="shared" si="121"/>
        <v>94.05</v>
      </c>
      <c r="G365" s="206"/>
      <c r="H365" s="183"/>
      <c r="I365" s="182">
        <f t="shared" si="122"/>
        <v>0</v>
      </c>
      <c r="J365" s="182">
        <f t="shared" si="123"/>
        <v>0</v>
      </c>
      <c r="K365" s="179"/>
      <c r="L365" s="183">
        <f t="shared" si="124"/>
        <v>0</v>
      </c>
      <c r="M365" s="183">
        <f t="shared" si="124"/>
        <v>0</v>
      </c>
      <c r="N365" s="184">
        <f t="shared" si="125"/>
        <v>0</v>
      </c>
      <c r="O365" s="184">
        <f t="shared" si="126"/>
        <v>0</v>
      </c>
      <c r="P365" s="181"/>
      <c r="Q365" s="199"/>
      <c r="R365" s="197" t="str">
        <f t="shared" si="88"/>
        <v/>
      </c>
      <c r="S365" s="197" t="str">
        <f t="shared" si="87"/>
        <v/>
      </c>
    </row>
    <row r="366" spans="1:19" hidden="1">
      <c r="A366" s="200" t="s">
        <v>593</v>
      </c>
      <c r="B366" s="205" t="s">
        <v>230</v>
      </c>
      <c r="C366" s="127" t="s">
        <v>594</v>
      </c>
      <c r="D366" s="121" t="s">
        <v>238</v>
      </c>
      <c r="E366" s="122">
        <v>5.26</v>
      </c>
      <c r="F366" s="123">
        <f t="shared" si="121"/>
        <v>6.34</v>
      </c>
      <c r="G366" s="206"/>
      <c r="H366" s="183"/>
      <c r="I366" s="182">
        <f t="shared" si="122"/>
        <v>0</v>
      </c>
      <c r="J366" s="182">
        <f t="shared" si="123"/>
        <v>0</v>
      </c>
      <c r="K366" s="179"/>
      <c r="L366" s="183">
        <f t="shared" si="124"/>
        <v>0</v>
      </c>
      <c r="M366" s="183">
        <f t="shared" si="124"/>
        <v>0</v>
      </c>
      <c r="N366" s="184">
        <f t="shared" si="125"/>
        <v>0</v>
      </c>
      <c r="O366" s="184">
        <f t="shared" si="126"/>
        <v>0</v>
      </c>
      <c r="P366" s="181"/>
      <c r="Q366" s="199"/>
      <c r="R366" s="197" t="str">
        <f t="shared" si="88"/>
        <v/>
      </c>
      <c r="S366" s="197" t="str">
        <f t="shared" si="87"/>
        <v/>
      </c>
    </row>
    <row r="367" spans="1:19" ht="25.5" hidden="1">
      <c r="A367" s="200">
        <v>97083</v>
      </c>
      <c r="B367" s="205" t="s">
        <v>230</v>
      </c>
      <c r="C367" s="127" t="s">
        <v>595</v>
      </c>
      <c r="D367" s="121" t="s">
        <v>232</v>
      </c>
      <c r="E367" s="122">
        <v>2.69</v>
      </c>
      <c r="F367" s="123">
        <f t="shared" si="121"/>
        <v>3.24</v>
      </c>
      <c r="G367" s="206"/>
      <c r="H367" s="183"/>
      <c r="I367" s="182">
        <f t="shared" si="122"/>
        <v>0</v>
      </c>
      <c r="J367" s="182">
        <f t="shared" si="123"/>
        <v>0</v>
      </c>
      <c r="K367" s="179"/>
      <c r="L367" s="183">
        <f t="shared" si="124"/>
        <v>0</v>
      </c>
      <c r="M367" s="183">
        <f t="shared" si="124"/>
        <v>0</v>
      </c>
      <c r="N367" s="184">
        <f t="shared" si="125"/>
        <v>0</v>
      </c>
      <c r="O367" s="184">
        <f t="shared" si="126"/>
        <v>0</v>
      </c>
      <c r="P367" s="181"/>
      <c r="Q367" s="198"/>
      <c r="R367" s="197" t="str">
        <f t="shared" si="88"/>
        <v/>
      </c>
      <c r="S367" s="197" t="str">
        <f t="shared" si="87"/>
        <v/>
      </c>
    </row>
    <row r="368" spans="1:19" ht="25.5" hidden="1">
      <c r="A368" s="200">
        <v>97084</v>
      </c>
      <c r="B368" s="205" t="s">
        <v>230</v>
      </c>
      <c r="C368" s="127" t="s">
        <v>596</v>
      </c>
      <c r="D368" s="121" t="s">
        <v>232</v>
      </c>
      <c r="E368" s="122">
        <v>0.55000000000000004</v>
      </c>
      <c r="F368" s="123">
        <f t="shared" si="121"/>
        <v>0.66</v>
      </c>
      <c r="G368" s="206"/>
      <c r="H368" s="183"/>
      <c r="I368" s="182">
        <f t="shared" si="122"/>
        <v>0</v>
      </c>
      <c r="J368" s="182">
        <f t="shared" si="123"/>
        <v>0</v>
      </c>
      <c r="K368" s="179"/>
      <c r="L368" s="183">
        <f t="shared" si="124"/>
        <v>0</v>
      </c>
      <c r="M368" s="183">
        <f t="shared" si="124"/>
        <v>0</v>
      </c>
      <c r="N368" s="184">
        <f t="shared" si="125"/>
        <v>0</v>
      </c>
      <c r="O368" s="184">
        <f t="shared" si="126"/>
        <v>0</v>
      </c>
      <c r="P368" s="181"/>
      <c r="Q368" s="198"/>
      <c r="R368" s="197" t="str">
        <f t="shared" si="88"/>
        <v/>
      </c>
      <c r="S368" s="197" t="str">
        <f t="shared" si="87"/>
        <v/>
      </c>
    </row>
    <row r="369" spans="1:19" hidden="1">
      <c r="A369" s="200" t="s">
        <v>597</v>
      </c>
      <c r="B369" s="205"/>
      <c r="C369" s="127" t="s">
        <v>598</v>
      </c>
      <c r="D369" s="121"/>
      <c r="E369" s="122"/>
      <c r="F369" s="123"/>
      <c r="G369" s="244"/>
      <c r="H369" s="246"/>
      <c r="I369" s="248"/>
      <c r="J369" s="249"/>
      <c r="K369" s="179"/>
      <c r="L369" s="250"/>
      <c r="M369" s="251"/>
      <c r="N369" s="248"/>
      <c r="O369" s="249"/>
      <c r="P369" s="181"/>
      <c r="Q369" s="198" t="str">
        <f>IF(OR(SUM(J371:J546)&gt;0,SUM(O371:O546)&gt;0),"xx","")</f>
        <v/>
      </c>
      <c r="R369" s="197" t="str">
        <f t="shared" si="88"/>
        <v/>
      </c>
      <c r="S369" s="197" t="str">
        <f t="shared" si="87"/>
        <v/>
      </c>
    </row>
    <row r="370" spans="1:19" hidden="1">
      <c r="A370" s="200" t="s">
        <v>599</v>
      </c>
      <c r="B370" s="205"/>
      <c r="C370" s="127" t="s">
        <v>600</v>
      </c>
      <c r="D370" s="121"/>
      <c r="E370" s="122"/>
      <c r="F370" s="123"/>
      <c r="G370" s="244"/>
      <c r="H370" s="246"/>
      <c r="I370" s="248"/>
      <c r="J370" s="249"/>
      <c r="K370" s="179"/>
      <c r="L370" s="250"/>
      <c r="M370" s="251"/>
      <c r="N370" s="248"/>
      <c r="O370" s="249"/>
      <c r="P370" s="181"/>
      <c r="Q370" s="198" t="str">
        <f>IF(OR(SUM(J372:J416)&gt;0,SUM(O372:O416)&gt;0),"xx","")</f>
        <v/>
      </c>
      <c r="R370" s="197" t="str">
        <f t="shared" si="88"/>
        <v/>
      </c>
      <c r="S370" s="197" t="str">
        <f t="shared" si="87"/>
        <v/>
      </c>
    </row>
    <row r="371" spans="1:19" hidden="1">
      <c r="A371" s="200" t="s">
        <v>601</v>
      </c>
      <c r="B371" s="205"/>
      <c r="C371" s="127" t="s">
        <v>602</v>
      </c>
      <c r="D371" s="121"/>
      <c r="E371" s="122"/>
      <c r="F371" s="123"/>
      <c r="G371" s="244"/>
      <c r="H371" s="246"/>
      <c r="I371" s="248"/>
      <c r="J371" s="249"/>
      <c r="K371" s="179"/>
      <c r="L371" s="250"/>
      <c r="M371" s="251"/>
      <c r="N371" s="248"/>
      <c r="O371" s="249"/>
      <c r="P371" s="181"/>
      <c r="Q371" s="198" t="str">
        <f>IF(OR(SUM(J372:J379)&gt;0,SUM(O372:O379)&gt;0),"xx","")</f>
        <v/>
      </c>
      <c r="R371" s="197" t="str">
        <f t="shared" si="88"/>
        <v/>
      </c>
      <c r="S371" s="197" t="str">
        <f t="shared" si="87"/>
        <v/>
      </c>
    </row>
    <row r="372" spans="1:19" ht="25.5" hidden="1">
      <c r="A372" s="200">
        <v>95427</v>
      </c>
      <c r="B372" s="205" t="s">
        <v>230</v>
      </c>
      <c r="C372" s="127" t="s">
        <v>603</v>
      </c>
      <c r="D372" s="121" t="s">
        <v>604</v>
      </c>
      <c r="E372" s="122">
        <v>0.5</v>
      </c>
      <c r="F372" s="123">
        <f t="shared" ref="F372:F379" si="127">IF(E372=0,0,ROUND(E372*(1+E$10)*(1-E$11),2))</f>
        <v>0.6</v>
      </c>
      <c r="G372" s="206"/>
      <c r="H372" s="183"/>
      <c r="I372" s="182">
        <f t="shared" ref="I372:I379" si="128">IF(ISBLANK(E372),0,ROUND(F372*G372,2))</f>
        <v>0</v>
      </c>
      <c r="J372" s="182">
        <f t="shared" ref="J372:J379" si="129">IF(ISBLANK(G372),0,ROUND(G372*H372,2))</f>
        <v>0</v>
      </c>
      <c r="K372" s="179"/>
      <c r="L372" s="183">
        <f t="shared" ref="L372:M379" si="130">G372</f>
        <v>0</v>
      </c>
      <c r="M372" s="183">
        <f t="shared" si="130"/>
        <v>0</v>
      </c>
      <c r="N372" s="184">
        <f t="shared" ref="N372:N379" si="131">IF(ISBLANK(E372),0,ROUND(F372*L372,2))</f>
        <v>0</v>
      </c>
      <c r="O372" s="184">
        <f t="shared" ref="O372:O379" si="132">IF(ISBLANK(L372),0,ROUND(L372*M372,2))</f>
        <v>0</v>
      </c>
      <c r="P372" s="181"/>
      <c r="Q372" s="199"/>
      <c r="R372" s="197" t="str">
        <f t="shared" si="88"/>
        <v/>
      </c>
      <c r="S372" s="197" t="str">
        <f t="shared" si="87"/>
        <v/>
      </c>
    </row>
    <row r="373" spans="1:19" ht="25.5" hidden="1">
      <c r="A373" s="200">
        <v>95877</v>
      </c>
      <c r="B373" s="205" t="s">
        <v>230</v>
      </c>
      <c r="C373" s="127" t="s">
        <v>605</v>
      </c>
      <c r="D373" s="121" t="s">
        <v>604</v>
      </c>
      <c r="E373" s="122">
        <v>0.71</v>
      </c>
      <c r="F373" s="123">
        <f t="shared" si="127"/>
        <v>0.86</v>
      </c>
      <c r="G373" s="206"/>
      <c r="H373" s="183"/>
      <c r="I373" s="182">
        <f t="shared" si="128"/>
        <v>0</v>
      </c>
      <c r="J373" s="182">
        <f t="shared" si="129"/>
        <v>0</v>
      </c>
      <c r="K373" s="179"/>
      <c r="L373" s="183">
        <f t="shared" si="130"/>
        <v>0</v>
      </c>
      <c r="M373" s="183">
        <f t="shared" si="130"/>
        <v>0</v>
      </c>
      <c r="N373" s="184">
        <f t="shared" si="131"/>
        <v>0</v>
      </c>
      <c r="O373" s="184">
        <f t="shared" si="132"/>
        <v>0</v>
      </c>
      <c r="P373" s="181"/>
      <c r="Q373" s="199"/>
      <c r="R373" s="197" t="str">
        <f t="shared" si="88"/>
        <v/>
      </c>
      <c r="S373" s="197" t="str">
        <f t="shared" si="87"/>
        <v/>
      </c>
    </row>
    <row r="374" spans="1:19" ht="25.5" hidden="1">
      <c r="A374" s="200">
        <v>95426</v>
      </c>
      <c r="B374" s="205" t="s">
        <v>230</v>
      </c>
      <c r="C374" s="127" t="s">
        <v>606</v>
      </c>
      <c r="D374" s="121" t="s">
        <v>604</v>
      </c>
      <c r="E374" s="122">
        <v>0.76</v>
      </c>
      <c r="F374" s="123">
        <f t="shared" si="127"/>
        <v>0.92</v>
      </c>
      <c r="G374" s="206"/>
      <c r="H374" s="183"/>
      <c r="I374" s="182">
        <f t="shared" si="128"/>
        <v>0</v>
      </c>
      <c r="J374" s="182">
        <f t="shared" si="129"/>
        <v>0</v>
      </c>
      <c r="K374" s="179"/>
      <c r="L374" s="183">
        <f t="shared" si="130"/>
        <v>0</v>
      </c>
      <c r="M374" s="183">
        <f t="shared" si="130"/>
        <v>0</v>
      </c>
      <c r="N374" s="184">
        <f t="shared" si="131"/>
        <v>0</v>
      </c>
      <c r="O374" s="184">
        <f t="shared" si="132"/>
        <v>0</v>
      </c>
      <c r="P374" s="181"/>
      <c r="Q374" s="199"/>
      <c r="R374" s="197" t="str">
        <f t="shared" si="88"/>
        <v/>
      </c>
      <c r="S374" s="197" t="str">
        <f t="shared" si="87"/>
        <v/>
      </c>
    </row>
    <row r="375" spans="1:19" ht="25.5" hidden="1">
      <c r="A375" s="200">
        <v>95425</v>
      </c>
      <c r="B375" s="205" t="s">
        <v>230</v>
      </c>
      <c r="C375" s="127" t="s">
        <v>607</v>
      </c>
      <c r="D375" s="121" t="s">
        <v>604</v>
      </c>
      <c r="E375" s="122">
        <v>1</v>
      </c>
      <c r="F375" s="123">
        <f t="shared" si="127"/>
        <v>1.21</v>
      </c>
      <c r="G375" s="206"/>
      <c r="H375" s="183"/>
      <c r="I375" s="182">
        <f t="shared" si="128"/>
        <v>0</v>
      </c>
      <c r="J375" s="182">
        <f t="shared" si="129"/>
        <v>0</v>
      </c>
      <c r="K375" s="179"/>
      <c r="L375" s="183">
        <f t="shared" si="130"/>
        <v>0</v>
      </c>
      <c r="M375" s="183">
        <f t="shared" si="130"/>
        <v>0</v>
      </c>
      <c r="N375" s="184">
        <f t="shared" si="131"/>
        <v>0</v>
      </c>
      <c r="O375" s="184">
        <f t="shared" si="132"/>
        <v>0</v>
      </c>
      <c r="P375" s="181"/>
      <c r="Q375" s="199"/>
      <c r="R375" s="197" t="str">
        <f t="shared" si="88"/>
        <v/>
      </c>
      <c r="S375" s="197" t="str">
        <f t="shared" si="87"/>
        <v/>
      </c>
    </row>
    <row r="376" spans="1:19" ht="25.5" hidden="1">
      <c r="A376" s="200">
        <v>95430</v>
      </c>
      <c r="B376" s="205" t="s">
        <v>230</v>
      </c>
      <c r="C376" s="127" t="s">
        <v>608</v>
      </c>
      <c r="D376" s="121" t="s">
        <v>609</v>
      </c>
      <c r="E376" s="122">
        <v>0.33</v>
      </c>
      <c r="F376" s="123">
        <f t="shared" si="127"/>
        <v>0.4</v>
      </c>
      <c r="G376" s="206"/>
      <c r="H376" s="183"/>
      <c r="I376" s="182">
        <f t="shared" si="128"/>
        <v>0</v>
      </c>
      <c r="J376" s="182">
        <f t="shared" si="129"/>
        <v>0</v>
      </c>
      <c r="K376" s="179"/>
      <c r="L376" s="183">
        <f t="shared" si="130"/>
        <v>0</v>
      </c>
      <c r="M376" s="183">
        <f t="shared" si="130"/>
        <v>0</v>
      </c>
      <c r="N376" s="184">
        <f t="shared" si="131"/>
        <v>0</v>
      </c>
      <c r="O376" s="184">
        <f t="shared" si="132"/>
        <v>0</v>
      </c>
      <c r="P376" s="181"/>
      <c r="Q376" s="199"/>
      <c r="R376" s="197" t="str">
        <f t="shared" si="88"/>
        <v/>
      </c>
      <c r="S376" s="197" t="str">
        <f t="shared" si="87"/>
        <v/>
      </c>
    </row>
    <row r="377" spans="1:19" ht="25.5" hidden="1">
      <c r="A377" s="200">
        <v>95880</v>
      </c>
      <c r="B377" s="205" t="s">
        <v>230</v>
      </c>
      <c r="C377" s="127" t="s">
        <v>610</v>
      </c>
      <c r="D377" s="121" t="s">
        <v>609</v>
      </c>
      <c r="E377" s="122">
        <v>0.47</v>
      </c>
      <c r="F377" s="123">
        <f t="shared" si="127"/>
        <v>0.56999999999999995</v>
      </c>
      <c r="G377" s="206"/>
      <c r="H377" s="183"/>
      <c r="I377" s="182">
        <f t="shared" si="128"/>
        <v>0</v>
      </c>
      <c r="J377" s="182">
        <f t="shared" si="129"/>
        <v>0</v>
      </c>
      <c r="K377" s="179"/>
      <c r="L377" s="183">
        <f t="shared" si="130"/>
        <v>0</v>
      </c>
      <c r="M377" s="183">
        <f t="shared" si="130"/>
        <v>0</v>
      </c>
      <c r="N377" s="184">
        <f t="shared" si="131"/>
        <v>0</v>
      </c>
      <c r="O377" s="184">
        <f t="shared" si="132"/>
        <v>0</v>
      </c>
      <c r="P377" s="181"/>
      <c r="Q377" s="199"/>
      <c r="R377" s="197" t="str">
        <f t="shared" si="88"/>
        <v/>
      </c>
      <c r="S377" s="197" t="str">
        <f t="shared" si="87"/>
        <v/>
      </c>
    </row>
    <row r="378" spans="1:19" ht="25.5" hidden="1">
      <c r="A378" s="200">
        <v>95429</v>
      </c>
      <c r="B378" s="205" t="s">
        <v>230</v>
      </c>
      <c r="C378" s="127" t="s">
        <v>611</v>
      </c>
      <c r="D378" s="121" t="s">
        <v>609</v>
      </c>
      <c r="E378" s="122">
        <v>0.5</v>
      </c>
      <c r="F378" s="123">
        <f t="shared" si="127"/>
        <v>0.6</v>
      </c>
      <c r="G378" s="206"/>
      <c r="H378" s="183"/>
      <c r="I378" s="182">
        <f t="shared" si="128"/>
        <v>0</v>
      </c>
      <c r="J378" s="182">
        <f t="shared" si="129"/>
        <v>0</v>
      </c>
      <c r="K378" s="179"/>
      <c r="L378" s="183">
        <f t="shared" si="130"/>
        <v>0</v>
      </c>
      <c r="M378" s="183">
        <f t="shared" si="130"/>
        <v>0</v>
      </c>
      <c r="N378" s="184">
        <f t="shared" si="131"/>
        <v>0</v>
      </c>
      <c r="O378" s="184">
        <f t="shared" si="132"/>
        <v>0</v>
      </c>
      <c r="P378" s="181"/>
      <c r="Q378" s="199"/>
      <c r="R378" s="197" t="str">
        <f t="shared" si="88"/>
        <v/>
      </c>
      <c r="S378" s="197" t="str">
        <f t="shared" si="87"/>
        <v/>
      </c>
    </row>
    <row r="379" spans="1:19" ht="25.5" hidden="1">
      <c r="A379" s="200">
        <v>95428</v>
      </c>
      <c r="B379" s="205" t="s">
        <v>230</v>
      </c>
      <c r="C379" s="127" t="s">
        <v>612</v>
      </c>
      <c r="D379" s="121" t="s">
        <v>609</v>
      </c>
      <c r="E379" s="122">
        <v>0.66</v>
      </c>
      <c r="F379" s="123">
        <f t="shared" si="127"/>
        <v>0.8</v>
      </c>
      <c r="G379" s="206"/>
      <c r="H379" s="183"/>
      <c r="I379" s="182">
        <f t="shared" si="128"/>
        <v>0</v>
      </c>
      <c r="J379" s="182">
        <f t="shared" si="129"/>
        <v>0</v>
      </c>
      <c r="K379" s="179"/>
      <c r="L379" s="183">
        <f t="shared" si="130"/>
        <v>0</v>
      </c>
      <c r="M379" s="183">
        <f t="shared" si="130"/>
        <v>0</v>
      </c>
      <c r="N379" s="184">
        <f t="shared" si="131"/>
        <v>0</v>
      </c>
      <c r="O379" s="184">
        <f t="shared" si="132"/>
        <v>0</v>
      </c>
      <c r="P379" s="181"/>
      <c r="Q379" s="199"/>
      <c r="R379" s="197" t="str">
        <f t="shared" si="88"/>
        <v/>
      </c>
      <c r="S379" s="197" t="str">
        <f t="shared" si="87"/>
        <v/>
      </c>
    </row>
    <row r="380" spans="1:19" hidden="1">
      <c r="A380" s="200" t="s">
        <v>613</v>
      </c>
      <c r="B380" s="205"/>
      <c r="C380" s="127" t="s">
        <v>614</v>
      </c>
      <c r="D380" s="121"/>
      <c r="E380" s="122"/>
      <c r="F380" s="123"/>
      <c r="G380" s="244"/>
      <c r="H380" s="246"/>
      <c r="I380" s="248"/>
      <c r="J380" s="249"/>
      <c r="K380" s="179"/>
      <c r="L380" s="250"/>
      <c r="M380" s="251"/>
      <c r="N380" s="248"/>
      <c r="O380" s="249"/>
      <c r="P380" s="181"/>
      <c r="Q380" s="198" t="str">
        <f>IF(OR(SUM(J381:J388)&gt;0,SUM(O381:O388)&gt;0),"xx","")</f>
        <v/>
      </c>
      <c r="R380" s="197" t="str">
        <f t="shared" si="88"/>
        <v/>
      </c>
      <c r="S380" s="197" t="str">
        <f t="shared" si="87"/>
        <v/>
      </c>
    </row>
    <row r="381" spans="1:19" ht="25.5" hidden="1">
      <c r="A381" s="200">
        <v>93593</v>
      </c>
      <c r="B381" s="205" t="s">
        <v>230</v>
      </c>
      <c r="C381" s="127" t="s">
        <v>615</v>
      </c>
      <c r="D381" s="121" t="s">
        <v>604</v>
      </c>
      <c r="E381" s="122">
        <v>0.59</v>
      </c>
      <c r="F381" s="123">
        <f t="shared" ref="F381:F388" si="133">IF(E381=0,0,ROUND(E381*(1+E$10)*(1-E$11),2))</f>
        <v>0.71</v>
      </c>
      <c r="G381" s="206"/>
      <c r="H381" s="183"/>
      <c r="I381" s="182">
        <f t="shared" ref="I381:I388" si="134">IF(ISBLANK(E381),0,ROUND(F381*G381,2))</f>
        <v>0</v>
      </c>
      <c r="J381" s="182">
        <f t="shared" ref="J381:J388" si="135">IF(ISBLANK(G381),0,ROUND(G381*H381,2))</f>
        <v>0</v>
      </c>
      <c r="K381" s="179"/>
      <c r="L381" s="183">
        <f t="shared" ref="L381:M388" si="136">G381</f>
        <v>0</v>
      </c>
      <c r="M381" s="183">
        <f t="shared" si="136"/>
        <v>0</v>
      </c>
      <c r="N381" s="184">
        <f t="shared" ref="N381:N388" si="137">IF(ISBLANK(E381),0,ROUND(F381*L381,2))</f>
        <v>0</v>
      </c>
      <c r="O381" s="184">
        <f t="shared" ref="O381:O388" si="138">IF(ISBLANK(L381),0,ROUND(L381*M381,2))</f>
        <v>0</v>
      </c>
      <c r="P381" s="181"/>
      <c r="Q381" s="198"/>
      <c r="R381" s="197" t="str">
        <f t="shared" si="88"/>
        <v/>
      </c>
      <c r="S381" s="197" t="str">
        <f t="shared" si="87"/>
        <v/>
      </c>
    </row>
    <row r="382" spans="1:19" ht="25.5" hidden="1">
      <c r="A382" s="200">
        <v>95876</v>
      </c>
      <c r="B382" s="205" t="s">
        <v>230</v>
      </c>
      <c r="C382" s="127" t="s">
        <v>616</v>
      </c>
      <c r="D382" s="121" t="s">
        <v>604</v>
      </c>
      <c r="E382" s="122">
        <v>0.83</v>
      </c>
      <c r="F382" s="123">
        <f t="shared" si="133"/>
        <v>1</v>
      </c>
      <c r="G382" s="206"/>
      <c r="H382" s="183"/>
      <c r="I382" s="182">
        <f t="shared" si="134"/>
        <v>0</v>
      </c>
      <c r="J382" s="182">
        <f t="shared" si="135"/>
        <v>0</v>
      </c>
      <c r="K382" s="179"/>
      <c r="L382" s="183">
        <f t="shared" si="136"/>
        <v>0</v>
      </c>
      <c r="M382" s="183">
        <f t="shared" si="136"/>
        <v>0</v>
      </c>
      <c r="N382" s="184">
        <f t="shared" si="137"/>
        <v>0</v>
      </c>
      <c r="O382" s="184">
        <f t="shared" si="138"/>
        <v>0</v>
      </c>
      <c r="P382" s="181"/>
      <c r="Q382" s="199"/>
      <c r="R382" s="197" t="str">
        <f t="shared" si="88"/>
        <v/>
      </c>
      <c r="S382" s="197" t="str">
        <f t="shared" si="87"/>
        <v/>
      </c>
    </row>
    <row r="383" spans="1:19" ht="25.5" hidden="1">
      <c r="A383" s="200">
        <v>93592</v>
      </c>
      <c r="B383" s="205" t="s">
        <v>230</v>
      </c>
      <c r="C383" s="127" t="s">
        <v>617</v>
      </c>
      <c r="D383" s="121" t="s">
        <v>604</v>
      </c>
      <c r="E383" s="122">
        <v>0.89</v>
      </c>
      <c r="F383" s="123">
        <f t="shared" si="133"/>
        <v>1.07</v>
      </c>
      <c r="G383" s="206"/>
      <c r="H383" s="183"/>
      <c r="I383" s="182">
        <f t="shared" si="134"/>
        <v>0</v>
      </c>
      <c r="J383" s="182">
        <f t="shared" si="135"/>
        <v>0</v>
      </c>
      <c r="K383" s="179"/>
      <c r="L383" s="183">
        <f t="shared" si="136"/>
        <v>0</v>
      </c>
      <c r="M383" s="183">
        <f t="shared" si="136"/>
        <v>0</v>
      </c>
      <c r="N383" s="184">
        <f t="shared" si="137"/>
        <v>0</v>
      </c>
      <c r="O383" s="184">
        <f t="shared" si="138"/>
        <v>0</v>
      </c>
      <c r="P383" s="181"/>
      <c r="Q383" s="198"/>
      <c r="R383" s="197" t="str">
        <f t="shared" si="88"/>
        <v/>
      </c>
      <c r="S383" s="197" t="str">
        <f t="shared" si="87"/>
        <v/>
      </c>
    </row>
    <row r="384" spans="1:19" ht="25.5" hidden="1">
      <c r="A384" s="200">
        <v>93591</v>
      </c>
      <c r="B384" s="205" t="s">
        <v>230</v>
      </c>
      <c r="C384" s="127" t="s">
        <v>618</v>
      </c>
      <c r="D384" s="121" t="s">
        <v>604</v>
      </c>
      <c r="E384" s="122">
        <v>1.17</v>
      </c>
      <c r="F384" s="123">
        <f t="shared" si="133"/>
        <v>1.41</v>
      </c>
      <c r="G384" s="206"/>
      <c r="H384" s="183"/>
      <c r="I384" s="182">
        <f t="shared" si="134"/>
        <v>0</v>
      </c>
      <c r="J384" s="182">
        <f t="shared" si="135"/>
        <v>0</v>
      </c>
      <c r="K384" s="179"/>
      <c r="L384" s="183">
        <f t="shared" si="136"/>
        <v>0</v>
      </c>
      <c r="M384" s="183">
        <f t="shared" si="136"/>
        <v>0</v>
      </c>
      <c r="N384" s="184">
        <f t="shared" si="137"/>
        <v>0</v>
      </c>
      <c r="O384" s="184">
        <f t="shared" si="138"/>
        <v>0</v>
      </c>
      <c r="P384" s="181"/>
      <c r="Q384" s="199"/>
      <c r="R384" s="197" t="str">
        <f t="shared" si="88"/>
        <v/>
      </c>
      <c r="S384" s="197" t="str">
        <f t="shared" si="87"/>
        <v/>
      </c>
    </row>
    <row r="385" spans="1:19" ht="25.5" hidden="1">
      <c r="A385" s="200">
        <v>93599</v>
      </c>
      <c r="B385" s="205" t="s">
        <v>230</v>
      </c>
      <c r="C385" s="127" t="s">
        <v>619</v>
      </c>
      <c r="D385" s="121" t="s">
        <v>609</v>
      </c>
      <c r="E385" s="122">
        <v>0.39</v>
      </c>
      <c r="F385" s="123">
        <f t="shared" si="133"/>
        <v>0.47</v>
      </c>
      <c r="G385" s="206"/>
      <c r="H385" s="183"/>
      <c r="I385" s="182">
        <f t="shared" si="134"/>
        <v>0</v>
      </c>
      <c r="J385" s="182">
        <f t="shared" si="135"/>
        <v>0</v>
      </c>
      <c r="K385" s="179"/>
      <c r="L385" s="183">
        <f t="shared" si="136"/>
        <v>0</v>
      </c>
      <c r="M385" s="183">
        <f t="shared" si="136"/>
        <v>0</v>
      </c>
      <c r="N385" s="184">
        <f t="shared" si="137"/>
        <v>0</v>
      </c>
      <c r="O385" s="184">
        <f t="shared" si="138"/>
        <v>0</v>
      </c>
      <c r="P385" s="181"/>
      <c r="Q385" s="198"/>
      <c r="R385" s="197" t="str">
        <f t="shared" si="88"/>
        <v/>
      </c>
      <c r="S385" s="197" t="str">
        <f t="shared" si="87"/>
        <v/>
      </c>
    </row>
    <row r="386" spans="1:19" ht="25.5" hidden="1">
      <c r="A386" s="200">
        <v>95879</v>
      </c>
      <c r="B386" s="205" t="s">
        <v>230</v>
      </c>
      <c r="C386" s="127" t="s">
        <v>620</v>
      </c>
      <c r="D386" s="121" t="s">
        <v>609</v>
      </c>
      <c r="E386" s="122">
        <v>0.56000000000000005</v>
      </c>
      <c r="F386" s="123">
        <f t="shared" si="133"/>
        <v>0.68</v>
      </c>
      <c r="G386" s="206"/>
      <c r="H386" s="183"/>
      <c r="I386" s="182">
        <f t="shared" si="134"/>
        <v>0</v>
      </c>
      <c r="J386" s="182">
        <f t="shared" si="135"/>
        <v>0</v>
      </c>
      <c r="K386" s="179"/>
      <c r="L386" s="183">
        <f t="shared" si="136"/>
        <v>0</v>
      </c>
      <c r="M386" s="183">
        <f t="shared" si="136"/>
        <v>0</v>
      </c>
      <c r="N386" s="184">
        <f t="shared" si="137"/>
        <v>0</v>
      </c>
      <c r="O386" s="184">
        <f t="shared" si="138"/>
        <v>0</v>
      </c>
      <c r="P386" s="181"/>
      <c r="Q386" s="199"/>
      <c r="R386" s="197" t="str">
        <f t="shared" si="88"/>
        <v/>
      </c>
      <c r="S386" s="197" t="str">
        <f t="shared" si="87"/>
        <v/>
      </c>
    </row>
    <row r="387" spans="1:19" ht="25.5" hidden="1">
      <c r="A387" s="200">
        <v>93598</v>
      </c>
      <c r="B387" s="205" t="s">
        <v>230</v>
      </c>
      <c r="C387" s="127" t="s">
        <v>621</v>
      </c>
      <c r="D387" s="121" t="s">
        <v>609</v>
      </c>
      <c r="E387" s="122">
        <v>0.59</v>
      </c>
      <c r="F387" s="123">
        <f t="shared" si="133"/>
        <v>0.71</v>
      </c>
      <c r="G387" s="206"/>
      <c r="H387" s="183"/>
      <c r="I387" s="182">
        <f t="shared" si="134"/>
        <v>0</v>
      </c>
      <c r="J387" s="182">
        <f t="shared" si="135"/>
        <v>0</v>
      </c>
      <c r="K387" s="179"/>
      <c r="L387" s="183">
        <f t="shared" si="136"/>
        <v>0</v>
      </c>
      <c r="M387" s="183">
        <f t="shared" si="136"/>
        <v>0</v>
      </c>
      <c r="N387" s="184">
        <f t="shared" si="137"/>
        <v>0</v>
      </c>
      <c r="O387" s="184">
        <f t="shared" si="138"/>
        <v>0</v>
      </c>
      <c r="P387" s="181"/>
      <c r="Q387" s="198"/>
      <c r="R387" s="197" t="str">
        <f t="shared" si="88"/>
        <v/>
      </c>
      <c r="S387" s="197" t="str">
        <f t="shared" si="87"/>
        <v/>
      </c>
    </row>
    <row r="388" spans="1:19" ht="25.5" hidden="1">
      <c r="A388" s="200">
        <v>93597</v>
      </c>
      <c r="B388" s="205" t="s">
        <v>230</v>
      </c>
      <c r="C388" s="127" t="s">
        <v>622</v>
      </c>
      <c r="D388" s="121" t="s">
        <v>609</v>
      </c>
      <c r="E388" s="122">
        <v>0.78</v>
      </c>
      <c r="F388" s="123">
        <f t="shared" si="133"/>
        <v>0.94</v>
      </c>
      <c r="G388" s="206"/>
      <c r="H388" s="183"/>
      <c r="I388" s="182">
        <f t="shared" si="134"/>
        <v>0</v>
      </c>
      <c r="J388" s="182">
        <f t="shared" si="135"/>
        <v>0</v>
      </c>
      <c r="K388" s="179"/>
      <c r="L388" s="183">
        <f t="shared" si="136"/>
        <v>0</v>
      </c>
      <c r="M388" s="183">
        <f t="shared" si="136"/>
        <v>0</v>
      </c>
      <c r="N388" s="184">
        <f t="shared" si="137"/>
        <v>0</v>
      </c>
      <c r="O388" s="184">
        <f t="shared" si="138"/>
        <v>0</v>
      </c>
      <c r="P388" s="181"/>
      <c r="Q388" s="199"/>
      <c r="R388" s="197" t="str">
        <f t="shared" si="88"/>
        <v/>
      </c>
      <c r="S388" s="197" t="str">
        <f t="shared" si="87"/>
        <v/>
      </c>
    </row>
    <row r="389" spans="1:19" hidden="1">
      <c r="A389" s="200" t="s">
        <v>623</v>
      </c>
      <c r="B389" s="205"/>
      <c r="C389" s="127" t="s">
        <v>624</v>
      </c>
      <c r="D389" s="121"/>
      <c r="E389" s="122"/>
      <c r="F389" s="123"/>
      <c r="G389" s="244"/>
      <c r="H389" s="246"/>
      <c r="I389" s="248"/>
      <c r="J389" s="249"/>
      <c r="K389" s="179"/>
      <c r="L389" s="250"/>
      <c r="M389" s="251"/>
      <c r="N389" s="248"/>
      <c r="O389" s="249"/>
      <c r="P389" s="181"/>
      <c r="Q389" s="198" t="str">
        <f>IF(OR(SUM(J390:J398)&gt;0,SUM(O390:O398)&gt;0),"xx","")</f>
        <v/>
      </c>
      <c r="R389" s="197" t="str">
        <f t="shared" si="88"/>
        <v/>
      </c>
      <c r="S389" s="197" t="str">
        <f t="shared" si="87"/>
        <v/>
      </c>
    </row>
    <row r="390" spans="1:19" ht="25.5" hidden="1">
      <c r="A390" s="200">
        <v>93590</v>
      </c>
      <c r="B390" s="205" t="s">
        <v>230</v>
      </c>
      <c r="C390" s="127" t="s">
        <v>625</v>
      </c>
      <c r="D390" s="121" t="s">
        <v>604</v>
      </c>
      <c r="E390" s="122">
        <v>0.67</v>
      </c>
      <c r="F390" s="123">
        <f t="shared" ref="F390:F398" si="139">IF(E390=0,0,ROUND(E390*(1+E$10)*(1-E$11),2))</f>
        <v>0.81</v>
      </c>
      <c r="G390" s="206"/>
      <c r="H390" s="183"/>
      <c r="I390" s="182">
        <f t="shared" ref="I390:I398" si="140">IF(ISBLANK(E390),0,ROUND(F390*G390,2))</f>
        <v>0</v>
      </c>
      <c r="J390" s="182">
        <f t="shared" ref="J390:J398" si="141">IF(ISBLANK(G390),0,ROUND(G390*H390,2))</f>
        <v>0</v>
      </c>
      <c r="K390" s="179"/>
      <c r="L390" s="183">
        <f t="shared" ref="L390:M398" si="142">G390</f>
        <v>0</v>
      </c>
      <c r="M390" s="183">
        <f t="shared" si="142"/>
        <v>0</v>
      </c>
      <c r="N390" s="184">
        <f t="shared" ref="N390:N398" si="143">IF(ISBLANK(E390),0,ROUND(F390*L390,2))</f>
        <v>0</v>
      </c>
      <c r="O390" s="184">
        <f t="shared" ref="O390:O398" si="144">IF(ISBLANK(L390),0,ROUND(L390*M390,2))</f>
        <v>0</v>
      </c>
      <c r="P390" s="181"/>
      <c r="Q390" s="199"/>
      <c r="R390" s="197" t="str">
        <f t="shared" si="88"/>
        <v/>
      </c>
      <c r="S390" s="197" t="str">
        <f t="shared" si="87"/>
        <v/>
      </c>
    </row>
    <row r="391" spans="1:19" ht="25.5" hidden="1">
      <c r="A391" s="200">
        <v>95875</v>
      </c>
      <c r="B391" s="205" t="s">
        <v>230</v>
      </c>
      <c r="C391" s="127" t="s">
        <v>626</v>
      </c>
      <c r="D391" s="121" t="s">
        <v>604</v>
      </c>
      <c r="E391" s="122">
        <v>0.96</v>
      </c>
      <c r="F391" s="123">
        <f t="shared" si="139"/>
        <v>1.1599999999999999</v>
      </c>
      <c r="G391" s="206"/>
      <c r="H391" s="183"/>
      <c r="I391" s="182">
        <f t="shared" si="140"/>
        <v>0</v>
      </c>
      <c r="J391" s="182">
        <f t="shared" si="141"/>
        <v>0</v>
      </c>
      <c r="K391" s="179"/>
      <c r="L391" s="183">
        <f t="shared" si="142"/>
        <v>0</v>
      </c>
      <c r="M391" s="183">
        <f t="shared" si="142"/>
        <v>0</v>
      </c>
      <c r="N391" s="184">
        <f t="shared" si="143"/>
        <v>0</v>
      </c>
      <c r="O391" s="184">
        <f t="shared" si="144"/>
        <v>0</v>
      </c>
      <c r="P391" s="181"/>
      <c r="Q391" s="198"/>
      <c r="R391" s="197" t="str">
        <f t="shared" si="88"/>
        <v/>
      </c>
      <c r="S391" s="197" t="str">
        <f t="shared" si="87"/>
        <v/>
      </c>
    </row>
    <row r="392" spans="1:19" ht="25.5" hidden="1">
      <c r="A392" s="200">
        <v>93589</v>
      </c>
      <c r="B392" s="205" t="s">
        <v>230</v>
      </c>
      <c r="C392" s="127" t="s">
        <v>627</v>
      </c>
      <c r="D392" s="121" t="s">
        <v>604</v>
      </c>
      <c r="E392" s="122">
        <v>1.02</v>
      </c>
      <c r="F392" s="123">
        <f t="shared" si="139"/>
        <v>1.23</v>
      </c>
      <c r="G392" s="206"/>
      <c r="H392" s="183"/>
      <c r="I392" s="182">
        <f t="shared" si="140"/>
        <v>0</v>
      </c>
      <c r="J392" s="182">
        <f t="shared" si="141"/>
        <v>0</v>
      </c>
      <c r="K392" s="179"/>
      <c r="L392" s="183">
        <f t="shared" si="142"/>
        <v>0</v>
      </c>
      <c r="M392" s="183">
        <f t="shared" si="142"/>
        <v>0</v>
      </c>
      <c r="N392" s="184">
        <f t="shared" si="143"/>
        <v>0</v>
      </c>
      <c r="O392" s="184">
        <f t="shared" si="144"/>
        <v>0</v>
      </c>
      <c r="P392" s="181"/>
      <c r="Q392" s="199"/>
      <c r="R392" s="197" t="str">
        <f t="shared" si="88"/>
        <v/>
      </c>
      <c r="S392" s="197" t="str">
        <f t="shared" si="87"/>
        <v/>
      </c>
    </row>
    <row r="393" spans="1:19" ht="25.5" hidden="1">
      <c r="A393" s="200">
        <v>93588</v>
      </c>
      <c r="B393" s="205" t="s">
        <v>230</v>
      </c>
      <c r="C393" s="127" t="s">
        <v>628</v>
      </c>
      <c r="D393" s="121" t="s">
        <v>604</v>
      </c>
      <c r="E393" s="122">
        <v>1.33</v>
      </c>
      <c r="F393" s="123">
        <f t="shared" si="139"/>
        <v>1.6</v>
      </c>
      <c r="G393" s="206"/>
      <c r="H393" s="183"/>
      <c r="I393" s="182">
        <f t="shared" si="140"/>
        <v>0</v>
      </c>
      <c r="J393" s="182">
        <f t="shared" si="141"/>
        <v>0</v>
      </c>
      <c r="K393" s="179"/>
      <c r="L393" s="183">
        <f t="shared" si="142"/>
        <v>0</v>
      </c>
      <c r="M393" s="183">
        <f t="shared" si="142"/>
        <v>0</v>
      </c>
      <c r="N393" s="184">
        <f t="shared" si="143"/>
        <v>0</v>
      </c>
      <c r="O393" s="184">
        <f t="shared" si="144"/>
        <v>0</v>
      </c>
      <c r="P393" s="181"/>
      <c r="Q393" s="198"/>
      <c r="R393" s="197" t="str">
        <f t="shared" si="88"/>
        <v/>
      </c>
      <c r="S393" s="197" t="str">
        <f t="shared" si="87"/>
        <v/>
      </c>
    </row>
    <row r="394" spans="1:19" ht="25.5" hidden="1">
      <c r="A394" s="200">
        <v>93596</v>
      </c>
      <c r="B394" s="205" t="s">
        <v>230</v>
      </c>
      <c r="C394" s="127" t="s">
        <v>629</v>
      </c>
      <c r="D394" s="121" t="s">
        <v>609</v>
      </c>
      <c r="E394" s="122">
        <v>0.45</v>
      </c>
      <c r="F394" s="123">
        <f t="shared" si="139"/>
        <v>0.54</v>
      </c>
      <c r="G394" s="206"/>
      <c r="H394" s="183"/>
      <c r="I394" s="182">
        <f t="shared" si="140"/>
        <v>0</v>
      </c>
      <c r="J394" s="182">
        <f t="shared" si="141"/>
        <v>0</v>
      </c>
      <c r="K394" s="179"/>
      <c r="L394" s="183">
        <f t="shared" si="142"/>
        <v>0</v>
      </c>
      <c r="M394" s="183">
        <f t="shared" si="142"/>
        <v>0</v>
      </c>
      <c r="N394" s="184">
        <f t="shared" si="143"/>
        <v>0</v>
      </c>
      <c r="O394" s="184">
        <f t="shared" si="144"/>
        <v>0</v>
      </c>
      <c r="P394" s="181"/>
      <c r="Q394" s="199"/>
      <c r="R394" s="197" t="str">
        <f t="shared" si="88"/>
        <v/>
      </c>
      <c r="S394" s="197" t="str">
        <f t="shared" si="87"/>
        <v/>
      </c>
    </row>
    <row r="395" spans="1:19" ht="25.5" hidden="1">
      <c r="A395" s="200">
        <v>95878</v>
      </c>
      <c r="B395" s="205" t="s">
        <v>230</v>
      </c>
      <c r="C395" s="127" t="s">
        <v>630</v>
      </c>
      <c r="D395" s="121" t="s">
        <v>609</v>
      </c>
      <c r="E395" s="122">
        <v>0.63</v>
      </c>
      <c r="F395" s="123">
        <f t="shared" si="139"/>
        <v>0.76</v>
      </c>
      <c r="G395" s="206"/>
      <c r="H395" s="183"/>
      <c r="I395" s="182">
        <f t="shared" si="140"/>
        <v>0</v>
      </c>
      <c r="J395" s="182">
        <f t="shared" si="141"/>
        <v>0</v>
      </c>
      <c r="K395" s="179"/>
      <c r="L395" s="183">
        <f t="shared" si="142"/>
        <v>0</v>
      </c>
      <c r="M395" s="183">
        <f t="shared" si="142"/>
        <v>0</v>
      </c>
      <c r="N395" s="184">
        <f t="shared" si="143"/>
        <v>0</v>
      </c>
      <c r="O395" s="184">
        <f t="shared" si="144"/>
        <v>0</v>
      </c>
      <c r="P395" s="181"/>
      <c r="Q395" s="198"/>
      <c r="R395" s="197" t="str">
        <f t="shared" si="88"/>
        <v/>
      </c>
      <c r="S395" s="197" t="str">
        <f t="shared" si="87"/>
        <v/>
      </c>
    </row>
    <row r="396" spans="1:19" ht="25.5" hidden="1">
      <c r="A396" s="200">
        <v>93595</v>
      </c>
      <c r="B396" s="205" t="s">
        <v>230</v>
      </c>
      <c r="C396" s="127" t="s">
        <v>631</v>
      </c>
      <c r="D396" s="121" t="s">
        <v>609</v>
      </c>
      <c r="E396" s="122">
        <v>0.67</v>
      </c>
      <c r="F396" s="123">
        <f t="shared" si="139"/>
        <v>0.81</v>
      </c>
      <c r="G396" s="206"/>
      <c r="H396" s="183"/>
      <c r="I396" s="182">
        <f t="shared" si="140"/>
        <v>0</v>
      </c>
      <c r="J396" s="182">
        <f t="shared" si="141"/>
        <v>0</v>
      </c>
      <c r="K396" s="179"/>
      <c r="L396" s="183">
        <f t="shared" si="142"/>
        <v>0</v>
      </c>
      <c r="M396" s="183">
        <f t="shared" si="142"/>
        <v>0</v>
      </c>
      <c r="N396" s="184">
        <f t="shared" si="143"/>
        <v>0</v>
      </c>
      <c r="O396" s="184">
        <f t="shared" si="144"/>
        <v>0</v>
      </c>
      <c r="P396" s="181"/>
      <c r="Q396" s="199"/>
      <c r="R396" s="197" t="str">
        <f t="shared" si="88"/>
        <v/>
      </c>
      <c r="S396" s="197" t="str">
        <f t="shared" si="87"/>
        <v/>
      </c>
    </row>
    <row r="397" spans="1:19" ht="25.5" hidden="1">
      <c r="A397" s="200">
        <v>93594</v>
      </c>
      <c r="B397" s="205" t="s">
        <v>230</v>
      </c>
      <c r="C397" s="127" t="s">
        <v>632</v>
      </c>
      <c r="D397" s="121" t="s">
        <v>609</v>
      </c>
      <c r="E397" s="122">
        <v>0.89</v>
      </c>
      <c r="F397" s="123">
        <f t="shared" si="139"/>
        <v>1.07</v>
      </c>
      <c r="G397" s="206"/>
      <c r="H397" s="183"/>
      <c r="I397" s="182">
        <f t="shared" si="140"/>
        <v>0</v>
      </c>
      <c r="J397" s="182">
        <f t="shared" si="141"/>
        <v>0</v>
      </c>
      <c r="K397" s="179"/>
      <c r="L397" s="183">
        <f t="shared" si="142"/>
        <v>0</v>
      </c>
      <c r="M397" s="183">
        <f t="shared" si="142"/>
        <v>0</v>
      </c>
      <c r="N397" s="184">
        <f t="shared" si="143"/>
        <v>0</v>
      </c>
      <c r="O397" s="184">
        <f t="shared" si="144"/>
        <v>0</v>
      </c>
      <c r="P397" s="181"/>
      <c r="Q397" s="198"/>
      <c r="R397" s="197" t="str">
        <f t="shared" si="88"/>
        <v/>
      </c>
      <c r="S397" s="197" t="str">
        <f t="shared" si="87"/>
        <v/>
      </c>
    </row>
    <row r="398" spans="1:19" ht="25.5" hidden="1">
      <c r="A398" s="200">
        <v>95303</v>
      </c>
      <c r="B398" s="205" t="s">
        <v>230</v>
      </c>
      <c r="C398" s="127" t="s">
        <v>633</v>
      </c>
      <c r="D398" s="121" t="s">
        <v>604</v>
      </c>
      <c r="E398" s="122">
        <v>0.86</v>
      </c>
      <c r="F398" s="123">
        <f t="shared" si="139"/>
        <v>1.04</v>
      </c>
      <c r="G398" s="206"/>
      <c r="H398" s="183"/>
      <c r="I398" s="182">
        <f t="shared" si="140"/>
        <v>0</v>
      </c>
      <c r="J398" s="182">
        <f t="shared" si="141"/>
        <v>0</v>
      </c>
      <c r="K398" s="179"/>
      <c r="L398" s="183">
        <f t="shared" si="142"/>
        <v>0</v>
      </c>
      <c r="M398" s="183">
        <f t="shared" si="142"/>
        <v>0</v>
      </c>
      <c r="N398" s="184">
        <f t="shared" si="143"/>
        <v>0</v>
      </c>
      <c r="O398" s="184">
        <f t="shared" si="144"/>
        <v>0</v>
      </c>
      <c r="P398" s="181"/>
      <c r="Q398" s="199"/>
      <c r="R398" s="197" t="str">
        <f t="shared" si="88"/>
        <v/>
      </c>
      <c r="S398" s="197" t="str">
        <f t="shared" si="87"/>
        <v/>
      </c>
    </row>
    <row r="399" spans="1:19" hidden="1">
      <c r="A399" s="200" t="s">
        <v>634</v>
      </c>
      <c r="B399" s="205"/>
      <c r="C399" s="127" t="s">
        <v>635</v>
      </c>
      <c r="D399" s="121"/>
      <c r="E399" s="122"/>
      <c r="F399" s="123"/>
      <c r="G399" s="244"/>
      <c r="H399" s="246"/>
      <c r="I399" s="248"/>
      <c r="J399" s="249"/>
      <c r="K399" s="179"/>
      <c r="L399" s="250"/>
      <c r="M399" s="251"/>
      <c r="N399" s="248"/>
      <c r="O399" s="249"/>
      <c r="P399" s="181"/>
      <c r="Q399" s="198" t="str">
        <f>IF(OR(SUM(J400:J409)&gt;0,SUM(O400:O409)&gt;0),"xx","")</f>
        <v/>
      </c>
      <c r="R399" s="197" t="str">
        <f t="shared" si="88"/>
        <v/>
      </c>
      <c r="S399" s="197" t="str">
        <f t="shared" si="87"/>
        <v/>
      </c>
    </row>
    <row r="400" spans="1:19" ht="25.5" hidden="1">
      <c r="A400" s="200">
        <v>97912</v>
      </c>
      <c r="B400" s="205" t="s">
        <v>230</v>
      </c>
      <c r="C400" s="127" t="s">
        <v>636</v>
      </c>
      <c r="D400" s="121" t="s">
        <v>604</v>
      </c>
      <c r="E400" s="122">
        <v>1.61</v>
      </c>
      <c r="F400" s="123">
        <f t="shared" ref="F400:F409" si="145">IF(E400=0,0,ROUND(E400*(1+E$10)*(1-E$11),2))</f>
        <v>1.94</v>
      </c>
      <c r="G400" s="206"/>
      <c r="H400" s="183"/>
      <c r="I400" s="182">
        <f t="shared" ref="I400:I409" si="146">IF(ISBLANK(E400),0,ROUND(F400*G400,2))</f>
        <v>0</v>
      </c>
      <c r="J400" s="182">
        <f t="shared" ref="J400:J409" si="147">IF(ISBLANK(G400),0,ROUND(G400*H400,2))</f>
        <v>0</v>
      </c>
      <c r="K400" s="179"/>
      <c r="L400" s="183">
        <f t="shared" ref="L400:M409" si="148">G400</f>
        <v>0</v>
      </c>
      <c r="M400" s="183">
        <f t="shared" si="148"/>
        <v>0</v>
      </c>
      <c r="N400" s="184">
        <f t="shared" ref="N400:N409" si="149">IF(ISBLANK(E400),0,ROUND(F400*L400,2))</f>
        <v>0</v>
      </c>
      <c r="O400" s="184">
        <f t="shared" ref="O400:O409" si="150">IF(ISBLANK(L400),0,ROUND(L400*M400,2))</f>
        <v>0</v>
      </c>
      <c r="P400" s="181"/>
      <c r="Q400" s="199"/>
      <c r="R400" s="197" t="str">
        <f t="shared" si="88"/>
        <v/>
      </c>
      <c r="S400" s="197" t="str">
        <f t="shared" si="87"/>
        <v/>
      </c>
    </row>
    <row r="401" spans="1:19" ht="25.5" hidden="1">
      <c r="A401" s="200">
        <v>97913</v>
      </c>
      <c r="B401" s="205" t="s">
        <v>230</v>
      </c>
      <c r="C401" s="127" t="s">
        <v>637</v>
      </c>
      <c r="D401" s="121" t="s">
        <v>604</v>
      </c>
      <c r="E401" s="122">
        <v>1.24</v>
      </c>
      <c r="F401" s="123">
        <f t="shared" si="145"/>
        <v>1.49</v>
      </c>
      <c r="G401" s="206"/>
      <c r="H401" s="183"/>
      <c r="I401" s="182">
        <f t="shared" si="146"/>
        <v>0</v>
      </c>
      <c r="J401" s="182">
        <f t="shared" si="147"/>
        <v>0</v>
      </c>
      <c r="K401" s="179"/>
      <c r="L401" s="183">
        <f t="shared" si="148"/>
        <v>0</v>
      </c>
      <c r="M401" s="183">
        <f t="shared" si="148"/>
        <v>0</v>
      </c>
      <c r="N401" s="184">
        <f t="shared" si="149"/>
        <v>0</v>
      </c>
      <c r="O401" s="184">
        <f t="shared" si="150"/>
        <v>0</v>
      </c>
      <c r="P401" s="181"/>
      <c r="Q401" s="199"/>
      <c r="R401" s="197" t="str">
        <f t="shared" si="88"/>
        <v/>
      </c>
      <c r="S401" s="197" t="str">
        <f t="shared" si="87"/>
        <v/>
      </c>
    </row>
    <row r="402" spans="1:19" ht="25.5" hidden="1">
      <c r="A402" s="200">
        <v>97914</v>
      </c>
      <c r="B402" s="205" t="s">
        <v>230</v>
      </c>
      <c r="C402" s="127" t="s">
        <v>638</v>
      </c>
      <c r="D402" s="121" t="s">
        <v>604</v>
      </c>
      <c r="E402" s="122">
        <v>1.1499999999999999</v>
      </c>
      <c r="F402" s="123">
        <f t="shared" si="145"/>
        <v>1.39</v>
      </c>
      <c r="G402" s="206"/>
      <c r="H402" s="183"/>
      <c r="I402" s="182">
        <f t="shared" si="146"/>
        <v>0</v>
      </c>
      <c r="J402" s="182">
        <f t="shared" si="147"/>
        <v>0</v>
      </c>
      <c r="K402" s="179"/>
      <c r="L402" s="183">
        <f t="shared" si="148"/>
        <v>0</v>
      </c>
      <c r="M402" s="183">
        <f t="shared" si="148"/>
        <v>0</v>
      </c>
      <c r="N402" s="184">
        <f t="shared" si="149"/>
        <v>0</v>
      </c>
      <c r="O402" s="184">
        <f t="shared" si="150"/>
        <v>0</v>
      </c>
      <c r="P402" s="181"/>
      <c r="Q402" s="199"/>
      <c r="R402" s="197" t="str">
        <f t="shared" si="88"/>
        <v/>
      </c>
      <c r="S402" s="197" t="str">
        <f t="shared" si="87"/>
        <v/>
      </c>
    </row>
    <row r="403" spans="1:19" ht="25.5" hidden="1">
      <c r="A403" s="200">
        <v>97915</v>
      </c>
      <c r="B403" s="205" t="s">
        <v>230</v>
      </c>
      <c r="C403" s="127" t="s">
        <v>639</v>
      </c>
      <c r="D403" s="121" t="s">
        <v>604</v>
      </c>
      <c r="E403" s="122">
        <v>0.82</v>
      </c>
      <c r="F403" s="123">
        <f t="shared" si="145"/>
        <v>0.99</v>
      </c>
      <c r="G403" s="206"/>
      <c r="H403" s="183"/>
      <c r="I403" s="182">
        <f t="shared" si="146"/>
        <v>0</v>
      </c>
      <c r="J403" s="182">
        <f t="shared" si="147"/>
        <v>0</v>
      </c>
      <c r="K403" s="179"/>
      <c r="L403" s="183">
        <f t="shared" si="148"/>
        <v>0</v>
      </c>
      <c r="M403" s="183">
        <f t="shared" si="148"/>
        <v>0</v>
      </c>
      <c r="N403" s="184">
        <f t="shared" si="149"/>
        <v>0</v>
      </c>
      <c r="O403" s="184">
        <f t="shared" si="150"/>
        <v>0</v>
      </c>
      <c r="P403" s="181"/>
      <c r="Q403" s="199"/>
      <c r="R403" s="197" t="str">
        <f t="shared" si="88"/>
        <v/>
      </c>
      <c r="S403" s="197" t="str">
        <f t="shared" si="87"/>
        <v/>
      </c>
    </row>
    <row r="404" spans="1:19" ht="25.5" hidden="1">
      <c r="A404" s="200">
        <v>97916</v>
      </c>
      <c r="B404" s="205" t="s">
        <v>230</v>
      </c>
      <c r="C404" s="127" t="s">
        <v>640</v>
      </c>
      <c r="D404" s="121" t="s">
        <v>609</v>
      </c>
      <c r="E404" s="122">
        <v>1.08</v>
      </c>
      <c r="F404" s="123">
        <f t="shared" si="145"/>
        <v>1.3</v>
      </c>
      <c r="G404" s="206"/>
      <c r="H404" s="183"/>
      <c r="I404" s="182">
        <f t="shared" si="146"/>
        <v>0</v>
      </c>
      <c r="J404" s="182">
        <f t="shared" si="147"/>
        <v>0</v>
      </c>
      <c r="K404" s="179"/>
      <c r="L404" s="183">
        <f t="shared" si="148"/>
        <v>0</v>
      </c>
      <c r="M404" s="183">
        <f t="shared" si="148"/>
        <v>0</v>
      </c>
      <c r="N404" s="184">
        <f t="shared" si="149"/>
        <v>0</v>
      </c>
      <c r="O404" s="184">
        <f t="shared" si="150"/>
        <v>0</v>
      </c>
      <c r="P404" s="181"/>
      <c r="Q404" s="199"/>
      <c r="R404" s="197" t="str">
        <f t="shared" si="88"/>
        <v/>
      </c>
      <c r="S404" s="197" t="str">
        <f t="shared" si="87"/>
        <v/>
      </c>
    </row>
    <row r="405" spans="1:19" ht="25.5" hidden="1">
      <c r="A405" s="200">
        <v>97917</v>
      </c>
      <c r="B405" s="205" t="s">
        <v>230</v>
      </c>
      <c r="C405" s="127" t="s">
        <v>641</v>
      </c>
      <c r="D405" s="121" t="s">
        <v>609</v>
      </c>
      <c r="E405" s="122">
        <v>0.82</v>
      </c>
      <c r="F405" s="123">
        <f t="shared" si="145"/>
        <v>0.99</v>
      </c>
      <c r="G405" s="206"/>
      <c r="H405" s="183"/>
      <c r="I405" s="182">
        <f t="shared" si="146"/>
        <v>0</v>
      </c>
      <c r="J405" s="182">
        <f t="shared" si="147"/>
        <v>0</v>
      </c>
      <c r="K405" s="179"/>
      <c r="L405" s="183">
        <f t="shared" si="148"/>
        <v>0</v>
      </c>
      <c r="M405" s="183">
        <f t="shared" si="148"/>
        <v>0</v>
      </c>
      <c r="N405" s="184">
        <f t="shared" si="149"/>
        <v>0</v>
      </c>
      <c r="O405" s="184">
        <f t="shared" si="150"/>
        <v>0</v>
      </c>
      <c r="P405" s="181"/>
      <c r="Q405" s="199"/>
      <c r="R405" s="197" t="str">
        <f t="shared" si="88"/>
        <v/>
      </c>
      <c r="S405" s="197" t="str">
        <f t="shared" si="87"/>
        <v/>
      </c>
    </row>
    <row r="406" spans="1:19" ht="25.5" hidden="1">
      <c r="A406" s="200">
        <v>97918</v>
      </c>
      <c r="B406" s="205" t="s">
        <v>230</v>
      </c>
      <c r="C406" s="127" t="s">
        <v>642</v>
      </c>
      <c r="D406" s="121" t="s">
        <v>609</v>
      </c>
      <c r="E406" s="122">
        <v>0.76</v>
      </c>
      <c r="F406" s="123">
        <f t="shared" si="145"/>
        <v>0.92</v>
      </c>
      <c r="G406" s="206"/>
      <c r="H406" s="183"/>
      <c r="I406" s="182">
        <f t="shared" si="146"/>
        <v>0</v>
      </c>
      <c r="J406" s="182">
        <f t="shared" si="147"/>
        <v>0</v>
      </c>
      <c r="K406" s="179"/>
      <c r="L406" s="183">
        <f t="shared" si="148"/>
        <v>0</v>
      </c>
      <c r="M406" s="183">
        <f t="shared" si="148"/>
        <v>0</v>
      </c>
      <c r="N406" s="184">
        <f t="shared" si="149"/>
        <v>0</v>
      </c>
      <c r="O406" s="184">
        <f t="shared" si="150"/>
        <v>0</v>
      </c>
      <c r="P406" s="181"/>
      <c r="Q406" s="199"/>
      <c r="R406" s="197" t="str">
        <f t="shared" si="88"/>
        <v/>
      </c>
      <c r="S406" s="197" t="str">
        <f t="shared" si="87"/>
        <v/>
      </c>
    </row>
    <row r="407" spans="1:19" ht="25.5" hidden="1">
      <c r="A407" s="200">
        <v>97919</v>
      </c>
      <c r="B407" s="205" t="s">
        <v>230</v>
      </c>
      <c r="C407" s="127" t="s">
        <v>643</v>
      </c>
      <c r="D407" s="121" t="s">
        <v>609</v>
      </c>
      <c r="E407" s="122">
        <v>0.55000000000000004</v>
      </c>
      <c r="F407" s="123">
        <f t="shared" si="145"/>
        <v>0.66</v>
      </c>
      <c r="G407" s="206"/>
      <c r="H407" s="183"/>
      <c r="I407" s="182">
        <f t="shared" si="146"/>
        <v>0</v>
      </c>
      <c r="J407" s="182">
        <f t="shared" si="147"/>
        <v>0</v>
      </c>
      <c r="K407" s="179"/>
      <c r="L407" s="183">
        <f t="shared" si="148"/>
        <v>0</v>
      </c>
      <c r="M407" s="183">
        <f t="shared" si="148"/>
        <v>0</v>
      </c>
      <c r="N407" s="184">
        <f t="shared" si="149"/>
        <v>0</v>
      </c>
      <c r="O407" s="184">
        <f t="shared" si="150"/>
        <v>0</v>
      </c>
      <c r="P407" s="181"/>
      <c r="Q407" s="199"/>
      <c r="R407" s="197" t="str">
        <f t="shared" si="88"/>
        <v/>
      </c>
      <c r="S407" s="197" t="str">
        <f t="shared" si="87"/>
        <v/>
      </c>
    </row>
    <row r="408" spans="1:19" ht="25.5" hidden="1">
      <c r="A408" s="200">
        <v>72899</v>
      </c>
      <c r="B408" s="205" t="s">
        <v>230</v>
      </c>
      <c r="C408" s="127" t="s">
        <v>307</v>
      </c>
      <c r="D408" s="121" t="s">
        <v>238</v>
      </c>
      <c r="E408" s="122">
        <v>3.82</v>
      </c>
      <c r="F408" s="123">
        <f t="shared" si="145"/>
        <v>4.6100000000000003</v>
      </c>
      <c r="G408" s="206"/>
      <c r="H408" s="183"/>
      <c r="I408" s="182">
        <f t="shared" si="146"/>
        <v>0</v>
      </c>
      <c r="J408" s="182">
        <f t="shared" si="147"/>
        <v>0</v>
      </c>
      <c r="K408" s="179"/>
      <c r="L408" s="183">
        <f t="shared" si="148"/>
        <v>0</v>
      </c>
      <c r="M408" s="183">
        <f t="shared" si="148"/>
        <v>0</v>
      </c>
      <c r="N408" s="184">
        <f t="shared" si="149"/>
        <v>0</v>
      </c>
      <c r="O408" s="184">
        <f t="shared" si="150"/>
        <v>0</v>
      </c>
      <c r="P408" s="181"/>
      <c r="Q408" s="199"/>
      <c r="R408" s="197" t="str">
        <f t="shared" si="88"/>
        <v/>
      </c>
      <c r="S408" s="197" t="str">
        <f t="shared" si="87"/>
        <v/>
      </c>
    </row>
    <row r="409" spans="1:19" ht="25.5" hidden="1">
      <c r="A409" s="200">
        <v>72900</v>
      </c>
      <c r="B409" s="205" t="s">
        <v>230</v>
      </c>
      <c r="C409" s="127" t="s">
        <v>644</v>
      </c>
      <c r="D409" s="121" t="s">
        <v>238</v>
      </c>
      <c r="E409" s="122">
        <v>4.21</v>
      </c>
      <c r="F409" s="123">
        <f t="shared" si="145"/>
        <v>5.08</v>
      </c>
      <c r="G409" s="206"/>
      <c r="H409" s="183"/>
      <c r="I409" s="182">
        <f t="shared" si="146"/>
        <v>0</v>
      </c>
      <c r="J409" s="182">
        <f t="shared" si="147"/>
        <v>0</v>
      </c>
      <c r="K409" s="179"/>
      <c r="L409" s="183">
        <f t="shared" si="148"/>
        <v>0</v>
      </c>
      <c r="M409" s="183">
        <f t="shared" si="148"/>
        <v>0</v>
      </c>
      <c r="N409" s="184">
        <f t="shared" si="149"/>
        <v>0</v>
      </c>
      <c r="O409" s="184">
        <f t="shared" si="150"/>
        <v>0</v>
      </c>
      <c r="P409" s="181"/>
      <c r="Q409" s="199"/>
      <c r="R409" s="197" t="str">
        <f t="shared" si="88"/>
        <v/>
      </c>
      <c r="S409" s="197" t="str">
        <f t="shared" si="87"/>
        <v/>
      </c>
    </row>
    <row r="410" spans="1:19" hidden="1">
      <c r="A410" s="200" t="s">
        <v>645</v>
      </c>
      <c r="B410" s="205"/>
      <c r="C410" s="127" t="s">
        <v>646</v>
      </c>
      <c r="D410" s="121"/>
      <c r="E410" s="122"/>
      <c r="F410" s="123"/>
      <c r="G410" s="244"/>
      <c r="H410" s="246"/>
      <c r="I410" s="248"/>
      <c r="J410" s="249"/>
      <c r="K410" s="179"/>
      <c r="L410" s="250"/>
      <c r="M410" s="251"/>
      <c r="N410" s="248"/>
      <c r="O410" s="249"/>
      <c r="P410" s="181"/>
      <c r="Q410" s="198" t="str">
        <f>IF(OR(SUM(J411:J416)&gt;0,SUM(O411:O416)&gt;0),"xx","")</f>
        <v/>
      </c>
      <c r="R410" s="197" t="str">
        <f t="shared" si="88"/>
        <v/>
      </c>
      <c r="S410" s="197" t="str">
        <f t="shared" si="87"/>
        <v/>
      </c>
    </row>
    <row r="411" spans="1:19" hidden="1">
      <c r="A411" s="200">
        <v>72838</v>
      </c>
      <c r="B411" s="205" t="s">
        <v>230</v>
      </c>
      <c r="C411" s="127" t="s">
        <v>647</v>
      </c>
      <c r="D411" s="121" t="s">
        <v>609</v>
      </c>
      <c r="E411" s="122">
        <v>0.75</v>
      </c>
      <c r="F411" s="123">
        <f t="shared" ref="F411:F416" si="151">IF(E411=0,0,ROUND(E411*(1+E$10)*(1-E$11),2))</f>
        <v>0.9</v>
      </c>
      <c r="G411" s="206"/>
      <c r="H411" s="183"/>
      <c r="I411" s="182">
        <f t="shared" ref="I411:I416" si="152">IF(ISBLANK(E411),0,ROUND(F411*G411,2))</f>
        <v>0</v>
      </c>
      <c r="J411" s="182">
        <f t="shared" ref="J411:J416" si="153">IF(ISBLANK(G411),0,ROUND(G411*H411,2))</f>
        <v>0</v>
      </c>
      <c r="K411" s="179"/>
      <c r="L411" s="183">
        <f t="shared" ref="L411:M416" si="154">G411</f>
        <v>0</v>
      </c>
      <c r="M411" s="183">
        <f t="shared" si="154"/>
        <v>0</v>
      </c>
      <c r="N411" s="184">
        <f t="shared" ref="N411:N416" si="155">IF(ISBLANK(E411),0,ROUND(F411*L411,2))</f>
        <v>0</v>
      </c>
      <c r="O411" s="184">
        <f t="shared" ref="O411:O416" si="156">IF(ISBLANK(L411),0,ROUND(L411*M411,2))</f>
        <v>0</v>
      </c>
      <c r="P411" s="181"/>
      <c r="Q411" s="199"/>
      <c r="R411" s="197" t="str">
        <f t="shared" si="88"/>
        <v/>
      </c>
      <c r="S411" s="197" t="str">
        <f t="shared" si="87"/>
        <v/>
      </c>
    </row>
    <row r="412" spans="1:19" ht="25.5" hidden="1">
      <c r="A412" s="200">
        <v>72839</v>
      </c>
      <c r="B412" s="205" t="s">
        <v>230</v>
      </c>
      <c r="C412" s="127" t="s">
        <v>648</v>
      </c>
      <c r="D412" s="121" t="s">
        <v>609</v>
      </c>
      <c r="E412" s="122">
        <v>0.6</v>
      </c>
      <c r="F412" s="123">
        <f t="shared" si="151"/>
        <v>0.72</v>
      </c>
      <c r="G412" s="206"/>
      <c r="H412" s="183"/>
      <c r="I412" s="182">
        <f t="shared" si="152"/>
        <v>0</v>
      </c>
      <c r="J412" s="182">
        <f t="shared" si="153"/>
        <v>0</v>
      </c>
      <c r="K412" s="179"/>
      <c r="L412" s="183">
        <f t="shared" si="154"/>
        <v>0</v>
      </c>
      <c r="M412" s="183">
        <f t="shared" si="154"/>
        <v>0</v>
      </c>
      <c r="N412" s="184">
        <f t="shared" si="155"/>
        <v>0</v>
      </c>
      <c r="O412" s="184">
        <f t="shared" si="156"/>
        <v>0</v>
      </c>
      <c r="P412" s="181"/>
      <c r="Q412" s="199"/>
      <c r="R412" s="197" t="str">
        <f t="shared" si="88"/>
        <v/>
      </c>
      <c r="S412" s="197" t="str">
        <f t="shared" si="87"/>
        <v/>
      </c>
    </row>
    <row r="413" spans="1:19" hidden="1">
      <c r="A413" s="200">
        <v>72884</v>
      </c>
      <c r="B413" s="205" t="s">
        <v>230</v>
      </c>
      <c r="C413" s="127" t="s">
        <v>649</v>
      </c>
      <c r="D413" s="121" t="s">
        <v>604</v>
      </c>
      <c r="E413" s="122">
        <v>0.75</v>
      </c>
      <c r="F413" s="123">
        <f t="shared" si="151"/>
        <v>0.9</v>
      </c>
      <c r="G413" s="206"/>
      <c r="H413" s="183"/>
      <c r="I413" s="182">
        <f t="shared" si="152"/>
        <v>0</v>
      </c>
      <c r="J413" s="182">
        <f t="shared" si="153"/>
        <v>0</v>
      </c>
      <c r="K413" s="179"/>
      <c r="L413" s="183">
        <f t="shared" si="154"/>
        <v>0</v>
      </c>
      <c r="M413" s="183">
        <f t="shared" si="154"/>
        <v>0</v>
      </c>
      <c r="N413" s="184">
        <f t="shared" si="155"/>
        <v>0</v>
      </c>
      <c r="O413" s="184">
        <f t="shared" si="156"/>
        <v>0</v>
      </c>
      <c r="P413" s="181"/>
      <c r="Q413" s="199"/>
      <c r="R413" s="197" t="str">
        <f t="shared" si="88"/>
        <v/>
      </c>
      <c r="S413" s="197" t="str">
        <f t="shared" si="87"/>
        <v/>
      </c>
    </row>
    <row r="414" spans="1:19" ht="25.5" hidden="1">
      <c r="A414" s="200">
        <v>72883</v>
      </c>
      <c r="B414" s="205" t="s">
        <v>230</v>
      </c>
      <c r="C414" s="127" t="s">
        <v>648</v>
      </c>
      <c r="D414" s="121" t="s">
        <v>604</v>
      </c>
      <c r="E414" s="122">
        <v>0.89</v>
      </c>
      <c r="F414" s="123">
        <f t="shared" si="151"/>
        <v>1.07</v>
      </c>
      <c r="G414" s="206"/>
      <c r="H414" s="183"/>
      <c r="I414" s="182">
        <f t="shared" si="152"/>
        <v>0</v>
      </c>
      <c r="J414" s="182">
        <f t="shared" si="153"/>
        <v>0</v>
      </c>
      <c r="K414" s="179"/>
      <c r="L414" s="183">
        <f t="shared" si="154"/>
        <v>0</v>
      </c>
      <c r="M414" s="183">
        <f t="shared" si="154"/>
        <v>0</v>
      </c>
      <c r="N414" s="184">
        <f t="shared" si="155"/>
        <v>0</v>
      </c>
      <c r="O414" s="184">
        <f t="shared" si="156"/>
        <v>0</v>
      </c>
      <c r="P414" s="181"/>
      <c r="Q414" s="199"/>
      <c r="R414" s="197" t="str">
        <f t="shared" si="88"/>
        <v/>
      </c>
      <c r="S414" s="197" t="str">
        <f t="shared" si="87"/>
        <v/>
      </c>
    </row>
    <row r="415" spans="1:19" hidden="1">
      <c r="A415" s="200">
        <v>72882</v>
      </c>
      <c r="B415" s="205" t="s">
        <v>230</v>
      </c>
      <c r="C415" s="127" t="s">
        <v>647</v>
      </c>
      <c r="D415" s="121" t="s">
        <v>604</v>
      </c>
      <c r="E415" s="122">
        <v>1.1200000000000001</v>
      </c>
      <c r="F415" s="123">
        <f t="shared" si="151"/>
        <v>1.35</v>
      </c>
      <c r="G415" s="206"/>
      <c r="H415" s="183"/>
      <c r="I415" s="182">
        <f t="shared" si="152"/>
        <v>0</v>
      </c>
      <c r="J415" s="182">
        <f t="shared" si="153"/>
        <v>0</v>
      </c>
      <c r="K415" s="179"/>
      <c r="L415" s="183">
        <f t="shared" si="154"/>
        <v>0</v>
      </c>
      <c r="M415" s="183">
        <f t="shared" si="154"/>
        <v>0</v>
      </c>
      <c r="N415" s="184">
        <f t="shared" si="155"/>
        <v>0</v>
      </c>
      <c r="O415" s="184">
        <f t="shared" si="156"/>
        <v>0</v>
      </c>
      <c r="P415" s="181"/>
      <c r="Q415" s="199"/>
      <c r="R415" s="197" t="str">
        <f t="shared" si="88"/>
        <v/>
      </c>
      <c r="S415" s="197" t="str">
        <f t="shared" si="87"/>
        <v/>
      </c>
    </row>
    <row r="416" spans="1:19" hidden="1">
      <c r="A416" s="200">
        <v>72840</v>
      </c>
      <c r="B416" s="205" t="s">
        <v>230</v>
      </c>
      <c r="C416" s="127" t="s">
        <v>649</v>
      </c>
      <c r="D416" s="121" t="s">
        <v>609</v>
      </c>
      <c r="E416" s="122">
        <v>0.5</v>
      </c>
      <c r="F416" s="123">
        <f t="shared" si="151"/>
        <v>0.6</v>
      </c>
      <c r="G416" s="206"/>
      <c r="H416" s="183"/>
      <c r="I416" s="182">
        <f t="shared" si="152"/>
        <v>0</v>
      </c>
      <c r="J416" s="182">
        <f t="shared" si="153"/>
        <v>0</v>
      </c>
      <c r="K416" s="179"/>
      <c r="L416" s="183">
        <f t="shared" si="154"/>
        <v>0</v>
      </c>
      <c r="M416" s="183">
        <f t="shared" si="154"/>
        <v>0</v>
      </c>
      <c r="N416" s="184">
        <f t="shared" si="155"/>
        <v>0</v>
      </c>
      <c r="O416" s="184">
        <f t="shared" si="156"/>
        <v>0</v>
      </c>
      <c r="P416" s="181"/>
      <c r="Q416" s="199"/>
      <c r="R416" s="197" t="str">
        <f t="shared" si="88"/>
        <v/>
      </c>
      <c r="S416" s="197" t="str">
        <f t="shared" si="87"/>
        <v/>
      </c>
    </row>
    <row r="417" spans="1:19" hidden="1">
      <c r="A417" s="200" t="s">
        <v>650</v>
      </c>
      <c r="B417" s="205"/>
      <c r="C417" s="127" t="s">
        <v>651</v>
      </c>
      <c r="D417" s="121"/>
      <c r="E417" s="122"/>
      <c r="F417" s="123"/>
      <c r="G417" s="244"/>
      <c r="H417" s="246"/>
      <c r="I417" s="248"/>
      <c r="J417" s="249"/>
      <c r="K417" s="179"/>
      <c r="L417" s="250"/>
      <c r="M417" s="251"/>
      <c r="N417" s="248"/>
      <c r="O417" s="249"/>
      <c r="P417" s="181"/>
      <c r="Q417" s="198" t="str">
        <f>IF(OR(SUM(J418:J443)&gt;0,SUM(O418:O443)&gt;0),"xx","")</f>
        <v/>
      </c>
      <c r="R417" s="197" t="str">
        <f t="shared" si="88"/>
        <v/>
      </c>
      <c r="S417" s="197" t="str">
        <f t="shared" si="87"/>
        <v/>
      </c>
    </row>
    <row r="418" spans="1:19" ht="25.5" hidden="1">
      <c r="A418" s="200">
        <v>100205</v>
      </c>
      <c r="B418" s="205" t="s">
        <v>230</v>
      </c>
      <c r="C418" s="127" t="s">
        <v>652</v>
      </c>
      <c r="D418" s="121" t="s">
        <v>604</v>
      </c>
      <c r="E418" s="122">
        <v>1185.8</v>
      </c>
      <c r="F418" s="123">
        <f t="shared" ref="F418:F443" si="157">IF(E418=0,0,ROUND(E418*(1+E$10)*(1-E$11),2))</f>
        <v>1429.6</v>
      </c>
      <c r="G418" s="206"/>
      <c r="H418" s="183"/>
      <c r="I418" s="182">
        <f t="shared" ref="I418:I443" si="158">IF(ISBLANK(E418),0,ROUND(F418*G418,2))</f>
        <v>0</v>
      </c>
      <c r="J418" s="182">
        <f t="shared" ref="J418:J443" si="159">IF(ISBLANK(G418),0,ROUND(G418*H418,2))</f>
        <v>0</v>
      </c>
      <c r="K418" s="179"/>
      <c r="L418" s="183">
        <f t="shared" ref="L418:M443" si="160">G418</f>
        <v>0</v>
      </c>
      <c r="M418" s="183">
        <f t="shared" si="160"/>
        <v>0</v>
      </c>
      <c r="N418" s="184">
        <f t="shared" ref="N418:N443" si="161">IF(ISBLANK(E418),0,ROUND(F418*L418,2))</f>
        <v>0</v>
      </c>
      <c r="O418" s="184">
        <f t="shared" ref="O418:O443" si="162">IF(ISBLANK(L418),0,ROUND(L418*M418,2))</f>
        <v>0</v>
      </c>
      <c r="P418" s="181"/>
      <c r="Q418" s="199"/>
      <c r="R418" s="197" t="str">
        <f t="shared" si="88"/>
        <v/>
      </c>
      <c r="S418" s="197" t="str">
        <f t="shared" si="87"/>
        <v/>
      </c>
    </row>
    <row r="419" spans="1:19" ht="25.5" hidden="1">
      <c r="A419" s="200">
        <v>100206</v>
      </c>
      <c r="B419" s="205" t="s">
        <v>230</v>
      </c>
      <c r="C419" s="127" t="s">
        <v>653</v>
      </c>
      <c r="D419" s="121" t="s">
        <v>604</v>
      </c>
      <c r="E419" s="122">
        <v>857.13</v>
      </c>
      <c r="F419" s="123">
        <f t="shared" si="157"/>
        <v>1033.3599999999999</v>
      </c>
      <c r="G419" s="206"/>
      <c r="H419" s="183"/>
      <c r="I419" s="182">
        <f t="shared" si="158"/>
        <v>0</v>
      </c>
      <c r="J419" s="182">
        <f t="shared" si="159"/>
        <v>0</v>
      </c>
      <c r="K419" s="179"/>
      <c r="L419" s="183">
        <f t="shared" si="160"/>
        <v>0</v>
      </c>
      <c r="M419" s="183">
        <f t="shared" si="160"/>
        <v>0</v>
      </c>
      <c r="N419" s="184">
        <f t="shared" si="161"/>
        <v>0</v>
      </c>
      <c r="O419" s="184">
        <f t="shared" si="162"/>
        <v>0</v>
      </c>
      <c r="P419" s="181"/>
      <c r="Q419" s="199"/>
      <c r="R419" s="197" t="str">
        <f t="shared" si="88"/>
        <v/>
      </c>
      <c r="S419" s="197" t="str">
        <f t="shared" si="87"/>
        <v/>
      </c>
    </row>
    <row r="420" spans="1:19" ht="25.5" hidden="1">
      <c r="A420" s="200">
        <v>100207</v>
      </c>
      <c r="B420" s="205" t="s">
        <v>230</v>
      </c>
      <c r="C420" s="127" t="s">
        <v>654</v>
      </c>
      <c r="D420" s="121" t="s">
        <v>604</v>
      </c>
      <c r="E420" s="122">
        <v>309.04000000000002</v>
      </c>
      <c r="F420" s="123">
        <f t="shared" si="157"/>
        <v>372.58</v>
      </c>
      <c r="G420" s="206"/>
      <c r="H420" s="183"/>
      <c r="I420" s="182">
        <f t="shared" si="158"/>
        <v>0</v>
      </c>
      <c r="J420" s="182">
        <f t="shared" si="159"/>
        <v>0</v>
      </c>
      <c r="K420" s="179"/>
      <c r="L420" s="183">
        <f t="shared" si="160"/>
        <v>0</v>
      </c>
      <c r="M420" s="183">
        <f t="shared" si="160"/>
        <v>0</v>
      </c>
      <c r="N420" s="184">
        <f t="shared" si="161"/>
        <v>0</v>
      </c>
      <c r="O420" s="184">
        <f t="shared" si="162"/>
        <v>0</v>
      </c>
      <c r="P420" s="181"/>
      <c r="Q420" s="199"/>
      <c r="R420" s="197" t="str">
        <f t="shared" si="88"/>
        <v/>
      </c>
      <c r="S420" s="197" t="str">
        <f t="shared" si="87"/>
        <v/>
      </c>
    </row>
    <row r="421" spans="1:19" hidden="1">
      <c r="A421" s="200">
        <v>100271</v>
      </c>
      <c r="B421" s="205" t="s">
        <v>230</v>
      </c>
      <c r="C421" s="127" t="s">
        <v>655</v>
      </c>
      <c r="D421" s="121" t="s">
        <v>656</v>
      </c>
      <c r="E421" s="122">
        <v>50.7</v>
      </c>
      <c r="F421" s="123">
        <f t="shared" si="157"/>
        <v>61.12</v>
      </c>
      <c r="G421" s="206"/>
      <c r="H421" s="183"/>
      <c r="I421" s="182">
        <f t="shared" si="158"/>
        <v>0</v>
      </c>
      <c r="J421" s="182">
        <f t="shared" si="159"/>
        <v>0</v>
      </c>
      <c r="K421" s="179"/>
      <c r="L421" s="183">
        <f t="shared" si="160"/>
        <v>0</v>
      </c>
      <c r="M421" s="183">
        <f t="shared" si="160"/>
        <v>0</v>
      </c>
      <c r="N421" s="184">
        <f t="shared" si="161"/>
        <v>0</v>
      </c>
      <c r="O421" s="184">
        <f t="shared" si="162"/>
        <v>0</v>
      </c>
      <c r="P421" s="181"/>
      <c r="Q421" s="199"/>
      <c r="R421" s="197" t="str">
        <f t="shared" si="88"/>
        <v/>
      </c>
      <c r="S421" s="197" t="str">
        <f t="shared" si="87"/>
        <v/>
      </c>
    </row>
    <row r="422" spans="1:19" hidden="1">
      <c r="A422" s="200">
        <v>100273</v>
      </c>
      <c r="B422" s="205" t="s">
        <v>230</v>
      </c>
      <c r="C422" s="127" t="s">
        <v>657</v>
      </c>
      <c r="D422" s="121" t="s">
        <v>658</v>
      </c>
      <c r="E422" s="122">
        <v>2.64</v>
      </c>
      <c r="F422" s="123">
        <f t="shared" si="157"/>
        <v>3.18</v>
      </c>
      <c r="G422" s="206"/>
      <c r="H422" s="183"/>
      <c r="I422" s="182">
        <f t="shared" si="158"/>
        <v>0</v>
      </c>
      <c r="J422" s="182">
        <f t="shared" si="159"/>
        <v>0</v>
      </c>
      <c r="K422" s="179"/>
      <c r="L422" s="183">
        <f t="shared" si="160"/>
        <v>0</v>
      </c>
      <c r="M422" s="183">
        <f t="shared" si="160"/>
        <v>0</v>
      </c>
      <c r="N422" s="184">
        <f t="shared" si="161"/>
        <v>0</v>
      </c>
      <c r="O422" s="184">
        <f t="shared" si="162"/>
        <v>0</v>
      </c>
      <c r="P422" s="181"/>
      <c r="Q422" s="199"/>
      <c r="R422" s="197" t="str">
        <f t="shared" si="88"/>
        <v/>
      </c>
      <c r="S422" s="197" t="str">
        <f t="shared" si="87"/>
        <v/>
      </c>
    </row>
    <row r="423" spans="1:19" ht="25.5" hidden="1">
      <c r="A423" s="200">
        <v>100274</v>
      </c>
      <c r="B423" s="205" t="s">
        <v>230</v>
      </c>
      <c r="C423" s="127" t="s">
        <v>659</v>
      </c>
      <c r="D423" s="121" t="s">
        <v>656</v>
      </c>
      <c r="E423" s="122">
        <v>22.54</v>
      </c>
      <c r="F423" s="123">
        <f t="shared" si="157"/>
        <v>27.17</v>
      </c>
      <c r="G423" s="206"/>
      <c r="H423" s="183"/>
      <c r="I423" s="182">
        <f t="shared" si="158"/>
        <v>0</v>
      </c>
      <c r="J423" s="182">
        <f t="shared" si="159"/>
        <v>0</v>
      </c>
      <c r="K423" s="179"/>
      <c r="L423" s="183">
        <f t="shared" si="160"/>
        <v>0</v>
      </c>
      <c r="M423" s="183">
        <f t="shared" si="160"/>
        <v>0</v>
      </c>
      <c r="N423" s="184">
        <f t="shared" si="161"/>
        <v>0</v>
      </c>
      <c r="O423" s="184">
        <f t="shared" si="162"/>
        <v>0</v>
      </c>
      <c r="P423" s="181"/>
      <c r="Q423" s="199"/>
      <c r="R423" s="197" t="str">
        <f t="shared" si="88"/>
        <v/>
      </c>
      <c r="S423" s="197" t="str">
        <f t="shared" si="87"/>
        <v/>
      </c>
    </row>
    <row r="424" spans="1:19" ht="25.5" hidden="1">
      <c r="A424" s="200">
        <v>100275</v>
      </c>
      <c r="B424" s="205" t="s">
        <v>230</v>
      </c>
      <c r="C424" s="127" t="s">
        <v>660</v>
      </c>
      <c r="D424" s="121" t="s">
        <v>656</v>
      </c>
      <c r="E424" s="122">
        <v>14.57</v>
      </c>
      <c r="F424" s="123">
        <f t="shared" si="157"/>
        <v>17.57</v>
      </c>
      <c r="G424" s="206"/>
      <c r="H424" s="183"/>
      <c r="I424" s="182">
        <f t="shared" si="158"/>
        <v>0</v>
      </c>
      <c r="J424" s="182">
        <f t="shared" si="159"/>
        <v>0</v>
      </c>
      <c r="K424" s="179"/>
      <c r="L424" s="183">
        <f t="shared" si="160"/>
        <v>0</v>
      </c>
      <c r="M424" s="183">
        <f t="shared" si="160"/>
        <v>0</v>
      </c>
      <c r="N424" s="184">
        <f t="shared" si="161"/>
        <v>0</v>
      </c>
      <c r="O424" s="184">
        <f t="shared" si="162"/>
        <v>0</v>
      </c>
      <c r="P424" s="181"/>
      <c r="Q424" s="199"/>
      <c r="R424" s="197" t="str">
        <f t="shared" si="88"/>
        <v/>
      </c>
      <c r="S424" s="197" t="str">
        <f t="shared" si="87"/>
        <v/>
      </c>
    </row>
    <row r="425" spans="1:19" ht="25.5" hidden="1">
      <c r="A425" s="200">
        <v>100276</v>
      </c>
      <c r="B425" s="205" t="s">
        <v>230</v>
      </c>
      <c r="C425" s="127" t="s">
        <v>661</v>
      </c>
      <c r="D425" s="121" t="s">
        <v>656</v>
      </c>
      <c r="E425" s="122">
        <v>26.6</v>
      </c>
      <c r="F425" s="123">
        <f t="shared" si="157"/>
        <v>32.07</v>
      </c>
      <c r="G425" s="206"/>
      <c r="H425" s="183"/>
      <c r="I425" s="182">
        <f t="shared" si="158"/>
        <v>0</v>
      </c>
      <c r="J425" s="182">
        <f t="shared" si="159"/>
        <v>0</v>
      </c>
      <c r="K425" s="179"/>
      <c r="L425" s="183">
        <f t="shared" si="160"/>
        <v>0</v>
      </c>
      <c r="M425" s="183">
        <f t="shared" si="160"/>
        <v>0</v>
      </c>
      <c r="N425" s="184">
        <f t="shared" si="161"/>
        <v>0</v>
      </c>
      <c r="O425" s="184">
        <f t="shared" si="162"/>
        <v>0</v>
      </c>
      <c r="P425" s="181"/>
      <c r="Q425" s="199"/>
      <c r="R425" s="197" t="str">
        <f t="shared" si="88"/>
        <v/>
      </c>
      <c r="S425" s="197" t="str">
        <f t="shared" si="87"/>
        <v/>
      </c>
    </row>
    <row r="426" spans="1:19" ht="25.5" hidden="1">
      <c r="A426" s="200">
        <v>100255</v>
      </c>
      <c r="B426" s="205" t="s">
        <v>230</v>
      </c>
      <c r="C426" s="127" t="s">
        <v>662</v>
      </c>
      <c r="D426" s="121" t="s">
        <v>663</v>
      </c>
      <c r="E426" s="122">
        <v>10.78</v>
      </c>
      <c r="F426" s="123">
        <f t="shared" si="157"/>
        <v>13</v>
      </c>
      <c r="G426" s="206"/>
      <c r="H426" s="183"/>
      <c r="I426" s="182">
        <f t="shared" si="158"/>
        <v>0</v>
      </c>
      <c r="J426" s="182">
        <f t="shared" si="159"/>
        <v>0</v>
      </c>
      <c r="K426" s="179"/>
      <c r="L426" s="183">
        <f t="shared" si="160"/>
        <v>0</v>
      </c>
      <c r="M426" s="183">
        <f t="shared" si="160"/>
        <v>0</v>
      </c>
      <c r="N426" s="184">
        <f t="shared" si="161"/>
        <v>0</v>
      </c>
      <c r="O426" s="184">
        <f t="shared" si="162"/>
        <v>0</v>
      </c>
      <c r="P426" s="181"/>
      <c r="Q426" s="199"/>
      <c r="R426" s="197" t="str">
        <f t="shared" si="88"/>
        <v/>
      </c>
      <c r="S426" s="197" t="str">
        <f t="shared" si="87"/>
        <v/>
      </c>
    </row>
    <row r="427" spans="1:19" ht="25.5" hidden="1">
      <c r="A427" s="200">
        <v>100256</v>
      </c>
      <c r="B427" s="205" t="s">
        <v>230</v>
      </c>
      <c r="C427" s="127" t="s">
        <v>664</v>
      </c>
      <c r="D427" s="121" t="s">
        <v>663</v>
      </c>
      <c r="E427" s="122">
        <v>7.18</v>
      </c>
      <c r="F427" s="123">
        <f t="shared" si="157"/>
        <v>8.66</v>
      </c>
      <c r="G427" s="206"/>
      <c r="H427" s="183"/>
      <c r="I427" s="182">
        <f t="shared" si="158"/>
        <v>0</v>
      </c>
      <c r="J427" s="182">
        <f t="shared" si="159"/>
        <v>0</v>
      </c>
      <c r="K427" s="179"/>
      <c r="L427" s="183">
        <f t="shared" si="160"/>
        <v>0</v>
      </c>
      <c r="M427" s="183">
        <f t="shared" si="160"/>
        <v>0</v>
      </c>
      <c r="N427" s="184">
        <f t="shared" si="161"/>
        <v>0</v>
      </c>
      <c r="O427" s="184">
        <f t="shared" si="162"/>
        <v>0</v>
      </c>
      <c r="P427" s="181"/>
      <c r="Q427" s="199"/>
      <c r="R427" s="197" t="str">
        <f t="shared" si="88"/>
        <v/>
      </c>
      <c r="S427" s="197" t="str">
        <f t="shared" si="87"/>
        <v/>
      </c>
    </row>
    <row r="428" spans="1:19" ht="25.5" hidden="1">
      <c r="A428" s="200">
        <v>100257</v>
      </c>
      <c r="B428" s="205" t="s">
        <v>230</v>
      </c>
      <c r="C428" s="127" t="s">
        <v>665</v>
      </c>
      <c r="D428" s="121" t="s">
        <v>663</v>
      </c>
      <c r="E428" s="122">
        <v>4.3099999999999996</v>
      </c>
      <c r="F428" s="123">
        <f t="shared" si="157"/>
        <v>5.2</v>
      </c>
      <c r="G428" s="206"/>
      <c r="H428" s="183"/>
      <c r="I428" s="182">
        <f t="shared" si="158"/>
        <v>0</v>
      </c>
      <c r="J428" s="182">
        <f t="shared" si="159"/>
        <v>0</v>
      </c>
      <c r="K428" s="179"/>
      <c r="L428" s="183">
        <f t="shared" si="160"/>
        <v>0</v>
      </c>
      <c r="M428" s="183">
        <f t="shared" si="160"/>
        <v>0</v>
      </c>
      <c r="N428" s="184">
        <f t="shared" si="161"/>
        <v>0</v>
      </c>
      <c r="O428" s="184">
        <f t="shared" si="162"/>
        <v>0</v>
      </c>
      <c r="P428" s="181"/>
      <c r="Q428" s="199"/>
      <c r="R428" s="197" t="str">
        <f t="shared" si="88"/>
        <v/>
      </c>
      <c r="S428" s="197" t="str">
        <f t="shared" si="87"/>
        <v/>
      </c>
    </row>
    <row r="429" spans="1:19" ht="25.5" hidden="1">
      <c r="A429" s="200">
        <v>100258</v>
      </c>
      <c r="B429" s="205" t="s">
        <v>230</v>
      </c>
      <c r="C429" s="127" t="s">
        <v>666</v>
      </c>
      <c r="D429" s="121" t="s">
        <v>663</v>
      </c>
      <c r="E429" s="122">
        <v>10.78</v>
      </c>
      <c r="F429" s="123">
        <f t="shared" si="157"/>
        <v>13</v>
      </c>
      <c r="G429" s="206"/>
      <c r="H429" s="183"/>
      <c r="I429" s="182">
        <f t="shared" si="158"/>
        <v>0</v>
      </c>
      <c r="J429" s="182">
        <f t="shared" si="159"/>
        <v>0</v>
      </c>
      <c r="K429" s="179"/>
      <c r="L429" s="183">
        <f t="shared" si="160"/>
        <v>0</v>
      </c>
      <c r="M429" s="183">
        <f t="shared" si="160"/>
        <v>0</v>
      </c>
      <c r="N429" s="184">
        <f t="shared" si="161"/>
        <v>0</v>
      </c>
      <c r="O429" s="184">
        <f t="shared" si="162"/>
        <v>0</v>
      </c>
      <c r="P429" s="181"/>
      <c r="Q429" s="199"/>
      <c r="R429" s="197" t="str">
        <f t="shared" si="88"/>
        <v/>
      </c>
      <c r="S429" s="197" t="str">
        <f t="shared" si="87"/>
        <v/>
      </c>
    </row>
    <row r="430" spans="1:19" ht="25.5" hidden="1">
      <c r="A430" s="200">
        <v>100259</v>
      </c>
      <c r="B430" s="205" t="s">
        <v>230</v>
      </c>
      <c r="C430" s="127" t="s">
        <v>667</v>
      </c>
      <c r="D430" s="121" t="s">
        <v>663</v>
      </c>
      <c r="E430" s="122">
        <v>21.24</v>
      </c>
      <c r="F430" s="123">
        <f t="shared" si="157"/>
        <v>25.61</v>
      </c>
      <c r="G430" s="206"/>
      <c r="H430" s="183"/>
      <c r="I430" s="182">
        <f t="shared" si="158"/>
        <v>0</v>
      </c>
      <c r="J430" s="182">
        <f t="shared" si="159"/>
        <v>0</v>
      </c>
      <c r="K430" s="179"/>
      <c r="L430" s="183">
        <f t="shared" si="160"/>
        <v>0</v>
      </c>
      <c r="M430" s="183">
        <f t="shared" si="160"/>
        <v>0</v>
      </c>
      <c r="N430" s="184">
        <f t="shared" si="161"/>
        <v>0</v>
      </c>
      <c r="O430" s="184">
        <f t="shared" si="162"/>
        <v>0</v>
      </c>
      <c r="P430" s="181"/>
      <c r="Q430" s="199"/>
      <c r="R430" s="197" t="str">
        <f t="shared" si="88"/>
        <v/>
      </c>
      <c r="S430" s="197" t="str">
        <f t="shared" si="87"/>
        <v/>
      </c>
    </row>
    <row r="431" spans="1:19" ht="25.5" hidden="1">
      <c r="A431" s="200">
        <v>100260</v>
      </c>
      <c r="B431" s="205" t="s">
        <v>230</v>
      </c>
      <c r="C431" s="127" t="s">
        <v>668</v>
      </c>
      <c r="D431" s="121" t="s">
        <v>658</v>
      </c>
      <c r="E431" s="122">
        <v>7</v>
      </c>
      <c r="F431" s="123">
        <f t="shared" si="157"/>
        <v>8.44</v>
      </c>
      <c r="G431" s="206"/>
      <c r="H431" s="183"/>
      <c r="I431" s="182">
        <f t="shared" si="158"/>
        <v>0</v>
      </c>
      <c r="J431" s="182">
        <f t="shared" si="159"/>
        <v>0</v>
      </c>
      <c r="K431" s="179"/>
      <c r="L431" s="183">
        <f t="shared" si="160"/>
        <v>0</v>
      </c>
      <c r="M431" s="183">
        <f t="shared" si="160"/>
        <v>0</v>
      </c>
      <c r="N431" s="184">
        <f t="shared" si="161"/>
        <v>0</v>
      </c>
      <c r="O431" s="184">
        <f t="shared" si="162"/>
        <v>0</v>
      </c>
      <c r="P431" s="181"/>
      <c r="Q431" s="199"/>
      <c r="R431" s="197" t="str">
        <f t="shared" si="88"/>
        <v/>
      </c>
      <c r="S431" s="197" t="str">
        <f t="shared" si="87"/>
        <v/>
      </c>
    </row>
    <row r="432" spans="1:19" ht="25.5" hidden="1">
      <c r="A432" s="200">
        <v>100261</v>
      </c>
      <c r="B432" s="205" t="s">
        <v>230</v>
      </c>
      <c r="C432" s="127" t="s">
        <v>669</v>
      </c>
      <c r="D432" s="121" t="s">
        <v>658</v>
      </c>
      <c r="E432" s="122">
        <v>4.4000000000000004</v>
      </c>
      <c r="F432" s="123">
        <f t="shared" si="157"/>
        <v>5.3</v>
      </c>
      <c r="G432" s="206"/>
      <c r="H432" s="183"/>
      <c r="I432" s="182">
        <f t="shared" si="158"/>
        <v>0</v>
      </c>
      <c r="J432" s="182">
        <f t="shared" si="159"/>
        <v>0</v>
      </c>
      <c r="K432" s="179"/>
      <c r="L432" s="183">
        <f t="shared" si="160"/>
        <v>0</v>
      </c>
      <c r="M432" s="183">
        <f t="shared" si="160"/>
        <v>0</v>
      </c>
      <c r="N432" s="184">
        <f t="shared" si="161"/>
        <v>0</v>
      </c>
      <c r="O432" s="184">
        <f t="shared" si="162"/>
        <v>0</v>
      </c>
      <c r="P432" s="181"/>
      <c r="Q432" s="199"/>
      <c r="R432" s="197" t="str">
        <f t="shared" si="88"/>
        <v/>
      </c>
      <c r="S432" s="197" t="str">
        <f t="shared" si="87"/>
        <v/>
      </c>
    </row>
    <row r="433" spans="1:19" ht="25.5" hidden="1">
      <c r="A433" s="200">
        <v>100262</v>
      </c>
      <c r="B433" s="205" t="s">
        <v>230</v>
      </c>
      <c r="C433" s="127" t="s">
        <v>670</v>
      </c>
      <c r="D433" s="121" t="s">
        <v>658</v>
      </c>
      <c r="E433" s="122">
        <v>2.72</v>
      </c>
      <c r="F433" s="123">
        <f t="shared" si="157"/>
        <v>3.28</v>
      </c>
      <c r="G433" s="206"/>
      <c r="H433" s="183"/>
      <c r="I433" s="182">
        <f t="shared" si="158"/>
        <v>0</v>
      </c>
      <c r="J433" s="182">
        <f t="shared" si="159"/>
        <v>0</v>
      </c>
      <c r="K433" s="179"/>
      <c r="L433" s="183">
        <f t="shared" si="160"/>
        <v>0</v>
      </c>
      <c r="M433" s="183">
        <f t="shared" si="160"/>
        <v>0</v>
      </c>
      <c r="N433" s="184">
        <f t="shared" si="161"/>
        <v>0</v>
      </c>
      <c r="O433" s="184">
        <f t="shared" si="162"/>
        <v>0</v>
      </c>
      <c r="P433" s="181"/>
      <c r="Q433" s="199"/>
      <c r="R433" s="197" t="str">
        <f t="shared" si="88"/>
        <v/>
      </c>
      <c r="S433" s="197" t="str">
        <f t="shared" si="87"/>
        <v/>
      </c>
    </row>
    <row r="434" spans="1:19" ht="25.5" hidden="1">
      <c r="A434" s="200">
        <v>100263</v>
      </c>
      <c r="B434" s="205" t="s">
        <v>230</v>
      </c>
      <c r="C434" s="127" t="s">
        <v>671</v>
      </c>
      <c r="D434" s="121" t="s">
        <v>658</v>
      </c>
      <c r="E434" s="122">
        <v>1.74</v>
      </c>
      <c r="F434" s="123">
        <f t="shared" si="157"/>
        <v>2.1</v>
      </c>
      <c r="G434" s="206"/>
      <c r="H434" s="183"/>
      <c r="I434" s="182">
        <f t="shared" si="158"/>
        <v>0</v>
      </c>
      <c r="J434" s="182">
        <f t="shared" si="159"/>
        <v>0</v>
      </c>
      <c r="K434" s="179"/>
      <c r="L434" s="183">
        <f t="shared" si="160"/>
        <v>0</v>
      </c>
      <c r="M434" s="183">
        <f t="shared" si="160"/>
        <v>0</v>
      </c>
      <c r="N434" s="184">
        <f t="shared" si="161"/>
        <v>0</v>
      </c>
      <c r="O434" s="184">
        <f t="shared" si="162"/>
        <v>0</v>
      </c>
      <c r="P434" s="181"/>
      <c r="Q434" s="199"/>
      <c r="R434" s="197" t="str">
        <f t="shared" si="88"/>
        <v/>
      </c>
      <c r="S434" s="197" t="str">
        <f t="shared" si="87"/>
        <v/>
      </c>
    </row>
    <row r="435" spans="1:19" hidden="1">
      <c r="A435" s="200">
        <v>100264</v>
      </c>
      <c r="B435" s="205" t="s">
        <v>230</v>
      </c>
      <c r="C435" s="127" t="s">
        <v>672</v>
      </c>
      <c r="D435" s="121" t="s">
        <v>656</v>
      </c>
      <c r="E435" s="122">
        <v>31.81</v>
      </c>
      <c r="F435" s="123">
        <f t="shared" si="157"/>
        <v>38.35</v>
      </c>
      <c r="G435" s="206"/>
      <c r="H435" s="183"/>
      <c r="I435" s="182">
        <f t="shared" si="158"/>
        <v>0</v>
      </c>
      <c r="J435" s="182">
        <f t="shared" si="159"/>
        <v>0</v>
      </c>
      <c r="K435" s="179"/>
      <c r="L435" s="183">
        <f t="shared" si="160"/>
        <v>0</v>
      </c>
      <c r="M435" s="183">
        <f t="shared" si="160"/>
        <v>0</v>
      </c>
      <c r="N435" s="184">
        <f t="shared" si="161"/>
        <v>0</v>
      </c>
      <c r="O435" s="184">
        <f t="shared" si="162"/>
        <v>0</v>
      </c>
      <c r="P435" s="181"/>
      <c r="Q435" s="199"/>
      <c r="R435" s="197" t="str">
        <f t="shared" si="88"/>
        <v/>
      </c>
      <c r="S435" s="197" t="str">
        <f t="shared" si="87"/>
        <v/>
      </c>
    </row>
    <row r="436" spans="1:19" hidden="1">
      <c r="A436" s="200">
        <v>100266</v>
      </c>
      <c r="B436" s="205" t="s">
        <v>230</v>
      </c>
      <c r="C436" s="127" t="s">
        <v>673</v>
      </c>
      <c r="D436" s="121" t="s">
        <v>674</v>
      </c>
      <c r="E436" s="122">
        <v>67.61</v>
      </c>
      <c r="F436" s="123">
        <f t="shared" si="157"/>
        <v>81.510000000000005</v>
      </c>
      <c r="G436" s="206"/>
      <c r="H436" s="183"/>
      <c r="I436" s="182">
        <f t="shared" si="158"/>
        <v>0</v>
      </c>
      <c r="J436" s="182">
        <f t="shared" si="159"/>
        <v>0</v>
      </c>
      <c r="K436" s="179"/>
      <c r="L436" s="183">
        <f t="shared" si="160"/>
        <v>0</v>
      </c>
      <c r="M436" s="183">
        <f t="shared" si="160"/>
        <v>0</v>
      </c>
      <c r="N436" s="184">
        <f t="shared" si="161"/>
        <v>0</v>
      </c>
      <c r="O436" s="184">
        <f t="shared" si="162"/>
        <v>0</v>
      </c>
      <c r="P436" s="181"/>
      <c r="Q436" s="199"/>
      <c r="R436" s="197" t="str">
        <f t="shared" si="88"/>
        <v/>
      </c>
      <c r="S436" s="197" t="str">
        <f t="shared" si="87"/>
        <v/>
      </c>
    </row>
    <row r="437" spans="1:19" ht="38.25" hidden="1">
      <c r="A437" s="200">
        <v>100268</v>
      </c>
      <c r="B437" s="205" t="s">
        <v>230</v>
      </c>
      <c r="C437" s="127" t="s">
        <v>675</v>
      </c>
      <c r="D437" s="121" t="s">
        <v>674</v>
      </c>
      <c r="E437" s="122">
        <v>67.61</v>
      </c>
      <c r="F437" s="123">
        <f t="shared" si="157"/>
        <v>81.510000000000005</v>
      </c>
      <c r="G437" s="206"/>
      <c r="H437" s="183"/>
      <c r="I437" s="182">
        <f t="shared" si="158"/>
        <v>0</v>
      </c>
      <c r="J437" s="182">
        <f t="shared" si="159"/>
        <v>0</v>
      </c>
      <c r="K437" s="179"/>
      <c r="L437" s="183">
        <f t="shared" si="160"/>
        <v>0</v>
      </c>
      <c r="M437" s="183">
        <f t="shared" si="160"/>
        <v>0</v>
      </c>
      <c r="N437" s="184">
        <f t="shared" si="161"/>
        <v>0</v>
      </c>
      <c r="O437" s="184">
        <f t="shared" si="162"/>
        <v>0</v>
      </c>
      <c r="P437" s="181"/>
      <c r="Q437" s="199"/>
      <c r="R437" s="197" t="str">
        <f t="shared" si="88"/>
        <v/>
      </c>
      <c r="S437" s="197" t="str">
        <f t="shared" si="87"/>
        <v/>
      </c>
    </row>
    <row r="438" spans="1:19" hidden="1">
      <c r="A438" s="200">
        <v>83358</v>
      </c>
      <c r="B438" s="205" t="s">
        <v>230</v>
      </c>
      <c r="C438" s="127" t="s">
        <v>676</v>
      </c>
      <c r="D438" s="121" t="s">
        <v>604</v>
      </c>
      <c r="E438" s="122">
        <v>1.39</v>
      </c>
      <c r="F438" s="123">
        <f t="shared" si="157"/>
        <v>1.68</v>
      </c>
      <c r="G438" s="206"/>
      <c r="H438" s="183"/>
      <c r="I438" s="182">
        <f t="shared" si="158"/>
        <v>0</v>
      </c>
      <c r="J438" s="182">
        <f t="shared" si="159"/>
        <v>0</v>
      </c>
      <c r="K438" s="179"/>
      <c r="L438" s="183">
        <f t="shared" si="160"/>
        <v>0</v>
      </c>
      <c r="M438" s="183">
        <f t="shared" si="160"/>
        <v>0</v>
      </c>
      <c r="N438" s="184">
        <f t="shared" si="161"/>
        <v>0</v>
      </c>
      <c r="O438" s="184">
        <f t="shared" si="162"/>
        <v>0</v>
      </c>
      <c r="P438" s="181"/>
      <c r="Q438" s="199"/>
      <c r="R438" s="197" t="str">
        <f t="shared" si="88"/>
        <v/>
      </c>
      <c r="S438" s="197" t="str">
        <f t="shared" si="87"/>
        <v/>
      </c>
    </row>
    <row r="439" spans="1:19" hidden="1">
      <c r="A439" s="200">
        <v>83356</v>
      </c>
      <c r="B439" s="205" t="s">
        <v>230</v>
      </c>
      <c r="C439" s="127" t="s">
        <v>677</v>
      </c>
      <c r="D439" s="121" t="s">
        <v>604</v>
      </c>
      <c r="E439" s="122">
        <v>0.67</v>
      </c>
      <c r="F439" s="123">
        <f t="shared" si="157"/>
        <v>0.81</v>
      </c>
      <c r="G439" s="206"/>
      <c r="H439" s="183"/>
      <c r="I439" s="182">
        <f t="shared" si="158"/>
        <v>0</v>
      </c>
      <c r="J439" s="182">
        <f t="shared" si="159"/>
        <v>0</v>
      </c>
      <c r="K439" s="179"/>
      <c r="L439" s="183">
        <f t="shared" si="160"/>
        <v>0</v>
      </c>
      <c r="M439" s="183">
        <f t="shared" si="160"/>
        <v>0</v>
      </c>
      <c r="N439" s="184">
        <f t="shared" si="161"/>
        <v>0</v>
      </c>
      <c r="O439" s="184">
        <f t="shared" si="162"/>
        <v>0</v>
      </c>
      <c r="P439" s="181"/>
      <c r="Q439" s="199"/>
      <c r="R439" s="197" t="str">
        <f t="shared" si="88"/>
        <v/>
      </c>
      <c r="S439" s="197" t="str">
        <f t="shared" si="87"/>
        <v/>
      </c>
    </row>
    <row r="440" spans="1:19" ht="38.25" hidden="1">
      <c r="A440" s="200">
        <v>93176</v>
      </c>
      <c r="B440" s="205" t="s">
        <v>230</v>
      </c>
      <c r="C440" s="127" t="s">
        <v>678</v>
      </c>
      <c r="D440" s="121" t="s">
        <v>609</v>
      </c>
      <c r="E440" s="122">
        <v>0.47</v>
      </c>
      <c r="F440" s="123">
        <f t="shared" si="157"/>
        <v>0.56999999999999995</v>
      </c>
      <c r="G440" s="206"/>
      <c r="H440" s="183"/>
      <c r="I440" s="182">
        <f t="shared" si="158"/>
        <v>0</v>
      </c>
      <c r="J440" s="182">
        <f t="shared" si="159"/>
        <v>0</v>
      </c>
      <c r="K440" s="179"/>
      <c r="L440" s="183">
        <f t="shared" si="160"/>
        <v>0</v>
      </c>
      <c r="M440" s="183">
        <f t="shared" si="160"/>
        <v>0</v>
      </c>
      <c r="N440" s="184">
        <f t="shared" si="161"/>
        <v>0</v>
      </c>
      <c r="O440" s="184">
        <f t="shared" si="162"/>
        <v>0</v>
      </c>
      <c r="P440" s="181"/>
      <c r="Q440" s="198"/>
      <c r="R440" s="197" t="str">
        <f t="shared" si="88"/>
        <v/>
      </c>
      <c r="S440" s="197" t="str">
        <f t="shared" si="87"/>
        <v/>
      </c>
    </row>
    <row r="441" spans="1:19" ht="38.25" hidden="1">
      <c r="A441" s="200">
        <v>93178</v>
      </c>
      <c r="B441" s="205" t="s">
        <v>230</v>
      </c>
      <c r="C441" s="127" t="s">
        <v>679</v>
      </c>
      <c r="D441" s="121" t="s">
        <v>609</v>
      </c>
      <c r="E441" s="122">
        <v>0.53</v>
      </c>
      <c r="F441" s="123">
        <f t="shared" si="157"/>
        <v>0.64</v>
      </c>
      <c r="G441" s="206"/>
      <c r="H441" s="183"/>
      <c r="I441" s="182">
        <f t="shared" si="158"/>
        <v>0</v>
      </c>
      <c r="J441" s="182">
        <f t="shared" si="159"/>
        <v>0</v>
      </c>
      <c r="K441" s="179"/>
      <c r="L441" s="183">
        <f t="shared" si="160"/>
        <v>0</v>
      </c>
      <c r="M441" s="183">
        <f t="shared" si="160"/>
        <v>0</v>
      </c>
      <c r="N441" s="184">
        <f t="shared" si="161"/>
        <v>0</v>
      </c>
      <c r="O441" s="184">
        <f t="shared" si="162"/>
        <v>0</v>
      </c>
      <c r="P441" s="181"/>
      <c r="Q441" s="199"/>
      <c r="R441" s="197" t="str">
        <f t="shared" si="88"/>
        <v/>
      </c>
      <c r="S441" s="197" t="str">
        <f t="shared" si="87"/>
        <v/>
      </c>
    </row>
    <row r="442" spans="1:19" ht="38.25" hidden="1">
      <c r="A442" s="200">
        <v>93177</v>
      </c>
      <c r="B442" s="205" t="s">
        <v>230</v>
      </c>
      <c r="C442" s="127" t="s">
        <v>680</v>
      </c>
      <c r="D442" s="121" t="s">
        <v>609</v>
      </c>
      <c r="E442" s="122">
        <v>1.65</v>
      </c>
      <c r="F442" s="123">
        <f t="shared" si="157"/>
        <v>1.99</v>
      </c>
      <c r="G442" s="206"/>
      <c r="H442" s="183"/>
      <c r="I442" s="182">
        <f t="shared" si="158"/>
        <v>0</v>
      </c>
      <c r="J442" s="182">
        <f t="shared" si="159"/>
        <v>0</v>
      </c>
      <c r="K442" s="179"/>
      <c r="L442" s="183">
        <f t="shared" si="160"/>
        <v>0</v>
      </c>
      <c r="M442" s="183">
        <f t="shared" si="160"/>
        <v>0</v>
      </c>
      <c r="N442" s="184">
        <f t="shared" si="161"/>
        <v>0</v>
      </c>
      <c r="O442" s="184">
        <f t="shared" si="162"/>
        <v>0</v>
      </c>
      <c r="P442" s="181"/>
      <c r="Q442" s="199"/>
      <c r="R442" s="197" t="str">
        <f t="shared" si="88"/>
        <v/>
      </c>
      <c r="S442" s="197" t="str">
        <f t="shared" si="87"/>
        <v/>
      </c>
    </row>
    <row r="443" spans="1:19" ht="38.25" hidden="1">
      <c r="A443" s="200">
        <v>93179</v>
      </c>
      <c r="B443" s="205" t="s">
        <v>230</v>
      </c>
      <c r="C443" s="127" t="s">
        <v>681</v>
      </c>
      <c r="D443" s="121" t="s">
        <v>609</v>
      </c>
      <c r="E443" s="122">
        <v>1.83</v>
      </c>
      <c r="F443" s="123">
        <f t="shared" si="157"/>
        <v>2.21</v>
      </c>
      <c r="G443" s="206"/>
      <c r="H443" s="183"/>
      <c r="I443" s="182">
        <f t="shared" si="158"/>
        <v>0</v>
      </c>
      <c r="J443" s="182">
        <f t="shared" si="159"/>
        <v>0</v>
      </c>
      <c r="K443" s="179"/>
      <c r="L443" s="183">
        <f t="shared" si="160"/>
        <v>0</v>
      </c>
      <c r="M443" s="183">
        <f t="shared" si="160"/>
        <v>0</v>
      </c>
      <c r="N443" s="184">
        <f t="shared" si="161"/>
        <v>0</v>
      </c>
      <c r="O443" s="184">
        <f t="shared" si="162"/>
        <v>0</v>
      </c>
      <c r="P443" s="181"/>
      <c r="Q443" s="199"/>
      <c r="R443" s="197" t="str">
        <f t="shared" si="88"/>
        <v/>
      </c>
      <c r="S443" s="197" t="str">
        <f t="shared" si="87"/>
        <v/>
      </c>
    </row>
    <row r="444" spans="1:19" hidden="1">
      <c r="A444" s="200" t="s">
        <v>682</v>
      </c>
      <c r="B444" s="205"/>
      <c r="C444" s="127" t="s">
        <v>683</v>
      </c>
      <c r="D444" s="121"/>
      <c r="E444" s="122"/>
      <c r="F444" s="123"/>
      <c r="G444" s="244"/>
      <c r="H444" s="246"/>
      <c r="I444" s="248"/>
      <c r="J444" s="249"/>
      <c r="K444" s="179"/>
      <c r="L444" s="250"/>
      <c r="M444" s="251"/>
      <c r="N444" s="248"/>
      <c r="O444" s="249"/>
      <c r="P444" s="181"/>
      <c r="Q444" s="198" t="str">
        <f>IF(OR(SUM(J445:J460)&gt;0,SUM(O445:O460)&gt;0),"xx","")</f>
        <v/>
      </c>
      <c r="R444" s="197" t="str">
        <f t="shared" si="88"/>
        <v/>
      </c>
      <c r="S444" s="197" t="str">
        <f t="shared" si="87"/>
        <v/>
      </c>
    </row>
    <row r="445" spans="1:19" ht="25.5" hidden="1">
      <c r="A445" s="200">
        <v>100210</v>
      </c>
      <c r="B445" s="205" t="s">
        <v>230</v>
      </c>
      <c r="C445" s="127" t="s">
        <v>684</v>
      </c>
      <c r="D445" s="121" t="s">
        <v>674</v>
      </c>
      <c r="E445" s="122">
        <v>14.45</v>
      </c>
      <c r="F445" s="123">
        <f t="shared" ref="F445:F460" si="163">IF(E445=0,0,ROUND(E445*(1+E$10)*(1-E$11),2))</f>
        <v>17.420000000000002</v>
      </c>
      <c r="G445" s="206"/>
      <c r="H445" s="183"/>
      <c r="I445" s="182">
        <f t="shared" ref="I445:I460" si="164">IF(ISBLANK(E445),0,ROUND(F445*G445,2))</f>
        <v>0</v>
      </c>
      <c r="J445" s="182">
        <f t="shared" ref="J445:J460" si="165">IF(ISBLANK(G445),0,ROUND(G445*H445,2))</f>
        <v>0</v>
      </c>
      <c r="K445" s="179"/>
      <c r="L445" s="183">
        <f t="shared" ref="L445:M460" si="166">G445</f>
        <v>0</v>
      </c>
      <c r="M445" s="183">
        <f t="shared" si="166"/>
        <v>0</v>
      </c>
      <c r="N445" s="184">
        <f t="shared" ref="N445:N460" si="167">IF(ISBLANK(E445),0,ROUND(F445*L445,2))</f>
        <v>0</v>
      </c>
      <c r="O445" s="184">
        <f t="shared" ref="O445:O460" si="168">IF(ISBLANK(L445),0,ROUND(L445*M445,2))</f>
        <v>0</v>
      </c>
      <c r="P445" s="181"/>
      <c r="Q445" s="198"/>
      <c r="R445" s="197" t="str">
        <f t="shared" si="88"/>
        <v/>
      </c>
      <c r="S445" s="197" t="str">
        <f t="shared" si="87"/>
        <v/>
      </c>
    </row>
    <row r="446" spans="1:19" ht="25.5" hidden="1">
      <c r="A446" s="200">
        <v>100211</v>
      </c>
      <c r="B446" s="205" t="s">
        <v>230</v>
      </c>
      <c r="C446" s="127" t="s">
        <v>685</v>
      </c>
      <c r="D446" s="121" t="s">
        <v>674</v>
      </c>
      <c r="E446" s="122">
        <v>5.57</v>
      </c>
      <c r="F446" s="123">
        <f t="shared" si="163"/>
        <v>6.72</v>
      </c>
      <c r="G446" s="206"/>
      <c r="H446" s="183"/>
      <c r="I446" s="182">
        <f t="shared" si="164"/>
        <v>0</v>
      </c>
      <c r="J446" s="182">
        <f t="shared" si="165"/>
        <v>0</v>
      </c>
      <c r="K446" s="179"/>
      <c r="L446" s="183">
        <f t="shared" si="166"/>
        <v>0</v>
      </c>
      <c r="M446" s="183">
        <f t="shared" si="166"/>
        <v>0</v>
      </c>
      <c r="N446" s="184">
        <f t="shared" si="167"/>
        <v>0</v>
      </c>
      <c r="O446" s="184">
        <f t="shared" si="168"/>
        <v>0</v>
      </c>
      <c r="P446" s="181"/>
      <c r="Q446" s="198"/>
      <c r="R446" s="197" t="str">
        <f t="shared" si="88"/>
        <v/>
      </c>
      <c r="S446" s="197" t="str">
        <f t="shared" si="87"/>
        <v/>
      </c>
    </row>
    <row r="447" spans="1:19" ht="25.5" hidden="1">
      <c r="A447" s="200">
        <v>100212</v>
      </c>
      <c r="B447" s="205" t="s">
        <v>230</v>
      </c>
      <c r="C447" s="127" t="s">
        <v>686</v>
      </c>
      <c r="D447" s="121" t="s">
        <v>674</v>
      </c>
      <c r="E447" s="122">
        <v>6.15</v>
      </c>
      <c r="F447" s="123">
        <f t="shared" si="163"/>
        <v>7.41</v>
      </c>
      <c r="G447" s="206"/>
      <c r="H447" s="183"/>
      <c r="I447" s="182">
        <f t="shared" si="164"/>
        <v>0</v>
      </c>
      <c r="J447" s="182">
        <f t="shared" si="165"/>
        <v>0</v>
      </c>
      <c r="K447" s="179"/>
      <c r="L447" s="183">
        <f t="shared" si="166"/>
        <v>0</v>
      </c>
      <c r="M447" s="183">
        <f t="shared" si="166"/>
        <v>0</v>
      </c>
      <c r="N447" s="184">
        <f t="shared" si="167"/>
        <v>0</v>
      </c>
      <c r="O447" s="184">
        <f t="shared" si="168"/>
        <v>0</v>
      </c>
      <c r="P447" s="181"/>
      <c r="Q447" s="198"/>
      <c r="R447" s="197" t="str">
        <f t="shared" si="88"/>
        <v/>
      </c>
      <c r="S447" s="197" t="str">
        <f t="shared" si="87"/>
        <v/>
      </c>
    </row>
    <row r="448" spans="1:19" ht="25.5" hidden="1">
      <c r="A448" s="200">
        <v>100213</v>
      </c>
      <c r="B448" s="205" t="s">
        <v>230</v>
      </c>
      <c r="C448" s="127" t="s">
        <v>687</v>
      </c>
      <c r="D448" s="121" t="s">
        <v>674</v>
      </c>
      <c r="E448" s="122">
        <v>2.21</v>
      </c>
      <c r="F448" s="123">
        <f t="shared" si="163"/>
        <v>2.66</v>
      </c>
      <c r="G448" s="206"/>
      <c r="H448" s="183"/>
      <c r="I448" s="182">
        <f t="shared" si="164"/>
        <v>0</v>
      </c>
      <c r="J448" s="182">
        <f t="shared" si="165"/>
        <v>0</v>
      </c>
      <c r="K448" s="179"/>
      <c r="L448" s="183">
        <f t="shared" si="166"/>
        <v>0</v>
      </c>
      <c r="M448" s="183">
        <f t="shared" si="166"/>
        <v>0</v>
      </c>
      <c r="N448" s="184">
        <f t="shared" si="167"/>
        <v>0</v>
      </c>
      <c r="O448" s="184">
        <f t="shared" si="168"/>
        <v>0</v>
      </c>
      <c r="P448" s="181"/>
      <c r="Q448" s="198"/>
      <c r="R448" s="197" t="str">
        <f t="shared" si="88"/>
        <v/>
      </c>
      <c r="S448" s="197" t="str">
        <f t="shared" si="87"/>
        <v/>
      </c>
    </row>
    <row r="449" spans="1:19" ht="25.5" hidden="1">
      <c r="A449" s="200">
        <v>100214</v>
      </c>
      <c r="B449" s="205" t="s">
        <v>230</v>
      </c>
      <c r="C449" s="127" t="s">
        <v>688</v>
      </c>
      <c r="D449" s="121" t="s">
        <v>674</v>
      </c>
      <c r="E449" s="122">
        <v>3.39</v>
      </c>
      <c r="F449" s="123">
        <f t="shared" si="163"/>
        <v>4.09</v>
      </c>
      <c r="G449" s="206"/>
      <c r="H449" s="183"/>
      <c r="I449" s="182">
        <f t="shared" si="164"/>
        <v>0</v>
      </c>
      <c r="J449" s="182">
        <f t="shared" si="165"/>
        <v>0</v>
      </c>
      <c r="K449" s="179"/>
      <c r="L449" s="183">
        <f t="shared" si="166"/>
        <v>0</v>
      </c>
      <c r="M449" s="183">
        <f t="shared" si="166"/>
        <v>0</v>
      </c>
      <c r="N449" s="184">
        <f t="shared" si="167"/>
        <v>0</v>
      </c>
      <c r="O449" s="184">
        <f t="shared" si="168"/>
        <v>0</v>
      </c>
      <c r="P449" s="181"/>
      <c r="Q449" s="198"/>
      <c r="R449" s="197" t="str">
        <f t="shared" si="88"/>
        <v/>
      </c>
      <c r="S449" s="197" t="str">
        <f t="shared" si="87"/>
        <v/>
      </c>
    </row>
    <row r="450" spans="1:19" ht="25.5" hidden="1">
      <c r="A450" s="200">
        <v>100215</v>
      </c>
      <c r="B450" s="205" t="s">
        <v>230</v>
      </c>
      <c r="C450" s="127" t="s">
        <v>689</v>
      </c>
      <c r="D450" s="121" t="s">
        <v>674</v>
      </c>
      <c r="E450" s="122">
        <v>2.91</v>
      </c>
      <c r="F450" s="123">
        <f t="shared" si="163"/>
        <v>3.51</v>
      </c>
      <c r="G450" s="206"/>
      <c r="H450" s="183"/>
      <c r="I450" s="182">
        <f t="shared" si="164"/>
        <v>0</v>
      </c>
      <c r="J450" s="182">
        <f t="shared" si="165"/>
        <v>0</v>
      </c>
      <c r="K450" s="179"/>
      <c r="L450" s="183">
        <f t="shared" si="166"/>
        <v>0</v>
      </c>
      <c r="M450" s="183">
        <f t="shared" si="166"/>
        <v>0</v>
      </c>
      <c r="N450" s="184">
        <f t="shared" si="167"/>
        <v>0</v>
      </c>
      <c r="O450" s="184">
        <f t="shared" si="168"/>
        <v>0</v>
      </c>
      <c r="P450" s="181"/>
      <c r="Q450" s="198"/>
      <c r="R450" s="197" t="str">
        <f t="shared" si="88"/>
        <v/>
      </c>
      <c r="S450" s="197" t="str">
        <f t="shared" si="87"/>
        <v/>
      </c>
    </row>
    <row r="451" spans="1:19" ht="25.5" hidden="1">
      <c r="A451" s="200">
        <v>100216</v>
      </c>
      <c r="B451" s="205" t="s">
        <v>230</v>
      </c>
      <c r="C451" s="127" t="s">
        <v>690</v>
      </c>
      <c r="D451" s="121" t="s">
        <v>674</v>
      </c>
      <c r="E451" s="122">
        <v>0.78</v>
      </c>
      <c r="F451" s="123">
        <f t="shared" si="163"/>
        <v>0.94</v>
      </c>
      <c r="G451" s="206"/>
      <c r="H451" s="183"/>
      <c r="I451" s="182">
        <f t="shared" si="164"/>
        <v>0</v>
      </c>
      <c r="J451" s="182">
        <f t="shared" si="165"/>
        <v>0</v>
      </c>
      <c r="K451" s="179"/>
      <c r="L451" s="183">
        <f t="shared" si="166"/>
        <v>0</v>
      </c>
      <c r="M451" s="183">
        <f t="shared" si="166"/>
        <v>0</v>
      </c>
      <c r="N451" s="184">
        <f t="shared" si="167"/>
        <v>0</v>
      </c>
      <c r="O451" s="184">
        <f t="shared" si="168"/>
        <v>0</v>
      </c>
      <c r="P451" s="181"/>
      <c r="Q451" s="198"/>
      <c r="R451" s="197" t="str">
        <f t="shared" si="88"/>
        <v/>
      </c>
      <c r="S451" s="197" t="str">
        <f t="shared" si="87"/>
        <v/>
      </c>
    </row>
    <row r="452" spans="1:19" ht="25.5" hidden="1">
      <c r="A452" s="200">
        <v>100221</v>
      </c>
      <c r="B452" s="205" t="s">
        <v>230</v>
      </c>
      <c r="C452" s="127" t="s">
        <v>691</v>
      </c>
      <c r="D452" s="121" t="s">
        <v>656</v>
      </c>
      <c r="E452" s="122">
        <v>25.54</v>
      </c>
      <c r="F452" s="123">
        <f t="shared" si="163"/>
        <v>30.79</v>
      </c>
      <c r="G452" s="206"/>
      <c r="H452" s="183"/>
      <c r="I452" s="182">
        <f t="shared" si="164"/>
        <v>0</v>
      </c>
      <c r="J452" s="182">
        <f t="shared" si="165"/>
        <v>0</v>
      </c>
      <c r="K452" s="179"/>
      <c r="L452" s="183">
        <f t="shared" si="166"/>
        <v>0</v>
      </c>
      <c r="M452" s="183">
        <f t="shared" si="166"/>
        <v>0</v>
      </c>
      <c r="N452" s="184">
        <f t="shared" si="167"/>
        <v>0</v>
      </c>
      <c r="O452" s="184">
        <f t="shared" si="168"/>
        <v>0</v>
      </c>
      <c r="P452" s="181"/>
      <c r="Q452" s="198"/>
      <c r="R452" s="197" t="str">
        <f t="shared" si="88"/>
        <v/>
      </c>
      <c r="S452" s="197" t="str">
        <f t="shared" si="87"/>
        <v/>
      </c>
    </row>
    <row r="453" spans="1:19" ht="25.5" hidden="1">
      <c r="A453" s="200">
        <v>100222</v>
      </c>
      <c r="B453" s="205" t="s">
        <v>230</v>
      </c>
      <c r="C453" s="127" t="s">
        <v>692</v>
      </c>
      <c r="D453" s="121" t="s">
        <v>656</v>
      </c>
      <c r="E453" s="122">
        <v>9.67</v>
      </c>
      <c r="F453" s="123">
        <f t="shared" si="163"/>
        <v>11.66</v>
      </c>
      <c r="G453" s="206"/>
      <c r="H453" s="183"/>
      <c r="I453" s="182">
        <f t="shared" si="164"/>
        <v>0</v>
      </c>
      <c r="J453" s="182">
        <f t="shared" si="165"/>
        <v>0</v>
      </c>
      <c r="K453" s="179"/>
      <c r="L453" s="183">
        <f t="shared" si="166"/>
        <v>0</v>
      </c>
      <c r="M453" s="183">
        <f t="shared" si="166"/>
        <v>0</v>
      </c>
      <c r="N453" s="184">
        <f t="shared" si="167"/>
        <v>0</v>
      </c>
      <c r="O453" s="184">
        <f t="shared" si="168"/>
        <v>0</v>
      </c>
      <c r="P453" s="181"/>
      <c r="Q453" s="198"/>
      <c r="R453" s="197" t="str">
        <f t="shared" si="88"/>
        <v/>
      </c>
      <c r="S453" s="197" t="str">
        <f t="shared" si="87"/>
        <v/>
      </c>
    </row>
    <row r="454" spans="1:19" ht="25.5" hidden="1">
      <c r="A454" s="200">
        <v>100223</v>
      </c>
      <c r="B454" s="205" t="s">
        <v>230</v>
      </c>
      <c r="C454" s="127" t="s">
        <v>693</v>
      </c>
      <c r="D454" s="121" t="s">
        <v>656</v>
      </c>
      <c r="E454" s="122">
        <v>4.5199999999999996</v>
      </c>
      <c r="F454" s="123">
        <f t="shared" si="163"/>
        <v>5.45</v>
      </c>
      <c r="G454" s="206"/>
      <c r="H454" s="183"/>
      <c r="I454" s="182">
        <f t="shared" si="164"/>
        <v>0</v>
      </c>
      <c r="J454" s="182">
        <f t="shared" si="165"/>
        <v>0</v>
      </c>
      <c r="K454" s="179"/>
      <c r="L454" s="183">
        <f t="shared" si="166"/>
        <v>0</v>
      </c>
      <c r="M454" s="183">
        <f t="shared" si="166"/>
        <v>0</v>
      </c>
      <c r="N454" s="184">
        <f t="shared" si="167"/>
        <v>0</v>
      </c>
      <c r="O454" s="184">
        <f t="shared" si="168"/>
        <v>0</v>
      </c>
      <c r="P454" s="181"/>
      <c r="Q454" s="198"/>
      <c r="R454" s="197" t="str">
        <f t="shared" si="88"/>
        <v/>
      </c>
      <c r="S454" s="197" t="str">
        <f t="shared" si="87"/>
        <v/>
      </c>
    </row>
    <row r="455" spans="1:19" ht="25.5" hidden="1">
      <c r="A455" s="200">
        <v>100226</v>
      </c>
      <c r="B455" s="205" t="s">
        <v>230</v>
      </c>
      <c r="C455" s="127" t="s">
        <v>694</v>
      </c>
      <c r="D455" s="121" t="s">
        <v>695</v>
      </c>
      <c r="E455" s="122">
        <v>0.55000000000000004</v>
      </c>
      <c r="F455" s="123">
        <f t="shared" si="163"/>
        <v>0.66</v>
      </c>
      <c r="G455" s="206"/>
      <c r="H455" s="183"/>
      <c r="I455" s="182">
        <f t="shared" si="164"/>
        <v>0</v>
      </c>
      <c r="J455" s="182">
        <f t="shared" si="165"/>
        <v>0</v>
      </c>
      <c r="K455" s="179"/>
      <c r="L455" s="183">
        <f t="shared" si="166"/>
        <v>0</v>
      </c>
      <c r="M455" s="183">
        <f t="shared" si="166"/>
        <v>0</v>
      </c>
      <c r="N455" s="184">
        <f t="shared" si="167"/>
        <v>0</v>
      </c>
      <c r="O455" s="184">
        <f t="shared" si="168"/>
        <v>0</v>
      </c>
      <c r="P455" s="181"/>
      <c r="Q455" s="198"/>
      <c r="R455" s="197" t="str">
        <f t="shared" si="88"/>
        <v/>
      </c>
      <c r="S455" s="197" t="str">
        <f t="shared" si="87"/>
        <v/>
      </c>
    </row>
    <row r="456" spans="1:19" ht="25.5" hidden="1">
      <c r="A456" s="200">
        <v>100227</v>
      </c>
      <c r="B456" s="205" t="s">
        <v>230</v>
      </c>
      <c r="C456" s="127" t="s">
        <v>696</v>
      </c>
      <c r="D456" s="121" t="s">
        <v>695</v>
      </c>
      <c r="E456" s="122">
        <v>0.82</v>
      </c>
      <c r="F456" s="123">
        <f t="shared" si="163"/>
        <v>0.99</v>
      </c>
      <c r="G456" s="206"/>
      <c r="H456" s="183"/>
      <c r="I456" s="182">
        <f t="shared" si="164"/>
        <v>0</v>
      </c>
      <c r="J456" s="182">
        <f t="shared" si="165"/>
        <v>0</v>
      </c>
      <c r="K456" s="179"/>
      <c r="L456" s="183">
        <f t="shared" si="166"/>
        <v>0</v>
      </c>
      <c r="M456" s="183">
        <f t="shared" si="166"/>
        <v>0</v>
      </c>
      <c r="N456" s="184">
        <f t="shared" si="167"/>
        <v>0</v>
      </c>
      <c r="O456" s="184">
        <f t="shared" si="168"/>
        <v>0</v>
      </c>
      <c r="P456" s="181"/>
      <c r="Q456" s="198"/>
      <c r="R456" s="197" t="str">
        <f t="shared" si="88"/>
        <v/>
      </c>
      <c r="S456" s="197" t="str">
        <f t="shared" si="87"/>
        <v/>
      </c>
    </row>
    <row r="457" spans="1:19" ht="38.25" hidden="1">
      <c r="A457" s="200">
        <v>100270</v>
      </c>
      <c r="B457" s="205" t="s">
        <v>230</v>
      </c>
      <c r="C457" s="127" t="s">
        <v>697</v>
      </c>
      <c r="D457" s="121" t="s">
        <v>674</v>
      </c>
      <c r="E457" s="122">
        <v>50.68</v>
      </c>
      <c r="F457" s="123">
        <f t="shared" si="163"/>
        <v>61.1</v>
      </c>
      <c r="G457" s="206"/>
      <c r="H457" s="183"/>
      <c r="I457" s="182">
        <f t="shared" si="164"/>
        <v>0</v>
      </c>
      <c r="J457" s="182">
        <f t="shared" si="165"/>
        <v>0</v>
      </c>
      <c r="K457" s="179"/>
      <c r="L457" s="183">
        <f t="shared" si="166"/>
        <v>0</v>
      </c>
      <c r="M457" s="183">
        <f t="shared" si="166"/>
        <v>0</v>
      </c>
      <c r="N457" s="184">
        <f t="shared" si="167"/>
        <v>0</v>
      </c>
      <c r="O457" s="184">
        <f t="shared" si="168"/>
        <v>0</v>
      </c>
      <c r="P457" s="181"/>
      <c r="Q457" s="198"/>
      <c r="R457" s="197" t="str">
        <f t="shared" si="88"/>
        <v/>
      </c>
      <c r="S457" s="197" t="str">
        <f t="shared" si="87"/>
        <v/>
      </c>
    </row>
    <row r="458" spans="1:19" ht="25.5" hidden="1">
      <c r="A458" s="200">
        <v>100280</v>
      </c>
      <c r="B458" s="205" t="s">
        <v>230</v>
      </c>
      <c r="C458" s="127" t="s">
        <v>698</v>
      </c>
      <c r="D458" s="121" t="s">
        <v>674</v>
      </c>
      <c r="E458" s="122">
        <v>14.85</v>
      </c>
      <c r="F458" s="123">
        <f t="shared" si="163"/>
        <v>17.899999999999999</v>
      </c>
      <c r="G458" s="206"/>
      <c r="H458" s="183"/>
      <c r="I458" s="182">
        <f t="shared" si="164"/>
        <v>0</v>
      </c>
      <c r="J458" s="182">
        <f t="shared" si="165"/>
        <v>0</v>
      </c>
      <c r="K458" s="179"/>
      <c r="L458" s="183">
        <f t="shared" si="166"/>
        <v>0</v>
      </c>
      <c r="M458" s="183">
        <f t="shared" si="166"/>
        <v>0</v>
      </c>
      <c r="N458" s="184">
        <f t="shared" si="167"/>
        <v>0</v>
      </c>
      <c r="O458" s="184">
        <f t="shared" si="168"/>
        <v>0</v>
      </c>
      <c r="P458" s="181"/>
      <c r="Q458" s="198"/>
      <c r="R458" s="197" t="str">
        <f t="shared" si="88"/>
        <v/>
      </c>
      <c r="S458" s="197" t="str">
        <f t="shared" si="87"/>
        <v/>
      </c>
    </row>
    <row r="459" spans="1:19" ht="25.5" hidden="1">
      <c r="A459" s="200">
        <v>100283</v>
      </c>
      <c r="B459" s="205" t="s">
        <v>230</v>
      </c>
      <c r="C459" s="127" t="s">
        <v>699</v>
      </c>
      <c r="D459" s="121" t="s">
        <v>656</v>
      </c>
      <c r="E459" s="122">
        <v>20.46</v>
      </c>
      <c r="F459" s="123">
        <f t="shared" si="163"/>
        <v>24.67</v>
      </c>
      <c r="G459" s="206"/>
      <c r="H459" s="183"/>
      <c r="I459" s="182">
        <f t="shared" si="164"/>
        <v>0</v>
      </c>
      <c r="J459" s="182">
        <f t="shared" si="165"/>
        <v>0</v>
      </c>
      <c r="K459" s="179"/>
      <c r="L459" s="183">
        <f t="shared" si="166"/>
        <v>0</v>
      </c>
      <c r="M459" s="183">
        <f t="shared" si="166"/>
        <v>0</v>
      </c>
      <c r="N459" s="184">
        <f t="shared" si="167"/>
        <v>0</v>
      </c>
      <c r="O459" s="184">
        <f t="shared" si="168"/>
        <v>0</v>
      </c>
      <c r="P459" s="181"/>
      <c r="Q459" s="198"/>
      <c r="R459" s="197" t="str">
        <f t="shared" si="88"/>
        <v/>
      </c>
      <c r="S459" s="197" t="str">
        <f t="shared" si="87"/>
        <v/>
      </c>
    </row>
    <row r="460" spans="1:19" ht="25.5" hidden="1">
      <c r="A460" s="200">
        <v>100286</v>
      </c>
      <c r="B460" s="205" t="s">
        <v>230</v>
      </c>
      <c r="C460" s="127" t="s">
        <v>700</v>
      </c>
      <c r="D460" s="121" t="s">
        <v>663</v>
      </c>
      <c r="E460" s="122">
        <v>11.09</v>
      </c>
      <c r="F460" s="123">
        <f t="shared" si="163"/>
        <v>13.37</v>
      </c>
      <c r="G460" s="206"/>
      <c r="H460" s="183"/>
      <c r="I460" s="182">
        <f t="shared" si="164"/>
        <v>0</v>
      </c>
      <c r="J460" s="182">
        <f t="shared" si="165"/>
        <v>0</v>
      </c>
      <c r="K460" s="179"/>
      <c r="L460" s="183">
        <f t="shared" si="166"/>
        <v>0</v>
      </c>
      <c r="M460" s="183">
        <f t="shared" si="166"/>
        <v>0</v>
      </c>
      <c r="N460" s="184">
        <f t="shared" si="167"/>
        <v>0</v>
      </c>
      <c r="O460" s="184">
        <f t="shared" si="168"/>
        <v>0</v>
      </c>
      <c r="P460" s="181"/>
      <c r="Q460" s="198"/>
      <c r="R460" s="197" t="str">
        <f t="shared" si="88"/>
        <v/>
      </c>
      <c r="S460" s="197" t="str">
        <f t="shared" si="87"/>
        <v/>
      </c>
    </row>
    <row r="461" spans="1:19" hidden="1">
      <c r="A461" s="200" t="s">
        <v>701</v>
      </c>
      <c r="B461" s="205"/>
      <c r="C461" s="127" t="s">
        <v>702</v>
      </c>
      <c r="D461" s="121"/>
      <c r="E461" s="122"/>
      <c r="F461" s="123"/>
      <c r="G461" s="244"/>
      <c r="H461" s="246"/>
      <c r="I461" s="248"/>
      <c r="J461" s="249"/>
      <c r="K461" s="179"/>
      <c r="L461" s="250"/>
      <c r="M461" s="251"/>
      <c r="N461" s="248"/>
      <c r="O461" s="249"/>
      <c r="P461" s="181"/>
      <c r="Q461" s="198" t="str">
        <f>IF(OR(SUM(J462:J486)&gt;0,SUM(O462:O486)&gt;0),"xx","")</f>
        <v/>
      </c>
      <c r="R461" s="197" t="str">
        <f t="shared" si="88"/>
        <v/>
      </c>
      <c r="S461" s="197" t="str">
        <f t="shared" si="87"/>
        <v/>
      </c>
    </row>
    <row r="462" spans="1:19" ht="25.5" hidden="1">
      <c r="A462" s="200">
        <v>100220</v>
      </c>
      <c r="B462" s="205" t="s">
        <v>230</v>
      </c>
      <c r="C462" s="127" t="s">
        <v>703</v>
      </c>
      <c r="D462" s="121" t="s">
        <v>656</v>
      </c>
      <c r="E462" s="122">
        <v>22.53</v>
      </c>
      <c r="F462" s="123">
        <f t="shared" ref="F462:F486" si="169">IF(E462=0,0,ROUND(E462*(1+E$10)*(1-E$11),2))</f>
        <v>27.16</v>
      </c>
      <c r="G462" s="206"/>
      <c r="H462" s="183"/>
      <c r="I462" s="182">
        <f t="shared" ref="I462:I486" si="170">IF(ISBLANK(E462),0,ROUND(F462*G462,2))</f>
        <v>0</v>
      </c>
      <c r="J462" s="182">
        <f t="shared" ref="J462:J486" si="171">IF(ISBLANK(G462),0,ROUND(G462*H462,2))</f>
        <v>0</v>
      </c>
      <c r="K462" s="179"/>
      <c r="L462" s="183">
        <f t="shared" ref="L462:M486" si="172">G462</f>
        <v>0</v>
      </c>
      <c r="M462" s="183">
        <f t="shared" si="172"/>
        <v>0</v>
      </c>
      <c r="N462" s="184">
        <f t="shared" ref="N462:N486" si="173">IF(ISBLANK(E462),0,ROUND(F462*L462,2))</f>
        <v>0</v>
      </c>
      <c r="O462" s="184">
        <f t="shared" ref="O462:O486" si="174">IF(ISBLANK(L462),0,ROUND(L462*M462,2))</f>
        <v>0</v>
      </c>
      <c r="P462" s="181"/>
      <c r="Q462" s="198"/>
      <c r="R462" s="197" t="str">
        <f t="shared" si="88"/>
        <v/>
      </c>
      <c r="S462" s="197" t="str">
        <f t="shared" si="87"/>
        <v/>
      </c>
    </row>
    <row r="463" spans="1:19" hidden="1">
      <c r="A463" s="200">
        <v>100225</v>
      </c>
      <c r="B463" s="205" t="s">
        <v>230</v>
      </c>
      <c r="C463" s="127" t="s">
        <v>704</v>
      </c>
      <c r="D463" s="121" t="s">
        <v>695</v>
      </c>
      <c r="E463" s="122">
        <v>1.77</v>
      </c>
      <c r="F463" s="123">
        <f t="shared" si="169"/>
        <v>2.13</v>
      </c>
      <c r="G463" s="206"/>
      <c r="H463" s="183"/>
      <c r="I463" s="182">
        <f t="shared" si="170"/>
        <v>0</v>
      </c>
      <c r="J463" s="182">
        <f t="shared" si="171"/>
        <v>0</v>
      </c>
      <c r="K463" s="179"/>
      <c r="L463" s="183">
        <f t="shared" si="172"/>
        <v>0</v>
      </c>
      <c r="M463" s="183">
        <f t="shared" si="172"/>
        <v>0</v>
      </c>
      <c r="N463" s="184">
        <f t="shared" si="173"/>
        <v>0</v>
      </c>
      <c r="O463" s="184">
        <f t="shared" si="174"/>
        <v>0</v>
      </c>
      <c r="P463" s="181"/>
      <c r="Q463" s="198"/>
      <c r="R463" s="197" t="str">
        <f t="shared" si="88"/>
        <v/>
      </c>
      <c r="S463" s="197" t="str">
        <f t="shared" si="87"/>
        <v/>
      </c>
    </row>
    <row r="464" spans="1:19" ht="25.5" hidden="1">
      <c r="A464" s="200">
        <v>100236</v>
      </c>
      <c r="B464" s="205" t="s">
        <v>230</v>
      </c>
      <c r="C464" s="127" t="s">
        <v>705</v>
      </c>
      <c r="D464" s="121" t="s">
        <v>663</v>
      </c>
      <c r="E464" s="122">
        <v>2.2400000000000002</v>
      </c>
      <c r="F464" s="123">
        <f t="shared" si="169"/>
        <v>2.7</v>
      </c>
      <c r="G464" s="206"/>
      <c r="H464" s="183"/>
      <c r="I464" s="182">
        <f t="shared" si="170"/>
        <v>0</v>
      </c>
      <c r="J464" s="182">
        <f t="shared" si="171"/>
        <v>0</v>
      </c>
      <c r="K464" s="179"/>
      <c r="L464" s="183">
        <f t="shared" si="172"/>
        <v>0</v>
      </c>
      <c r="M464" s="183">
        <f t="shared" si="172"/>
        <v>0</v>
      </c>
      <c r="N464" s="184">
        <f t="shared" si="173"/>
        <v>0</v>
      </c>
      <c r="O464" s="184">
        <f t="shared" si="174"/>
        <v>0</v>
      </c>
      <c r="P464" s="181"/>
      <c r="Q464" s="198"/>
      <c r="R464" s="197" t="str">
        <f t="shared" si="88"/>
        <v/>
      </c>
      <c r="S464" s="197" t="str">
        <f t="shared" si="87"/>
        <v/>
      </c>
    </row>
    <row r="465" spans="1:19" ht="25.5" hidden="1">
      <c r="A465" s="200">
        <v>100237</v>
      </c>
      <c r="B465" s="205" t="s">
        <v>230</v>
      </c>
      <c r="C465" s="127" t="s">
        <v>706</v>
      </c>
      <c r="D465" s="121" t="s">
        <v>663</v>
      </c>
      <c r="E465" s="122">
        <v>2.69</v>
      </c>
      <c r="F465" s="123">
        <f t="shared" si="169"/>
        <v>3.24</v>
      </c>
      <c r="G465" s="206"/>
      <c r="H465" s="183"/>
      <c r="I465" s="182">
        <f t="shared" si="170"/>
        <v>0</v>
      </c>
      <c r="J465" s="182">
        <f t="shared" si="171"/>
        <v>0</v>
      </c>
      <c r="K465" s="179"/>
      <c r="L465" s="183">
        <f t="shared" si="172"/>
        <v>0</v>
      </c>
      <c r="M465" s="183">
        <f t="shared" si="172"/>
        <v>0</v>
      </c>
      <c r="N465" s="184">
        <f t="shared" si="173"/>
        <v>0</v>
      </c>
      <c r="O465" s="184">
        <f t="shared" si="174"/>
        <v>0</v>
      </c>
      <c r="P465" s="181"/>
      <c r="Q465" s="198"/>
      <c r="R465" s="197" t="str">
        <f t="shared" si="88"/>
        <v/>
      </c>
      <c r="S465" s="197" t="str">
        <f t="shared" si="87"/>
        <v/>
      </c>
    </row>
    <row r="466" spans="1:19" ht="25.5" hidden="1">
      <c r="A466" s="200">
        <v>100238</v>
      </c>
      <c r="B466" s="205" t="s">
        <v>230</v>
      </c>
      <c r="C466" s="127" t="s">
        <v>707</v>
      </c>
      <c r="D466" s="121" t="s">
        <v>663</v>
      </c>
      <c r="E466" s="122">
        <v>4.3099999999999996</v>
      </c>
      <c r="F466" s="123">
        <f t="shared" si="169"/>
        <v>5.2</v>
      </c>
      <c r="G466" s="206"/>
      <c r="H466" s="183"/>
      <c r="I466" s="182">
        <f t="shared" si="170"/>
        <v>0</v>
      </c>
      <c r="J466" s="182">
        <f t="shared" si="171"/>
        <v>0</v>
      </c>
      <c r="K466" s="179"/>
      <c r="L466" s="183">
        <f t="shared" si="172"/>
        <v>0</v>
      </c>
      <c r="M466" s="183">
        <f t="shared" si="172"/>
        <v>0</v>
      </c>
      <c r="N466" s="184">
        <f t="shared" si="173"/>
        <v>0</v>
      </c>
      <c r="O466" s="184">
        <f t="shared" si="174"/>
        <v>0</v>
      </c>
      <c r="P466" s="181"/>
      <c r="Q466" s="198"/>
      <c r="R466" s="197" t="str">
        <f t="shared" si="88"/>
        <v/>
      </c>
      <c r="S466" s="197" t="str">
        <f t="shared" si="87"/>
        <v/>
      </c>
    </row>
    <row r="467" spans="1:19" ht="25.5" hidden="1">
      <c r="A467" s="200">
        <v>100239</v>
      </c>
      <c r="B467" s="205" t="s">
        <v>230</v>
      </c>
      <c r="C467" s="127" t="s">
        <v>708</v>
      </c>
      <c r="D467" s="121" t="s">
        <v>663</v>
      </c>
      <c r="E467" s="122">
        <v>5.39</v>
      </c>
      <c r="F467" s="123">
        <f t="shared" si="169"/>
        <v>6.5</v>
      </c>
      <c r="G467" s="206"/>
      <c r="H467" s="183"/>
      <c r="I467" s="182">
        <f t="shared" si="170"/>
        <v>0</v>
      </c>
      <c r="J467" s="182">
        <f t="shared" si="171"/>
        <v>0</v>
      </c>
      <c r="K467" s="179"/>
      <c r="L467" s="183">
        <f t="shared" si="172"/>
        <v>0</v>
      </c>
      <c r="M467" s="183">
        <f t="shared" si="172"/>
        <v>0</v>
      </c>
      <c r="N467" s="184">
        <f t="shared" si="173"/>
        <v>0</v>
      </c>
      <c r="O467" s="184">
        <f t="shared" si="174"/>
        <v>0</v>
      </c>
      <c r="P467" s="181"/>
      <c r="Q467" s="198"/>
      <c r="R467" s="197" t="str">
        <f t="shared" si="88"/>
        <v/>
      </c>
      <c r="S467" s="197" t="str">
        <f t="shared" si="87"/>
        <v/>
      </c>
    </row>
    <row r="468" spans="1:19" ht="25.5" hidden="1">
      <c r="A468" s="200">
        <v>100240</v>
      </c>
      <c r="B468" s="205" t="s">
        <v>230</v>
      </c>
      <c r="C468" s="127" t="s">
        <v>709</v>
      </c>
      <c r="D468" s="121" t="s">
        <v>663</v>
      </c>
      <c r="E468" s="122">
        <v>3.23</v>
      </c>
      <c r="F468" s="123">
        <f t="shared" si="169"/>
        <v>3.89</v>
      </c>
      <c r="G468" s="206"/>
      <c r="H468" s="183"/>
      <c r="I468" s="182">
        <f t="shared" si="170"/>
        <v>0</v>
      </c>
      <c r="J468" s="182">
        <f t="shared" si="171"/>
        <v>0</v>
      </c>
      <c r="K468" s="179"/>
      <c r="L468" s="183">
        <f t="shared" si="172"/>
        <v>0</v>
      </c>
      <c r="M468" s="183">
        <f t="shared" si="172"/>
        <v>0</v>
      </c>
      <c r="N468" s="184">
        <f t="shared" si="173"/>
        <v>0</v>
      </c>
      <c r="O468" s="184">
        <f t="shared" si="174"/>
        <v>0</v>
      </c>
      <c r="P468" s="181"/>
      <c r="Q468" s="198"/>
      <c r="R468" s="197" t="str">
        <f t="shared" si="88"/>
        <v/>
      </c>
      <c r="S468" s="197" t="str">
        <f t="shared" ref="S468:S531" si="175">IF(Q468="X","x",IF(Q468="xx","x",IF(OR(J468&gt;0,O468&gt;0),"x","")))</f>
        <v/>
      </c>
    </row>
    <row r="469" spans="1:19" ht="25.5" hidden="1">
      <c r="A469" s="200">
        <v>100241</v>
      </c>
      <c r="B469" s="205" t="s">
        <v>230</v>
      </c>
      <c r="C469" s="127" t="s">
        <v>710</v>
      </c>
      <c r="D469" s="121" t="s">
        <v>663</v>
      </c>
      <c r="E469" s="122">
        <v>5.39</v>
      </c>
      <c r="F469" s="123">
        <f t="shared" si="169"/>
        <v>6.5</v>
      </c>
      <c r="G469" s="206"/>
      <c r="H469" s="183"/>
      <c r="I469" s="182">
        <f t="shared" si="170"/>
        <v>0</v>
      </c>
      <c r="J469" s="182">
        <f t="shared" si="171"/>
        <v>0</v>
      </c>
      <c r="K469" s="179"/>
      <c r="L469" s="183">
        <f t="shared" si="172"/>
        <v>0</v>
      </c>
      <c r="M469" s="183">
        <f t="shared" si="172"/>
        <v>0</v>
      </c>
      <c r="N469" s="184">
        <f t="shared" si="173"/>
        <v>0</v>
      </c>
      <c r="O469" s="184">
        <f t="shared" si="174"/>
        <v>0</v>
      </c>
      <c r="P469" s="181"/>
      <c r="Q469" s="198"/>
      <c r="R469" s="197" t="str">
        <f t="shared" ref="R469:R532" si="176">IF(Q469="X","x",IF(Q469="xx","x",IF(O469&gt;0,"x","")))</f>
        <v/>
      </c>
      <c r="S469" s="197" t="str">
        <f t="shared" si="175"/>
        <v/>
      </c>
    </row>
    <row r="470" spans="1:19" ht="25.5" hidden="1">
      <c r="A470" s="200">
        <v>100242</v>
      </c>
      <c r="B470" s="205" t="s">
        <v>230</v>
      </c>
      <c r="C470" s="127" t="s">
        <v>711</v>
      </c>
      <c r="D470" s="121" t="s">
        <v>663</v>
      </c>
      <c r="E470" s="122">
        <v>15.93</v>
      </c>
      <c r="F470" s="123">
        <f t="shared" si="169"/>
        <v>19.21</v>
      </c>
      <c r="G470" s="206"/>
      <c r="H470" s="183"/>
      <c r="I470" s="182">
        <f t="shared" si="170"/>
        <v>0</v>
      </c>
      <c r="J470" s="182">
        <f t="shared" si="171"/>
        <v>0</v>
      </c>
      <c r="K470" s="179"/>
      <c r="L470" s="183">
        <f t="shared" si="172"/>
        <v>0</v>
      </c>
      <c r="M470" s="183">
        <f t="shared" si="172"/>
        <v>0</v>
      </c>
      <c r="N470" s="184">
        <f t="shared" si="173"/>
        <v>0</v>
      </c>
      <c r="O470" s="184">
        <f t="shared" si="174"/>
        <v>0</v>
      </c>
      <c r="P470" s="181"/>
      <c r="Q470" s="198"/>
      <c r="R470" s="197" t="str">
        <f t="shared" si="176"/>
        <v/>
      </c>
      <c r="S470" s="197" t="str">
        <f t="shared" si="175"/>
        <v/>
      </c>
    </row>
    <row r="471" spans="1:19" ht="25.5" hidden="1">
      <c r="A471" s="200">
        <v>100243</v>
      </c>
      <c r="B471" s="205" t="s">
        <v>230</v>
      </c>
      <c r="C471" s="127" t="s">
        <v>712</v>
      </c>
      <c r="D471" s="121" t="s">
        <v>663</v>
      </c>
      <c r="E471" s="122">
        <v>2.58</v>
      </c>
      <c r="F471" s="123">
        <f t="shared" si="169"/>
        <v>3.11</v>
      </c>
      <c r="G471" s="206"/>
      <c r="H471" s="183"/>
      <c r="I471" s="182">
        <f t="shared" si="170"/>
        <v>0</v>
      </c>
      <c r="J471" s="182">
        <f t="shared" si="171"/>
        <v>0</v>
      </c>
      <c r="K471" s="179"/>
      <c r="L471" s="183">
        <f t="shared" si="172"/>
        <v>0</v>
      </c>
      <c r="M471" s="183">
        <f t="shared" si="172"/>
        <v>0</v>
      </c>
      <c r="N471" s="184">
        <f t="shared" si="173"/>
        <v>0</v>
      </c>
      <c r="O471" s="184">
        <f t="shared" si="174"/>
        <v>0</v>
      </c>
      <c r="P471" s="181"/>
      <c r="Q471" s="198"/>
      <c r="R471" s="197" t="str">
        <f t="shared" si="176"/>
        <v/>
      </c>
      <c r="S471" s="197" t="str">
        <f t="shared" si="175"/>
        <v/>
      </c>
    </row>
    <row r="472" spans="1:19" ht="25.5" hidden="1">
      <c r="A472" s="200">
        <v>100244</v>
      </c>
      <c r="B472" s="205" t="s">
        <v>230</v>
      </c>
      <c r="C472" s="127" t="s">
        <v>713</v>
      </c>
      <c r="D472" s="121" t="s">
        <v>663</v>
      </c>
      <c r="E472" s="122">
        <v>3.23</v>
      </c>
      <c r="F472" s="123">
        <f t="shared" si="169"/>
        <v>3.89</v>
      </c>
      <c r="G472" s="206"/>
      <c r="H472" s="183"/>
      <c r="I472" s="182">
        <f t="shared" si="170"/>
        <v>0</v>
      </c>
      <c r="J472" s="182">
        <f t="shared" si="171"/>
        <v>0</v>
      </c>
      <c r="K472" s="179"/>
      <c r="L472" s="183">
        <f t="shared" si="172"/>
        <v>0</v>
      </c>
      <c r="M472" s="183">
        <f t="shared" si="172"/>
        <v>0</v>
      </c>
      <c r="N472" s="184">
        <f t="shared" si="173"/>
        <v>0</v>
      </c>
      <c r="O472" s="184">
        <f t="shared" si="174"/>
        <v>0</v>
      </c>
      <c r="P472" s="181"/>
      <c r="Q472" s="198"/>
      <c r="R472" s="197" t="str">
        <f t="shared" si="176"/>
        <v/>
      </c>
      <c r="S472" s="197" t="str">
        <f t="shared" si="175"/>
        <v/>
      </c>
    </row>
    <row r="473" spans="1:19" ht="25.5" hidden="1">
      <c r="A473" s="200">
        <v>100245</v>
      </c>
      <c r="B473" s="205" t="s">
        <v>230</v>
      </c>
      <c r="C473" s="127" t="s">
        <v>714</v>
      </c>
      <c r="D473" s="121" t="s">
        <v>663</v>
      </c>
      <c r="E473" s="122">
        <v>6.47</v>
      </c>
      <c r="F473" s="123">
        <f t="shared" si="169"/>
        <v>7.8</v>
      </c>
      <c r="G473" s="206"/>
      <c r="H473" s="183"/>
      <c r="I473" s="182">
        <f t="shared" si="170"/>
        <v>0</v>
      </c>
      <c r="J473" s="182">
        <f t="shared" si="171"/>
        <v>0</v>
      </c>
      <c r="K473" s="179"/>
      <c r="L473" s="183">
        <f t="shared" si="172"/>
        <v>0</v>
      </c>
      <c r="M473" s="183">
        <f t="shared" si="172"/>
        <v>0</v>
      </c>
      <c r="N473" s="184">
        <f t="shared" si="173"/>
        <v>0</v>
      </c>
      <c r="O473" s="184">
        <f t="shared" si="174"/>
        <v>0</v>
      </c>
      <c r="P473" s="181"/>
      <c r="Q473" s="198"/>
      <c r="R473" s="197" t="str">
        <f t="shared" si="176"/>
        <v/>
      </c>
      <c r="S473" s="197" t="str">
        <f t="shared" si="175"/>
        <v/>
      </c>
    </row>
    <row r="474" spans="1:19" ht="38.25" hidden="1">
      <c r="A474" s="200">
        <v>100246</v>
      </c>
      <c r="B474" s="205" t="s">
        <v>230</v>
      </c>
      <c r="C474" s="127" t="s">
        <v>715</v>
      </c>
      <c r="D474" s="121" t="s">
        <v>663</v>
      </c>
      <c r="E474" s="122">
        <v>2.15</v>
      </c>
      <c r="F474" s="123">
        <f t="shared" si="169"/>
        <v>2.59</v>
      </c>
      <c r="G474" s="206"/>
      <c r="H474" s="183"/>
      <c r="I474" s="182">
        <f t="shared" si="170"/>
        <v>0</v>
      </c>
      <c r="J474" s="182">
        <f t="shared" si="171"/>
        <v>0</v>
      </c>
      <c r="K474" s="179"/>
      <c r="L474" s="183">
        <f t="shared" si="172"/>
        <v>0</v>
      </c>
      <c r="M474" s="183">
        <f t="shared" si="172"/>
        <v>0</v>
      </c>
      <c r="N474" s="184">
        <f t="shared" si="173"/>
        <v>0</v>
      </c>
      <c r="O474" s="184">
        <f t="shared" si="174"/>
        <v>0</v>
      </c>
      <c r="P474" s="181"/>
      <c r="Q474" s="198"/>
      <c r="R474" s="197" t="str">
        <f t="shared" si="176"/>
        <v/>
      </c>
      <c r="S474" s="197" t="str">
        <f t="shared" si="175"/>
        <v/>
      </c>
    </row>
    <row r="475" spans="1:19" ht="38.25" hidden="1">
      <c r="A475" s="200">
        <v>100247</v>
      </c>
      <c r="B475" s="205" t="s">
        <v>230</v>
      </c>
      <c r="C475" s="127" t="s">
        <v>716</v>
      </c>
      <c r="D475" s="121" t="s">
        <v>663</v>
      </c>
      <c r="E475" s="122">
        <v>2.69</v>
      </c>
      <c r="F475" s="123">
        <f t="shared" si="169"/>
        <v>3.24</v>
      </c>
      <c r="G475" s="206"/>
      <c r="H475" s="183"/>
      <c r="I475" s="182">
        <f t="shared" si="170"/>
        <v>0</v>
      </c>
      <c r="J475" s="182">
        <f t="shared" si="171"/>
        <v>0</v>
      </c>
      <c r="K475" s="179"/>
      <c r="L475" s="183">
        <f t="shared" si="172"/>
        <v>0</v>
      </c>
      <c r="M475" s="183">
        <f t="shared" si="172"/>
        <v>0</v>
      </c>
      <c r="N475" s="184">
        <f t="shared" si="173"/>
        <v>0</v>
      </c>
      <c r="O475" s="184">
        <f t="shared" si="174"/>
        <v>0</v>
      </c>
      <c r="P475" s="181"/>
      <c r="Q475" s="198"/>
      <c r="R475" s="197" t="str">
        <f t="shared" si="176"/>
        <v/>
      </c>
      <c r="S475" s="197" t="str">
        <f t="shared" si="175"/>
        <v/>
      </c>
    </row>
    <row r="476" spans="1:19" ht="38.25" hidden="1">
      <c r="A476" s="200">
        <v>100248</v>
      </c>
      <c r="B476" s="205" t="s">
        <v>230</v>
      </c>
      <c r="C476" s="127" t="s">
        <v>717</v>
      </c>
      <c r="D476" s="121" t="s">
        <v>663</v>
      </c>
      <c r="E476" s="122">
        <v>10.62</v>
      </c>
      <c r="F476" s="123">
        <f t="shared" si="169"/>
        <v>12.8</v>
      </c>
      <c r="G476" s="206"/>
      <c r="H476" s="183"/>
      <c r="I476" s="182">
        <f t="shared" si="170"/>
        <v>0</v>
      </c>
      <c r="J476" s="182">
        <f t="shared" si="171"/>
        <v>0</v>
      </c>
      <c r="K476" s="179"/>
      <c r="L476" s="183">
        <f t="shared" si="172"/>
        <v>0</v>
      </c>
      <c r="M476" s="183">
        <f t="shared" si="172"/>
        <v>0</v>
      </c>
      <c r="N476" s="184">
        <f t="shared" si="173"/>
        <v>0</v>
      </c>
      <c r="O476" s="184">
        <f t="shared" si="174"/>
        <v>0</v>
      </c>
      <c r="P476" s="181"/>
      <c r="Q476" s="198"/>
      <c r="R476" s="197" t="str">
        <f t="shared" si="176"/>
        <v/>
      </c>
      <c r="S476" s="197" t="str">
        <f t="shared" si="175"/>
        <v/>
      </c>
    </row>
    <row r="477" spans="1:19" ht="25.5" hidden="1">
      <c r="A477" s="200">
        <v>100249</v>
      </c>
      <c r="B477" s="205" t="s">
        <v>230</v>
      </c>
      <c r="C477" s="127" t="s">
        <v>718</v>
      </c>
      <c r="D477" s="121" t="s">
        <v>663</v>
      </c>
      <c r="E477" s="122">
        <v>2.15</v>
      </c>
      <c r="F477" s="123">
        <f t="shared" si="169"/>
        <v>2.59</v>
      </c>
      <c r="G477" s="206"/>
      <c r="H477" s="183"/>
      <c r="I477" s="182">
        <f t="shared" si="170"/>
        <v>0</v>
      </c>
      <c r="J477" s="182">
        <f t="shared" si="171"/>
        <v>0</v>
      </c>
      <c r="K477" s="179"/>
      <c r="L477" s="183">
        <f t="shared" si="172"/>
        <v>0</v>
      </c>
      <c r="M477" s="183">
        <f t="shared" si="172"/>
        <v>0</v>
      </c>
      <c r="N477" s="184">
        <f t="shared" si="173"/>
        <v>0</v>
      </c>
      <c r="O477" s="184">
        <f t="shared" si="174"/>
        <v>0</v>
      </c>
      <c r="P477" s="181"/>
      <c r="Q477" s="198"/>
      <c r="R477" s="197" t="str">
        <f t="shared" si="176"/>
        <v/>
      </c>
      <c r="S477" s="197" t="str">
        <f t="shared" si="175"/>
        <v/>
      </c>
    </row>
    <row r="478" spans="1:19" ht="38.25" hidden="1">
      <c r="A478" s="200">
        <v>100250</v>
      </c>
      <c r="B478" s="205" t="s">
        <v>230</v>
      </c>
      <c r="C478" s="127" t="s">
        <v>719</v>
      </c>
      <c r="D478" s="121" t="s">
        <v>663</v>
      </c>
      <c r="E478" s="122">
        <v>3.59</v>
      </c>
      <c r="F478" s="123">
        <f t="shared" si="169"/>
        <v>4.33</v>
      </c>
      <c r="G478" s="206"/>
      <c r="H478" s="183"/>
      <c r="I478" s="182">
        <f t="shared" si="170"/>
        <v>0</v>
      </c>
      <c r="J478" s="182">
        <f t="shared" si="171"/>
        <v>0</v>
      </c>
      <c r="K478" s="179"/>
      <c r="L478" s="183">
        <f t="shared" si="172"/>
        <v>0</v>
      </c>
      <c r="M478" s="183">
        <f t="shared" si="172"/>
        <v>0</v>
      </c>
      <c r="N478" s="184">
        <f t="shared" si="173"/>
        <v>0</v>
      </c>
      <c r="O478" s="184">
        <f t="shared" si="174"/>
        <v>0</v>
      </c>
      <c r="P478" s="181"/>
      <c r="Q478" s="198"/>
      <c r="R478" s="197" t="str">
        <f t="shared" si="176"/>
        <v/>
      </c>
      <c r="S478" s="197" t="str">
        <f t="shared" si="175"/>
        <v/>
      </c>
    </row>
    <row r="479" spans="1:19" ht="38.25" hidden="1">
      <c r="A479" s="200">
        <v>100251</v>
      </c>
      <c r="B479" s="205" t="s">
        <v>230</v>
      </c>
      <c r="C479" s="127" t="s">
        <v>720</v>
      </c>
      <c r="D479" s="121" t="s">
        <v>663</v>
      </c>
      <c r="E479" s="122">
        <v>10.62</v>
      </c>
      <c r="F479" s="123">
        <f t="shared" si="169"/>
        <v>12.8</v>
      </c>
      <c r="G479" s="206"/>
      <c r="H479" s="183"/>
      <c r="I479" s="182">
        <f t="shared" si="170"/>
        <v>0</v>
      </c>
      <c r="J479" s="182">
        <f t="shared" si="171"/>
        <v>0</v>
      </c>
      <c r="K479" s="179"/>
      <c r="L479" s="183">
        <f t="shared" si="172"/>
        <v>0</v>
      </c>
      <c r="M479" s="183">
        <f t="shared" si="172"/>
        <v>0</v>
      </c>
      <c r="N479" s="184">
        <f t="shared" si="173"/>
        <v>0</v>
      </c>
      <c r="O479" s="184">
        <f t="shared" si="174"/>
        <v>0</v>
      </c>
      <c r="P479" s="181"/>
      <c r="Q479" s="198"/>
      <c r="R479" s="197" t="str">
        <f t="shared" si="176"/>
        <v/>
      </c>
      <c r="S479" s="197" t="str">
        <f t="shared" si="175"/>
        <v/>
      </c>
    </row>
    <row r="480" spans="1:19" ht="38.25" hidden="1">
      <c r="A480" s="200">
        <v>100252</v>
      </c>
      <c r="B480" s="205" t="s">
        <v>230</v>
      </c>
      <c r="C480" s="127" t="s">
        <v>721</v>
      </c>
      <c r="D480" s="121" t="s">
        <v>663</v>
      </c>
      <c r="E480" s="122">
        <v>15.93</v>
      </c>
      <c r="F480" s="123">
        <f t="shared" si="169"/>
        <v>19.21</v>
      </c>
      <c r="G480" s="206"/>
      <c r="H480" s="183"/>
      <c r="I480" s="182">
        <f t="shared" si="170"/>
        <v>0</v>
      </c>
      <c r="J480" s="182">
        <f t="shared" si="171"/>
        <v>0</v>
      </c>
      <c r="K480" s="179"/>
      <c r="L480" s="183">
        <f t="shared" si="172"/>
        <v>0</v>
      </c>
      <c r="M480" s="183">
        <f t="shared" si="172"/>
        <v>0</v>
      </c>
      <c r="N480" s="184">
        <f t="shared" si="173"/>
        <v>0</v>
      </c>
      <c r="O480" s="184">
        <f t="shared" si="174"/>
        <v>0</v>
      </c>
      <c r="P480" s="181"/>
      <c r="Q480" s="198"/>
      <c r="R480" s="197" t="str">
        <f t="shared" si="176"/>
        <v/>
      </c>
      <c r="S480" s="197" t="str">
        <f t="shared" si="175"/>
        <v/>
      </c>
    </row>
    <row r="481" spans="1:19" ht="38.25" hidden="1">
      <c r="A481" s="200">
        <v>100253</v>
      </c>
      <c r="B481" s="205" t="s">
        <v>230</v>
      </c>
      <c r="C481" s="127" t="s">
        <v>722</v>
      </c>
      <c r="D481" s="121" t="s">
        <v>663</v>
      </c>
      <c r="E481" s="122">
        <v>21.24</v>
      </c>
      <c r="F481" s="123">
        <f t="shared" si="169"/>
        <v>25.61</v>
      </c>
      <c r="G481" s="206"/>
      <c r="H481" s="183"/>
      <c r="I481" s="182">
        <f t="shared" si="170"/>
        <v>0</v>
      </c>
      <c r="J481" s="182">
        <f t="shared" si="171"/>
        <v>0</v>
      </c>
      <c r="K481" s="179"/>
      <c r="L481" s="183">
        <f t="shared" si="172"/>
        <v>0</v>
      </c>
      <c r="M481" s="183">
        <f t="shared" si="172"/>
        <v>0</v>
      </c>
      <c r="N481" s="184">
        <f t="shared" si="173"/>
        <v>0</v>
      </c>
      <c r="O481" s="184">
        <f t="shared" si="174"/>
        <v>0</v>
      </c>
      <c r="P481" s="181"/>
      <c r="Q481" s="198"/>
      <c r="R481" s="197" t="str">
        <f t="shared" si="176"/>
        <v/>
      </c>
      <c r="S481" s="197" t="str">
        <f t="shared" si="175"/>
        <v/>
      </c>
    </row>
    <row r="482" spans="1:19" ht="38.25" hidden="1">
      <c r="A482" s="200">
        <v>100254</v>
      </c>
      <c r="B482" s="205" t="s">
        <v>230</v>
      </c>
      <c r="C482" s="127" t="s">
        <v>723</v>
      </c>
      <c r="D482" s="121" t="s">
        <v>663</v>
      </c>
      <c r="E482" s="122">
        <v>31.86</v>
      </c>
      <c r="F482" s="123">
        <f t="shared" si="169"/>
        <v>38.409999999999997</v>
      </c>
      <c r="G482" s="206"/>
      <c r="H482" s="183"/>
      <c r="I482" s="182">
        <f t="shared" si="170"/>
        <v>0</v>
      </c>
      <c r="J482" s="182">
        <f t="shared" si="171"/>
        <v>0</v>
      </c>
      <c r="K482" s="179"/>
      <c r="L482" s="183">
        <f t="shared" si="172"/>
        <v>0</v>
      </c>
      <c r="M482" s="183">
        <f t="shared" si="172"/>
        <v>0</v>
      </c>
      <c r="N482" s="184">
        <f t="shared" si="173"/>
        <v>0</v>
      </c>
      <c r="O482" s="184">
        <f t="shared" si="174"/>
        <v>0</v>
      </c>
      <c r="P482" s="181"/>
      <c r="Q482" s="198"/>
      <c r="R482" s="197" t="str">
        <f t="shared" si="176"/>
        <v/>
      </c>
      <c r="S482" s="197" t="str">
        <f t="shared" si="175"/>
        <v/>
      </c>
    </row>
    <row r="483" spans="1:19" ht="25.5" hidden="1">
      <c r="A483" s="200">
        <v>100278</v>
      </c>
      <c r="B483" s="205" t="s">
        <v>230</v>
      </c>
      <c r="C483" s="127" t="s">
        <v>724</v>
      </c>
      <c r="D483" s="121" t="s">
        <v>674</v>
      </c>
      <c r="E483" s="122">
        <v>32.340000000000003</v>
      </c>
      <c r="F483" s="123">
        <f t="shared" si="169"/>
        <v>38.99</v>
      </c>
      <c r="G483" s="206"/>
      <c r="H483" s="183"/>
      <c r="I483" s="182">
        <f t="shared" si="170"/>
        <v>0</v>
      </c>
      <c r="J483" s="182">
        <f t="shared" si="171"/>
        <v>0</v>
      </c>
      <c r="K483" s="179"/>
      <c r="L483" s="183">
        <f t="shared" si="172"/>
        <v>0</v>
      </c>
      <c r="M483" s="183">
        <f t="shared" si="172"/>
        <v>0</v>
      </c>
      <c r="N483" s="184">
        <f t="shared" si="173"/>
        <v>0</v>
      </c>
      <c r="O483" s="184">
        <f t="shared" si="174"/>
        <v>0</v>
      </c>
      <c r="P483" s="181"/>
      <c r="Q483" s="198"/>
      <c r="R483" s="197" t="str">
        <f t="shared" si="176"/>
        <v/>
      </c>
      <c r="S483" s="197" t="str">
        <f t="shared" si="175"/>
        <v/>
      </c>
    </row>
    <row r="484" spans="1:19" ht="25.5" hidden="1">
      <c r="A484" s="200">
        <v>100282</v>
      </c>
      <c r="B484" s="205" t="s">
        <v>230</v>
      </c>
      <c r="C484" s="127" t="s">
        <v>725</v>
      </c>
      <c r="D484" s="121" t="s">
        <v>656</v>
      </c>
      <c r="E484" s="122">
        <v>126.67</v>
      </c>
      <c r="F484" s="123">
        <f t="shared" si="169"/>
        <v>152.71</v>
      </c>
      <c r="G484" s="206"/>
      <c r="H484" s="183"/>
      <c r="I484" s="182">
        <f t="shared" si="170"/>
        <v>0</v>
      </c>
      <c r="J484" s="182">
        <f t="shared" si="171"/>
        <v>0</v>
      </c>
      <c r="K484" s="179"/>
      <c r="L484" s="183">
        <f t="shared" si="172"/>
        <v>0</v>
      </c>
      <c r="M484" s="183">
        <f t="shared" si="172"/>
        <v>0</v>
      </c>
      <c r="N484" s="184">
        <f t="shared" si="173"/>
        <v>0</v>
      </c>
      <c r="O484" s="184">
        <f t="shared" si="174"/>
        <v>0</v>
      </c>
      <c r="P484" s="181"/>
      <c r="Q484" s="198"/>
      <c r="R484" s="197" t="str">
        <f t="shared" si="176"/>
        <v/>
      </c>
      <c r="S484" s="197" t="str">
        <f t="shared" si="175"/>
        <v/>
      </c>
    </row>
    <row r="485" spans="1:19" hidden="1">
      <c r="A485" s="200">
        <v>100285</v>
      </c>
      <c r="B485" s="205" t="s">
        <v>230</v>
      </c>
      <c r="C485" s="127" t="s">
        <v>726</v>
      </c>
      <c r="D485" s="121" t="s">
        <v>663</v>
      </c>
      <c r="E485" s="122">
        <v>34.03</v>
      </c>
      <c r="F485" s="123">
        <f t="shared" si="169"/>
        <v>41.03</v>
      </c>
      <c r="G485" s="206"/>
      <c r="H485" s="183"/>
      <c r="I485" s="182">
        <f t="shared" si="170"/>
        <v>0</v>
      </c>
      <c r="J485" s="182">
        <f t="shared" si="171"/>
        <v>0</v>
      </c>
      <c r="K485" s="179"/>
      <c r="L485" s="183">
        <f t="shared" si="172"/>
        <v>0</v>
      </c>
      <c r="M485" s="183">
        <f t="shared" si="172"/>
        <v>0</v>
      </c>
      <c r="N485" s="184">
        <f t="shared" si="173"/>
        <v>0</v>
      </c>
      <c r="O485" s="184">
        <f t="shared" si="174"/>
        <v>0</v>
      </c>
      <c r="P485" s="181"/>
      <c r="Q485" s="198"/>
      <c r="R485" s="197" t="str">
        <f t="shared" si="176"/>
        <v/>
      </c>
      <c r="S485" s="197" t="str">
        <f t="shared" si="175"/>
        <v/>
      </c>
    </row>
    <row r="486" spans="1:19" ht="25.5" hidden="1">
      <c r="A486" s="200">
        <v>100287</v>
      </c>
      <c r="B486" s="205" t="s">
        <v>230</v>
      </c>
      <c r="C486" s="127" t="s">
        <v>727</v>
      </c>
      <c r="D486" s="121" t="s">
        <v>663</v>
      </c>
      <c r="E486" s="122">
        <v>10.62</v>
      </c>
      <c r="F486" s="123">
        <f t="shared" si="169"/>
        <v>12.8</v>
      </c>
      <c r="G486" s="206"/>
      <c r="H486" s="183"/>
      <c r="I486" s="182">
        <f t="shared" si="170"/>
        <v>0</v>
      </c>
      <c r="J486" s="182">
        <f t="shared" si="171"/>
        <v>0</v>
      </c>
      <c r="K486" s="179"/>
      <c r="L486" s="183">
        <f t="shared" si="172"/>
        <v>0</v>
      </c>
      <c r="M486" s="183">
        <f t="shared" si="172"/>
        <v>0</v>
      </c>
      <c r="N486" s="184">
        <f t="shared" si="173"/>
        <v>0</v>
      </c>
      <c r="O486" s="184">
        <f t="shared" si="174"/>
        <v>0</v>
      </c>
      <c r="P486" s="181"/>
      <c r="Q486" s="198"/>
      <c r="R486" s="197" t="str">
        <f t="shared" si="176"/>
        <v/>
      </c>
      <c r="S486" s="197" t="str">
        <f t="shared" si="175"/>
        <v/>
      </c>
    </row>
    <row r="487" spans="1:19" hidden="1">
      <c r="A487" s="200" t="s">
        <v>728</v>
      </c>
      <c r="B487" s="205"/>
      <c r="C487" s="127" t="s">
        <v>729</v>
      </c>
      <c r="D487" s="121"/>
      <c r="E487" s="122"/>
      <c r="F487" s="123"/>
      <c r="G487" s="244"/>
      <c r="H487" s="246"/>
      <c r="I487" s="248"/>
      <c r="J487" s="249"/>
      <c r="K487" s="179"/>
      <c r="L487" s="250"/>
      <c r="M487" s="251"/>
      <c r="N487" s="248"/>
      <c r="O487" s="249"/>
      <c r="P487" s="181"/>
      <c r="Q487" s="198" t="str">
        <f>IF(OR(SUM(J488:J494)&gt;0,SUM(O488:O494)&gt;0),"xx","")</f>
        <v/>
      </c>
      <c r="R487" s="197" t="str">
        <f t="shared" si="176"/>
        <v/>
      </c>
      <c r="S487" s="197" t="str">
        <f t="shared" si="175"/>
        <v/>
      </c>
    </row>
    <row r="488" spans="1:19" ht="25.5" hidden="1">
      <c r="A488" s="200">
        <v>100217</v>
      </c>
      <c r="B488" s="205" t="s">
        <v>230</v>
      </c>
      <c r="C488" s="127" t="s">
        <v>730</v>
      </c>
      <c r="D488" s="121" t="s">
        <v>674</v>
      </c>
      <c r="E488" s="122">
        <v>2.02</v>
      </c>
      <c r="F488" s="123">
        <f t="shared" ref="F488:F494" si="177">IF(E488=0,0,ROUND(E488*(1+E$10)*(1-E$11),2))</f>
        <v>2.44</v>
      </c>
      <c r="G488" s="206"/>
      <c r="H488" s="183"/>
      <c r="I488" s="182">
        <f t="shared" ref="I488:I494" si="178">IF(ISBLANK(E488),0,ROUND(F488*G488,2))</f>
        <v>0</v>
      </c>
      <c r="J488" s="182">
        <f t="shared" ref="J488:J494" si="179">IF(ISBLANK(G488),0,ROUND(G488*H488,2))</f>
        <v>0</v>
      </c>
      <c r="K488" s="179"/>
      <c r="L488" s="183">
        <f t="shared" ref="L488:M494" si="180">G488</f>
        <v>0</v>
      </c>
      <c r="M488" s="183">
        <f t="shared" si="180"/>
        <v>0</v>
      </c>
      <c r="N488" s="184">
        <f t="shared" ref="N488:N494" si="181">IF(ISBLANK(E488),0,ROUND(F488*L488,2))</f>
        <v>0</v>
      </c>
      <c r="O488" s="184">
        <f t="shared" ref="O488:O494" si="182">IF(ISBLANK(L488),0,ROUND(L488*M488,2))</f>
        <v>0</v>
      </c>
      <c r="P488" s="181"/>
      <c r="Q488" s="198"/>
      <c r="R488" s="197" t="str">
        <f t="shared" si="176"/>
        <v/>
      </c>
      <c r="S488" s="197" t="str">
        <f t="shared" si="175"/>
        <v/>
      </c>
    </row>
    <row r="489" spans="1:19" ht="25.5" hidden="1">
      <c r="A489" s="200">
        <v>100218</v>
      </c>
      <c r="B489" s="205" t="s">
        <v>230</v>
      </c>
      <c r="C489" s="127" t="s">
        <v>731</v>
      </c>
      <c r="D489" s="121" t="s">
        <v>674</v>
      </c>
      <c r="E489" s="122">
        <v>1.38</v>
      </c>
      <c r="F489" s="123">
        <f t="shared" si="177"/>
        <v>1.66</v>
      </c>
      <c r="G489" s="206"/>
      <c r="H489" s="183"/>
      <c r="I489" s="182">
        <f t="shared" si="178"/>
        <v>0</v>
      </c>
      <c r="J489" s="182">
        <f t="shared" si="179"/>
        <v>0</v>
      </c>
      <c r="K489" s="179"/>
      <c r="L489" s="183">
        <f t="shared" si="180"/>
        <v>0</v>
      </c>
      <c r="M489" s="183">
        <f t="shared" si="180"/>
        <v>0</v>
      </c>
      <c r="N489" s="184">
        <f t="shared" si="181"/>
        <v>0</v>
      </c>
      <c r="O489" s="184">
        <f t="shared" si="182"/>
        <v>0</v>
      </c>
      <c r="P489" s="181"/>
      <c r="Q489" s="198"/>
      <c r="R489" s="197" t="str">
        <f t="shared" si="176"/>
        <v/>
      </c>
      <c r="S489" s="197" t="str">
        <f t="shared" si="175"/>
        <v/>
      </c>
    </row>
    <row r="490" spans="1:19" ht="25.5" hidden="1">
      <c r="A490" s="200">
        <v>100219</v>
      </c>
      <c r="B490" s="205" t="s">
        <v>230</v>
      </c>
      <c r="C490" s="127" t="s">
        <v>732</v>
      </c>
      <c r="D490" s="121" t="s">
        <v>674</v>
      </c>
      <c r="E490" s="122">
        <v>0.3</v>
      </c>
      <c r="F490" s="123">
        <f t="shared" si="177"/>
        <v>0.36</v>
      </c>
      <c r="G490" s="206"/>
      <c r="H490" s="183"/>
      <c r="I490" s="182">
        <f t="shared" si="178"/>
        <v>0</v>
      </c>
      <c r="J490" s="182">
        <f t="shared" si="179"/>
        <v>0</v>
      </c>
      <c r="K490" s="179"/>
      <c r="L490" s="183">
        <f t="shared" si="180"/>
        <v>0</v>
      </c>
      <c r="M490" s="183">
        <f t="shared" si="180"/>
        <v>0</v>
      </c>
      <c r="N490" s="184">
        <f t="shared" si="181"/>
        <v>0</v>
      </c>
      <c r="O490" s="184">
        <f t="shared" si="182"/>
        <v>0</v>
      </c>
      <c r="P490" s="181"/>
      <c r="Q490" s="198"/>
      <c r="R490" s="197" t="str">
        <f t="shared" si="176"/>
        <v/>
      </c>
      <c r="S490" s="197" t="str">
        <f t="shared" si="175"/>
        <v/>
      </c>
    </row>
    <row r="491" spans="1:19" ht="25.5" hidden="1">
      <c r="A491" s="200">
        <v>100224</v>
      </c>
      <c r="B491" s="205" t="s">
        <v>230</v>
      </c>
      <c r="C491" s="127" t="s">
        <v>733</v>
      </c>
      <c r="D491" s="121" t="s">
        <v>656</v>
      </c>
      <c r="E491" s="122">
        <v>2.02</v>
      </c>
      <c r="F491" s="123">
        <f t="shared" si="177"/>
        <v>2.44</v>
      </c>
      <c r="G491" s="206"/>
      <c r="H491" s="183"/>
      <c r="I491" s="182">
        <f t="shared" si="178"/>
        <v>0</v>
      </c>
      <c r="J491" s="182">
        <f t="shared" si="179"/>
        <v>0</v>
      </c>
      <c r="K491" s="179"/>
      <c r="L491" s="183">
        <f t="shared" si="180"/>
        <v>0</v>
      </c>
      <c r="M491" s="183">
        <f t="shared" si="180"/>
        <v>0</v>
      </c>
      <c r="N491" s="184">
        <f t="shared" si="181"/>
        <v>0</v>
      </c>
      <c r="O491" s="184">
        <f t="shared" si="182"/>
        <v>0</v>
      </c>
      <c r="P491" s="181"/>
      <c r="Q491" s="198"/>
      <c r="R491" s="197" t="str">
        <f t="shared" si="176"/>
        <v/>
      </c>
      <c r="S491" s="197" t="str">
        <f t="shared" si="175"/>
        <v/>
      </c>
    </row>
    <row r="492" spans="1:19" ht="25.5" hidden="1">
      <c r="A492" s="200">
        <v>100228</v>
      </c>
      <c r="B492" s="205" t="s">
        <v>230</v>
      </c>
      <c r="C492" s="127" t="s">
        <v>734</v>
      </c>
      <c r="D492" s="121" t="s">
        <v>695</v>
      </c>
      <c r="E492" s="122">
        <v>0.19</v>
      </c>
      <c r="F492" s="123">
        <f t="shared" si="177"/>
        <v>0.23</v>
      </c>
      <c r="G492" s="206"/>
      <c r="H492" s="183"/>
      <c r="I492" s="182">
        <f t="shared" si="178"/>
        <v>0</v>
      </c>
      <c r="J492" s="182">
        <f t="shared" si="179"/>
        <v>0</v>
      </c>
      <c r="K492" s="179"/>
      <c r="L492" s="183">
        <f t="shared" si="180"/>
        <v>0</v>
      </c>
      <c r="M492" s="183">
        <f t="shared" si="180"/>
        <v>0</v>
      </c>
      <c r="N492" s="184">
        <f t="shared" si="181"/>
        <v>0</v>
      </c>
      <c r="O492" s="184">
        <f t="shared" si="182"/>
        <v>0</v>
      </c>
      <c r="P492" s="181"/>
      <c r="Q492" s="198"/>
      <c r="R492" s="197" t="str">
        <f t="shared" si="176"/>
        <v/>
      </c>
      <c r="S492" s="197" t="str">
        <f t="shared" si="175"/>
        <v/>
      </c>
    </row>
    <row r="493" spans="1:19" ht="38.25" hidden="1">
      <c r="A493" s="200">
        <v>100277</v>
      </c>
      <c r="B493" s="205" t="s">
        <v>230</v>
      </c>
      <c r="C493" s="127" t="s">
        <v>735</v>
      </c>
      <c r="D493" s="121" t="s">
        <v>656</v>
      </c>
      <c r="E493" s="122">
        <v>1.28</v>
      </c>
      <c r="F493" s="123">
        <f t="shared" si="177"/>
        <v>1.54</v>
      </c>
      <c r="G493" s="206"/>
      <c r="H493" s="183"/>
      <c r="I493" s="182">
        <f t="shared" si="178"/>
        <v>0</v>
      </c>
      <c r="J493" s="182">
        <f t="shared" si="179"/>
        <v>0</v>
      </c>
      <c r="K493" s="179"/>
      <c r="L493" s="183">
        <f t="shared" si="180"/>
        <v>0</v>
      </c>
      <c r="M493" s="183">
        <f t="shared" si="180"/>
        <v>0</v>
      </c>
      <c r="N493" s="184">
        <f t="shared" si="181"/>
        <v>0</v>
      </c>
      <c r="O493" s="184">
        <f t="shared" si="182"/>
        <v>0</v>
      </c>
      <c r="P493" s="181"/>
      <c r="Q493" s="198"/>
      <c r="R493" s="197" t="str">
        <f t="shared" si="176"/>
        <v/>
      </c>
      <c r="S493" s="197" t="str">
        <f t="shared" si="175"/>
        <v/>
      </c>
    </row>
    <row r="494" spans="1:19" ht="25.5" hidden="1">
      <c r="A494" s="200">
        <v>100281</v>
      </c>
      <c r="B494" s="205" t="s">
        <v>230</v>
      </c>
      <c r="C494" s="127" t="s">
        <v>736</v>
      </c>
      <c r="D494" s="121" t="s">
        <v>674</v>
      </c>
      <c r="E494" s="122">
        <v>2.4700000000000002</v>
      </c>
      <c r="F494" s="123">
        <f t="shared" si="177"/>
        <v>2.98</v>
      </c>
      <c r="G494" s="206"/>
      <c r="H494" s="183"/>
      <c r="I494" s="182">
        <f t="shared" si="178"/>
        <v>0</v>
      </c>
      <c r="J494" s="182">
        <f t="shared" si="179"/>
        <v>0</v>
      </c>
      <c r="K494" s="179"/>
      <c r="L494" s="183">
        <f t="shared" si="180"/>
        <v>0</v>
      </c>
      <c r="M494" s="183">
        <f t="shared" si="180"/>
        <v>0</v>
      </c>
      <c r="N494" s="184">
        <f t="shared" si="181"/>
        <v>0</v>
      </c>
      <c r="O494" s="184">
        <f t="shared" si="182"/>
        <v>0</v>
      </c>
      <c r="P494" s="181"/>
      <c r="Q494" s="198"/>
      <c r="R494" s="197" t="str">
        <f t="shared" si="176"/>
        <v/>
      </c>
      <c r="S494" s="197" t="str">
        <f t="shared" si="175"/>
        <v/>
      </c>
    </row>
    <row r="495" spans="1:19" hidden="1">
      <c r="A495" s="200" t="s">
        <v>737</v>
      </c>
      <c r="B495" s="205"/>
      <c r="C495" s="127" t="s">
        <v>738</v>
      </c>
      <c r="D495" s="121"/>
      <c r="E495" s="122"/>
      <c r="F495" s="123"/>
      <c r="G495" s="244"/>
      <c r="H495" s="246"/>
      <c r="I495" s="248"/>
      <c r="J495" s="249"/>
      <c r="K495" s="179"/>
      <c r="L495" s="250"/>
      <c r="M495" s="251"/>
      <c r="N495" s="248"/>
      <c r="O495" s="249"/>
      <c r="P495" s="181"/>
      <c r="Q495" s="198" t="str">
        <f>IF(OR(SUM(J495)&gt;0,SUM(O495)&gt;0),"xx","")</f>
        <v/>
      </c>
      <c r="R495" s="197" t="str">
        <f t="shared" si="176"/>
        <v/>
      </c>
      <c r="S495" s="197" t="str">
        <f t="shared" si="175"/>
        <v/>
      </c>
    </row>
    <row r="496" spans="1:19" hidden="1">
      <c r="A496" s="200" t="s">
        <v>739</v>
      </c>
      <c r="B496" s="205"/>
      <c r="C496" s="127" t="s">
        <v>740</v>
      </c>
      <c r="D496" s="121"/>
      <c r="E496" s="122"/>
      <c r="F496" s="123"/>
      <c r="G496" s="244"/>
      <c r="H496" s="246"/>
      <c r="I496" s="248"/>
      <c r="J496" s="249"/>
      <c r="K496" s="179"/>
      <c r="L496" s="250"/>
      <c r="M496" s="251"/>
      <c r="N496" s="248"/>
      <c r="O496" s="249"/>
      <c r="P496" s="181"/>
      <c r="Q496" s="198" t="str">
        <f>IF(OR(SUM(J497:J498)&gt;0,SUM(O497:O498)&gt;0),"xx","")</f>
        <v/>
      </c>
      <c r="R496" s="197" t="str">
        <f t="shared" si="176"/>
        <v/>
      </c>
      <c r="S496" s="197" t="str">
        <f t="shared" si="175"/>
        <v/>
      </c>
    </row>
    <row r="497" spans="1:19" ht="25.5" hidden="1">
      <c r="A497" s="200">
        <v>100208</v>
      </c>
      <c r="B497" s="205" t="s">
        <v>230</v>
      </c>
      <c r="C497" s="127" t="s">
        <v>741</v>
      </c>
      <c r="D497" s="121" t="s">
        <v>674</v>
      </c>
      <c r="E497" s="122">
        <v>15.68</v>
      </c>
      <c r="F497" s="123">
        <f>IF(E497=0,0,ROUND(E497*(1+E$10)*(1-E$11),2))</f>
        <v>18.899999999999999</v>
      </c>
      <c r="G497" s="206"/>
      <c r="H497" s="183"/>
      <c r="I497" s="182">
        <f t="shared" ref="I497:I498" si="183">IF(ISBLANK(E497),0,ROUND(F497*G497,2))</f>
        <v>0</v>
      </c>
      <c r="J497" s="182">
        <f t="shared" ref="J497:J498" si="184">IF(ISBLANK(G497),0,ROUND(G497*H497,2))</f>
        <v>0</v>
      </c>
      <c r="K497" s="179"/>
      <c r="L497" s="183">
        <f t="shared" ref="L497:M498" si="185">G497</f>
        <v>0</v>
      </c>
      <c r="M497" s="183">
        <f t="shared" si="185"/>
        <v>0</v>
      </c>
      <c r="N497" s="184">
        <f t="shared" ref="N497:N498" si="186">IF(ISBLANK(E497),0,ROUND(F497*L497,2))</f>
        <v>0</v>
      </c>
      <c r="O497" s="184">
        <f t="shared" ref="O497:O498" si="187">IF(ISBLANK(L497),0,ROUND(L497*M497,2))</f>
        <v>0</v>
      </c>
      <c r="P497" s="181"/>
      <c r="Q497" s="198"/>
      <c r="R497" s="197" t="str">
        <f t="shared" si="176"/>
        <v/>
      </c>
      <c r="S497" s="197" t="str">
        <f t="shared" si="175"/>
        <v/>
      </c>
    </row>
    <row r="498" spans="1:19" ht="25.5" hidden="1">
      <c r="A498" s="200">
        <v>100209</v>
      </c>
      <c r="B498" s="205" t="s">
        <v>230</v>
      </c>
      <c r="C498" s="127" t="s">
        <v>742</v>
      </c>
      <c r="D498" s="121" t="s">
        <v>674</v>
      </c>
      <c r="E498" s="122">
        <v>7.84</v>
      </c>
      <c r="F498" s="123">
        <f>IF(E498=0,0,ROUND(E498*(1+E$10)*(1-E$11),2))</f>
        <v>9.4499999999999993</v>
      </c>
      <c r="G498" s="206"/>
      <c r="H498" s="183"/>
      <c r="I498" s="182">
        <f t="shared" si="183"/>
        <v>0</v>
      </c>
      <c r="J498" s="182">
        <f t="shared" si="184"/>
        <v>0</v>
      </c>
      <c r="K498" s="179"/>
      <c r="L498" s="183">
        <f t="shared" si="185"/>
        <v>0</v>
      </c>
      <c r="M498" s="183">
        <f t="shared" si="185"/>
        <v>0</v>
      </c>
      <c r="N498" s="184">
        <f t="shared" si="186"/>
        <v>0</v>
      </c>
      <c r="O498" s="184">
        <f t="shared" si="187"/>
        <v>0</v>
      </c>
      <c r="P498" s="181"/>
      <c r="Q498" s="198"/>
      <c r="R498" s="197" t="str">
        <f t="shared" si="176"/>
        <v/>
      </c>
      <c r="S498" s="197" t="str">
        <f t="shared" si="175"/>
        <v/>
      </c>
    </row>
    <row r="499" spans="1:19" hidden="1">
      <c r="A499" s="200" t="s">
        <v>743</v>
      </c>
      <c r="B499" s="205"/>
      <c r="C499" s="127" t="s">
        <v>744</v>
      </c>
      <c r="D499" s="121"/>
      <c r="E499" s="122"/>
      <c r="F499" s="123"/>
      <c r="G499" s="244"/>
      <c r="H499" s="246"/>
      <c r="I499" s="248"/>
      <c r="J499" s="249"/>
      <c r="K499" s="179"/>
      <c r="L499" s="250"/>
      <c r="M499" s="251"/>
      <c r="N499" s="248"/>
      <c r="O499" s="249"/>
      <c r="P499" s="181"/>
      <c r="Q499" s="198" t="str">
        <f>IF(OR(SUM(J499)&gt;0,SUM(O499)&gt;0),"xx","")</f>
        <v/>
      </c>
      <c r="R499" s="197" t="str">
        <f t="shared" si="176"/>
        <v/>
      </c>
      <c r="S499" s="197" t="str">
        <f t="shared" si="175"/>
        <v/>
      </c>
    </row>
    <row r="500" spans="1:19" hidden="1">
      <c r="A500" s="200" t="s">
        <v>745</v>
      </c>
      <c r="B500" s="205"/>
      <c r="C500" s="127" t="s">
        <v>746</v>
      </c>
      <c r="D500" s="121"/>
      <c r="E500" s="122"/>
      <c r="F500" s="123"/>
      <c r="G500" s="244"/>
      <c r="H500" s="246"/>
      <c r="I500" s="248"/>
      <c r="J500" s="249"/>
      <c r="K500" s="179"/>
      <c r="L500" s="250"/>
      <c r="M500" s="251"/>
      <c r="N500" s="248"/>
      <c r="O500" s="249"/>
      <c r="P500" s="181"/>
      <c r="Q500" s="198" t="str">
        <f>IF(OR(SUM(J500)&gt;0,SUM(O500)&gt;0),"xx","")</f>
        <v/>
      </c>
      <c r="R500" s="197" t="str">
        <f t="shared" si="176"/>
        <v/>
      </c>
      <c r="S500" s="197" t="str">
        <f t="shared" si="175"/>
        <v/>
      </c>
    </row>
    <row r="501" spans="1:19" hidden="1">
      <c r="A501" s="200" t="s">
        <v>747</v>
      </c>
      <c r="B501" s="205"/>
      <c r="C501" s="127" t="s">
        <v>748</v>
      </c>
      <c r="D501" s="121"/>
      <c r="E501" s="122"/>
      <c r="F501" s="123"/>
      <c r="G501" s="244"/>
      <c r="H501" s="246"/>
      <c r="I501" s="248"/>
      <c r="J501" s="249"/>
      <c r="K501" s="179"/>
      <c r="L501" s="250"/>
      <c r="M501" s="251"/>
      <c r="N501" s="248"/>
      <c r="O501" s="249"/>
      <c r="P501" s="181"/>
      <c r="Q501" s="198" t="str">
        <f>IF(OR(SUM(J501)&gt;0,SUM(O501)&gt;0),"xx","")</f>
        <v/>
      </c>
      <c r="R501" s="197" t="str">
        <f t="shared" si="176"/>
        <v/>
      </c>
      <c r="S501" s="197" t="str">
        <f t="shared" si="175"/>
        <v/>
      </c>
    </row>
    <row r="502" spans="1:19" hidden="1">
      <c r="A502" s="200" t="s">
        <v>749</v>
      </c>
      <c r="B502" s="205"/>
      <c r="C502" s="127" t="s">
        <v>750</v>
      </c>
      <c r="D502" s="121"/>
      <c r="E502" s="122"/>
      <c r="F502" s="123"/>
      <c r="G502" s="244"/>
      <c r="H502" s="246"/>
      <c r="I502" s="248"/>
      <c r="J502" s="249"/>
      <c r="K502" s="179"/>
      <c r="L502" s="250"/>
      <c r="M502" s="251"/>
      <c r="N502" s="248"/>
      <c r="O502" s="249"/>
      <c r="P502" s="181"/>
      <c r="Q502" s="198" t="str">
        <f>IF(OR(SUM(J503:J513)&gt;0,SUM(O503:O513)&gt;0),"xx","")</f>
        <v/>
      </c>
      <c r="R502" s="197" t="str">
        <f t="shared" si="176"/>
        <v/>
      </c>
      <c r="S502" s="197" t="str">
        <f t="shared" si="175"/>
        <v/>
      </c>
    </row>
    <row r="503" spans="1:19" ht="25.5" hidden="1">
      <c r="A503" s="200">
        <v>100284</v>
      </c>
      <c r="B503" s="205" t="s">
        <v>230</v>
      </c>
      <c r="C503" s="127" t="s">
        <v>751</v>
      </c>
      <c r="D503" s="121" t="s">
        <v>656</v>
      </c>
      <c r="E503" s="122">
        <v>7.25</v>
      </c>
      <c r="F503" s="123">
        <f t="shared" ref="F503:F513" si="188">IF(E503=0,0,ROUND(E503*(1+E$10)*(1-E$11),2))</f>
        <v>8.74</v>
      </c>
      <c r="G503" s="206"/>
      <c r="H503" s="183"/>
      <c r="I503" s="182">
        <f t="shared" ref="I503:I513" si="189">IF(ISBLANK(E503),0,ROUND(F503*G503,2))</f>
        <v>0</v>
      </c>
      <c r="J503" s="182">
        <f t="shared" ref="J503:J513" si="190">IF(ISBLANK(G503),0,ROUND(G503*H503,2))</f>
        <v>0</v>
      </c>
      <c r="K503" s="179"/>
      <c r="L503" s="183">
        <f t="shared" ref="L503:M513" si="191">G503</f>
        <v>0</v>
      </c>
      <c r="M503" s="183">
        <f t="shared" si="191"/>
        <v>0</v>
      </c>
      <c r="N503" s="184">
        <f t="shared" ref="N503:N513" si="192">IF(ISBLANK(E503),0,ROUND(F503*L503,2))</f>
        <v>0</v>
      </c>
      <c r="O503" s="184">
        <f t="shared" ref="O503:O513" si="193">IF(ISBLANK(L503),0,ROUND(L503*M503,2))</f>
        <v>0</v>
      </c>
      <c r="P503" s="181"/>
      <c r="Q503" s="198"/>
      <c r="R503" s="197" t="str">
        <f t="shared" si="176"/>
        <v/>
      </c>
      <c r="S503" s="197" t="str">
        <f t="shared" si="175"/>
        <v/>
      </c>
    </row>
    <row r="504" spans="1:19" hidden="1">
      <c r="A504" s="200">
        <v>100195</v>
      </c>
      <c r="B504" s="205" t="s">
        <v>230</v>
      </c>
      <c r="C504" s="127" t="s">
        <v>752</v>
      </c>
      <c r="D504" s="121" t="s">
        <v>658</v>
      </c>
      <c r="E504" s="122">
        <v>0.63</v>
      </c>
      <c r="F504" s="123">
        <f t="shared" si="188"/>
        <v>0.76</v>
      </c>
      <c r="G504" s="206"/>
      <c r="H504" s="183"/>
      <c r="I504" s="182">
        <f t="shared" si="189"/>
        <v>0</v>
      </c>
      <c r="J504" s="182">
        <f t="shared" si="190"/>
        <v>0</v>
      </c>
      <c r="K504" s="179"/>
      <c r="L504" s="183">
        <f t="shared" si="191"/>
        <v>0</v>
      </c>
      <c r="M504" s="183">
        <f t="shared" si="191"/>
        <v>0</v>
      </c>
      <c r="N504" s="184">
        <f t="shared" si="192"/>
        <v>0</v>
      </c>
      <c r="O504" s="184">
        <f t="shared" si="193"/>
        <v>0</v>
      </c>
      <c r="P504" s="181"/>
      <c r="Q504" s="198"/>
      <c r="R504" s="197" t="str">
        <f t="shared" si="176"/>
        <v/>
      </c>
      <c r="S504" s="197" t="str">
        <f t="shared" si="175"/>
        <v/>
      </c>
    </row>
    <row r="505" spans="1:19" hidden="1">
      <c r="A505" s="200">
        <v>100196</v>
      </c>
      <c r="B505" s="205" t="s">
        <v>230</v>
      </c>
      <c r="C505" s="127" t="s">
        <v>753</v>
      </c>
      <c r="D505" s="121" t="s">
        <v>658</v>
      </c>
      <c r="E505" s="122">
        <v>1.06</v>
      </c>
      <c r="F505" s="123">
        <f t="shared" si="188"/>
        <v>1.28</v>
      </c>
      <c r="G505" s="206"/>
      <c r="H505" s="183"/>
      <c r="I505" s="182">
        <f t="shared" si="189"/>
        <v>0</v>
      </c>
      <c r="J505" s="182">
        <f t="shared" si="190"/>
        <v>0</v>
      </c>
      <c r="K505" s="179"/>
      <c r="L505" s="183">
        <f t="shared" si="191"/>
        <v>0</v>
      </c>
      <c r="M505" s="183">
        <f t="shared" si="191"/>
        <v>0</v>
      </c>
      <c r="N505" s="184">
        <f t="shared" si="192"/>
        <v>0</v>
      </c>
      <c r="O505" s="184">
        <f t="shared" si="193"/>
        <v>0</v>
      </c>
      <c r="P505" s="181"/>
      <c r="Q505" s="198"/>
      <c r="R505" s="197" t="str">
        <f t="shared" si="176"/>
        <v/>
      </c>
      <c r="S505" s="197" t="str">
        <f t="shared" si="175"/>
        <v/>
      </c>
    </row>
    <row r="506" spans="1:19" hidden="1">
      <c r="A506" s="200">
        <v>100197</v>
      </c>
      <c r="B506" s="205" t="s">
        <v>230</v>
      </c>
      <c r="C506" s="127" t="s">
        <v>754</v>
      </c>
      <c r="D506" s="121" t="s">
        <v>658</v>
      </c>
      <c r="E506" s="122">
        <v>1.59</v>
      </c>
      <c r="F506" s="123">
        <f t="shared" si="188"/>
        <v>1.92</v>
      </c>
      <c r="G506" s="206"/>
      <c r="H506" s="183"/>
      <c r="I506" s="182">
        <f t="shared" si="189"/>
        <v>0</v>
      </c>
      <c r="J506" s="182">
        <f t="shared" si="190"/>
        <v>0</v>
      </c>
      <c r="K506" s="179"/>
      <c r="L506" s="183">
        <f t="shared" si="191"/>
        <v>0</v>
      </c>
      <c r="M506" s="183">
        <f t="shared" si="191"/>
        <v>0</v>
      </c>
      <c r="N506" s="184">
        <f t="shared" si="192"/>
        <v>0</v>
      </c>
      <c r="O506" s="184">
        <f t="shared" si="193"/>
        <v>0</v>
      </c>
      <c r="P506" s="181"/>
      <c r="Q506" s="198"/>
      <c r="R506" s="197" t="str">
        <f t="shared" si="176"/>
        <v/>
      </c>
      <c r="S506" s="197" t="str">
        <f t="shared" si="175"/>
        <v/>
      </c>
    </row>
    <row r="507" spans="1:19" ht="25.5" hidden="1">
      <c r="A507" s="200">
        <v>100198</v>
      </c>
      <c r="B507" s="205" t="s">
        <v>230</v>
      </c>
      <c r="C507" s="127" t="s">
        <v>755</v>
      </c>
      <c r="D507" s="121" t="s">
        <v>658</v>
      </c>
      <c r="E507" s="122">
        <v>0.22</v>
      </c>
      <c r="F507" s="123">
        <f t="shared" si="188"/>
        <v>0.27</v>
      </c>
      <c r="G507" s="206"/>
      <c r="H507" s="183"/>
      <c r="I507" s="182">
        <f t="shared" si="189"/>
        <v>0</v>
      </c>
      <c r="J507" s="182">
        <f t="shared" si="190"/>
        <v>0</v>
      </c>
      <c r="K507" s="179"/>
      <c r="L507" s="183">
        <f t="shared" si="191"/>
        <v>0</v>
      </c>
      <c r="M507" s="183">
        <f t="shared" si="191"/>
        <v>0</v>
      </c>
      <c r="N507" s="184">
        <f t="shared" si="192"/>
        <v>0</v>
      </c>
      <c r="O507" s="184">
        <f t="shared" si="193"/>
        <v>0</v>
      </c>
      <c r="P507" s="181"/>
      <c r="Q507" s="198"/>
      <c r="R507" s="197" t="str">
        <f t="shared" si="176"/>
        <v/>
      </c>
      <c r="S507" s="197" t="str">
        <f t="shared" si="175"/>
        <v/>
      </c>
    </row>
    <row r="508" spans="1:19" ht="25.5" hidden="1">
      <c r="A508" s="200">
        <v>100199</v>
      </c>
      <c r="B508" s="205" t="s">
        <v>230</v>
      </c>
      <c r="C508" s="127" t="s">
        <v>756</v>
      </c>
      <c r="D508" s="121" t="s">
        <v>658</v>
      </c>
      <c r="E508" s="122">
        <v>0.26</v>
      </c>
      <c r="F508" s="123">
        <f t="shared" si="188"/>
        <v>0.31</v>
      </c>
      <c r="G508" s="206"/>
      <c r="H508" s="183"/>
      <c r="I508" s="182">
        <f t="shared" si="189"/>
        <v>0</v>
      </c>
      <c r="J508" s="182">
        <f t="shared" si="190"/>
        <v>0</v>
      </c>
      <c r="K508" s="179"/>
      <c r="L508" s="183">
        <f t="shared" si="191"/>
        <v>0</v>
      </c>
      <c r="M508" s="183">
        <f t="shared" si="191"/>
        <v>0</v>
      </c>
      <c r="N508" s="184">
        <f t="shared" si="192"/>
        <v>0</v>
      </c>
      <c r="O508" s="184">
        <f t="shared" si="193"/>
        <v>0</v>
      </c>
      <c r="P508" s="181"/>
      <c r="Q508" s="198"/>
      <c r="R508" s="197" t="str">
        <f t="shared" si="176"/>
        <v/>
      </c>
      <c r="S508" s="197" t="str">
        <f t="shared" si="175"/>
        <v/>
      </c>
    </row>
    <row r="509" spans="1:19" ht="25.5" hidden="1">
      <c r="A509" s="200">
        <v>100200</v>
      </c>
      <c r="B509" s="205" t="s">
        <v>230</v>
      </c>
      <c r="C509" s="127" t="s">
        <v>757</v>
      </c>
      <c r="D509" s="121" t="s">
        <v>658</v>
      </c>
      <c r="E509" s="122">
        <v>0.32</v>
      </c>
      <c r="F509" s="123">
        <f t="shared" si="188"/>
        <v>0.39</v>
      </c>
      <c r="G509" s="206"/>
      <c r="H509" s="183"/>
      <c r="I509" s="182">
        <f t="shared" si="189"/>
        <v>0</v>
      </c>
      <c r="J509" s="182">
        <f t="shared" si="190"/>
        <v>0</v>
      </c>
      <c r="K509" s="179"/>
      <c r="L509" s="183">
        <f t="shared" si="191"/>
        <v>0</v>
      </c>
      <c r="M509" s="183">
        <f t="shared" si="191"/>
        <v>0</v>
      </c>
      <c r="N509" s="184">
        <f t="shared" si="192"/>
        <v>0</v>
      </c>
      <c r="O509" s="184">
        <f t="shared" si="193"/>
        <v>0</v>
      </c>
      <c r="P509" s="181"/>
      <c r="Q509" s="198"/>
      <c r="R509" s="197" t="str">
        <f t="shared" si="176"/>
        <v/>
      </c>
      <c r="S509" s="197" t="str">
        <f t="shared" si="175"/>
        <v/>
      </c>
    </row>
    <row r="510" spans="1:19" ht="25.5" hidden="1">
      <c r="A510" s="200">
        <v>100201</v>
      </c>
      <c r="B510" s="205" t="s">
        <v>230</v>
      </c>
      <c r="C510" s="127" t="s">
        <v>758</v>
      </c>
      <c r="D510" s="121" t="s">
        <v>658</v>
      </c>
      <c r="E510" s="122">
        <v>0.64</v>
      </c>
      <c r="F510" s="123">
        <f t="shared" si="188"/>
        <v>0.77</v>
      </c>
      <c r="G510" s="206"/>
      <c r="H510" s="183"/>
      <c r="I510" s="182">
        <f t="shared" si="189"/>
        <v>0</v>
      </c>
      <c r="J510" s="182">
        <f t="shared" si="190"/>
        <v>0</v>
      </c>
      <c r="K510" s="179"/>
      <c r="L510" s="183">
        <f t="shared" si="191"/>
        <v>0</v>
      </c>
      <c r="M510" s="183">
        <f t="shared" si="191"/>
        <v>0</v>
      </c>
      <c r="N510" s="184">
        <f t="shared" si="192"/>
        <v>0</v>
      </c>
      <c r="O510" s="184">
        <f t="shared" si="193"/>
        <v>0</v>
      </c>
      <c r="P510" s="181"/>
      <c r="Q510" s="198"/>
      <c r="R510" s="197" t="str">
        <f t="shared" si="176"/>
        <v/>
      </c>
      <c r="S510" s="197" t="str">
        <f t="shared" si="175"/>
        <v/>
      </c>
    </row>
    <row r="511" spans="1:19" ht="25.5" hidden="1">
      <c r="A511" s="200">
        <v>100202</v>
      </c>
      <c r="B511" s="205" t="s">
        <v>230</v>
      </c>
      <c r="C511" s="127" t="s">
        <v>759</v>
      </c>
      <c r="D511" s="121" t="s">
        <v>658</v>
      </c>
      <c r="E511" s="122">
        <v>0.75</v>
      </c>
      <c r="F511" s="123">
        <f t="shared" si="188"/>
        <v>0.9</v>
      </c>
      <c r="G511" s="206"/>
      <c r="H511" s="183"/>
      <c r="I511" s="182">
        <f t="shared" si="189"/>
        <v>0</v>
      </c>
      <c r="J511" s="182">
        <f t="shared" si="190"/>
        <v>0</v>
      </c>
      <c r="K511" s="179"/>
      <c r="L511" s="183">
        <f t="shared" si="191"/>
        <v>0</v>
      </c>
      <c r="M511" s="183">
        <f t="shared" si="191"/>
        <v>0</v>
      </c>
      <c r="N511" s="184">
        <f t="shared" si="192"/>
        <v>0</v>
      </c>
      <c r="O511" s="184">
        <f t="shared" si="193"/>
        <v>0</v>
      </c>
      <c r="P511" s="181"/>
      <c r="Q511" s="198"/>
      <c r="R511" s="197" t="str">
        <f t="shared" si="176"/>
        <v/>
      </c>
      <c r="S511" s="197" t="str">
        <f t="shared" si="175"/>
        <v/>
      </c>
    </row>
    <row r="512" spans="1:19" ht="25.5" hidden="1">
      <c r="A512" s="200">
        <v>100203</v>
      </c>
      <c r="B512" s="205" t="s">
        <v>230</v>
      </c>
      <c r="C512" s="127" t="s">
        <v>760</v>
      </c>
      <c r="D512" s="121" t="s">
        <v>658</v>
      </c>
      <c r="E512" s="122">
        <v>0.89</v>
      </c>
      <c r="F512" s="123">
        <f t="shared" si="188"/>
        <v>1.07</v>
      </c>
      <c r="G512" s="206"/>
      <c r="H512" s="183"/>
      <c r="I512" s="182">
        <f t="shared" si="189"/>
        <v>0</v>
      </c>
      <c r="J512" s="182">
        <f t="shared" si="190"/>
        <v>0</v>
      </c>
      <c r="K512" s="179"/>
      <c r="L512" s="183">
        <f t="shared" si="191"/>
        <v>0</v>
      </c>
      <c r="M512" s="183">
        <f t="shared" si="191"/>
        <v>0</v>
      </c>
      <c r="N512" s="184">
        <f t="shared" si="192"/>
        <v>0</v>
      </c>
      <c r="O512" s="184">
        <f t="shared" si="193"/>
        <v>0</v>
      </c>
      <c r="P512" s="181"/>
      <c r="Q512" s="198"/>
      <c r="R512" s="197" t="str">
        <f t="shared" si="176"/>
        <v/>
      </c>
      <c r="S512" s="197" t="str">
        <f t="shared" si="175"/>
        <v/>
      </c>
    </row>
    <row r="513" spans="1:19" ht="25.5" hidden="1">
      <c r="A513" s="200">
        <v>100204</v>
      </c>
      <c r="B513" s="205" t="s">
        <v>230</v>
      </c>
      <c r="C513" s="127" t="s">
        <v>761</v>
      </c>
      <c r="D513" s="121" t="s">
        <v>658</v>
      </c>
      <c r="E513" s="122">
        <v>0.08</v>
      </c>
      <c r="F513" s="123">
        <f t="shared" si="188"/>
        <v>0.1</v>
      </c>
      <c r="G513" s="206"/>
      <c r="H513" s="183"/>
      <c r="I513" s="182">
        <f t="shared" si="189"/>
        <v>0</v>
      </c>
      <c r="J513" s="182">
        <f t="shared" si="190"/>
        <v>0</v>
      </c>
      <c r="K513" s="179"/>
      <c r="L513" s="183">
        <f t="shared" si="191"/>
        <v>0</v>
      </c>
      <c r="M513" s="183">
        <f t="shared" si="191"/>
        <v>0</v>
      </c>
      <c r="N513" s="184">
        <f t="shared" si="192"/>
        <v>0</v>
      </c>
      <c r="O513" s="184">
        <f t="shared" si="193"/>
        <v>0</v>
      </c>
      <c r="P513" s="181"/>
      <c r="Q513" s="198"/>
      <c r="R513" s="197" t="str">
        <f t="shared" si="176"/>
        <v/>
      </c>
      <c r="S513" s="197" t="str">
        <f t="shared" si="175"/>
        <v/>
      </c>
    </row>
    <row r="514" spans="1:19" hidden="1">
      <c r="A514" s="200" t="s">
        <v>762</v>
      </c>
      <c r="B514" s="205"/>
      <c r="C514" s="127" t="s">
        <v>763</v>
      </c>
      <c r="D514" s="121"/>
      <c r="E514" s="122"/>
      <c r="F514" s="123"/>
      <c r="G514" s="244"/>
      <c r="H514" s="246"/>
      <c r="I514" s="248"/>
      <c r="J514" s="249"/>
      <c r="K514" s="179"/>
      <c r="L514" s="250"/>
      <c r="M514" s="251"/>
      <c r="N514" s="248"/>
      <c r="O514" s="249"/>
      <c r="P514" s="181"/>
      <c r="Q514" s="198" t="str">
        <f>IF(OR(SUM(J515:J525)&gt;0,SUM(O515:O525)&gt;0),"xx","")</f>
        <v/>
      </c>
      <c r="R514" s="197" t="str">
        <f t="shared" si="176"/>
        <v/>
      </c>
      <c r="S514" s="197" t="str">
        <f t="shared" si="175"/>
        <v/>
      </c>
    </row>
    <row r="515" spans="1:19" hidden="1">
      <c r="A515" s="200">
        <v>100229</v>
      </c>
      <c r="B515" s="205" t="s">
        <v>230</v>
      </c>
      <c r="C515" s="127" t="s">
        <v>764</v>
      </c>
      <c r="D515" s="121" t="s">
        <v>765</v>
      </c>
      <c r="E515" s="122">
        <v>0.01</v>
      </c>
      <c r="F515" s="123">
        <f t="shared" ref="F515:F525" si="194">IF(E515=0,0,ROUND(E515*(1+E$10)*(1-E$11),2))</f>
        <v>0.01</v>
      </c>
      <c r="G515" s="206"/>
      <c r="H515" s="183"/>
      <c r="I515" s="182">
        <f t="shared" ref="I515:I525" si="195">IF(ISBLANK(E515),0,ROUND(F515*G515,2))</f>
        <v>0</v>
      </c>
      <c r="J515" s="182">
        <f t="shared" ref="J515:J525" si="196">IF(ISBLANK(G515),0,ROUND(G515*H515,2))</f>
        <v>0</v>
      </c>
      <c r="K515" s="179"/>
      <c r="L515" s="183">
        <f t="shared" ref="L515:M525" si="197">G515</f>
        <v>0</v>
      </c>
      <c r="M515" s="183">
        <f t="shared" si="197"/>
        <v>0</v>
      </c>
      <c r="N515" s="184">
        <f t="shared" ref="N515:N525" si="198">IF(ISBLANK(E515),0,ROUND(F515*L515,2))</f>
        <v>0</v>
      </c>
      <c r="O515" s="184">
        <f t="shared" ref="O515:O525" si="199">IF(ISBLANK(L515),0,ROUND(L515*M515,2))</f>
        <v>0</v>
      </c>
      <c r="P515" s="181"/>
      <c r="Q515" s="198"/>
      <c r="R515" s="197" t="str">
        <f t="shared" si="176"/>
        <v/>
      </c>
      <c r="S515" s="197" t="str">
        <f t="shared" si="175"/>
        <v/>
      </c>
    </row>
    <row r="516" spans="1:19" hidden="1">
      <c r="A516" s="200">
        <v>100230</v>
      </c>
      <c r="B516" s="205" t="s">
        <v>230</v>
      </c>
      <c r="C516" s="127" t="s">
        <v>766</v>
      </c>
      <c r="D516" s="121" t="s">
        <v>765</v>
      </c>
      <c r="E516" s="122">
        <v>0.02</v>
      </c>
      <c r="F516" s="123">
        <f t="shared" si="194"/>
        <v>0.02</v>
      </c>
      <c r="G516" s="206"/>
      <c r="H516" s="183"/>
      <c r="I516" s="182">
        <f t="shared" si="195"/>
        <v>0</v>
      </c>
      <c r="J516" s="182">
        <f t="shared" si="196"/>
        <v>0</v>
      </c>
      <c r="K516" s="179"/>
      <c r="L516" s="183">
        <f t="shared" si="197"/>
        <v>0</v>
      </c>
      <c r="M516" s="183">
        <f t="shared" si="197"/>
        <v>0</v>
      </c>
      <c r="N516" s="184">
        <f t="shared" si="198"/>
        <v>0</v>
      </c>
      <c r="O516" s="184">
        <f t="shared" si="199"/>
        <v>0</v>
      </c>
      <c r="P516" s="181"/>
      <c r="Q516" s="198"/>
      <c r="R516" s="197" t="str">
        <f t="shared" si="176"/>
        <v/>
      </c>
      <c r="S516" s="197" t="str">
        <f t="shared" si="175"/>
        <v/>
      </c>
    </row>
    <row r="517" spans="1:19" hidden="1">
      <c r="A517" s="200">
        <v>100231</v>
      </c>
      <c r="B517" s="205" t="s">
        <v>230</v>
      </c>
      <c r="C517" s="127" t="s">
        <v>767</v>
      </c>
      <c r="D517" s="121" t="s">
        <v>765</v>
      </c>
      <c r="E517" s="122">
        <v>0.03</v>
      </c>
      <c r="F517" s="123">
        <f t="shared" si="194"/>
        <v>0.04</v>
      </c>
      <c r="G517" s="206"/>
      <c r="H517" s="183"/>
      <c r="I517" s="182">
        <f t="shared" si="195"/>
        <v>0</v>
      </c>
      <c r="J517" s="182">
        <f t="shared" si="196"/>
        <v>0</v>
      </c>
      <c r="K517" s="179"/>
      <c r="L517" s="183">
        <f t="shared" si="197"/>
        <v>0</v>
      </c>
      <c r="M517" s="183">
        <f t="shared" si="197"/>
        <v>0</v>
      </c>
      <c r="N517" s="184">
        <f t="shared" si="198"/>
        <v>0</v>
      </c>
      <c r="O517" s="184">
        <f t="shared" si="199"/>
        <v>0</v>
      </c>
      <c r="P517" s="181"/>
      <c r="Q517" s="198"/>
      <c r="R517" s="197" t="str">
        <f t="shared" si="176"/>
        <v/>
      </c>
      <c r="S517" s="197" t="str">
        <f t="shared" si="175"/>
        <v/>
      </c>
    </row>
    <row r="518" spans="1:19" ht="25.5" hidden="1">
      <c r="A518" s="200">
        <v>100232</v>
      </c>
      <c r="B518" s="205" t="s">
        <v>230</v>
      </c>
      <c r="C518" s="127" t="s">
        <v>768</v>
      </c>
      <c r="D518" s="121" t="s">
        <v>274</v>
      </c>
      <c r="E518" s="122">
        <v>0.28999999999999998</v>
      </c>
      <c r="F518" s="123">
        <f t="shared" si="194"/>
        <v>0.35</v>
      </c>
      <c r="G518" s="206"/>
      <c r="H518" s="183"/>
      <c r="I518" s="182">
        <f t="shared" si="195"/>
        <v>0</v>
      </c>
      <c r="J518" s="182">
        <f t="shared" si="196"/>
        <v>0</v>
      </c>
      <c r="K518" s="179"/>
      <c r="L518" s="183">
        <f t="shared" si="197"/>
        <v>0</v>
      </c>
      <c r="M518" s="183">
        <f t="shared" si="197"/>
        <v>0</v>
      </c>
      <c r="N518" s="184">
        <f t="shared" si="198"/>
        <v>0</v>
      </c>
      <c r="O518" s="184">
        <f t="shared" si="199"/>
        <v>0</v>
      </c>
      <c r="P518" s="181"/>
      <c r="Q518" s="198"/>
      <c r="R518" s="197" t="str">
        <f t="shared" si="176"/>
        <v/>
      </c>
      <c r="S518" s="197" t="str">
        <f t="shared" si="175"/>
        <v/>
      </c>
    </row>
    <row r="519" spans="1:19" ht="25.5" hidden="1">
      <c r="A519" s="200">
        <v>100233</v>
      </c>
      <c r="B519" s="205" t="s">
        <v>230</v>
      </c>
      <c r="C519" s="127" t="s">
        <v>769</v>
      </c>
      <c r="D519" s="121" t="s">
        <v>274</v>
      </c>
      <c r="E519" s="122">
        <v>0.14000000000000001</v>
      </c>
      <c r="F519" s="123">
        <f t="shared" si="194"/>
        <v>0.17</v>
      </c>
      <c r="G519" s="206"/>
      <c r="H519" s="183"/>
      <c r="I519" s="182">
        <f t="shared" si="195"/>
        <v>0</v>
      </c>
      <c r="J519" s="182">
        <f t="shared" si="196"/>
        <v>0</v>
      </c>
      <c r="K519" s="179"/>
      <c r="L519" s="183">
        <f t="shared" si="197"/>
        <v>0</v>
      </c>
      <c r="M519" s="183">
        <f t="shared" si="197"/>
        <v>0</v>
      </c>
      <c r="N519" s="184">
        <f t="shared" si="198"/>
        <v>0</v>
      </c>
      <c r="O519" s="184">
        <f t="shared" si="199"/>
        <v>0</v>
      </c>
      <c r="P519" s="181"/>
      <c r="Q519" s="198"/>
      <c r="R519" s="197" t="str">
        <f t="shared" si="176"/>
        <v/>
      </c>
      <c r="S519" s="197" t="str">
        <f t="shared" si="175"/>
        <v/>
      </c>
    </row>
    <row r="520" spans="1:19" ht="25.5" hidden="1">
      <c r="A520" s="200">
        <v>100234</v>
      </c>
      <c r="B520" s="205" t="s">
        <v>230</v>
      </c>
      <c r="C520" s="127" t="s">
        <v>770</v>
      </c>
      <c r="D520" s="121" t="s">
        <v>232</v>
      </c>
      <c r="E520" s="122">
        <v>0.44</v>
      </c>
      <c r="F520" s="123">
        <f t="shared" si="194"/>
        <v>0.53</v>
      </c>
      <c r="G520" s="206"/>
      <c r="H520" s="183"/>
      <c r="I520" s="182">
        <f t="shared" si="195"/>
        <v>0</v>
      </c>
      <c r="J520" s="182">
        <f t="shared" si="196"/>
        <v>0</v>
      </c>
      <c r="K520" s="179"/>
      <c r="L520" s="183">
        <f t="shared" si="197"/>
        <v>0</v>
      </c>
      <c r="M520" s="183">
        <f t="shared" si="197"/>
        <v>0</v>
      </c>
      <c r="N520" s="184">
        <f t="shared" si="198"/>
        <v>0</v>
      </c>
      <c r="O520" s="184">
        <f t="shared" si="199"/>
        <v>0</v>
      </c>
      <c r="P520" s="181"/>
      <c r="Q520" s="198"/>
      <c r="R520" s="197" t="str">
        <f t="shared" si="176"/>
        <v/>
      </c>
      <c r="S520" s="197" t="str">
        <f t="shared" si="175"/>
        <v/>
      </c>
    </row>
    <row r="521" spans="1:19" hidden="1">
      <c r="A521" s="200">
        <v>100235</v>
      </c>
      <c r="B521" s="205" t="s">
        <v>230</v>
      </c>
      <c r="C521" s="127" t="s">
        <v>771</v>
      </c>
      <c r="D521" s="121" t="s">
        <v>772</v>
      </c>
      <c r="E521" s="122">
        <v>0.03</v>
      </c>
      <c r="F521" s="123">
        <f t="shared" si="194"/>
        <v>0.04</v>
      </c>
      <c r="G521" s="206"/>
      <c r="H521" s="183"/>
      <c r="I521" s="182">
        <f t="shared" si="195"/>
        <v>0</v>
      </c>
      <c r="J521" s="182">
        <f t="shared" si="196"/>
        <v>0</v>
      </c>
      <c r="K521" s="179"/>
      <c r="L521" s="183">
        <f t="shared" si="197"/>
        <v>0</v>
      </c>
      <c r="M521" s="183">
        <f t="shared" si="197"/>
        <v>0</v>
      </c>
      <c r="N521" s="184">
        <f t="shared" si="198"/>
        <v>0</v>
      </c>
      <c r="O521" s="184">
        <f t="shared" si="199"/>
        <v>0</v>
      </c>
      <c r="P521" s="181"/>
      <c r="Q521" s="198"/>
      <c r="R521" s="197" t="str">
        <f t="shared" si="176"/>
        <v/>
      </c>
      <c r="S521" s="197" t="str">
        <f t="shared" si="175"/>
        <v/>
      </c>
    </row>
    <row r="522" spans="1:19" hidden="1">
      <c r="A522" s="200">
        <v>100265</v>
      </c>
      <c r="B522" s="205" t="s">
        <v>230</v>
      </c>
      <c r="C522" s="127" t="s">
        <v>773</v>
      </c>
      <c r="D522" s="121" t="s">
        <v>232</v>
      </c>
      <c r="E522" s="122">
        <v>0.66</v>
      </c>
      <c r="F522" s="123">
        <f t="shared" si="194"/>
        <v>0.8</v>
      </c>
      <c r="G522" s="206"/>
      <c r="H522" s="183"/>
      <c r="I522" s="182">
        <f t="shared" si="195"/>
        <v>0</v>
      </c>
      <c r="J522" s="182">
        <f t="shared" si="196"/>
        <v>0</v>
      </c>
      <c r="K522" s="179"/>
      <c r="L522" s="183">
        <f t="shared" si="197"/>
        <v>0</v>
      </c>
      <c r="M522" s="183">
        <f t="shared" si="197"/>
        <v>0</v>
      </c>
      <c r="N522" s="184">
        <f t="shared" si="198"/>
        <v>0</v>
      </c>
      <c r="O522" s="184">
        <f t="shared" si="199"/>
        <v>0</v>
      </c>
      <c r="P522" s="181"/>
      <c r="Q522" s="198"/>
      <c r="R522" s="197" t="str">
        <f t="shared" si="176"/>
        <v/>
      </c>
      <c r="S522" s="197" t="str">
        <f t="shared" si="175"/>
        <v/>
      </c>
    </row>
    <row r="523" spans="1:19" hidden="1">
      <c r="A523" s="200">
        <v>100267</v>
      </c>
      <c r="B523" s="205" t="s">
        <v>230</v>
      </c>
      <c r="C523" s="127" t="s">
        <v>774</v>
      </c>
      <c r="D523" s="121" t="s">
        <v>274</v>
      </c>
      <c r="E523" s="122">
        <v>1.34</v>
      </c>
      <c r="F523" s="123">
        <f t="shared" si="194"/>
        <v>1.62</v>
      </c>
      <c r="G523" s="206"/>
      <c r="H523" s="183"/>
      <c r="I523" s="182">
        <f t="shared" si="195"/>
        <v>0</v>
      </c>
      <c r="J523" s="182">
        <f t="shared" si="196"/>
        <v>0</v>
      </c>
      <c r="K523" s="179"/>
      <c r="L523" s="183">
        <f t="shared" si="197"/>
        <v>0</v>
      </c>
      <c r="M523" s="183">
        <f t="shared" si="197"/>
        <v>0</v>
      </c>
      <c r="N523" s="184">
        <f t="shared" si="198"/>
        <v>0</v>
      </c>
      <c r="O523" s="184">
        <f t="shared" si="199"/>
        <v>0</v>
      </c>
      <c r="P523" s="181"/>
      <c r="Q523" s="198"/>
      <c r="R523" s="197" t="str">
        <f t="shared" si="176"/>
        <v/>
      </c>
      <c r="S523" s="197" t="str">
        <f t="shared" si="175"/>
        <v/>
      </c>
    </row>
    <row r="524" spans="1:19" hidden="1">
      <c r="A524" s="200">
        <v>100272</v>
      </c>
      <c r="B524" s="205" t="s">
        <v>230</v>
      </c>
      <c r="C524" s="127" t="s">
        <v>775</v>
      </c>
      <c r="D524" s="121" t="s">
        <v>232</v>
      </c>
      <c r="E524" s="122">
        <v>1</v>
      </c>
      <c r="F524" s="123">
        <f t="shared" si="194"/>
        <v>1.21</v>
      </c>
      <c r="G524" s="206"/>
      <c r="H524" s="183"/>
      <c r="I524" s="182">
        <f t="shared" si="195"/>
        <v>0</v>
      </c>
      <c r="J524" s="182">
        <f t="shared" si="196"/>
        <v>0</v>
      </c>
      <c r="K524" s="179"/>
      <c r="L524" s="183">
        <f t="shared" si="197"/>
        <v>0</v>
      </c>
      <c r="M524" s="183">
        <f t="shared" si="197"/>
        <v>0</v>
      </c>
      <c r="N524" s="184">
        <f t="shared" si="198"/>
        <v>0</v>
      </c>
      <c r="O524" s="184">
        <f t="shared" si="199"/>
        <v>0</v>
      </c>
      <c r="P524" s="181"/>
      <c r="Q524" s="198"/>
      <c r="R524" s="197" t="str">
        <f t="shared" si="176"/>
        <v/>
      </c>
      <c r="S524" s="197" t="str">
        <f t="shared" si="175"/>
        <v/>
      </c>
    </row>
    <row r="525" spans="1:19" ht="25.5" hidden="1">
      <c r="A525" s="200">
        <v>100279</v>
      </c>
      <c r="B525" s="205" t="s">
        <v>230</v>
      </c>
      <c r="C525" s="127" t="s">
        <v>776</v>
      </c>
      <c r="D525" s="121" t="s">
        <v>274</v>
      </c>
      <c r="E525" s="122">
        <v>0.62</v>
      </c>
      <c r="F525" s="123">
        <f t="shared" si="194"/>
        <v>0.75</v>
      </c>
      <c r="G525" s="206"/>
      <c r="H525" s="183"/>
      <c r="I525" s="182">
        <f t="shared" si="195"/>
        <v>0</v>
      </c>
      <c r="J525" s="182">
        <f t="shared" si="196"/>
        <v>0</v>
      </c>
      <c r="K525" s="179"/>
      <c r="L525" s="183">
        <f t="shared" si="197"/>
        <v>0</v>
      </c>
      <c r="M525" s="183">
        <f t="shared" si="197"/>
        <v>0</v>
      </c>
      <c r="N525" s="184">
        <f t="shared" si="198"/>
        <v>0</v>
      </c>
      <c r="O525" s="184">
        <f t="shared" si="199"/>
        <v>0</v>
      </c>
      <c r="P525" s="181"/>
      <c r="Q525" s="198"/>
      <c r="R525" s="197" t="str">
        <f t="shared" si="176"/>
        <v/>
      </c>
      <c r="S525" s="197" t="str">
        <f t="shared" si="175"/>
        <v/>
      </c>
    </row>
    <row r="526" spans="1:19" hidden="1">
      <c r="A526" s="200" t="s">
        <v>777</v>
      </c>
      <c r="B526" s="205"/>
      <c r="C526" s="127" t="s">
        <v>778</v>
      </c>
      <c r="D526" s="121"/>
      <c r="E526" s="122"/>
      <c r="F526" s="123"/>
      <c r="G526" s="244"/>
      <c r="H526" s="246"/>
      <c r="I526" s="248"/>
      <c r="J526" s="249"/>
      <c r="K526" s="179"/>
      <c r="L526" s="250"/>
      <c r="M526" s="251"/>
      <c r="N526" s="248"/>
      <c r="O526" s="249"/>
      <c r="P526" s="181"/>
      <c r="Q526" s="198" t="str">
        <f>IF(OR(SUM(J527:J527)&gt;0,SUM(O527:O527)&gt;0),"xx","")</f>
        <v/>
      </c>
      <c r="R526" s="197" t="str">
        <f t="shared" si="176"/>
        <v/>
      </c>
      <c r="S526" s="197" t="str">
        <f t="shared" si="175"/>
        <v/>
      </c>
    </row>
    <row r="527" spans="1:19" ht="38.25" hidden="1">
      <c r="A527" s="200">
        <v>100269</v>
      </c>
      <c r="B527" s="205" t="s">
        <v>230</v>
      </c>
      <c r="C527" s="127" t="s">
        <v>779</v>
      </c>
      <c r="D527" s="121" t="s">
        <v>274</v>
      </c>
      <c r="E527" s="122">
        <v>1.34</v>
      </c>
      <c r="F527" s="123">
        <f>IF(E527=0,0,ROUND(E527*(1+E$10)*(1-E$11),2))</f>
        <v>1.62</v>
      </c>
      <c r="G527" s="206"/>
      <c r="H527" s="183"/>
      <c r="I527" s="182">
        <f t="shared" ref="I527" si="200">IF(ISBLANK(E527),0,ROUND(F527*G527,2))</f>
        <v>0</v>
      </c>
      <c r="J527" s="182">
        <f t="shared" ref="J527" si="201">IF(ISBLANK(G527),0,ROUND(G527*H527,2))</f>
        <v>0</v>
      </c>
      <c r="K527" s="179"/>
      <c r="L527" s="183">
        <f t="shared" ref="L527:M527" si="202">G527</f>
        <v>0</v>
      </c>
      <c r="M527" s="183">
        <f t="shared" si="202"/>
        <v>0</v>
      </c>
      <c r="N527" s="184">
        <f t="shared" ref="N527" si="203">IF(ISBLANK(E527),0,ROUND(F527*L527,2))</f>
        <v>0</v>
      </c>
      <c r="O527" s="184">
        <f t="shared" ref="O527" si="204">IF(ISBLANK(L527),0,ROUND(L527*M527,2))</f>
        <v>0</v>
      </c>
      <c r="P527" s="181"/>
      <c r="Q527" s="198"/>
      <c r="R527" s="197" t="str">
        <f t="shared" si="176"/>
        <v/>
      </c>
      <c r="S527" s="197" t="str">
        <f t="shared" si="175"/>
        <v/>
      </c>
    </row>
    <row r="528" spans="1:19" hidden="1">
      <c r="A528" s="200" t="s">
        <v>780</v>
      </c>
      <c r="B528" s="205"/>
      <c r="C528" s="127" t="s">
        <v>781</v>
      </c>
      <c r="D528" s="121"/>
      <c r="E528" s="122"/>
      <c r="F528" s="123"/>
      <c r="G528" s="244"/>
      <c r="H528" s="246"/>
      <c r="I528" s="248"/>
      <c r="J528" s="249"/>
      <c r="K528" s="179"/>
      <c r="L528" s="250"/>
      <c r="M528" s="251"/>
      <c r="N528" s="248"/>
      <c r="O528" s="249"/>
      <c r="P528" s="181"/>
      <c r="Q528" s="198" t="str">
        <f>IF(OR(SUM(J529:J529)&gt;0,SUM(O529:O529)&gt;0),"xx","")</f>
        <v/>
      </c>
      <c r="R528" s="197" t="str">
        <f t="shared" si="176"/>
        <v/>
      </c>
      <c r="S528" s="197" t="str">
        <f t="shared" si="175"/>
        <v/>
      </c>
    </row>
    <row r="529" spans="1:19" ht="25.5" hidden="1">
      <c r="A529" s="200">
        <v>72844</v>
      </c>
      <c r="B529" s="205" t="s">
        <v>230</v>
      </c>
      <c r="C529" s="127" t="s">
        <v>782</v>
      </c>
      <c r="D529" s="121" t="s">
        <v>99</v>
      </c>
      <c r="E529" s="122">
        <v>0.54</v>
      </c>
      <c r="F529" s="123">
        <f t="shared" ref="F529:F544" si="205">IF(E529=0,0,ROUND(E529*(1+E$10)*(1-E$11),2))</f>
        <v>0.65</v>
      </c>
      <c r="G529" s="206"/>
      <c r="H529" s="183"/>
      <c r="I529" s="182">
        <f t="shared" ref="I529:I544" si="206">IF(ISBLANK(E529),0,ROUND(F529*G529,2))</f>
        <v>0</v>
      </c>
      <c r="J529" s="182">
        <f t="shared" ref="J529:J544" si="207">IF(ISBLANK(G529),0,ROUND(G529*H529,2))</f>
        <v>0</v>
      </c>
      <c r="K529" s="179"/>
      <c r="L529" s="183">
        <f t="shared" ref="L529:M544" si="208">G529</f>
        <v>0</v>
      </c>
      <c r="M529" s="183">
        <f t="shared" si="208"/>
        <v>0</v>
      </c>
      <c r="N529" s="184">
        <f t="shared" ref="N529:N544" si="209">IF(ISBLANK(E529),0,ROUND(F529*L529,2))</f>
        <v>0</v>
      </c>
      <c r="O529" s="184">
        <f t="shared" ref="O529:O544" si="210">IF(ISBLANK(L529),0,ROUND(L529*M529,2))</f>
        <v>0</v>
      </c>
      <c r="P529" s="181"/>
      <c r="Q529" s="198"/>
      <c r="R529" s="197" t="str">
        <f t="shared" si="176"/>
        <v/>
      </c>
      <c r="S529" s="197" t="str">
        <f t="shared" si="175"/>
        <v/>
      </c>
    </row>
    <row r="530" spans="1:19" ht="25.5" hidden="1">
      <c r="A530" s="200">
        <v>72849</v>
      </c>
      <c r="B530" s="205" t="s">
        <v>230</v>
      </c>
      <c r="C530" s="127" t="s">
        <v>783</v>
      </c>
      <c r="D530" s="121" t="s">
        <v>99</v>
      </c>
      <c r="E530" s="122">
        <v>1.87</v>
      </c>
      <c r="F530" s="123">
        <f t="shared" si="205"/>
        <v>2.25</v>
      </c>
      <c r="G530" s="206"/>
      <c r="H530" s="183"/>
      <c r="I530" s="182">
        <f t="shared" si="206"/>
        <v>0</v>
      </c>
      <c r="J530" s="182">
        <f t="shared" si="207"/>
        <v>0</v>
      </c>
      <c r="K530" s="179"/>
      <c r="L530" s="183">
        <f t="shared" si="208"/>
        <v>0</v>
      </c>
      <c r="M530" s="183">
        <f t="shared" si="208"/>
        <v>0</v>
      </c>
      <c r="N530" s="184">
        <f t="shared" si="209"/>
        <v>0</v>
      </c>
      <c r="O530" s="184">
        <f t="shared" si="210"/>
        <v>0</v>
      </c>
      <c r="P530" s="181"/>
      <c r="Q530" s="199"/>
      <c r="R530" s="197" t="str">
        <f t="shared" si="176"/>
        <v/>
      </c>
      <c r="S530" s="197" t="str">
        <f t="shared" si="175"/>
        <v/>
      </c>
    </row>
    <row r="531" spans="1:19" ht="25.5" hidden="1">
      <c r="A531" s="200">
        <v>72850</v>
      </c>
      <c r="B531" s="205" t="s">
        <v>230</v>
      </c>
      <c r="C531" s="127" t="s">
        <v>784</v>
      </c>
      <c r="D531" s="121" t="s">
        <v>99</v>
      </c>
      <c r="E531" s="122">
        <v>9.4499999999999993</v>
      </c>
      <c r="F531" s="123">
        <f t="shared" si="205"/>
        <v>11.39</v>
      </c>
      <c r="G531" s="206"/>
      <c r="H531" s="183"/>
      <c r="I531" s="182">
        <f t="shared" si="206"/>
        <v>0</v>
      </c>
      <c r="J531" s="182">
        <f t="shared" si="207"/>
        <v>0</v>
      </c>
      <c r="K531" s="179"/>
      <c r="L531" s="183">
        <f t="shared" si="208"/>
        <v>0</v>
      </c>
      <c r="M531" s="183">
        <f t="shared" si="208"/>
        <v>0</v>
      </c>
      <c r="N531" s="184">
        <f t="shared" si="209"/>
        <v>0</v>
      </c>
      <c r="O531" s="184">
        <f t="shared" si="210"/>
        <v>0</v>
      </c>
      <c r="P531" s="181"/>
      <c r="Q531" s="199"/>
      <c r="R531" s="197" t="str">
        <f t="shared" si="176"/>
        <v/>
      </c>
      <c r="S531" s="197" t="str">
        <f t="shared" si="175"/>
        <v/>
      </c>
    </row>
    <row r="532" spans="1:19" ht="25.5" hidden="1">
      <c r="A532" s="200">
        <v>72888</v>
      </c>
      <c r="B532" s="205" t="s">
        <v>230</v>
      </c>
      <c r="C532" s="127" t="s">
        <v>782</v>
      </c>
      <c r="D532" s="121" t="s">
        <v>238</v>
      </c>
      <c r="E532" s="122">
        <v>0.81</v>
      </c>
      <c r="F532" s="123">
        <f t="shared" si="205"/>
        <v>0.98</v>
      </c>
      <c r="G532" s="206"/>
      <c r="H532" s="183"/>
      <c r="I532" s="182">
        <f t="shared" si="206"/>
        <v>0</v>
      </c>
      <c r="J532" s="182">
        <f t="shared" si="207"/>
        <v>0</v>
      </c>
      <c r="K532" s="179"/>
      <c r="L532" s="183">
        <f t="shared" si="208"/>
        <v>0</v>
      </c>
      <c r="M532" s="183">
        <f t="shared" si="208"/>
        <v>0</v>
      </c>
      <c r="N532" s="184">
        <f t="shared" si="209"/>
        <v>0</v>
      </c>
      <c r="O532" s="184">
        <f t="shared" si="210"/>
        <v>0</v>
      </c>
      <c r="P532" s="181"/>
      <c r="Q532" s="199"/>
      <c r="R532" s="197" t="str">
        <f t="shared" si="176"/>
        <v/>
      </c>
      <c r="S532" s="197" t="str">
        <f t="shared" ref="S532:S595" si="211">IF(Q532="X","x",IF(Q532="xx","x",IF(OR(J532&gt;0,O532&gt;0),"x","")))</f>
        <v/>
      </c>
    </row>
    <row r="533" spans="1:19" ht="25.5" hidden="1">
      <c r="A533" s="200">
        <v>72894</v>
      </c>
      <c r="B533" s="205" t="s">
        <v>230</v>
      </c>
      <c r="C533" s="127" t="s">
        <v>785</v>
      </c>
      <c r="D533" s="121" t="s">
        <v>238</v>
      </c>
      <c r="E533" s="122">
        <v>2.8</v>
      </c>
      <c r="F533" s="123">
        <f t="shared" si="205"/>
        <v>3.38</v>
      </c>
      <c r="G533" s="206"/>
      <c r="H533" s="183"/>
      <c r="I533" s="182">
        <f t="shared" si="206"/>
        <v>0</v>
      </c>
      <c r="J533" s="182">
        <f t="shared" si="207"/>
        <v>0</v>
      </c>
      <c r="K533" s="179"/>
      <c r="L533" s="183">
        <f t="shared" si="208"/>
        <v>0</v>
      </c>
      <c r="M533" s="183">
        <f t="shared" si="208"/>
        <v>0</v>
      </c>
      <c r="N533" s="184">
        <f t="shared" si="209"/>
        <v>0</v>
      </c>
      <c r="O533" s="184">
        <f t="shared" si="210"/>
        <v>0</v>
      </c>
      <c r="P533" s="181"/>
      <c r="Q533" s="199"/>
      <c r="R533" s="197" t="str">
        <f t="shared" ref="R533:R596" si="212">IF(Q533="X","x",IF(Q533="xx","x",IF(O533&gt;0,"x","")))</f>
        <v/>
      </c>
      <c r="S533" s="197" t="str">
        <f t="shared" si="211"/>
        <v/>
      </c>
    </row>
    <row r="534" spans="1:19" ht="25.5" hidden="1">
      <c r="A534" s="200">
        <v>72895</v>
      </c>
      <c r="B534" s="205" t="s">
        <v>230</v>
      </c>
      <c r="C534" s="127" t="s">
        <v>786</v>
      </c>
      <c r="D534" s="121" t="s">
        <v>238</v>
      </c>
      <c r="E534" s="122">
        <v>14.8</v>
      </c>
      <c r="F534" s="123">
        <f t="shared" si="205"/>
        <v>17.84</v>
      </c>
      <c r="G534" s="206"/>
      <c r="H534" s="183"/>
      <c r="I534" s="182">
        <f t="shared" si="206"/>
        <v>0</v>
      </c>
      <c r="J534" s="182">
        <f t="shared" si="207"/>
        <v>0</v>
      </c>
      <c r="K534" s="179"/>
      <c r="L534" s="183">
        <f t="shared" si="208"/>
        <v>0</v>
      </c>
      <c r="M534" s="183">
        <f t="shared" si="208"/>
        <v>0</v>
      </c>
      <c r="N534" s="184">
        <f t="shared" si="209"/>
        <v>0</v>
      </c>
      <c r="O534" s="184">
        <f t="shared" si="210"/>
        <v>0</v>
      </c>
      <c r="P534" s="181"/>
      <c r="Q534" s="199"/>
      <c r="R534" s="197" t="str">
        <f t="shared" si="212"/>
        <v/>
      </c>
      <c r="S534" s="197" t="str">
        <f t="shared" si="211"/>
        <v/>
      </c>
    </row>
    <row r="535" spans="1:19" hidden="1">
      <c r="A535" s="200">
        <v>72898</v>
      </c>
      <c r="B535" s="205" t="s">
        <v>230</v>
      </c>
      <c r="C535" s="127" t="s">
        <v>306</v>
      </c>
      <c r="D535" s="121" t="s">
        <v>238</v>
      </c>
      <c r="E535" s="122">
        <v>3.16</v>
      </c>
      <c r="F535" s="123">
        <f t="shared" si="205"/>
        <v>3.81</v>
      </c>
      <c r="G535" s="206"/>
      <c r="H535" s="183"/>
      <c r="I535" s="182">
        <f t="shared" si="206"/>
        <v>0</v>
      </c>
      <c r="J535" s="182">
        <f t="shared" si="207"/>
        <v>0</v>
      </c>
      <c r="K535" s="179"/>
      <c r="L535" s="183">
        <f t="shared" si="208"/>
        <v>0</v>
      </c>
      <c r="M535" s="183">
        <f t="shared" si="208"/>
        <v>0</v>
      </c>
      <c r="N535" s="184">
        <f t="shared" si="209"/>
        <v>0</v>
      </c>
      <c r="O535" s="184">
        <f t="shared" si="210"/>
        <v>0</v>
      </c>
      <c r="P535" s="181"/>
      <c r="Q535" s="199"/>
      <c r="R535" s="197" t="str">
        <f t="shared" si="212"/>
        <v/>
      </c>
      <c r="S535" s="197" t="str">
        <f t="shared" si="211"/>
        <v/>
      </c>
    </row>
    <row r="536" spans="1:19" ht="38.25" hidden="1">
      <c r="A536" s="200" t="s">
        <v>787</v>
      </c>
      <c r="B536" s="205" t="s">
        <v>230</v>
      </c>
      <c r="C536" s="127" t="s">
        <v>788</v>
      </c>
      <c r="D536" s="121" t="s">
        <v>238</v>
      </c>
      <c r="E536" s="122">
        <v>1.38</v>
      </c>
      <c r="F536" s="123">
        <f t="shared" si="205"/>
        <v>1.66</v>
      </c>
      <c r="G536" s="206"/>
      <c r="H536" s="183"/>
      <c r="I536" s="182">
        <f t="shared" si="206"/>
        <v>0</v>
      </c>
      <c r="J536" s="182">
        <f t="shared" si="207"/>
        <v>0</v>
      </c>
      <c r="K536" s="179"/>
      <c r="L536" s="183">
        <f t="shared" si="208"/>
        <v>0</v>
      </c>
      <c r="M536" s="183">
        <f t="shared" si="208"/>
        <v>0</v>
      </c>
      <c r="N536" s="184">
        <f t="shared" si="209"/>
        <v>0</v>
      </c>
      <c r="O536" s="184">
        <f t="shared" si="210"/>
        <v>0</v>
      </c>
      <c r="P536" s="181"/>
      <c r="Q536" s="199"/>
      <c r="R536" s="197" t="str">
        <f t="shared" si="212"/>
        <v/>
      </c>
      <c r="S536" s="197" t="str">
        <f t="shared" si="211"/>
        <v/>
      </c>
    </row>
    <row r="537" spans="1:19" ht="25.5" hidden="1">
      <c r="A537" s="200">
        <v>72845</v>
      </c>
      <c r="B537" s="205" t="s">
        <v>230</v>
      </c>
      <c r="C537" s="127" t="s">
        <v>789</v>
      </c>
      <c r="D537" s="121" t="s">
        <v>99</v>
      </c>
      <c r="E537" s="122">
        <v>3.28</v>
      </c>
      <c r="F537" s="123">
        <f t="shared" si="205"/>
        <v>3.95</v>
      </c>
      <c r="G537" s="206"/>
      <c r="H537" s="183"/>
      <c r="I537" s="182">
        <f t="shared" si="206"/>
        <v>0</v>
      </c>
      <c r="J537" s="182">
        <f t="shared" si="207"/>
        <v>0</v>
      </c>
      <c r="K537" s="179"/>
      <c r="L537" s="183">
        <f t="shared" si="208"/>
        <v>0</v>
      </c>
      <c r="M537" s="183">
        <f t="shared" si="208"/>
        <v>0</v>
      </c>
      <c r="N537" s="184">
        <f t="shared" si="209"/>
        <v>0</v>
      </c>
      <c r="O537" s="184">
        <f t="shared" si="210"/>
        <v>0</v>
      </c>
      <c r="P537" s="181"/>
      <c r="Q537" s="198"/>
      <c r="R537" s="197" t="str">
        <f t="shared" si="212"/>
        <v/>
      </c>
      <c r="S537" s="197" t="str">
        <f t="shared" si="211"/>
        <v/>
      </c>
    </row>
    <row r="538" spans="1:19" ht="25.5" hidden="1">
      <c r="A538" s="200">
        <v>72846</v>
      </c>
      <c r="B538" s="205" t="s">
        <v>230</v>
      </c>
      <c r="C538" s="127" t="s">
        <v>790</v>
      </c>
      <c r="D538" s="121" t="s">
        <v>99</v>
      </c>
      <c r="E538" s="122">
        <v>2.71</v>
      </c>
      <c r="F538" s="123">
        <f t="shared" si="205"/>
        <v>3.27</v>
      </c>
      <c r="G538" s="206"/>
      <c r="H538" s="183"/>
      <c r="I538" s="182">
        <f t="shared" si="206"/>
        <v>0</v>
      </c>
      <c r="J538" s="182">
        <f t="shared" si="207"/>
        <v>0</v>
      </c>
      <c r="K538" s="179"/>
      <c r="L538" s="183">
        <f t="shared" si="208"/>
        <v>0</v>
      </c>
      <c r="M538" s="183">
        <f t="shared" si="208"/>
        <v>0</v>
      </c>
      <c r="N538" s="184">
        <f t="shared" si="209"/>
        <v>0</v>
      </c>
      <c r="O538" s="184">
        <f t="shared" si="210"/>
        <v>0</v>
      </c>
      <c r="P538" s="181"/>
      <c r="Q538" s="199"/>
      <c r="R538" s="197" t="str">
        <f t="shared" si="212"/>
        <v/>
      </c>
      <c r="S538" s="197" t="str">
        <f t="shared" si="211"/>
        <v/>
      </c>
    </row>
    <row r="539" spans="1:19" ht="25.5" hidden="1">
      <c r="A539" s="200">
        <v>72847</v>
      </c>
      <c r="B539" s="205" t="s">
        <v>230</v>
      </c>
      <c r="C539" s="127" t="s">
        <v>791</v>
      </c>
      <c r="D539" s="121" t="s">
        <v>99</v>
      </c>
      <c r="E539" s="122">
        <v>5.85</v>
      </c>
      <c r="F539" s="123">
        <f t="shared" si="205"/>
        <v>7.05</v>
      </c>
      <c r="G539" s="206"/>
      <c r="H539" s="183"/>
      <c r="I539" s="182">
        <f t="shared" si="206"/>
        <v>0</v>
      </c>
      <c r="J539" s="182">
        <f t="shared" si="207"/>
        <v>0</v>
      </c>
      <c r="K539" s="179"/>
      <c r="L539" s="183">
        <f t="shared" si="208"/>
        <v>0</v>
      </c>
      <c r="M539" s="183">
        <f t="shared" si="208"/>
        <v>0</v>
      </c>
      <c r="N539" s="184">
        <f t="shared" si="209"/>
        <v>0</v>
      </c>
      <c r="O539" s="184">
        <f t="shared" si="210"/>
        <v>0</v>
      </c>
      <c r="P539" s="181"/>
      <c r="Q539" s="199"/>
      <c r="R539" s="197" t="str">
        <f t="shared" si="212"/>
        <v/>
      </c>
      <c r="S539" s="197" t="str">
        <f t="shared" si="211"/>
        <v/>
      </c>
    </row>
    <row r="540" spans="1:19" ht="25.5" hidden="1">
      <c r="A540" s="200">
        <v>72848</v>
      </c>
      <c r="B540" s="205" t="s">
        <v>230</v>
      </c>
      <c r="C540" s="127" t="s">
        <v>792</v>
      </c>
      <c r="D540" s="121" t="s">
        <v>99</v>
      </c>
      <c r="E540" s="122">
        <v>1.46</v>
      </c>
      <c r="F540" s="123">
        <f t="shared" si="205"/>
        <v>1.76</v>
      </c>
      <c r="G540" s="206"/>
      <c r="H540" s="183"/>
      <c r="I540" s="182">
        <f t="shared" si="206"/>
        <v>0</v>
      </c>
      <c r="J540" s="182">
        <f t="shared" si="207"/>
        <v>0</v>
      </c>
      <c r="K540" s="179"/>
      <c r="L540" s="183">
        <f t="shared" si="208"/>
        <v>0</v>
      </c>
      <c r="M540" s="183">
        <f t="shared" si="208"/>
        <v>0</v>
      </c>
      <c r="N540" s="184">
        <f t="shared" si="209"/>
        <v>0</v>
      </c>
      <c r="O540" s="184">
        <f t="shared" si="210"/>
        <v>0</v>
      </c>
      <c r="P540" s="181"/>
      <c r="Q540" s="199"/>
      <c r="R540" s="197" t="str">
        <f t="shared" si="212"/>
        <v/>
      </c>
      <c r="S540" s="197" t="str">
        <f t="shared" si="211"/>
        <v/>
      </c>
    </row>
    <row r="541" spans="1:19" ht="25.5" hidden="1">
      <c r="A541" s="200">
        <v>72890</v>
      </c>
      <c r="B541" s="205" t="s">
        <v>230</v>
      </c>
      <c r="C541" s="127" t="s">
        <v>793</v>
      </c>
      <c r="D541" s="121" t="s">
        <v>238</v>
      </c>
      <c r="E541" s="122">
        <v>4.93</v>
      </c>
      <c r="F541" s="123">
        <f t="shared" si="205"/>
        <v>5.94</v>
      </c>
      <c r="G541" s="206"/>
      <c r="H541" s="183"/>
      <c r="I541" s="182">
        <f t="shared" si="206"/>
        <v>0</v>
      </c>
      <c r="J541" s="182">
        <f t="shared" si="207"/>
        <v>0</v>
      </c>
      <c r="K541" s="179"/>
      <c r="L541" s="183">
        <f t="shared" si="208"/>
        <v>0</v>
      </c>
      <c r="M541" s="183">
        <f t="shared" si="208"/>
        <v>0</v>
      </c>
      <c r="N541" s="184">
        <f t="shared" si="209"/>
        <v>0</v>
      </c>
      <c r="O541" s="184">
        <f t="shared" si="210"/>
        <v>0</v>
      </c>
      <c r="P541" s="181"/>
      <c r="Q541" s="199"/>
      <c r="R541" s="197" t="str">
        <f t="shared" si="212"/>
        <v/>
      </c>
      <c r="S541" s="197" t="str">
        <f t="shared" si="211"/>
        <v/>
      </c>
    </row>
    <row r="542" spans="1:19" ht="25.5" hidden="1">
      <c r="A542" s="200">
        <v>72891</v>
      </c>
      <c r="B542" s="205" t="s">
        <v>230</v>
      </c>
      <c r="C542" s="127" t="s">
        <v>794</v>
      </c>
      <c r="D542" s="121" t="s">
        <v>238</v>
      </c>
      <c r="E542" s="122">
        <v>4.07</v>
      </c>
      <c r="F542" s="123">
        <f t="shared" si="205"/>
        <v>4.91</v>
      </c>
      <c r="G542" s="206"/>
      <c r="H542" s="183"/>
      <c r="I542" s="182">
        <f t="shared" si="206"/>
        <v>0</v>
      </c>
      <c r="J542" s="182">
        <f t="shared" si="207"/>
        <v>0</v>
      </c>
      <c r="K542" s="179"/>
      <c r="L542" s="183">
        <f t="shared" si="208"/>
        <v>0</v>
      </c>
      <c r="M542" s="183">
        <f t="shared" si="208"/>
        <v>0</v>
      </c>
      <c r="N542" s="184">
        <f t="shared" si="209"/>
        <v>0</v>
      </c>
      <c r="O542" s="184">
        <f t="shared" si="210"/>
        <v>0</v>
      </c>
      <c r="P542" s="181"/>
      <c r="Q542" s="199"/>
      <c r="R542" s="197" t="str">
        <f t="shared" si="212"/>
        <v/>
      </c>
      <c r="S542" s="197" t="str">
        <f t="shared" si="211"/>
        <v/>
      </c>
    </row>
    <row r="543" spans="1:19" ht="25.5" hidden="1">
      <c r="A543" s="200">
        <v>72892</v>
      </c>
      <c r="B543" s="205" t="s">
        <v>230</v>
      </c>
      <c r="C543" s="127" t="s">
        <v>795</v>
      </c>
      <c r="D543" s="121" t="s">
        <v>238</v>
      </c>
      <c r="E543" s="122">
        <v>8.77</v>
      </c>
      <c r="F543" s="123">
        <f t="shared" si="205"/>
        <v>10.57</v>
      </c>
      <c r="G543" s="206"/>
      <c r="H543" s="183"/>
      <c r="I543" s="182">
        <f t="shared" si="206"/>
        <v>0</v>
      </c>
      <c r="J543" s="182">
        <f t="shared" si="207"/>
        <v>0</v>
      </c>
      <c r="K543" s="179"/>
      <c r="L543" s="183">
        <f t="shared" si="208"/>
        <v>0</v>
      </c>
      <c r="M543" s="183">
        <f t="shared" si="208"/>
        <v>0</v>
      </c>
      <c r="N543" s="184">
        <f t="shared" si="209"/>
        <v>0</v>
      </c>
      <c r="O543" s="184">
        <f t="shared" si="210"/>
        <v>0</v>
      </c>
      <c r="P543" s="181"/>
      <c r="Q543" s="199"/>
      <c r="R543" s="197" t="str">
        <f t="shared" si="212"/>
        <v/>
      </c>
      <c r="S543" s="197" t="str">
        <f t="shared" si="211"/>
        <v/>
      </c>
    </row>
    <row r="544" spans="1:19" ht="25.5" hidden="1">
      <c r="A544" s="200">
        <v>72893</v>
      </c>
      <c r="B544" s="205" t="s">
        <v>230</v>
      </c>
      <c r="C544" s="127" t="s">
        <v>796</v>
      </c>
      <c r="D544" s="121" t="s">
        <v>238</v>
      </c>
      <c r="E544" s="122">
        <v>2.1800000000000002</v>
      </c>
      <c r="F544" s="123">
        <f t="shared" si="205"/>
        <v>2.63</v>
      </c>
      <c r="G544" s="206"/>
      <c r="H544" s="183"/>
      <c r="I544" s="182">
        <f t="shared" si="206"/>
        <v>0</v>
      </c>
      <c r="J544" s="182">
        <f t="shared" si="207"/>
        <v>0</v>
      </c>
      <c r="K544" s="179"/>
      <c r="L544" s="183">
        <f t="shared" si="208"/>
        <v>0</v>
      </c>
      <c r="M544" s="183">
        <f t="shared" si="208"/>
        <v>0</v>
      </c>
      <c r="N544" s="184">
        <f t="shared" si="209"/>
        <v>0</v>
      </c>
      <c r="O544" s="184">
        <f t="shared" si="210"/>
        <v>0</v>
      </c>
      <c r="P544" s="181"/>
      <c r="Q544" s="199"/>
      <c r="R544" s="197" t="str">
        <f t="shared" si="212"/>
        <v/>
      </c>
      <c r="S544" s="197" t="str">
        <f t="shared" si="211"/>
        <v/>
      </c>
    </row>
    <row r="545" spans="1:19" hidden="1">
      <c r="A545" s="200" t="s">
        <v>797</v>
      </c>
      <c r="B545" s="205"/>
      <c r="C545" s="127" t="s">
        <v>798</v>
      </c>
      <c r="D545" s="121"/>
      <c r="E545" s="122"/>
      <c r="F545" s="123"/>
      <c r="G545" s="244"/>
      <c r="H545" s="246"/>
      <c r="I545" s="248"/>
      <c r="J545" s="249"/>
      <c r="K545" s="179"/>
      <c r="L545" s="250"/>
      <c r="M545" s="251"/>
      <c r="N545" s="248"/>
      <c r="O545" s="249"/>
      <c r="P545" s="181"/>
      <c r="Q545" s="198" t="str">
        <f>IF(OR(SUM(J546:J546)&gt;0,SUM(O546:O546)&gt;0),"xx","")</f>
        <v/>
      </c>
      <c r="R545" s="197" t="str">
        <f t="shared" si="212"/>
        <v/>
      </c>
      <c r="S545" s="197" t="str">
        <f t="shared" si="211"/>
        <v/>
      </c>
    </row>
    <row r="546" spans="1:19" hidden="1">
      <c r="A546" s="200">
        <v>72897</v>
      </c>
      <c r="B546" s="205" t="s">
        <v>230</v>
      </c>
      <c r="C546" s="127" t="s">
        <v>305</v>
      </c>
      <c r="D546" s="121" t="s">
        <v>238</v>
      </c>
      <c r="E546" s="122">
        <v>20.61</v>
      </c>
      <c r="F546" s="123">
        <f>IF(E546=0,0,ROUND(E546*(1+E$10)*(1-E$11),2))</f>
        <v>24.85</v>
      </c>
      <c r="G546" s="206"/>
      <c r="H546" s="183"/>
      <c r="I546" s="182">
        <f t="shared" ref="I546" si="213">IF(ISBLANK(E546),0,ROUND(F546*G546,2))</f>
        <v>0</v>
      </c>
      <c r="J546" s="182">
        <f>IF(ISBLANK(G546),0,ROUND(G546*H546,2))</f>
        <v>0</v>
      </c>
      <c r="K546" s="179"/>
      <c r="L546" s="183">
        <f t="shared" ref="L546:M546" si="214">G546</f>
        <v>0</v>
      </c>
      <c r="M546" s="183">
        <f t="shared" si="214"/>
        <v>0</v>
      </c>
      <c r="N546" s="184">
        <f t="shared" ref="N546" si="215">IF(ISBLANK(E546),0,ROUND(F546*L546,2))</f>
        <v>0</v>
      </c>
      <c r="O546" s="184">
        <f t="shared" ref="O546" si="216">IF(ISBLANK(L546),0,ROUND(L546*M546,2))</f>
        <v>0</v>
      </c>
      <c r="P546" s="181"/>
      <c r="Q546" s="199"/>
      <c r="R546" s="197" t="str">
        <f t="shared" si="212"/>
        <v/>
      </c>
      <c r="S546" s="197" t="str">
        <f t="shared" si="211"/>
        <v/>
      </c>
    </row>
    <row r="547" spans="1:19">
      <c r="A547" s="200" t="s">
        <v>799</v>
      </c>
      <c r="B547" s="205"/>
      <c r="C547" s="127" t="s">
        <v>800</v>
      </c>
      <c r="D547" s="121"/>
      <c r="E547" s="122"/>
      <c r="F547" s="123"/>
      <c r="G547" s="244"/>
      <c r="H547" s="207">
        <f>F547</f>
        <v>0</v>
      </c>
      <c r="I547" s="248"/>
      <c r="J547" s="249"/>
      <c r="K547" s="179"/>
      <c r="L547" s="250"/>
      <c r="M547" s="251"/>
      <c r="N547" s="248"/>
      <c r="O547" s="249"/>
      <c r="P547" s="181"/>
      <c r="Q547" s="252" t="str">
        <f>IF(OR(SUM(J548:J633)&gt;0,SUM(O548:O633)&gt;0),"xx","")</f>
        <v>xx</v>
      </c>
      <c r="R547" s="237" t="str">
        <f t="shared" si="212"/>
        <v>x</v>
      </c>
      <c r="S547" s="197" t="str">
        <f t="shared" si="211"/>
        <v>x</v>
      </c>
    </row>
    <row r="548" spans="1:19" hidden="1">
      <c r="A548" s="200" t="s">
        <v>801</v>
      </c>
      <c r="B548" s="205"/>
      <c r="C548" s="127" t="s">
        <v>802</v>
      </c>
      <c r="D548" s="121"/>
      <c r="E548" s="122"/>
      <c r="F548" s="123"/>
      <c r="G548" s="244"/>
      <c r="H548" s="246"/>
      <c r="I548" s="248"/>
      <c r="J548" s="249"/>
      <c r="K548" s="179"/>
      <c r="L548" s="250"/>
      <c r="M548" s="251"/>
      <c r="N548" s="248"/>
      <c r="O548" s="249"/>
      <c r="P548" s="181"/>
      <c r="Q548" s="198" t="str">
        <f>IF(OR(SUM(J548)&gt;0,SUM(O548)&gt;0),"xx","")</f>
        <v/>
      </c>
      <c r="R548" s="197" t="str">
        <f t="shared" si="212"/>
        <v/>
      </c>
      <c r="S548" s="197" t="str">
        <f t="shared" si="211"/>
        <v/>
      </c>
    </row>
    <row r="549" spans="1:19" hidden="1">
      <c r="A549" s="200" t="s">
        <v>803</v>
      </c>
      <c r="B549" s="205"/>
      <c r="C549" s="127" t="s">
        <v>804</v>
      </c>
      <c r="D549" s="121"/>
      <c r="E549" s="122"/>
      <c r="F549" s="123"/>
      <c r="G549" s="244"/>
      <c r="H549" s="246"/>
      <c r="I549" s="248"/>
      <c r="J549" s="249"/>
      <c r="K549" s="179"/>
      <c r="L549" s="250"/>
      <c r="M549" s="251"/>
      <c r="N549" s="248"/>
      <c r="O549" s="249"/>
      <c r="P549" s="181"/>
      <c r="Q549" s="198" t="str">
        <f>IF(OR(SUM(J550:J551)&gt;0,SUM(O550:O551)&gt;0),"xx","")</f>
        <v/>
      </c>
      <c r="R549" s="197" t="str">
        <f t="shared" si="212"/>
        <v/>
      </c>
      <c r="S549" s="197" t="str">
        <f t="shared" si="211"/>
        <v/>
      </c>
    </row>
    <row r="550" spans="1:19" hidden="1">
      <c r="A550" s="200" t="s">
        <v>805</v>
      </c>
      <c r="B550" s="205" t="s">
        <v>230</v>
      </c>
      <c r="C550" s="127" t="s">
        <v>806</v>
      </c>
      <c r="D550" s="121" t="s">
        <v>258</v>
      </c>
      <c r="E550" s="122">
        <v>22.54</v>
      </c>
      <c r="F550" s="123">
        <f>IF(E550=0,0,ROUND(E550*(1+E$10)*(1-E$11),2))</f>
        <v>27.17</v>
      </c>
      <c r="G550" s="206"/>
      <c r="H550" s="183"/>
      <c r="I550" s="182">
        <f t="shared" ref="I550:I551" si="217">IF(ISBLANK(E550),0,ROUND(F550*G550,2))</f>
        <v>0</v>
      </c>
      <c r="J550" s="182">
        <f t="shared" ref="J550:J551" si="218">IF(ISBLANK(G550),0,ROUND(G550*H550,2))</f>
        <v>0</v>
      </c>
      <c r="K550" s="179"/>
      <c r="L550" s="183">
        <f t="shared" ref="L550:M551" si="219">G550</f>
        <v>0</v>
      </c>
      <c r="M550" s="183">
        <f t="shared" si="219"/>
        <v>0</v>
      </c>
      <c r="N550" s="184">
        <f t="shared" ref="N550:N551" si="220">IF(ISBLANK(E550),0,ROUND(F550*L550,2))</f>
        <v>0</v>
      </c>
      <c r="O550" s="184">
        <f t="shared" ref="O550:O551" si="221">IF(ISBLANK(L550),0,ROUND(L550*M550,2))</f>
        <v>0</v>
      </c>
      <c r="P550" s="181"/>
      <c r="Q550" s="199"/>
      <c r="R550" s="197" t="str">
        <f t="shared" si="212"/>
        <v/>
      </c>
      <c r="S550" s="197" t="str">
        <f t="shared" si="211"/>
        <v/>
      </c>
    </row>
    <row r="551" spans="1:19" hidden="1">
      <c r="A551" s="200" t="s">
        <v>807</v>
      </c>
      <c r="B551" s="205" t="s">
        <v>230</v>
      </c>
      <c r="C551" s="127" t="s">
        <v>808</v>
      </c>
      <c r="D551" s="121" t="s">
        <v>258</v>
      </c>
      <c r="E551" s="122">
        <v>64.41</v>
      </c>
      <c r="F551" s="123">
        <f>IF(E551=0,0,ROUND(E551*(1+E$10)*(1-E$11),2))</f>
        <v>77.650000000000006</v>
      </c>
      <c r="G551" s="206"/>
      <c r="H551" s="183"/>
      <c r="I551" s="182">
        <f t="shared" si="217"/>
        <v>0</v>
      </c>
      <c r="J551" s="182">
        <f t="shared" si="218"/>
        <v>0</v>
      </c>
      <c r="K551" s="179"/>
      <c r="L551" s="183">
        <f t="shared" si="219"/>
        <v>0</v>
      </c>
      <c r="M551" s="183">
        <f t="shared" si="219"/>
        <v>0</v>
      </c>
      <c r="N551" s="184">
        <f t="shared" si="220"/>
        <v>0</v>
      </c>
      <c r="O551" s="184">
        <f t="shared" si="221"/>
        <v>0</v>
      </c>
      <c r="P551" s="181"/>
      <c r="Q551" s="199"/>
      <c r="R551" s="197" t="str">
        <f t="shared" si="212"/>
        <v/>
      </c>
      <c r="S551" s="197" t="str">
        <f t="shared" si="211"/>
        <v/>
      </c>
    </row>
    <row r="552" spans="1:19" hidden="1">
      <c r="A552" s="200" t="s">
        <v>809</v>
      </c>
      <c r="B552" s="205"/>
      <c r="C552" s="127" t="s">
        <v>810</v>
      </c>
      <c r="D552" s="121"/>
      <c r="E552" s="122"/>
      <c r="F552" s="123"/>
      <c r="G552" s="253"/>
      <c r="H552" s="253"/>
      <c r="I552" s="254"/>
      <c r="J552" s="255"/>
      <c r="K552" s="179"/>
      <c r="L552" s="253"/>
      <c r="M552" s="253"/>
      <c r="N552" s="254"/>
      <c r="O552" s="255"/>
      <c r="P552" s="181"/>
      <c r="Q552" s="198" t="str">
        <f>IF(OR(SUM(J553:J553)&gt;0,SUM(O553:O553)&gt;0),"xx","")</f>
        <v/>
      </c>
      <c r="R552" s="197" t="str">
        <f t="shared" si="212"/>
        <v/>
      </c>
      <c r="S552" s="197" t="str">
        <f t="shared" si="211"/>
        <v/>
      </c>
    </row>
    <row r="553" spans="1:19" ht="25.5" hidden="1">
      <c r="A553" s="200">
        <v>83658</v>
      </c>
      <c r="B553" s="205" t="s">
        <v>230</v>
      </c>
      <c r="C553" s="127" t="s">
        <v>811</v>
      </c>
      <c r="D553" s="121" t="s">
        <v>258</v>
      </c>
      <c r="E553" s="122">
        <v>164.11</v>
      </c>
      <c r="F553" s="123">
        <f>IF(E553=0,0,ROUND(E553*(1+E$10)*(1-E$11),2))</f>
        <v>197.85</v>
      </c>
      <c r="G553" s="206"/>
      <c r="H553" s="183"/>
      <c r="I553" s="182">
        <f t="shared" ref="I553" si="222">IF(ISBLANK(E553),0,ROUND(F553*G553,2))</f>
        <v>0</v>
      </c>
      <c r="J553" s="182">
        <f>IF(ISBLANK(G553),0,ROUND(G553*H553,2))</f>
        <v>0</v>
      </c>
      <c r="K553" s="179"/>
      <c r="L553" s="183">
        <f t="shared" ref="L553:M553" si="223">G553</f>
        <v>0</v>
      </c>
      <c r="M553" s="183">
        <f t="shared" si="223"/>
        <v>0</v>
      </c>
      <c r="N553" s="184">
        <f t="shared" ref="N553" si="224">IF(ISBLANK(E553),0,ROUND(F553*L553,2))</f>
        <v>0</v>
      </c>
      <c r="O553" s="184">
        <f t="shared" ref="O553" si="225">IF(ISBLANK(L553),0,ROUND(L553*M553,2))</f>
        <v>0</v>
      </c>
      <c r="P553" s="181"/>
      <c r="Q553" s="199"/>
      <c r="R553" s="197" t="str">
        <f t="shared" si="212"/>
        <v/>
      </c>
      <c r="S553" s="197" t="str">
        <f t="shared" si="211"/>
        <v/>
      </c>
    </row>
    <row r="554" spans="1:19" hidden="1">
      <c r="A554" s="200" t="s">
        <v>812</v>
      </c>
      <c r="B554" s="205"/>
      <c r="C554" s="127" t="s">
        <v>813</v>
      </c>
      <c r="D554" s="121"/>
      <c r="E554" s="122"/>
      <c r="F554" s="123"/>
      <c r="G554" s="253"/>
      <c r="H554" s="253"/>
      <c r="I554" s="254"/>
      <c r="J554" s="255"/>
      <c r="K554" s="179"/>
      <c r="L554" s="253"/>
      <c r="M554" s="253"/>
      <c r="N554" s="254"/>
      <c r="O554" s="255"/>
      <c r="P554" s="181"/>
      <c r="Q554" s="198" t="str">
        <f>IF(OR(SUM(J555:J560)&gt;0,SUM(O555:O560)&gt;0),"xx","")</f>
        <v/>
      </c>
      <c r="R554" s="197" t="str">
        <f t="shared" si="212"/>
        <v/>
      </c>
      <c r="S554" s="197" t="str">
        <f t="shared" si="211"/>
        <v/>
      </c>
    </row>
    <row r="555" spans="1:19" hidden="1">
      <c r="A555" s="200" t="s">
        <v>814</v>
      </c>
      <c r="B555" s="205" t="s">
        <v>230</v>
      </c>
      <c r="C555" s="127" t="s">
        <v>815</v>
      </c>
      <c r="D555" s="121" t="s">
        <v>258</v>
      </c>
      <c r="E555" s="122">
        <v>24.34</v>
      </c>
      <c r="F555" s="123">
        <f t="shared" ref="F555:F560" si="226">IF(E555=0,0,ROUND(E555*(1+E$10)*(1-E$11),2))</f>
        <v>29.34</v>
      </c>
      <c r="G555" s="206"/>
      <c r="H555" s="183"/>
      <c r="I555" s="182">
        <f t="shared" ref="I555:I560" si="227">IF(ISBLANK(E555),0,ROUND(F555*G555,2))</f>
        <v>0</v>
      </c>
      <c r="J555" s="182">
        <f t="shared" ref="J555:J560" si="228">IF(ISBLANK(G555),0,ROUND(G555*H555,2))</f>
        <v>0</v>
      </c>
      <c r="K555" s="179"/>
      <c r="L555" s="183">
        <f t="shared" ref="L555:M560" si="229">G555</f>
        <v>0</v>
      </c>
      <c r="M555" s="183">
        <f t="shared" si="229"/>
        <v>0</v>
      </c>
      <c r="N555" s="184">
        <f t="shared" ref="N555:N560" si="230">IF(ISBLANK(E555),0,ROUND(F555*L555,2))</f>
        <v>0</v>
      </c>
      <c r="O555" s="184">
        <f t="shared" ref="O555:O560" si="231">IF(ISBLANK(L555),0,ROUND(L555*M555,2))</f>
        <v>0</v>
      </c>
      <c r="P555" s="181"/>
      <c r="Q555" s="199"/>
      <c r="R555" s="197" t="str">
        <f t="shared" si="212"/>
        <v/>
      </c>
      <c r="S555" s="197" t="str">
        <f t="shared" si="211"/>
        <v/>
      </c>
    </row>
    <row r="556" spans="1:19" hidden="1">
      <c r="A556" s="200" t="s">
        <v>816</v>
      </c>
      <c r="B556" s="205" t="s">
        <v>230</v>
      </c>
      <c r="C556" s="127" t="s">
        <v>817</v>
      </c>
      <c r="D556" s="121" t="s">
        <v>238</v>
      </c>
      <c r="E556" s="122">
        <v>97.02</v>
      </c>
      <c r="F556" s="123">
        <f t="shared" si="226"/>
        <v>116.97</v>
      </c>
      <c r="G556" s="206"/>
      <c r="H556" s="183"/>
      <c r="I556" s="182">
        <f t="shared" si="227"/>
        <v>0</v>
      </c>
      <c r="J556" s="182">
        <f t="shared" si="228"/>
        <v>0</v>
      </c>
      <c r="K556" s="179"/>
      <c r="L556" s="183">
        <f t="shared" si="229"/>
        <v>0</v>
      </c>
      <c r="M556" s="183">
        <f t="shared" si="229"/>
        <v>0</v>
      </c>
      <c r="N556" s="184">
        <f t="shared" si="230"/>
        <v>0</v>
      </c>
      <c r="O556" s="184">
        <f t="shared" si="231"/>
        <v>0</v>
      </c>
      <c r="P556" s="181"/>
      <c r="Q556" s="199"/>
      <c r="R556" s="197" t="str">
        <f t="shared" si="212"/>
        <v/>
      </c>
      <c r="S556" s="197" t="str">
        <f t="shared" si="211"/>
        <v/>
      </c>
    </row>
    <row r="557" spans="1:19" hidden="1">
      <c r="A557" s="200" t="s">
        <v>818</v>
      </c>
      <c r="B557" s="205" t="s">
        <v>230</v>
      </c>
      <c r="C557" s="127" t="s">
        <v>819</v>
      </c>
      <c r="D557" s="121" t="s">
        <v>238</v>
      </c>
      <c r="E557" s="122">
        <v>86.6</v>
      </c>
      <c r="F557" s="123">
        <f t="shared" si="226"/>
        <v>104.4</v>
      </c>
      <c r="G557" s="206"/>
      <c r="H557" s="183"/>
      <c r="I557" s="182">
        <f t="shared" si="227"/>
        <v>0</v>
      </c>
      <c r="J557" s="182">
        <f t="shared" si="228"/>
        <v>0</v>
      </c>
      <c r="K557" s="179"/>
      <c r="L557" s="183">
        <f t="shared" si="229"/>
        <v>0</v>
      </c>
      <c r="M557" s="183">
        <f t="shared" si="229"/>
        <v>0</v>
      </c>
      <c r="N557" s="184">
        <f t="shared" si="230"/>
        <v>0</v>
      </c>
      <c r="O557" s="184">
        <f t="shared" si="231"/>
        <v>0</v>
      </c>
      <c r="P557" s="181"/>
      <c r="Q557" s="198"/>
      <c r="R557" s="197" t="str">
        <f t="shared" si="212"/>
        <v/>
      </c>
      <c r="S557" s="197" t="str">
        <f t="shared" si="211"/>
        <v/>
      </c>
    </row>
    <row r="558" spans="1:19" hidden="1">
      <c r="A558" s="200" t="s">
        <v>820</v>
      </c>
      <c r="B558" s="205" t="s">
        <v>230</v>
      </c>
      <c r="C558" s="127" t="s">
        <v>821</v>
      </c>
      <c r="D558" s="121" t="s">
        <v>238</v>
      </c>
      <c r="E558" s="122">
        <v>54</v>
      </c>
      <c r="F558" s="123">
        <f t="shared" si="226"/>
        <v>65.099999999999994</v>
      </c>
      <c r="G558" s="206"/>
      <c r="H558" s="183"/>
      <c r="I558" s="182">
        <f t="shared" si="227"/>
        <v>0</v>
      </c>
      <c r="J558" s="182">
        <f t="shared" si="228"/>
        <v>0</v>
      </c>
      <c r="K558" s="179"/>
      <c r="L558" s="183">
        <f t="shared" si="229"/>
        <v>0</v>
      </c>
      <c r="M558" s="183">
        <f t="shared" si="229"/>
        <v>0</v>
      </c>
      <c r="N558" s="184">
        <f t="shared" si="230"/>
        <v>0</v>
      </c>
      <c r="O558" s="184">
        <f t="shared" si="231"/>
        <v>0</v>
      </c>
      <c r="P558" s="181"/>
      <c r="Q558" s="199"/>
      <c r="R558" s="197" t="str">
        <f t="shared" si="212"/>
        <v/>
      </c>
      <c r="S558" s="197" t="str">
        <f t="shared" si="211"/>
        <v/>
      </c>
    </row>
    <row r="559" spans="1:19" hidden="1">
      <c r="A559" s="200">
        <v>83662</v>
      </c>
      <c r="B559" s="205" t="s">
        <v>230</v>
      </c>
      <c r="C559" s="127" t="s">
        <v>822</v>
      </c>
      <c r="D559" s="121" t="s">
        <v>238</v>
      </c>
      <c r="E559" s="122">
        <v>84.18</v>
      </c>
      <c r="F559" s="123">
        <f t="shared" si="226"/>
        <v>101.49</v>
      </c>
      <c r="G559" s="206"/>
      <c r="H559" s="183"/>
      <c r="I559" s="182">
        <f t="shared" si="227"/>
        <v>0</v>
      </c>
      <c r="J559" s="182">
        <f t="shared" si="228"/>
        <v>0</v>
      </c>
      <c r="K559" s="179"/>
      <c r="L559" s="183">
        <f t="shared" si="229"/>
        <v>0</v>
      </c>
      <c r="M559" s="183">
        <f t="shared" si="229"/>
        <v>0</v>
      </c>
      <c r="N559" s="184">
        <f t="shared" si="230"/>
        <v>0</v>
      </c>
      <c r="O559" s="184">
        <f t="shared" si="231"/>
        <v>0</v>
      </c>
      <c r="P559" s="181"/>
      <c r="Q559" s="199"/>
      <c r="R559" s="197" t="str">
        <f t="shared" si="212"/>
        <v/>
      </c>
      <c r="S559" s="197" t="str">
        <f t="shared" si="211"/>
        <v/>
      </c>
    </row>
    <row r="560" spans="1:19" hidden="1">
      <c r="A560" s="200">
        <v>83682</v>
      </c>
      <c r="B560" s="205" t="s">
        <v>230</v>
      </c>
      <c r="C560" s="127" t="s">
        <v>823</v>
      </c>
      <c r="D560" s="121" t="s">
        <v>238</v>
      </c>
      <c r="E560" s="122">
        <v>93.02</v>
      </c>
      <c r="F560" s="123">
        <f t="shared" si="226"/>
        <v>112.14</v>
      </c>
      <c r="G560" s="206"/>
      <c r="H560" s="183"/>
      <c r="I560" s="182">
        <f t="shared" si="227"/>
        <v>0</v>
      </c>
      <c r="J560" s="182">
        <f t="shared" si="228"/>
        <v>0</v>
      </c>
      <c r="K560" s="179"/>
      <c r="L560" s="183">
        <f t="shared" si="229"/>
        <v>0</v>
      </c>
      <c r="M560" s="183">
        <f t="shared" si="229"/>
        <v>0</v>
      </c>
      <c r="N560" s="184">
        <f t="shared" si="230"/>
        <v>0</v>
      </c>
      <c r="O560" s="184">
        <f t="shared" si="231"/>
        <v>0</v>
      </c>
      <c r="P560" s="181"/>
      <c r="Q560" s="199"/>
      <c r="R560" s="197" t="str">
        <f t="shared" si="212"/>
        <v/>
      </c>
      <c r="S560" s="197" t="str">
        <f t="shared" si="211"/>
        <v/>
      </c>
    </row>
    <row r="561" spans="1:19" hidden="1">
      <c r="A561" s="200" t="s">
        <v>824</v>
      </c>
      <c r="B561" s="205"/>
      <c r="C561" s="127" t="s">
        <v>825</v>
      </c>
      <c r="D561" s="121"/>
      <c r="E561" s="122"/>
      <c r="F561" s="123"/>
      <c r="G561" s="253"/>
      <c r="H561" s="253"/>
      <c r="I561" s="254"/>
      <c r="J561" s="255"/>
      <c r="K561" s="179"/>
      <c r="L561" s="253"/>
      <c r="M561" s="253"/>
      <c r="N561" s="254"/>
      <c r="O561" s="255"/>
      <c r="P561" s="181"/>
      <c r="Q561" s="198" t="str">
        <f>IF(OR(SUM(J562:J568)&gt;0,SUM(O562:O568)&gt;0),"xx","")</f>
        <v/>
      </c>
      <c r="R561" s="197" t="str">
        <f t="shared" si="212"/>
        <v/>
      </c>
      <c r="S561" s="197" t="str">
        <f t="shared" si="211"/>
        <v/>
      </c>
    </row>
    <row r="562" spans="1:19" hidden="1">
      <c r="A562" s="200" t="s">
        <v>826</v>
      </c>
      <c r="B562" s="205" t="s">
        <v>230</v>
      </c>
      <c r="C562" s="127" t="s">
        <v>827</v>
      </c>
      <c r="D562" s="121" t="s">
        <v>232</v>
      </c>
      <c r="E562" s="122">
        <v>5.23</v>
      </c>
      <c r="F562" s="123">
        <f t="shared" ref="F562:F568" si="232">IF(E562=0,0,ROUND(E562*(1+E$10)*(1-E$11),2))</f>
        <v>6.31</v>
      </c>
      <c r="G562" s="206"/>
      <c r="H562" s="183"/>
      <c r="I562" s="182">
        <f t="shared" ref="I562:I568" si="233">IF(ISBLANK(E562),0,ROUND(F562*G562,2))</f>
        <v>0</v>
      </c>
      <c r="J562" s="182">
        <f t="shared" ref="J562:J568" si="234">IF(ISBLANK(G562),0,ROUND(G562*H562,2))</f>
        <v>0</v>
      </c>
      <c r="K562" s="179"/>
      <c r="L562" s="183">
        <f t="shared" ref="L562:M568" si="235">G562</f>
        <v>0</v>
      </c>
      <c r="M562" s="183">
        <f t="shared" si="235"/>
        <v>0</v>
      </c>
      <c r="N562" s="184">
        <f t="shared" ref="N562:N568" si="236">IF(ISBLANK(E562),0,ROUND(F562*L562,2))</f>
        <v>0</v>
      </c>
      <c r="O562" s="184">
        <f t="shared" ref="O562:O568" si="237">IF(ISBLANK(L562),0,ROUND(L562*M562,2))</f>
        <v>0</v>
      </c>
      <c r="P562" s="181"/>
      <c r="Q562" s="199"/>
      <c r="R562" s="197" t="str">
        <f t="shared" si="212"/>
        <v/>
      </c>
      <c r="S562" s="197" t="str">
        <f t="shared" si="211"/>
        <v/>
      </c>
    </row>
    <row r="563" spans="1:19" hidden="1">
      <c r="A563" s="200" t="s">
        <v>828</v>
      </c>
      <c r="B563" s="205" t="s">
        <v>230</v>
      </c>
      <c r="C563" s="127" t="s">
        <v>829</v>
      </c>
      <c r="D563" s="121" t="s">
        <v>232</v>
      </c>
      <c r="E563" s="122">
        <v>10.15</v>
      </c>
      <c r="F563" s="123">
        <f t="shared" si="232"/>
        <v>12.24</v>
      </c>
      <c r="G563" s="206"/>
      <c r="H563" s="183"/>
      <c r="I563" s="182">
        <f t="shared" si="233"/>
        <v>0</v>
      </c>
      <c r="J563" s="182">
        <f t="shared" si="234"/>
        <v>0</v>
      </c>
      <c r="K563" s="179"/>
      <c r="L563" s="183">
        <f t="shared" si="235"/>
        <v>0</v>
      </c>
      <c r="M563" s="183">
        <f t="shared" si="235"/>
        <v>0</v>
      </c>
      <c r="N563" s="184">
        <f t="shared" si="236"/>
        <v>0</v>
      </c>
      <c r="O563" s="184">
        <f t="shared" si="237"/>
        <v>0</v>
      </c>
      <c r="P563" s="181"/>
      <c r="Q563" s="199"/>
      <c r="R563" s="197" t="str">
        <f t="shared" si="212"/>
        <v/>
      </c>
      <c r="S563" s="197" t="str">
        <f t="shared" si="211"/>
        <v/>
      </c>
    </row>
    <row r="564" spans="1:19" hidden="1">
      <c r="A564" s="200">
        <v>83739</v>
      </c>
      <c r="B564" s="205" t="s">
        <v>230</v>
      </c>
      <c r="C564" s="127" t="s">
        <v>830</v>
      </c>
      <c r="D564" s="121" t="s">
        <v>232</v>
      </c>
      <c r="E564" s="122">
        <v>5.55</v>
      </c>
      <c r="F564" s="123">
        <f t="shared" si="232"/>
        <v>6.69</v>
      </c>
      <c r="G564" s="206"/>
      <c r="H564" s="183"/>
      <c r="I564" s="182">
        <f t="shared" si="233"/>
        <v>0</v>
      </c>
      <c r="J564" s="182">
        <f t="shared" si="234"/>
        <v>0</v>
      </c>
      <c r="K564" s="179"/>
      <c r="L564" s="183">
        <f t="shared" si="235"/>
        <v>0</v>
      </c>
      <c r="M564" s="183">
        <f t="shared" si="235"/>
        <v>0</v>
      </c>
      <c r="N564" s="184">
        <f t="shared" si="236"/>
        <v>0</v>
      </c>
      <c r="O564" s="184">
        <f t="shared" si="237"/>
        <v>0</v>
      </c>
      <c r="P564" s="181"/>
      <c r="Q564" s="199"/>
      <c r="R564" s="197" t="str">
        <f t="shared" si="212"/>
        <v/>
      </c>
      <c r="S564" s="197" t="str">
        <f t="shared" si="211"/>
        <v/>
      </c>
    </row>
    <row r="565" spans="1:19" hidden="1">
      <c r="A565" s="200">
        <v>83665</v>
      </c>
      <c r="B565" s="205" t="s">
        <v>230</v>
      </c>
      <c r="C565" s="127" t="s">
        <v>831</v>
      </c>
      <c r="D565" s="121" t="s">
        <v>232</v>
      </c>
      <c r="E565" s="122">
        <v>6.79</v>
      </c>
      <c r="F565" s="123">
        <f t="shared" si="232"/>
        <v>8.19</v>
      </c>
      <c r="G565" s="206"/>
      <c r="H565" s="183"/>
      <c r="I565" s="182">
        <f t="shared" si="233"/>
        <v>0</v>
      </c>
      <c r="J565" s="182">
        <f t="shared" si="234"/>
        <v>0</v>
      </c>
      <c r="K565" s="179"/>
      <c r="L565" s="183">
        <f t="shared" si="235"/>
        <v>0</v>
      </c>
      <c r="M565" s="183">
        <f t="shared" si="235"/>
        <v>0</v>
      </c>
      <c r="N565" s="184">
        <f t="shared" si="236"/>
        <v>0</v>
      </c>
      <c r="O565" s="184">
        <f t="shared" si="237"/>
        <v>0</v>
      </c>
      <c r="P565" s="181"/>
      <c r="Q565" s="199"/>
      <c r="R565" s="197" t="str">
        <f t="shared" si="212"/>
        <v/>
      </c>
      <c r="S565" s="197" t="str">
        <f t="shared" si="211"/>
        <v/>
      </c>
    </row>
    <row r="566" spans="1:19" hidden="1">
      <c r="A566" s="200">
        <v>83669</v>
      </c>
      <c r="B566" s="205" t="s">
        <v>230</v>
      </c>
      <c r="C566" s="127" t="s">
        <v>832</v>
      </c>
      <c r="D566" s="121" t="s">
        <v>232</v>
      </c>
      <c r="E566" s="122">
        <v>8.0500000000000007</v>
      </c>
      <c r="F566" s="123">
        <f t="shared" si="232"/>
        <v>9.7100000000000009</v>
      </c>
      <c r="G566" s="206"/>
      <c r="H566" s="183"/>
      <c r="I566" s="182">
        <f t="shared" si="233"/>
        <v>0</v>
      </c>
      <c r="J566" s="182">
        <f t="shared" si="234"/>
        <v>0</v>
      </c>
      <c r="K566" s="179"/>
      <c r="L566" s="183">
        <f t="shared" si="235"/>
        <v>0</v>
      </c>
      <c r="M566" s="183">
        <f t="shared" si="235"/>
        <v>0</v>
      </c>
      <c r="N566" s="184">
        <f t="shared" si="236"/>
        <v>0</v>
      </c>
      <c r="O566" s="184">
        <f t="shared" si="237"/>
        <v>0</v>
      </c>
      <c r="P566" s="181"/>
      <c r="Q566" s="199"/>
      <c r="R566" s="197" t="str">
        <f t="shared" si="212"/>
        <v/>
      </c>
      <c r="S566" s="197" t="str">
        <f t="shared" si="211"/>
        <v/>
      </c>
    </row>
    <row r="567" spans="1:19" hidden="1">
      <c r="A567" s="200">
        <v>83729</v>
      </c>
      <c r="B567" s="205" t="s">
        <v>230</v>
      </c>
      <c r="C567" s="127" t="s">
        <v>833</v>
      </c>
      <c r="D567" s="121" t="s">
        <v>232</v>
      </c>
      <c r="E567" s="122">
        <v>15.66</v>
      </c>
      <c r="F567" s="123">
        <f t="shared" si="232"/>
        <v>18.88</v>
      </c>
      <c r="G567" s="206"/>
      <c r="H567" s="183"/>
      <c r="I567" s="182">
        <f t="shared" si="233"/>
        <v>0</v>
      </c>
      <c r="J567" s="182">
        <f t="shared" si="234"/>
        <v>0</v>
      </c>
      <c r="K567" s="179"/>
      <c r="L567" s="183">
        <f t="shared" si="235"/>
        <v>0</v>
      </c>
      <c r="M567" s="183">
        <f t="shared" si="235"/>
        <v>0</v>
      </c>
      <c r="N567" s="184">
        <f t="shared" si="236"/>
        <v>0</v>
      </c>
      <c r="O567" s="184">
        <f t="shared" si="237"/>
        <v>0</v>
      </c>
      <c r="P567" s="181"/>
      <c r="Q567" s="199"/>
      <c r="R567" s="197" t="str">
        <f t="shared" si="212"/>
        <v/>
      </c>
      <c r="S567" s="197" t="str">
        <f t="shared" si="211"/>
        <v/>
      </c>
    </row>
    <row r="568" spans="1:19" hidden="1">
      <c r="A568" s="200">
        <v>92123</v>
      </c>
      <c r="B568" s="205" t="s">
        <v>230</v>
      </c>
      <c r="C568" s="127" t="s">
        <v>834</v>
      </c>
      <c r="D568" s="121" t="s">
        <v>238</v>
      </c>
      <c r="E568" s="122">
        <v>37.97</v>
      </c>
      <c r="F568" s="123">
        <f t="shared" si="232"/>
        <v>45.78</v>
      </c>
      <c r="G568" s="206"/>
      <c r="H568" s="183"/>
      <c r="I568" s="182">
        <f t="shared" si="233"/>
        <v>0</v>
      </c>
      <c r="J568" s="182">
        <f t="shared" si="234"/>
        <v>0</v>
      </c>
      <c r="K568" s="179"/>
      <c r="L568" s="183">
        <f t="shared" si="235"/>
        <v>0</v>
      </c>
      <c r="M568" s="183">
        <f t="shared" si="235"/>
        <v>0</v>
      </c>
      <c r="N568" s="184">
        <f t="shared" si="236"/>
        <v>0</v>
      </c>
      <c r="O568" s="184">
        <f t="shared" si="237"/>
        <v>0</v>
      </c>
      <c r="P568" s="181"/>
      <c r="Q568" s="199"/>
      <c r="R568" s="197" t="str">
        <f t="shared" si="212"/>
        <v/>
      </c>
      <c r="S568" s="197" t="str">
        <f t="shared" si="211"/>
        <v/>
      </c>
    </row>
    <row r="569" spans="1:19" hidden="1">
      <c r="A569" s="200" t="s">
        <v>835</v>
      </c>
      <c r="B569" s="205"/>
      <c r="C569" s="127" t="s">
        <v>836</v>
      </c>
      <c r="D569" s="121"/>
      <c r="E569" s="122"/>
      <c r="F569" s="123"/>
      <c r="G569" s="253"/>
      <c r="H569" s="253"/>
      <c r="I569" s="254"/>
      <c r="J569" s="255"/>
      <c r="K569" s="179"/>
      <c r="L569" s="253"/>
      <c r="M569" s="253"/>
      <c r="N569" s="254"/>
      <c r="O569" s="255"/>
      <c r="P569" s="181"/>
      <c r="Q569" s="198" t="str">
        <f>IF(OR(SUM(J570:J579)&gt;0,SUM(O570:O579)&gt;0),"xx","")</f>
        <v/>
      </c>
      <c r="R569" s="197" t="str">
        <f t="shared" si="212"/>
        <v/>
      </c>
      <c r="S569" s="197" t="str">
        <f t="shared" si="211"/>
        <v/>
      </c>
    </row>
    <row r="570" spans="1:19" hidden="1">
      <c r="A570" s="200" t="s">
        <v>837</v>
      </c>
      <c r="B570" s="205" t="s">
        <v>230</v>
      </c>
      <c r="C570" s="127" t="s">
        <v>838</v>
      </c>
      <c r="D570" s="121" t="s">
        <v>258</v>
      </c>
      <c r="E570" s="122">
        <v>27.08</v>
      </c>
      <c r="F570" s="123">
        <f t="shared" ref="F570:F579" si="238">IF(E570=0,0,ROUND(E570*(1+E$10)*(1-E$11),2))</f>
        <v>32.65</v>
      </c>
      <c r="G570" s="206"/>
      <c r="H570" s="183"/>
      <c r="I570" s="182">
        <f t="shared" ref="I570:I579" si="239">IF(ISBLANK(E570),0,ROUND(F570*G570,2))</f>
        <v>0</v>
      </c>
      <c r="J570" s="182">
        <f t="shared" ref="J570:J579" si="240">IF(ISBLANK(G570),0,ROUND(G570*H570,2))</f>
        <v>0</v>
      </c>
      <c r="K570" s="179"/>
      <c r="L570" s="183">
        <f t="shared" ref="L570:M579" si="241">G570</f>
        <v>0</v>
      </c>
      <c r="M570" s="183">
        <f t="shared" si="241"/>
        <v>0</v>
      </c>
      <c r="N570" s="184">
        <f t="shared" ref="N570:N579" si="242">IF(ISBLANK(E570),0,ROUND(F570*L570,2))</f>
        <v>0</v>
      </c>
      <c r="O570" s="184">
        <f t="shared" ref="O570:O579" si="243">IF(ISBLANK(L570),0,ROUND(L570*M570,2))</f>
        <v>0</v>
      </c>
      <c r="P570" s="181"/>
      <c r="Q570" s="199"/>
      <c r="R570" s="197" t="str">
        <f t="shared" si="212"/>
        <v/>
      </c>
      <c r="S570" s="197" t="str">
        <f t="shared" si="211"/>
        <v/>
      </c>
    </row>
    <row r="571" spans="1:19" ht="25.5" hidden="1">
      <c r="A571" s="200" t="s">
        <v>839</v>
      </c>
      <c r="B571" s="205" t="s">
        <v>230</v>
      </c>
      <c r="C571" s="127" t="s">
        <v>840</v>
      </c>
      <c r="D571" s="121" t="s">
        <v>258</v>
      </c>
      <c r="E571" s="122">
        <v>42.5</v>
      </c>
      <c r="F571" s="123">
        <f t="shared" si="238"/>
        <v>51.24</v>
      </c>
      <c r="G571" s="206"/>
      <c r="H571" s="183"/>
      <c r="I571" s="182">
        <f t="shared" si="239"/>
        <v>0</v>
      </c>
      <c r="J571" s="182">
        <f t="shared" si="240"/>
        <v>0</v>
      </c>
      <c r="K571" s="179"/>
      <c r="L571" s="183">
        <f t="shared" si="241"/>
        <v>0</v>
      </c>
      <c r="M571" s="183">
        <f t="shared" si="241"/>
        <v>0</v>
      </c>
      <c r="N571" s="184">
        <f t="shared" si="242"/>
        <v>0</v>
      </c>
      <c r="O571" s="184">
        <f t="shared" si="243"/>
        <v>0</v>
      </c>
      <c r="P571" s="181"/>
      <c r="Q571" s="199"/>
      <c r="R571" s="197" t="str">
        <f t="shared" si="212"/>
        <v/>
      </c>
      <c r="S571" s="197" t="str">
        <f t="shared" si="211"/>
        <v/>
      </c>
    </row>
    <row r="572" spans="1:19" ht="25.5" hidden="1">
      <c r="A572" s="200" t="s">
        <v>841</v>
      </c>
      <c r="B572" s="205" t="s">
        <v>230</v>
      </c>
      <c r="C572" s="127" t="s">
        <v>842</v>
      </c>
      <c r="D572" s="121" t="s">
        <v>258</v>
      </c>
      <c r="E572" s="122">
        <v>42.52</v>
      </c>
      <c r="F572" s="123">
        <f t="shared" si="238"/>
        <v>51.26</v>
      </c>
      <c r="G572" s="206"/>
      <c r="H572" s="183"/>
      <c r="I572" s="182">
        <f t="shared" si="239"/>
        <v>0</v>
      </c>
      <c r="J572" s="182">
        <f t="shared" si="240"/>
        <v>0</v>
      </c>
      <c r="K572" s="179"/>
      <c r="L572" s="183">
        <f t="shared" si="241"/>
        <v>0</v>
      </c>
      <c r="M572" s="183">
        <f t="shared" si="241"/>
        <v>0</v>
      </c>
      <c r="N572" s="184">
        <f t="shared" si="242"/>
        <v>0</v>
      </c>
      <c r="O572" s="184">
        <f t="shared" si="243"/>
        <v>0</v>
      </c>
      <c r="P572" s="181"/>
      <c r="Q572" s="199"/>
      <c r="R572" s="197" t="str">
        <f t="shared" si="212"/>
        <v/>
      </c>
      <c r="S572" s="197" t="str">
        <f t="shared" si="211"/>
        <v/>
      </c>
    </row>
    <row r="573" spans="1:19" ht="25.5" hidden="1">
      <c r="A573" s="200" t="s">
        <v>843</v>
      </c>
      <c r="B573" s="205" t="s">
        <v>230</v>
      </c>
      <c r="C573" s="127" t="s">
        <v>844</v>
      </c>
      <c r="D573" s="121" t="s">
        <v>258</v>
      </c>
      <c r="E573" s="122">
        <v>58.05</v>
      </c>
      <c r="F573" s="123">
        <f t="shared" si="238"/>
        <v>69.989999999999995</v>
      </c>
      <c r="G573" s="206"/>
      <c r="H573" s="183"/>
      <c r="I573" s="182">
        <f t="shared" si="239"/>
        <v>0</v>
      </c>
      <c r="J573" s="182">
        <f t="shared" si="240"/>
        <v>0</v>
      </c>
      <c r="K573" s="179"/>
      <c r="L573" s="183">
        <f t="shared" si="241"/>
        <v>0</v>
      </c>
      <c r="M573" s="183">
        <f t="shared" si="241"/>
        <v>0</v>
      </c>
      <c r="N573" s="184">
        <f t="shared" si="242"/>
        <v>0</v>
      </c>
      <c r="O573" s="184">
        <f t="shared" si="243"/>
        <v>0</v>
      </c>
      <c r="P573" s="181"/>
      <c r="Q573" s="199"/>
      <c r="R573" s="197" t="str">
        <f t="shared" si="212"/>
        <v/>
      </c>
      <c r="S573" s="197" t="str">
        <f t="shared" si="211"/>
        <v/>
      </c>
    </row>
    <row r="574" spans="1:19" hidden="1">
      <c r="A574" s="200">
        <v>83670</v>
      </c>
      <c r="B574" s="205" t="s">
        <v>230</v>
      </c>
      <c r="C574" s="127" t="s">
        <v>845</v>
      </c>
      <c r="D574" s="121" t="s">
        <v>258</v>
      </c>
      <c r="E574" s="122">
        <v>51.67</v>
      </c>
      <c r="F574" s="123">
        <f t="shared" si="238"/>
        <v>62.29</v>
      </c>
      <c r="G574" s="206"/>
      <c r="H574" s="183"/>
      <c r="I574" s="182">
        <f t="shared" si="239"/>
        <v>0</v>
      </c>
      <c r="J574" s="182">
        <f t="shared" si="240"/>
        <v>0</v>
      </c>
      <c r="K574" s="179"/>
      <c r="L574" s="183">
        <f t="shared" si="241"/>
        <v>0</v>
      </c>
      <c r="M574" s="183">
        <f t="shared" si="241"/>
        <v>0</v>
      </c>
      <c r="N574" s="184">
        <f t="shared" si="242"/>
        <v>0</v>
      </c>
      <c r="O574" s="184">
        <f t="shared" si="243"/>
        <v>0</v>
      </c>
      <c r="P574" s="181"/>
      <c r="Q574" s="199"/>
      <c r="R574" s="197" t="str">
        <f t="shared" si="212"/>
        <v/>
      </c>
      <c r="S574" s="197" t="str">
        <f t="shared" si="211"/>
        <v/>
      </c>
    </row>
    <row r="575" spans="1:19" hidden="1">
      <c r="A575" s="200">
        <v>83671</v>
      </c>
      <c r="B575" s="205" t="s">
        <v>230</v>
      </c>
      <c r="C575" s="127" t="s">
        <v>846</v>
      </c>
      <c r="D575" s="121" t="s">
        <v>258</v>
      </c>
      <c r="E575" s="122">
        <v>55.39</v>
      </c>
      <c r="F575" s="123">
        <f t="shared" si="238"/>
        <v>66.78</v>
      </c>
      <c r="G575" s="206"/>
      <c r="H575" s="183"/>
      <c r="I575" s="182">
        <f t="shared" si="239"/>
        <v>0</v>
      </c>
      <c r="J575" s="182">
        <f t="shared" si="240"/>
        <v>0</v>
      </c>
      <c r="K575" s="179"/>
      <c r="L575" s="183">
        <f t="shared" si="241"/>
        <v>0</v>
      </c>
      <c r="M575" s="183">
        <f t="shared" si="241"/>
        <v>0</v>
      </c>
      <c r="N575" s="184">
        <f t="shared" si="242"/>
        <v>0</v>
      </c>
      <c r="O575" s="184">
        <f t="shared" si="243"/>
        <v>0</v>
      </c>
      <c r="P575" s="181"/>
      <c r="Q575" s="199"/>
      <c r="R575" s="197" t="str">
        <f t="shared" si="212"/>
        <v/>
      </c>
      <c r="S575" s="197" t="str">
        <f t="shared" si="211"/>
        <v/>
      </c>
    </row>
    <row r="576" spans="1:19" ht="25.5" hidden="1">
      <c r="A576" s="200">
        <v>83679</v>
      </c>
      <c r="B576" s="205" t="s">
        <v>230</v>
      </c>
      <c r="C576" s="127" t="s">
        <v>847</v>
      </c>
      <c r="D576" s="121" t="s">
        <v>258</v>
      </c>
      <c r="E576" s="122">
        <v>14.77</v>
      </c>
      <c r="F576" s="123">
        <f t="shared" si="238"/>
        <v>17.809999999999999</v>
      </c>
      <c r="G576" s="206"/>
      <c r="H576" s="183"/>
      <c r="I576" s="182">
        <f t="shared" si="239"/>
        <v>0</v>
      </c>
      <c r="J576" s="182">
        <f t="shared" si="240"/>
        <v>0</v>
      </c>
      <c r="K576" s="179"/>
      <c r="L576" s="183">
        <f t="shared" si="241"/>
        <v>0</v>
      </c>
      <c r="M576" s="183">
        <f t="shared" si="241"/>
        <v>0</v>
      </c>
      <c r="N576" s="184">
        <f t="shared" si="242"/>
        <v>0</v>
      </c>
      <c r="O576" s="184">
        <f t="shared" si="243"/>
        <v>0</v>
      </c>
      <c r="P576" s="181"/>
      <c r="Q576" s="199"/>
      <c r="R576" s="197" t="str">
        <f t="shared" si="212"/>
        <v/>
      </c>
      <c r="S576" s="197" t="str">
        <f t="shared" si="211"/>
        <v/>
      </c>
    </row>
    <row r="577" spans="1:19" ht="25.5" hidden="1">
      <c r="A577" s="200">
        <v>83680</v>
      </c>
      <c r="B577" s="205" t="s">
        <v>230</v>
      </c>
      <c r="C577" s="127" t="s">
        <v>848</v>
      </c>
      <c r="D577" s="121" t="s">
        <v>258</v>
      </c>
      <c r="E577" s="122">
        <v>17.510000000000002</v>
      </c>
      <c r="F577" s="123">
        <f t="shared" si="238"/>
        <v>21.11</v>
      </c>
      <c r="G577" s="206"/>
      <c r="H577" s="183"/>
      <c r="I577" s="182">
        <f t="shared" si="239"/>
        <v>0</v>
      </c>
      <c r="J577" s="182">
        <f t="shared" si="240"/>
        <v>0</v>
      </c>
      <c r="K577" s="179"/>
      <c r="L577" s="183">
        <f t="shared" si="241"/>
        <v>0</v>
      </c>
      <c r="M577" s="183">
        <f t="shared" si="241"/>
        <v>0</v>
      </c>
      <c r="N577" s="184">
        <f t="shared" si="242"/>
        <v>0</v>
      </c>
      <c r="O577" s="184">
        <f t="shared" si="243"/>
        <v>0</v>
      </c>
      <c r="P577" s="181"/>
      <c r="Q577" s="199"/>
      <c r="R577" s="197" t="str">
        <f t="shared" si="212"/>
        <v/>
      </c>
      <c r="S577" s="197" t="str">
        <f t="shared" si="211"/>
        <v/>
      </c>
    </row>
    <row r="578" spans="1:19" ht="25.5" hidden="1">
      <c r="A578" s="200">
        <v>83681</v>
      </c>
      <c r="B578" s="205" t="s">
        <v>230</v>
      </c>
      <c r="C578" s="127" t="s">
        <v>849</v>
      </c>
      <c r="D578" s="121" t="s">
        <v>258</v>
      </c>
      <c r="E578" s="122">
        <v>18.73</v>
      </c>
      <c r="F578" s="123">
        <f t="shared" si="238"/>
        <v>22.58</v>
      </c>
      <c r="G578" s="206"/>
      <c r="H578" s="183"/>
      <c r="I578" s="182">
        <f t="shared" si="239"/>
        <v>0</v>
      </c>
      <c r="J578" s="182">
        <f t="shared" si="240"/>
        <v>0</v>
      </c>
      <c r="K578" s="179"/>
      <c r="L578" s="183">
        <f t="shared" si="241"/>
        <v>0</v>
      </c>
      <c r="M578" s="183">
        <f t="shared" si="241"/>
        <v>0</v>
      </c>
      <c r="N578" s="184">
        <f t="shared" si="242"/>
        <v>0</v>
      </c>
      <c r="O578" s="184">
        <f t="shared" si="243"/>
        <v>0</v>
      </c>
      <c r="P578" s="181"/>
      <c r="Q578" s="198"/>
      <c r="R578" s="197" t="str">
        <f t="shared" si="212"/>
        <v/>
      </c>
      <c r="S578" s="197" t="str">
        <f t="shared" si="211"/>
        <v/>
      </c>
    </row>
    <row r="579" spans="1:19" hidden="1">
      <c r="A579" s="200">
        <v>83651</v>
      </c>
      <c r="B579" s="205" t="s">
        <v>230</v>
      </c>
      <c r="C579" s="127" t="s">
        <v>850</v>
      </c>
      <c r="D579" s="121" t="s">
        <v>258</v>
      </c>
      <c r="E579" s="122">
        <v>32.380000000000003</v>
      </c>
      <c r="F579" s="123">
        <f t="shared" si="238"/>
        <v>39.04</v>
      </c>
      <c r="G579" s="206"/>
      <c r="H579" s="183"/>
      <c r="I579" s="182">
        <f t="shared" si="239"/>
        <v>0</v>
      </c>
      <c r="J579" s="182">
        <f t="shared" si="240"/>
        <v>0</v>
      </c>
      <c r="K579" s="179"/>
      <c r="L579" s="183">
        <f t="shared" si="241"/>
        <v>0</v>
      </c>
      <c r="M579" s="183">
        <f t="shared" si="241"/>
        <v>0</v>
      </c>
      <c r="N579" s="184">
        <f t="shared" si="242"/>
        <v>0</v>
      </c>
      <c r="O579" s="184">
        <f t="shared" si="243"/>
        <v>0</v>
      </c>
      <c r="P579" s="181"/>
      <c r="Q579" s="199"/>
      <c r="R579" s="197" t="str">
        <f t="shared" si="212"/>
        <v/>
      </c>
      <c r="S579" s="197" t="str">
        <f t="shared" si="211"/>
        <v/>
      </c>
    </row>
    <row r="580" spans="1:19" hidden="1">
      <c r="A580" s="200" t="s">
        <v>851</v>
      </c>
      <c r="B580" s="205"/>
      <c r="C580" s="127" t="s">
        <v>852</v>
      </c>
      <c r="D580" s="121"/>
      <c r="E580" s="122"/>
      <c r="F580" s="123"/>
      <c r="G580" s="253"/>
      <c r="H580" s="253"/>
      <c r="I580" s="254"/>
      <c r="J580" s="255"/>
      <c r="K580" s="179"/>
      <c r="L580" s="253"/>
      <c r="M580" s="253"/>
      <c r="N580" s="254"/>
      <c r="O580" s="255"/>
      <c r="P580" s="181"/>
      <c r="Q580" s="198" t="str">
        <f>IF(OR(SUM(J580)&gt;0,SUM(O580)&gt;0),"xx","")</f>
        <v/>
      </c>
      <c r="R580" s="197" t="str">
        <f t="shared" si="212"/>
        <v/>
      </c>
      <c r="S580" s="197" t="str">
        <f t="shared" si="211"/>
        <v/>
      </c>
    </row>
    <row r="581" spans="1:19" hidden="1">
      <c r="A581" s="200" t="s">
        <v>853</v>
      </c>
      <c r="B581" s="205"/>
      <c r="C581" s="127" t="s">
        <v>854</v>
      </c>
      <c r="D581" s="121"/>
      <c r="E581" s="122"/>
      <c r="F581" s="123"/>
      <c r="G581" s="253"/>
      <c r="H581" s="253"/>
      <c r="I581" s="254"/>
      <c r="J581" s="255"/>
      <c r="K581" s="179"/>
      <c r="L581" s="253"/>
      <c r="M581" s="253"/>
      <c r="N581" s="254"/>
      <c r="O581" s="255"/>
      <c r="P581" s="181"/>
      <c r="Q581" s="198" t="str">
        <f>IF(OR(SUM(J582:J584)&gt;0,SUM(O582:O584)&gt;0),"xx","")</f>
        <v/>
      </c>
      <c r="R581" s="197" t="str">
        <f t="shared" si="212"/>
        <v/>
      </c>
      <c r="S581" s="197" t="str">
        <f t="shared" si="211"/>
        <v/>
      </c>
    </row>
    <row r="582" spans="1:19" ht="25.5" hidden="1">
      <c r="A582" s="200" t="s">
        <v>855</v>
      </c>
      <c r="B582" s="205" t="s">
        <v>230</v>
      </c>
      <c r="C582" s="127" t="s">
        <v>856</v>
      </c>
      <c r="D582" s="121" t="s">
        <v>258</v>
      </c>
      <c r="E582" s="122">
        <v>53.82</v>
      </c>
      <c r="F582" s="123">
        <f>IF(E582=0,0,ROUND(E582*(1+E$10)*(1-E$11),2))</f>
        <v>64.89</v>
      </c>
      <c r="G582" s="206"/>
      <c r="H582" s="183"/>
      <c r="I582" s="182">
        <f t="shared" ref="I582:I584" si="244">IF(ISBLANK(E582),0,ROUND(F582*G582,2))</f>
        <v>0</v>
      </c>
      <c r="J582" s="182">
        <f t="shared" ref="J582:J584" si="245">IF(ISBLANK(G582),0,ROUND(G582*H582,2))</f>
        <v>0</v>
      </c>
      <c r="K582" s="179"/>
      <c r="L582" s="183">
        <f t="shared" ref="L582:M584" si="246">G582</f>
        <v>0</v>
      </c>
      <c r="M582" s="183">
        <f t="shared" si="246"/>
        <v>0</v>
      </c>
      <c r="N582" s="184">
        <f t="shared" ref="N582:N584" si="247">IF(ISBLANK(E582),0,ROUND(F582*L582,2))</f>
        <v>0</v>
      </c>
      <c r="O582" s="184">
        <f t="shared" ref="O582:O584" si="248">IF(ISBLANK(L582),0,ROUND(L582*M582,2))</f>
        <v>0</v>
      </c>
      <c r="P582" s="181"/>
      <c r="Q582" s="199"/>
      <c r="R582" s="197" t="str">
        <f t="shared" si="212"/>
        <v/>
      </c>
      <c r="S582" s="197" t="str">
        <f t="shared" si="211"/>
        <v/>
      </c>
    </row>
    <row r="583" spans="1:19" hidden="1">
      <c r="A583" s="200">
        <v>83661</v>
      </c>
      <c r="B583" s="205" t="s">
        <v>230</v>
      </c>
      <c r="C583" s="127" t="s">
        <v>857</v>
      </c>
      <c r="D583" s="121" t="s">
        <v>258</v>
      </c>
      <c r="E583" s="122">
        <v>96.03</v>
      </c>
      <c r="F583" s="123">
        <f>IF(E583=0,0,ROUND(E583*(1+E$10)*(1-E$11),2))</f>
        <v>115.77</v>
      </c>
      <c r="G583" s="206"/>
      <c r="H583" s="183"/>
      <c r="I583" s="182">
        <f t="shared" si="244"/>
        <v>0</v>
      </c>
      <c r="J583" s="182">
        <f t="shared" si="245"/>
        <v>0</v>
      </c>
      <c r="K583" s="179"/>
      <c r="L583" s="183">
        <f t="shared" si="246"/>
        <v>0</v>
      </c>
      <c r="M583" s="183">
        <f t="shared" si="246"/>
        <v>0</v>
      </c>
      <c r="N583" s="184">
        <f t="shared" si="247"/>
        <v>0</v>
      </c>
      <c r="O583" s="184">
        <f t="shared" si="248"/>
        <v>0</v>
      </c>
      <c r="P583" s="181"/>
      <c r="Q583" s="199"/>
      <c r="R583" s="197" t="str">
        <f t="shared" si="212"/>
        <v/>
      </c>
      <c r="S583" s="197" t="str">
        <f t="shared" si="211"/>
        <v/>
      </c>
    </row>
    <row r="584" spans="1:19" ht="25.5" hidden="1">
      <c r="A584" s="200">
        <v>83664</v>
      </c>
      <c r="B584" s="205" t="s">
        <v>230</v>
      </c>
      <c r="C584" s="127" t="s">
        <v>858</v>
      </c>
      <c r="D584" s="121" t="s">
        <v>258</v>
      </c>
      <c r="E584" s="122">
        <v>54.28</v>
      </c>
      <c r="F584" s="123">
        <f>IF(E584=0,0,ROUND(E584*(1+E$10)*(1-E$11),2))</f>
        <v>65.44</v>
      </c>
      <c r="G584" s="206"/>
      <c r="H584" s="183"/>
      <c r="I584" s="182">
        <f t="shared" si="244"/>
        <v>0</v>
      </c>
      <c r="J584" s="182">
        <f t="shared" si="245"/>
        <v>0</v>
      </c>
      <c r="K584" s="179"/>
      <c r="L584" s="183">
        <f t="shared" si="246"/>
        <v>0</v>
      </c>
      <c r="M584" s="183">
        <f t="shared" si="246"/>
        <v>0</v>
      </c>
      <c r="N584" s="184">
        <f t="shared" si="247"/>
        <v>0</v>
      </c>
      <c r="O584" s="184">
        <f t="shared" si="248"/>
        <v>0</v>
      </c>
      <c r="P584" s="181"/>
      <c r="Q584" s="199"/>
      <c r="R584" s="197" t="str">
        <f t="shared" si="212"/>
        <v/>
      </c>
      <c r="S584" s="197" t="str">
        <f t="shared" si="211"/>
        <v/>
      </c>
    </row>
    <row r="585" spans="1:19">
      <c r="A585" s="200" t="s">
        <v>859</v>
      </c>
      <c r="B585" s="205"/>
      <c r="C585" s="127" t="s">
        <v>860</v>
      </c>
      <c r="D585" s="121"/>
      <c r="E585" s="122"/>
      <c r="F585" s="123"/>
      <c r="G585" s="253"/>
      <c r="H585" s="207">
        <f>F585</f>
        <v>0</v>
      </c>
      <c r="I585" s="254"/>
      <c r="J585" s="255"/>
      <c r="K585" s="179"/>
      <c r="L585" s="253"/>
      <c r="M585" s="253"/>
      <c r="N585" s="254"/>
      <c r="O585" s="255"/>
      <c r="P585" s="181"/>
      <c r="Q585" s="252" t="str">
        <f>IF(OR(SUM(J586:J623)&gt;0,SUM(O586:O623)&gt;0),"xx","")</f>
        <v>xx</v>
      </c>
      <c r="R585" s="237" t="str">
        <f t="shared" si="212"/>
        <v>x</v>
      </c>
      <c r="S585" s="197" t="str">
        <f t="shared" si="211"/>
        <v>x</v>
      </c>
    </row>
    <row r="586" spans="1:19" ht="38.25" hidden="1">
      <c r="A586" s="200">
        <v>95567</v>
      </c>
      <c r="B586" s="205" t="s">
        <v>230</v>
      </c>
      <c r="C586" s="127" t="s">
        <v>861</v>
      </c>
      <c r="D586" s="121" t="s">
        <v>258</v>
      </c>
      <c r="E586" s="122">
        <v>49.74</v>
      </c>
      <c r="F586" s="123">
        <f t="shared" ref="F586:F623" si="249">IF(E586=0,0,ROUND(E586*(1+E$10)*(1-E$11),2))</f>
        <v>59.97</v>
      </c>
      <c r="G586" s="206"/>
      <c r="H586" s="183"/>
      <c r="I586" s="182">
        <f t="shared" ref="I586:I623" si="250">IF(ISBLANK(E586),0,ROUND(F586*G586,2))</f>
        <v>0</v>
      </c>
      <c r="J586" s="182">
        <f t="shared" ref="J586:J623" si="251">IF(ISBLANK(G586),0,ROUND(G586*H586,2))</f>
        <v>0</v>
      </c>
      <c r="K586" s="179"/>
      <c r="L586" s="183">
        <f t="shared" ref="L586:M623" si="252">G586</f>
        <v>0</v>
      </c>
      <c r="M586" s="183">
        <f t="shared" si="252"/>
        <v>0</v>
      </c>
      <c r="N586" s="184">
        <f t="shared" ref="N586:N623" si="253">IF(ISBLANK(E586),0,ROUND(F586*L586,2))</f>
        <v>0</v>
      </c>
      <c r="O586" s="184">
        <f t="shared" ref="O586:O623" si="254">IF(ISBLANK(L586),0,ROUND(L586*M586,2))</f>
        <v>0</v>
      </c>
      <c r="P586" s="181"/>
      <c r="Q586" s="199"/>
      <c r="R586" s="197" t="str">
        <f t="shared" si="212"/>
        <v/>
      </c>
      <c r="S586" s="197" t="str">
        <f t="shared" si="211"/>
        <v/>
      </c>
    </row>
    <row r="587" spans="1:19" ht="38.25">
      <c r="A587" s="200">
        <v>95565</v>
      </c>
      <c r="B587" s="205" t="s">
        <v>230</v>
      </c>
      <c r="C587" s="127" t="s">
        <v>862</v>
      </c>
      <c r="D587" s="121" t="s">
        <v>258</v>
      </c>
      <c r="E587" s="122">
        <v>78.45</v>
      </c>
      <c r="F587" s="123">
        <f t="shared" si="249"/>
        <v>94.58</v>
      </c>
      <c r="G587" s="206">
        <v>98.9</v>
      </c>
      <c r="H587" s="207">
        <f>F587</f>
        <v>94.58</v>
      </c>
      <c r="I587" s="182">
        <f t="shared" si="250"/>
        <v>9353.9599999999991</v>
      </c>
      <c r="J587" s="182">
        <f t="shared" si="251"/>
        <v>9353.9599999999991</v>
      </c>
      <c r="K587" s="179"/>
      <c r="L587" s="183">
        <f t="shared" si="252"/>
        <v>98.9</v>
      </c>
      <c r="M587" s="183">
        <f t="shared" si="252"/>
        <v>94.58</v>
      </c>
      <c r="N587" s="184">
        <f t="shared" si="253"/>
        <v>9353.9599999999991</v>
      </c>
      <c r="O587" s="184">
        <f t="shared" si="254"/>
        <v>9353.9599999999991</v>
      </c>
      <c r="P587" s="181"/>
      <c r="Q587" s="236"/>
      <c r="R587" s="237" t="str">
        <f t="shared" si="212"/>
        <v>x</v>
      </c>
      <c r="S587" s="197" t="str">
        <f t="shared" si="211"/>
        <v>x</v>
      </c>
    </row>
    <row r="588" spans="1:19" ht="38.25" hidden="1">
      <c r="A588" s="200">
        <v>95566</v>
      </c>
      <c r="B588" s="205" t="s">
        <v>230</v>
      </c>
      <c r="C588" s="127" t="s">
        <v>863</v>
      </c>
      <c r="D588" s="121" t="s">
        <v>258</v>
      </c>
      <c r="E588" s="122">
        <v>84.12</v>
      </c>
      <c r="F588" s="123">
        <f t="shared" si="249"/>
        <v>101.42</v>
      </c>
      <c r="G588" s="206"/>
      <c r="H588" s="183"/>
      <c r="I588" s="182">
        <f t="shared" si="250"/>
        <v>0</v>
      </c>
      <c r="J588" s="182">
        <f t="shared" si="251"/>
        <v>0</v>
      </c>
      <c r="K588" s="179"/>
      <c r="L588" s="183">
        <f t="shared" si="252"/>
        <v>0</v>
      </c>
      <c r="M588" s="183">
        <f t="shared" si="252"/>
        <v>0</v>
      </c>
      <c r="N588" s="184">
        <f t="shared" si="253"/>
        <v>0</v>
      </c>
      <c r="O588" s="184">
        <f t="shared" si="254"/>
        <v>0</v>
      </c>
      <c r="P588" s="181"/>
      <c r="Q588" s="199"/>
      <c r="R588" s="197" t="str">
        <f t="shared" si="212"/>
        <v/>
      </c>
      <c r="S588" s="197" t="str">
        <f t="shared" si="211"/>
        <v/>
      </c>
    </row>
    <row r="589" spans="1:19" ht="38.25">
      <c r="A589" s="200">
        <v>95568</v>
      </c>
      <c r="B589" s="205" t="s">
        <v>230</v>
      </c>
      <c r="C589" s="127" t="s">
        <v>864</v>
      </c>
      <c r="D589" s="121" t="s">
        <v>258</v>
      </c>
      <c r="E589" s="122">
        <v>64.55</v>
      </c>
      <c r="F589" s="123">
        <f t="shared" si="249"/>
        <v>77.819999999999993</v>
      </c>
      <c r="G589" s="206">
        <v>132.05000000000001</v>
      </c>
      <c r="H589" s="207">
        <f>F589</f>
        <v>77.819999999999993</v>
      </c>
      <c r="I589" s="182">
        <f t="shared" si="250"/>
        <v>10276.129999999999</v>
      </c>
      <c r="J589" s="182">
        <f t="shared" si="251"/>
        <v>10276.129999999999</v>
      </c>
      <c r="K589" s="179"/>
      <c r="L589" s="183">
        <f t="shared" si="252"/>
        <v>132.05000000000001</v>
      </c>
      <c r="M589" s="183">
        <f t="shared" si="252"/>
        <v>77.819999999999993</v>
      </c>
      <c r="N589" s="184">
        <f t="shared" si="253"/>
        <v>10276.129999999999</v>
      </c>
      <c r="O589" s="184">
        <f t="shared" si="254"/>
        <v>10276.129999999999</v>
      </c>
      <c r="P589" s="181"/>
      <c r="Q589" s="236"/>
      <c r="R589" s="237" t="str">
        <f t="shared" si="212"/>
        <v>x</v>
      </c>
      <c r="S589" s="197" t="str">
        <f t="shared" si="211"/>
        <v>x</v>
      </c>
    </row>
    <row r="590" spans="1:19" ht="38.25" hidden="1">
      <c r="A590" s="200">
        <v>95569</v>
      </c>
      <c r="B590" s="205" t="s">
        <v>230</v>
      </c>
      <c r="C590" s="127" t="s">
        <v>865</v>
      </c>
      <c r="D590" s="121" t="s">
        <v>258</v>
      </c>
      <c r="E590" s="122">
        <v>84.82</v>
      </c>
      <c r="F590" s="123">
        <f t="shared" si="249"/>
        <v>102.26</v>
      </c>
      <c r="G590" s="206"/>
      <c r="H590" s="183"/>
      <c r="I590" s="182">
        <f t="shared" si="250"/>
        <v>0</v>
      </c>
      <c r="J590" s="182">
        <f t="shared" si="251"/>
        <v>0</v>
      </c>
      <c r="K590" s="179"/>
      <c r="L590" s="183">
        <f t="shared" si="252"/>
        <v>0</v>
      </c>
      <c r="M590" s="183">
        <f t="shared" si="252"/>
        <v>0</v>
      </c>
      <c r="N590" s="184">
        <f t="shared" si="253"/>
        <v>0</v>
      </c>
      <c r="O590" s="184">
        <f t="shared" si="254"/>
        <v>0</v>
      </c>
      <c r="P590" s="181"/>
      <c r="Q590" s="199"/>
      <c r="R590" s="197" t="str">
        <f t="shared" si="212"/>
        <v/>
      </c>
      <c r="S590" s="197" t="str">
        <f t="shared" si="211"/>
        <v/>
      </c>
    </row>
    <row r="591" spans="1:19" ht="38.25" hidden="1">
      <c r="A591" s="200">
        <v>95570</v>
      </c>
      <c r="B591" s="205" t="s">
        <v>230</v>
      </c>
      <c r="C591" s="127" t="s">
        <v>866</v>
      </c>
      <c r="D591" s="121" t="s">
        <v>258</v>
      </c>
      <c r="E591" s="122">
        <v>55.41</v>
      </c>
      <c r="F591" s="123">
        <f t="shared" si="249"/>
        <v>66.8</v>
      </c>
      <c r="G591" s="206"/>
      <c r="H591" s="183"/>
      <c r="I591" s="182">
        <f t="shared" si="250"/>
        <v>0</v>
      </c>
      <c r="J591" s="182">
        <f t="shared" si="251"/>
        <v>0</v>
      </c>
      <c r="K591" s="179"/>
      <c r="L591" s="183">
        <f t="shared" si="252"/>
        <v>0</v>
      </c>
      <c r="M591" s="183">
        <f t="shared" si="252"/>
        <v>0</v>
      </c>
      <c r="N591" s="184">
        <f t="shared" si="253"/>
        <v>0</v>
      </c>
      <c r="O591" s="184">
        <f t="shared" si="254"/>
        <v>0</v>
      </c>
      <c r="P591" s="181"/>
      <c r="Q591" s="199"/>
      <c r="R591" s="197" t="str">
        <f t="shared" si="212"/>
        <v/>
      </c>
      <c r="S591" s="197" t="str">
        <f t="shared" si="211"/>
        <v/>
      </c>
    </row>
    <row r="592" spans="1:19" ht="38.25" hidden="1">
      <c r="A592" s="200">
        <v>95571</v>
      </c>
      <c r="B592" s="205" t="s">
        <v>230</v>
      </c>
      <c r="C592" s="127" t="s">
        <v>867</v>
      </c>
      <c r="D592" s="121" t="s">
        <v>258</v>
      </c>
      <c r="E592" s="122">
        <v>71.819999999999993</v>
      </c>
      <c r="F592" s="123">
        <f t="shared" si="249"/>
        <v>86.59</v>
      </c>
      <c r="G592" s="206"/>
      <c r="H592" s="183"/>
      <c r="I592" s="182">
        <f t="shared" si="250"/>
        <v>0</v>
      </c>
      <c r="J592" s="182">
        <f t="shared" si="251"/>
        <v>0</v>
      </c>
      <c r="K592" s="179"/>
      <c r="L592" s="183">
        <f t="shared" si="252"/>
        <v>0</v>
      </c>
      <c r="M592" s="183">
        <f t="shared" si="252"/>
        <v>0</v>
      </c>
      <c r="N592" s="184">
        <f t="shared" si="253"/>
        <v>0</v>
      </c>
      <c r="O592" s="184">
        <f t="shared" si="254"/>
        <v>0</v>
      </c>
      <c r="P592" s="181"/>
      <c r="Q592" s="199"/>
      <c r="R592" s="197" t="str">
        <f t="shared" si="212"/>
        <v/>
      </c>
      <c r="S592" s="197" t="str">
        <f t="shared" si="211"/>
        <v/>
      </c>
    </row>
    <row r="593" spans="1:19" ht="38.25" hidden="1">
      <c r="A593" s="200">
        <v>95572</v>
      </c>
      <c r="B593" s="205" t="s">
        <v>230</v>
      </c>
      <c r="C593" s="127" t="s">
        <v>868</v>
      </c>
      <c r="D593" s="121" t="s">
        <v>258</v>
      </c>
      <c r="E593" s="122">
        <v>93.78</v>
      </c>
      <c r="F593" s="123">
        <f t="shared" si="249"/>
        <v>113.06</v>
      </c>
      <c r="G593" s="206"/>
      <c r="H593" s="183"/>
      <c r="I593" s="182">
        <f t="shared" si="250"/>
        <v>0</v>
      </c>
      <c r="J593" s="182">
        <f t="shared" si="251"/>
        <v>0</v>
      </c>
      <c r="K593" s="179"/>
      <c r="L593" s="183">
        <f t="shared" si="252"/>
        <v>0</v>
      </c>
      <c r="M593" s="183">
        <f t="shared" si="252"/>
        <v>0</v>
      </c>
      <c r="N593" s="184">
        <f t="shared" si="253"/>
        <v>0</v>
      </c>
      <c r="O593" s="184">
        <f t="shared" si="254"/>
        <v>0</v>
      </c>
      <c r="P593" s="181"/>
      <c r="Q593" s="199"/>
      <c r="R593" s="197" t="str">
        <f t="shared" si="212"/>
        <v/>
      </c>
      <c r="S593" s="197" t="str">
        <f t="shared" si="211"/>
        <v/>
      </c>
    </row>
    <row r="594" spans="1:19" ht="38.25" hidden="1">
      <c r="A594" s="200">
        <v>92833</v>
      </c>
      <c r="B594" s="205" t="s">
        <v>230</v>
      </c>
      <c r="C594" s="127" t="s">
        <v>869</v>
      </c>
      <c r="D594" s="121" t="s">
        <v>258</v>
      </c>
      <c r="E594" s="122">
        <v>104.55</v>
      </c>
      <c r="F594" s="123">
        <f t="shared" si="249"/>
        <v>126.05</v>
      </c>
      <c r="G594" s="206"/>
      <c r="H594" s="183"/>
      <c r="I594" s="182">
        <f t="shared" si="250"/>
        <v>0</v>
      </c>
      <c r="J594" s="182">
        <f t="shared" si="251"/>
        <v>0</v>
      </c>
      <c r="K594" s="179"/>
      <c r="L594" s="183">
        <f t="shared" si="252"/>
        <v>0</v>
      </c>
      <c r="M594" s="183">
        <f t="shared" si="252"/>
        <v>0</v>
      </c>
      <c r="N594" s="184">
        <f t="shared" si="253"/>
        <v>0</v>
      </c>
      <c r="O594" s="184">
        <f t="shared" si="254"/>
        <v>0</v>
      </c>
      <c r="P594" s="181"/>
      <c r="Q594" s="199"/>
      <c r="R594" s="197" t="str">
        <f t="shared" si="212"/>
        <v/>
      </c>
      <c r="S594" s="197" t="str">
        <f t="shared" si="211"/>
        <v/>
      </c>
    </row>
    <row r="595" spans="1:19" ht="38.25" hidden="1">
      <c r="A595" s="200">
        <v>92835</v>
      </c>
      <c r="B595" s="205" t="s">
        <v>230</v>
      </c>
      <c r="C595" s="127" t="s">
        <v>870</v>
      </c>
      <c r="D595" s="121" t="s">
        <v>258</v>
      </c>
      <c r="E595" s="122">
        <v>136.85</v>
      </c>
      <c r="F595" s="123">
        <f t="shared" si="249"/>
        <v>164.99</v>
      </c>
      <c r="G595" s="206"/>
      <c r="H595" s="183"/>
      <c r="I595" s="182">
        <f t="shared" si="250"/>
        <v>0</v>
      </c>
      <c r="J595" s="182">
        <f t="shared" si="251"/>
        <v>0</v>
      </c>
      <c r="K595" s="179"/>
      <c r="L595" s="183">
        <f t="shared" si="252"/>
        <v>0</v>
      </c>
      <c r="M595" s="183">
        <f t="shared" si="252"/>
        <v>0</v>
      </c>
      <c r="N595" s="184">
        <f t="shared" si="253"/>
        <v>0</v>
      </c>
      <c r="O595" s="184">
        <f t="shared" si="254"/>
        <v>0</v>
      </c>
      <c r="P595" s="181"/>
      <c r="Q595" s="199"/>
      <c r="R595" s="197" t="str">
        <f t="shared" si="212"/>
        <v/>
      </c>
      <c r="S595" s="197" t="str">
        <f t="shared" si="211"/>
        <v/>
      </c>
    </row>
    <row r="596" spans="1:19" ht="38.25" hidden="1">
      <c r="A596" s="200">
        <v>92837</v>
      </c>
      <c r="B596" s="205" t="s">
        <v>230</v>
      </c>
      <c r="C596" s="127" t="s">
        <v>871</v>
      </c>
      <c r="D596" s="121" t="s">
        <v>258</v>
      </c>
      <c r="E596" s="122">
        <v>172.4</v>
      </c>
      <c r="F596" s="123">
        <f t="shared" si="249"/>
        <v>207.85</v>
      </c>
      <c r="G596" s="206"/>
      <c r="H596" s="183"/>
      <c r="I596" s="182">
        <f t="shared" si="250"/>
        <v>0</v>
      </c>
      <c r="J596" s="182">
        <f t="shared" si="251"/>
        <v>0</v>
      </c>
      <c r="K596" s="179"/>
      <c r="L596" s="183">
        <f t="shared" si="252"/>
        <v>0</v>
      </c>
      <c r="M596" s="183">
        <f t="shared" si="252"/>
        <v>0</v>
      </c>
      <c r="N596" s="184">
        <f t="shared" si="253"/>
        <v>0</v>
      </c>
      <c r="O596" s="184">
        <f t="shared" si="254"/>
        <v>0</v>
      </c>
      <c r="P596" s="181"/>
      <c r="Q596" s="199"/>
      <c r="R596" s="197" t="str">
        <f t="shared" si="212"/>
        <v/>
      </c>
      <c r="S596" s="197" t="str">
        <f t="shared" ref="S596:S659" si="255">IF(Q596="X","x",IF(Q596="xx","x",IF(OR(J596&gt;0,O596&gt;0),"x","")))</f>
        <v/>
      </c>
    </row>
    <row r="597" spans="1:19" ht="38.25" hidden="1">
      <c r="A597" s="200">
        <v>92839</v>
      </c>
      <c r="B597" s="205" t="s">
        <v>230</v>
      </c>
      <c r="C597" s="127" t="s">
        <v>872</v>
      </c>
      <c r="D597" s="121" t="s">
        <v>258</v>
      </c>
      <c r="E597" s="122">
        <v>225.25</v>
      </c>
      <c r="F597" s="123">
        <f t="shared" si="249"/>
        <v>271.56</v>
      </c>
      <c r="G597" s="206"/>
      <c r="H597" s="183"/>
      <c r="I597" s="182">
        <f t="shared" si="250"/>
        <v>0</v>
      </c>
      <c r="J597" s="182">
        <f t="shared" si="251"/>
        <v>0</v>
      </c>
      <c r="K597" s="179"/>
      <c r="L597" s="183">
        <f t="shared" si="252"/>
        <v>0</v>
      </c>
      <c r="M597" s="183">
        <f t="shared" si="252"/>
        <v>0</v>
      </c>
      <c r="N597" s="184">
        <f t="shared" si="253"/>
        <v>0</v>
      </c>
      <c r="O597" s="184">
        <f t="shared" si="254"/>
        <v>0</v>
      </c>
      <c r="P597" s="181"/>
      <c r="Q597" s="199"/>
      <c r="R597" s="197" t="s">
        <v>122</v>
      </c>
      <c r="S597" s="197" t="str">
        <f t="shared" si="255"/>
        <v/>
      </c>
    </row>
    <row r="598" spans="1:19" ht="38.25" hidden="1">
      <c r="A598" s="200">
        <v>92841</v>
      </c>
      <c r="B598" s="205" t="s">
        <v>230</v>
      </c>
      <c r="C598" s="127" t="s">
        <v>873</v>
      </c>
      <c r="D598" s="121" t="s">
        <v>258</v>
      </c>
      <c r="E598" s="122">
        <v>254.42</v>
      </c>
      <c r="F598" s="123">
        <f t="shared" si="249"/>
        <v>306.73</v>
      </c>
      <c r="G598" s="206"/>
      <c r="H598" s="183"/>
      <c r="I598" s="182">
        <f t="shared" si="250"/>
        <v>0</v>
      </c>
      <c r="J598" s="182">
        <f t="shared" si="251"/>
        <v>0</v>
      </c>
      <c r="K598" s="179"/>
      <c r="L598" s="183">
        <f t="shared" si="252"/>
        <v>0</v>
      </c>
      <c r="M598" s="183">
        <f t="shared" si="252"/>
        <v>0</v>
      </c>
      <c r="N598" s="184">
        <f t="shared" si="253"/>
        <v>0</v>
      </c>
      <c r="O598" s="184">
        <f t="shared" si="254"/>
        <v>0</v>
      </c>
      <c r="P598" s="181"/>
      <c r="Q598" s="199"/>
      <c r="R598" t="s">
        <v>122</v>
      </c>
      <c r="S598" s="197" t="str">
        <f t="shared" si="255"/>
        <v/>
      </c>
    </row>
    <row r="599" spans="1:19" ht="38.25" hidden="1">
      <c r="A599" s="200">
        <v>92847</v>
      </c>
      <c r="B599" s="205" t="s">
        <v>230</v>
      </c>
      <c r="C599" s="127" t="s">
        <v>874</v>
      </c>
      <c r="D599" s="121" t="s">
        <v>258</v>
      </c>
      <c r="E599" s="122">
        <v>439.69</v>
      </c>
      <c r="F599" s="123">
        <f t="shared" si="249"/>
        <v>530.09</v>
      </c>
      <c r="G599" s="206"/>
      <c r="H599" s="183"/>
      <c r="I599" s="182">
        <f t="shared" si="250"/>
        <v>0</v>
      </c>
      <c r="J599" s="182">
        <f t="shared" si="251"/>
        <v>0</v>
      </c>
      <c r="K599" s="179"/>
      <c r="L599" s="183">
        <f t="shared" si="252"/>
        <v>0</v>
      </c>
      <c r="M599" s="183">
        <f t="shared" si="252"/>
        <v>0</v>
      </c>
      <c r="N599" s="184">
        <f t="shared" si="253"/>
        <v>0</v>
      </c>
      <c r="O599" s="184">
        <f t="shared" si="254"/>
        <v>0</v>
      </c>
      <c r="P599" s="181"/>
      <c r="Q599" s="199"/>
      <c r="R599" t="s">
        <v>122</v>
      </c>
      <c r="S599" s="197" t="str">
        <f t="shared" si="255"/>
        <v/>
      </c>
    </row>
    <row r="600" spans="1:19" ht="38.25" hidden="1">
      <c r="A600" s="200">
        <v>92849</v>
      </c>
      <c r="B600" s="205" t="s">
        <v>230</v>
      </c>
      <c r="C600" s="127" t="s">
        <v>875</v>
      </c>
      <c r="D600" s="121" t="s">
        <v>258</v>
      </c>
      <c r="E600" s="122">
        <v>110.38</v>
      </c>
      <c r="F600" s="123">
        <f t="shared" si="249"/>
        <v>133.07</v>
      </c>
      <c r="G600" s="206"/>
      <c r="H600" s="183"/>
      <c r="I600" s="182">
        <f t="shared" si="250"/>
        <v>0</v>
      </c>
      <c r="J600" s="182">
        <f t="shared" si="251"/>
        <v>0</v>
      </c>
      <c r="K600" s="179"/>
      <c r="L600" s="183">
        <f t="shared" si="252"/>
        <v>0</v>
      </c>
      <c r="M600" s="183">
        <f t="shared" si="252"/>
        <v>0</v>
      </c>
      <c r="N600" s="184">
        <f t="shared" si="253"/>
        <v>0</v>
      </c>
      <c r="O600" s="184">
        <f t="shared" si="254"/>
        <v>0</v>
      </c>
      <c r="P600" s="181"/>
      <c r="Q600" s="199"/>
      <c r="R600" t="s">
        <v>122</v>
      </c>
      <c r="S600" s="197" t="str">
        <f t="shared" si="255"/>
        <v/>
      </c>
    </row>
    <row r="601" spans="1:19" ht="38.25" hidden="1">
      <c r="A601" s="200">
        <v>92851</v>
      </c>
      <c r="B601" s="205" t="s">
        <v>230</v>
      </c>
      <c r="C601" s="127" t="s">
        <v>876</v>
      </c>
      <c r="D601" s="121" t="s">
        <v>258</v>
      </c>
      <c r="E601" s="122">
        <v>144.11000000000001</v>
      </c>
      <c r="F601" s="123">
        <f t="shared" si="249"/>
        <v>173.74</v>
      </c>
      <c r="G601" s="206"/>
      <c r="H601" s="183"/>
      <c r="I601" s="182">
        <f t="shared" si="250"/>
        <v>0</v>
      </c>
      <c r="J601" s="182">
        <f t="shared" si="251"/>
        <v>0</v>
      </c>
      <c r="K601" s="179"/>
      <c r="L601" s="183">
        <f t="shared" si="252"/>
        <v>0</v>
      </c>
      <c r="M601" s="183">
        <f t="shared" si="252"/>
        <v>0</v>
      </c>
      <c r="N601" s="184">
        <f t="shared" si="253"/>
        <v>0</v>
      </c>
      <c r="O601" s="184">
        <f t="shared" si="254"/>
        <v>0</v>
      </c>
      <c r="P601" s="181"/>
      <c r="Q601" s="199"/>
      <c r="R601" t="s">
        <v>122</v>
      </c>
      <c r="S601" s="197" t="str">
        <f t="shared" si="255"/>
        <v/>
      </c>
    </row>
    <row r="602" spans="1:19" ht="38.25" hidden="1">
      <c r="A602" s="200">
        <v>92853</v>
      </c>
      <c r="B602" s="205" t="s">
        <v>230</v>
      </c>
      <c r="C602" s="127" t="s">
        <v>877</v>
      </c>
      <c r="D602" s="121" t="s">
        <v>258</v>
      </c>
      <c r="E602" s="122">
        <v>181.37</v>
      </c>
      <c r="F602" s="123">
        <f t="shared" si="249"/>
        <v>218.66</v>
      </c>
      <c r="G602" s="206"/>
      <c r="H602" s="183"/>
      <c r="I602" s="182">
        <f t="shared" si="250"/>
        <v>0</v>
      </c>
      <c r="J602" s="182">
        <f t="shared" si="251"/>
        <v>0</v>
      </c>
      <c r="K602" s="179"/>
      <c r="L602" s="183">
        <f t="shared" si="252"/>
        <v>0</v>
      </c>
      <c r="M602" s="183">
        <f t="shared" si="252"/>
        <v>0</v>
      </c>
      <c r="N602" s="184">
        <f t="shared" si="253"/>
        <v>0</v>
      </c>
      <c r="O602" s="184">
        <f t="shared" si="254"/>
        <v>0</v>
      </c>
      <c r="P602" s="181"/>
      <c r="Q602" s="199"/>
      <c r="R602" t="s">
        <v>122</v>
      </c>
      <c r="S602" s="197" t="str">
        <f t="shared" si="255"/>
        <v/>
      </c>
    </row>
    <row r="603" spans="1:19" ht="38.25" hidden="1">
      <c r="A603" s="200">
        <v>92855</v>
      </c>
      <c r="B603" s="205" t="s">
        <v>230</v>
      </c>
      <c r="C603" s="127" t="s">
        <v>878</v>
      </c>
      <c r="D603" s="121" t="s">
        <v>258</v>
      </c>
      <c r="E603" s="122">
        <v>235.77</v>
      </c>
      <c r="F603" s="123">
        <f t="shared" si="249"/>
        <v>284.24</v>
      </c>
      <c r="G603" s="206"/>
      <c r="H603" s="183"/>
      <c r="I603" s="182">
        <f t="shared" si="250"/>
        <v>0</v>
      </c>
      <c r="J603" s="182">
        <f t="shared" si="251"/>
        <v>0</v>
      </c>
      <c r="K603" s="179"/>
      <c r="L603" s="183">
        <f t="shared" si="252"/>
        <v>0</v>
      </c>
      <c r="M603" s="183">
        <f t="shared" si="252"/>
        <v>0</v>
      </c>
      <c r="N603" s="184">
        <f t="shared" si="253"/>
        <v>0</v>
      </c>
      <c r="O603" s="184">
        <f t="shared" si="254"/>
        <v>0</v>
      </c>
      <c r="P603" s="181"/>
      <c r="Q603" s="199"/>
      <c r="R603" t="s">
        <v>122</v>
      </c>
      <c r="S603" s="197" t="str">
        <f t="shared" si="255"/>
        <v/>
      </c>
    </row>
    <row r="604" spans="1:19" ht="38.25" hidden="1">
      <c r="A604" s="200">
        <v>92857</v>
      </c>
      <c r="B604" s="205" t="s">
        <v>230</v>
      </c>
      <c r="C604" s="127" t="s">
        <v>879</v>
      </c>
      <c r="D604" s="121" t="s">
        <v>258</v>
      </c>
      <c r="E604" s="122">
        <v>266.5</v>
      </c>
      <c r="F604" s="123">
        <f t="shared" si="249"/>
        <v>321.29000000000002</v>
      </c>
      <c r="G604" s="206"/>
      <c r="H604" s="183"/>
      <c r="I604" s="182">
        <f t="shared" si="250"/>
        <v>0</v>
      </c>
      <c r="J604" s="182">
        <f t="shared" si="251"/>
        <v>0</v>
      </c>
      <c r="K604" s="179"/>
      <c r="L604" s="183">
        <f t="shared" si="252"/>
        <v>0</v>
      </c>
      <c r="M604" s="183">
        <f t="shared" si="252"/>
        <v>0</v>
      </c>
      <c r="N604" s="184">
        <f t="shared" si="253"/>
        <v>0</v>
      </c>
      <c r="O604" s="184">
        <f t="shared" si="254"/>
        <v>0</v>
      </c>
      <c r="P604" s="181"/>
      <c r="Q604" s="199"/>
      <c r="R604" t="s">
        <v>122</v>
      </c>
      <c r="S604" s="197" t="str">
        <f t="shared" si="255"/>
        <v/>
      </c>
    </row>
    <row r="605" spans="1:19" ht="38.25" hidden="1">
      <c r="A605" s="200">
        <v>92863</v>
      </c>
      <c r="B605" s="205" t="s">
        <v>230</v>
      </c>
      <c r="C605" s="127" t="s">
        <v>880</v>
      </c>
      <c r="D605" s="121" t="s">
        <v>258</v>
      </c>
      <c r="E605" s="122">
        <v>456.6</v>
      </c>
      <c r="F605" s="123">
        <f t="shared" si="249"/>
        <v>550.48</v>
      </c>
      <c r="G605" s="206"/>
      <c r="H605" s="183"/>
      <c r="I605" s="182">
        <f t="shared" si="250"/>
        <v>0</v>
      </c>
      <c r="J605" s="182">
        <f t="shared" si="251"/>
        <v>0</v>
      </c>
      <c r="K605" s="179"/>
      <c r="L605" s="183">
        <f t="shared" si="252"/>
        <v>0</v>
      </c>
      <c r="M605" s="183">
        <f t="shared" si="252"/>
        <v>0</v>
      </c>
      <c r="N605" s="184">
        <f t="shared" si="253"/>
        <v>0</v>
      </c>
      <c r="O605" s="184">
        <f t="shared" si="254"/>
        <v>0</v>
      </c>
      <c r="P605" s="181"/>
      <c r="Q605" s="199"/>
      <c r="R605" t="s">
        <v>122</v>
      </c>
      <c r="S605" s="197" t="str">
        <f t="shared" si="255"/>
        <v/>
      </c>
    </row>
    <row r="606" spans="1:19" ht="38.25" hidden="1">
      <c r="A606" s="200">
        <v>92210</v>
      </c>
      <c r="B606" s="205" t="s">
        <v>230</v>
      </c>
      <c r="C606" s="127" t="s">
        <v>881</v>
      </c>
      <c r="D606" s="121" t="s">
        <v>258</v>
      </c>
      <c r="E606" s="122">
        <v>88.1</v>
      </c>
      <c r="F606" s="123">
        <f t="shared" si="249"/>
        <v>106.21</v>
      </c>
      <c r="G606" s="206"/>
      <c r="H606" s="183"/>
      <c r="I606" s="182">
        <f t="shared" si="250"/>
        <v>0</v>
      </c>
      <c r="J606" s="182">
        <f t="shared" si="251"/>
        <v>0</v>
      </c>
      <c r="K606" s="179"/>
      <c r="L606" s="183">
        <f t="shared" si="252"/>
        <v>0</v>
      </c>
      <c r="M606" s="183">
        <f t="shared" si="252"/>
        <v>0</v>
      </c>
      <c r="N606" s="184">
        <f t="shared" si="253"/>
        <v>0</v>
      </c>
      <c r="O606" s="184">
        <f t="shared" si="254"/>
        <v>0</v>
      </c>
      <c r="P606" s="181"/>
      <c r="Q606" s="199"/>
      <c r="R606" t="s">
        <v>122</v>
      </c>
      <c r="S606" s="197" t="str">
        <f t="shared" si="255"/>
        <v/>
      </c>
    </row>
    <row r="607" spans="1:19" ht="38.25" hidden="1">
      <c r="A607" s="200">
        <v>92211</v>
      </c>
      <c r="B607" s="205" t="s">
        <v>230</v>
      </c>
      <c r="C607" s="127" t="s">
        <v>882</v>
      </c>
      <c r="D607" s="121" t="s">
        <v>258</v>
      </c>
      <c r="E607" s="122">
        <v>112.61</v>
      </c>
      <c r="F607" s="123">
        <f t="shared" si="249"/>
        <v>135.76</v>
      </c>
      <c r="G607" s="206"/>
      <c r="H607" s="183"/>
      <c r="I607" s="182">
        <f t="shared" si="250"/>
        <v>0</v>
      </c>
      <c r="J607" s="182">
        <f t="shared" si="251"/>
        <v>0</v>
      </c>
      <c r="K607" s="179"/>
      <c r="L607" s="183">
        <f t="shared" si="252"/>
        <v>0</v>
      </c>
      <c r="M607" s="183">
        <f t="shared" si="252"/>
        <v>0</v>
      </c>
      <c r="N607" s="184">
        <f t="shared" si="253"/>
        <v>0</v>
      </c>
      <c r="O607" s="184">
        <f t="shared" si="254"/>
        <v>0</v>
      </c>
      <c r="P607" s="181"/>
      <c r="Q607" s="199"/>
      <c r="R607" t="s">
        <v>122</v>
      </c>
      <c r="S607" s="197" t="str">
        <f t="shared" si="255"/>
        <v/>
      </c>
    </row>
    <row r="608" spans="1:19" ht="38.25" hidden="1">
      <c r="A608" s="200">
        <v>92212</v>
      </c>
      <c r="B608" s="205" t="s">
        <v>230</v>
      </c>
      <c r="C608" s="127" t="s">
        <v>883</v>
      </c>
      <c r="D608" s="121" t="s">
        <v>258</v>
      </c>
      <c r="E608" s="122">
        <v>143.13</v>
      </c>
      <c r="F608" s="123">
        <f t="shared" si="249"/>
        <v>172.56</v>
      </c>
      <c r="G608" s="206"/>
      <c r="H608" s="183"/>
      <c r="I608" s="182">
        <f t="shared" si="250"/>
        <v>0</v>
      </c>
      <c r="J608" s="182">
        <f t="shared" si="251"/>
        <v>0</v>
      </c>
      <c r="K608" s="179"/>
      <c r="L608" s="183">
        <f t="shared" si="252"/>
        <v>0</v>
      </c>
      <c r="M608" s="183">
        <f t="shared" si="252"/>
        <v>0</v>
      </c>
      <c r="N608" s="184">
        <f t="shared" si="253"/>
        <v>0</v>
      </c>
      <c r="O608" s="184">
        <f t="shared" si="254"/>
        <v>0</v>
      </c>
      <c r="P608" s="181"/>
      <c r="Q608" s="199"/>
      <c r="R608" t="s">
        <v>122</v>
      </c>
      <c r="S608" s="197" t="str">
        <f t="shared" si="255"/>
        <v/>
      </c>
    </row>
    <row r="609" spans="1:19" ht="38.25" hidden="1">
      <c r="A609" s="200">
        <v>92213</v>
      </c>
      <c r="B609" s="205" t="s">
        <v>230</v>
      </c>
      <c r="C609" s="127" t="s">
        <v>884</v>
      </c>
      <c r="D609" s="121" t="s">
        <v>258</v>
      </c>
      <c r="E609" s="122">
        <v>187.99</v>
      </c>
      <c r="F609" s="123">
        <f t="shared" si="249"/>
        <v>226.64</v>
      </c>
      <c r="G609" s="206"/>
      <c r="H609" s="183"/>
      <c r="I609" s="182">
        <f t="shared" si="250"/>
        <v>0</v>
      </c>
      <c r="J609" s="182">
        <f t="shared" si="251"/>
        <v>0</v>
      </c>
      <c r="K609" s="179"/>
      <c r="L609" s="183">
        <f t="shared" si="252"/>
        <v>0</v>
      </c>
      <c r="M609" s="183">
        <f t="shared" si="252"/>
        <v>0</v>
      </c>
      <c r="N609" s="184">
        <f t="shared" si="253"/>
        <v>0</v>
      </c>
      <c r="O609" s="184">
        <f t="shared" si="254"/>
        <v>0</v>
      </c>
      <c r="P609" s="181"/>
      <c r="Q609" s="199"/>
      <c r="R609" t="s">
        <v>122</v>
      </c>
      <c r="S609" s="197" t="str">
        <f t="shared" si="255"/>
        <v/>
      </c>
    </row>
    <row r="610" spans="1:19" ht="38.25" hidden="1">
      <c r="A610" s="200">
        <v>92214</v>
      </c>
      <c r="B610" s="205" t="s">
        <v>230</v>
      </c>
      <c r="C610" s="127" t="s">
        <v>885</v>
      </c>
      <c r="D610" s="121" t="s">
        <v>258</v>
      </c>
      <c r="E610" s="122">
        <v>214.72</v>
      </c>
      <c r="F610" s="123">
        <f t="shared" si="249"/>
        <v>258.87</v>
      </c>
      <c r="G610" s="206"/>
      <c r="H610" s="183"/>
      <c r="I610" s="182">
        <f t="shared" si="250"/>
        <v>0</v>
      </c>
      <c r="J610" s="182">
        <f t="shared" si="251"/>
        <v>0</v>
      </c>
      <c r="K610" s="179"/>
      <c r="L610" s="183">
        <f t="shared" si="252"/>
        <v>0</v>
      </c>
      <c r="M610" s="183">
        <f t="shared" si="252"/>
        <v>0</v>
      </c>
      <c r="N610" s="184">
        <f t="shared" si="253"/>
        <v>0</v>
      </c>
      <c r="O610" s="184">
        <f t="shared" si="254"/>
        <v>0</v>
      </c>
      <c r="P610" s="181"/>
      <c r="Q610" s="199"/>
      <c r="R610" t="s">
        <v>122</v>
      </c>
      <c r="S610" s="197" t="str">
        <f t="shared" si="255"/>
        <v/>
      </c>
    </row>
    <row r="611" spans="1:19" ht="38.25" hidden="1">
      <c r="A611" s="200">
        <v>92215</v>
      </c>
      <c r="B611" s="205" t="s">
        <v>230</v>
      </c>
      <c r="C611" s="127" t="s">
        <v>886</v>
      </c>
      <c r="D611" s="121" t="s">
        <v>258</v>
      </c>
      <c r="E611" s="122">
        <v>258.67</v>
      </c>
      <c r="F611" s="123">
        <f t="shared" si="249"/>
        <v>311.85000000000002</v>
      </c>
      <c r="G611" s="206"/>
      <c r="H611" s="183"/>
      <c r="I611" s="182">
        <f t="shared" si="250"/>
        <v>0</v>
      </c>
      <c r="J611" s="182">
        <f t="shared" si="251"/>
        <v>0</v>
      </c>
      <c r="K611" s="179"/>
      <c r="L611" s="183">
        <f t="shared" si="252"/>
        <v>0</v>
      </c>
      <c r="M611" s="183">
        <f t="shared" si="252"/>
        <v>0</v>
      </c>
      <c r="N611" s="184">
        <f t="shared" si="253"/>
        <v>0</v>
      </c>
      <c r="O611" s="184">
        <f t="shared" si="254"/>
        <v>0</v>
      </c>
      <c r="P611" s="181"/>
      <c r="Q611" s="199"/>
      <c r="R611" t="s">
        <v>122</v>
      </c>
      <c r="S611" s="197" t="str">
        <f t="shared" si="255"/>
        <v/>
      </c>
    </row>
    <row r="612" spans="1:19" ht="38.25" hidden="1">
      <c r="A612" s="200">
        <v>92216</v>
      </c>
      <c r="B612" s="205" t="s">
        <v>230</v>
      </c>
      <c r="C612" s="127" t="s">
        <v>887</v>
      </c>
      <c r="D612" s="121" t="s">
        <v>258</v>
      </c>
      <c r="E612" s="122">
        <v>290.18</v>
      </c>
      <c r="F612" s="123">
        <f t="shared" si="249"/>
        <v>349.84</v>
      </c>
      <c r="G612" s="206"/>
      <c r="H612" s="183"/>
      <c r="I612" s="182">
        <f t="shared" si="250"/>
        <v>0</v>
      </c>
      <c r="J612" s="182">
        <f t="shared" si="251"/>
        <v>0</v>
      </c>
      <c r="K612" s="179"/>
      <c r="L612" s="183">
        <f t="shared" si="252"/>
        <v>0</v>
      </c>
      <c r="M612" s="183">
        <f t="shared" si="252"/>
        <v>0</v>
      </c>
      <c r="N612" s="184">
        <f t="shared" si="253"/>
        <v>0</v>
      </c>
      <c r="O612" s="184">
        <f t="shared" si="254"/>
        <v>0</v>
      </c>
      <c r="P612" s="181"/>
      <c r="Q612" s="199"/>
      <c r="R612" t="s">
        <v>122</v>
      </c>
      <c r="S612" s="197" t="str">
        <f t="shared" si="255"/>
        <v/>
      </c>
    </row>
    <row r="613" spans="1:19" ht="38.25" hidden="1">
      <c r="A613" s="200">
        <v>92219</v>
      </c>
      <c r="B613" s="205" t="s">
        <v>230</v>
      </c>
      <c r="C613" s="127" t="s">
        <v>888</v>
      </c>
      <c r="D613" s="121" t="s">
        <v>258</v>
      </c>
      <c r="E613" s="122">
        <v>95.1</v>
      </c>
      <c r="F613" s="123">
        <f t="shared" si="249"/>
        <v>114.65</v>
      </c>
      <c r="G613" s="206"/>
      <c r="H613" s="183"/>
      <c r="I613" s="182">
        <f t="shared" si="250"/>
        <v>0</v>
      </c>
      <c r="J613" s="182">
        <f t="shared" si="251"/>
        <v>0</v>
      </c>
      <c r="K613" s="179"/>
      <c r="L613" s="183">
        <f t="shared" si="252"/>
        <v>0</v>
      </c>
      <c r="M613" s="183">
        <f t="shared" si="252"/>
        <v>0</v>
      </c>
      <c r="N613" s="184">
        <f t="shared" si="253"/>
        <v>0</v>
      </c>
      <c r="O613" s="184">
        <f t="shared" si="254"/>
        <v>0</v>
      </c>
      <c r="P613" s="181"/>
      <c r="Q613" s="199"/>
      <c r="R613" t="s">
        <v>122</v>
      </c>
      <c r="S613" s="197" t="str">
        <f t="shared" si="255"/>
        <v/>
      </c>
    </row>
    <row r="614" spans="1:19" ht="38.25" hidden="1">
      <c r="A614" s="200">
        <v>92220</v>
      </c>
      <c r="B614" s="205" t="s">
        <v>230</v>
      </c>
      <c r="C614" s="127" t="s">
        <v>889</v>
      </c>
      <c r="D614" s="121" t="s">
        <v>258</v>
      </c>
      <c r="E614" s="122">
        <v>121.24</v>
      </c>
      <c r="F614" s="123">
        <f t="shared" si="249"/>
        <v>146.16999999999999</v>
      </c>
      <c r="G614" s="206"/>
      <c r="H614" s="183"/>
      <c r="I614" s="182">
        <f t="shared" si="250"/>
        <v>0</v>
      </c>
      <c r="J614" s="182">
        <f t="shared" si="251"/>
        <v>0</v>
      </c>
      <c r="K614" s="179"/>
      <c r="L614" s="183">
        <f t="shared" si="252"/>
        <v>0</v>
      </c>
      <c r="M614" s="183">
        <f t="shared" si="252"/>
        <v>0</v>
      </c>
      <c r="N614" s="184">
        <f t="shared" si="253"/>
        <v>0</v>
      </c>
      <c r="O614" s="184">
        <f t="shared" si="254"/>
        <v>0</v>
      </c>
      <c r="P614" s="181"/>
      <c r="Q614" s="199"/>
      <c r="R614" t="s">
        <v>122</v>
      </c>
      <c r="S614" s="197" t="str">
        <f t="shared" si="255"/>
        <v/>
      </c>
    </row>
    <row r="615" spans="1:19" ht="38.25" hidden="1">
      <c r="A615" s="200">
        <v>92221</v>
      </c>
      <c r="B615" s="205" t="s">
        <v>230</v>
      </c>
      <c r="C615" s="127" t="s">
        <v>890</v>
      </c>
      <c r="D615" s="121" t="s">
        <v>258</v>
      </c>
      <c r="E615" s="122">
        <v>153.26</v>
      </c>
      <c r="F615" s="123">
        <f t="shared" si="249"/>
        <v>184.77</v>
      </c>
      <c r="G615" s="206"/>
      <c r="H615" s="183"/>
      <c r="I615" s="182">
        <f t="shared" si="250"/>
        <v>0</v>
      </c>
      <c r="J615" s="182">
        <f t="shared" si="251"/>
        <v>0</v>
      </c>
      <c r="K615" s="179"/>
      <c r="L615" s="183">
        <f t="shared" si="252"/>
        <v>0</v>
      </c>
      <c r="M615" s="183">
        <f t="shared" si="252"/>
        <v>0</v>
      </c>
      <c r="N615" s="184">
        <f t="shared" si="253"/>
        <v>0</v>
      </c>
      <c r="O615" s="184">
        <f t="shared" si="254"/>
        <v>0</v>
      </c>
      <c r="P615" s="181"/>
      <c r="Q615" s="199"/>
      <c r="R615" t="s">
        <v>122</v>
      </c>
      <c r="S615" s="197" t="str">
        <f t="shared" si="255"/>
        <v/>
      </c>
    </row>
    <row r="616" spans="1:19" ht="38.25" hidden="1">
      <c r="A616" s="200">
        <v>92222</v>
      </c>
      <c r="B616" s="205" t="s">
        <v>230</v>
      </c>
      <c r="C616" s="127" t="s">
        <v>891</v>
      </c>
      <c r="D616" s="121" t="s">
        <v>258</v>
      </c>
      <c r="E616" s="122">
        <v>199.75</v>
      </c>
      <c r="F616" s="123">
        <f t="shared" si="249"/>
        <v>240.82</v>
      </c>
      <c r="G616" s="206"/>
      <c r="H616" s="183"/>
      <c r="I616" s="182">
        <f t="shared" si="250"/>
        <v>0</v>
      </c>
      <c r="J616" s="182">
        <f t="shared" si="251"/>
        <v>0</v>
      </c>
      <c r="K616" s="179"/>
      <c r="L616" s="183">
        <f t="shared" si="252"/>
        <v>0</v>
      </c>
      <c r="M616" s="183">
        <f t="shared" si="252"/>
        <v>0</v>
      </c>
      <c r="N616" s="184">
        <f t="shared" si="253"/>
        <v>0</v>
      </c>
      <c r="O616" s="184">
        <f t="shared" si="254"/>
        <v>0</v>
      </c>
      <c r="P616" s="181"/>
      <c r="Q616" s="199"/>
      <c r="R616" t="s">
        <v>122</v>
      </c>
      <c r="S616" s="197" t="str">
        <f t="shared" si="255"/>
        <v/>
      </c>
    </row>
    <row r="617" spans="1:19" ht="38.25" hidden="1">
      <c r="A617" s="200">
        <v>92223</v>
      </c>
      <c r="B617" s="205" t="s">
        <v>230</v>
      </c>
      <c r="C617" s="127" t="s">
        <v>892</v>
      </c>
      <c r="D617" s="121" t="s">
        <v>258</v>
      </c>
      <c r="E617" s="122">
        <v>227.89</v>
      </c>
      <c r="F617" s="123">
        <f t="shared" si="249"/>
        <v>274.74</v>
      </c>
      <c r="G617" s="206"/>
      <c r="H617" s="183"/>
      <c r="I617" s="182">
        <f t="shared" si="250"/>
        <v>0</v>
      </c>
      <c r="J617" s="182">
        <f t="shared" si="251"/>
        <v>0</v>
      </c>
      <c r="K617" s="179"/>
      <c r="L617" s="183">
        <f t="shared" si="252"/>
        <v>0</v>
      </c>
      <c r="M617" s="183">
        <f t="shared" si="252"/>
        <v>0</v>
      </c>
      <c r="N617" s="184">
        <f t="shared" si="253"/>
        <v>0</v>
      </c>
      <c r="O617" s="184">
        <f t="shared" si="254"/>
        <v>0</v>
      </c>
      <c r="P617" s="181"/>
      <c r="Q617" s="199"/>
      <c r="R617" t="s">
        <v>122</v>
      </c>
      <c r="S617" s="197" t="str">
        <f t="shared" si="255"/>
        <v/>
      </c>
    </row>
    <row r="618" spans="1:19" ht="38.25" hidden="1">
      <c r="A618" s="200">
        <v>92224</v>
      </c>
      <c r="B618" s="205" t="s">
        <v>230</v>
      </c>
      <c r="C618" s="127" t="s">
        <v>893</v>
      </c>
      <c r="D618" s="121" t="s">
        <v>258</v>
      </c>
      <c r="E618" s="122">
        <v>273.3</v>
      </c>
      <c r="F618" s="123">
        <f t="shared" si="249"/>
        <v>329.49</v>
      </c>
      <c r="G618" s="206"/>
      <c r="H618" s="183"/>
      <c r="I618" s="182">
        <f t="shared" si="250"/>
        <v>0</v>
      </c>
      <c r="J618" s="182">
        <f t="shared" si="251"/>
        <v>0</v>
      </c>
      <c r="K618" s="179"/>
      <c r="L618" s="183">
        <f t="shared" si="252"/>
        <v>0</v>
      </c>
      <c r="M618" s="183">
        <f t="shared" si="252"/>
        <v>0</v>
      </c>
      <c r="N618" s="184">
        <f t="shared" si="253"/>
        <v>0</v>
      </c>
      <c r="O618" s="184">
        <f t="shared" si="254"/>
        <v>0</v>
      </c>
      <c r="P618" s="181"/>
      <c r="Q618" s="199"/>
      <c r="R618" t="s">
        <v>122</v>
      </c>
      <c r="S618" s="197" t="str">
        <f t="shared" si="255"/>
        <v/>
      </c>
    </row>
    <row r="619" spans="1:19" ht="38.25" hidden="1">
      <c r="A619" s="200">
        <v>92226</v>
      </c>
      <c r="B619" s="205" t="s">
        <v>230</v>
      </c>
      <c r="C619" s="127" t="s">
        <v>894</v>
      </c>
      <c r="D619" s="121" t="s">
        <v>258</v>
      </c>
      <c r="E619" s="122">
        <v>306.52</v>
      </c>
      <c r="F619" s="123">
        <f t="shared" si="249"/>
        <v>369.54</v>
      </c>
      <c r="G619" s="206"/>
      <c r="H619" s="183"/>
      <c r="I619" s="182">
        <f t="shared" si="250"/>
        <v>0</v>
      </c>
      <c r="J619" s="182">
        <f t="shared" si="251"/>
        <v>0</v>
      </c>
      <c r="K619" s="179"/>
      <c r="L619" s="183">
        <f t="shared" si="252"/>
        <v>0</v>
      </c>
      <c r="M619" s="183">
        <f t="shared" si="252"/>
        <v>0</v>
      </c>
      <c r="N619" s="184">
        <f t="shared" si="253"/>
        <v>0</v>
      </c>
      <c r="O619" s="184">
        <f t="shared" si="254"/>
        <v>0</v>
      </c>
      <c r="P619" s="181"/>
      <c r="Q619" s="199"/>
      <c r="R619" t="s">
        <v>122</v>
      </c>
      <c r="S619" s="197" t="str">
        <f t="shared" si="255"/>
        <v/>
      </c>
    </row>
    <row r="620" spans="1:19" ht="38.25" hidden="1">
      <c r="A620" s="200">
        <v>92816</v>
      </c>
      <c r="B620" s="205" t="s">
        <v>230</v>
      </c>
      <c r="C620" s="127" t="s">
        <v>895</v>
      </c>
      <c r="D620" s="121" t="s">
        <v>258</v>
      </c>
      <c r="E620" s="122">
        <v>395.96</v>
      </c>
      <c r="F620" s="123">
        <f t="shared" si="249"/>
        <v>477.37</v>
      </c>
      <c r="G620" s="206"/>
      <c r="H620" s="183"/>
      <c r="I620" s="182">
        <f t="shared" si="250"/>
        <v>0</v>
      </c>
      <c r="J620" s="182">
        <f t="shared" si="251"/>
        <v>0</v>
      </c>
      <c r="K620" s="179"/>
      <c r="L620" s="183">
        <f t="shared" si="252"/>
        <v>0</v>
      </c>
      <c r="M620" s="183">
        <f t="shared" si="252"/>
        <v>0</v>
      </c>
      <c r="N620" s="184">
        <f t="shared" si="253"/>
        <v>0</v>
      </c>
      <c r="O620" s="184">
        <f t="shared" si="254"/>
        <v>0</v>
      </c>
      <c r="P620" s="181"/>
      <c r="Q620" s="199"/>
      <c r="R620" t="s">
        <v>122</v>
      </c>
      <c r="S620" s="197" t="str">
        <f t="shared" si="255"/>
        <v/>
      </c>
    </row>
    <row r="621" spans="1:19" ht="38.25" hidden="1">
      <c r="A621" s="200">
        <v>92818</v>
      </c>
      <c r="B621" s="205" t="s">
        <v>230</v>
      </c>
      <c r="C621" s="127" t="s">
        <v>896</v>
      </c>
      <c r="D621" s="121" t="s">
        <v>258</v>
      </c>
      <c r="E621" s="122">
        <v>572.66</v>
      </c>
      <c r="F621" s="123">
        <f t="shared" si="249"/>
        <v>690.4</v>
      </c>
      <c r="G621" s="206"/>
      <c r="H621" s="183"/>
      <c r="I621" s="182">
        <f t="shared" si="250"/>
        <v>0</v>
      </c>
      <c r="J621" s="182">
        <f t="shared" si="251"/>
        <v>0</v>
      </c>
      <c r="K621" s="179"/>
      <c r="L621" s="183">
        <f t="shared" si="252"/>
        <v>0</v>
      </c>
      <c r="M621" s="183">
        <f t="shared" si="252"/>
        <v>0</v>
      </c>
      <c r="N621" s="184">
        <f t="shared" si="253"/>
        <v>0</v>
      </c>
      <c r="O621" s="184">
        <f t="shared" si="254"/>
        <v>0</v>
      </c>
      <c r="P621" s="181"/>
      <c r="Q621" s="199"/>
      <c r="R621" t="s">
        <v>122</v>
      </c>
      <c r="S621" s="197" t="str">
        <f t="shared" si="255"/>
        <v/>
      </c>
    </row>
    <row r="622" spans="1:19" ht="38.25" hidden="1">
      <c r="A622" s="200">
        <v>92829</v>
      </c>
      <c r="B622" s="205" t="s">
        <v>230</v>
      </c>
      <c r="C622" s="127" t="s">
        <v>897</v>
      </c>
      <c r="D622" s="121" t="s">
        <v>258</v>
      </c>
      <c r="E622" s="122">
        <v>415.25</v>
      </c>
      <c r="F622" s="123">
        <f t="shared" si="249"/>
        <v>500.63</v>
      </c>
      <c r="G622" s="206"/>
      <c r="H622" s="183"/>
      <c r="I622" s="182">
        <f t="shared" si="250"/>
        <v>0</v>
      </c>
      <c r="J622" s="182">
        <f t="shared" si="251"/>
        <v>0</v>
      </c>
      <c r="K622" s="179"/>
      <c r="L622" s="183">
        <f t="shared" si="252"/>
        <v>0</v>
      </c>
      <c r="M622" s="183">
        <f t="shared" si="252"/>
        <v>0</v>
      </c>
      <c r="N622" s="184">
        <f t="shared" si="253"/>
        <v>0</v>
      </c>
      <c r="O622" s="184">
        <f t="shared" si="254"/>
        <v>0</v>
      </c>
      <c r="P622" s="181"/>
      <c r="Q622" s="198"/>
      <c r="R622" t="s">
        <v>122</v>
      </c>
      <c r="S622" s="197" t="str">
        <f t="shared" si="255"/>
        <v/>
      </c>
    </row>
    <row r="623" spans="1:19" ht="38.25" hidden="1">
      <c r="A623" s="200">
        <v>92831</v>
      </c>
      <c r="B623" s="205" t="s">
        <v>230</v>
      </c>
      <c r="C623" s="127" t="s">
        <v>898</v>
      </c>
      <c r="D623" s="121" t="s">
        <v>258</v>
      </c>
      <c r="E623" s="122">
        <v>596.36</v>
      </c>
      <c r="F623" s="123">
        <f t="shared" si="249"/>
        <v>718.97</v>
      </c>
      <c r="G623" s="206"/>
      <c r="H623" s="183"/>
      <c r="I623" s="182">
        <f t="shared" si="250"/>
        <v>0</v>
      </c>
      <c r="J623" s="182">
        <f t="shared" si="251"/>
        <v>0</v>
      </c>
      <c r="K623" s="179"/>
      <c r="L623" s="183">
        <f t="shared" si="252"/>
        <v>0</v>
      </c>
      <c r="M623" s="183">
        <f t="shared" si="252"/>
        <v>0</v>
      </c>
      <c r="N623" s="184">
        <f t="shared" si="253"/>
        <v>0</v>
      </c>
      <c r="O623" s="184">
        <f t="shared" si="254"/>
        <v>0</v>
      </c>
      <c r="P623" s="181"/>
      <c r="Q623" s="199"/>
      <c r="R623" t="s">
        <v>122</v>
      </c>
      <c r="S623" s="197" t="str">
        <f t="shared" si="255"/>
        <v/>
      </c>
    </row>
    <row r="624" spans="1:19" hidden="1">
      <c r="A624" s="200" t="s">
        <v>899</v>
      </c>
      <c r="B624" s="205"/>
      <c r="C624" s="127" t="s">
        <v>900</v>
      </c>
      <c r="D624" s="121"/>
      <c r="E624" s="122"/>
      <c r="F624" s="123"/>
      <c r="G624" s="253"/>
      <c r="H624" s="253"/>
      <c r="I624" s="254"/>
      <c r="J624" s="255"/>
      <c r="K624" s="179"/>
      <c r="L624" s="253"/>
      <c r="M624" s="253"/>
      <c r="N624" s="254"/>
      <c r="O624" s="255"/>
      <c r="P624" s="181"/>
      <c r="Q624" s="198" t="str">
        <f>IF(OR(SUM(J625:J625)&gt;0,SUM(O625:O625)&gt;0),"xx","")</f>
        <v/>
      </c>
      <c r="R624" t="s">
        <v>122</v>
      </c>
      <c r="S624" s="197" t="str">
        <f t="shared" si="255"/>
        <v/>
      </c>
    </row>
    <row r="625" spans="1:19" hidden="1">
      <c r="A625" s="200" t="s">
        <v>901</v>
      </c>
      <c r="B625" s="205" t="s">
        <v>230</v>
      </c>
      <c r="C625" s="127" t="s">
        <v>902</v>
      </c>
      <c r="D625" s="121" t="s">
        <v>232</v>
      </c>
      <c r="E625" s="122">
        <v>955.36</v>
      </c>
      <c r="F625" s="123">
        <f>IF(E625=0,0,ROUND(E625*(1+E$10)*(1-E$11),2))</f>
        <v>1151.78</v>
      </c>
      <c r="G625" s="206"/>
      <c r="H625" s="183"/>
      <c r="I625" s="182">
        <f t="shared" ref="I625" si="256">IF(ISBLANK(E625),0,ROUND(F625*G625,2))</f>
        <v>0</v>
      </c>
      <c r="J625" s="182">
        <f>IF(ISBLANK(G625),0,ROUND(G625*H625,2))</f>
        <v>0</v>
      </c>
      <c r="K625" s="179"/>
      <c r="L625" s="183">
        <f t="shared" ref="L625:M625" si="257">G625</f>
        <v>0</v>
      </c>
      <c r="M625" s="183">
        <f t="shared" si="257"/>
        <v>0</v>
      </c>
      <c r="N625" s="184">
        <f t="shared" ref="N625" si="258">IF(ISBLANK(E625),0,ROUND(F625*L625,2))</f>
        <v>0</v>
      </c>
      <c r="O625" s="184">
        <f t="shared" ref="O625" si="259">IF(ISBLANK(L625),0,ROUND(L625*M625,2))</f>
        <v>0</v>
      </c>
      <c r="P625" s="181"/>
      <c r="Q625" s="199"/>
      <c r="R625" t="s">
        <v>122</v>
      </c>
      <c r="S625" s="197" t="str">
        <f t="shared" si="255"/>
        <v/>
      </c>
    </row>
    <row r="626" spans="1:19" hidden="1">
      <c r="A626" s="200" t="s">
        <v>903</v>
      </c>
      <c r="B626" s="205"/>
      <c r="C626" s="127" t="s">
        <v>904</v>
      </c>
      <c r="D626" s="121"/>
      <c r="E626" s="122"/>
      <c r="F626" s="123"/>
      <c r="G626" s="253"/>
      <c r="H626" s="253"/>
      <c r="I626" s="254"/>
      <c r="J626" s="255"/>
      <c r="K626" s="179"/>
      <c r="L626" s="253"/>
      <c r="M626" s="253"/>
      <c r="N626" s="254"/>
      <c r="O626" s="255"/>
      <c r="P626" s="181"/>
      <c r="Q626" s="198" t="str">
        <f>IF(OR(SUM(J627:J633)&gt;0,SUM(O627:O633)&gt;0),"xx","")</f>
        <v/>
      </c>
      <c r="R626" t="s">
        <v>122</v>
      </c>
      <c r="S626" s="197" t="str">
        <f t="shared" si="255"/>
        <v/>
      </c>
    </row>
    <row r="627" spans="1:19" hidden="1">
      <c r="A627" s="200">
        <v>73660</v>
      </c>
      <c r="B627" s="205" t="s">
        <v>230</v>
      </c>
      <c r="C627" s="127" t="s">
        <v>905</v>
      </c>
      <c r="D627" s="121" t="s">
        <v>232</v>
      </c>
      <c r="E627" s="122">
        <v>77.180000000000007</v>
      </c>
      <c r="F627" s="123">
        <f t="shared" ref="F627:F633" si="260">IF(E627=0,0,ROUND(E627*(1+E$10)*(1-E$11),2))</f>
        <v>93.05</v>
      </c>
      <c r="G627" s="206"/>
      <c r="H627" s="183"/>
      <c r="I627" s="182">
        <f t="shared" ref="I627:I633" si="261">IF(ISBLANK(E627),0,ROUND(F627*G627,2))</f>
        <v>0</v>
      </c>
      <c r="J627" s="182">
        <f t="shared" ref="J627:J633" si="262">IF(ISBLANK(G627),0,ROUND(G627*H627,2))</f>
        <v>0</v>
      </c>
      <c r="K627" s="179"/>
      <c r="L627" s="183">
        <f t="shared" ref="L627:M633" si="263">G627</f>
        <v>0</v>
      </c>
      <c r="M627" s="183">
        <f t="shared" si="263"/>
        <v>0</v>
      </c>
      <c r="N627" s="184">
        <f t="shared" ref="N627:N633" si="264">IF(ISBLANK(E627),0,ROUND(F627*L627,2))</f>
        <v>0</v>
      </c>
      <c r="O627" s="184">
        <f t="shared" ref="O627:O633" si="265">IF(ISBLANK(L627),0,ROUND(L627*M627,2))</f>
        <v>0</v>
      </c>
      <c r="P627" s="181"/>
      <c r="Q627" s="198"/>
      <c r="R627" t="s">
        <v>122</v>
      </c>
      <c r="S627" s="197" t="str">
        <f t="shared" si="255"/>
        <v/>
      </c>
    </row>
    <row r="628" spans="1:19" hidden="1">
      <c r="A628" s="200">
        <v>73693</v>
      </c>
      <c r="B628" s="205" t="s">
        <v>230</v>
      </c>
      <c r="C628" s="127" t="s">
        <v>906</v>
      </c>
      <c r="D628" s="121" t="s">
        <v>232</v>
      </c>
      <c r="E628" s="122">
        <v>22.41</v>
      </c>
      <c r="F628" s="123">
        <f t="shared" si="260"/>
        <v>27.02</v>
      </c>
      <c r="G628" s="206"/>
      <c r="H628" s="183"/>
      <c r="I628" s="182">
        <f t="shared" si="261"/>
        <v>0</v>
      </c>
      <c r="J628" s="182">
        <f t="shared" si="262"/>
        <v>0</v>
      </c>
      <c r="K628" s="179"/>
      <c r="L628" s="183">
        <f t="shared" si="263"/>
        <v>0</v>
      </c>
      <c r="M628" s="183">
        <f t="shared" si="263"/>
        <v>0</v>
      </c>
      <c r="N628" s="184">
        <f t="shared" si="264"/>
        <v>0</v>
      </c>
      <c r="O628" s="184">
        <f t="shared" si="265"/>
        <v>0</v>
      </c>
      <c r="P628" s="181"/>
      <c r="Q628" s="199"/>
      <c r="R628" t="s">
        <v>122</v>
      </c>
      <c r="S628" s="197" t="str">
        <f t="shared" si="255"/>
        <v/>
      </c>
    </row>
    <row r="629" spans="1:19" hidden="1">
      <c r="A629" s="200" t="s">
        <v>907</v>
      </c>
      <c r="B629" s="205" t="s">
        <v>230</v>
      </c>
      <c r="C629" s="127" t="s">
        <v>908</v>
      </c>
      <c r="D629" s="121" t="s">
        <v>238</v>
      </c>
      <c r="E629" s="122">
        <v>83.42</v>
      </c>
      <c r="F629" s="123">
        <f t="shared" si="260"/>
        <v>100.57</v>
      </c>
      <c r="G629" s="206"/>
      <c r="H629" s="183"/>
      <c r="I629" s="182">
        <f t="shared" si="261"/>
        <v>0</v>
      </c>
      <c r="J629" s="182">
        <f t="shared" si="262"/>
        <v>0</v>
      </c>
      <c r="K629" s="179"/>
      <c r="L629" s="183">
        <f t="shared" si="263"/>
        <v>0</v>
      </c>
      <c r="M629" s="183">
        <f t="shared" si="263"/>
        <v>0</v>
      </c>
      <c r="N629" s="184">
        <f t="shared" si="264"/>
        <v>0</v>
      </c>
      <c r="O629" s="184">
        <f t="shared" si="265"/>
        <v>0</v>
      </c>
      <c r="P629" s="181"/>
      <c r="Q629" s="199"/>
      <c r="R629" t="s">
        <v>122</v>
      </c>
      <c r="S629" s="197" t="str">
        <f t="shared" si="255"/>
        <v/>
      </c>
    </row>
    <row r="630" spans="1:19" hidden="1">
      <c r="A630" s="200" t="s">
        <v>909</v>
      </c>
      <c r="B630" s="205" t="s">
        <v>230</v>
      </c>
      <c r="C630" s="127" t="s">
        <v>910</v>
      </c>
      <c r="D630" s="121" t="s">
        <v>238</v>
      </c>
      <c r="E630" s="122">
        <v>151</v>
      </c>
      <c r="F630" s="123">
        <f t="shared" si="260"/>
        <v>182.05</v>
      </c>
      <c r="G630" s="206"/>
      <c r="H630" s="183"/>
      <c r="I630" s="182">
        <f t="shared" si="261"/>
        <v>0</v>
      </c>
      <c r="J630" s="182">
        <f t="shared" si="262"/>
        <v>0</v>
      </c>
      <c r="K630" s="179"/>
      <c r="L630" s="183">
        <f t="shared" si="263"/>
        <v>0</v>
      </c>
      <c r="M630" s="183">
        <f t="shared" si="263"/>
        <v>0</v>
      </c>
      <c r="N630" s="184">
        <f t="shared" si="264"/>
        <v>0</v>
      </c>
      <c r="O630" s="184">
        <f t="shared" si="265"/>
        <v>0</v>
      </c>
      <c r="P630" s="181"/>
      <c r="Q630" s="198"/>
      <c r="R630" t="s">
        <v>122</v>
      </c>
      <c r="S630" s="197" t="str">
        <f t="shared" si="255"/>
        <v/>
      </c>
    </row>
    <row r="631" spans="1:19" hidden="1">
      <c r="A631" s="200" t="s">
        <v>911</v>
      </c>
      <c r="B631" s="205" t="s">
        <v>230</v>
      </c>
      <c r="C631" s="127" t="s">
        <v>912</v>
      </c>
      <c r="D631" s="121" t="s">
        <v>238</v>
      </c>
      <c r="E631" s="122">
        <v>83.42</v>
      </c>
      <c r="F631" s="123">
        <f t="shared" si="260"/>
        <v>100.57</v>
      </c>
      <c r="G631" s="206"/>
      <c r="H631" s="183"/>
      <c r="I631" s="182">
        <f t="shared" si="261"/>
        <v>0</v>
      </c>
      <c r="J631" s="182">
        <f t="shared" si="262"/>
        <v>0</v>
      </c>
      <c r="K631" s="179"/>
      <c r="L631" s="183">
        <f t="shared" si="263"/>
        <v>0</v>
      </c>
      <c r="M631" s="183">
        <f t="shared" si="263"/>
        <v>0</v>
      </c>
      <c r="N631" s="184">
        <f t="shared" si="264"/>
        <v>0</v>
      </c>
      <c r="O631" s="184">
        <f t="shared" si="265"/>
        <v>0</v>
      </c>
      <c r="P631" s="181"/>
      <c r="Q631" s="198"/>
      <c r="R631" t="s">
        <v>122</v>
      </c>
      <c r="S631" s="197" t="str">
        <f t="shared" si="255"/>
        <v/>
      </c>
    </row>
    <row r="632" spans="1:19" hidden="1">
      <c r="A632" s="200" t="s">
        <v>913</v>
      </c>
      <c r="B632" s="205" t="s">
        <v>230</v>
      </c>
      <c r="C632" s="127" t="s">
        <v>914</v>
      </c>
      <c r="D632" s="121" t="s">
        <v>238</v>
      </c>
      <c r="E632" s="122">
        <v>91.37</v>
      </c>
      <c r="F632" s="123">
        <f t="shared" si="260"/>
        <v>110.16</v>
      </c>
      <c r="G632" s="206"/>
      <c r="H632" s="183"/>
      <c r="I632" s="182">
        <f t="shared" si="261"/>
        <v>0</v>
      </c>
      <c r="J632" s="182">
        <f t="shared" si="262"/>
        <v>0</v>
      </c>
      <c r="K632" s="179"/>
      <c r="L632" s="183">
        <f t="shared" si="263"/>
        <v>0</v>
      </c>
      <c r="M632" s="183">
        <f t="shared" si="263"/>
        <v>0</v>
      </c>
      <c r="N632" s="184">
        <f t="shared" si="264"/>
        <v>0</v>
      </c>
      <c r="O632" s="184">
        <f t="shared" si="265"/>
        <v>0</v>
      </c>
      <c r="P632" s="181"/>
      <c r="Q632" s="199"/>
      <c r="R632" t="s">
        <v>122</v>
      </c>
      <c r="S632" s="197" t="str">
        <f t="shared" si="255"/>
        <v/>
      </c>
    </row>
    <row r="633" spans="1:19" hidden="1">
      <c r="A633" s="200" t="s">
        <v>915</v>
      </c>
      <c r="B633" s="205" t="s">
        <v>230</v>
      </c>
      <c r="C633" s="127" t="s">
        <v>916</v>
      </c>
      <c r="D633" s="121" t="s">
        <v>238</v>
      </c>
      <c r="E633" s="122">
        <v>83.42</v>
      </c>
      <c r="F633" s="123">
        <f t="shared" si="260"/>
        <v>100.57</v>
      </c>
      <c r="G633" s="206"/>
      <c r="H633" s="183"/>
      <c r="I633" s="182">
        <f t="shared" si="261"/>
        <v>0</v>
      </c>
      <c r="J633" s="182">
        <f t="shared" si="262"/>
        <v>0</v>
      </c>
      <c r="K633" s="179"/>
      <c r="L633" s="183">
        <f t="shared" si="263"/>
        <v>0</v>
      </c>
      <c r="M633" s="183">
        <f t="shared" si="263"/>
        <v>0</v>
      </c>
      <c r="N633" s="184">
        <f t="shared" si="264"/>
        <v>0</v>
      </c>
      <c r="O633" s="184">
        <f t="shared" si="265"/>
        <v>0</v>
      </c>
      <c r="P633" s="181"/>
      <c r="Q633" s="199"/>
      <c r="R633" t="s">
        <v>122</v>
      </c>
      <c r="S633" s="197" t="str">
        <f t="shared" si="255"/>
        <v/>
      </c>
    </row>
    <row r="634" spans="1:19">
      <c r="A634" s="200" t="s">
        <v>917</v>
      </c>
      <c r="B634" s="205"/>
      <c r="C634" s="127" t="s">
        <v>918</v>
      </c>
      <c r="D634" s="121"/>
      <c r="E634" s="122"/>
      <c r="F634" s="123"/>
      <c r="G634" s="253"/>
      <c r="H634" s="207">
        <f>F634</f>
        <v>0</v>
      </c>
      <c r="I634" s="254"/>
      <c r="J634" s="255"/>
      <c r="K634" s="179"/>
      <c r="L634" s="253"/>
      <c r="M634" s="253"/>
      <c r="N634" s="254"/>
      <c r="O634" s="255"/>
      <c r="P634" s="181"/>
      <c r="Q634" s="252" t="str">
        <f>IF(OR(SUM(J635:J841)&gt;0,SUM(O635:O841)&gt;0),"xx","")</f>
        <v>xx</v>
      </c>
      <c r="R634" s="256" t="s">
        <v>162</v>
      </c>
      <c r="S634" s="197" t="str">
        <f t="shared" si="255"/>
        <v>x</v>
      </c>
    </row>
    <row r="635" spans="1:19" hidden="1">
      <c r="A635" s="200" t="s">
        <v>919</v>
      </c>
      <c r="B635" s="205"/>
      <c r="C635" s="127" t="s">
        <v>920</v>
      </c>
      <c r="D635" s="121"/>
      <c r="E635" s="122"/>
      <c r="F635" s="123"/>
      <c r="G635" s="253"/>
      <c r="H635" s="253"/>
      <c r="I635" s="254"/>
      <c r="J635" s="255"/>
      <c r="K635" s="179"/>
      <c r="L635" s="253"/>
      <c r="M635" s="253"/>
      <c r="N635" s="254"/>
      <c r="O635" s="255"/>
      <c r="P635" s="181"/>
      <c r="Q635" s="198" t="str">
        <f>IF(OR(SUM(J636:J639)&gt;0,SUM(O636:O639)&gt;0),"xx","")</f>
        <v/>
      </c>
      <c r="R635" t="s">
        <v>122</v>
      </c>
      <c r="S635" s="197" t="str">
        <f t="shared" si="255"/>
        <v/>
      </c>
    </row>
    <row r="636" spans="1:19" hidden="1">
      <c r="A636" s="200">
        <v>73606</v>
      </c>
      <c r="B636" s="205" t="s">
        <v>230</v>
      </c>
      <c r="C636" s="127" t="s">
        <v>921</v>
      </c>
      <c r="D636" s="121" t="s">
        <v>274</v>
      </c>
      <c r="E636" s="122">
        <v>131.94</v>
      </c>
      <c r="F636" s="123">
        <f>IF(E636=0,0,ROUND(E636*(1+E$10)*(1-E$11),2))</f>
        <v>159.07</v>
      </c>
      <c r="G636" s="206"/>
      <c r="H636" s="183"/>
      <c r="I636" s="182">
        <f t="shared" ref="I636:I639" si="266">IF(ISBLANK(E636),0,ROUND(F636*G636,2))</f>
        <v>0</v>
      </c>
      <c r="J636" s="182">
        <f t="shared" ref="J636:J639" si="267">IF(ISBLANK(G636),0,ROUND(G636*H636,2))</f>
        <v>0</v>
      </c>
      <c r="K636" s="179"/>
      <c r="L636" s="183">
        <f t="shared" ref="L636:M639" si="268">G636</f>
        <v>0</v>
      </c>
      <c r="M636" s="183">
        <f t="shared" si="268"/>
        <v>0</v>
      </c>
      <c r="N636" s="184">
        <f t="shared" ref="N636:N639" si="269">IF(ISBLANK(E636),0,ROUND(F636*L636,2))</f>
        <v>0</v>
      </c>
      <c r="O636" s="184">
        <f t="shared" ref="O636:O639" si="270">IF(ISBLANK(L636),0,ROUND(L636*M636,2))</f>
        <v>0</v>
      </c>
      <c r="P636" s="181"/>
      <c r="Q636" s="199"/>
      <c r="R636" t="s">
        <v>122</v>
      </c>
      <c r="S636" s="197" t="str">
        <f t="shared" si="255"/>
        <v/>
      </c>
    </row>
    <row r="637" spans="1:19" hidden="1">
      <c r="A637" s="200">
        <v>73607</v>
      </c>
      <c r="B637" s="205" t="s">
        <v>230</v>
      </c>
      <c r="C637" s="127" t="s">
        <v>922</v>
      </c>
      <c r="D637" s="121" t="s">
        <v>274</v>
      </c>
      <c r="E637" s="122">
        <v>87.96</v>
      </c>
      <c r="F637" s="123">
        <f>IF(E637=0,0,ROUND(E637*(1+E$10)*(1-E$11),2))</f>
        <v>106.04</v>
      </c>
      <c r="G637" s="206"/>
      <c r="H637" s="183"/>
      <c r="I637" s="182">
        <f t="shared" si="266"/>
        <v>0</v>
      </c>
      <c r="J637" s="182">
        <f t="shared" si="267"/>
        <v>0</v>
      </c>
      <c r="K637" s="179"/>
      <c r="L637" s="183">
        <f t="shared" si="268"/>
        <v>0</v>
      </c>
      <c r="M637" s="183">
        <f t="shared" si="268"/>
        <v>0</v>
      </c>
      <c r="N637" s="184">
        <f t="shared" si="269"/>
        <v>0</v>
      </c>
      <c r="O637" s="184">
        <f t="shared" si="270"/>
        <v>0</v>
      </c>
      <c r="P637" s="181"/>
      <c r="Q637" s="199"/>
      <c r="R637" t="s">
        <v>122</v>
      </c>
      <c r="S637" s="197" t="str">
        <f t="shared" si="255"/>
        <v/>
      </c>
    </row>
    <row r="638" spans="1:19" hidden="1">
      <c r="A638" s="200">
        <v>84798</v>
      </c>
      <c r="B638" s="205" t="s">
        <v>230</v>
      </c>
      <c r="C638" s="127" t="s">
        <v>923</v>
      </c>
      <c r="D638" s="121" t="s">
        <v>274</v>
      </c>
      <c r="E638" s="122">
        <v>242.03</v>
      </c>
      <c r="F638" s="123">
        <f>IF(E638=0,0,ROUND(E638*(1+E$10)*(1-E$11),2))</f>
        <v>291.79000000000002</v>
      </c>
      <c r="G638" s="206"/>
      <c r="H638" s="183"/>
      <c r="I638" s="182">
        <f t="shared" si="266"/>
        <v>0</v>
      </c>
      <c r="J638" s="182">
        <f t="shared" si="267"/>
        <v>0</v>
      </c>
      <c r="K638" s="179"/>
      <c r="L638" s="183">
        <f t="shared" si="268"/>
        <v>0</v>
      </c>
      <c r="M638" s="183">
        <f t="shared" si="268"/>
        <v>0</v>
      </c>
      <c r="N638" s="184">
        <f t="shared" si="269"/>
        <v>0</v>
      </c>
      <c r="O638" s="184">
        <f t="shared" si="270"/>
        <v>0</v>
      </c>
      <c r="P638" s="181"/>
      <c r="Q638" s="198"/>
      <c r="R638" t="s">
        <v>122</v>
      </c>
      <c r="S638" s="197" t="str">
        <f t="shared" si="255"/>
        <v/>
      </c>
    </row>
    <row r="639" spans="1:19" hidden="1">
      <c r="A639" s="200">
        <v>84796</v>
      </c>
      <c r="B639" s="205" t="s">
        <v>230</v>
      </c>
      <c r="C639" s="127" t="s">
        <v>924</v>
      </c>
      <c r="D639" s="121" t="s">
        <v>274</v>
      </c>
      <c r="E639" s="122">
        <v>529.14</v>
      </c>
      <c r="F639" s="123">
        <f>IF(E639=0,0,ROUND(E639*(1+E$10)*(1-E$11),2))</f>
        <v>637.92999999999995</v>
      </c>
      <c r="G639" s="206"/>
      <c r="H639" s="183"/>
      <c r="I639" s="182">
        <f t="shared" si="266"/>
        <v>0</v>
      </c>
      <c r="J639" s="182">
        <f t="shared" si="267"/>
        <v>0</v>
      </c>
      <c r="K639" s="179"/>
      <c r="L639" s="183">
        <f t="shared" si="268"/>
        <v>0</v>
      </c>
      <c r="M639" s="183">
        <f t="shared" si="268"/>
        <v>0</v>
      </c>
      <c r="N639" s="184">
        <f t="shared" si="269"/>
        <v>0</v>
      </c>
      <c r="O639" s="184">
        <f t="shared" si="270"/>
        <v>0</v>
      </c>
      <c r="P639" s="181"/>
      <c r="Q639" s="198"/>
      <c r="R639" t="s">
        <v>122</v>
      </c>
      <c r="S639" s="197" t="str">
        <f t="shared" si="255"/>
        <v/>
      </c>
    </row>
    <row r="640" spans="1:19" hidden="1">
      <c r="A640" s="200" t="s">
        <v>925</v>
      </c>
      <c r="B640" s="205"/>
      <c r="C640" s="127" t="s">
        <v>926</v>
      </c>
      <c r="D640" s="121"/>
      <c r="E640" s="122"/>
      <c r="F640" s="123"/>
      <c r="G640" s="253"/>
      <c r="H640" s="253"/>
      <c r="I640" s="254"/>
      <c r="J640" s="255"/>
      <c r="K640" s="179"/>
      <c r="L640" s="253"/>
      <c r="M640" s="253"/>
      <c r="N640" s="254"/>
      <c r="O640" s="255"/>
      <c r="P640" s="181"/>
      <c r="Q640" s="198" t="str">
        <f>IF(OR(SUM(J641:J643)&gt;0,SUM(O641:O643)&gt;0),"xx","")</f>
        <v/>
      </c>
      <c r="R640" t="s">
        <v>122</v>
      </c>
      <c r="S640" s="197" t="str">
        <f t="shared" si="255"/>
        <v/>
      </c>
    </row>
    <row r="641" spans="1:19" hidden="1">
      <c r="A641" s="200">
        <v>6171</v>
      </c>
      <c r="B641" s="205" t="s">
        <v>230</v>
      </c>
      <c r="C641" s="127" t="s">
        <v>927</v>
      </c>
      <c r="D641" s="121" t="s">
        <v>274</v>
      </c>
      <c r="E641" s="122">
        <v>21.7</v>
      </c>
      <c r="F641" s="123">
        <f>IF(E641=0,0,ROUND(E641*(1+E$10)*(1-E$11),2))</f>
        <v>26.16</v>
      </c>
      <c r="G641" s="206"/>
      <c r="H641" s="183"/>
      <c r="I641" s="182">
        <f t="shared" ref="I641:I643" si="271">IF(ISBLANK(E641),0,ROUND(F641*G641,2))</f>
        <v>0</v>
      </c>
      <c r="J641" s="182">
        <f t="shared" ref="J641:J643" si="272">IF(ISBLANK(G641),0,ROUND(G641*H641,2))</f>
        <v>0</v>
      </c>
      <c r="K641" s="179"/>
      <c r="L641" s="183">
        <f t="shared" ref="L641:M643" si="273">G641</f>
        <v>0</v>
      </c>
      <c r="M641" s="183">
        <f t="shared" si="273"/>
        <v>0</v>
      </c>
      <c r="N641" s="184">
        <f t="shared" ref="N641:N643" si="274">IF(ISBLANK(E641),0,ROUND(F641*L641,2))</f>
        <v>0</v>
      </c>
      <c r="O641" s="184">
        <f t="shared" ref="O641:O643" si="275">IF(ISBLANK(L641),0,ROUND(L641*M641,2))</f>
        <v>0</v>
      </c>
      <c r="P641" s="181"/>
      <c r="Q641" s="199"/>
      <c r="R641" t="s">
        <v>122</v>
      </c>
      <c r="S641" s="197" t="str">
        <f t="shared" si="255"/>
        <v/>
      </c>
    </row>
    <row r="642" spans="1:19" hidden="1">
      <c r="A642" s="200">
        <v>6087</v>
      </c>
      <c r="B642" s="205" t="s">
        <v>230</v>
      </c>
      <c r="C642" s="127" t="s">
        <v>928</v>
      </c>
      <c r="D642" s="121" t="s">
        <v>274</v>
      </c>
      <c r="E642" s="122">
        <v>21.54</v>
      </c>
      <c r="F642" s="123">
        <f>IF(E642=0,0,ROUND(E642*(1+E$10)*(1-E$11),2))</f>
        <v>25.97</v>
      </c>
      <c r="G642" s="206"/>
      <c r="H642" s="183"/>
      <c r="I642" s="182">
        <f t="shared" si="271"/>
        <v>0</v>
      </c>
      <c r="J642" s="182">
        <f t="shared" si="272"/>
        <v>0</v>
      </c>
      <c r="K642" s="179"/>
      <c r="L642" s="183">
        <f t="shared" si="273"/>
        <v>0</v>
      </c>
      <c r="M642" s="183">
        <f t="shared" si="273"/>
        <v>0</v>
      </c>
      <c r="N642" s="184">
        <f t="shared" si="274"/>
        <v>0</v>
      </c>
      <c r="O642" s="184">
        <f t="shared" si="275"/>
        <v>0</v>
      </c>
      <c r="P642" s="181"/>
      <c r="Q642" s="199"/>
      <c r="R642" t="s">
        <v>122</v>
      </c>
      <c r="S642" s="197" t="str">
        <f t="shared" si="255"/>
        <v/>
      </c>
    </row>
    <row r="643" spans="1:19" ht="38.25" hidden="1">
      <c r="A643" s="200">
        <v>83627</v>
      </c>
      <c r="B643" s="205" t="s">
        <v>230</v>
      </c>
      <c r="C643" s="127" t="s">
        <v>929</v>
      </c>
      <c r="D643" s="121" t="s">
        <v>274</v>
      </c>
      <c r="E643" s="122">
        <v>435.2</v>
      </c>
      <c r="F643" s="123">
        <f>IF(E643=0,0,ROUND(E643*(1+E$10)*(1-E$11),2))</f>
        <v>524.67999999999995</v>
      </c>
      <c r="G643" s="206"/>
      <c r="H643" s="183"/>
      <c r="I643" s="182">
        <f t="shared" si="271"/>
        <v>0</v>
      </c>
      <c r="J643" s="182">
        <f t="shared" si="272"/>
        <v>0</v>
      </c>
      <c r="K643" s="179"/>
      <c r="L643" s="183">
        <f t="shared" si="273"/>
        <v>0</v>
      </c>
      <c r="M643" s="183">
        <f t="shared" si="273"/>
        <v>0</v>
      </c>
      <c r="N643" s="184">
        <f t="shared" si="274"/>
        <v>0</v>
      </c>
      <c r="O643" s="184">
        <f t="shared" si="275"/>
        <v>0</v>
      </c>
      <c r="P643" s="181"/>
      <c r="Q643" s="199"/>
      <c r="R643" t="s">
        <v>122</v>
      </c>
      <c r="S643" s="197" t="str">
        <f t="shared" si="255"/>
        <v/>
      </c>
    </row>
    <row r="644" spans="1:19" hidden="1">
      <c r="A644" s="200" t="s">
        <v>930</v>
      </c>
      <c r="B644" s="205"/>
      <c r="C644" s="127" t="s">
        <v>931</v>
      </c>
      <c r="D644" s="121"/>
      <c r="E644" s="122"/>
      <c r="F644" s="123"/>
      <c r="G644" s="253"/>
      <c r="H644" s="253"/>
      <c r="I644" s="254"/>
      <c r="J644" s="255"/>
      <c r="K644" s="179"/>
      <c r="L644" s="253"/>
      <c r="M644" s="253"/>
      <c r="N644" s="254"/>
      <c r="O644" s="255"/>
      <c r="P644" s="181"/>
      <c r="Q644" s="198" t="str">
        <f>IF(OR(SUM(J645:J653)&gt;0,SUM(O645:O653)&gt;0),"xx","")</f>
        <v/>
      </c>
      <c r="R644" t="s">
        <v>122</v>
      </c>
      <c r="S644" s="197" t="str">
        <f t="shared" si="255"/>
        <v/>
      </c>
    </row>
    <row r="645" spans="1:19" ht="25.5" hidden="1">
      <c r="A645" s="200">
        <v>90724</v>
      </c>
      <c r="B645" s="205" t="s">
        <v>230</v>
      </c>
      <c r="C645" s="127" t="s">
        <v>932</v>
      </c>
      <c r="D645" s="121" t="s">
        <v>274</v>
      </c>
      <c r="E645" s="122">
        <v>20.69</v>
      </c>
      <c r="F645" s="123">
        <f t="shared" ref="F645:F653" si="276">IF(E645=0,0,ROUND(E645*(1+E$10)*(1-E$11),2))</f>
        <v>24.94</v>
      </c>
      <c r="G645" s="206"/>
      <c r="H645" s="183"/>
      <c r="I645" s="182">
        <f t="shared" ref="I645:I653" si="277">IF(ISBLANK(E645),0,ROUND(F645*G645,2))</f>
        <v>0</v>
      </c>
      <c r="J645" s="182">
        <f t="shared" ref="J645:J653" si="278">IF(ISBLANK(G645),0,ROUND(G645*H645,2))</f>
        <v>0</v>
      </c>
      <c r="K645" s="179"/>
      <c r="L645" s="183">
        <f t="shared" ref="L645:M653" si="279">G645</f>
        <v>0</v>
      </c>
      <c r="M645" s="183">
        <f t="shared" si="279"/>
        <v>0</v>
      </c>
      <c r="N645" s="184">
        <f t="shared" ref="N645:N653" si="280">IF(ISBLANK(E645),0,ROUND(F645*L645,2))</f>
        <v>0</v>
      </c>
      <c r="O645" s="184">
        <f t="shared" ref="O645:O653" si="281">IF(ISBLANK(L645),0,ROUND(L645*M645,2))</f>
        <v>0</v>
      </c>
      <c r="P645" s="181"/>
      <c r="Q645" s="199"/>
      <c r="R645" t="s">
        <v>122</v>
      </c>
      <c r="S645" s="197" t="str">
        <f t="shared" si="255"/>
        <v/>
      </c>
    </row>
    <row r="646" spans="1:19" ht="25.5" hidden="1">
      <c r="A646" s="200">
        <v>90725</v>
      </c>
      <c r="B646" s="205" t="s">
        <v>230</v>
      </c>
      <c r="C646" s="127" t="s">
        <v>933</v>
      </c>
      <c r="D646" s="121" t="s">
        <v>274</v>
      </c>
      <c r="E646" s="122">
        <v>25.54</v>
      </c>
      <c r="F646" s="123">
        <f t="shared" si="276"/>
        <v>30.79</v>
      </c>
      <c r="G646" s="206"/>
      <c r="H646" s="183"/>
      <c r="I646" s="182">
        <f t="shared" si="277"/>
        <v>0</v>
      </c>
      <c r="J646" s="182">
        <f t="shared" si="278"/>
        <v>0</v>
      </c>
      <c r="K646" s="179"/>
      <c r="L646" s="183">
        <f t="shared" si="279"/>
        <v>0</v>
      </c>
      <c r="M646" s="183">
        <f t="shared" si="279"/>
        <v>0</v>
      </c>
      <c r="N646" s="184">
        <f t="shared" si="280"/>
        <v>0</v>
      </c>
      <c r="O646" s="184">
        <f t="shared" si="281"/>
        <v>0</v>
      </c>
      <c r="P646" s="181"/>
      <c r="Q646" s="199"/>
      <c r="R646" t="s">
        <v>122</v>
      </c>
      <c r="S646" s="197" t="str">
        <f t="shared" si="255"/>
        <v/>
      </c>
    </row>
    <row r="647" spans="1:19" ht="25.5" hidden="1">
      <c r="A647" s="200">
        <v>90726</v>
      </c>
      <c r="B647" s="205" t="s">
        <v>230</v>
      </c>
      <c r="C647" s="127" t="s">
        <v>934</v>
      </c>
      <c r="D647" s="121" t="s">
        <v>274</v>
      </c>
      <c r="E647" s="122">
        <v>30.39</v>
      </c>
      <c r="F647" s="123">
        <f t="shared" si="276"/>
        <v>36.64</v>
      </c>
      <c r="G647" s="206"/>
      <c r="H647" s="183"/>
      <c r="I647" s="182">
        <f t="shared" si="277"/>
        <v>0</v>
      </c>
      <c r="J647" s="182">
        <f t="shared" si="278"/>
        <v>0</v>
      </c>
      <c r="K647" s="179"/>
      <c r="L647" s="183">
        <f t="shared" si="279"/>
        <v>0</v>
      </c>
      <c r="M647" s="183">
        <f t="shared" si="279"/>
        <v>0</v>
      </c>
      <c r="N647" s="184">
        <f t="shared" si="280"/>
        <v>0</v>
      </c>
      <c r="O647" s="184">
        <f t="shared" si="281"/>
        <v>0</v>
      </c>
      <c r="P647" s="181"/>
      <c r="Q647" s="199"/>
      <c r="R647" t="s">
        <v>122</v>
      </c>
      <c r="S647" s="197" t="str">
        <f t="shared" si="255"/>
        <v/>
      </c>
    </row>
    <row r="648" spans="1:19" ht="25.5" hidden="1">
      <c r="A648" s="200">
        <v>90727</v>
      </c>
      <c r="B648" s="205" t="s">
        <v>230</v>
      </c>
      <c r="C648" s="127" t="s">
        <v>935</v>
      </c>
      <c r="D648" s="121" t="s">
        <v>274</v>
      </c>
      <c r="E648" s="122">
        <v>35.24</v>
      </c>
      <c r="F648" s="123">
        <f t="shared" si="276"/>
        <v>42.49</v>
      </c>
      <c r="G648" s="206"/>
      <c r="H648" s="183"/>
      <c r="I648" s="182">
        <f t="shared" si="277"/>
        <v>0</v>
      </c>
      <c r="J648" s="182">
        <f t="shared" si="278"/>
        <v>0</v>
      </c>
      <c r="K648" s="179"/>
      <c r="L648" s="183">
        <f t="shared" si="279"/>
        <v>0</v>
      </c>
      <c r="M648" s="183">
        <f t="shared" si="279"/>
        <v>0</v>
      </c>
      <c r="N648" s="184">
        <f t="shared" si="280"/>
        <v>0</v>
      </c>
      <c r="O648" s="184">
        <f t="shared" si="281"/>
        <v>0</v>
      </c>
      <c r="P648" s="181"/>
      <c r="Q648" s="199"/>
      <c r="R648" t="s">
        <v>122</v>
      </c>
      <c r="S648" s="197" t="str">
        <f t="shared" si="255"/>
        <v/>
      </c>
    </row>
    <row r="649" spans="1:19" ht="25.5" hidden="1">
      <c r="A649" s="200">
        <v>90728</v>
      </c>
      <c r="B649" s="205" t="s">
        <v>230</v>
      </c>
      <c r="C649" s="127" t="s">
        <v>936</v>
      </c>
      <c r="D649" s="121" t="s">
        <v>274</v>
      </c>
      <c r="E649" s="122">
        <v>40.090000000000003</v>
      </c>
      <c r="F649" s="123">
        <f t="shared" si="276"/>
        <v>48.33</v>
      </c>
      <c r="G649" s="206"/>
      <c r="H649" s="183"/>
      <c r="I649" s="182">
        <f t="shared" si="277"/>
        <v>0</v>
      </c>
      <c r="J649" s="182">
        <f t="shared" si="278"/>
        <v>0</v>
      </c>
      <c r="K649" s="179"/>
      <c r="L649" s="183">
        <f t="shared" si="279"/>
        <v>0</v>
      </c>
      <c r="M649" s="183">
        <f t="shared" si="279"/>
        <v>0</v>
      </c>
      <c r="N649" s="184">
        <f t="shared" si="280"/>
        <v>0</v>
      </c>
      <c r="O649" s="184">
        <f t="shared" si="281"/>
        <v>0</v>
      </c>
      <c r="P649" s="181"/>
      <c r="Q649" s="199"/>
      <c r="R649" t="s">
        <v>122</v>
      </c>
      <c r="S649" s="197" t="str">
        <f t="shared" si="255"/>
        <v/>
      </c>
    </row>
    <row r="650" spans="1:19" ht="25.5" hidden="1">
      <c r="A650" s="200">
        <v>90729</v>
      </c>
      <c r="B650" s="205" t="s">
        <v>230</v>
      </c>
      <c r="C650" s="127" t="s">
        <v>937</v>
      </c>
      <c r="D650" s="121" t="s">
        <v>274</v>
      </c>
      <c r="E650" s="122">
        <v>44.94</v>
      </c>
      <c r="F650" s="123">
        <f t="shared" si="276"/>
        <v>54.18</v>
      </c>
      <c r="G650" s="206"/>
      <c r="H650" s="183"/>
      <c r="I650" s="182">
        <f t="shared" si="277"/>
        <v>0</v>
      </c>
      <c r="J650" s="182">
        <f t="shared" si="278"/>
        <v>0</v>
      </c>
      <c r="K650" s="179"/>
      <c r="L650" s="183">
        <f t="shared" si="279"/>
        <v>0</v>
      </c>
      <c r="M650" s="183">
        <f t="shared" si="279"/>
        <v>0</v>
      </c>
      <c r="N650" s="184">
        <f t="shared" si="280"/>
        <v>0</v>
      </c>
      <c r="O650" s="184">
        <f t="shared" si="281"/>
        <v>0</v>
      </c>
      <c r="P650" s="181"/>
      <c r="Q650" s="199"/>
      <c r="R650" t="s">
        <v>122</v>
      </c>
      <c r="S650" s="197" t="str">
        <f t="shared" si="255"/>
        <v/>
      </c>
    </row>
    <row r="651" spans="1:19" ht="25.5" hidden="1">
      <c r="A651" s="200">
        <v>90730</v>
      </c>
      <c r="B651" s="205" t="s">
        <v>230</v>
      </c>
      <c r="C651" s="127" t="s">
        <v>938</v>
      </c>
      <c r="D651" s="121" t="s">
        <v>274</v>
      </c>
      <c r="E651" s="122">
        <v>49.82</v>
      </c>
      <c r="F651" s="123">
        <f t="shared" si="276"/>
        <v>60.06</v>
      </c>
      <c r="G651" s="206"/>
      <c r="H651" s="183"/>
      <c r="I651" s="182">
        <f t="shared" si="277"/>
        <v>0</v>
      </c>
      <c r="J651" s="182">
        <f t="shared" si="278"/>
        <v>0</v>
      </c>
      <c r="K651" s="179"/>
      <c r="L651" s="183">
        <f t="shared" si="279"/>
        <v>0</v>
      </c>
      <c r="M651" s="183">
        <f t="shared" si="279"/>
        <v>0</v>
      </c>
      <c r="N651" s="184">
        <f t="shared" si="280"/>
        <v>0</v>
      </c>
      <c r="O651" s="184">
        <f t="shared" si="281"/>
        <v>0</v>
      </c>
      <c r="P651" s="181"/>
      <c r="Q651" s="199"/>
      <c r="R651" t="s">
        <v>122</v>
      </c>
      <c r="S651" s="197" t="str">
        <f t="shared" si="255"/>
        <v/>
      </c>
    </row>
    <row r="652" spans="1:19" ht="25.5" hidden="1">
      <c r="A652" s="200">
        <v>90731</v>
      </c>
      <c r="B652" s="205" t="s">
        <v>230</v>
      </c>
      <c r="C652" s="127" t="s">
        <v>939</v>
      </c>
      <c r="D652" s="121" t="s">
        <v>274</v>
      </c>
      <c r="E652" s="122">
        <v>54.69</v>
      </c>
      <c r="F652" s="123">
        <f t="shared" si="276"/>
        <v>65.930000000000007</v>
      </c>
      <c r="G652" s="206"/>
      <c r="H652" s="183"/>
      <c r="I652" s="182">
        <f t="shared" si="277"/>
        <v>0</v>
      </c>
      <c r="J652" s="182">
        <f t="shared" si="278"/>
        <v>0</v>
      </c>
      <c r="K652" s="179"/>
      <c r="L652" s="183">
        <f t="shared" si="279"/>
        <v>0</v>
      </c>
      <c r="M652" s="183">
        <f t="shared" si="279"/>
        <v>0</v>
      </c>
      <c r="N652" s="184">
        <f t="shared" si="280"/>
        <v>0</v>
      </c>
      <c r="O652" s="184">
        <f t="shared" si="281"/>
        <v>0</v>
      </c>
      <c r="P652" s="181"/>
      <c r="Q652" s="199"/>
      <c r="R652" t="s">
        <v>122</v>
      </c>
      <c r="S652" s="197" t="str">
        <f t="shared" si="255"/>
        <v/>
      </c>
    </row>
    <row r="653" spans="1:19" ht="25.5" hidden="1">
      <c r="A653" s="200">
        <v>90732</v>
      </c>
      <c r="B653" s="205" t="s">
        <v>230</v>
      </c>
      <c r="C653" s="127" t="s">
        <v>940</v>
      </c>
      <c r="D653" s="121" t="s">
        <v>274</v>
      </c>
      <c r="E653" s="122">
        <v>69.23</v>
      </c>
      <c r="F653" s="123">
        <f t="shared" si="276"/>
        <v>83.46</v>
      </c>
      <c r="G653" s="206"/>
      <c r="H653" s="183"/>
      <c r="I653" s="182">
        <f t="shared" si="277"/>
        <v>0</v>
      </c>
      <c r="J653" s="182">
        <f t="shared" si="278"/>
        <v>0</v>
      </c>
      <c r="K653" s="179"/>
      <c r="L653" s="183">
        <f t="shared" si="279"/>
        <v>0</v>
      </c>
      <c r="M653" s="183">
        <f t="shared" si="279"/>
        <v>0</v>
      </c>
      <c r="N653" s="184">
        <f t="shared" si="280"/>
        <v>0</v>
      </c>
      <c r="O653" s="184">
        <f t="shared" si="281"/>
        <v>0</v>
      </c>
      <c r="P653" s="181"/>
      <c r="Q653" s="199"/>
      <c r="R653" t="s">
        <v>122</v>
      </c>
      <c r="S653" s="197" t="str">
        <f t="shared" si="255"/>
        <v/>
      </c>
    </row>
    <row r="654" spans="1:19">
      <c r="A654" s="200" t="s">
        <v>941</v>
      </c>
      <c r="B654" s="205"/>
      <c r="C654" s="127" t="s">
        <v>942</v>
      </c>
      <c r="D654" s="121"/>
      <c r="E654" s="122"/>
      <c r="F654" s="123"/>
      <c r="G654" s="253"/>
      <c r="H654" s="207">
        <f>F654</f>
        <v>0</v>
      </c>
      <c r="I654" s="254"/>
      <c r="J654" s="255"/>
      <c r="K654" s="179"/>
      <c r="L654" s="253"/>
      <c r="M654" s="253"/>
      <c r="N654" s="254"/>
      <c r="O654" s="255"/>
      <c r="P654" s="181"/>
      <c r="Q654" s="252" t="str">
        <f>IF(OR(SUM(J655:J681)&gt;0,SUM(O655:O681)&gt;0),"xx","")</f>
        <v>xx</v>
      </c>
      <c r="R654" s="256" t="s">
        <v>162</v>
      </c>
      <c r="S654" s="197" t="str">
        <f t="shared" si="255"/>
        <v>x</v>
      </c>
    </row>
    <row r="655" spans="1:19" ht="25.5" hidden="1">
      <c r="A655" s="200">
        <v>98102</v>
      </c>
      <c r="B655" s="205" t="s">
        <v>230</v>
      </c>
      <c r="C655" s="127" t="s">
        <v>943</v>
      </c>
      <c r="D655" s="121" t="s">
        <v>274</v>
      </c>
      <c r="E655" s="122">
        <v>58.47</v>
      </c>
      <c r="F655" s="123">
        <f t="shared" ref="F655:F681" si="282">IF(E655=0,0,ROUND(E655*(1+E$10)*(1-E$11),2))</f>
        <v>70.489999999999995</v>
      </c>
      <c r="G655" s="206"/>
      <c r="H655" s="183"/>
      <c r="I655" s="182">
        <f t="shared" ref="I655:I681" si="283">IF(ISBLANK(E655),0,ROUND(F655*G655,2))</f>
        <v>0</v>
      </c>
      <c r="J655" s="182">
        <f t="shared" ref="J655:J681" si="284">IF(ISBLANK(G655),0,ROUND(G655*H655,2))</f>
        <v>0</v>
      </c>
      <c r="K655" s="179"/>
      <c r="L655" s="183">
        <f t="shared" ref="L655:M681" si="285">G655</f>
        <v>0</v>
      </c>
      <c r="M655" s="183">
        <f t="shared" si="285"/>
        <v>0</v>
      </c>
      <c r="N655" s="184">
        <f t="shared" ref="N655:N681" si="286">IF(ISBLANK(E655),0,ROUND(F655*L655,2))</f>
        <v>0</v>
      </c>
      <c r="O655" s="184">
        <f t="shared" ref="O655:O681" si="287">IF(ISBLANK(L655),0,ROUND(L655*M655,2))</f>
        <v>0</v>
      </c>
      <c r="P655" s="181"/>
      <c r="Q655" s="199"/>
      <c r="R655" t="s">
        <v>122</v>
      </c>
      <c r="S655" s="197" t="str">
        <f t="shared" si="255"/>
        <v/>
      </c>
    </row>
    <row r="656" spans="1:19" ht="25.5" hidden="1">
      <c r="A656" s="200">
        <v>98103</v>
      </c>
      <c r="B656" s="205" t="s">
        <v>230</v>
      </c>
      <c r="C656" s="127" t="s">
        <v>944</v>
      </c>
      <c r="D656" s="121" t="s">
        <v>274</v>
      </c>
      <c r="E656" s="122">
        <v>121.81</v>
      </c>
      <c r="F656" s="123">
        <f t="shared" si="282"/>
        <v>146.85</v>
      </c>
      <c r="G656" s="206"/>
      <c r="H656" s="183"/>
      <c r="I656" s="182">
        <f t="shared" si="283"/>
        <v>0</v>
      </c>
      <c r="J656" s="182">
        <f t="shared" si="284"/>
        <v>0</v>
      </c>
      <c r="K656" s="179"/>
      <c r="L656" s="183">
        <f t="shared" si="285"/>
        <v>0</v>
      </c>
      <c r="M656" s="183">
        <f t="shared" si="285"/>
        <v>0</v>
      </c>
      <c r="N656" s="184">
        <f t="shared" si="286"/>
        <v>0</v>
      </c>
      <c r="O656" s="184">
        <f t="shared" si="287"/>
        <v>0</v>
      </c>
      <c r="P656" s="181"/>
      <c r="Q656" s="198"/>
      <c r="R656" t="s">
        <v>122</v>
      </c>
      <c r="S656" s="197" t="str">
        <f t="shared" si="255"/>
        <v/>
      </c>
    </row>
    <row r="657" spans="1:19" ht="25.5" hidden="1">
      <c r="A657" s="200">
        <v>98104</v>
      </c>
      <c r="B657" s="205" t="s">
        <v>230</v>
      </c>
      <c r="C657" s="127" t="s">
        <v>945</v>
      </c>
      <c r="D657" s="121" t="s">
        <v>274</v>
      </c>
      <c r="E657" s="122">
        <v>297.58999999999997</v>
      </c>
      <c r="F657" s="123">
        <f t="shared" si="282"/>
        <v>358.77</v>
      </c>
      <c r="G657" s="206"/>
      <c r="H657" s="183"/>
      <c r="I657" s="182">
        <f t="shared" si="283"/>
        <v>0</v>
      </c>
      <c r="J657" s="182">
        <f t="shared" si="284"/>
        <v>0</v>
      </c>
      <c r="K657" s="179"/>
      <c r="L657" s="183">
        <f t="shared" si="285"/>
        <v>0</v>
      </c>
      <c r="M657" s="183">
        <f t="shared" si="285"/>
        <v>0</v>
      </c>
      <c r="N657" s="184">
        <f t="shared" si="286"/>
        <v>0</v>
      </c>
      <c r="O657" s="184">
        <f t="shared" si="287"/>
        <v>0</v>
      </c>
      <c r="P657" s="181"/>
      <c r="Q657" s="198"/>
      <c r="R657" t="s">
        <v>122</v>
      </c>
      <c r="S657" s="197" t="str">
        <f t="shared" si="255"/>
        <v/>
      </c>
    </row>
    <row r="658" spans="1:19" ht="25.5" hidden="1">
      <c r="A658" s="200">
        <v>98105</v>
      </c>
      <c r="B658" s="205" t="s">
        <v>230</v>
      </c>
      <c r="C658" s="127" t="s">
        <v>946</v>
      </c>
      <c r="D658" s="121" t="s">
        <v>274</v>
      </c>
      <c r="E658" s="122">
        <v>516.36</v>
      </c>
      <c r="F658" s="123">
        <f t="shared" si="282"/>
        <v>622.52</v>
      </c>
      <c r="G658" s="206"/>
      <c r="H658" s="183"/>
      <c r="I658" s="182">
        <f t="shared" si="283"/>
        <v>0</v>
      </c>
      <c r="J658" s="182">
        <f t="shared" si="284"/>
        <v>0</v>
      </c>
      <c r="K658" s="179"/>
      <c r="L658" s="183">
        <f t="shared" si="285"/>
        <v>0</v>
      </c>
      <c r="M658" s="183">
        <f t="shared" si="285"/>
        <v>0</v>
      </c>
      <c r="N658" s="184">
        <f t="shared" si="286"/>
        <v>0</v>
      </c>
      <c r="O658" s="184">
        <f t="shared" si="287"/>
        <v>0</v>
      </c>
      <c r="P658" s="181"/>
      <c r="Q658" s="198"/>
      <c r="R658" t="s">
        <v>122</v>
      </c>
      <c r="S658" s="197" t="str">
        <f t="shared" si="255"/>
        <v/>
      </c>
    </row>
    <row r="659" spans="1:19" ht="38.25" hidden="1">
      <c r="A659" s="200">
        <v>98106</v>
      </c>
      <c r="B659" s="205" t="s">
        <v>230</v>
      </c>
      <c r="C659" s="127" t="s">
        <v>947</v>
      </c>
      <c r="D659" s="121" t="s">
        <v>274</v>
      </c>
      <c r="E659" s="122">
        <v>853.41</v>
      </c>
      <c r="F659" s="123">
        <f t="shared" si="282"/>
        <v>1028.8699999999999</v>
      </c>
      <c r="G659" s="206"/>
      <c r="H659" s="183"/>
      <c r="I659" s="182">
        <f t="shared" si="283"/>
        <v>0</v>
      </c>
      <c r="J659" s="182">
        <f t="shared" si="284"/>
        <v>0</v>
      </c>
      <c r="K659" s="179"/>
      <c r="L659" s="183">
        <f t="shared" si="285"/>
        <v>0</v>
      </c>
      <c r="M659" s="183">
        <f t="shared" si="285"/>
        <v>0</v>
      </c>
      <c r="N659" s="184">
        <f t="shared" si="286"/>
        <v>0</v>
      </c>
      <c r="O659" s="184">
        <f t="shared" si="287"/>
        <v>0</v>
      </c>
      <c r="P659" s="181"/>
      <c r="Q659" s="198"/>
      <c r="R659" t="s">
        <v>122</v>
      </c>
      <c r="S659" s="197" t="str">
        <f t="shared" si="255"/>
        <v/>
      </c>
    </row>
    <row r="660" spans="1:19" ht="25.5" hidden="1">
      <c r="A660" s="200">
        <v>98107</v>
      </c>
      <c r="B660" s="205" t="s">
        <v>230</v>
      </c>
      <c r="C660" s="127" t="s">
        <v>948</v>
      </c>
      <c r="D660" s="121" t="s">
        <v>274</v>
      </c>
      <c r="E660" s="122">
        <v>222.59</v>
      </c>
      <c r="F660" s="123">
        <f t="shared" si="282"/>
        <v>268.35000000000002</v>
      </c>
      <c r="G660" s="206"/>
      <c r="H660" s="183"/>
      <c r="I660" s="182">
        <f t="shared" si="283"/>
        <v>0</v>
      </c>
      <c r="J660" s="182">
        <f t="shared" si="284"/>
        <v>0</v>
      </c>
      <c r="K660" s="179"/>
      <c r="L660" s="183">
        <f t="shared" si="285"/>
        <v>0</v>
      </c>
      <c r="M660" s="183">
        <f t="shared" si="285"/>
        <v>0</v>
      </c>
      <c r="N660" s="184">
        <f t="shared" si="286"/>
        <v>0</v>
      </c>
      <c r="O660" s="184">
        <f t="shared" si="287"/>
        <v>0</v>
      </c>
      <c r="P660" s="181"/>
      <c r="Q660" s="198"/>
      <c r="R660" t="s">
        <v>122</v>
      </c>
      <c r="S660" s="197" t="str">
        <f t="shared" ref="S660:S723" si="288">IF(Q660="X","x",IF(Q660="xx","x",IF(OR(J660&gt;0,O660&gt;0),"x","")))</f>
        <v/>
      </c>
    </row>
    <row r="661" spans="1:19" ht="25.5" hidden="1">
      <c r="A661" s="200">
        <v>98108</v>
      </c>
      <c r="B661" s="205" t="s">
        <v>230</v>
      </c>
      <c r="C661" s="127" t="s">
        <v>949</v>
      </c>
      <c r="D661" s="121" t="s">
        <v>274</v>
      </c>
      <c r="E661" s="122">
        <v>395.47</v>
      </c>
      <c r="F661" s="123">
        <f t="shared" si="282"/>
        <v>476.78</v>
      </c>
      <c r="G661" s="206"/>
      <c r="H661" s="183"/>
      <c r="I661" s="182">
        <f t="shared" si="283"/>
        <v>0</v>
      </c>
      <c r="J661" s="182">
        <f t="shared" si="284"/>
        <v>0</v>
      </c>
      <c r="K661" s="179"/>
      <c r="L661" s="183">
        <f t="shared" si="285"/>
        <v>0</v>
      </c>
      <c r="M661" s="183">
        <f t="shared" si="285"/>
        <v>0</v>
      </c>
      <c r="N661" s="184">
        <f t="shared" si="286"/>
        <v>0</v>
      </c>
      <c r="O661" s="184">
        <f t="shared" si="287"/>
        <v>0</v>
      </c>
      <c r="P661" s="181"/>
      <c r="Q661" s="198"/>
      <c r="R661" s="197" t="str">
        <f t="shared" ref="R661:R724" si="289">IF(Q661="X","x",IF(Q661="xx","x",IF(O661&gt;0,"x","")))</f>
        <v/>
      </c>
      <c r="S661" s="197" t="str">
        <f t="shared" si="288"/>
        <v/>
      </c>
    </row>
    <row r="662" spans="1:19" ht="38.25" hidden="1">
      <c r="A662" s="200">
        <v>98109</v>
      </c>
      <c r="B662" s="205" t="s">
        <v>230</v>
      </c>
      <c r="C662" s="127" t="s">
        <v>950</v>
      </c>
      <c r="D662" s="121" t="s">
        <v>274</v>
      </c>
      <c r="E662" s="122">
        <v>644.83000000000004</v>
      </c>
      <c r="F662" s="123">
        <f t="shared" si="282"/>
        <v>777.41</v>
      </c>
      <c r="G662" s="206"/>
      <c r="H662" s="183"/>
      <c r="I662" s="182">
        <f t="shared" si="283"/>
        <v>0</v>
      </c>
      <c r="J662" s="182">
        <f t="shared" si="284"/>
        <v>0</v>
      </c>
      <c r="K662" s="179"/>
      <c r="L662" s="183">
        <f t="shared" si="285"/>
        <v>0</v>
      </c>
      <c r="M662" s="183">
        <f t="shared" si="285"/>
        <v>0</v>
      </c>
      <c r="N662" s="184">
        <f t="shared" si="286"/>
        <v>0</v>
      </c>
      <c r="O662" s="184">
        <f t="shared" si="287"/>
        <v>0</v>
      </c>
      <c r="P662" s="181"/>
      <c r="Q662" s="198"/>
      <c r="R662" s="197" t="str">
        <f t="shared" si="289"/>
        <v/>
      </c>
      <c r="S662" s="197" t="str">
        <f t="shared" si="288"/>
        <v/>
      </c>
    </row>
    <row r="663" spans="1:19" ht="25.5" hidden="1">
      <c r="A663" s="200">
        <v>98110</v>
      </c>
      <c r="B663" s="205" t="s">
        <v>230</v>
      </c>
      <c r="C663" s="127" t="s">
        <v>951</v>
      </c>
      <c r="D663" s="121" t="s">
        <v>274</v>
      </c>
      <c r="E663" s="122">
        <v>425.62</v>
      </c>
      <c r="F663" s="123">
        <f t="shared" si="282"/>
        <v>513.13</v>
      </c>
      <c r="G663" s="206"/>
      <c r="H663" s="183"/>
      <c r="I663" s="182">
        <f t="shared" si="283"/>
        <v>0</v>
      </c>
      <c r="J663" s="182">
        <f t="shared" si="284"/>
        <v>0</v>
      </c>
      <c r="K663" s="179"/>
      <c r="L663" s="183">
        <f t="shared" si="285"/>
        <v>0</v>
      </c>
      <c r="M663" s="183">
        <f t="shared" si="285"/>
        <v>0</v>
      </c>
      <c r="N663" s="184">
        <f t="shared" si="286"/>
        <v>0</v>
      </c>
      <c r="O663" s="184">
        <f t="shared" si="287"/>
        <v>0</v>
      </c>
      <c r="P663" s="181"/>
      <c r="Q663" s="198"/>
      <c r="R663" s="197" t="str">
        <f t="shared" si="289"/>
        <v/>
      </c>
      <c r="S663" s="197" t="str">
        <f t="shared" si="288"/>
        <v/>
      </c>
    </row>
    <row r="664" spans="1:19" ht="25.5" hidden="1">
      <c r="A664" s="200">
        <v>97900</v>
      </c>
      <c r="B664" s="205" t="s">
        <v>230</v>
      </c>
      <c r="C664" s="127" t="s">
        <v>952</v>
      </c>
      <c r="D664" s="121" t="s">
        <v>274</v>
      </c>
      <c r="E664" s="122">
        <v>141.26</v>
      </c>
      <c r="F664" s="123">
        <f t="shared" si="282"/>
        <v>170.3</v>
      </c>
      <c r="G664" s="206"/>
      <c r="H664" s="183"/>
      <c r="I664" s="182">
        <f t="shared" si="283"/>
        <v>0</v>
      </c>
      <c r="J664" s="182">
        <f t="shared" si="284"/>
        <v>0</v>
      </c>
      <c r="K664" s="179"/>
      <c r="L664" s="183">
        <f t="shared" si="285"/>
        <v>0</v>
      </c>
      <c r="M664" s="183">
        <f t="shared" si="285"/>
        <v>0</v>
      </c>
      <c r="N664" s="184">
        <f t="shared" si="286"/>
        <v>0</v>
      </c>
      <c r="O664" s="184">
        <f t="shared" si="287"/>
        <v>0</v>
      </c>
      <c r="P664" s="181"/>
      <c r="Q664" s="198"/>
      <c r="R664" s="197" t="str">
        <f t="shared" si="289"/>
        <v/>
      </c>
      <c r="S664" s="197" t="str">
        <f t="shared" si="288"/>
        <v/>
      </c>
    </row>
    <row r="665" spans="1:19" ht="25.5" hidden="1">
      <c r="A665" s="200">
        <v>97901</v>
      </c>
      <c r="B665" s="205" t="s">
        <v>230</v>
      </c>
      <c r="C665" s="127" t="s">
        <v>953</v>
      </c>
      <c r="D665" s="121" t="s">
        <v>274</v>
      </c>
      <c r="E665" s="122">
        <v>224.24</v>
      </c>
      <c r="F665" s="123">
        <f t="shared" si="282"/>
        <v>270.33999999999997</v>
      </c>
      <c r="G665" s="206"/>
      <c r="H665" s="183"/>
      <c r="I665" s="182">
        <f t="shared" si="283"/>
        <v>0</v>
      </c>
      <c r="J665" s="182">
        <f t="shared" si="284"/>
        <v>0</v>
      </c>
      <c r="K665" s="179"/>
      <c r="L665" s="183">
        <f t="shared" si="285"/>
        <v>0</v>
      </c>
      <c r="M665" s="183">
        <f t="shared" si="285"/>
        <v>0</v>
      </c>
      <c r="N665" s="184">
        <f t="shared" si="286"/>
        <v>0</v>
      </c>
      <c r="O665" s="184">
        <f t="shared" si="287"/>
        <v>0</v>
      </c>
      <c r="P665" s="181"/>
      <c r="Q665" s="198"/>
      <c r="R665" s="197" t="str">
        <f t="shared" si="289"/>
        <v/>
      </c>
      <c r="S665" s="197" t="str">
        <f t="shared" si="288"/>
        <v/>
      </c>
    </row>
    <row r="666" spans="1:19" ht="25.5">
      <c r="A666" s="200">
        <v>97902</v>
      </c>
      <c r="B666" s="205" t="s">
        <v>230</v>
      </c>
      <c r="C666" s="127" t="s">
        <v>954</v>
      </c>
      <c r="D666" s="121" t="s">
        <v>274</v>
      </c>
      <c r="E666" s="122">
        <v>440.6</v>
      </c>
      <c r="F666" s="123">
        <f t="shared" si="282"/>
        <v>531.19000000000005</v>
      </c>
      <c r="G666" s="206">
        <v>4</v>
      </c>
      <c r="H666" s="207">
        <f>F666</f>
        <v>531.19000000000005</v>
      </c>
      <c r="I666" s="182">
        <f t="shared" si="283"/>
        <v>2124.7600000000002</v>
      </c>
      <c r="J666" s="182">
        <f t="shared" si="284"/>
        <v>2124.7600000000002</v>
      </c>
      <c r="K666" s="179"/>
      <c r="L666" s="183">
        <f t="shared" si="285"/>
        <v>4</v>
      </c>
      <c r="M666" s="183">
        <f t="shared" si="285"/>
        <v>531.19000000000005</v>
      </c>
      <c r="N666" s="184">
        <f t="shared" si="286"/>
        <v>2124.7600000000002</v>
      </c>
      <c r="O666" s="184">
        <f t="shared" si="287"/>
        <v>2124.7600000000002</v>
      </c>
      <c r="P666" s="181"/>
      <c r="Q666" s="252"/>
      <c r="R666" s="237" t="str">
        <f t="shared" si="289"/>
        <v>x</v>
      </c>
      <c r="S666" s="197" t="str">
        <f t="shared" si="288"/>
        <v>x</v>
      </c>
    </row>
    <row r="667" spans="1:19" ht="25.5" hidden="1">
      <c r="A667" s="200">
        <v>97903</v>
      </c>
      <c r="B667" s="205" t="s">
        <v>230</v>
      </c>
      <c r="C667" s="127" t="s">
        <v>955</v>
      </c>
      <c r="D667" s="121" t="s">
        <v>274</v>
      </c>
      <c r="E667" s="122">
        <v>608.23</v>
      </c>
      <c r="F667" s="123">
        <f t="shared" si="282"/>
        <v>733.28</v>
      </c>
      <c r="G667" s="206"/>
      <c r="H667" s="183"/>
      <c r="I667" s="182">
        <f t="shared" si="283"/>
        <v>0</v>
      </c>
      <c r="J667" s="182">
        <f t="shared" si="284"/>
        <v>0</v>
      </c>
      <c r="K667" s="179"/>
      <c r="L667" s="183">
        <f t="shared" si="285"/>
        <v>0</v>
      </c>
      <c r="M667" s="183">
        <f t="shared" si="285"/>
        <v>0</v>
      </c>
      <c r="N667" s="184">
        <f t="shared" si="286"/>
        <v>0</v>
      </c>
      <c r="O667" s="184">
        <f t="shared" si="287"/>
        <v>0</v>
      </c>
      <c r="P667" s="181"/>
      <c r="Q667" s="198"/>
      <c r="R667" s="197" t="str">
        <f t="shared" si="289"/>
        <v/>
      </c>
      <c r="S667" s="197" t="str">
        <f t="shared" si="288"/>
        <v/>
      </c>
    </row>
    <row r="668" spans="1:19" ht="25.5" hidden="1">
      <c r="A668" s="200">
        <v>97904</v>
      </c>
      <c r="B668" s="205" t="s">
        <v>230</v>
      </c>
      <c r="C668" s="127" t="s">
        <v>956</v>
      </c>
      <c r="D668" s="121" t="s">
        <v>274</v>
      </c>
      <c r="E668" s="122">
        <v>712.32</v>
      </c>
      <c r="F668" s="123">
        <f t="shared" si="282"/>
        <v>858.77</v>
      </c>
      <c r="G668" s="206"/>
      <c r="H668" s="183"/>
      <c r="I668" s="182">
        <f t="shared" si="283"/>
        <v>0</v>
      </c>
      <c r="J668" s="182">
        <f t="shared" si="284"/>
        <v>0</v>
      </c>
      <c r="K668" s="179"/>
      <c r="L668" s="183">
        <f t="shared" si="285"/>
        <v>0</v>
      </c>
      <c r="M668" s="183">
        <f t="shared" si="285"/>
        <v>0</v>
      </c>
      <c r="N668" s="184">
        <f t="shared" si="286"/>
        <v>0</v>
      </c>
      <c r="O668" s="184">
        <f t="shared" si="287"/>
        <v>0</v>
      </c>
      <c r="P668" s="181"/>
      <c r="Q668" s="198"/>
      <c r="R668" s="197" t="str">
        <f t="shared" si="289"/>
        <v/>
      </c>
      <c r="S668" s="197" t="str">
        <f t="shared" si="288"/>
        <v/>
      </c>
    </row>
    <row r="669" spans="1:19" ht="25.5" hidden="1">
      <c r="A669" s="200">
        <v>97905</v>
      </c>
      <c r="B669" s="205" t="s">
        <v>230</v>
      </c>
      <c r="C669" s="127" t="s">
        <v>957</v>
      </c>
      <c r="D669" s="121" t="s">
        <v>274</v>
      </c>
      <c r="E669" s="122">
        <v>184.72</v>
      </c>
      <c r="F669" s="123">
        <f t="shared" si="282"/>
        <v>222.7</v>
      </c>
      <c r="G669" s="206"/>
      <c r="H669" s="183"/>
      <c r="I669" s="182">
        <f t="shared" si="283"/>
        <v>0</v>
      </c>
      <c r="J669" s="182">
        <f t="shared" si="284"/>
        <v>0</v>
      </c>
      <c r="K669" s="179"/>
      <c r="L669" s="183">
        <f t="shared" si="285"/>
        <v>0</v>
      </c>
      <c r="M669" s="183">
        <f t="shared" si="285"/>
        <v>0</v>
      </c>
      <c r="N669" s="184">
        <f t="shared" si="286"/>
        <v>0</v>
      </c>
      <c r="O669" s="184">
        <f t="shared" si="287"/>
        <v>0</v>
      </c>
      <c r="P669" s="181"/>
      <c r="Q669" s="198"/>
      <c r="R669" s="197" t="str">
        <f t="shared" si="289"/>
        <v/>
      </c>
      <c r="S669" s="197" t="str">
        <f t="shared" si="288"/>
        <v/>
      </c>
    </row>
    <row r="670" spans="1:19" ht="25.5" hidden="1">
      <c r="A670" s="200">
        <v>97906</v>
      </c>
      <c r="B670" s="205" t="s">
        <v>230</v>
      </c>
      <c r="C670" s="127" t="s">
        <v>958</v>
      </c>
      <c r="D670" s="121" t="s">
        <v>274</v>
      </c>
      <c r="E670" s="122">
        <v>344.24</v>
      </c>
      <c r="F670" s="123">
        <f t="shared" si="282"/>
        <v>415.02</v>
      </c>
      <c r="G670" s="206"/>
      <c r="H670" s="183"/>
      <c r="I670" s="182">
        <f t="shared" si="283"/>
        <v>0</v>
      </c>
      <c r="J670" s="182">
        <f t="shared" si="284"/>
        <v>0</v>
      </c>
      <c r="K670" s="179"/>
      <c r="L670" s="183">
        <f t="shared" si="285"/>
        <v>0</v>
      </c>
      <c r="M670" s="183">
        <f t="shared" si="285"/>
        <v>0</v>
      </c>
      <c r="N670" s="184">
        <f t="shared" si="286"/>
        <v>0</v>
      </c>
      <c r="O670" s="184">
        <f t="shared" si="287"/>
        <v>0</v>
      </c>
      <c r="P670" s="181"/>
      <c r="Q670" s="198"/>
      <c r="R670" s="197" t="str">
        <f t="shared" si="289"/>
        <v/>
      </c>
      <c r="S670" s="197" t="str">
        <f t="shared" si="288"/>
        <v/>
      </c>
    </row>
    <row r="671" spans="1:19" ht="25.5" hidden="1">
      <c r="A671" s="200">
        <v>97907</v>
      </c>
      <c r="B671" s="205" t="s">
        <v>230</v>
      </c>
      <c r="C671" s="127" t="s">
        <v>959</v>
      </c>
      <c r="D671" s="121" t="s">
        <v>274</v>
      </c>
      <c r="E671" s="122">
        <v>485.27</v>
      </c>
      <c r="F671" s="123">
        <f t="shared" si="282"/>
        <v>585.04</v>
      </c>
      <c r="G671" s="206"/>
      <c r="H671" s="183"/>
      <c r="I671" s="182">
        <f t="shared" si="283"/>
        <v>0</v>
      </c>
      <c r="J671" s="182">
        <f t="shared" si="284"/>
        <v>0</v>
      </c>
      <c r="K671" s="179"/>
      <c r="L671" s="183">
        <f t="shared" si="285"/>
        <v>0</v>
      </c>
      <c r="M671" s="183">
        <f t="shared" si="285"/>
        <v>0</v>
      </c>
      <c r="N671" s="184">
        <f t="shared" si="286"/>
        <v>0</v>
      </c>
      <c r="O671" s="184">
        <f t="shared" si="287"/>
        <v>0</v>
      </c>
      <c r="P671" s="181"/>
      <c r="Q671" s="198"/>
      <c r="R671" s="197" t="str">
        <f t="shared" si="289"/>
        <v/>
      </c>
      <c r="S671" s="197" t="str">
        <f t="shared" si="288"/>
        <v/>
      </c>
    </row>
    <row r="672" spans="1:19" ht="25.5" hidden="1">
      <c r="A672" s="200">
        <v>97908</v>
      </c>
      <c r="B672" s="205" t="s">
        <v>230</v>
      </c>
      <c r="C672" s="127" t="s">
        <v>960</v>
      </c>
      <c r="D672" s="121" t="s">
        <v>274</v>
      </c>
      <c r="E672" s="122">
        <v>566.82000000000005</v>
      </c>
      <c r="F672" s="123">
        <f t="shared" si="282"/>
        <v>683.36</v>
      </c>
      <c r="G672" s="206"/>
      <c r="H672" s="183"/>
      <c r="I672" s="182">
        <f t="shared" si="283"/>
        <v>0</v>
      </c>
      <c r="J672" s="182">
        <f t="shared" si="284"/>
        <v>0</v>
      </c>
      <c r="K672" s="179"/>
      <c r="L672" s="183">
        <f t="shared" si="285"/>
        <v>0</v>
      </c>
      <c r="M672" s="183">
        <f t="shared" si="285"/>
        <v>0</v>
      </c>
      <c r="N672" s="184">
        <f t="shared" si="286"/>
        <v>0</v>
      </c>
      <c r="O672" s="184">
        <f t="shared" si="287"/>
        <v>0</v>
      </c>
      <c r="P672" s="181"/>
      <c r="Q672" s="198"/>
      <c r="R672" s="197" t="str">
        <f t="shared" si="289"/>
        <v/>
      </c>
      <c r="S672" s="197" t="str">
        <f t="shared" si="288"/>
        <v/>
      </c>
    </row>
    <row r="673" spans="1:19" ht="25.5" hidden="1">
      <c r="A673" s="200">
        <v>99250</v>
      </c>
      <c r="B673" s="205" t="s">
        <v>230</v>
      </c>
      <c r="C673" s="127" t="s">
        <v>961</v>
      </c>
      <c r="D673" s="121" t="s">
        <v>274</v>
      </c>
      <c r="E673" s="122">
        <v>138.5</v>
      </c>
      <c r="F673" s="123">
        <f t="shared" si="282"/>
        <v>166.98</v>
      </c>
      <c r="G673" s="206"/>
      <c r="H673" s="183"/>
      <c r="I673" s="182">
        <f t="shared" si="283"/>
        <v>0</v>
      </c>
      <c r="J673" s="182">
        <f t="shared" si="284"/>
        <v>0</v>
      </c>
      <c r="K673" s="179"/>
      <c r="L673" s="183">
        <f t="shared" si="285"/>
        <v>0</v>
      </c>
      <c r="M673" s="183">
        <f t="shared" si="285"/>
        <v>0</v>
      </c>
      <c r="N673" s="184">
        <f t="shared" si="286"/>
        <v>0</v>
      </c>
      <c r="O673" s="184">
        <f t="shared" si="287"/>
        <v>0</v>
      </c>
      <c r="P673" s="181"/>
      <c r="Q673" s="198"/>
      <c r="R673" s="197" t="str">
        <f t="shared" si="289"/>
        <v/>
      </c>
      <c r="S673" s="197" t="str">
        <f t="shared" si="288"/>
        <v/>
      </c>
    </row>
    <row r="674" spans="1:19" ht="25.5" hidden="1">
      <c r="A674" s="200">
        <v>99251</v>
      </c>
      <c r="B674" s="205" t="s">
        <v>230</v>
      </c>
      <c r="C674" s="127" t="s">
        <v>962</v>
      </c>
      <c r="D674" s="121" t="s">
        <v>274</v>
      </c>
      <c r="E674" s="122">
        <v>219.51</v>
      </c>
      <c r="F674" s="123">
        <f t="shared" si="282"/>
        <v>264.64</v>
      </c>
      <c r="G674" s="206"/>
      <c r="H674" s="183"/>
      <c r="I674" s="182">
        <f t="shared" si="283"/>
        <v>0</v>
      </c>
      <c r="J674" s="182">
        <f t="shared" si="284"/>
        <v>0</v>
      </c>
      <c r="K674" s="179"/>
      <c r="L674" s="183">
        <f t="shared" si="285"/>
        <v>0</v>
      </c>
      <c r="M674" s="183">
        <f t="shared" si="285"/>
        <v>0</v>
      </c>
      <c r="N674" s="184">
        <f t="shared" si="286"/>
        <v>0</v>
      </c>
      <c r="O674" s="184">
        <f t="shared" si="287"/>
        <v>0</v>
      </c>
      <c r="P674" s="181"/>
      <c r="Q674" s="198"/>
      <c r="R674" s="197" t="str">
        <f t="shared" si="289"/>
        <v/>
      </c>
      <c r="S674" s="197" t="str">
        <f t="shared" si="288"/>
        <v/>
      </c>
    </row>
    <row r="675" spans="1:19" ht="25.5" hidden="1">
      <c r="A675" s="200">
        <v>99253</v>
      </c>
      <c r="B675" s="205" t="s">
        <v>230</v>
      </c>
      <c r="C675" s="127" t="s">
        <v>963</v>
      </c>
      <c r="D675" s="121" t="s">
        <v>274</v>
      </c>
      <c r="E675" s="122">
        <v>429.98</v>
      </c>
      <c r="F675" s="123">
        <f t="shared" si="282"/>
        <v>518.38</v>
      </c>
      <c r="G675" s="206"/>
      <c r="H675" s="183"/>
      <c r="I675" s="182">
        <f t="shared" si="283"/>
        <v>0</v>
      </c>
      <c r="J675" s="182">
        <f t="shared" si="284"/>
        <v>0</v>
      </c>
      <c r="K675" s="179"/>
      <c r="L675" s="183">
        <f t="shared" si="285"/>
        <v>0</v>
      </c>
      <c r="M675" s="183">
        <f t="shared" si="285"/>
        <v>0</v>
      </c>
      <c r="N675" s="184">
        <f t="shared" si="286"/>
        <v>0</v>
      </c>
      <c r="O675" s="184">
        <f t="shared" si="287"/>
        <v>0</v>
      </c>
      <c r="P675" s="181"/>
      <c r="Q675" s="198"/>
      <c r="R675" s="197" t="str">
        <f t="shared" si="289"/>
        <v/>
      </c>
      <c r="S675" s="197" t="str">
        <f t="shared" si="288"/>
        <v/>
      </c>
    </row>
    <row r="676" spans="1:19" ht="25.5" hidden="1">
      <c r="A676" s="200">
        <v>99255</v>
      </c>
      <c r="B676" s="205" t="s">
        <v>230</v>
      </c>
      <c r="C676" s="127" t="s">
        <v>964</v>
      </c>
      <c r="D676" s="121" t="s">
        <v>274</v>
      </c>
      <c r="E676" s="122">
        <v>593.66</v>
      </c>
      <c r="F676" s="123">
        <f t="shared" si="282"/>
        <v>715.72</v>
      </c>
      <c r="G676" s="206"/>
      <c r="H676" s="183"/>
      <c r="I676" s="182">
        <f t="shared" si="283"/>
        <v>0</v>
      </c>
      <c r="J676" s="182">
        <f t="shared" si="284"/>
        <v>0</v>
      </c>
      <c r="K676" s="179"/>
      <c r="L676" s="183">
        <f t="shared" si="285"/>
        <v>0</v>
      </c>
      <c r="M676" s="183">
        <f t="shared" si="285"/>
        <v>0</v>
      </c>
      <c r="N676" s="184">
        <f t="shared" si="286"/>
        <v>0</v>
      </c>
      <c r="O676" s="184">
        <f t="shared" si="287"/>
        <v>0</v>
      </c>
      <c r="P676" s="181"/>
      <c r="Q676" s="198"/>
      <c r="R676" s="197" t="str">
        <f t="shared" si="289"/>
        <v/>
      </c>
      <c r="S676" s="197" t="str">
        <f t="shared" si="288"/>
        <v/>
      </c>
    </row>
    <row r="677" spans="1:19" ht="25.5" hidden="1">
      <c r="A677" s="200">
        <v>99257</v>
      </c>
      <c r="B677" s="205" t="s">
        <v>230</v>
      </c>
      <c r="C677" s="127" t="s">
        <v>965</v>
      </c>
      <c r="D677" s="121" t="s">
        <v>274</v>
      </c>
      <c r="E677" s="122">
        <v>693.47</v>
      </c>
      <c r="F677" s="123">
        <f t="shared" si="282"/>
        <v>836.05</v>
      </c>
      <c r="G677" s="206"/>
      <c r="H677" s="183"/>
      <c r="I677" s="182">
        <f t="shared" si="283"/>
        <v>0</v>
      </c>
      <c r="J677" s="182">
        <f t="shared" si="284"/>
        <v>0</v>
      </c>
      <c r="K677" s="179"/>
      <c r="L677" s="183">
        <f t="shared" si="285"/>
        <v>0</v>
      </c>
      <c r="M677" s="183">
        <f t="shared" si="285"/>
        <v>0</v>
      </c>
      <c r="N677" s="184">
        <f t="shared" si="286"/>
        <v>0</v>
      </c>
      <c r="O677" s="184">
        <f t="shared" si="287"/>
        <v>0</v>
      </c>
      <c r="P677" s="181"/>
      <c r="Q677" s="198"/>
      <c r="R677" s="197" t="str">
        <f t="shared" si="289"/>
        <v/>
      </c>
      <c r="S677" s="197" t="str">
        <f t="shared" si="288"/>
        <v/>
      </c>
    </row>
    <row r="678" spans="1:19" ht="25.5" hidden="1">
      <c r="A678" s="200">
        <v>99258</v>
      </c>
      <c r="B678" s="205" t="s">
        <v>230</v>
      </c>
      <c r="C678" s="127" t="s">
        <v>966</v>
      </c>
      <c r="D678" s="121" t="s">
        <v>274</v>
      </c>
      <c r="E678" s="122">
        <v>180.81</v>
      </c>
      <c r="F678" s="123">
        <f t="shared" si="282"/>
        <v>217.98</v>
      </c>
      <c r="G678" s="206"/>
      <c r="H678" s="183"/>
      <c r="I678" s="182">
        <f t="shared" si="283"/>
        <v>0</v>
      </c>
      <c r="J678" s="182">
        <f t="shared" si="284"/>
        <v>0</v>
      </c>
      <c r="K678" s="179"/>
      <c r="L678" s="183">
        <f t="shared" si="285"/>
        <v>0</v>
      </c>
      <c r="M678" s="183">
        <f t="shared" si="285"/>
        <v>0</v>
      </c>
      <c r="N678" s="184">
        <f t="shared" si="286"/>
        <v>0</v>
      </c>
      <c r="O678" s="184">
        <f t="shared" si="287"/>
        <v>0</v>
      </c>
      <c r="P678" s="181"/>
      <c r="Q678" s="198"/>
      <c r="R678" s="197" t="str">
        <f t="shared" si="289"/>
        <v/>
      </c>
      <c r="S678" s="197" t="str">
        <f t="shared" si="288"/>
        <v/>
      </c>
    </row>
    <row r="679" spans="1:19" ht="25.5" hidden="1">
      <c r="A679" s="200">
        <v>99260</v>
      </c>
      <c r="B679" s="205" t="s">
        <v>230</v>
      </c>
      <c r="C679" s="127" t="s">
        <v>967</v>
      </c>
      <c r="D679" s="121" t="s">
        <v>274</v>
      </c>
      <c r="E679" s="122">
        <v>337.55</v>
      </c>
      <c r="F679" s="123">
        <f t="shared" si="282"/>
        <v>406.95</v>
      </c>
      <c r="G679" s="206"/>
      <c r="H679" s="183"/>
      <c r="I679" s="182">
        <f t="shared" si="283"/>
        <v>0</v>
      </c>
      <c r="J679" s="182">
        <f t="shared" si="284"/>
        <v>0</v>
      </c>
      <c r="K679" s="179"/>
      <c r="L679" s="183">
        <f t="shared" si="285"/>
        <v>0</v>
      </c>
      <c r="M679" s="183">
        <f t="shared" si="285"/>
        <v>0</v>
      </c>
      <c r="N679" s="184">
        <f t="shared" si="286"/>
        <v>0</v>
      </c>
      <c r="O679" s="184">
        <f t="shared" si="287"/>
        <v>0</v>
      </c>
      <c r="P679" s="181"/>
      <c r="Q679" s="198"/>
      <c r="R679" s="197" t="str">
        <f t="shared" si="289"/>
        <v/>
      </c>
      <c r="S679" s="197" t="str">
        <f t="shared" si="288"/>
        <v/>
      </c>
    </row>
    <row r="680" spans="1:19" ht="25.5" hidden="1">
      <c r="A680" s="200">
        <v>99262</v>
      </c>
      <c r="B680" s="205" t="s">
        <v>230</v>
      </c>
      <c r="C680" s="127" t="s">
        <v>968</v>
      </c>
      <c r="D680" s="121" t="s">
        <v>274</v>
      </c>
      <c r="E680" s="122">
        <v>475.72</v>
      </c>
      <c r="F680" s="123">
        <f t="shared" si="282"/>
        <v>573.53</v>
      </c>
      <c r="G680" s="206"/>
      <c r="H680" s="183"/>
      <c r="I680" s="182">
        <f t="shared" si="283"/>
        <v>0</v>
      </c>
      <c r="J680" s="182">
        <f t="shared" si="284"/>
        <v>0</v>
      </c>
      <c r="K680" s="179"/>
      <c r="L680" s="183">
        <f t="shared" si="285"/>
        <v>0</v>
      </c>
      <c r="M680" s="183">
        <f t="shared" si="285"/>
        <v>0</v>
      </c>
      <c r="N680" s="184">
        <f t="shared" si="286"/>
        <v>0</v>
      </c>
      <c r="O680" s="184">
        <f t="shared" si="287"/>
        <v>0</v>
      </c>
      <c r="P680" s="181"/>
      <c r="Q680" s="198"/>
      <c r="R680" s="197" t="str">
        <f t="shared" si="289"/>
        <v/>
      </c>
      <c r="S680" s="197" t="str">
        <f t="shared" si="288"/>
        <v/>
      </c>
    </row>
    <row r="681" spans="1:19" ht="25.5" hidden="1">
      <c r="A681" s="200">
        <v>99264</v>
      </c>
      <c r="B681" s="205" t="s">
        <v>230</v>
      </c>
      <c r="C681" s="127" t="s">
        <v>969</v>
      </c>
      <c r="D681" s="121" t="s">
        <v>274</v>
      </c>
      <c r="E681" s="122">
        <v>553.91999999999996</v>
      </c>
      <c r="F681" s="123">
        <f t="shared" si="282"/>
        <v>667.81</v>
      </c>
      <c r="G681" s="206"/>
      <c r="H681" s="183"/>
      <c r="I681" s="182">
        <f t="shared" si="283"/>
        <v>0</v>
      </c>
      <c r="J681" s="182">
        <f t="shared" si="284"/>
        <v>0</v>
      </c>
      <c r="K681" s="179"/>
      <c r="L681" s="183">
        <f t="shared" si="285"/>
        <v>0</v>
      </c>
      <c r="M681" s="183">
        <f t="shared" si="285"/>
        <v>0</v>
      </c>
      <c r="N681" s="184">
        <f t="shared" si="286"/>
        <v>0</v>
      </c>
      <c r="O681" s="184">
        <f t="shared" si="287"/>
        <v>0</v>
      </c>
      <c r="P681" s="181"/>
      <c r="Q681" s="198"/>
      <c r="R681" s="197" t="str">
        <f t="shared" si="289"/>
        <v/>
      </c>
      <c r="S681" s="197" t="str">
        <f t="shared" si="288"/>
        <v/>
      </c>
    </row>
    <row r="682" spans="1:19">
      <c r="A682" s="200" t="s">
        <v>970</v>
      </c>
      <c r="B682" s="205"/>
      <c r="C682" s="127" t="s">
        <v>971</v>
      </c>
      <c r="D682" s="121"/>
      <c r="E682" s="122"/>
      <c r="F682" s="123"/>
      <c r="G682" s="253"/>
      <c r="H682" s="207">
        <f>F682</f>
        <v>0</v>
      </c>
      <c r="I682" s="254"/>
      <c r="J682" s="255"/>
      <c r="K682" s="179"/>
      <c r="L682" s="253"/>
      <c r="M682" s="253"/>
      <c r="N682" s="254"/>
      <c r="O682" s="255"/>
      <c r="P682" s="181"/>
      <c r="Q682" s="252" t="str">
        <f>IF(OR(SUM(J683:J687)&gt;0,SUM(O683:O687)&gt;0),"xx","")</f>
        <v>xx</v>
      </c>
      <c r="R682" s="237" t="str">
        <f t="shared" si="289"/>
        <v>x</v>
      </c>
      <c r="S682" s="197" t="str">
        <f t="shared" si="288"/>
        <v>x</v>
      </c>
    </row>
    <row r="683" spans="1:19" hidden="1">
      <c r="A683" s="200">
        <v>72289</v>
      </c>
      <c r="B683" s="205" t="s">
        <v>292</v>
      </c>
      <c r="C683" s="127" t="s">
        <v>972</v>
      </c>
      <c r="D683" s="121" t="s">
        <v>274</v>
      </c>
      <c r="E683" s="122">
        <v>393.82</v>
      </c>
      <c r="F683" s="123">
        <f>IF(E683=0,0,ROUND(E683*(1+E$10)*(1-E$11),2))</f>
        <v>474.79</v>
      </c>
      <c r="G683" s="206"/>
      <c r="H683" s="183"/>
      <c r="I683" s="182">
        <f t="shared" ref="I683:I687" si="290">IF(ISBLANK(E683),0,ROUND(F683*G683,2))</f>
        <v>0</v>
      </c>
      <c r="J683" s="182">
        <f t="shared" ref="J683:J687" si="291">IF(ISBLANK(G683),0,ROUND(G683*H683,2))</f>
        <v>0</v>
      </c>
      <c r="K683" s="179"/>
      <c r="L683" s="183">
        <f t="shared" ref="L683:M687" si="292">G683</f>
        <v>0</v>
      </c>
      <c r="M683" s="183">
        <f t="shared" si="292"/>
        <v>0</v>
      </c>
      <c r="N683" s="184">
        <f t="shared" ref="N683:N687" si="293">IF(ISBLANK(E683),0,ROUND(F683*L683,2))</f>
        <v>0</v>
      </c>
      <c r="O683" s="184">
        <f t="shared" ref="O683:O687" si="294">IF(ISBLANK(L683),0,ROUND(L683*M683,2))</f>
        <v>0</v>
      </c>
      <c r="P683" s="181"/>
      <c r="Q683" s="199"/>
      <c r="R683" s="197" t="str">
        <f t="shared" si="289"/>
        <v/>
      </c>
      <c r="S683" s="197" t="str">
        <f t="shared" si="288"/>
        <v/>
      </c>
    </row>
    <row r="684" spans="1:19" hidden="1">
      <c r="A684" s="200">
        <v>72290</v>
      </c>
      <c r="B684" s="205" t="s">
        <v>292</v>
      </c>
      <c r="C684" s="127" t="s">
        <v>973</v>
      </c>
      <c r="D684" s="121" t="s">
        <v>274</v>
      </c>
      <c r="E684" s="122">
        <v>441.85</v>
      </c>
      <c r="F684" s="123">
        <f>IF(E684=0,0,ROUND(E684*(1+E$10)*(1-E$11),2))</f>
        <v>532.69000000000005</v>
      </c>
      <c r="G684" s="206"/>
      <c r="H684" s="183"/>
      <c r="I684" s="182">
        <f t="shared" si="290"/>
        <v>0</v>
      </c>
      <c r="J684" s="182">
        <f t="shared" si="291"/>
        <v>0</v>
      </c>
      <c r="K684" s="179"/>
      <c r="L684" s="183">
        <f t="shared" si="292"/>
        <v>0</v>
      </c>
      <c r="M684" s="183">
        <f t="shared" si="292"/>
        <v>0</v>
      </c>
      <c r="N684" s="184">
        <f t="shared" si="293"/>
        <v>0</v>
      </c>
      <c r="O684" s="184">
        <f t="shared" si="294"/>
        <v>0</v>
      </c>
      <c r="P684" s="181"/>
      <c r="Q684" s="198"/>
      <c r="R684" s="197" t="str">
        <f t="shared" si="289"/>
        <v/>
      </c>
      <c r="S684" s="197" t="str">
        <f t="shared" si="288"/>
        <v/>
      </c>
    </row>
    <row r="685" spans="1:19" ht="38.25" hidden="1">
      <c r="A685" s="200" t="s">
        <v>974</v>
      </c>
      <c r="B685" s="205" t="s">
        <v>292</v>
      </c>
      <c r="C685" s="127" t="s">
        <v>975</v>
      </c>
      <c r="D685" s="121" t="s">
        <v>274</v>
      </c>
      <c r="E685" s="122">
        <v>154.61000000000001</v>
      </c>
      <c r="F685" s="123">
        <f>IF(E685=0,0,ROUND(E685*(1+E$10)*(1-E$11),2))</f>
        <v>186.4</v>
      </c>
      <c r="G685" s="206"/>
      <c r="H685" s="183"/>
      <c r="I685" s="182">
        <f t="shared" si="290"/>
        <v>0</v>
      </c>
      <c r="J685" s="182">
        <f t="shared" si="291"/>
        <v>0</v>
      </c>
      <c r="K685" s="179"/>
      <c r="L685" s="183">
        <f t="shared" si="292"/>
        <v>0</v>
      </c>
      <c r="M685" s="183">
        <f t="shared" si="292"/>
        <v>0</v>
      </c>
      <c r="N685" s="184">
        <f t="shared" si="293"/>
        <v>0</v>
      </c>
      <c r="O685" s="184">
        <f t="shared" si="294"/>
        <v>0</v>
      </c>
      <c r="P685" s="181"/>
      <c r="Q685" s="199"/>
      <c r="R685" s="197" t="str">
        <f t="shared" si="289"/>
        <v/>
      </c>
      <c r="S685" s="197" t="str">
        <f t="shared" si="288"/>
        <v/>
      </c>
    </row>
    <row r="686" spans="1:19" ht="25.5">
      <c r="A686" s="200" t="s">
        <v>976</v>
      </c>
      <c r="B686" s="205" t="s">
        <v>230</v>
      </c>
      <c r="C686" s="127" t="s">
        <v>977</v>
      </c>
      <c r="D686" s="121" t="s">
        <v>274</v>
      </c>
      <c r="E686" s="122">
        <v>192.78</v>
      </c>
      <c r="F686" s="123">
        <f>IF(E686=0,0,ROUND(E686*(1+E$10)*(1-E$11),2))</f>
        <v>232.42</v>
      </c>
      <c r="G686" s="206">
        <v>3</v>
      </c>
      <c r="H686" s="207">
        <f>F686</f>
        <v>232.42</v>
      </c>
      <c r="I686" s="182">
        <f t="shared" si="290"/>
        <v>697.26</v>
      </c>
      <c r="J686" s="182">
        <f t="shared" si="291"/>
        <v>697.26</v>
      </c>
      <c r="K686" s="179"/>
      <c r="L686" s="183">
        <f t="shared" si="292"/>
        <v>3</v>
      </c>
      <c r="M686" s="183">
        <f t="shared" si="292"/>
        <v>232.42</v>
      </c>
      <c r="N686" s="184">
        <f t="shared" si="293"/>
        <v>697.26</v>
      </c>
      <c r="O686" s="184">
        <f t="shared" si="294"/>
        <v>697.26</v>
      </c>
      <c r="P686" s="181"/>
      <c r="Q686" s="236"/>
      <c r="R686" s="237" t="str">
        <f t="shared" si="289"/>
        <v>x</v>
      </c>
      <c r="S686" s="197" t="str">
        <f t="shared" si="288"/>
        <v>x</v>
      </c>
    </row>
    <row r="687" spans="1:19" ht="38.25" hidden="1">
      <c r="A687" s="200" t="s">
        <v>978</v>
      </c>
      <c r="B687" s="205" t="s">
        <v>230</v>
      </c>
      <c r="C687" s="127" t="s">
        <v>979</v>
      </c>
      <c r="D687" s="121" t="s">
        <v>274</v>
      </c>
      <c r="E687" s="122">
        <v>238.26</v>
      </c>
      <c r="F687" s="123">
        <f>IF(E687=0,0,ROUND(E687*(1+E$10)*(1-E$11),2))</f>
        <v>287.25</v>
      </c>
      <c r="G687" s="206"/>
      <c r="H687" s="183"/>
      <c r="I687" s="182">
        <f t="shared" si="290"/>
        <v>0</v>
      </c>
      <c r="J687" s="182">
        <f t="shared" si="291"/>
        <v>0</v>
      </c>
      <c r="K687" s="179"/>
      <c r="L687" s="183">
        <f t="shared" si="292"/>
        <v>0</v>
      </c>
      <c r="M687" s="183">
        <f t="shared" si="292"/>
        <v>0</v>
      </c>
      <c r="N687" s="184">
        <f t="shared" si="293"/>
        <v>0</v>
      </c>
      <c r="O687" s="184">
        <f t="shared" si="294"/>
        <v>0</v>
      </c>
      <c r="P687" s="181"/>
      <c r="Q687" s="199"/>
      <c r="R687" s="197" t="str">
        <f t="shared" si="289"/>
        <v/>
      </c>
      <c r="S687" s="197" t="str">
        <f t="shared" si="288"/>
        <v/>
      </c>
    </row>
    <row r="688" spans="1:19">
      <c r="A688" s="200" t="s">
        <v>980</v>
      </c>
      <c r="B688" s="205"/>
      <c r="C688" s="127" t="s">
        <v>981</v>
      </c>
      <c r="D688" s="121"/>
      <c r="E688" s="122"/>
      <c r="F688" s="123"/>
      <c r="G688" s="253"/>
      <c r="H688" s="207">
        <f>F688</f>
        <v>0</v>
      </c>
      <c r="I688" s="254"/>
      <c r="J688" s="255"/>
      <c r="K688" s="179"/>
      <c r="L688" s="253"/>
      <c r="M688" s="253"/>
      <c r="N688" s="254"/>
      <c r="O688" s="255"/>
      <c r="P688" s="181"/>
      <c r="Q688" s="252" t="str">
        <f>IF(OR(SUM(J689:J692)&gt;0,SUM(O689:O692)&gt;0),"xx","")</f>
        <v>xx</v>
      </c>
      <c r="R688" s="237" t="str">
        <f t="shared" si="289"/>
        <v>x</v>
      </c>
      <c r="S688" s="197" t="str">
        <f t="shared" si="288"/>
        <v>x</v>
      </c>
    </row>
    <row r="689" spans="1:19" ht="25.5" hidden="1">
      <c r="A689" s="200">
        <v>89482</v>
      </c>
      <c r="B689" s="205" t="s">
        <v>230</v>
      </c>
      <c r="C689" s="127" t="s">
        <v>982</v>
      </c>
      <c r="D689" s="121" t="s">
        <v>274</v>
      </c>
      <c r="E689" s="122">
        <v>21.31</v>
      </c>
      <c r="F689" s="123">
        <f>IF(E689=0,0,ROUND(E689*(1+E$10)*(1-E$11),2))</f>
        <v>25.69</v>
      </c>
      <c r="G689" s="206"/>
      <c r="H689" s="183"/>
      <c r="I689" s="182">
        <f t="shared" ref="I689:I692" si="295">IF(ISBLANK(E689),0,ROUND(F689*G689,2))</f>
        <v>0</v>
      </c>
      <c r="J689" s="182">
        <f t="shared" ref="J689:J692" si="296">IF(ISBLANK(G689),0,ROUND(G689*H689,2))</f>
        <v>0</v>
      </c>
      <c r="K689" s="179"/>
      <c r="L689" s="183">
        <f t="shared" ref="L689:M692" si="297">G689</f>
        <v>0</v>
      </c>
      <c r="M689" s="183">
        <f t="shared" si="297"/>
        <v>0</v>
      </c>
      <c r="N689" s="184">
        <f t="shared" ref="N689:N692" si="298">IF(ISBLANK(E689),0,ROUND(F689*L689,2))</f>
        <v>0</v>
      </c>
      <c r="O689" s="184">
        <f t="shared" ref="O689:O692" si="299">IF(ISBLANK(L689),0,ROUND(L689*M689,2))</f>
        <v>0</v>
      </c>
      <c r="P689" s="181"/>
      <c r="Q689" s="199"/>
      <c r="R689" s="197" t="str">
        <f t="shared" si="289"/>
        <v/>
      </c>
      <c r="S689" s="197" t="str">
        <f t="shared" si="288"/>
        <v/>
      </c>
    </row>
    <row r="690" spans="1:19" ht="25.5" hidden="1">
      <c r="A690" s="200">
        <v>89491</v>
      </c>
      <c r="B690" s="205" t="s">
        <v>230</v>
      </c>
      <c r="C690" s="127" t="s">
        <v>983</v>
      </c>
      <c r="D690" s="121" t="s">
        <v>274</v>
      </c>
      <c r="E690" s="122">
        <v>52.09</v>
      </c>
      <c r="F690" s="123">
        <f>IF(E690=0,0,ROUND(E690*(1+E$10)*(1-E$11),2))</f>
        <v>62.8</v>
      </c>
      <c r="G690" s="206"/>
      <c r="H690" s="183"/>
      <c r="I690" s="182">
        <f t="shared" si="295"/>
        <v>0</v>
      </c>
      <c r="J690" s="182">
        <f t="shared" si="296"/>
        <v>0</v>
      </c>
      <c r="K690" s="179"/>
      <c r="L690" s="183">
        <f t="shared" si="297"/>
        <v>0</v>
      </c>
      <c r="M690" s="183">
        <f t="shared" si="297"/>
        <v>0</v>
      </c>
      <c r="N690" s="184">
        <f t="shared" si="298"/>
        <v>0</v>
      </c>
      <c r="O690" s="184">
        <f t="shared" si="299"/>
        <v>0</v>
      </c>
      <c r="P690" s="181"/>
      <c r="Q690" s="199"/>
      <c r="R690" s="197" t="str">
        <f t="shared" si="289"/>
        <v/>
      </c>
      <c r="S690" s="197" t="str">
        <f t="shared" si="288"/>
        <v/>
      </c>
    </row>
    <row r="691" spans="1:19" ht="25.5">
      <c r="A691" s="200">
        <v>89707</v>
      </c>
      <c r="B691" s="205" t="s">
        <v>230</v>
      </c>
      <c r="C691" s="127" t="s">
        <v>984</v>
      </c>
      <c r="D691" s="121" t="s">
        <v>274</v>
      </c>
      <c r="E691" s="122">
        <v>25.97</v>
      </c>
      <c r="F691" s="123">
        <f>IF(E691=0,0,ROUND(E691*(1+E$10)*(1-E$11),2))</f>
        <v>31.31</v>
      </c>
      <c r="G691" s="206">
        <v>2</v>
      </c>
      <c r="H691" s="207">
        <f>F691</f>
        <v>31.31</v>
      </c>
      <c r="I691" s="182">
        <f t="shared" si="295"/>
        <v>62.62</v>
      </c>
      <c r="J691" s="182">
        <f t="shared" si="296"/>
        <v>62.62</v>
      </c>
      <c r="K691" s="179"/>
      <c r="L691" s="183">
        <f t="shared" si="297"/>
        <v>2</v>
      </c>
      <c r="M691" s="183">
        <f t="shared" si="297"/>
        <v>31.31</v>
      </c>
      <c r="N691" s="184">
        <f t="shared" si="298"/>
        <v>62.62</v>
      </c>
      <c r="O691" s="184">
        <f t="shared" si="299"/>
        <v>62.62</v>
      </c>
      <c r="P691" s="181"/>
      <c r="Q691" s="236"/>
      <c r="R691" s="237" t="str">
        <f t="shared" si="289"/>
        <v>x</v>
      </c>
      <c r="S691" s="197" t="str">
        <f t="shared" si="288"/>
        <v>x</v>
      </c>
    </row>
    <row r="692" spans="1:19" ht="25.5" hidden="1">
      <c r="A692" s="200">
        <v>89708</v>
      </c>
      <c r="B692" s="205" t="s">
        <v>230</v>
      </c>
      <c r="C692" s="127" t="s">
        <v>985</v>
      </c>
      <c r="D692" s="121" t="s">
        <v>274</v>
      </c>
      <c r="E692" s="122">
        <v>58.5</v>
      </c>
      <c r="F692" s="123">
        <f>IF(E692=0,0,ROUND(E692*(1+E$10)*(1-E$11),2))</f>
        <v>70.53</v>
      </c>
      <c r="G692" s="206"/>
      <c r="H692" s="183"/>
      <c r="I692" s="182">
        <f t="shared" si="295"/>
        <v>0</v>
      </c>
      <c r="J692" s="182">
        <f t="shared" si="296"/>
        <v>0</v>
      </c>
      <c r="K692" s="179"/>
      <c r="L692" s="183">
        <f t="shared" si="297"/>
        <v>0</v>
      </c>
      <c r="M692" s="183">
        <f t="shared" si="297"/>
        <v>0</v>
      </c>
      <c r="N692" s="184">
        <f t="shared" si="298"/>
        <v>0</v>
      </c>
      <c r="O692" s="184">
        <f t="shared" si="299"/>
        <v>0</v>
      </c>
      <c r="P692" s="181"/>
      <c r="Q692" s="199"/>
      <c r="R692" s="197" t="str">
        <f t="shared" si="289"/>
        <v/>
      </c>
      <c r="S692" s="197" t="str">
        <f t="shared" si="288"/>
        <v/>
      </c>
    </row>
    <row r="693" spans="1:19" hidden="1">
      <c r="A693" s="200" t="s">
        <v>986</v>
      </c>
      <c r="B693" s="205"/>
      <c r="C693" s="127" t="s">
        <v>987</v>
      </c>
      <c r="D693" s="121"/>
      <c r="E693" s="122"/>
      <c r="F693" s="123"/>
      <c r="G693" s="253"/>
      <c r="H693" s="253"/>
      <c r="I693" s="254"/>
      <c r="J693" s="255"/>
      <c r="K693" s="179"/>
      <c r="L693" s="253"/>
      <c r="M693" s="253"/>
      <c r="N693" s="257"/>
      <c r="O693" s="258"/>
      <c r="P693" s="259"/>
      <c r="Q693" s="198" t="str">
        <f>IF(OR(SUM(J694:J697)&gt;0,SUM(O694:O697)&gt;0),"xx","")</f>
        <v/>
      </c>
      <c r="R693" s="197" t="str">
        <f t="shared" si="289"/>
        <v/>
      </c>
      <c r="S693" s="197" t="str">
        <f t="shared" si="288"/>
        <v/>
      </c>
    </row>
    <row r="694" spans="1:19" ht="25.5" hidden="1">
      <c r="A694" s="200">
        <v>89495</v>
      </c>
      <c r="B694" s="205" t="s">
        <v>230</v>
      </c>
      <c r="C694" s="127" t="s">
        <v>988</v>
      </c>
      <c r="D694" s="121" t="s">
        <v>274</v>
      </c>
      <c r="E694" s="122">
        <v>8.44</v>
      </c>
      <c r="F694" s="123">
        <f>IF(E694=0,0,ROUND(E694*(1+E$10)*(1-E$11),2))</f>
        <v>10.18</v>
      </c>
      <c r="G694" s="206"/>
      <c r="H694" s="183"/>
      <c r="I694" s="182">
        <f t="shared" ref="I694:I697" si="300">IF(ISBLANK(E694),0,ROUND(F694*G694,2))</f>
        <v>0</v>
      </c>
      <c r="J694" s="182">
        <f t="shared" ref="J694:J697" si="301">IF(ISBLANK(G694),0,ROUND(G694*H694,2))</f>
        <v>0</v>
      </c>
      <c r="K694" s="179"/>
      <c r="L694" s="183">
        <f t="shared" ref="L694:M697" si="302">G694</f>
        <v>0</v>
      </c>
      <c r="M694" s="183">
        <f t="shared" si="302"/>
        <v>0</v>
      </c>
      <c r="N694" s="184">
        <f t="shared" ref="N694:N697" si="303">IF(ISBLANK(E694),0,ROUND(F694*L694,2))</f>
        <v>0</v>
      </c>
      <c r="O694" s="184">
        <f t="shared" ref="O694:O697" si="304">IF(ISBLANK(L694),0,ROUND(L694*M694,2))</f>
        <v>0</v>
      </c>
      <c r="P694" s="181"/>
      <c r="Q694" s="199"/>
      <c r="R694" s="197" t="str">
        <f t="shared" si="289"/>
        <v/>
      </c>
      <c r="S694" s="197" t="str">
        <f t="shared" si="288"/>
        <v/>
      </c>
    </row>
    <row r="695" spans="1:19" ht="25.5" hidden="1">
      <c r="A695" s="200">
        <v>89709</v>
      </c>
      <c r="B695" s="205" t="s">
        <v>230</v>
      </c>
      <c r="C695" s="127" t="s">
        <v>989</v>
      </c>
      <c r="D695" s="121" t="s">
        <v>274</v>
      </c>
      <c r="E695" s="122">
        <v>9.82</v>
      </c>
      <c r="F695" s="123">
        <f>IF(E695=0,0,ROUND(E695*(1+E$10)*(1-E$11),2))</f>
        <v>11.84</v>
      </c>
      <c r="G695" s="206"/>
      <c r="H695" s="183"/>
      <c r="I695" s="182">
        <f t="shared" si="300"/>
        <v>0</v>
      </c>
      <c r="J695" s="182">
        <f t="shared" si="301"/>
        <v>0</v>
      </c>
      <c r="K695" s="179"/>
      <c r="L695" s="183">
        <f t="shared" si="302"/>
        <v>0</v>
      </c>
      <c r="M695" s="183">
        <f t="shared" si="302"/>
        <v>0</v>
      </c>
      <c r="N695" s="184">
        <f t="shared" si="303"/>
        <v>0</v>
      </c>
      <c r="O695" s="184">
        <f t="shared" si="304"/>
        <v>0</v>
      </c>
      <c r="P695" s="181"/>
      <c r="Q695" s="199"/>
      <c r="R695" s="197" t="str">
        <f t="shared" si="289"/>
        <v/>
      </c>
      <c r="S695" s="197" t="str">
        <f t="shared" si="288"/>
        <v/>
      </c>
    </row>
    <row r="696" spans="1:19" ht="25.5" hidden="1">
      <c r="A696" s="200">
        <v>89710</v>
      </c>
      <c r="B696" s="205" t="s">
        <v>230</v>
      </c>
      <c r="C696" s="127" t="s">
        <v>990</v>
      </c>
      <c r="D696" s="121" t="s">
        <v>274</v>
      </c>
      <c r="E696" s="122">
        <v>9.6199999999999992</v>
      </c>
      <c r="F696" s="123">
        <f>IF(E696=0,0,ROUND(E696*(1+E$10)*(1-E$11),2))</f>
        <v>11.6</v>
      </c>
      <c r="G696" s="206"/>
      <c r="H696" s="183"/>
      <c r="I696" s="182">
        <f t="shared" si="300"/>
        <v>0</v>
      </c>
      <c r="J696" s="182">
        <f t="shared" si="301"/>
        <v>0</v>
      </c>
      <c r="K696" s="179"/>
      <c r="L696" s="183">
        <f t="shared" si="302"/>
        <v>0</v>
      </c>
      <c r="M696" s="183">
        <f t="shared" si="302"/>
        <v>0</v>
      </c>
      <c r="N696" s="184">
        <f t="shared" si="303"/>
        <v>0</v>
      </c>
      <c r="O696" s="184">
        <f t="shared" si="304"/>
        <v>0</v>
      </c>
      <c r="P696" s="181"/>
      <c r="Q696" s="199"/>
      <c r="R696" s="197" t="str">
        <f t="shared" si="289"/>
        <v/>
      </c>
      <c r="S696" s="197" t="str">
        <f t="shared" si="288"/>
        <v/>
      </c>
    </row>
    <row r="697" spans="1:19" ht="25.5" hidden="1">
      <c r="A697" s="200">
        <v>86902</v>
      </c>
      <c r="B697" s="205" t="s">
        <v>230</v>
      </c>
      <c r="C697" s="127" t="s">
        <v>991</v>
      </c>
      <c r="D697" s="121" t="s">
        <v>274</v>
      </c>
      <c r="E697" s="122">
        <v>233.17</v>
      </c>
      <c r="F697" s="123">
        <f>IF(E697=0,0,ROUND(E697*(1+E$10)*(1-E$11),2))</f>
        <v>281.11</v>
      </c>
      <c r="G697" s="206"/>
      <c r="H697" s="183"/>
      <c r="I697" s="182">
        <f t="shared" si="300"/>
        <v>0</v>
      </c>
      <c r="J697" s="182">
        <f t="shared" si="301"/>
        <v>0</v>
      </c>
      <c r="K697" s="179"/>
      <c r="L697" s="183">
        <f t="shared" si="302"/>
        <v>0</v>
      </c>
      <c r="M697" s="183">
        <f t="shared" si="302"/>
        <v>0</v>
      </c>
      <c r="N697" s="184">
        <f t="shared" si="303"/>
        <v>0</v>
      </c>
      <c r="O697" s="184">
        <f t="shared" si="304"/>
        <v>0</v>
      </c>
      <c r="P697" s="181"/>
      <c r="Q697" s="199"/>
      <c r="R697" s="197" t="str">
        <f t="shared" si="289"/>
        <v/>
      </c>
      <c r="S697" s="197" t="str">
        <f t="shared" si="288"/>
        <v/>
      </c>
    </row>
    <row r="698" spans="1:19">
      <c r="A698" s="200" t="s">
        <v>992</v>
      </c>
      <c r="B698" s="205"/>
      <c r="C698" s="127" t="s">
        <v>993</v>
      </c>
      <c r="D698" s="121"/>
      <c r="E698" s="122"/>
      <c r="F698" s="123"/>
      <c r="G698" s="253"/>
      <c r="H698" s="207">
        <f t="shared" ref="H698:H699" si="305">F698</f>
        <v>0</v>
      </c>
      <c r="I698" s="254"/>
      <c r="J698" s="255"/>
      <c r="K698" s="179"/>
      <c r="L698" s="253"/>
      <c r="M698" s="253"/>
      <c r="N698" s="254"/>
      <c r="O698" s="255"/>
      <c r="P698" s="181"/>
      <c r="Q698" s="231" t="str">
        <f>IF(OR(SUM(J699:J705)&gt;0,SUM(O699:O705)&gt;0),"xx","")</f>
        <v>xx</v>
      </c>
      <c r="R698" s="232" t="str">
        <f t="shared" si="289"/>
        <v>x</v>
      </c>
      <c r="S698" s="197" t="str">
        <f t="shared" si="288"/>
        <v>x</v>
      </c>
    </row>
    <row r="699" spans="1:19">
      <c r="A699" s="200">
        <v>72285</v>
      </c>
      <c r="B699" s="205" t="s">
        <v>230</v>
      </c>
      <c r="C699" s="127" t="s">
        <v>994</v>
      </c>
      <c r="D699" s="121" t="s">
        <v>274</v>
      </c>
      <c r="E699" s="122">
        <v>83.13</v>
      </c>
      <c r="F699" s="123">
        <f t="shared" ref="F699:F705" si="306">IF(E699=0,0,ROUND(E699*(1+E$10)*(1-E$11),2))</f>
        <v>100.22</v>
      </c>
      <c r="G699" s="206">
        <v>1</v>
      </c>
      <c r="H699" s="207">
        <f t="shared" si="305"/>
        <v>100.22</v>
      </c>
      <c r="I699" s="182">
        <f t="shared" ref="I699:I705" si="307">IF(ISBLANK(E699),0,ROUND(F699*G699,2))</f>
        <v>100.22</v>
      </c>
      <c r="J699" s="182">
        <f t="shared" ref="J699:J705" si="308">IF(ISBLANK(G699),0,ROUND(G699*H699,2))</f>
        <v>100.22</v>
      </c>
      <c r="K699" s="179"/>
      <c r="L699" s="183">
        <f t="shared" ref="L699:M705" si="309">G699</f>
        <v>1</v>
      </c>
      <c r="M699" s="183">
        <f t="shared" si="309"/>
        <v>100.22</v>
      </c>
      <c r="N699" s="184">
        <f t="shared" ref="N699:N705" si="310">IF(ISBLANK(E699),0,ROUND(F699*L699,2))</f>
        <v>100.22</v>
      </c>
      <c r="O699" s="184">
        <f t="shared" ref="O699:O705" si="311">IF(ISBLANK(L699),0,ROUND(L699*M699,2))</f>
        <v>100.22</v>
      </c>
      <c r="P699" s="181"/>
      <c r="Q699" s="238"/>
      <c r="R699" s="196" t="str">
        <f t="shared" si="289"/>
        <v>x</v>
      </c>
      <c r="S699" s="197" t="str">
        <f t="shared" si="288"/>
        <v>x</v>
      </c>
    </row>
    <row r="700" spans="1:19" ht="25.5" hidden="1">
      <c r="A700" s="200" t="s">
        <v>995</v>
      </c>
      <c r="B700" s="205" t="s">
        <v>996</v>
      </c>
      <c r="C700" s="127" t="s">
        <v>997</v>
      </c>
      <c r="D700" s="121" t="s">
        <v>274</v>
      </c>
      <c r="E700" s="122">
        <v>220.7</v>
      </c>
      <c r="F700" s="123">
        <f t="shared" si="306"/>
        <v>266.08</v>
      </c>
      <c r="G700" s="206"/>
      <c r="H700" s="183"/>
      <c r="I700" s="182">
        <f t="shared" si="307"/>
        <v>0</v>
      </c>
      <c r="J700" s="182">
        <f t="shared" si="308"/>
        <v>0</v>
      </c>
      <c r="K700" s="179"/>
      <c r="L700" s="183">
        <f t="shared" si="309"/>
        <v>0</v>
      </c>
      <c r="M700" s="183">
        <f t="shared" si="309"/>
        <v>0</v>
      </c>
      <c r="N700" s="184">
        <f t="shared" si="310"/>
        <v>0</v>
      </c>
      <c r="O700" s="184">
        <f t="shared" si="311"/>
        <v>0</v>
      </c>
      <c r="P700" s="181"/>
      <c r="Q700" s="199"/>
      <c r="R700" s="197" t="str">
        <f t="shared" si="289"/>
        <v/>
      </c>
      <c r="S700" s="197" t="str">
        <f t="shared" si="288"/>
        <v/>
      </c>
    </row>
    <row r="701" spans="1:19" ht="25.5" hidden="1">
      <c r="A701" s="200" t="s">
        <v>998</v>
      </c>
      <c r="B701" s="205" t="s">
        <v>996</v>
      </c>
      <c r="C701" s="127" t="s">
        <v>999</v>
      </c>
      <c r="D701" s="121" t="s">
        <v>274</v>
      </c>
      <c r="E701" s="122">
        <v>342.82</v>
      </c>
      <c r="F701" s="123">
        <f t="shared" si="306"/>
        <v>413.3</v>
      </c>
      <c r="G701" s="206"/>
      <c r="H701" s="183"/>
      <c r="I701" s="182">
        <f t="shared" si="307"/>
        <v>0</v>
      </c>
      <c r="J701" s="182">
        <f t="shared" si="308"/>
        <v>0</v>
      </c>
      <c r="K701" s="179"/>
      <c r="L701" s="183">
        <f t="shared" si="309"/>
        <v>0</v>
      </c>
      <c r="M701" s="183">
        <f t="shared" si="309"/>
        <v>0</v>
      </c>
      <c r="N701" s="184">
        <f t="shared" si="310"/>
        <v>0</v>
      </c>
      <c r="O701" s="184">
        <f t="shared" si="311"/>
        <v>0</v>
      </c>
      <c r="P701" s="181"/>
      <c r="Q701" s="199"/>
      <c r="R701" s="197" t="str">
        <f t="shared" si="289"/>
        <v/>
      </c>
      <c r="S701" s="197" t="str">
        <f t="shared" si="288"/>
        <v/>
      </c>
    </row>
    <row r="702" spans="1:19" ht="25.5" hidden="1">
      <c r="A702" s="200" t="s">
        <v>1000</v>
      </c>
      <c r="B702" s="205" t="s">
        <v>996</v>
      </c>
      <c r="C702" s="127" t="s">
        <v>1001</v>
      </c>
      <c r="D702" s="121" t="s">
        <v>274</v>
      </c>
      <c r="E702" s="122">
        <v>478.49</v>
      </c>
      <c r="F702" s="123">
        <f t="shared" si="306"/>
        <v>576.87</v>
      </c>
      <c r="G702" s="206"/>
      <c r="H702" s="183"/>
      <c r="I702" s="182">
        <f t="shared" si="307"/>
        <v>0</v>
      </c>
      <c r="J702" s="182">
        <f t="shared" si="308"/>
        <v>0</v>
      </c>
      <c r="K702" s="179"/>
      <c r="L702" s="183">
        <f t="shared" si="309"/>
        <v>0</v>
      </c>
      <c r="M702" s="183">
        <f t="shared" si="309"/>
        <v>0</v>
      </c>
      <c r="N702" s="184">
        <f t="shared" si="310"/>
        <v>0</v>
      </c>
      <c r="O702" s="184">
        <f t="shared" si="311"/>
        <v>0</v>
      </c>
      <c r="P702" s="181"/>
      <c r="Q702" s="199"/>
      <c r="R702" s="197" t="str">
        <f t="shared" si="289"/>
        <v/>
      </c>
      <c r="S702" s="197" t="str">
        <f t="shared" si="288"/>
        <v/>
      </c>
    </row>
    <row r="703" spans="1:19" ht="25.5" hidden="1">
      <c r="A703" s="200" t="s">
        <v>1002</v>
      </c>
      <c r="B703" s="205" t="s">
        <v>996</v>
      </c>
      <c r="C703" s="127" t="s">
        <v>1003</v>
      </c>
      <c r="D703" s="121" t="s">
        <v>274</v>
      </c>
      <c r="E703" s="122">
        <v>379.71</v>
      </c>
      <c r="F703" s="123">
        <f t="shared" si="306"/>
        <v>457.78</v>
      </c>
      <c r="G703" s="206"/>
      <c r="H703" s="183"/>
      <c r="I703" s="182">
        <f t="shared" si="307"/>
        <v>0</v>
      </c>
      <c r="J703" s="182">
        <f t="shared" si="308"/>
        <v>0</v>
      </c>
      <c r="K703" s="179"/>
      <c r="L703" s="183">
        <f t="shared" si="309"/>
        <v>0</v>
      </c>
      <c r="M703" s="183">
        <f t="shared" si="309"/>
        <v>0</v>
      </c>
      <c r="N703" s="184">
        <f t="shared" si="310"/>
        <v>0</v>
      </c>
      <c r="O703" s="184">
        <f t="shared" si="311"/>
        <v>0</v>
      </c>
      <c r="P703" s="181"/>
      <c r="Q703" s="199"/>
      <c r="R703" s="197" t="str">
        <f t="shared" si="289"/>
        <v/>
      </c>
      <c r="S703" s="197" t="str">
        <f t="shared" si="288"/>
        <v/>
      </c>
    </row>
    <row r="704" spans="1:19" ht="25.5" hidden="1">
      <c r="A704" s="200" t="s">
        <v>1004</v>
      </c>
      <c r="B704" s="205" t="s">
        <v>996</v>
      </c>
      <c r="C704" s="127" t="s">
        <v>1005</v>
      </c>
      <c r="D704" s="121" t="s">
        <v>274</v>
      </c>
      <c r="E704" s="122">
        <v>544.29999999999995</v>
      </c>
      <c r="F704" s="123">
        <f t="shared" si="306"/>
        <v>656.21</v>
      </c>
      <c r="G704" s="206"/>
      <c r="H704" s="183"/>
      <c r="I704" s="182">
        <f t="shared" si="307"/>
        <v>0</v>
      </c>
      <c r="J704" s="182">
        <f t="shared" si="308"/>
        <v>0</v>
      </c>
      <c r="K704" s="179"/>
      <c r="L704" s="183">
        <f t="shared" si="309"/>
        <v>0</v>
      </c>
      <c r="M704" s="183">
        <f t="shared" si="309"/>
        <v>0</v>
      </c>
      <c r="N704" s="184">
        <f t="shared" si="310"/>
        <v>0</v>
      </c>
      <c r="O704" s="184">
        <f t="shared" si="311"/>
        <v>0</v>
      </c>
      <c r="P704" s="181"/>
      <c r="Q704" s="199"/>
      <c r="R704" s="197" t="str">
        <f t="shared" si="289"/>
        <v/>
      </c>
      <c r="S704" s="197" t="str">
        <f t="shared" si="288"/>
        <v/>
      </c>
    </row>
    <row r="705" spans="1:19" ht="25.5" hidden="1">
      <c r="A705" s="200" t="s">
        <v>1006</v>
      </c>
      <c r="B705" s="205" t="s">
        <v>996</v>
      </c>
      <c r="C705" s="127" t="s">
        <v>1007</v>
      </c>
      <c r="D705" s="121" t="s">
        <v>274</v>
      </c>
      <c r="E705" s="122">
        <v>710.92</v>
      </c>
      <c r="F705" s="123">
        <f t="shared" si="306"/>
        <v>857.09</v>
      </c>
      <c r="G705" s="206"/>
      <c r="H705" s="183"/>
      <c r="I705" s="182">
        <f t="shared" si="307"/>
        <v>0</v>
      </c>
      <c r="J705" s="182">
        <f t="shared" si="308"/>
        <v>0</v>
      </c>
      <c r="K705" s="179"/>
      <c r="L705" s="183">
        <f t="shared" si="309"/>
        <v>0</v>
      </c>
      <c r="M705" s="183">
        <f t="shared" si="309"/>
        <v>0</v>
      </c>
      <c r="N705" s="184">
        <f t="shared" si="310"/>
        <v>0</v>
      </c>
      <c r="O705" s="184">
        <f t="shared" si="311"/>
        <v>0</v>
      </c>
      <c r="P705" s="181"/>
      <c r="Q705" s="199"/>
      <c r="R705" s="197" t="str">
        <f t="shared" si="289"/>
        <v/>
      </c>
      <c r="S705" s="197" t="str">
        <f t="shared" si="288"/>
        <v/>
      </c>
    </row>
    <row r="706" spans="1:19" hidden="1">
      <c r="A706" s="200" t="s">
        <v>1008</v>
      </c>
      <c r="B706" s="205"/>
      <c r="C706" s="127" t="s">
        <v>1009</v>
      </c>
      <c r="D706" s="121"/>
      <c r="E706" s="122"/>
      <c r="F706" s="123"/>
      <c r="G706" s="253"/>
      <c r="H706" s="253"/>
      <c r="I706" s="254"/>
      <c r="J706" s="255"/>
      <c r="K706" s="179"/>
      <c r="L706" s="253"/>
      <c r="M706" s="253"/>
      <c r="N706" s="254"/>
      <c r="O706" s="255"/>
      <c r="P706" s="181"/>
      <c r="Q706" s="198" t="str">
        <f>IF(OR(SUM(J707:J714)&gt;0,SUM(O707:O714)&gt;0),"xx","")</f>
        <v/>
      </c>
      <c r="R706" s="197" t="str">
        <f t="shared" si="289"/>
        <v/>
      </c>
      <c r="S706" s="197" t="str">
        <f t="shared" si="288"/>
        <v/>
      </c>
    </row>
    <row r="707" spans="1:19" ht="51" hidden="1">
      <c r="A707" s="200">
        <v>93350</v>
      </c>
      <c r="B707" s="205" t="s">
        <v>230</v>
      </c>
      <c r="C707" s="127" t="s">
        <v>1010</v>
      </c>
      <c r="D707" s="121" t="s">
        <v>274</v>
      </c>
      <c r="E707" s="122">
        <v>814.48</v>
      </c>
      <c r="F707" s="123">
        <f t="shared" ref="F707:F714" si="312">IF(E707=0,0,ROUND(E707*(1+E$10)*(1-E$11),2))</f>
        <v>981.94</v>
      </c>
      <c r="G707" s="206"/>
      <c r="H707" s="183"/>
      <c r="I707" s="182">
        <f t="shared" ref="I707:I714" si="313">IF(ISBLANK(E707),0,ROUND(F707*G707,2))</f>
        <v>0</v>
      </c>
      <c r="J707" s="182">
        <f t="shared" ref="J707:J714" si="314">IF(ISBLANK(G707),0,ROUND(G707*H707,2))</f>
        <v>0</v>
      </c>
      <c r="K707" s="179"/>
      <c r="L707" s="183">
        <f t="shared" ref="L707:M714" si="315">G707</f>
        <v>0</v>
      </c>
      <c r="M707" s="183">
        <f t="shared" si="315"/>
        <v>0</v>
      </c>
      <c r="N707" s="184">
        <f t="shared" ref="N707:N714" si="316">IF(ISBLANK(E707),0,ROUND(F707*L707,2))</f>
        <v>0</v>
      </c>
      <c r="O707" s="184">
        <f t="shared" ref="O707:O714" si="317">IF(ISBLANK(L707),0,ROUND(L707*M707,2))</f>
        <v>0</v>
      </c>
      <c r="P707" s="181"/>
      <c r="Q707" s="199"/>
      <c r="R707" s="197" t="str">
        <f t="shared" si="289"/>
        <v/>
      </c>
      <c r="S707" s="197" t="str">
        <f t="shared" si="288"/>
        <v/>
      </c>
    </row>
    <row r="708" spans="1:19" ht="51" hidden="1">
      <c r="A708" s="200">
        <v>93351</v>
      </c>
      <c r="B708" s="205" t="s">
        <v>230</v>
      </c>
      <c r="C708" s="127" t="s">
        <v>1011</v>
      </c>
      <c r="D708" s="121" t="s">
        <v>274</v>
      </c>
      <c r="E708" s="122">
        <v>663.45</v>
      </c>
      <c r="F708" s="123">
        <f t="shared" si="312"/>
        <v>799.86</v>
      </c>
      <c r="G708" s="206"/>
      <c r="H708" s="183"/>
      <c r="I708" s="182">
        <f t="shared" si="313"/>
        <v>0</v>
      </c>
      <c r="J708" s="182">
        <f t="shared" si="314"/>
        <v>0</v>
      </c>
      <c r="K708" s="179"/>
      <c r="L708" s="183">
        <f t="shared" si="315"/>
        <v>0</v>
      </c>
      <c r="M708" s="183">
        <f t="shared" si="315"/>
        <v>0</v>
      </c>
      <c r="N708" s="184">
        <f t="shared" si="316"/>
        <v>0</v>
      </c>
      <c r="O708" s="184">
        <f t="shared" si="317"/>
        <v>0</v>
      </c>
      <c r="P708" s="181"/>
      <c r="Q708" s="199"/>
      <c r="R708" s="197" t="str">
        <f t="shared" si="289"/>
        <v/>
      </c>
      <c r="S708" s="197" t="str">
        <f t="shared" si="288"/>
        <v/>
      </c>
    </row>
    <row r="709" spans="1:19" ht="51" hidden="1">
      <c r="A709" s="200">
        <v>93352</v>
      </c>
      <c r="B709" s="205" t="s">
        <v>230</v>
      </c>
      <c r="C709" s="127" t="s">
        <v>1012</v>
      </c>
      <c r="D709" s="121" t="s">
        <v>274</v>
      </c>
      <c r="E709" s="122">
        <v>513.57000000000005</v>
      </c>
      <c r="F709" s="123">
        <f t="shared" si="312"/>
        <v>619.16</v>
      </c>
      <c r="G709" s="206"/>
      <c r="H709" s="183"/>
      <c r="I709" s="182">
        <f t="shared" si="313"/>
        <v>0</v>
      </c>
      <c r="J709" s="182">
        <f t="shared" si="314"/>
        <v>0</v>
      </c>
      <c r="K709" s="179"/>
      <c r="L709" s="183">
        <f t="shared" si="315"/>
        <v>0</v>
      </c>
      <c r="M709" s="183">
        <f t="shared" si="315"/>
        <v>0</v>
      </c>
      <c r="N709" s="184">
        <f t="shared" si="316"/>
        <v>0</v>
      </c>
      <c r="O709" s="184">
        <f t="shared" si="317"/>
        <v>0</v>
      </c>
      <c r="P709" s="181"/>
      <c r="Q709" s="199"/>
      <c r="R709" s="197" t="str">
        <f t="shared" si="289"/>
        <v/>
      </c>
      <c r="S709" s="197" t="str">
        <f t="shared" si="288"/>
        <v/>
      </c>
    </row>
    <row r="710" spans="1:19" ht="51" hidden="1">
      <c r="A710" s="200">
        <v>93353</v>
      </c>
      <c r="B710" s="205" t="s">
        <v>230</v>
      </c>
      <c r="C710" s="127" t="s">
        <v>1013</v>
      </c>
      <c r="D710" s="121" t="s">
        <v>274</v>
      </c>
      <c r="E710" s="122">
        <v>367.48</v>
      </c>
      <c r="F710" s="123">
        <f t="shared" si="312"/>
        <v>443.03</v>
      </c>
      <c r="G710" s="206"/>
      <c r="H710" s="183"/>
      <c r="I710" s="182">
        <f t="shared" si="313"/>
        <v>0</v>
      </c>
      <c r="J710" s="182">
        <f t="shared" si="314"/>
        <v>0</v>
      </c>
      <c r="K710" s="179"/>
      <c r="L710" s="183">
        <f t="shared" si="315"/>
        <v>0</v>
      </c>
      <c r="M710" s="183">
        <f t="shared" si="315"/>
        <v>0</v>
      </c>
      <c r="N710" s="184">
        <f t="shared" si="316"/>
        <v>0</v>
      </c>
      <c r="O710" s="184">
        <f t="shared" si="317"/>
        <v>0</v>
      </c>
      <c r="P710" s="181"/>
      <c r="Q710" s="199"/>
      <c r="R710" s="197" t="str">
        <f t="shared" si="289"/>
        <v/>
      </c>
      <c r="S710" s="197" t="str">
        <f t="shared" si="288"/>
        <v/>
      </c>
    </row>
    <row r="711" spans="1:19" ht="51" hidden="1">
      <c r="A711" s="200">
        <v>93354</v>
      </c>
      <c r="B711" s="205" t="s">
        <v>230</v>
      </c>
      <c r="C711" s="127" t="s">
        <v>1014</v>
      </c>
      <c r="D711" s="121" t="s">
        <v>274</v>
      </c>
      <c r="E711" s="122">
        <v>496.99</v>
      </c>
      <c r="F711" s="123">
        <f t="shared" si="312"/>
        <v>599.16999999999996</v>
      </c>
      <c r="G711" s="206"/>
      <c r="H711" s="183"/>
      <c r="I711" s="182">
        <f t="shared" si="313"/>
        <v>0</v>
      </c>
      <c r="J711" s="182">
        <f t="shared" si="314"/>
        <v>0</v>
      </c>
      <c r="K711" s="179"/>
      <c r="L711" s="183">
        <f t="shared" si="315"/>
        <v>0</v>
      </c>
      <c r="M711" s="183">
        <f t="shared" si="315"/>
        <v>0</v>
      </c>
      <c r="N711" s="184">
        <f t="shared" si="316"/>
        <v>0</v>
      </c>
      <c r="O711" s="184">
        <f t="shared" si="317"/>
        <v>0</v>
      </c>
      <c r="P711" s="181"/>
      <c r="Q711" s="199"/>
      <c r="R711" s="197" t="str">
        <f t="shared" si="289"/>
        <v/>
      </c>
      <c r="S711" s="197" t="str">
        <f t="shared" si="288"/>
        <v/>
      </c>
    </row>
    <row r="712" spans="1:19" ht="51" hidden="1">
      <c r="A712" s="200">
        <v>93355</v>
      </c>
      <c r="B712" s="205" t="s">
        <v>230</v>
      </c>
      <c r="C712" s="127" t="s">
        <v>1015</v>
      </c>
      <c r="D712" s="121" t="s">
        <v>274</v>
      </c>
      <c r="E712" s="122">
        <v>413.16</v>
      </c>
      <c r="F712" s="123">
        <f t="shared" si="312"/>
        <v>498.11</v>
      </c>
      <c r="G712" s="206"/>
      <c r="H712" s="183"/>
      <c r="I712" s="182">
        <f t="shared" si="313"/>
        <v>0</v>
      </c>
      <c r="J712" s="182">
        <f t="shared" si="314"/>
        <v>0</v>
      </c>
      <c r="K712" s="179"/>
      <c r="L712" s="183">
        <f t="shared" si="315"/>
        <v>0</v>
      </c>
      <c r="M712" s="183">
        <f t="shared" si="315"/>
        <v>0</v>
      </c>
      <c r="N712" s="184">
        <f t="shared" si="316"/>
        <v>0</v>
      </c>
      <c r="O712" s="184">
        <f t="shared" si="317"/>
        <v>0</v>
      </c>
      <c r="P712" s="181"/>
      <c r="Q712" s="199"/>
      <c r="R712" s="197" t="str">
        <f t="shared" si="289"/>
        <v/>
      </c>
      <c r="S712" s="197" t="str">
        <f t="shared" si="288"/>
        <v/>
      </c>
    </row>
    <row r="713" spans="1:19" ht="51" hidden="1">
      <c r="A713" s="200">
        <v>93356</v>
      </c>
      <c r="B713" s="205" t="s">
        <v>230</v>
      </c>
      <c r="C713" s="127" t="s">
        <v>1016</v>
      </c>
      <c r="D713" s="121" t="s">
        <v>274</v>
      </c>
      <c r="E713" s="122">
        <v>328.63</v>
      </c>
      <c r="F713" s="123">
        <f t="shared" si="312"/>
        <v>396.2</v>
      </c>
      <c r="G713" s="206"/>
      <c r="H713" s="183"/>
      <c r="I713" s="182">
        <f t="shared" si="313"/>
        <v>0</v>
      </c>
      <c r="J713" s="182">
        <f t="shared" si="314"/>
        <v>0</v>
      </c>
      <c r="K713" s="179"/>
      <c r="L713" s="183">
        <f t="shared" si="315"/>
        <v>0</v>
      </c>
      <c r="M713" s="183">
        <f t="shared" si="315"/>
        <v>0</v>
      </c>
      <c r="N713" s="184">
        <f t="shared" si="316"/>
        <v>0</v>
      </c>
      <c r="O713" s="184">
        <f t="shared" si="317"/>
        <v>0</v>
      </c>
      <c r="P713" s="181"/>
      <c r="Q713" s="199"/>
      <c r="R713" s="197" t="str">
        <f t="shared" si="289"/>
        <v/>
      </c>
      <c r="S713" s="197" t="str">
        <f t="shared" si="288"/>
        <v/>
      </c>
    </row>
    <row r="714" spans="1:19" ht="51" hidden="1">
      <c r="A714" s="200">
        <v>93357</v>
      </c>
      <c r="B714" s="205" t="s">
        <v>230</v>
      </c>
      <c r="C714" s="127" t="s">
        <v>1017</v>
      </c>
      <c r="D714" s="121" t="s">
        <v>274</v>
      </c>
      <c r="E714" s="122">
        <v>246.04</v>
      </c>
      <c r="F714" s="123">
        <f t="shared" si="312"/>
        <v>296.63</v>
      </c>
      <c r="G714" s="206"/>
      <c r="H714" s="183"/>
      <c r="I714" s="182">
        <f t="shared" si="313"/>
        <v>0</v>
      </c>
      <c r="J714" s="182">
        <f t="shared" si="314"/>
        <v>0</v>
      </c>
      <c r="K714" s="179"/>
      <c r="L714" s="183">
        <f t="shared" si="315"/>
        <v>0</v>
      </c>
      <c r="M714" s="183">
        <f t="shared" si="315"/>
        <v>0</v>
      </c>
      <c r="N714" s="184">
        <f t="shared" si="316"/>
        <v>0</v>
      </c>
      <c r="O714" s="184">
        <f t="shared" si="317"/>
        <v>0</v>
      </c>
      <c r="P714" s="181"/>
      <c r="Q714" s="198"/>
      <c r="R714" s="197" t="str">
        <f t="shared" si="289"/>
        <v/>
      </c>
      <c r="S714" s="197" t="str">
        <f t="shared" si="288"/>
        <v/>
      </c>
    </row>
    <row r="715" spans="1:19">
      <c r="A715" s="200" t="s">
        <v>1018</v>
      </c>
      <c r="B715" s="205"/>
      <c r="C715" s="127" t="s">
        <v>1019</v>
      </c>
      <c r="D715" s="121"/>
      <c r="E715" s="122"/>
      <c r="F715" s="123"/>
      <c r="G715" s="253"/>
      <c r="H715" s="207">
        <f>F715</f>
        <v>0</v>
      </c>
      <c r="I715" s="254"/>
      <c r="J715" s="255"/>
      <c r="K715" s="179"/>
      <c r="L715" s="253"/>
      <c r="M715" s="253"/>
      <c r="N715" s="254"/>
      <c r="O715" s="255"/>
      <c r="P715" s="181"/>
      <c r="Q715" s="252" t="str">
        <f>IF(OR(SUM(J716:J721)&gt;0,SUM(O716:O721)&gt;0),"xx","")</f>
        <v>xx</v>
      </c>
      <c r="R715" s="237" t="str">
        <f t="shared" si="289"/>
        <v>x</v>
      </c>
      <c r="S715" s="197" t="str">
        <f t="shared" si="288"/>
        <v>x</v>
      </c>
    </row>
    <row r="716" spans="1:19" ht="38.25" hidden="1">
      <c r="A716" s="200">
        <v>73714</v>
      </c>
      <c r="B716" s="205" t="s">
        <v>230</v>
      </c>
      <c r="C716" s="127" t="s">
        <v>1020</v>
      </c>
      <c r="D716" s="121" t="s">
        <v>274</v>
      </c>
      <c r="E716" s="122">
        <v>1347.09</v>
      </c>
      <c r="F716" s="123">
        <f t="shared" ref="F716:F721" si="318">IF(E716=0,0,ROUND(E716*(1+E$10)*(1-E$11),2))</f>
        <v>1624.05</v>
      </c>
      <c r="G716" s="206"/>
      <c r="H716" s="183"/>
      <c r="I716" s="182">
        <f t="shared" ref="I716:I721" si="319">IF(ISBLANK(E716),0,ROUND(F716*G716,2))</f>
        <v>0</v>
      </c>
      <c r="J716" s="182">
        <f t="shared" ref="J716:J721" si="320">IF(ISBLANK(G716),0,ROUND(G716*H716,2))</f>
        <v>0</v>
      </c>
      <c r="K716" s="179"/>
      <c r="L716" s="183">
        <f t="shared" ref="L716:M721" si="321">G716</f>
        <v>0</v>
      </c>
      <c r="M716" s="183">
        <f t="shared" si="321"/>
        <v>0</v>
      </c>
      <c r="N716" s="184">
        <f t="shared" ref="N716:N721" si="322">IF(ISBLANK(E716),0,ROUND(F716*L716,2))</f>
        <v>0</v>
      </c>
      <c r="O716" s="184">
        <f t="shared" ref="O716:O721" si="323">IF(ISBLANK(L716),0,ROUND(L716*M716,2))</f>
        <v>0</v>
      </c>
      <c r="P716" s="181"/>
      <c r="Q716" s="199"/>
      <c r="R716" s="197" t="str">
        <f t="shared" si="289"/>
        <v/>
      </c>
      <c r="S716" s="197" t="str">
        <f t="shared" si="288"/>
        <v/>
      </c>
    </row>
    <row r="717" spans="1:19" ht="25.5" hidden="1">
      <c r="A717" s="200" t="s">
        <v>1021</v>
      </c>
      <c r="B717" s="205" t="s">
        <v>230</v>
      </c>
      <c r="C717" s="127" t="s">
        <v>1022</v>
      </c>
      <c r="D717" s="121" t="s">
        <v>274</v>
      </c>
      <c r="E717" s="122">
        <v>323.57</v>
      </c>
      <c r="F717" s="123">
        <f t="shared" si="318"/>
        <v>390.1</v>
      </c>
      <c r="G717" s="206"/>
      <c r="H717" s="183"/>
      <c r="I717" s="182">
        <f t="shared" si="319"/>
        <v>0</v>
      </c>
      <c r="J717" s="182">
        <f t="shared" si="320"/>
        <v>0</v>
      </c>
      <c r="K717" s="179"/>
      <c r="L717" s="183">
        <f t="shared" si="321"/>
        <v>0</v>
      </c>
      <c r="M717" s="183">
        <f t="shared" si="321"/>
        <v>0</v>
      </c>
      <c r="N717" s="184">
        <f t="shared" si="322"/>
        <v>0</v>
      </c>
      <c r="O717" s="184">
        <f t="shared" si="323"/>
        <v>0</v>
      </c>
      <c r="P717" s="181"/>
      <c r="Q717" s="199"/>
      <c r="R717" s="197" t="str">
        <f t="shared" si="289"/>
        <v/>
      </c>
      <c r="S717" s="197" t="str">
        <f t="shared" si="288"/>
        <v/>
      </c>
    </row>
    <row r="718" spans="1:19" ht="25.5" hidden="1">
      <c r="A718" s="200">
        <v>83716</v>
      </c>
      <c r="B718" s="205" t="s">
        <v>230</v>
      </c>
      <c r="C718" s="127" t="s">
        <v>1023</v>
      </c>
      <c r="D718" s="121" t="s">
        <v>274</v>
      </c>
      <c r="E718" s="122">
        <v>322.68</v>
      </c>
      <c r="F718" s="123">
        <f t="shared" si="318"/>
        <v>389.02</v>
      </c>
      <c r="G718" s="206"/>
      <c r="H718" s="183"/>
      <c r="I718" s="182">
        <f t="shared" si="319"/>
        <v>0</v>
      </c>
      <c r="J718" s="182">
        <f t="shared" si="320"/>
        <v>0</v>
      </c>
      <c r="K718" s="179"/>
      <c r="L718" s="183">
        <f t="shared" si="321"/>
        <v>0</v>
      </c>
      <c r="M718" s="183">
        <f t="shared" si="321"/>
        <v>0</v>
      </c>
      <c r="N718" s="184">
        <f t="shared" si="322"/>
        <v>0</v>
      </c>
      <c r="O718" s="184">
        <f t="shared" si="323"/>
        <v>0</v>
      </c>
      <c r="P718" s="181"/>
      <c r="Q718" s="199"/>
      <c r="R718" s="197" t="str">
        <f t="shared" si="289"/>
        <v/>
      </c>
      <c r="S718" s="197" t="str">
        <f t="shared" si="288"/>
        <v/>
      </c>
    </row>
    <row r="719" spans="1:19">
      <c r="A719" s="200">
        <v>83623</v>
      </c>
      <c r="B719" s="205" t="s">
        <v>230</v>
      </c>
      <c r="C719" s="127" t="s">
        <v>1024</v>
      </c>
      <c r="D719" s="121" t="s">
        <v>258</v>
      </c>
      <c r="E719" s="122">
        <v>219.83</v>
      </c>
      <c r="F719" s="123">
        <f t="shared" si="318"/>
        <v>265.02999999999997</v>
      </c>
      <c r="G719" s="206">
        <v>28</v>
      </c>
      <c r="H719" s="207">
        <f t="shared" ref="H719:H720" si="324">F719</f>
        <v>265.02999999999997</v>
      </c>
      <c r="I719" s="182">
        <f t="shared" si="319"/>
        <v>7420.84</v>
      </c>
      <c r="J719" s="182">
        <f t="shared" si="320"/>
        <v>7420.84</v>
      </c>
      <c r="K719" s="179"/>
      <c r="L719" s="183">
        <f t="shared" si="321"/>
        <v>28</v>
      </c>
      <c r="M719" s="183">
        <f t="shared" si="321"/>
        <v>265.02999999999997</v>
      </c>
      <c r="N719" s="184">
        <f t="shared" si="322"/>
        <v>7420.84</v>
      </c>
      <c r="O719" s="184">
        <f t="shared" si="323"/>
        <v>7420.84</v>
      </c>
      <c r="P719" s="181"/>
      <c r="Q719" s="260"/>
      <c r="R719" s="232" t="str">
        <f t="shared" si="289"/>
        <v>x</v>
      </c>
      <c r="S719" s="197" t="str">
        <f t="shared" si="288"/>
        <v>x</v>
      </c>
    </row>
    <row r="720" spans="1:19">
      <c r="A720" s="200">
        <v>83624</v>
      </c>
      <c r="B720" s="205" t="s">
        <v>230</v>
      </c>
      <c r="C720" s="127" t="s">
        <v>1025</v>
      </c>
      <c r="D720" s="121" t="s">
        <v>258</v>
      </c>
      <c r="E720" s="122">
        <v>154.96</v>
      </c>
      <c r="F720" s="123">
        <f t="shared" si="318"/>
        <v>186.82</v>
      </c>
      <c r="G720" s="206">
        <v>0.95</v>
      </c>
      <c r="H720" s="207">
        <f t="shared" si="324"/>
        <v>186.82</v>
      </c>
      <c r="I720" s="182">
        <f t="shared" si="319"/>
        <v>177.48</v>
      </c>
      <c r="J720" s="182">
        <f t="shared" si="320"/>
        <v>177.48</v>
      </c>
      <c r="K720" s="179"/>
      <c r="L720" s="183">
        <f t="shared" si="321"/>
        <v>0.95</v>
      </c>
      <c r="M720" s="183">
        <f t="shared" si="321"/>
        <v>186.82</v>
      </c>
      <c r="N720" s="184">
        <f t="shared" si="322"/>
        <v>177.48</v>
      </c>
      <c r="O720" s="184">
        <f t="shared" si="323"/>
        <v>177.48</v>
      </c>
      <c r="P720" s="181"/>
      <c r="Q720" s="238"/>
      <c r="R720" s="196" t="str">
        <f t="shared" si="289"/>
        <v>x</v>
      </c>
      <c r="S720" s="197" t="str">
        <f t="shared" si="288"/>
        <v>x</v>
      </c>
    </row>
    <row r="721" spans="1:19" hidden="1">
      <c r="A721" s="200">
        <v>83626</v>
      </c>
      <c r="B721" s="205" t="s">
        <v>230</v>
      </c>
      <c r="C721" s="127" t="s">
        <v>1026</v>
      </c>
      <c r="D721" s="121" t="s">
        <v>258</v>
      </c>
      <c r="E721" s="122">
        <v>122.52</v>
      </c>
      <c r="F721" s="123">
        <f t="shared" si="318"/>
        <v>147.71</v>
      </c>
      <c r="G721" s="206"/>
      <c r="H721" s="183"/>
      <c r="I721" s="182">
        <f t="shared" si="319"/>
        <v>0</v>
      </c>
      <c r="J721" s="182">
        <f t="shared" si="320"/>
        <v>0</v>
      </c>
      <c r="K721" s="179"/>
      <c r="L721" s="183">
        <f t="shared" si="321"/>
        <v>0</v>
      </c>
      <c r="M721" s="183">
        <f t="shared" si="321"/>
        <v>0</v>
      </c>
      <c r="N721" s="184">
        <f t="shared" si="322"/>
        <v>0</v>
      </c>
      <c r="O721" s="184">
        <f t="shared" si="323"/>
        <v>0</v>
      </c>
      <c r="P721" s="181"/>
      <c r="Q721" s="199"/>
      <c r="R721" s="197" t="str">
        <f t="shared" si="289"/>
        <v/>
      </c>
      <c r="S721" s="197" t="str">
        <f t="shared" si="288"/>
        <v/>
      </c>
    </row>
    <row r="722" spans="1:19" hidden="1">
      <c r="A722" s="200" t="s">
        <v>1027</v>
      </c>
      <c r="B722" s="205"/>
      <c r="C722" s="127" t="s">
        <v>1028</v>
      </c>
      <c r="D722" s="121"/>
      <c r="E722" s="122"/>
      <c r="F722" s="123"/>
      <c r="G722" s="253"/>
      <c r="H722" s="253"/>
      <c r="I722" s="254"/>
      <c r="J722" s="255"/>
      <c r="K722" s="179"/>
      <c r="L722" s="253"/>
      <c r="M722" s="253"/>
      <c r="N722" s="254"/>
      <c r="O722" s="255"/>
      <c r="P722" s="181"/>
      <c r="Q722" s="198" t="str">
        <f>IF(OR(SUM(J722)&gt;0,SUM(O722)&gt;0),"xx","")</f>
        <v/>
      </c>
      <c r="R722" s="197" t="str">
        <f t="shared" si="289"/>
        <v/>
      </c>
      <c r="S722" s="197" t="str">
        <f t="shared" si="288"/>
        <v/>
      </c>
    </row>
    <row r="723" spans="1:19">
      <c r="A723" s="200" t="s">
        <v>1029</v>
      </c>
      <c r="B723" s="205"/>
      <c r="C723" s="127" t="s">
        <v>1030</v>
      </c>
      <c r="D723" s="121"/>
      <c r="E723" s="122"/>
      <c r="F723" s="123"/>
      <c r="G723" s="253"/>
      <c r="H723" s="207">
        <f>F723</f>
        <v>0</v>
      </c>
      <c r="I723" s="254"/>
      <c r="J723" s="255"/>
      <c r="K723" s="179"/>
      <c r="L723" s="253"/>
      <c r="M723" s="253"/>
      <c r="N723" s="254"/>
      <c r="O723" s="255"/>
      <c r="P723" s="181"/>
      <c r="Q723" s="252" t="str">
        <f>IF(OR(SUM(J724:J739)&gt;0,SUM(O724:O739)&gt;0),"xx","")</f>
        <v>xx</v>
      </c>
      <c r="R723" s="237" t="str">
        <f t="shared" si="289"/>
        <v>x</v>
      </c>
      <c r="S723" s="197" t="str">
        <f t="shared" si="288"/>
        <v>x</v>
      </c>
    </row>
    <row r="724" spans="1:19" ht="25.5" hidden="1">
      <c r="A724" s="200" t="s">
        <v>1031</v>
      </c>
      <c r="B724" s="205" t="s">
        <v>230</v>
      </c>
      <c r="C724" s="127" t="s">
        <v>1032</v>
      </c>
      <c r="D724" s="121" t="s">
        <v>274</v>
      </c>
      <c r="E724" s="122">
        <v>600.57000000000005</v>
      </c>
      <c r="F724" s="123">
        <f t="shared" ref="F724:F739" si="325">IF(E724=0,0,ROUND(E724*(1+E$10)*(1-E$11),2))</f>
        <v>724.05</v>
      </c>
      <c r="G724" s="206"/>
      <c r="H724" s="183"/>
      <c r="I724" s="182">
        <f t="shared" ref="I724:I739" si="326">IF(ISBLANK(E724),0,ROUND(F724*G724,2))</f>
        <v>0</v>
      </c>
      <c r="J724" s="182">
        <f t="shared" ref="J724:J739" si="327">IF(ISBLANK(G724),0,ROUND(G724*H724,2))</f>
        <v>0</v>
      </c>
      <c r="K724" s="179"/>
      <c r="L724" s="183">
        <f t="shared" ref="L724:M739" si="328">G724</f>
        <v>0</v>
      </c>
      <c r="M724" s="183">
        <f t="shared" si="328"/>
        <v>0</v>
      </c>
      <c r="N724" s="184">
        <f t="shared" ref="N724:N739" si="329">IF(ISBLANK(E724),0,ROUND(F724*L724,2))</f>
        <v>0</v>
      </c>
      <c r="O724" s="184">
        <f t="shared" ref="O724:O739" si="330">IF(ISBLANK(L724),0,ROUND(L724*M724,2))</f>
        <v>0</v>
      </c>
      <c r="P724" s="181"/>
      <c r="Q724" s="199"/>
      <c r="R724" s="197" t="str">
        <f t="shared" si="289"/>
        <v/>
      </c>
      <c r="S724" s="197" t="str">
        <f t="shared" ref="S724:S787" si="331">IF(Q724="X","x",IF(Q724="xx","x",IF(OR(J724&gt;0,O724&gt;0),"x","")))</f>
        <v/>
      </c>
    </row>
    <row r="725" spans="1:19" ht="38.25" hidden="1">
      <c r="A725" s="200" t="s">
        <v>1033</v>
      </c>
      <c r="B725" s="205" t="s">
        <v>230</v>
      </c>
      <c r="C725" s="127" t="s">
        <v>1034</v>
      </c>
      <c r="D725" s="121" t="s">
        <v>274</v>
      </c>
      <c r="E725" s="122">
        <v>977.91</v>
      </c>
      <c r="F725" s="123">
        <f t="shared" si="325"/>
        <v>1178.97</v>
      </c>
      <c r="G725" s="206"/>
      <c r="H725" s="183"/>
      <c r="I725" s="182">
        <f t="shared" si="326"/>
        <v>0</v>
      </c>
      <c r="J725" s="182">
        <f t="shared" si="327"/>
        <v>0</v>
      </c>
      <c r="K725" s="179"/>
      <c r="L725" s="183">
        <f t="shared" si="328"/>
        <v>0</v>
      </c>
      <c r="M725" s="183">
        <f t="shared" si="328"/>
        <v>0</v>
      </c>
      <c r="N725" s="184">
        <f t="shared" si="329"/>
        <v>0</v>
      </c>
      <c r="O725" s="184">
        <f t="shared" si="330"/>
        <v>0</v>
      </c>
      <c r="P725" s="181"/>
      <c r="Q725" s="199"/>
      <c r="R725" s="197" t="str">
        <f t="shared" ref="R725:R788" si="332">IF(Q725="X","x",IF(Q725="xx","x",IF(O725&gt;0,"x","")))</f>
        <v/>
      </c>
      <c r="S725" s="197" t="str">
        <f t="shared" si="331"/>
        <v/>
      </c>
    </row>
    <row r="726" spans="1:19" ht="38.25" hidden="1">
      <c r="A726" s="200" t="s">
        <v>1035</v>
      </c>
      <c r="B726" s="205" t="s">
        <v>230</v>
      </c>
      <c r="C726" s="127" t="s">
        <v>1036</v>
      </c>
      <c r="D726" s="121" t="s">
        <v>274</v>
      </c>
      <c r="E726" s="122">
        <v>1458.05</v>
      </c>
      <c r="F726" s="123">
        <f t="shared" si="325"/>
        <v>1757.83</v>
      </c>
      <c r="G726" s="206"/>
      <c r="H726" s="183"/>
      <c r="I726" s="182">
        <f t="shared" si="326"/>
        <v>0</v>
      </c>
      <c r="J726" s="182">
        <f t="shared" si="327"/>
        <v>0</v>
      </c>
      <c r="K726" s="179"/>
      <c r="L726" s="183">
        <f t="shared" si="328"/>
        <v>0</v>
      </c>
      <c r="M726" s="183">
        <f t="shared" si="328"/>
        <v>0</v>
      </c>
      <c r="N726" s="184">
        <f t="shared" si="329"/>
        <v>0</v>
      </c>
      <c r="O726" s="184">
        <f t="shared" si="330"/>
        <v>0</v>
      </c>
      <c r="P726" s="181"/>
      <c r="Q726" s="199"/>
      <c r="R726" s="197" t="str">
        <f t="shared" si="332"/>
        <v/>
      </c>
      <c r="S726" s="197" t="str">
        <f t="shared" si="331"/>
        <v/>
      </c>
    </row>
    <row r="727" spans="1:19" ht="38.25" hidden="1">
      <c r="A727" s="200" t="s">
        <v>1037</v>
      </c>
      <c r="B727" s="205" t="s">
        <v>230</v>
      </c>
      <c r="C727" s="127" t="s">
        <v>1038</v>
      </c>
      <c r="D727" s="121" t="s">
        <v>274</v>
      </c>
      <c r="E727" s="122">
        <v>2047.32</v>
      </c>
      <c r="F727" s="123">
        <f t="shared" si="325"/>
        <v>2468.25</v>
      </c>
      <c r="G727" s="206"/>
      <c r="H727" s="183"/>
      <c r="I727" s="182">
        <f t="shared" si="326"/>
        <v>0</v>
      </c>
      <c r="J727" s="182">
        <f t="shared" si="327"/>
        <v>0</v>
      </c>
      <c r="K727" s="179"/>
      <c r="L727" s="183">
        <f t="shared" si="328"/>
        <v>0</v>
      </c>
      <c r="M727" s="183">
        <f t="shared" si="328"/>
        <v>0</v>
      </c>
      <c r="N727" s="184">
        <f t="shared" si="329"/>
        <v>0</v>
      </c>
      <c r="O727" s="184">
        <f t="shared" si="330"/>
        <v>0</v>
      </c>
      <c r="P727" s="181"/>
      <c r="Q727" s="199"/>
      <c r="R727" s="197" t="str">
        <f t="shared" si="332"/>
        <v/>
      </c>
      <c r="S727" s="197" t="str">
        <f t="shared" si="331"/>
        <v/>
      </c>
    </row>
    <row r="728" spans="1:19" ht="38.25" hidden="1">
      <c r="A728" s="200" t="s">
        <v>1039</v>
      </c>
      <c r="B728" s="205" t="s">
        <v>230</v>
      </c>
      <c r="C728" s="127" t="s">
        <v>1040</v>
      </c>
      <c r="D728" s="121" t="s">
        <v>274</v>
      </c>
      <c r="E728" s="122">
        <v>2750.69</v>
      </c>
      <c r="F728" s="123">
        <f t="shared" si="325"/>
        <v>3316.23</v>
      </c>
      <c r="G728" s="206"/>
      <c r="H728" s="183"/>
      <c r="I728" s="182">
        <f t="shared" si="326"/>
        <v>0</v>
      </c>
      <c r="J728" s="182">
        <f t="shared" si="327"/>
        <v>0</v>
      </c>
      <c r="K728" s="179"/>
      <c r="L728" s="183">
        <f t="shared" si="328"/>
        <v>0</v>
      </c>
      <c r="M728" s="183">
        <f t="shared" si="328"/>
        <v>0</v>
      </c>
      <c r="N728" s="184">
        <f t="shared" si="329"/>
        <v>0</v>
      </c>
      <c r="O728" s="184">
        <f t="shared" si="330"/>
        <v>0</v>
      </c>
      <c r="P728" s="181"/>
      <c r="Q728" s="199"/>
      <c r="R728" s="197" t="str">
        <f t="shared" si="332"/>
        <v/>
      </c>
      <c r="S728" s="197" t="str">
        <f t="shared" si="331"/>
        <v/>
      </c>
    </row>
    <row r="729" spans="1:19" ht="38.25" hidden="1">
      <c r="A729" s="200" t="s">
        <v>1041</v>
      </c>
      <c r="B729" s="205" t="s">
        <v>230</v>
      </c>
      <c r="C729" s="127" t="s">
        <v>1042</v>
      </c>
      <c r="D729" s="121" t="s">
        <v>274</v>
      </c>
      <c r="E729" s="122">
        <v>844.8</v>
      </c>
      <c r="F729" s="123">
        <f t="shared" si="325"/>
        <v>1018.49</v>
      </c>
      <c r="G729" s="206"/>
      <c r="H729" s="183"/>
      <c r="I729" s="182">
        <f t="shared" si="326"/>
        <v>0</v>
      </c>
      <c r="J729" s="182">
        <f t="shared" si="327"/>
        <v>0</v>
      </c>
      <c r="K729" s="179"/>
      <c r="L729" s="183">
        <f t="shared" si="328"/>
        <v>0</v>
      </c>
      <c r="M729" s="183">
        <f t="shared" si="328"/>
        <v>0</v>
      </c>
      <c r="N729" s="184">
        <f t="shared" si="329"/>
        <v>0</v>
      </c>
      <c r="O729" s="184">
        <f t="shared" si="330"/>
        <v>0</v>
      </c>
      <c r="P729" s="181"/>
      <c r="Q729" s="199"/>
      <c r="R729" s="197" t="str">
        <f t="shared" si="332"/>
        <v/>
      </c>
      <c r="S729" s="197" t="str">
        <f t="shared" si="331"/>
        <v/>
      </c>
    </row>
    <row r="730" spans="1:19" ht="38.25" hidden="1">
      <c r="A730" s="200" t="s">
        <v>1043</v>
      </c>
      <c r="B730" s="205" t="s">
        <v>230</v>
      </c>
      <c r="C730" s="127" t="s">
        <v>1044</v>
      </c>
      <c r="D730" s="121" t="s">
        <v>274</v>
      </c>
      <c r="E730" s="122">
        <v>1384.3</v>
      </c>
      <c r="F730" s="123">
        <f t="shared" si="325"/>
        <v>1668.91</v>
      </c>
      <c r="G730" s="206"/>
      <c r="H730" s="183"/>
      <c r="I730" s="182">
        <f t="shared" si="326"/>
        <v>0</v>
      </c>
      <c r="J730" s="182">
        <f t="shared" si="327"/>
        <v>0</v>
      </c>
      <c r="K730" s="179"/>
      <c r="L730" s="183">
        <f t="shared" si="328"/>
        <v>0</v>
      </c>
      <c r="M730" s="183">
        <f t="shared" si="328"/>
        <v>0</v>
      </c>
      <c r="N730" s="184">
        <f t="shared" si="329"/>
        <v>0</v>
      </c>
      <c r="O730" s="184">
        <f t="shared" si="330"/>
        <v>0</v>
      </c>
      <c r="P730" s="181"/>
      <c r="Q730" s="199"/>
      <c r="R730" s="197" t="str">
        <f t="shared" si="332"/>
        <v/>
      </c>
      <c r="S730" s="197" t="str">
        <f t="shared" si="331"/>
        <v/>
      </c>
    </row>
    <row r="731" spans="1:19" ht="38.25" hidden="1">
      <c r="A731" s="200" t="s">
        <v>1045</v>
      </c>
      <c r="B731" s="205" t="s">
        <v>230</v>
      </c>
      <c r="C731" s="127" t="s">
        <v>1046</v>
      </c>
      <c r="D731" s="121" t="s">
        <v>274</v>
      </c>
      <c r="E731" s="122">
        <v>2068.62</v>
      </c>
      <c r="F731" s="123">
        <f t="shared" si="325"/>
        <v>2493.9299999999998</v>
      </c>
      <c r="G731" s="206"/>
      <c r="H731" s="183"/>
      <c r="I731" s="182">
        <f t="shared" si="326"/>
        <v>0</v>
      </c>
      <c r="J731" s="182">
        <f t="shared" si="327"/>
        <v>0</v>
      </c>
      <c r="K731" s="179"/>
      <c r="L731" s="183">
        <f t="shared" si="328"/>
        <v>0</v>
      </c>
      <c r="M731" s="183">
        <f t="shared" si="328"/>
        <v>0</v>
      </c>
      <c r="N731" s="184">
        <f t="shared" si="329"/>
        <v>0</v>
      </c>
      <c r="O731" s="184">
        <f t="shared" si="330"/>
        <v>0</v>
      </c>
      <c r="P731" s="181"/>
      <c r="Q731" s="199"/>
      <c r="R731" s="197" t="str">
        <f t="shared" si="332"/>
        <v/>
      </c>
      <c r="S731" s="197" t="str">
        <f t="shared" si="331"/>
        <v/>
      </c>
    </row>
    <row r="732" spans="1:19" ht="38.25" hidden="1">
      <c r="A732" s="200" t="s">
        <v>1047</v>
      </c>
      <c r="B732" s="205" t="s">
        <v>230</v>
      </c>
      <c r="C732" s="127" t="s">
        <v>1048</v>
      </c>
      <c r="D732" s="121" t="s">
        <v>274</v>
      </c>
      <c r="E732" s="122">
        <v>2618.9</v>
      </c>
      <c r="F732" s="123">
        <f t="shared" si="325"/>
        <v>3157.35</v>
      </c>
      <c r="G732" s="206"/>
      <c r="H732" s="183"/>
      <c r="I732" s="182">
        <f t="shared" si="326"/>
        <v>0</v>
      </c>
      <c r="J732" s="182">
        <f t="shared" si="327"/>
        <v>0</v>
      </c>
      <c r="K732" s="179"/>
      <c r="L732" s="183">
        <f t="shared" si="328"/>
        <v>0</v>
      </c>
      <c r="M732" s="183">
        <f t="shared" si="328"/>
        <v>0</v>
      </c>
      <c r="N732" s="184">
        <f t="shared" si="329"/>
        <v>0</v>
      </c>
      <c r="O732" s="184">
        <f t="shared" si="330"/>
        <v>0</v>
      </c>
      <c r="P732" s="181"/>
      <c r="Q732" s="199"/>
      <c r="R732" s="197" t="str">
        <f t="shared" si="332"/>
        <v/>
      </c>
      <c r="S732" s="197" t="str">
        <f t="shared" si="331"/>
        <v/>
      </c>
    </row>
    <row r="733" spans="1:19" ht="38.25" hidden="1">
      <c r="A733" s="200" t="s">
        <v>1049</v>
      </c>
      <c r="B733" s="205" t="s">
        <v>230</v>
      </c>
      <c r="C733" s="127" t="s">
        <v>1050</v>
      </c>
      <c r="D733" s="121" t="s">
        <v>274</v>
      </c>
      <c r="E733" s="122">
        <v>3899.35</v>
      </c>
      <c r="F733" s="123">
        <f t="shared" si="325"/>
        <v>4701.0600000000004</v>
      </c>
      <c r="G733" s="206"/>
      <c r="H733" s="183"/>
      <c r="I733" s="182">
        <f t="shared" si="326"/>
        <v>0</v>
      </c>
      <c r="J733" s="182">
        <f t="shared" si="327"/>
        <v>0</v>
      </c>
      <c r="K733" s="179"/>
      <c r="L733" s="183">
        <f t="shared" si="328"/>
        <v>0</v>
      </c>
      <c r="M733" s="183">
        <f t="shared" si="328"/>
        <v>0</v>
      </c>
      <c r="N733" s="184">
        <f t="shared" si="329"/>
        <v>0</v>
      </c>
      <c r="O733" s="184">
        <f t="shared" si="330"/>
        <v>0</v>
      </c>
      <c r="P733" s="181"/>
      <c r="Q733" s="199"/>
      <c r="R733" s="197" t="str">
        <f t="shared" si="332"/>
        <v/>
      </c>
      <c r="S733" s="197" t="str">
        <f t="shared" si="331"/>
        <v/>
      </c>
    </row>
    <row r="734" spans="1:19" ht="38.25" hidden="1">
      <c r="A734" s="200" t="s">
        <v>1051</v>
      </c>
      <c r="B734" s="205" t="s">
        <v>230</v>
      </c>
      <c r="C734" s="127" t="s">
        <v>1052</v>
      </c>
      <c r="D734" s="121" t="s">
        <v>274</v>
      </c>
      <c r="E734" s="122">
        <v>1088.5999999999999</v>
      </c>
      <c r="F734" s="123">
        <f t="shared" si="325"/>
        <v>1312.42</v>
      </c>
      <c r="G734" s="206"/>
      <c r="H734" s="183"/>
      <c r="I734" s="182">
        <f t="shared" si="326"/>
        <v>0</v>
      </c>
      <c r="J734" s="182">
        <f t="shared" si="327"/>
        <v>0</v>
      </c>
      <c r="K734" s="179"/>
      <c r="L734" s="183">
        <f t="shared" si="328"/>
        <v>0</v>
      </c>
      <c r="M734" s="183">
        <f t="shared" si="328"/>
        <v>0</v>
      </c>
      <c r="N734" s="184">
        <f t="shared" si="329"/>
        <v>0</v>
      </c>
      <c r="O734" s="184">
        <f t="shared" si="330"/>
        <v>0</v>
      </c>
      <c r="P734" s="181"/>
      <c r="Q734" s="199"/>
      <c r="R734" s="197" t="str">
        <f t="shared" si="332"/>
        <v/>
      </c>
      <c r="S734" s="197" t="str">
        <f t="shared" si="331"/>
        <v/>
      </c>
    </row>
    <row r="735" spans="1:19" ht="38.25" hidden="1">
      <c r="A735" s="200" t="s">
        <v>1053</v>
      </c>
      <c r="B735" s="205" t="s">
        <v>230</v>
      </c>
      <c r="C735" s="127" t="s">
        <v>1054</v>
      </c>
      <c r="D735" s="121" t="s">
        <v>274</v>
      </c>
      <c r="E735" s="122">
        <v>1790.24</v>
      </c>
      <c r="F735" s="123">
        <f t="shared" si="325"/>
        <v>2158.31</v>
      </c>
      <c r="G735" s="206"/>
      <c r="H735" s="183"/>
      <c r="I735" s="182">
        <f t="shared" si="326"/>
        <v>0</v>
      </c>
      <c r="J735" s="182">
        <f t="shared" si="327"/>
        <v>0</v>
      </c>
      <c r="K735" s="179"/>
      <c r="L735" s="183">
        <f t="shared" si="328"/>
        <v>0</v>
      </c>
      <c r="M735" s="183">
        <f t="shared" si="328"/>
        <v>0</v>
      </c>
      <c r="N735" s="184">
        <f t="shared" si="329"/>
        <v>0</v>
      </c>
      <c r="O735" s="184">
        <f t="shared" si="330"/>
        <v>0</v>
      </c>
      <c r="P735" s="181"/>
      <c r="Q735" s="199"/>
      <c r="R735" s="197" t="str">
        <f t="shared" si="332"/>
        <v/>
      </c>
      <c r="S735" s="197" t="str">
        <f t="shared" si="331"/>
        <v/>
      </c>
    </row>
    <row r="736" spans="1:19" ht="38.25" hidden="1">
      <c r="A736" s="200" t="s">
        <v>1055</v>
      </c>
      <c r="B736" s="205" t="s">
        <v>230</v>
      </c>
      <c r="C736" s="127" t="s">
        <v>1056</v>
      </c>
      <c r="D736" s="121" t="s">
        <v>274</v>
      </c>
      <c r="E736" s="122">
        <v>2678.85</v>
      </c>
      <c r="F736" s="123">
        <f t="shared" si="325"/>
        <v>3229.62</v>
      </c>
      <c r="G736" s="206"/>
      <c r="H736" s="183"/>
      <c r="I736" s="182">
        <f t="shared" si="326"/>
        <v>0</v>
      </c>
      <c r="J736" s="182">
        <f t="shared" si="327"/>
        <v>0</v>
      </c>
      <c r="K736" s="179"/>
      <c r="L736" s="183">
        <f t="shared" si="328"/>
        <v>0</v>
      </c>
      <c r="M736" s="183">
        <f t="shared" si="328"/>
        <v>0</v>
      </c>
      <c r="N736" s="184">
        <f t="shared" si="329"/>
        <v>0</v>
      </c>
      <c r="O736" s="184">
        <f t="shared" si="330"/>
        <v>0</v>
      </c>
      <c r="P736" s="181"/>
      <c r="Q736" s="199"/>
      <c r="R736" s="197" t="str">
        <f t="shared" si="332"/>
        <v/>
      </c>
      <c r="S736" s="197" t="str">
        <f t="shared" si="331"/>
        <v/>
      </c>
    </row>
    <row r="737" spans="1:19" ht="38.25" hidden="1">
      <c r="A737" s="200" t="s">
        <v>1057</v>
      </c>
      <c r="B737" s="205" t="s">
        <v>230</v>
      </c>
      <c r="C737" s="127" t="s">
        <v>1058</v>
      </c>
      <c r="D737" s="121" t="s">
        <v>274</v>
      </c>
      <c r="E737" s="122">
        <v>3762.26</v>
      </c>
      <c r="F737" s="123">
        <f t="shared" si="325"/>
        <v>4535.78</v>
      </c>
      <c r="G737" s="206"/>
      <c r="H737" s="183"/>
      <c r="I737" s="182">
        <f t="shared" si="326"/>
        <v>0</v>
      </c>
      <c r="J737" s="182">
        <f t="shared" si="327"/>
        <v>0</v>
      </c>
      <c r="K737" s="179"/>
      <c r="L737" s="183">
        <f t="shared" si="328"/>
        <v>0</v>
      </c>
      <c r="M737" s="183">
        <f t="shared" si="328"/>
        <v>0</v>
      </c>
      <c r="N737" s="184">
        <f t="shared" si="329"/>
        <v>0</v>
      </c>
      <c r="O737" s="184">
        <f t="shared" si="330"/>
        <v>0</v>
      </c>
      <c r="P737" s="181"/>
      <c r="Q737" s="198"/>
      <c r="R737" s="197" t="str">
        <f t="shared" si="332"/>
        <v/>
      </c>
      <c r="S737" s="197" t="str">
        <f t="shared" si="331"/>
        <v/>
      </c>
    </row>
    <row r="738" spans="1:19" ht="38.25" hidden="1">
      <c r="A738" s="200" t="s">
        <v>1059</v>
      </c>
      <c r="B738" s="205" t="s">
        <v>230</v>
      </c>
      <c r="C738" s="127" t="s">
        <v>1060</v>
      </c>
      <c r="D738" s="121" t="s">
        <v>274</v>
      </c>
      <c r="E738" s="122">
        <v>5048.1099999999997</v>
      </c>
      <c r="F738" s="123">
        <f t="shared" si="325"/>
        <v>6086</v>
      </c>
      <c r="G738" s="206"/>
      <c r="H738" s="183"/>
      <c r="I738" s="182">
        <f t="shared" si="326"/>
        <v>0</v>
      </c>
      <c r="J738" s="182">
        <f t="shared" si="327"/>
        <v>0</v>
      </c>
      <c r="K738" s="179"/>
      <c r="L738" s="183">
        <f t="shared" si="328"/>
        <v>0</v>
      </c>
      <c r="M738" s="183">
        <f t="shared" si="328"/>
        <v>0</v>
      </c>
      <c r="N738" s="184">
        <f t="shared" si="329"/>
        <v>0</v>
      </c>
      <c r="O738" s="184">
        <f t="shared" si="330"/>
        <v>0</v>
      </c>
      <c r="P738" s="181"/>
      <c r="Q738" s="199"/>
      <c r="R738" s="197" t="str">
        <f t="shared" si="332"/>
        <v/>
      </c>
      <c r="S738" s="197" t="str">
        <f t="shared" si="331"/>
        <v/>
      </c>
    </row>
    <row r="739" spans="1:19" ht="25.5">
      <c r="A739" s="200">
        <v>83659</v>
      </c>
      <c r="B739" s="205" t="s">
        <v>230</v>
      </c>
      <c r="C739" s="127" t="s">
        <v>1061</v>
      </c>
      <c r="D739" s="121" t="s">
        <v>274</v>
      </c>
      <c r="E739" s="122">
        <v>755.71</v>
      </c>
      <c r="F739" s="123">
        <f t="shared" si="325"/>
        <v>911.08</v>
      </c>
      <c r="G739" s="206">
        <v>10</v>
      </c>
      <c r="H739" s="207">
        <f>F739</f>
        <v>911.08</v>
      </c>
      <c r="I739" s="182">
        <f t="shared" si="326"/>
        <v>9110.7999999999993</v>
      </c>
      <c r="J739" s="182">
        <f t="shared" si="327"/>
        <v>9110.7999999999993</v>
      </c>
      <c r="K739" s="179"/>
      <c r="L739" s="183">
        <f t="shared" si="328"/>
        <v>10</v>
      </c>
      <c r="M739" s="183">
        <f t="shared" si="328"/>
        <v>911.08</v>
      </c>
      <c r="N739" s="184">
        <f t="shared" si="329"/>
        <v>9110.7999999999993</v>
      </c>
      <c r="O739" s="184">
        <f t="shared" si="330"/>
        <v>9110.7999999999993</v>
      </c>
      <c r="P739" s="181"/>
      <c r="Q739" s="252"/>
      <c r="R739" s="237" t="str">
        <f t="shared" si="332"/>
        <v>x</v>
      </c>
      <c r="S739" s="197" t="str">
        <f t="shared" si="331"/>
        <v>x</v>
      </c>
    </row>
    <row r="740" spans="1:19" hidden="1">
      <c r="A740" s="200" t="s">
        <v>1062</v>
      </c>
      <c r="B740" s="205"/>
      <c r="C740" s="127" t="s">
        <v>1063</v>
      </c>
      <c r="D740" s="121"/>
      <c r="E740" s="122"/>
      <c r="F740" s="123"/>
      <c r="G740" s="253"/>
      <c r="H740" s="253"/>
      <c r="I740" s="254"/>
      <c r="J740" s="255"/>
      <c r="K740" s="179"/>
      <c r="L740" s="253"/>
      <c r="M740" s="253"/>
      <c r="N740" s="254"/>
      <c r="O740" s="255"/>
      <c r="P740" s="181"/>
      <c r="Q740" s="198" t="str">
        <f>IF(OR(SUM(J741:J841)&gt;0,SUM(O741:O841)&gt;0),"xx","")</f>
        <v/>
      </c>
      <c r="R740" s="197" t="str">
        <f t="shared" si="332"/>
        <v/>
      </c>
      <c r="S740" s="197" t="str">
        <f t="shared" si="331"/>
        <v/>
      </c>
    </row>
    <row r="741" spans="1:19" ht="25.5" hidden="1">
      <c r="A741" s="200">
        <v>97976</v>
      </c>
      <c r="B741" s="205" t="s">
        <v>230</v>
      </c>
      <c r="C741" s="127" t="s">
        <v>1064</v>
      </c>
      <c r="D741" s="121" t="s">
        <v>274</v>
      </c>
      <c r="E741" s="122">
        <v>831.02</v>
      </c>
      <c r="F741" s="123">
        <f t="shared" ref="F741:F804" si="333">IF(E741=0,0,ROUND(E741*(1+E$10)*(1-E$11),2))</f>
        <v>1001.88</v>
      </c>
      <c r="G741" s="206"/>
      <c r="H741" s="183"/>
      <c r="I741" s="182">
        <f t="shared" ref="I741:I804" si="334">IF(ISBLANK(E741),0,ROUND(F741*G741,2))</f>
        <v>0</v>
      </c>
      <c r="J741" s="182">
        <f t="shared" ref="J741:J804" si="335">IF(ISBLANK(G741),0,ROUND(G741*H741,2))</f>
        <v>0</v>
      </c>
      <c r="K741" s="179"/>
      <c r="L741" s="183">
        <f t="shared" ref="L741:M804" si="336">G741</f>
        <v>0</v>
      </c>
      <c r="M741" s="183">
        <f t="shared" si="336"/>
        <v>0</v>
      </c>
      <c r="N741" s="184">
        <f t="shared" ref="N741:N804" si="337">IF(ISBLANK(E741),0,ROUND(F741*L741,2))</f>
        <v>0</v>
      </c>
      <c r="O741" s="184">
        <f t="shared" ref="O741:O804" si="338">IF(ISBLANK(L741),0,ROUND(L741*M741,2))</f>
        <v>0</v>
      </c>
      <c r="P741" s="181"/>
      <c r="Q741" s="199"/>
      <c r="R741" s="197" t="str">
        <f t="shared" si="332"/>
        <v/>
      </c>
      <c r="S741" s="197" t="str">
        <f t="shared" si="331"/>
        <v/>
      </c>
    </row>
    <row r="742" spans="1:19" ht="25.5" hidden="1">
      <c r="A742" s="200">
        <v>97977</v>
      </c>
      <c r="B742" s="205" t="s">
        <v>230</v>
      </c>
      <c r="C742" s="127" t="s">
        <v>1065</v>
      </c>
      <c r="D742" s="121" t="s">
        <v>274</v>
      </c>
      <c r="E742" s="122">
        <v>1216.55</v>
      </c>
      <c r="F742" s="123">
        <f t="shared" si="333"/>
        <v>1466.67</v>
      </c>
      <c r="G742" s="206"/>
      <c r="H742" s="183"/>
      <c r="I742" s="182">
        <f t="shared" si="334"/>
        <v>0</v>
      </c>
      <c r="J742" s="182">
        <f t="shared" si="335"/>
        <v>0</v>
      </c>
      <c r="K742" s="179"/>
      <c r="L742" s="183">
        <f t="shared" si="336"/>
        <v>0</v>
      </c>
      <c r="M742" s="183">
        <f t="shared" si="336"/>
        <v>0</v>
      </c>
      <c r="N742" s="184">
        <f t="shared" si="337"/>
        <v>0</v>
      </c>
      <c r="O742" s="184">
        <f t="shared" si="338"/>
        <v>0</v>
      </c>
      <c r="P742" s="181"/>
      <c r="Q742" s="199"/>
      <c r="R742" s="197" t="str">
        <f t="shared" si="332"/>
        <v/>
      </c>
      <c r="S742" s="197" t="str">
        <f t="shared" si="331"/>
        <v/>
      </c>
    </row>
    <row r="743" spans="1:19" ht="25.5" hidden="1">
      <c r="A743" s="200">
        <v>99272</v>
      </c>
      <c r="B743" s="205" t="s">
        <v>230</v>
      </c>
      <c r="C743" s="127" t="s">
        <v>1066</v>
      </c>
      <c r="D743" s="121" t="s">
        <v>274</v>
      </c>
      <c r="E743" s="122">
        <v>801.28</v>
      </c>
      <c r="F743" s="123">
        <f t="shared" si="333"/>
        <v>966.02</v>
      </c>
      <c r="G743" s="206"/>
      <c r="H743" s="183"/>
      <c r="I743" s="182">
        <f t="shared" si="334"/>
        <v>0</v>
      </c>
      <c r="J743" s="182">
        <f t="shared" si="335"/>
        <v>0</v>
      </c>
      <c r="K743" s="179"/>
      <c r="L743" s="183">
        <f t="shared" si="336"/>
        <v>0</v>
      </c>
      <c r="M743" s="183">
        <f t="shared" si="336"/>
        <v>0</v>
      </c>
      <c r="N743" s="184">
        <f t="shared" si="337"/>
        <v>0</v>
      </c>
      <c r="O743" s="184">
        <f t="shared" si="338"/>
        <v>0</v>
      </c>
      <c r="P743" s="181"/>
      <c r="Q743" s="199"/>
      <c r="R743" s="197" t="str">
        <f t="shared" si="332"/>
        <v/>
      </c>
      <c r="S743" s="197" t="str">
        <f t="shared" si="331"/>
        <v/>
      </c>
    </row>
    <row r="744" spans="1:19" ht="25.5" hidden="1">
      <c r="A744" s="200">
        <v>99273</v>
      </c>
      <c r="B744" s="205" t="s">
        <v>230</v>
      </c>
      <c r="C744" s="127" t="s">
        <v>1067</v>
      </c>
      <c r="D744" s="121" t="s">
        <v>274</v>
      </c>
      <c r="E744" s="122">
        <v>1166.0899999999999</v>
      </c>
      <c r="F744" s="123">
        <f t="shared" si="333"/>
        <v>1405.84</v>
      </c>
      <c r="G744" s="206"/>
      <c r="H744" s="183"/>
      <c r="I744" s="182">
        <f t="shared" si="334"/>
        <v>0</v>
      </c>
      <c r="J744" s="182">
        <f t="shared" si="335"/>
        <v>0</v>
      </c>
      <c r="K744" s="179"/>
      <c r="L744" s="183">
        <f t="shared" si="336"/>
        <v>0</v>
      </c>
      <c r="M744" s="183">
        <f t="shared" si="336"/>
        <v>0</v>
      </c>
      <c r="N744" s="184">
        <f t="shared" si="337"/>
        <v>0</v>
      </c>
      <c r="O744" s="184">
        <f t="shared" si="338"/>
        <v>0</v>
      </c>
      <c r="P744" s="181"/>
      <c r="Q744" s="199"/>
      <c r="R744" s="197" t="str">
        <f t="shared" si="332"/>
        <v/>
      </c>
      <c r="S744" s="197" t="str">
        <f t="shared" si="331"/>
        <v/>
      </c>
    </row>
    <row r="745" spans="1:19" ht="38.25" hidden="1">
      <c r="A745" s="200" t="s">
        <v>1068</v>
      </c>
      <c r="B745" s="205" t="s">
        <v>230</v>
      </c>
      <c r="C745" s="127" t="s">
        <v>1069</v>
      </c>
      <c r="D745" s="121" t="s">
        <v>274</v>
      </c>
      <c r="E745" s="122">
        <v>1321.99</v>
      </c>
      <c r="F745" s="123">
        <f t="shared" si="333"/>
        <v>1593.79</v>
      </c>
      <c r="G745" s="206"/>
      <c r="H745" s="183"/>
      <c r="I745" s="182">
        <f t="shared" si="334"/>
        <v>0</v>
      </c>
      <c r="J745" s="182">
        <f t="shared" si="335"/>
        <v>0</v>
      </c>
      <c r="K745" s="179"/>
      <c r="L745" s="183">
        <f t="shared" si="336"/>
        <v>0</v>
      </c>
      <c r="M745" s="183">
        <f t="shared" si="336"/>
        <v>0</v>
      </c>
      <c r="N745" s="184">
        <f t="shared" si="337"/>
        <v>0</v>
      </c>
      <c r="O745" s="184">
        <f t="shared" si="338"/>
        <v>0</v>
      </c>
      <c r="P745" s="181"/>
      <c r="Q745" s="198"/>
      <c r="R745" s="197" t="str">
        <f t="shared" si="332"/>
        <v/>
      </c>
      <c r="S745" s="197" t="str">
        <f t="shared" si="331"/>
        <v/>
      </c>
    </row>
    <row r="746" spans="1:19" ht="38.25" hidden="1">
      <c r="A746" s="200">
        <v>98415</v>
      </c>
      <c r="B746" s="205" t="s">
        <v>230</v>
      </c>
      <c r="C746" s="127" t="s">
        <v>1070</v>
      </c>
      <c r="D746" s="121" t="s">
        <v>274</v>
      </c>
      <c r="E746" s="122">
        <v>820.16</v>
      </c>
      <c r="F746" s="123">
        <f t="shared" si="333"/>
        <v>988.78</v>
      </c>
      <c r="G746" s="206"/>
      <c r="H746" s="183"/>
      <c r="I746" s="182">
        <f t="shared" si="334"/>
        <v>0</v>
      </c>
      <c r="J746" s="182">
        <f t="shared" si="335"/>
        <v>0</v>
      </c>
      <c r="K746" s="179"/>
      <c r="L746" s="183">
        <f t="shared" si="336"/>
        <v>0</v>
      </c>
      <c r="M746" s="183">
        <f t="shared" si="336"/>
        <v>0</v>
      </c>
      <c r="N746" s="184">
        <f t="shared" si="337"/>
        <v>0</v>
      </c>
      <c r="O746" s="184">
        <f t="shared" si="338"/>
        <v>0</v>
      </c>
      <c r="P746" s="181"/>
      <c r="Q746" s="198"/>
      <c r="R746" s="197" t="str">
        <f t="shared" si="332"/>
        <v/>
      </c>
      <c r="S746" s="197" t="str">
        <f t="shared" si="331"/>
        <v/>
      </c>
    </row>
    <row r="747" spans="1:19" ht="38.25" hidden="1">
      <c r="A747" s="200">
        <v>98416</v>
      </c>
      <c r="B747" s="205" t="s">
        <v>230</v>
      </c>
      <c r="C747" s="127" t="s">
        <v>1071</v>
      </c>
      <c r="D747" s="121" t="s">
        <v>274</v>
      </c>
      <c r="E747" s="122">
        <v>970.4</v>
      </c>
      <c r="F747" s="123">
        <f t="shared" si="333"/>
        <v>1169.9100000000001</v>
      </c>
      <c r="G747" s="206"/>
      <c r="H747" s="183"/>
      <c r="I747" s="182">
        <f t="shared" si="334"/>
        <v>0</v>
      </c>
      <c r="J747" s="182">
        <f t="shared" si="335"/>
        <v>0</v>
      </c>
      <c r="K747" s="179"/>
      <c r="L747" s="183">
        <f t="shared" si="336"/>
        <v>0</v>
      </c>
      <c r="M747" s="183">
        <f t="shared" si="336"/>
        <v>0</v>
      </c>
      <c r="N747" s="184">
        <f t="shared" si="337"/>
        <v>0</v>
      </c>
      <c r="O747" s="184">
        <f t="shared" si="338"/>
        <v>0</v>
      </c>
      <c r="P747" s="181"/>
      <c r="Q747" s="198"/>
      <c r="R747" s="197" t="str">
        <f t="shared" si="332"/>
        <v/>
      </c>
      <c r="S747" s="197" t="str">
        <f t="shared" si="331"/>
        <v/>
      </c>
    </row>
    <row r="748" spans="1:19" ht="38.25" hidden="1">
      <c r="A748" s="200">
        <v>98417</v>
      </c>
      <c r="B748" s="205" t="s">
        <v>230</v>
      </c>
      <c r="C748" s="127" t="s">
        <v>1072</v>
      </c>
      <c r="D748" s="121" t="s">
        <v>274</v>
      </c>
      <c r="E748" s="122">
        <v>1120.6500000000001</v>
      </c>
      <c r="F748" s="123">
        <f t="shared" si="333"/>
        <v>1351.06</v>
      </c>
      <c r="G748" s="206"/>
      <c r="H748" s="183"/>
      <c r="I748" s="182">
        <f t="shared" si="334"/>
        <v>0</v>
      </c>
      <c r="J748" s="182">
        <f t="shared" si="335"/>
        <v>0</v>
      </c>
      <c r="K748" s="179"/>
      <c r="L748" s="183">
        <f t="shared" si="336"/>
        <v>0</v>
      </c>
      <c r="M748" s="183">
        <f t="shared" si="336"/>
        <v>0</v>
      </c>
      <c r="N748" s="184">
        <f t="shared" si="337"/>
        <v>0</v>
      </c>
      <c r="O748" s="184">
        <f t="shared" si="338"/>
        <v>0</v>
      </c>
      <c r="P748" s="181"/>
      <c r="Q748" s="198"/>
      <c r="R748" s="197" t="str">
        <f t="shared" si="332"/>
        <v/>
      </c>
      <c r="S748" s="197" t="str">
        <f t="shared" si="331"/>
        <v/>
      </c>
    </row>
    <row r="749" spans="1:19" ht="38.25" hidden="1">
      <c r="A749" s="200">
        <v>98418</v>
      </c>
      <c r="B749" s="205" t="s">
        <v>230</v>
      </c>
      <c r="C749" s="127" t="s">
        <v>1073</v>
      </c>
      <c r="D749" s="121" t="s">
        <v>274</v>
      </c>
      <c r="E749" s="122">
        <v>1201.25</v>
      </c>
      <c r="F749" s="123">
        <f t="shared" si="333"/>
        <v>1448.23</v>
      </c>
      <c r="G749" s="206"/>
      <c r="H749" s="183"/>
      <c r="I749" s="182">
        <f t="shared" si="334"/>
        <v>0</v>
      </c>
      <c r="J749" s="182">
        <f t="shared" si="335"/>
        <v>0</v>
      </c>
      <c r="K749" s="179"/>
      <c r="L749" s="183">
        <f t="shared" si="336"/>
        <v>0</v>
      </c>
      <c r="M749" s="183">
        <f t="shared" si="336"/>
        <v>0</v>
      </c>
      <c r="N749" s="184">
        <f t="shared" si="337"/>
        <v>0</v>
      </c>
      <c r="O749" s="184">
        <f t="shared" si="338"/>
        <v>0</v>
      </c>
      <c r="P749" s="181"/>
      <c r="Q749" s="198"/>
      <c r="R749" s="197" t="str">
        <f t="shared" si="332"/>
        <v/>
      </c>
      <c r="S749" s="197" t="str">
        <f t="shared" si="331"/>
        <v/>
      </c>
    </row>
    <row r="750" spans="1:19" ht="38.25" hidden="1">
      <c r="A750" s="200">
        <v>98419</v>
      </c>
      <c r="B750" s="205" t="s">
        <v>230</v>
      </c>
      <c r="C750" s="127" t="s">
        <v>1074</v>
      </c>
      <c r="D750" s="121" t="s">
        <v>274</v>
      </c>
      <c r="E750" s="122">
        <v>1281.8599999999999</v>
      </c>
      <c r="F750" s="123">
        <f t="shared" si="333"/>
        <v>1545.41</v>
      </c>
      <c r="G750" s="206"/>
      <c r="H750" s="183"/>
      <c r="I750" s="182">
        <f t="shared" si="334"/>
        <v>0</v>
      </c>
      <c r="J750" s="182">
        <f t="shared" si="335"/>
        <v>0</v>
      </c>
      <c r="K750" s="179"/>
      <c r="L750" s="183">
        <f t="shared" si="336"/>
        <v>0</v>
      </c>
      <c r="M750" s="183">
        <f t="shared" si="336"/>
        <v>0</v>
      </c>
      <c r="N750" s="184">
        <f t="shared" si="337"/>
        <v>0</v>
      </c>
      <c r="O750" s="184">
        <f t="shared" si="338"/>
        <v>0</v>
      </c>
      <c r="P750" s="181"/>
      <c r="Q750" s="198"/>
      <c r="R750" s="197" t="str">
        <f t="shared" si="332"/>
        <v/>
      </c>
      <c r="S750" s="197" t="str">
        <f t="shared" si="331"/>
        <v/>
      </c>
    </row>
    <row r="751" spans="1:19" ht="38.25" hidden="1">
      <c r="A751" s="200">
        <v>98420</v>
      </c>
      <c r="B751" s="205" t="s">
        <v>230</v>
      </c>
      <c r="C751" s="127" t="s">
        <v>1075</v>
      </c>
      <c r="D751" s="121" t="s">
        <v>274</v>
      </c>
      <c r="E751" s="122">
        <v>1237.9100000000001</v>
      </c>
      <c r="F751" s="123">
        <f t="shared" si="333"/>
        <v>1492.42</v>
      </c>
      <c r="G751" s="206"/>
      <c r="H751" s="183"/>
      <c r="I751" s="182">
        <f t="shared" si="334"/>
        <v>0</v>
      </c>
      <c r="J751" s="182">
        <f t="shared" si="335"/>
        <v>0</v>
      </c>
      <c r="K751" s="179"/>
      <c r="L751" s="183">
        <f t="shared" si="336"/>
        <v>0</v>
      </c>
      <c r="M751" s="183">
        <f t="shared" si="336"/>
        <v>0</v>
      </c>
      <c r="N751" s="184">
        <f t="shared" si="337"/>
        <v>0</v>
      </c>
      <c r="O751" s="184">
        <f t="shared" si="338"/>
        <v>0</v>
      </c>
      <c r="P751" s="181"/>
      <c r="Q751" s="198"/>
      <c r="R751" s="197" t="str">
        <f t="shared" si="332"/>
        <v/>
      </c>
      <c r="S751" s="197" t="str">
        <f t="shared" si="331"/>
        <v/>
      </c>
    </row>
    <row r="752" spans="1:19" ht="38.25" hidden="1">
      <c r="A752" s="200">
        <v>98421</v>
      </c>
      <c r="B752" s="205" t="s">
        <v>230</v>
      </c>
      <c r="C752" s="127" t="s">
        <v>1076</v>
      </c>
      <c r="D752" s="121" t="s">
        <v>274</v>
      </c>
      <c r="E752" s="122">
        <v>1388.15</v>
      </c>
      <c r="F752" s="123">
        <f t="shared" si="333"/>
        <v>1673.55</v>
      </c>
      <c r="G752" s="206"/>
      <c r="H752" s="183"/>
      <c r="I752" s="182">
        <f t="shared" si="334"/>
        <v>0</v>
      </c>
      <c r="J752" s="182">
        <f t="shared" si="335"/>
        <v>0</v>
      </c>
      <c r="K752" s="179"/>
      <c r="L752" s="183">
        <f t="shared" si="336"/>
        <v>0</v>
      </c>
      <c r="M752" s="183">
        <f t="shared" si="336"/>
        <v>0</v>
      </c>
      <c r="N752" s="184">
        <f t="shared" si="337"/>
        <v>0</v>
      </c>
      <c r="O752" s="184">
        <f t="shared" si="338"/>
        <v>0</v>
      </c>
      <c r="P752" s="181"/>
      <c r="Q752" s="198"/>
      <c r="R752" s="197" t="str">
        <f t="shared" si="332"/>
        <v/>
      </c>
      <c r="S752" s="197" t="str">
        <f t="shared" si="331"/>
        <v/>
      </c>
    </row>
    <row r="753" spans="1:19" ht="38.25" hidden="1">
      <c r="A753" s="200">
        <v>98422</v>
      </c>
      <c r="B753" s="205" t="s">
        <v>230</v>
      </c>
      <c r="C753" s="127" t="s">
        <v>1077</v>
      </c>
      <c r="D753" s="121" t="s">
        <v>274</v>
      </c>
      <c r="E753" s="122">
        <v>1538.4</v>
      </c>
      <c r="F753" s="123">
        <f t="shared" si="333"/>
        <v>1854.7</v>
      </c>
      <c r="G753" s="206"/>
      <c r="H753" s="183"/>
      <c r="I753" s="182">
        <f t="shared" si="334"/>
        <v>0</v>
      </c>
      <c r="J753" s="182">
        <f t="shared" si="335"/>
        <v>0</v>
      </c>
      <c r="K753" s="179"/>
      <c r="L753" s="183">
        <f t="shared" si="336"/>
        <v>0</v>
      </c>
      <c r="M753" s="183">
        <f t="shared" si="336"/>
        <v>0</v>
      </c>
      <c r="N753" s="184">
        <f t="shared" si="337"/>
        <v>0</v>
      </c>
      <c r="O753" s="184">
        <f t="shared" si="338"/>
        <v>0</v>
      </c>
      <c r="P753" s="181"/>
      <c r="Q753" s="198"/>
      <c r="R753" s="197" t="str">
        <f t="shared" si="332"/>
        <v/>
      </c>
      <c r="S753" s="197" t="str">
        <f t="shared" si="331"/>
        <v/>
      </c>
    </row>
    <row r="754" spans="1:19" ht="38.25" hidden="1">
      <c r="A754" s="200">
        <v>98423</v>
      </c>
      <c r="B754" s="205" t="s">
        <v>230</v>
      </c>
      <c r="C754" s="127" t="s">
        <v>1078</v>
      </c>
      <c r="D754" s="121" t="s">
        <v>274</v>
      </c>
      <c r="E754" s="122">
        <v>1619</v>
      </c>
      <c r="F754" s="123">
        <f t="shared" si="333"/>
        <v>1951.87</v>
      </c>
      <c r="G754" s="206"/>
      <c r="H754" s="183"/>
      <c r="I754" s="182">
        <f t="shared" si="334"/>
        <v>0</v>
      </c>
      <c r="J754" s="182">
        <f t="shared" si="335"/>
        <v>0</v>
      </c>
      <c r="K754" s="179"/>
      <c r="L754" s="183">
        <f t="shared" si="336"/>
        <v>0</v>
      </c>
      <c r="M754" s="183">
        <f t="shared" si="336"/>
        <v>0</v>
      </c>
      <c r="N754" s="184">
        <f t="shared" si="337"/>
        <v>0</v>
      </c>
      <c r="O754" s="184">
        <f t="shared" si="338"/>
        <v>0</v>
      </c>
      <c r="P754" s="181"/>
      <c r="Q754" s="198"/>
      <c r="R754" s="197" t="str">
        <f t="shared" si="332"/>
        <v/>
      </c>
      <c r="S754" s="197" t="str">
        <f t="shared" si="331"/>
        <v/>
      </c>
    </row>
    <row r="755" spans="1:19" ht="38.25" hidden="1">
      <c r="A755" s="200">
        <v>98424</v>
      </c>
      <c r="B755" s="205" t="s">
        <v>230</v>
      </c>
      <c r="C755" s="127" t="s">
        <v>1079</v>
      </c>
      <c r="D755" s="121" t="s">
        <v>274</v>
      </c>
      <c r="E755" s="122">
        <v>1699.61</v>
      </c>
      <c r="F755" s="123">
        <f t="shared" si="333"/>
        <v>2049.0500000000002</v>
      </c>
      <c r="G755" s="206"/>
      <c r="H755" s="183"/>
      <c r="I755" s="182">
        <f t="shared" si="334"/>
        <v>0</v>
      </c>
      <c r="J755" s="182">
        <f t="shared" si="335"/>
        <v>0</v>
      </c>
      <c r="K755" s="179"/>
      <c r="L755" s="183">
        <f t="shared" si="336"/>
        <v>0</v>
      </c>
      <c r="M755" s="183">
        <f t="shared" si="336"/>
        <v>0</v>
      </c>
      <c r="N755" s="184">
        <f t="shared" si="337"/>
        <v>0</v>
      </c>
      <c r="O755" s="184">
        <f t="shared" si="338"/>
        <v>0</v>
      </c>
      <c r="P755" s="181"/>
      <c r="Q755" s="198"/>
      <c r="R755" s="197" t="str">
        <f t="shared" si="332"/>
        <v/>
      </c>
      <c r="S755" s="197" t="str">
        <f t="shared" si="331"/>
        <v/>
      </c>
    </row>
    <row r="756" spans="1:19" ht="38.25" hidden="1">
      <c r="A756" s="200">
        <v>98425</v>
      </c>
      <c r="B756" s="205" t="s">
        <v>230</v>
      </c>
      <c r="C756" s="127" t="s">
        <v>1080</v>
      </c>
      <c r="D756" s="121" t="s">
        <v>274</v>
      </c>
      <c r="E756" s="122">
        <v>2234.9299999999998</v>
      </c>
      <c r="F756" s="123">
        <f t="shared" si="333"/>
        <v>2694.43</v>
      </c>
      <c r="G756" s="206"/>
      <c r="H756" s="183"/>
      <c r="I756" s="182">
        <f t="shared" si="334"/>
        <v>0</v>
      </c>
      <c r="J756" s="182">
        <f t="shared" si="335"/>
        <v>0</v>
      </c>
      <c r="K756" s="179"/>
      <c r="L756" s="183">
        <f t="shared" si="336"/>
        <v>0</v>
      </c>
      <c r="M756" s="183">
        <f t="shared" si="336"/>
        <v>0</v>
      </c>
      <c r="N756" s="184">
        <f t="shared" si="337"/>
        <v>0</v>
      </c>
      <c r="O756" s="184">
        <f t="shared" si="338"/>
        <v>0</v>
      </c>
      <c r="P756" s="181"/>
      <c r="Q756" s="198"/>
      <c r="R756" s="197" t="str">
        <f t="shared" si="332"/>
        <v/>
      </c>
      <c r="S756" s="197" t="str">
        <f t="shared" si="331"/>
        <v/>
      </c>
    </row>
    <row r="757" spans="1:19" ht="38.25" hidden="1">
      <c r="A757" s="200">
        <v>98426</v>
      </c>
      <c r="B757" s="205" t="s">
        <v>230</v>
      </c>
      <c r="C757" s="127" t="s">
        <v>1081</v>
      </c>
      <c r="D757" s="121" t="s">
        <v>274</v>
      </c>
      <c r="E757" s="122">
        <v>2907.4</v>
      </c>
      <c r="F757" s="123">
        <f t="shared" si="333"/>
        <v>3505.16</v>
      </c>
      <c r="G757" s="206"/>
      <c r="H757" s="183"/>
      <c r="I757" s="182">
        <f t="shared" si="334"/>
        <v>0</v>
      </c>
      <c r="J757" s="182">
        <f t="shared" si="335"/>
        <v>0</v>
      </c>
      <c r="K757" s="179"/>
      <c r="L757" s="183">
        <f t="shared" si="336"/>
        <v>0</v>
      </c>
      <c r="M757" s="183">
        <f t="shared" si="336"/>
        <v>0</v>
      </c>
      <c r="N757" s="184">
        <f t="shared" si="337"/>
        <v>0</v>
      </c>
      <c r="O757" s="184">
        <f t="shared" si="338"/>
        <v>0</v>
      </c>
      <c r="P757" s="181"/>
      <c r="Q757" s="198"/>
      <c r="R757" s="197" t="str">
        <f t="shared" si="332"/>
        <v/>
      </c>
      <c r="S757" s="197" t="str">
        <f t="shared" si="331"/>
        <v/>
      </c>
    </row>
    <row r="758" spans="1:19" ht="38.25" hidden="1">
      <c r="A758" s="200">
        <v>98427</v>
      </c>
      <c r="B758" s="205" t="s">
        <v>230</v>
      </c>
      <c r="C758" s="127" t="s">
        <v>1082</v>
      </c>
      <c r="D758" s="121" t="s">
        <v>274</v>
      </c>
      <c r="E758" s="122">
        <v>3579.87</v>
      </c>
      <c r="F758" s="123">
        <f t="shared" si="333"/>
        <v>4315.8900000000003</v>
      </c>
      <c r="G758" s="206"/>
      <c r="H758" s="183"/>
      <c r="I758" s="182">
        <f t="shared" si="334"/>
        <v>0</v>
      </c>
      <c r="J758" s="182">
        <f t="shared" si="335"/>
        <v>0</v>
      </c>
      <c r="K758" s="179"/>
      <c r="L758" s="183">
        <f t="shared" si="336"/>
        <v>0</v>
      </c>
      <c r="M758" s="183">
        <f t="shared" si="336"/>
        <v>0</v>
      </c>
      <c r="N758" s="184">
        <f t="shared" si="337"/>
        <v>0</v>
      </c>
      <c r="O758" s="184">
        <f t="shared" si="338"/>
        <v>0</v>
      </c>
      <c r="P758" s="181"/>
      <c r="Q758" s="198"/>
      <c r="R758" s="197" t="str">
        <f t="shared" si="332"/>
        <v/>
      </c>
      <c r="S758" s="197" t="str">
        <f t="shared" si="331"/>
        <v/>
      </c>
    </row>
    <row r="759" spans="1:19" ht="38.25" hidden="1">
      <c r="A759" s="200">
        <v>98428</v>
      </c>
      <c r="B759" s="205" t="s">
        <v>230</v>
      </c>
      <c r="C759" s="127" t="s">
        <v>1083</v>
      </c>
      <c r="D759" s="121" t="s">
        <v>274</v>
      </c>
      <c r="E759" s="122">
        <v>3952.82</v>
      </c>
      <c r="F759" s="123">
        <f t="shared" si="333"/>
        <v>4765.5200000000004</v>
      </c>
      <c r="G759" s="206"/>
      <c r="H759" s="183"/>
      <c r="I759" s="182">
        <f t="shared" si="334"/>
        <v>0</v>
      </c>
      <c r="J759" s="182">
        <f t="shared" si="335"/>
        <v>0</v>
      </c>
      <c r="K759" s="179"/>
      <c r="L759" s="183">
        <f t="shared" si="336"/>
        <v>0</v>
      </c>
      <c r="M759" s="183">
        <f t="shared" si="336"/>
        <v>0</v>
      </c>
      <c r="N759" s="184">
        <f t="shared" si="337"/>
        <v>0</v>
      </c>
      <c r="O759" s="184">
        <f t="shared" si="338"/>
        <v>0</v>
      </c>
      <c r="P759" s="181"/>
      <c r="Q759" s="198"/>
      <c r="R759" s="197" t="str">
        <f t="shared" si="332"/>
        <v/>
      </c>
      <c r="S759" s="197" t="str">
        <f t="shared" si="331"/>
        <v/>
      </c>
    </row>
    <row r="760" spans="1:19" ht="38.25" hidden="1">
      <c r="A760" s="200">
        <v>98429</v>
      </c>
      <c r="B760" s="205" t="s">
        <v>230</v>
      </c>
      <c r="C760" s="127" t="s">
        <v>1084</v>
      </c>
      <c r="D760" s="121" t="s">
        <v>274</v>
      </c>
      <c r="E760" s="122">
        <v>4325.7700000000004</v>
      </c>
      <c r="F760" s="123">
        <f t="shared" si="333"/>
        <v>5215.1499999999996</v>
      </c>
      <c r="G760" s="206"/>
      <c r="H760" s="183"/>
      <c r="I760" s="182">
        <f t="shared" si="334"/>
        <v>0</v>
      </c>
      <c r="J760" s="182">
        <f t="shared" si="335"/>
        <v>0</v>
      </c>
      <c r="K760" s="179"/>
      <c r="L760" s="183">
        <f t="shared" si="336"/>
        <v>0</v>
      </c>
      <c r="M760" s="183">
        <f t="shared" si="336"/>
        <v>0</v>
      </c>
      <c r="N760" s="184">
        <f t="shared" si="337"/>
        <v>0</v>
      </c>
      <c r="O760" s="184">
        <f t="shared" si="338"/>
        <v>0</v>
      </c>
      <c r="P760" s="181"/>
      <c r="Q760" s="198"/>
      <c r="R760" s="197" t="str">
        <f t="shared" si="332"/>
        <v/>
      </c>
      <c r="S760" s="197" t="str">
        <f t="shared" si="331"/>
        <v/>
      </c>
    </row>
    <row r="761" spans="1:19" ht="38.25" hidden="1">
      <c r="A761" s="200">
        <v>98430</v>
      </c>
      <c r="B761" s="205" t="s">
        <v>230</v>
      </c>
      <c r="C761" s="127" t="s">
        <v>1085</v>
      </c>
      <c r="D761" s="121" t="s">
        <v>274</v>
      </c>
      <c r="E761" s="122">
        <v>2652.68</v>
      </c>
      <c r="F761" s="123">
        <f t="shared" si="333"/>
        <v>3198.07</v>
      </c>
      <c r="G761" s="206"/>
      <c r="H761" s="183"/>
      <c r="I761" s="182">
        <f t="shared" si="334"/>
        <v>0</v>
      </c>
      <c r="J761" s="182">
        <f t="shared" si="335"/>
        <v>0</v>
      </c>
      <c r="K761" s="179"/>
      <c r="L761" s="183">
        <f t="shared" si="336"/>
        <v>0</v>
      </c>
      <c r="M761" s="183">
        <f t="shared" si="336"/>
        <v>0</v>
      </c>
      <c r="N761" s="184">
        <f t="shared" si="337"/>
        <v>0</v>
      </c>
      <c r="O761" s="184">
        <f t="shared" si="338"/>
        <v>0</v>
      </c>
      <c r="P761" s="181"/>
      <c r="Q761" s="198"/>
      <c r="R761" s="197" t="str">
        <f t="shared" si="332"/>
        <v/>
      </c>
      <c r="S761" s="197" t="str">
        <f t="shared" si="331"/>
        <v/>
      </c>
    </row>
    <row r="762" spans="1:19" ht="38.25" hidden="1">
      <c r="A762" s="200">
        <v>98431</v>
      </c>
      <c r="B762" s="205" t="s">
        <v>230</v>
      </c>
      <c r="C762" s="127" t="s">
        <v>1086</v>
      </c>
      <c r="D762" s="121" t="s">
        <v>274</v>
      </c>
      <c r="E762" s="122">
        <v>3325.15</v>
      </c>
      <c r="F762" s="123">
        <f t="shared" si="333"/>
        <v>4008.8</v>
      </c>
      <c r="G762" s="206"/>
      <c r="H762" s="183"/>
      <c r="I762" s="182">
        <f t="shared" si="334"/>
        <v>0</v>
      </c>
      <c r="J762" s="182">
        <f t="shared" si="335"/>
        <v>0</v>
      </c>
      <c r="K762" s="179"/>
      <c r="L762" s="183">
        <f t="shared" si="336"/>
        <v>0</v>
      </c>
      <c r="M762" s="183">
        <f t="shared" si="336"/>
        <v>0</v>
      </c>
      <c r="N762" s="184">
        <f t="shared" si="337"/>
        <v>0</v>
      </c>
      <c r="O762" s="184">
        <f t="shared" si="338"/>
        <v>0</v>
      </c>
      <c r="P762" s="181"/>
      <c r="Q762" s="198"/>
      <c r="R762" s="197" t="str">
        <f t="shared" si="332"/>
        <v/>
      </c>
      <c r="S762" s="197" t="str">
        <f t="shared" si="331"/>
        <v/>
      </c>
    </row>
    <row r="763" spans="1:19" ht="38.25" hidden="1">
      <c r="A763" s="200">
        <v>98432</v>
      </c>
      <c r="B763" s="205" t="s">
        <v>230</v>
      </c>
      <c r="C763" s="127" t="s">
        <v>1087</v>
      </c>
      <c r="D763" s="121" t="s">
        <v>274</v>
      </c>
      <c r="E763" s="122">
        <v>3997.62</v>
      </c>
      <c r="F763" s="123">
        <f t="shared" si="333"/>
        <v>4819.53</v>
      </c>
      <c r="G763" s="206"/>
      <c r="H763" s="183"/>
      <c r="I763" s="182">
        <f t="shared" si="334"/>
        <v>0</v>
      </c>
      <c r="J763" s="182">
        <f t="shared" si="335"/>
        <v>0</v>
      </c>
      <c r="K763" s="179"/>
      <c r="L763" s="183">
        <f t="shared" si="336"/>
        <v>0</v>
      </c>
      <c r="M763" s="183">
        <f t="shared" si="336"/>
        <v>0</v>
      </c>
      <c r="N763" s="184">
        <f t="shared" si="337"/>
        <v>0</v>
      </c>
      <c r="O763" s="184">
        <f t="shared" si="338"/>
        <v>0</v>
      </c>
      <c r="P763" s="181"/>
      <c r="Q763" s="198"/>
      <c r="R763" s="197" t="str">
        <f t="shared" si="332"/>
        <v/>
      </c>
      <c r="S763" s="197" t="str">
        <f t="shared" si="331"/>
        <v/>
      </c>
    </row>
    <row r="764" spans="1:19" ht="38.25" hidden="1">
      <c r="A764" s="200">
        <v>98433</v>
      </c>
      <c r="B764" s="205" t="s">
        <v>230</v>
      </c>
      <c r="C764" s="127" t="s">
        <v>1088</v>
      </c>
      <c r="D764" s="121" t="s">
        <v>274</v>
      </c>
      <c r="E764" s="122">
        <v>4370.57</v>
      </c>
      <c r="F764" s="123">
        <f t="shared" si="333"/>
        <v>5269.16</v>
      </c>
      <c r="G764" s="206"/>
      <c r="H764" s="183"/>
      <c r="I764" s="182">
        <f t="shared" si="334"/>
        <v>0</v>
      </c>
      <c r="J764" s="182">
        <f t="shared" si="335"/>
        <v>0</v>
      </c>
      <c r="K764" s="179"/>
      <c r="L764" s="183">
        <f t="shared" si="336"/>
        <v>0</v>
      </c>
      <c r="M764" s="183">
        <f t="shared" si="336"/>
        <v>0</v>
      </c>
      <c r="N764" s="184">
        <f t="shared" si="337"/>
        <v>0</v>
      </c>
      <c r="O764" s="184">
        <f t="shared" si="338"/>
        <v>0</v>
      </c>
      <c r="P764" s="181"/>
      <c r="Q764" s="198"/>
      <c r="R764" s="197" t="str">
        <f t="shared" si="332"/>
        <v/>
      </c>
      <c r="S764" s="197" t="str">
        <f t="shared" si="331"/>
        <v/>
      </c>
    </row>
    <row r="765" spans="1:19" ht="38.25" hidden="1">
      <c r="A765" s="200">
        <v>98434</v>
      </c>
      <c r="B765" s="205" t="s">
        <v>230</v>
      </c>
      <c r="C765" s="127" t="s">
        <v>1089</v>
      </c>
      <c r="D765" s="121" t="s">
        <v>274</v>
      </c>
      <c r="E765" s="122">
        <v>4743.5200000000004</v>
      </c>
      <c r="F765" s="123">
        <f t="shared" si="333"/>
        <v>5718.79</v>
      </c>
      <c r="G765" s="206"/>
      <c r="H765" s="183"/>
      <c r="I765" s="182">
        <f t="shared" si="334"/>
        <v>0</v>
      </c>
      <c r="J765" s="182">
        <f t="shared" si="335"/>
        <v>0</v>
      </c>
      <c r="K765" s="179"/>
      <c r="L765" s="183">
        <f t="shared" si="336"/>
        <v>0</v>
      </c>
      <c r="M765" s="183">
        <f t="shared" si="336"/>
        <v>0</v>
      </c>
      <c r="N765" s="184">
        <f t="shared" si="337"/>
        <v>0</v>
      </c>
      <c r="O765" s="184">
        <f t="shared" si="338"/>
        <v>0</v>
      </c>
      <c r="P765" s="181"/>
      <c r="Q765" s="198"/>
      <c r="R765" s="197" t="str">
        <f t="shared" si="332"/>
        <v/>
      </c>
      <c r="S765" s="197" t="str">
        <f t="shared" si="331"/>
        <v/>
      </c>
    </row>
    <row r="766" spans="1:19" ht="25.5" hidden="1">
      <c r="A766" s="200">
        <v>97981</v>
      </c>
      <c r="B766" s="205" t="s">
        <v>230</v>
      </c>
      <c r="C766" s="127" t="s">
        <v>1090</v>
      </c>
      <c r="D766" s="121" t="s">
        <v>258</v>
      </c>
      <c r="E766" s="122">
        <v>945.81</v>
      </c>
      <c r="F766" s="123">
        <f t="shared" si="333"/>
        <v>1140.27</v>
      </c>
      <c r="G766" s="206"/>
      <c r="H766" s="183"/>
      <c r="I766" s="182">
        <f t="shared" si="334"/>
        <v>0</v>
      </c>
      <c r="J766" s="182">
        <f t="shared" si="335"/>
        <v>0</v>
      </c>
      <c r="K766" s="179"/>
      <c r="L766" s="183">
        <f t="shared" si="336"/>
        <v>0</v>
      </c>
      <c r="M766" s="183">
        <f t="shared" si="336"/>
        <v>0</v>
      </c>
      <c r="N766" s="184">
        <f t="shared" si="337"/>
        <v>0</v>
      </c>
      <c r="O766" s="184">
        <f t="shared" si="338"/>
        <v>0</v>
      </c>
      <c r="P766" s="181"/>
      <c r="Q766" s="198"/>
      <c r="R766" s="197" t="str">
        <f t="shared" si="332"/>
        <v/>
      </c>
      <c r="S766" s="197" t="str">
        <f t="shared" si="331"/>
        <v/>
      </c>
    </row>
    <row r="767" spans="1:19" ht="25.5" hidden="1">
      <c r="A767" s="200">
        <v>97983</v>
      </c>
      <c r="B767" s="205" t="s">
        <v>230</v>
      </c>
      <c r="C767" s="127" t="s">
        <v>1091</v>
      </c>
      <c r="D767" s="121" t="s">
        <v>258</v>
      </c>
      <c r="E767" s="122">
        <v>300.49</v>
      </c>
      <c r="F767" s="123">
        <f t="shared" si="333"/>
        <v>362.27</v>
      </c>
      <c r="G767" s="206"/>
      <c r="H767" s="183"/>
      <c r="I767" s="182">
        <f t="shared" si="334"/>
        <v>0</v>
      </c>
      <c r="J767" s="182">
        <f t="shared" si="335"/>
        <v>0</v>
      </c>
      <c r="K767" s="179"/>
      <c r="L767" s="183">
        <f t="shared" si="336"/>
        <v>0</v>
      </c>
      <c r="M767" s="183">
        <f t="shared" si="336"/>
        <v>0</v>
      </c>
      <c r="N767" s="184">
        <f t="shared" si="337"/>
        <v>0</v>
      </c>
      <c r="O767" s="184">
        <f t="shared" si="338"/>
        <v>0</v>
      </c>
      <c r="P767" s="181"/>
      <c r="Q767" s="198"/>
      <c r="R767" s="197" t="str">
        <f t="shared" si="332"/>
        <v/>
      </c>
      <c r="S767" s="197" t="str">
        <f t="shared" si="331"/>
        <v/>
      </c>
    </row>
    <row r="768" spans="1:19" ht="25.5" hidden="1">
      <c r="A768" s="200">
        <v>97985</v>
      </c>
      <c r="B768" s="205" t="s">
        <v>230</v>
      </c>
      <c r="C768" s="127" t="s">
        <v>1092</v>
      </c>
      <c r="D768" s="121" t="s">
        <v>258</v>
      </c>
      <c r="E768" s="122">
        <v>1145.3800000000001</v>
      </c>
      <c r="F768" s="123">
        <f t="shared" si="333"/>
        <v>1380.87</v>
      </c>
      <c r="G768" s="206"/>
      <c r="H768" s="183"/>
      <c r="I768" s="182">
        <f t="shared" si="334"/>
        <v>0</v>
      </c>
      <c r="J768" s="182">
        <f t="shared" si="335"/>
        <v>0</v>
      </c>
      <c r="K768" s="179"/>
      <c r="L768" s="183">
        <f t="shared" si="336"/>
        <v>0</v>
      </c>
      <c r="M768" s="183">
        <f t="shared" si="336"/>
        <v>0</v>
      </c>
      <c r="N768" s="184">
        <f t="shared" si="337"/>
        <v>0</v>
      </c>
      <c r="O768" s="184">
        <f t="shared" si="338"/>
        <v>0</v>
      </c>
      <c r="P768" s="181"/>
      <c r="Q768" s="198"/>
      <c r="R768" s="197" t="str">
        <f t="shared" si="332"/>
        <v/>
      </c>
      <c r="S768" s="197" t="str">
        <f t="shared" si="331"/>
        <v/>
      </c>
    </row>
    <row r="769" spans="1:19" ht="25.5" hidden="1">
      <c r="A769" s="200">
        <v>97987</v>
      </c>
      <c r="B769" s="205" t="s">
        <v>230</v>
      </c>
      <c r="C769" s="127" t="s">
        <v>1093</v>
      </c>
      <c r="D769" s="121" t="s">
        <v>258</v>
      </c>
      <c r="E769" s="122">
        <v>338.58</v>
      </c>
      <c r="F769" s="123">
        <f t="shared" si="333"/>
        <v>408.19</v>
      </c>
      <c r="G769" s="206"/>
      <c r="H769" s="183"/>
      <c r="I769" s="182">
        <f t="shared" si="334"/>
        <v>0</v>
      </c>
      <c r="J769" s="182">
        <f t="shared" si="335"/>
        <v>0</v>
      </c>
      <c r="K769" s="179"/>
      <c r="L769" s="183">
        <f t="shared" si="336"/>
        <v>0</v>
      </c>
      <c r="M769" s="183">
        <f t="shared" si="336"/>
        <v>0</v>
      </c>
      <c r="N769" s="184">
        <f t="shared" si="337"/>
        <v>0</v>
      </c>
      <c r="O769" s="184">
        <f t="shared" si="338"/>
        <v>0</v>
      </c>
      <c r="P769" s="181"/>
      <c r="Q769" s="198"/>
      <c r="R769" s="197" t="str">
        <f t="shared" si="332"/>
        <v/>
      </c>
      <c r="S769" s="197" t="str">
        <f t="shared" si="331"/>
        <v/>
      </c>
    </row>
    <row r="770" spans="1:19" ht="25.5" hidden="1">
      <c r="A770" s="200">
        <v>97989</v>
      </c>
      <c r="B770" s="205" t="s">
        <v>230</v>
      </c>
      <c r="C770" s="127" t="s">
        <v>1094</v>
      </c>
      <c r="D770" s="121" t="s">
        <v>258</v>
      </c>
      <c r="E770" s="122">
        <v>1344.94</v>
      </c>
      <c r="F770" s="123">
        <f t="shared" si="333"/>
        <v>1621.46</v>
      </c>
      <c r="G770" s="206"/>
      <c r="H770" s="183"/>
      <c r="I770" s="182">
        <f t="shared" si="334"/>
        <v>0</v>
      </c>
      <c r="J770" s="182">
        <f t="shared" si="335"/>
        <v>0</v>
      </c>
      <c r="K770" s="179"/>
      <c r="L770" s="183">
        <f t="shared" si="336"/>
        <v>0</v>
      </c>
      <c r="M770" s="183">
        <f t="shared" si="336"/>
        <v>0</v>
      </c>
      <c r="N770" s="184">
        <f t="shared" si="337"/>
        <v>0</v>
      </c>
      <c r="O770" s="184">
        <f t="shared" si="338"/>
        <v>0</v>
      </c>
      <c r="P770" s="181"/>
      <c r="Q770" s="198"/>
      <c r="R770" s="197" t="str">
        <f t="shared" si="332"/>
        <v/>
      </c>
      <c r="S770" s="197" t="str">
        <f t="shared" si="331"/>
        <v/>
      </c>
    </row>
    <row r="771" spans="1:19" ht="25.5" hidden="1">
      <c r="A771" s="200">
        <v>97991</v>
      </c>
      <c r="B771" s="205" t="s">
        <v>230</v>
      </c>
      <c r="C771" s="127" t="s">
        <v>1095</v>
      </c>
      <c r="D771" s="121" t="s">
        <v>258</v>
      </c>
      <c r="E771" s="122">
        <v>522.52</v>
      </c>
      <c r="F771" s="123">
        <f t="shared" si="333"/>
        <v>629.95000000000005</v>
      </c>
      <c r="G771" s="206"/>
      <c r="H771" s="183"/>
      <c r="I771" s="182">
        <f t="shared" si="334"/>
        <v>0</v>
      </c>
      <c r="J771" s="182">
        <f t="shared" si="335"/>
        <v>0</v>
      </c>
      <c r="K771" s="179"/>
      <c r="L771" s="183">
        <f t="shared" si="336"/>
        <v>0</v>
      </c>
      <c r="M771" s="183">
        <f t="shared" si="336"/>
        <v>0</v>
      </c>
      <c r="N771" s="184">
        <f t="shared" si="337"/>
        <v>0</v>
      </c>
      <c r="O771" s="184">
        <f t="shared" si="338"/>
        <v>0</v>
      </c>
      <c r="P771" s="181"/>
      <c r="Q771" s="198"/>
      <c r="R771" s="197" t="str">
        <f t="shared" si="332"/>
        <v/>
      </c>
      <c r="S771" s="197" t="str">
        <f t="shared" si="331"/>
        <v/>
      </c>
    </row>
    <row r="772" spans="1:19" ht="25.5" hidden="1">
      <c r="A772" s="200">
        <v>97993</v>
      </c>
      <c r="B772" s="205" t="s">
        <v>230</v>
      </c>
      <c r="C772" s="127" t="s">
        <v>1096</v>
      </c>
      <c r="D772" s="121" t="s">
        <v>258</v>
      </c>
      <c r="E772" s="122">
        <v>1644.33</v>
      </c>
      <c r="F772" s="123">
        <f t="shared" si="333"/>
        <v>1982.4</v>
      </c>
      <c r="G772" s="206"/>
      <c r="H772" s="183"/>
      <c r="I772" s="182">
        <f t="shared" si="334"/>
        <v>0</v>
      </c>
      <c r="J772" s="182">
        <f t="shared" si="335"/>
        <v>0</v>
      </c>
      <c r="K772" s="179"/>
      <c r="L772" s="183">
        <f t="shared" si="336"/>
        <v>0</v>
      </c>
      <c r="M772" s="183">
        <f t="shared" si="336"/>
        <v>0</v>
      </c>
      <c r="N772" s="184">
        <f t="shared" si="337"/>
        <v>0</v>
      </c>
      <c r="O772" s="184">
        <f t="shared" si="338"/>
        <v>0</v>
      </c>
      <c r="P772" s="181"/>
      <c r="Q772" s="198"/>
      <c r="R772" s="197" t="str">
        <f t="shared" si="332"/>
        <v/>
      </c>
      <c r="S772" s="197" t="str">
        <f t="shared" si="331"/>
        <v/>
      </c>
    </row>
    <row r="773" spans="1:19" ht="25.5" hidden="1">
      <c r="A773" s="200">
        <v>97995</v>
      </c>
      <c r="B773" s="205" t="s">
        <v>230</v>
      </c>
      <c r="C773" s="127" t="s">
        <v>1097</v>
      </c>
      <c r="D773" s="121" t="s">
        <v>258</v>
      </c>
      <c r="E773" s="122">
        <v>1057.28</v>
      </c>
      <c r="F773" s="123">
        <f t="shared" si="333"/>
        <v>1274.6600000000001</v>
      </c>
      <c r="G773" s="206"/>
      <c r="H773" s="183"/>
      <c r="I773" s="182">
        <f t="shared" si="334"/>
        <v>0</v>
      </c>
      <c r="J773" s="182">
        <f t="shared" si="335"/>
        <v>0</v>
      </c>
      <c r="K773" s="179"/>
      <c r="L773" s="183">
        <f t="shared" si="336"/>
        <v>0</v>
      </c>
      <c r="M773" s="183">
        <f t="shared" si="336"/>
        <v>0</v>
      </c>
      <c r="N773" s="184">
        <f t="shared" si="337"/>
        <v>0</v>
      </c>
      <c r="O773" s="184">
        <f t="shared" si="338"/>
        <v>0</v>
      </c>
      <c r="P773" s="181"/>
      <c r="Q773" s="198"/>
      <c r="R773" s="197" t="str">
        <f t="shared" si="332"/>
        <v/>
      </c>
      <c r="S773" s="197" t="str">
        <f t="shared" si="331"/>
        <v/>
      </c>
    </row>
    <row r="774" spans="1:19" ht="25.5" hidden="1">
      <c r="A774" s="200">
        <v>97997</v>
      </c>
      <c r="B774" s="205" t="s">
        <v>230</v>
      </c>
      <c r="C774" s="127" t="s">
        <v>1098</v>
      </c>
      <c r="D774" s="121" t="s">
        <v>258</v>
      </c>
      <c r="E774" s="122">
        <v>1267.1099999999999</v>
      </c>
      <c r="F774" s="123">
        <f t="shared" si="333"/>
        <v>1527.63</v>
      </c>
      <c r="G774" s="206"/>
      <c r="H774" s="183"/>
      <c r="I774" s="182">
        <f t="shared" si="334"/>
        <v>0</v>
      </c>
      <c r="J774" s="182">
        <f t="shared" si="335"/>
        <v>0</v>
      </c>
      <c r="K774" s="179"/>
      <c r="L774" s="183">
        <f t="shared" si="336"/>
        <v>0</v>
      </c>
      <c r="M774" s="183">
        <f t="shared" si="336"/>
        <v>0</v>
      </c>
      <c r="N774" s="184">
        <f t="shared" si="337"/>
        <v>0</v>
      </c>
      <c r="O774" s="184">
        <f t="shared" si="338"/>
        <v>0</v>
      </c>
      <c r="P774" s="181"/>
      <c r="Q774" s="198"/>
      <c r="R774" s="197" t="str">
        <f t="shared" si="332"/>
        <v/>
      </c>
      <c r="S774" s="197" t="str">
        <f t="shared" si="331"/>
        <v/>
      </c>
    </row>
    <row r="775" spans="1:19" ht="25.5" hidden="1">
      <c r="A775" s="200">
        <v>97999</v>
      </c>
      <c r="B775" s="205" t="s">
        <v>230</v>
      </c>
      <c r="C775" s="127" t="s">
        <v>1099</v>
      </c>
      <c r="D775" s="121" t="s">
        <v>258</v>
      </c>
      <c r="E775" s="122">
        <v>1476.94</v>
      </c>
      <c r="F775" s="123">
        <f t="shared" si="333"/>
        <v>1780.6</v>
      </c>
      <c r="G775" s="206"/>
      <c r="H775" s="183"/>
      <c r="I775" s="182">
        <f t="shared" si="334"/>
        <v>0</v>
      </c>
      <c r="J775" s="182">
        <f t="shared" si="335"/>
        <v>0</v>
      </c>
      <c r="K775" s="179"/>
      <c r="L775" s="183">
        <f t="shared" si="336"/>
        <v>0</v>
      </c>
      <c r="M775" s="183">
        <f t="shared" si="336"/>
        <v>0</v>
      </c>
      <c r="N775" s="184">
        <f t="shared" si="337"/>
        <v>0</v>
      </c>
      <c r="O775" s="184">
        <f t="shared" si="338"/>
        <v>0</v>
      </c>
      <c r="P775" s="181"/>
      <c r="Q775" s="198"/>
      <c r="R775" s="197" t="str">
        <f t="shared" si="332"/>
        <v/>
      </c>
      <c r="S775" s="197" t="str">
        <f t="shared" si="331"/>
        <v/>
      </c>
    </row>
    <row r="776" spans="1:19" ht="25.5" hidden="1">
      <c r="A776" s="200">
        <v>98001</v>
      </c>
      <c r="B776" s="205" t="s">
        <v>230</v>
      </c>
      <c r="C776" s="127" t="s">
        <v>1100</v>
      </c>
      <c r="D776" s="121" t="s">
        <v>258</v>
      </c>
      <c r="E776" s="122">
        <v>1686.77</v>
      </c>
      <c r="F776" s="123">
        <f t="shared" si="333"/>
        <v>2033.57</v>
      </c>
      <c r="G776" s="206"/>
      <c r="H776" s="183"/>
      <c r="I776" s="182">
        <f t="shared" si="334"/>
        <v>0</v>
      </c>
      <c r="J776" s="182">
        <f t="shared" si="335"/>
        <v>0</v>
      </c>
      <c r="K776" s="179"/>
      <c r="L776" s="183">
        <f t="shared" si="336"/>
        <v>0</v>
      </c>
      <c r="M776" s="183">
        <f t="shared" si="336"/>
        <v>0</v>
      </c>
      <c r="N776" s="184">
        <f t="shared" si="337"/>
        <v>0</v>
      </c>
      <c r="O776" s="184">
        <f t="shared" si="338"/>
        <v>0</v>
      </c>
      <c r="P776" s="181"/>
      <c r="Q776" s="198"/>
      <c r="R776" s="197" t="str">
        <f t="shared" si="332"/>
        <v/>
      </c>
      <c r="S776" s="197" t="str">
        <f t="shared" si="331"/>
        <v/>
      </c>
    </row>
    <row r="777" spans="1:19" ht="25.5" hidden="1">
      <c r="A777" s="200">
        <v>98003</v>
      </c>
      <c r="B777" s="205" t="s">
        <v>230</v>
      </c>
      <c r="C777" s="127" t="s">
        <v>1101</v>
      </c>
      <c r="D777" s="121" t="s">
        <v>258</v>
      </c>
      <c r="E777" s="122">
        <v>1896.65</v>
      </c>
      <c r="F777" s="123">
        <f t="shared" si="333"/>
        <v>2286.6</v>
      </c>
      <c r="G777" s="206"/>
      <c r="H777" s="183"/>
      <c r="I777" s="182">
        <f t="shared" si="334"/>
        <v>0</v>
      </c>
      <c r="J777" s="182">
        <f t="shared" si="335"/>
        <v>0</v>
      </c>
      <c r="K777" s="179"/>
      <c r="L777" s="183">
        <f t="shared" si="336"/>
        <v>0</v>
      </c>
      <c r="M777" s="183">
        <f t="shared" si="336"/>
        <v>0</v>
      </c>
      <c r="N777" s="184">
        <f t="shared" si="337"/>
        <v>0</v>
      </c>
      <c r="O777" s="184">
        <f t="shared" si="338"/>
        <v>0</v>
      </c>
      <c r="P777" s="181"/>
      <c r="Q777" s="198"/>
      <c r="R777" s="197" t="str">
        <f t="shared" si="332"/>
        <v/>
      </c>
      <c r="S777" s="197" t="str">
        <f t="shared" si="331"/>
        <v/>
      </c>
    </row>
    <row r="778" spans="1:19" ht="25.5" hidden="1">
      <c r="A778" s="200">
        <v>98005</v>
      </c>
      <c r="B778" s="205" t="s">
        <v>230</v>
      </c>
      <c r="C778" s="127" t="s">
        <v>1102</v>
      </c>
      <c r="D778" s="121" t="s">
        <v>258</v>
      </c>
      <c r="E778" s="122">
        <v>2106.4899999999998</v>
      </c>
      <c r="F778" s="123">
        <f t="shared" si="333"/>
        <v>2539.58</v>
      </c>
      <c r="G778" s="206"/>
      <c r="H778" s="183"/>
      <c r="I778" s="182">
        <f t="shared" si="334"/>
        <v>0</v>
      </c>
      <c r="J778" s="182">
        <f t="shared" si="335"/>
        <v>0</v>
      </c>
      <c r="K778" s="179"/>
      <c r="L778" s="183">
        <f t="shared" si="336"/>
        <v>0</v>
      </c>
      <c r="M778" s="183">
        <f t="shared" si="336"/>
        <v>0</v>
      </c>
      <c r="N778" s="184">
        <f t="shared" si="337"/>
        <v>0</v>
      </c>
      <c r="O778" s="184">
        <f t="shared" si="338"/>
        <v>0</v>
      </c>
      <c r="P778" s="181"/>
      <c r="Q778" s="198"/>
      <c r="R778" s="197" t="str">
        <f t="shared" si="332"/>
        <v/>
      </c>
      <c r="S778" s="197" t="str">
        <f t="shared" si="331"/>
        <v/>
      </c>
    </row>
    <row r="779" spans="1:19" ht="25.5" hidden="1">
      <c r="A779" s="200">
        <v>98007</v>
      </c>
      <c r="B779" s="205" t="s">
        <v>230</v>
      </c>
      <c r="C779" s="127" t="s">
        <v>1103</v>
      </c>
      <c r="D779" s="121" t="s">
        <v>258</v>
      </c>
      <c r="E779" s="122">
        <v>2316.3200000000002</v>
      </c>
      <c r="F779" s="123">
        <f t="shared" si="333"/>
        <v>2792.56</v>
      </c>
      <c r="G779" s="206"/>
      <c r="H779" s="183"/>
      <c r="I779" s="182">
        <f t="shared" si="334"/>
        <v>0</v>
      </c>
      <c r="J779" s="182">
        <f t="shared" si="335"/>
        <v>0</v>
      </c>
      <c r="K779" s="179"/>
      <c r="L779" s="183">
        <f t="shared" si="336"/>
        <v>0</v>
      </c>
      <c r="M779" s="183">
        <f t="shared" si="336"/>
        <v>0</v>
      </c>
      <c r="N779" s="184">
        <f t="shared" si="337"/>
        <v>0</v>
      </c>
      <c r="O779" s="184">
        <f t="shared" si="338"/>
        <v>0</v>
      </c>
      <c r="P779" s="181"/>
      <c r="Q779" s="198"/>
      <c r="R779" s="197" t="str">
        <f t="shared" si="332"/>
        <v/>
      </c>
      <c r="S779" s="197" t="str">
        <f t="shared" si="331"/>
        <v/>
      </c>
    </row>
    <row r="780" spans="1:19" ht="25.5" hidden="1">
      <c r="A780" s="200">
        <v>98009</v>
      </c>
      <c r="B780" s="205" t="s">
        <v>230</v>
      </c>
      <c r="C780" s="127" t="s">
        <v>1104</v>
      </c>
      <c r="D780" s="121" t="s">
        <v>258</v>
      </c>
      <c r="E780" s="122">
        <v>1476.94</v>
      </c>
      <c r="F780" s="123">
        <f t="shared" si="333"/>
        <v>1780.6</v>
      </c>
      <c r="G780" s="206"/>
      <c r="H780" s="183"/>
      <c r="I780" s="182">
        <f t="shared" si="334"/>
        <v>0</v>
      </c>
      <c r="J780" s="182">
        <f t="shared" si="335"/>
        <v>0</v>
      </c>
      <c r="K780" s="179"/>
      <c r="L780" s="183">
        <f t="shared" si="336"/>
        <v>0</v>
      </c>
      <c r="M780" s="183">
        <f t="shared" si="336"/>
        <v>0</v>
      </c>
      <c r="N780" s="184">
        <f t="shared" si="337"/>
        <v>0</v>
      </c>
      <c r="O780" s="184">
        <f t="shared" si="338"/>
        <v>0</v>
      </c>
      <c r="P780" s="181"/>
      <c r="Q780" s="198"/>
      <c r="R780" s="197" t="str">
        <f t="shared" si="332"/>
        <v/>
      </c>
      <c r="S780" s="197" t="str">
        <f t="shared" si="331"/>
        <v/>
      </c>
    </row>
    <row r="781" spans="1:19" ht="25.5" hidden="1">
      <c r="A781" s="200">
        <v>98011</v>
      </c>
      <c r="B781" s="205" t="s">
        <v>230</v>
      </c>
      <c r="C781" s="127" t="s">
        <v>1105</v>
      </c>
      <c r="D781" s="121" t="s">
        <v>258</v>
      </c>
      <c r="E781" s="122">
        <v>1686.77</v>
      </c>
      <c r="F781" s="123">
        <f t="shared" si="333"/>
        <v>2033.57</v>
      </c>
      <c r="G781" s="206"/>
      <c r="H781" s="183"/>
      <c r="I781" s="182">
        <f t="shared" si="334"/>
        <v>0</v>
      </c>
      <c r="J781" s="182">
        <f t="shared" si="335"/>
        <v>0</v>
      </c>
      <c r="K781" s="179"/>
      <c r="L781" s="183">
        <f t="shared" si="336"/>
        <v>0</v>
      </c>
      <c r="M781" s="183">
        <f t="shared" si="336"/>
        <v>0</v>
      </c>
      <c r="N781" s="184">
        <f t="shared" si="337"/>
        <v>0</v>
      </c>
      <c r="O781" s="184">
        <f t="shared" si="338"/>
        <v>0</v>
      </c>
      <c r="P781" s="181"/>
      <c r="Q781" s="198"/>
      <c r="R781" s="197" t="str">
        <f t="shared" si="332"/>
        <v/>
      </c>
      <c r="S781" s="197" t="str">
        <f t="shared" si="331"/>
        <v/>
      </c>
    </row>
    <row r="782" spans="1:19" ht="25.5" hidden="1">
      <c r="A782" s="200">
        <v>98013</v>
      </c>
      <c r="B782" s="205" t="s">
        <v>230</v>
      </c>
      <c r="C782" s="127" t="s">
        <v>1106</v>
      </c>
      <c r="D782" s="121" t="s">
        <v>258</v>
      </c>
      <c r="E782" s="122">
        <v>1896.65</v>
      </c>
      <c r="F782" s="123">
        <f t="shared" si="333"/>
        <v>2286.6</v>
      </c>
      <c r="G782" s="206"/>
      <c r="H782" s="183"/>
      <c r="I782" s="182">
        <f t="shared" si="334"/>
        <v>0</v>
      </c>
      <c r="J782" s="182">
        <f t="shared" si="335"/>
        <v>0</v>
      </c>
      <c r="K782" s="179"/>
      <c r="L782" s="183">
        <f t="shared" si="336"/>
        <v>0</v>
      </c>
      <c r="M782" s="183">
        <f t="shared" si="336"/>
        <v>0</v>
      </c>
      <c r="N782" s="184">
        <f t="shared" si="337"/>
        <v>0</v>
      </c>
      <c r="O782" s="184">
        <f t="shared" si="338"/>
        <v>0</v>
      </c>
      <c r="P782" s="181"/>
      <c r="Q782" s="198"/>
      <c r="R782" s="197" t="str">
        <f t="shared" si="332"/>
        <v/>
      </c>
      <c r="S782" s="197" t="str">
        <f t="shared" si="331"/>
        <v/>
      </c>
    </row>
    <row r="783" spans="1:19" ht="25.5" hidden="1">
      <c r="A783" s="200">
        <v>98015</v>
      </c>
      <c r="B783" s="205" t="s">
        <v>230</v>
      </c>
      <c r="C783" s="127" t="s">
        <v>1107</v>
      </c>
      <c r="D783" s="121" t="s">
        <v>258</v>
      </c>
      <c r="E783" s="122">
        <v>2106.4899999999998</v>
      </c>
      <c r="F783" s="123">
        <f t="shared" si="333"/>
        <v>2539.58</v>
      </c>
      <c r="G783" s="206"/>
      <c r="H783" s="183"/>
      <c r="I783" s="182">
        <f t="shared" si="334"/>
        <v>0</v>
      </c>
      <c r="J783" s="182">
        <f t="shared" si="335"/>
        <v>0</v>
      </c>
      <c r="K783" s="179"/>
      <c r="L783" s="183">
        <f t="shared" si="336"/>
        <v>0</v>
      </c>
      <c r="M783" s="183">
        <f t="shared" si="336"/>
        <v>0</v>
      </c>
      <c r="N783" s="184">
        <f t="shared" si="337"/>
        <v>0</v>
      </c>
      <c r="O783" s="184">
        <f t="shared" si="338"/>
        <v>0</v>
      </c>
      <c r="P783" s="181"/>
      <c r="Q783" s="198"/>
      <c r="R783" s="197" t="str">
        <f t="shared" si="332"/>
        <v/>
      </c>
      <c r="S783" s="197" t="str">
        <f t="shared" si="331"/>
        <v/>
      </c>
    </row>
    <row r="784" spans="1:19" ht="25.5" hidden="1">
      <c r="A784" s="200">
        <v>98017</v>
      </c>
      <c r="B784" s="205" t="s">
        <v>230</v>
      </c>
      <c r="C784" s="127" t="s">
        <v>1108</v>
      </c>
      <c r="D784" s="121" t="s">
        <v>258</v>
      </c>
      <c r="E784" s="122">
        <v>2316.3200000000002</v>
      </c>
      <c r="F784" s="123">
        <f t="shared" si="333"/>
        <v>2792.56</v>
      </c>
      <c r="G784" s="206"/>
      <c r="H784" s="183"/>
      <c r="I784" s="182">
        <f t="shared" si="334"/>
        <v>0</v>
      </c>
      <c r="J784" s="182">
        <f t="shared" si="335"/>
        <v>0</v>
      </c>
      <c r="K784" s="179"/>
      <c r="L784" s="183">
        <f t="shared" si="336"/>
        <v>0</v>
      </c>
      <c r="M784" s="183">
        <f t="shared" si="336"/>
        <v>0</v>
      </c>
      <c r="N784" s="184">
        <f t="shared" si="337"/>
        <v>0</v>
      </c>
      <c r="O784" s="184">
        <f t="shared" si="338"/>
        <v>0</v>
      </c>
      <c r="P784" s="181"/>
      <c r="Q784" s="198"/>
      <c r="R784" s="197" t="str">
        <f t="shared" si="332"/>
        <v/>
      </c>
      <c r="S784" s="197" t="str">
        <f t="shared" si="331"/>
        <v/>
      </c>
    </row>
    <row r="785" spans="1:19" ht="25.5" hidden="1">
      <c r="A785" s="200">
        <v>98019</v>
      </c>
      <c r="B785" s="205" t="s">
        <v>230</v>
      </c>
      <c r="C785" s="127" t="s">
        <v>1109</v>
      </c>
      <c r="D785" s="121" t="s">
        <v>258</v>
      </c>
      <c r="E785" s="122">
        <v>2553.64</v>
      </c>
      <c r="F785" s="123">
        <f t="shared" si="333"/>
        <v>3078.67</v>
      </c>
      <c r="G785" s="206"/>
      <c r="H785" s="183"/>
      <c r="I785" s="182">
        <f t="shared" si="334"/>
        <v>0</v>
      </c>
      <c r="J785" s="182">
        <f t="shared" si="335"/>
        <v>0</v>
      </c>
      <c r="K785" s="179"/>
      <c r="L785" s="183">
        <f t="shared" si="336"/>
        <v>0</v>
      </c>
      <c r="M785" s="183">
        <f t="shared" si="336"/>
        <v>0</v>
      </c>
      <c r="N785" s="184">
        <f t="shared" si="337"/>
        <v>0</v>
      </c>
      <c r="O785" s="184">
        <f t="shared" si="338"/>
        <v>0</v>
      </c>
      <c r="P785" s="181"/>
      <c r="Q785" s="198"/>
      <c r="R785" s="197" t="str">
        <f t="shared" si="332"/>
        <v/>
      </c>
      <c r="S785" s="197" t="str">
        <f t="shared" si="331"/>
        <v/>
      </c>
    </row>
    <row r="786" spans="1:19" ht="25.5" hidden="1">
      <c r="A786" s="200">
        <v>98021</v>
      </c>
      <c r="B786" s="205" t="s">
        <v>230</v>
      </c>
      <c r="C786" s="127" t="s">
        <v>1110</v>
      </c>
      <c r="D786" s="121" t="s">
        <v>258</v>
      </c>
      <c r="E786" s="122">
        <v>1924.11</v>
      </c>
      <c r="F786" s="123">
        <f t="shared" si="333"/>
        <v>2319.71</v>
      </c>
      <c r="G786" s="206"/>
      <c r="H786" s="183"/>
      <c r="I786" s="182">
        <f t="shared" si="334"/>
        <v>0</v>
      </c>
      <c r="J786" s="182">
        <f t="shared" si="335"/>
        <v>0</v>
      </c>
      <c r="K786" s="179"/>
      <c r="L786" s="183">
        <f t="shared" si="336"/>
        <v>0</v>
      </c>
      <c r="M786" s="183">
        <f t="shared" si="336"/>
        <v>0</v>
      </c>
      <c r="N786" s="184">
        <f t="shared" si="337"/>
        <v>0</v>
      </c>
      <c r="O786" s="184">
        <f t="shared" si="338"/>
        <v>0</v>
      </c>
      <c r="P786" s="181"/>
      <c r="Q786" s="198"/>
      <c r="R786" s="197" t="str">
        <f t="shared" si="332"/>
        <v/>
      </c>
      <c r="S786" s="197" t="str">
        <f t="shared" si="331"/>
        <v/>
      </c>
    </row>
    <row r="787" spans="1:19" ht="25.5" hidden="1">
      <c r="A787" s="200">
        <v>98023</v>
      </c>
      <c r="B787" s="205" t="s">
        <v>230</v>
      </c>
      <c r="C787" s="127" t="s">
        <v>1111</v>
      </c>
      <c r="D787" s="121" t="s">
        <v>258</v>
      </c>
      <c r="E787" s="122">
        <v>2133.9499999999998</v>
      </c>
      <c r="F787" s="123">
        <f t="shared" si="333"/>
        <v>2572.69</v>
      </c>
      <c r="G787" s="206"/>
      <c r="H787" s="183"/>
      <c r="I787" s="182">
        <f t="shared" si="334"/>
        <v>0</v>
      </c>
      <c r="J787" s="182">
        <f t="shared" si="335"/>
        <v>0</v>
      </c>
      <c r="K787" s="179"/>
      <c r="L787" s="183">
        <f t="shared" si="336"/>
        <v>0</v>
      </c>
      <c r="M787" s="183">
        <f t="shared" si="336"/>
        <v>0</v>
      </c>
      <c r="N787" s="184">
        <f t="shared" si="337"/>
        <v>0</v>
      </c>
      <c r="O787" s="184">
        <f t="shared" si="338"/>
        <v>0</v>
      </c>
      <c r="P787" s="181"/>
      <c r="Q787" s="198"/>
      <c r="R787" s="197" t="str">
        <f t="shared" si="332"/>
        <v/>
      </c>
      <c r="S787" s="197" t="str">
        <f t="shared" si="331"/>
        <v/>
      </c>
    </row>
    <row r="788" spans="1:19" ht="25.5" hidden="1">
      <c r="A788" s="200">
        <v>98025</v>
      </c>
      <c r="B788" s="205" t="s">
        <v>230</v>
      </c>
      <c r="C788" s="127" t="s">
        <v>1112</v>
      </c>
      <c r="D788" s="121" t="s">
        <v>258</v>
      </c>
      <c r="E788" s="122">
        <v>2343.77</v>
      </c>
      <c r="F788" s="123">
        <f t="shared" si="333"/>
        <v>2825.65</v>
      </c>
      <c r="G788" s="206"/>
      <c r="H788" s="183"/>
      <c r="I788" s="182">
        <f t="shared" si="334"/>
        <v>0</v>
      </c>
      <c r="J788" s="182">
        <f t="shared" si="335"/>
        <v>0</v>
      </c>
      <c r="K788" s="179"/>
      <c r="L788" s="183">
        <f t="shared" si="336"/>
        <v>0</v>
      </c>
      <c r="M788" s="183">
        <f t="shared" si="336"/>
        <v>0</v>
      </c>
      <c r="N788" s="184">
        <f t="shared" si="337"/>
        <v>0</v>
      </c>
      <c r="O788" s="184">
        <f t="shared" si="338"/>
        <v>0</v>
      </c>
      <c r="P788" s="181"/>
      <c r="Q788" s="198"/>
      <c r="R788" s="197" t="str">
        <f t="shared" si="332"/>
        <v/>
      </c>
      <c r="S788" s="197" t="str">
        <f t="shared" ref="S788:S851" si="339">IF(Q788="X","x",IF(Q788="xx","x",IF(OR(J788&gt;0,O788&gt;0),"x","")))</f>
        <v/>
      </c>
    </row>
    <row r="789" spans="1:19" ht="25.5" hidden="1">
      <c r="A789" s="200">
        <v>98027</v>
      </c>
      <c r="B789" s="205" t="s">
        <v>230</v>
      </c>
      <c r="C789" s="127" t="s">
        <v>1113</v>
      </c>
      <c r="D789" s="121" t="s">
        <v>258</v>
      </c>
      <c r="E789" s="122">
        <v>2553.64</v>
      </c>
      <c r="F789" s="123">
        <f t="shared" si="333"/>
        <v>3078.67</v>
      </c>
      <c r="G789" s="206"/>
      <c r="H789" s="183"/>
      <c r="I789" s="182">
        <f t="shared" si="334"/>
        <v>0</v>
      </c>
      <c r="J789" s="182">
        <f t="shared" si="335"/>
        <v>0</v>
      </c>
      <c r="K789" s="179"/>
      <c r="L789" s="183">
        <f t="shared" si="336"/>
        <v>0</v>
      </c>
      <c r="M789" s="183">
        <f t="shared" si="336"/>
        <v>0</v>
      </c>
      <c r="N789" s="184">
        <f t="shared" si="337"/>
        <v>0</v>
      </c>
      <c r="O789" s="184">
        <f t="shared" si="338"/>
        <v>0</v>
      </c>
      <c r="P789" s="181"/>
      <c r="Q789" s="198"/>
      <c r="R789" s="197" t="str">
        <f t="shared" ref="R789:R852" si="340">IF(Q789="X","x",IF(Q789="xx","x",IF(O789&gt;0,"x","")))</f>
        <v/>
      </c>
      <c r="S789" s="197" t="str">
        <f t="shared" si="339"/>
        <v/>
      </c>
    </row>
    <row r="790" spans="1:19" ht="25.5" hidden="1">
      <c r="A790" s="200">
        <v>98029</v>
      </c>
      <c r="B790" s="205" t="s">
        <v>230</v>
      </c>
      <c r="C790" s="127" t="s">
        <v>1114</v>
      </c>
      <c r="D790" s="121" t="s">
        <v>258</v>
      </c>
      <c r="E790" s="122">
        <v>2769.14</v>
      </c>
      <c r="F790" s="123">
        <f t="shared" si="333"/>
        <v>3338.48</v>
      </c>
      <c r="G790" s="206"/>
      <c r="H790" s="183"/>
      <c r="I790" s="182">
        <f t="shared" si="334"/>
        <v>0</v>
      </c>
      <c r="J790" s="182">
        <f t="shared" si="335"/>
        <v>0</v>
      </c>
      <c r="K790" s="179"/>
      <c r="L790" s="183">
        <f t="shared" si="336"/>
        <v>0</v>
      </c>
      <c r="M790" s="183">
        <f t="shared" si="336"/>
        <v>0</v>
      </c>
      <c r="N790" s="184">
        <f t="shared" si="337"/>
        <v>0</v>
      </c>
      <c r="O790" s="184">
        <f t="shared" si="338"/>
        <v>0</v>
      </c>
      <c r="P790" s="181"/>
      <c r="Q790" s="198"/>
      <c r="R790" s="197" t="str">
        <f t="shared" si="340"/>
        <v/>
      </c>
      <c r="S790" s="197" t="str">
        <f t="shared" si="339"/>
        <v/>
      </c>
    </row>
    <row r="791" spans="1:19" ht="25.5" hidden="1">
      <c r="A791" s="200">
        <v>98031</v>
      </c>
      <c r="B791" s="205" t="s">
        <v>230</v>
      </c>
      <c r="C791" s="127" t="s">
        <v>1115</v>
      </c>
      <c r="D791" s="121" t="s">
        <v>258</v>
      </c>
      <c r="E791" s="122">
        <v>2349.5</v>
      </c>
      <c r="F791" s="123">
        <f t="shared" si="333"/>
        <v>2832.56</v>
      </c>
      <c r="G791" s="206"/>
      <c r="H791" s="183"/>
      <c r="I791" s="182">
        <f t="shared" si="334"/>
        <v>0</v>
      </c>
      <c r="J791" s="182">
        <f t="shared" si="335"/>
        <v>0</v>
      </c>
      <c r="K791" s="179"/>
      <c r="L791" s="183">
        <f t="shared" si="336"/>
        <v>0</v>
      </c>
      <c r="M791" s="183">
        <f t="shared" si="336"/>
        <v>0</v>
      </c>
      <c r="N791" s="184">
        <f t="shared" si="337"/>
        <v>0</v>
      </c>
      <c r="O791" s="184">
        <f t="shared" si="338"/>
        <v>0</v>
      </c>
      <c r="P791" s="181"/>
      <c r="Q791" s="198"/>
      <c r="R791" s="197" t="str">
        <f t="shared" si="340"/>
        <v/>
      </c>
      <c r="S791" s="197" t="str">
        <f t="shared" si="339"/>
        <v/>
      </c>
    </row>
    <row r="792" spans="1:19" ht="25.5" hidden="1">
      <c r="A792" s="200">
        <v>98033</v>
      </c>
      <c r="B792" s="205" t="s">
        <v>230</v>
      </c>
      <c r="C792" s="127" t="s">
        <v>1116</v>
      </c>
      <c r="D792" s="121" t="s">
        <v>258</v>
      </c>
      <c r="E792" s="122">
        <v>2559.37</v>
      </c>
      <c r="F792" s="123">
        <f t="shared" si="333"/>
        <v>3085.58</v>
      </c>
      <c r="G792" s="206"/>
      <c r="H792" s="183"/>
      <c r="I792" s="182">
        <f t="shared" si="334"/>
        <v>0</v>
      </c>
      <c r="J792" s="182">
        <f t="shared" si="335"/>
        <v>0</v>
      </c>
      <c r="K792" s="179"/>
      <c r="L792" s="183">
        <f t="shared" si="336"/>
        <v>0</v>
      </c>
      <c r="M792" s="183">
        <f t="shared" si="336"/>
        <v>0</v>
      </c>
      <c r="N792" s="184">
        <f t="shared" si="337"/>
        <v>0</v>
      </c>
      <c r="O792" s="184">
        <f t="shared" si="338"/>
        <v>0</v>
      </c>
      <c r="P792" s="181"/>
      <c r="Q792" s="198"/>
      <c r="R792" s="197" t="str">
        <f t="shared" si="340"/>
        <v/>
      </c>
      <c r="S792" s="197" t="str">
        <f t="shared" si="339"/>
        <v/>
      </c>
    </row>
    <row r="793" spans="1:19" ht="25.5" hidden="1">
      <c r="A793" s="200">
        <v>98035</v>
      </c>
      <c r="B793" s="205" t="s">
        <v>230</v>
      </c>
      <c r="C793" s="127" t="s">
        <v>1117</v>
      </c>
      <c r="D793" s="121" t="s">
        <v>258</v>
      </c>
      <c r="E793" s="122">
        <v>2769.14</v>
      </c>
      <c r="F793" s="123">
        <f t="shared" si="333"/>
        <v>3338.48</v>
      </c>
      <c r="G793" s="206"/>
      <c r="H793" s="183"/>
      <c r="I793" s="182">
        <f t="shared" si="334"/>
        <v>0</v>
      </c>
      <c r="J793" s="182">
        <f t="shared" si="335"/>
        <v>0</v>
      </c>
      <c r="K793" s="179"/>
      <c r="L793" s="183">
        <f t="shared" si="336"/>
        <v>0</v>
      </c>
      <c r="M793" s="183">
        <f t="shared" si="336"/>
        <v>0</v>
      </c>
      <c r="N793" s="184">
        <f t="shared" si="337"/>
        <v>0</v>
      </c>
      <c r="O793" s="184">
        <f t="shared" si="338"/>
        <v>0</v>
      </c>
      <c r="P793" s="181"/>
      <c r="Q793" s="198"/>
      <c r="R793" s="197" t="str">
        <f t="shared" si="340"/>
        <v/>
      </c>
      <c r="S793" s="197" t="str">
        <f t="shared" si="339"/>
        <v/>
      </c>
    </row>
    <row r="794" spans="1:19" ht="25.5" hidden="1">
      <c r="A794" s="200">
        <v>98037</v>
      </c>
      <c r="B794" s="205" t="s">
        <v>230</v>
      </c>
      <c r="C794" s="127" t="s">
        <v>1118</v>
      </c>
      <c r="D794" s="121" t="s">
        <v>258</v>
      </c>
      <c r="E794" s="122">
        <v>2984.69</v>
      </c>
      <c r="F794" s="123">
        <f t="shared" si="333"/>
        <v>3598.34</v>
      </c>
      <c r="G794" s="206"/>
      <c r="H794" s="183"/>
      <c r="I794" s="182">
        <f t="shared" si="334"/>
        <v>0</v>
      </c>
      <c r="J794" s="182">
        <f t="shared" si="335"/>
        <v>0</v>
      </c>
      <c r="K794" s="179"/>
      <c r="L794" s="183">
        <f t="shared" si="336"/>
        <v>0</v>
      </c>
      <c r="M794" s="183">
        <f t="shared" si="336"/>
        <v>0</v>
      </c>
      <c r="N794" s="184">
        <f t="shared" si="337"/>
        <v>0</v>
      </c>
      <c r="O794" s="184">
        <f t="shared" si="338"/>
        <v>0</v>
      </c>
      <c r="P794" s="181"/>
      <c r="Q794" s="198"/>
      <c r="R794" s="197" t="str">
        <f t="shared" si="340"/>
        <v/>
      </c>
      <c r="S794" s="197" t="str">
        <f t="shared" si="339"/>
        <v/>
      </c>
    </row>
    <row r="795" spans="1:19" ht="25.5" hidden="1">
      <c r="A795" s="200">
        <v>98039</v>
      </c>
      <c r="B795" s="205" t="s">
        <v>230</v>
      </c>
      <c r="C795" s="127" t="s">
        <v>1119</v>
      </c>
      <c r="D795" s="121" t="s">
        <v>258</v>
      </c>
      <c r="E795" s="122">
        <v>2774.86</v>
      </c>
      <c r="F795" s="123">
        <f t="shared" si="333"/>
        <v>3345.37</v>
      </c>
      <c r="G795" s="206"/>
      <c r="H795" s="183"/>
      <c r="I795" s="182">
        <f t="shared" si="334"/>
        <v>0</v>
      </c>
      <c r="J795" s="182">
        <f t="shared" si="335"/>
        <v>0</v>
      </c>
      <c r="K795" s="179"/>
      <c r="L795" s="183">
        <f t="shared" si="336"/>
        <v>0</v>
      </c>
      <c r="M795" s="183">
        <f t="shared" si="336"/>
        <v>0</v>
      </c>
      <c r="N795" s="184">
        <f t="shared" si="337"/>
        <v>0</v>
      </c>
      <c r="O795" s="184">
        <f t="shared" si="338"/>
        <v>0</v>
      </c>
      <c r="P795" s="181"/>
      <c r="Q795" s="198"/>
      <c r="R795" s="197" t="str">
        <f t="shared" si="340"/>
        <v/>
      </c>
      <c r="S795" s="197" t="str">
        <f t="shared" si="339"/>
        <v/>
      </c>
    </row>
    <row r="796" spans="1:19" ht="25.5" hidden="1">
      <c r="A796" s="200">
        <v>98041</v>
      </c>
      <c r="B796" s="205" t="s">
        <v>230</v>
      </c>
      <c r="C796" s="127" t="s">
        <v>1120</v>
      </c>
      <c r="D796" s="121" t="s">
        <v>258</v>
      </c>
      <c r="E796" s="122">
        <v>2984.69</v>
      </c>
      <c r="F796" s="123">
        <f t="shared" si="333"/>
        <v>3598.34</v>
      </c>
      <c r="G796" s="206"/>
      <c r="H796" s="183"/>
      <c r="I796" s="182">
        <f t="shared" si="334"/>
        <v>0</v>
      </c>
      <c r="J796" s="182">
        <f t="shared" si="335"/>
        <v>0</v>
      </c>
      <c r="K796" s="179"/>
      <c r="L796" s="183">
        <f t="shared" si="336"/>
        <v>0</v>
      </c>
      <c r="M796" s="183">
        <f t="shared" si="336"/>
        <v>0</v>
      </c>
      <c r="N796" s="184">
        <f t="shared" si="337"/>
        <v>0</v>
      </c>
      <c r="O796" s="184">
        <f t="shared" si="338"/>
        <v>0</v>
      </c>
      <c r="P796" s="181"/>
      <c r="Q796" s="198"/>
      <c r="R796" s="197" t="str">
        <f t="shared" si="340"/>
        <v/>
      </c>
      <c r="S796" s="197" t="str">
        <f t="shared" si="339"/>
        <v/>
      </c>
    </row>
    <row r="797" spans="1:19" ht="25.5" hidden="1">
      <c r="A797" s="200">
        <v>98043</v>
      </c>
      <c r="B797" s="205" t="s">
        <v>230</v>
      </c>
      <c r="C797" s="127" t="s">
        <v>1121</v>
      </c>
      <c r="D797" s="121" t="s">
        <v>258</v>
      </c>
      <c r="E797" s="122">
        <v>3200.26</v>
      </c>
      <c r="F797" s="123">
        <f t="shared" si="333"/>
        <v>3858.23</v>
      </c>
      <c r="G797" s="206"/>
      <c r="H797" s="183"/>
      <c r="I797" s="182">
        <f t="shared" si="334"/>
        <v>0</v>
      </c>
      <c r="J797" s="182">
        <f t="shared" si="335"/>
        <v>0</v>
      </c>
      <c r="K797" s="179"/>
      <c r="L797" s="183">
        <f t="shared" si="336"/>
        <v>0</v>
      </c>
      <c r="M797" s="183">
        <f t="shared" si="336"/>
        <v>0</v>
      </c>
      <c r="N797" s="184">
        <f t="shared" si="337"/>
        <v>0</v>
      </c>
      <c r="O797" s="184">
        <f t="shared" si="338"/>
        <v>0</v>
      </c>
      <c r="P797" s="181"/>
      <c r="Q797" s="198"/>
      <c r="R797" s="197" t="str">
        <f t="shared" si="340"/>
        <v/>
      </c>
      <c r="S797" s="197" t="str">
        <f t="shared" si="339"/>
        <v/>
      </c>
    </row>
    <row r="798" spans="1:19" ht="25.5" hidden="1">
      <c r="A798" s="200">
        <v>98045</v>
      </c>
      <c r="B798" s="205" t="s">
        <v>230</v>
      </c>
      <c r="C798" s="127" t="s">
        <v>1122</v>
      </c>
      <c r="D798" s="121" t="s">
        <v>258</v>
      </c>
      <c r="E798" s="122">
        <v>3200.26</v>
      </c>
      <c r="F798" s="123">
        <f t="shared" si="333"/>
        <v>3858.23</v>
      </c>
      <c r="G798" s="206"/>
      <c r="H798" s="183"/>
      <c r="I798" s="182">
        <f t="shared" si="334"/>
        <v>0</v>
      </c>
      <c r="J798" s="182">
        <f t="shared" si="335"/>
        <v>0</v>
      </c>
      <c r="K798" s="179"/>
      <c r="L798" s="183">
        <f t="shared" si="336"/>
        <v>0</v>
      </c>
      <c r="M798" s="183">
        <f t="shared" si="336"/>
        <v>0</v>
      </c>
      <c r="N798" s="184">
        <f t="shared" si="337"/>
        <v>0</v>
      </c>
      <c r="O798" s="184">
        <f t="shared" si="338"/>
        <v>0</v>
      </c>
      <c r="P798" s="181"/>
      <c r="Q798" s="198"/>
      <c r="R798" s="197" t="str">
        <f t="shared" si="340"/>
        <v/>
      </c>
      <c r="S798" s="197" t="str">
        <f t="shared" si="339"/>
        <v/>
      </c>
    </row>
    <row r="799" spans="1:19" ht="25.5" hidden="1">
      <c r="A799" s="200">
        <v>98047</v>
      </c>
      <c r="B799" s="205" t="s">
        <v>230</v>
      </c>
      <c r="C799" s="127" t="s">
        <v>1123</v>
      </c>
      <c r="D799" s="121" t="s">
        <v>258</v>
      </c>
      <c r="E799" s="122">
        <v>3415.82</v>
      </c>
      <c r="F799" s="123">
        <f t="shared" si="333"/>
        <v>4118.1099999999997</v>
      </c>
      <c r="G799" s="206"/>
      <c r="H799" s="183"/>
      <c r="I799" s="182">
        <f t="shared" si="334"/>
        <v>0</v>
      </c>
      <c r="J799" s="182">
        <f t="shared" si="335"/>
        <v>0</v>
      </c>
      <c r="K799" s="179"/>
      <c r="L799" s="183">
        <f t="shared" si="336"/>
        <v>0</v>
      </c>
      <c r="M799" s="183">
        <f t="shared" si="336"/>
        <v>0</v>
      </c>
      <c r="N799" s="184">
        <f t="shared" si="337"/>
        <v>0</v>
      </c>
      <c r="O799" s="184">
        <f t="shared" si="338"/>
        <v>0</v>
      </c>
      <c r="P799" s="181"/>
      <c r="Q799" s="198"/>
      <c r="R799" s="197" t="str">
        <f t="shared" si="340"/>
        <v/>
      </c>
      <c r="S799" s="197" t="str">
        <f t="shared" si="339"/>
        <v/>
      </c>
    </row>
    <row r="800" spans="1:19" ht="25.5" hidden="1">
      <c r="A800" s="200">
        <v>98049</v>
      </c>
      <c r="B800" s="205" t="s">
        <v>230</v>
      </c>
      <c r="C800" s="127" t="s">
        <v>1124</v>
      </c>
      <c r="D800" s="121" t="s">
        <v>258</v>
      </c>
      <c r="E800" s="122">
        <v>3575.32</v>
      </c>
      <c r="F800" s="123">
        <f t="shared" si="333"/>
        <v>4310.41</v>
      </c>
      <c r="G800" s="206"/>
      <c r="H800" s="183"/>
      <c r="I800" s="182">
        <f t="shared" si="334"/>
        <v>0</v>
      </c>
      <c r="J800" s="182">
        <f t="shared" si="335"/>
        <v>0</v>
      </c>
      <c r="K800" s="179"/>
      <c r="L800" s="183">
        <f t="shared" si="336"/>
        <v>0</v>
      </c>
      <c r="M800" s="183">
        <f t="shared" si="336"/>
        <v>0</v>
      </c>
      <c r="N800" s="184">
        <f t="shared" si="337"/>
        <v>0</v>
      </c>
      <c r="O800" s="184">
        <f t="shared" si="338"/>
        <v>0</v>
      </c>
      <c r="P800" s="181"/>
      <c r="Q800" s="198"/>
      <c r="R800" s="197" t="str">
        <f t="shared" si="340"/>
        <v/>
      </c>
      <c r="S800" s="197" t="str">
        <f t="shared" si="339"/>
        <v/>
      </c>
    </row>
    <row r="801" spans="1:19" ht="25.5" hidden="1">
      <c r="A801" s="200">
        <v>98409</v>
      </c>
      <c r="B801" s="205" t="s">
        <v>230</v>
      </c>
      <c r="C801" s="127" t="s">
        <v>1125</v>
      </c>
      <c r="D801" s="121" t="s">
        <v>258</v>
      </c>
      <c r="E801" s="122">
        <v>248.09</v>
      </c>
      <c r="F801" s="123">
        <f t="shared" si="333"/>
        <v>299.10000000000002</v>
      </c>
      <c r="G801" s="206"/>
      <c r="H801" s="183"/>
      <c r="I801" s="182">
        <f t="shared" si="334"/>
        <v>0</v>
      </c>
      <c r="J801" s="182">
        <f t="shared" si="335"/>
        <v>0</v>
      </c>
      <c r="K801" s="179"/>
      <c r="L801" s="183">
        <f t="shared" si="336"/>
        <v>0</v>
      </c>
      <c r="M801" s="183">
        <f t="shared" si="336"/>
        <v>0</v>
      </c>
      <c r="N801" s="184">
        <f t="shared" si="337"/>
        <v>0</v>
      </c>
      <c r="O801" s="184">
        <f t="shared" si="338"/>
        <v>0</v>
      </c>
      <c r="P801" s="181"/>
      <c r="Q801" s="198"/>
      <c r="R801" s="197" t="str">
        <f t="shared" si="340"/>
        <v/>
      </c>
      <c r="S801" s="197" t="str">
        <f t="shared" si="339"/>
        <v/>
      </c>
    </row>
    <row r="802" spans="1:19" ht="25.5" hidden="1">
      <c r="A802" s="200">
        <v>99240</v>
      </c>
      <c r="B802" s="205" t="s">
        <v>230</v>
      </c>
      <c r="C802" s="127" t="s">
        <v>1126</v>
      </c>
      <c r="D802" s="121" t="s">
        <v>258</v>
      </c>
      <c r="E802" s="122">
        <v>330.22</v>
      </c>
      <c r="F802" s="123">
        <f t="shared" si="333"/>
        <v>398.11</v>
      </c>
      <c r="G802" s="206"/>
      <c r="H802" s="183"/>
      <c r="I802" s="182">
        <f t="shared" si="334"/>
        <v>0</v>
      </c>
      <c r="J802" s="182">
        <f t="shared" si="335"/>
        <v>0</v>
      </c>
      <c r="K802" s="179"/>
      <c r="L802" s="183">
        <f t="shared" si="336"/>
        <v>0</v>
      </c>
      <c r="M802" s="183">
        <f t="shared" si="336"/>
        <v>0</v>
      </c>
      <c r="N802" s="184">
        <f t="shared" si="337"/>
        <v>0</v>
      </c>
      <c r="O802" s="184">
        <f t="shared" si="338"/>
        <v>0</v>
      </c>
      <c r="P802" s="181"/>
      <c r="Q802" s="198"/>
      <c r="R802" s="197" t="str">
        <f t="shared" si="340"/>
        <v/>
      </c>
      <c r="S802" s="197" t="str">
        <f t="shared" si="339"/>
        <v/>
      </c>
    </row>
    <row r="803" spans="1:19" ht="25.5" hidden="1">
      <c r="A803" s="200">
        <v>99241</v>
      </c>
      <c r="B803" s="205" t="s">
        <v>230</v>
      </c>
      <c r="C803" s="127" t="s">
        <v>1127</v>
      </c>
      <c r="D803" s="121" t="s">
        <v>258</v>
      </c>
      <c r="E803" s="122">
        <v>1433.14</v>
      </c>
      <c r="F803" s="123">
        <f t="shared" si="333"/>
        <v>1727.79</v>
      </c>
      <c r="G803" s="206"/>
      <c r="H803" s="183"/>
      <c r="I803" s="182">
        <f t="shared" si="334"/>
        <v>0</v>
      </c>
      <c r="J803" s="182">
        <f t="shared" si="335"/>
        <v>0</v>
      </c>
      <c r="K803" s="179"/>
      <c r="L803" s="183">
        <f t="shared" si="336"/>
        <v>0</v>
      </c>
      <c r="M803" s="183">
        <f t="shared" si="336"/>
        <v>0</v>
      </c>
      <c r="N803" s="184">
        <f t="shared" si="337"/>
        <v>0</v>
      </c>
      <c r="O803" s="184">
        <f t="shared" si="338"/>
        <v>0</v>
      </c>
      <c r="P803" s="181"/>
      <c r="Q803" s="198"/>
      <c r="R803" s="197" t="str">
        <f t="shared" si="340"/>
        <v/>
      </c>
      <c r="S803" s="197" t="str">
        <f t="shared" si="339"/>
        <v/>
      </c>
    </row>
    <row r="804" spans="1:19" ht="25.5" hidden="1">
      <c r="A804" s="200">
        <v>99243</v>
      </c>
      <c r="B804" s="205" t="s">
        <v>230</v>
      </c>
      <c r="C804" s="127" t="s">
        <v>1128</v>
      </c>
      <c r="D804" s="121" t="s">
        <v>258</v>
      </c>
      <c r="E804" s="122">
        <v>1288.54</v>
      </c>
      <c r="F804" s="123">
        <f t="shared" si="333"/>
        <v>1553.46</v>
      </c>
      <c r="G804" s="206"/>
      <c r="H804" s="183"/>
      <c r="I804" s="182">
        <f t="shared" si="334"/>
        <v>0</v>
      </c>
      <c r="J804" s="182">
        <f t="shared" si="335"/>
        <v>0</v>
      </c>
      <c r="K804" s="179"/>
      <c r="L804" s="183">
        <f t="shared" si="336"/>
        <v>0</v>
      </c>
      <c r="M804" s="183">
        <f t="shared" si="336"/>
        <v>0</v>
      </c>
      <c r="N804" s="184">
        <f t="shared" si="337"/>
        <v>0</v>
      </c>
      <c r="O804" s="184">
        <f t="shared" si="338"/>
        <v>0</v>
      </c>
      <c r="P804" s="181"/>
      <c r="Q804" s="198"/>
      <c r="R804" s="197" t="str">
        <f t="shared" si="340"/>
        <v/>
      </c>
      <c r="S804" s="197" t="str">
        <f t="shared" si="339"/>
        <v/>
      </c>
    </row>
    <row r="805" spans="1:19" ht="25.5" hidden="1">
      <c r="A805" s="200">
        <v>99246</v>
      </c>
      <c r="B805" s="205" t="s">
        <v>230</v>
      </c>
      <c r="C805" s="127" t="s">
        <v>1129</v>
      </c>
      <c r="D805" s="121" t="s">
        <v>258</v>
      </c>
      <c r="E805" s="122">
        <v>511.11</v>
      </c>
      <c r="F805" s="123">
        <f t="shared" ref="F805:F841" si="341">IF(E805=0,0,ROUND(E805*(1+E$10)*(1-E$11),2))</f>
        <v>616.19000000000005</v>
      </c>
      <c r="G805" s="206"/>
      <c r="H805" s="183"/>
      <c r="I805" s="182">
        <f t="shared" ref="I805:I841" si="342">IF(ISBLANK(E805),0,ROUND(F805*G805,2))</f>
        <v>0</v>
      </c>
      <c r="J805" s="182">
        <f t="shared" ref="J805:J841" si="343">IF(ISBLANK(G805),0,ROUND(G805*H805,2))</f>
        <v>0</v>
      </c>
      <c r="K805" s="179"/>
      <c r="L805" s="183">
        <f t="shared" ref="L805:M841" si="344">G805</f>
        <v>0</v>
      </c>
      <c r="M805" s="183">
        <f t="shared" si="344"/>
        <v>0</v>
      </c>
      <c r="N805" s="184">
        <f t="shared" ref="N805:N841" si="345">IF(ISBLANK(E805),0,ROUND(F805*L805,2))</f>
        <v>0</v>
      </c>
      <c r="O805" s="184">
        <f t="shared" ref="O805:O841" si="346">IF(ISBLANK(L805),0,ROUND(L805*M805,2))</f>
        <v>0</v>
      </c>
      <c r="P805" s="181"/>
      <c r="Q805" s="198"/>
      <c r="R805" s="197" t="str">
        <f t="shared" si="340"/>
        <v/>
      </c>
      <c r="S805" s="197" t="str">
        <f t="shared" si="339"/>
        <v/>
      </c>
    </row>
    <row r="806" spans="1:19" ht="25.5" hidden="1">
      <c r="A806" s="200">
        <v>99247</v>
      </c>
      <c r="B806" s="205" t="s">
        <v>230</v>
      </c>
      <c r="C806" s="127" t="s">
        <v>1130</v>
      </c>
      <c r="D806" s="121" t="s">
        <v>258</v>
      </c>
      <c r="E806" s="122">
        <v>1636.53</v>
      </c>
      <c r="F806" s="123">
        <f t="shared" si="341"/>
        <v>1973</v>
      </c>
      <c r="G806" s="206"/>
      <c r="H806" s="183"/>
      <c r="I806" s="182">
        <f t="shared" si="342"/>
        <v>0</v>
      </c>
      <c r="J806" s="182">
        <f t="shared" si="343"/>
        <v>0</v>
      </c>
      <c r="K806" s="179"/>
      <c r="L806" s="183">
        <f t="shared" si="344"/>
        <v>0</v>
      </c>
      <c r="M806" s="183">
        <f t="shared" si="344"/>
        <v>0</v>
      </c>
      <c r="N806" s="184">
        <f t="shared" si="345"/>
        <v>0</v>
      </c>
      <c r="O806" s="184">
        <f t="shared" si="346"/>
        <v>0</v>
      </c>
      <c r="P806" s="181"/>
      <c r="Q806" s="198"/>
      <c r="R806" s="197" t="str">
        <f t="shared" si="340"/>
        <v/>
      </c>
      <c r="S806" s="197" t="str">
        <f t="shared" si="339"/>
        <v/>
      </c>
    </row>
    <row r="807" spans="1:19" ht="25.5" hidden="1">
      <c r="A807" s="200">
        <v>99249</v>
      </c>
      <c r="B807" s="205" t="s">
        <v>230</v>
      </c>
      <c r="C807" s="127" t="s">
        <v>1131</v>
      </c>
      <c r="D807" s="121" t="s">
        <v>258</v>
      </c>
      <c r="E807" s="122">
        <v>1579.14</v>
      </c>
      <c r="F807" s="123">
        <f t="shared" si="341"/>
        <v>1903.81</v>
      </c>
      <c r="G807" s="206"/>
      <c r="H807" s="183"/>
      <c r="I807" s="182">
        <f t="shared" si="342"/>
        <v>0</v>
      </c>
      <c r="J807" s="182">
        <f t="shared" si="343"/>
        <v>0</v>
      </c>
      <c r="K807" s="179"/>
      <c r="L807" s="183">
        <f t="shared" si="344"/>
        <v>0</v>
      </c>
      <c r="M807" s="183">
        <f t="shared" si="344"/>
        <v>0</v>
      </c>
      <c r="N807" s="184">
        <f t="shared" si="345"/>
        <v>0</v>
      </c>
      <c r="O807" s="184">
        <f t="shared" si="346"/>
        <v>0</v>
      </c>
      <c r="P807" s="181"/>
      <c r="Q807" s="198"/>
      <c r="R807" s="197" t="str">
        <f t="shared" si="340"/>
        <v/>
      </c>
      <c r="S807" s="197" t="str">
        <f t="shared" si="339"/>
        <v/>
      </c>
    </row>
    <row r="808" spans="1:19" ht="25.5" hidden="1">
      <c r="A808" s="200">
        <v>99254</v>
      </c>
      <c r="B808" s="205" t="s">
        <v>230</v>
      </c>
      <c r="C808" s="127" t="s">
        <v>1132</v>
      </c>
      <c r="D808" s="121" t="s">
        <v>258</v>
      </c>
      <c r="E808" s="122">
        <v>1026.3599999999999</v>
      </c>
      <c r="F808" s="123">
        <f t="shared" si="341"/>
        <v>1237.3800000000001</v>
      </c>
      <c r="G808" s="206"/>
      <c r="H808" s="183"/>
      <c r="I808" s="182">
        <f t="shared" si="342"/>
        <v>0</v>
      </c>
      <c r="J808" s="182">
        <f t="shared" si="343"/>
        <v>0</v>
      </c>
      <c r="K808" s="179"/>
      <c r="L808" s="183">
        <f t="shared" si="344"/>
        <v>0</v>
      </c>
      <c r="M808" s="183">
        <f t="shared" si="344"/>
        <v>0</v>
      </c>
      <c r="N808" s="184">
        <f t="shared" si="345"/>
        <v>0</v>
      </c>
      <c r="O808" s="184">
        <f t="shared" si="346"/>
        <v>0</v>
      </c>
      <c r="P808" s="181"/>
      <c r="Q808" s="198"/>
      <c r="R808" s="197" t="str">
        <f t="shared" si="340"/>
        <v/>
      </c>
      <c r="S808" s="197" t="str">
        <f t="shared" si="339"/>
        <v/>
      </c>
    </row>
    <row r="809" spans="1:19" ht="25.5" hidden="1">
      <c r="A809" s="200">
        <v>99261</v>
      </c>
      <c r="B809" s="205" t="s">
        <v>230</v>
      </c>
      <c r="C809" s="127" t="s">
        <v>1133</v>
      </c>
      <c r="D809" s="121" t="s">
        <v>258</v>
      </c>
      <c r="E809" s="122">
        <v>1229.76</v>
      </c>
      <c r="F809" s="123">
        <f t="shared" si="341"/>
        <v>1482.6</v>
      </c>
      <c r="G809" s="206"/>
      <c r="H809" s="183"/>
      <c r="I809" s="182">
        <f t="shared" si="342"/>
        <v>0</v>
      </c>
      <c r="J809" s="182">
        <f t="shared" si="343"/>
        <v>0</v>
      </c>
      <c r="K809" s="179"/>
      <c r="L809" s="183">
        <f t="shared" si="344"/>
        <v>0</v>
      </c>
      <c r="M809" s="183">
        <f t="shared" si="344"/>
        <v>0</v>
      </c>
      <c r="N809" s="184">
        <f t="shared" si="345"/>
        <v>0</v>
      </c>
      <c r="O809" s="184">
        <f t="shared" si="346"/>
        <v>0</v>
      </c>
      <c r="P809" s="181"/>
      <c r="Q809" s="198"/>
      <c r="R809" s="197" t="str">
        <f t="shared" si="340"/>
        <v/>
      </c>
      <c r="S809" s="197" t="str">
        <f t="shared" si="339"/>
        <v/>
      </c>
    </row>
    <row r="810" spans="1:19" ht="25.5" hidden="1">
      <c r="A810" s="200">
        <v>99263</v>
      </c>
      <c r="B810" s="205" t="s">
        <v>230</v>
      </c>
      <c r="C810" s="127" t="s">
        <v>1134</v>
      </c>
      <c r="D810" s="121" t="s">
        <v>258</v>
      </c>
      <c r="E810" s="122">
        <v>1839.97</v>
      </c>
      <c r="F810" s="123">
        <f t="shared" si="341"/>
        <v>2218.27</v>
      </c>
      <c r="G810" s="206"/>
      <c r="H810" s="183"/>
      <c r="I810" s="182">
        <f t="shared" si="342"/>
        <v>0</v>
      </c>
      <c r="J810" s="182">
        <f t="shared" si="343"/>
        <v>0</v>
      </c>
      <c r="K810" s="179"/>
      <c r="L810" s="183">
        <f t="shared" si="344"/>
        <v>0</v>
      </c>
      <c r="M810" s="183">
        <f t="shared" si="344"/>
        <v>0</v>
      </c>
      <c r="N810" s="184">
        <f t="shared" si="345"/>
        <v>0</v>
      </c>
      <c r="O810" s="184">
        <f t="shared" si="346"/>
        <v>0</v>
      </c>
      <c r="P810" s="181"/>
      <c r="Q810" s="198"/>
      <c r="R810" s="197" t="str">
        <f t="shared" si="340"/>
        <v/>
      </c>
      <c r="S810" s="197" t="str">
        <f t="shared" si="339"/>
        <v/>
      </c>
    </row>
    <row r="811" spans="1:19" ht="25.5" hidden="1">
      <c r="A811" s="200">
        <v>99266</v>
      </c>
      <c r="B811" s="205" t="s">
        <v>230</v>
      </c>
      <c r="C811" s="127" t="s">
        <v>1135</v>
      </c>
      <c r="D811" s="121" t="s">
        <v>258</v>
      </c>
      <c r="E811" s="122">
        <v>1433.14</v>
      </c>
      <c r="F811" s="123">
        <f t="shared" si="341"/>
        <v>1727.79</v>
      </c>
      <c r="G811" s="206"/>
      <c r="H811" s="183"/>
      <c r="I811" s="182">
        <f t="shared" si="342"/>
        <v>0</v>
      </c>
      <c r="J811" s="182">
        <f t="shared" si="343"/>
        <v>0</v>
      </c>
      <c r="K811" s="179"/>
      <c r="L811" s="183">
        <f t="shared" si="344"/>
        <v>0</v>
      </c>
      <c r="M811" s="183">
        <f t="shared" si="344"/>
        <v>0</v>
      </c>
      <c r="N811" s="184">
        <f t="shared" si="345"/>
        <v>0</v>
      </c>
      <c r="O811" s="184">
        <f t="shared" si="346"/>
        <v>0</v>
      </c>
      <c r="P811" s="181"/>
      <c r="Q811" s="198"/>
      <c r="R811" s="197" t="str">
        <f t="shared" si="340"/>
        <v/>
      </c>
      <c r="S811" s="197" t="str">
        <f t="shared" si="339"/>
        <v/>
      </c>
    </row>
    <row r="812" spans="1:19" ht="25.5" hidden="1">
      <c r="A812" s="200">
        <v>99269</v>
      </c>
      <c r="B812" s="205" t="s">
        <v>230</v>
      </c>
      <c r="C812" s="127" t="s">
        <v>1136</v>
      </c>
      <c r="D812" s="121" t="s">
        <v>258</v>
      </c>
      <c r="E812" s="122">
        <v>1636.53</v>
      </c>
      <c r="F812" s="123">
        <f t="shared" si="341"/>
        <v>1973</v>
      </c>
      <c r="G812" s="206"/>
      <c r="H812" s="183"/>
      <c r="I812" s="182">
        <f t="shared" si="342"/>
        <v>0</v>
      </c>
      <c r="J812" s="182">
        <f t="shared" si="343"/>
        <v>0</v>
      </c>
      <c r="K812" s="179"/>
      <c r="L812" s="183">
        <f t="shared" si="344"/>
        <v>0</v>
      </c>
      <c r="M812" s="183">
        <f t="shared" si="344"/>
        <v>0</v>
      </c>
      <c r="N812" s="184">
        <f t="shared" si="345"/>
        <v>0</v>
      </c>
      <c r="O812" s="184">
        <f t="shared" si="346"/>
        <v>0</v>
      </c>
      <c r="P812" s="181"/>
      <c r="Q812" s="198"/>
      <c r="R812" s="197" t="str">
        <f t="shared" si="340"/>
        <v/>
      </c>
      <c r="S812" s="197" t="str">
        <f t="shared" si="339"/>
        <v/>
      </c>
    </row>
    <row r="813" spans="1:19" ht="25.5" hidden="1">
      <c r="A813" s="200">
        <v>99276</v>
      </c>
      <c r="B813" s="205" t="s">
        <v>230</v>
      </c>
      <c r="C813" s="127" t="s">
        <v>1137</v>
      </c>
      <c r="D813" s="121" t="s">
        <v>258</v>
      </c>
      <c r="E813" s="122">
        <v>2043.36</v>
      </c>
      <c r="F813" s="123">
        <f t="shared" si="341"/>
        <v>2463.4699999999998</v>
      </c>
      <c r="G813" s="206"/>
      <c r="H813" s="183"/>
      <c r="I813" s="182">
        <f t="shared" si="342"/>
        <v>0</v>
      </c>
      <c r="J813" s="182">
        <f t="shared" si="343"/>
        <v>0</v>
      </c>
      <c r="K813" s="179"/>
      <c r="L813" s="183">
        <f t="shared" si="344"/>
        <v>0</v>
      </c>
      <c r="M813" s="183">
        <f t="shared" si="344"/>
        <v>0</v>
      </c>
      <c r="N813" s="184">
        <f t="shared" si="345"/>
        <v>0</v>
      </c>
      <c r="O813" s="184">
        <f t="shared" si="346"/>
        <v>0</v>
      </c>
      <c r="P813" s="181"/>
      <c r="Q813" s="198"/>
      <c r="R813" s="197" t="str">
        <f t="shared" si="340"/>
        <v/>
      </c>
      <c r="S813" s="197" t="str">
        <f t="shared" si="339"/>
        <v/>
      </c>
    </row>
    <row r="814" spans="1:19" ht="25.5" hidden="1">
      <c r="A814" s="200">
        <v>99277</v>
      </c>
      <c r="B814" s="205" t="s">
        <v>230</v>
      </c>
      <c r="C814" s="127" t="s">
        <v>1138</v>
      </c>
      <c r="D814" s="121" t="s">
        <v>258</v>
      </c>
      <c r="E814" s="122">
        <v>1839.97</v>
      </c>
      <c r="F814" s="123">
        <f t="shared" si="341"/>
        <v>2218.27</v>
      </c>
      <c r="G814" s="206"/>
      <c r="H814" s="183"/>
      <c r="I814" s="182">
        <f t="shared" si="342"/>
        <v>0</v>
      </c>
      <c r="J814" s="182">
        <f t="shared" si="343"/>
        <v>0</v>
      </c>
      <c r="K814" s="179"/>
      <c r="L814" s="183">
        <f t="shared" si="344"/>
        <v>0</v>
      </c>
      <c r="M814" s="183">
        <f t="shared" si="344"/>
        <v>0</v>
      </c>
      <c r="N814" s="184">
        <f t="shared" si="345"/>
        <v>0</v>
      </c>
      <c r="O814" s="184">
        <f t="shared" si="346"/>
        <v>0</v>
      </c>
      <c r="P814" s="181"/>
      <c r="Q814" s="198"/>
      <c r="R814" s="197" t="str">
        <f t="shared" si="340"/>
        <v/>
      </c>
      <c r="S814" s="197" t="str">
        <f t="shared" si="339"/>
        <v/>
      </c>
    </row>
    <row r="815" spans="1:19" ht="25.5" hidden="1">
      <c r="A815" s="200">
        <v>99278</v>
      </c>
      <c r="B815" s="205" t="s">
        <v>230</v>
      </c>
      <c r="C815" s="127" t="s">
        <v>1139</v>
      </c>
      <c r="D815" s="121" t="s">
        <v>258</v>
      </c>
      <c r="E815" s="122">
        <v>243.02</v>
      </c>
      <c r="F815" s="123">
        <f t="shared" si="341"/>
        <v>292.98</v>
      </c>
      <c r="G815" s="206"/>
      <c r="H815" s="183"/>
      <c r="I815" s="182">
        <f t="shared" si="342"/>
        <v>0</v>
      </c>
      <c r="J815" s="182">
        <f t="shared" si="343"/>
        <v>0</v>
      </c>
      <c r="K815" s="179"/>
      <c r="L815" s="183">
        <f t="shared" si="344"/>
        <v>0</v>
      </c>
      <c r="M815" s="183">
        <f t="shared" si="344"/>
        <v>0</v>
      </c>
      <c r="N815" s="184">
        <f t="shared" si="345"/>
        <v>0</v>
      </c>
      <c r="O815" s="184">
        <f t="shared" si="346"/>
        <v>0</v>
      </c>
      <c r="P815" s="181"/>
      <c r="Q815" s="198"/>
      <c r="R815" s="197" t="str">
        <f t="shared" si="340"/>
        <v/>
      </c>
      <c r="S815" s="197" t="str">
        <f t="shared" si="339"/>
        <v/>
      </c>
    </row>
    <row r="816" spans="1:19" ht="25.5" hidden="1">
      <c r="A816" s="200">
        <v>99281</v>
      </c>
      <c r="B816" s="205" t="s">
        <v>230</v>
      </c>
      <c r="C816" s="127" t="s">
        <v>1140</v>
      </c>
      <c r="D816" s="121" t="s">
        <v>258</v>
      </c>
      <c r="E816" s="122">
        <v>2043.36</v>
      </c>
      <c r="F816" s="123">
        <f t="shared" si="341"/>
        <v>2463.4699999999998</v>
      </c>
      <c r="G816" s="206"/>
      <c r="H816" s="183"/>
      <c r="I816" s="182">
        <f t="shared" si="342"/>
        <v>0</v>
      </c>
      <c r="J816" s="182">
        <f t="shared" si="343"/>
        <v>0</v>
      </c>
      <c r="K816" s="179"/>
      <c r="L816" s="183">
        <f t="shared" si="344"/>
        <v>0</v>
      </c>
      <c r="M816" s="183">
        <f t="shared" si="344"/>
        <v>0</v>
      </c>
      <c r="N816" s="184">
        <f t="shared" si="345"/>
        <v>0</v>
      </c>
      <c r="O816" s="184">
        <f t="shared" si="346"/>
        <v>0</v>
      </c>
      <c r="P816" s="181"/>
      <c r="Q816" s="198"/>
      <c r="R816" s="197" t="str">
        <f t="shared" si="340"/>
        <v/>
      </c>
      <c r="S816" s="197" t="str">
        <f t="shared" si="339"/>
        <v/>
      </c>
    </row>
    <row r="817" spans="1:19" ht="25.5" hidden="1">
      <c r="A817" s="200">
        <v>99282</v>
      </c>
      <c r="B817" s="205" t="s">
        <v>230</v>
      </c>
      <c r="C817" s="127" t="s">
        <v>1141</v>
      </c>
      <c r="D817" s="121" t="s">
        <v>258</v>
      </c>
      <c r="E817" s="122">
        <v>2275.2600000000002</v>
      </c>
      <c r="F817" s="123">
        <f t="shared" si="341"/>
        <v>2743.05</v>
      </c>
      <c r="G817" s="206"/>
      <c r="H817" s="183"/>
      <c r="I817" s="182">
        <f t="shared" si="342"/>
        <v>0</v>
      </c>
      <c r="J817" s="182">
        <f t="shared" si="343"/>
        <v>0</v>
      </c>
      <c r="K817" s="179"/>
      <c r="L817" s="183">
        <f t="shared" si="344"/>
        <v>0</v>
      </c>
      <c r="M817" s="183">
        <f t="shared" si="344"/>
        <v>0</v>
      </c>
      <c r="N817" s="184">
        <f t="shared" si="345"/>
        <v>0</v>
      </c>
      <c r="O817" s="184">
        <f t="shared" si="346"/>
        <v>0</v>
      </c>
      <c r="P817" s="181"/>
      <c r="Q817" s="198"/>
      <c r="R817" s="197" t="str">
        <f t="shared" si="340"/>
        <v/>
      </c>
      <c r="S817" s="197" t="str">
        <f t="shared" si="339"/>
        <v/>
      </c>
    </row>
    <row r="818" spans="1:19" ht="25.5" hidden="1">
      <c r="A818" s="200">
        <v>99283</v>
      </c>
      <c r="B818" s="205" t="s">
        <v>230</v>
      </c>
      <c r="C818" s="127" t="s">
        <v>1142</v>
      </c>
      <c r="D818" s="121" t="s">
        <v>258</v>
      </c>
      <c r="E818" s="122">
        <v>901.1</v>
      </c>
      <c r="F818" s="123">
        <f t="shared" si="341"/>
        <v>1086.3699999999999</v>
      </c>
      <c r="G818" s="206"/>
      <c r="H818" s="183"/>
      <c r="I818" s="182">
        <f t="shared" si="342"/>
        <v>0</v>
      </c>
      <c r="J818" s="182">
        <f t="shared" si="343"/>
        <v>0</v>
      </c>
      <c r="K818" s="179"/>
      <c r="L818" s="183">
        <f t="shared" si="344"/>
        <v>0</v>
      </c>
      <c r="M818" s="183">
        <f t="shared" si="344"/>
        <v>0</v>
      </c>
      <c r="N818" s="184">
        <f t="shared" si="345"/>
        <v>0</v>
      </c>
      <c r="O818" s="184">
        <f t="shared" si="346"/>
        <v>0</v>
      </c>
      <c r="P818" s="181"/>
      <c r="Q818" s="198"/>
      <c r="R818" s="197" t="str">
        <f t="shared" si="340"/>
        <v/>
      </c>
      <c r="S818" s="197" t="str">
        <f t="shared" si="339"/>
        <v/>
      </c>
    </row>
    <row r="819" spans="1:19" ht="25.5" hidden="1">
      <c r="A819" s="200">
        <v>99288</v>
      </c>
      <c r="B819" s="205" t="s">
        <v>230</v>
      </c>
      <c r="C819" s="127" t="s">
        <v>1143</v>
      </c>
      <c r="D819" s="121" t="s">
        <v>258</v>
      </c>
      <c r="E819" s="122">
        <v>293.83999999999997</v>
      </c>
      <c r="F819" s="123">
        <f t="shared" si="341"/>
        <v>354.25</v>
      </c>
      <c r="G819" s="206"/>
      <c r="H819" s="183"/>
      <c r="I819" s="182">
        <f t="shared" si="342"/>
        <v>0</v>
      </c>
      <c r="J819" s="182">
        <f t="shared" si="343"/>
        <v>0</v>
      </c>
      <c r="K819" s="179"/>
      <c r="L819" s="183">
        <f t="shared" si="344"/>
        <v>0</v>
      </c>
      <c r="M819" s="183">
        <f t="shared" si="344"/>
        <v>0</v>
      </c>
      <c r="N819" s="184">
        <f t="shared" si="345"/>
        <v>0</v>
      </c>
      <c r="O819" s="184">
        <f t="shared" si="346"/>
        <v>0</v>
      </c>
      <c r="P819" s="181"/>
      <c r="Q819" s="198"/>
      <c r="R819" s="197" t="str">
        <f t="shared" si="340"/>
        <v/>
      </c>
      <c r="S819" s="197" t="str">
        <f t="shared" si="339"/>
        <v/>
      </c>
    </row>
    <row r="820" spans="1:19" ht="25.5" hidden="1">
      <c r="A820" s="200">
        <v>99289</v>
      </c>
      <c r="B820" s="205" t="s">
        <v>230</v>
      </c>
      <c r="C820" s="127" t="s">
        <v>1144</v>
      </c>
      <c r="D820" s="121" t="s">
        <v>258</v>
      </c>
      <c r="E820" s="122">
        <v>2246.75</v>
      </c>
      <c r="F820" s="123">
        <f t="shared" si="341"/>
        <v>2708.68</v>
      </c>
      <c r="G820" s="206"/>
      <c r="H820" s="183"/>
      <c r="I820" s="182">
        <f t="shared" si="342"/>
        <v>0</v>
      </c>
      <c r="J820" s="182">
        <f t="shared" si="343"/>
        <v>0</v>
      </c>
      <c r="K820" s="179"/>
      <c r="L820" s="183">
        <f t="shared" si="344"/>
        <v>0</v>
      </c>
      <c r="M820" s="183">
        <f t="shared" si="344"/>
        <v>0</v>
      </c>
      <c r="N820" s="184">
        <f t="shared" si="345"/>
        <v>0</v>
      </c>
      <c r="O820" s="184">
        <f t="shared" si="346"/>
        <v>0</v>
      </c>
      <c r="P820" s="181"/>
      <c r="Q820" s="198"/>
      <c r="R820" s="197" t="str">
        <f t="shared" si="340"/>
        <v/>
      </c>
      <c r="S820" s="197" t="str">
        <f t="shared" si="339"/>
        <v/>
      </c>
    </row>
    <row r="821" spans="1:19" ht="25.5" hidden="1">
      <c r="A821" s="200">
        <v>99291</v>
      </c>
      <c r="B821" s="205" t="s">
        <v>230</v>
      </c>
      <c r="C821" s="127" t="s">
        <v>1145</v>
      </c>
      <c r="D821" s="121" t="s">
        <v>258</v>
      </c>
      <c r="E821" s="122">
        <v>2246.75</v>
      </c>
      <c r="F821" s="123">
        <f t="shared" si="341"/>
        <v>2708.68</v>
      </c>
      <c r="G821" s="206"/>
      <c r="H821" s="183"/>
      <c r="I821" s="182">
        <f t="shared" si="342"/>
        <v>0</v>
      </c>
      <c r="J821" s="182">
        <f t="shared" si="343"/>
        <v>0</v>
      </c>
      <c r="K821" s="179"/>
      <c r="L821" s="183">
        <f t="shared" si="344"/>
        <v>0</v>
      </c>
      <c r="M821" s="183">
        <f t="shared" si="344"/>
        <v>0</v>
      </c>
      <c r="N821" s="184">
        <f t="shared" si="345"/>
        <v>0</v>
      </c>
      <c r="O821" s="184">
        <f t="shared" si="346"/>
        <v>0</v>
      </c>
      <c r="P821" s="181"/>
      <c r="Q821" s="198"/>
      <c r="R821" s="197" t="str">
        <f t="shared" si="340"/>
        <v/>
      </c>
      <c r="S821" s="197" t="str">
        <f t="shared" si="339"/>
        <v/>
      </c>
    </row>
    <row r="822" spans="1:19" ht="25.5" hidden="1">
      <c r="A822" s="200">
        <v>99293</v>
      </c>
      <c r="B822" s="205" t="s">
        <v>230</v>
      </c>
      <c r="C822" s="127" t="s">
        <v>1146</v>
      </c>
      <c r="D822" s="121" t="s">
        <v>258</v>
      </c>
      <c r="E822" s="122">
        <v>1094.82</v>
      </c>
      <c r="F822" s="123">
        <f t="shared" si="341"/>
        <v>1319.91</v>
      </c>
      <c r="G822" s="206"/>
      <c r="H822" s="183"/>
      <c r="I822" s="182">
        <f t="shared" si="342"/>
        <v>0</v>
      </c>
      <c r="J822" s="182">
        <f t="shared" si="343"/>
        <v>0</v>
      </c>
      <c r="K822" s="179"/>
      <c r="L822" s="183">
        <f t="shared" si="344"/>
        <v>0</v>
      </c>
      <c r="M822" s="183">
        <f t="shared" si="344"/>
        <v>0</v>
      </c>
      <c r="N822" s="184">
        <f t="shared" si="345"/>
        <v>0</v>
      </c>
      <c r="O822" s="184">
        <f t="shared" si="346"/>
        <v>0</v>
      </c>
      <c r="P822" s="181"/>
      <c r="Q822" s="198"/>
      <c r="R822" s="197" t="str">
        <f t="shared" si="340"/>
        <v/>
      </c>
      <c r="S822" s="197" t="str">
        <f t="shared" si="339"/>
        <v/>
      </c>
    </row>
    <row r="823" spans="1:19" ht="25.5" hidden="1">
      <c r="A823" s="200">
        <v>99296</v>
      </c>
      <c r="B823" s="205" t="s">
        <v>230</v>
      </c>
      <c r="C823" s="127" t="s">
        <v>1147</v>
      </c>
      <c r="D823" s="121" t="s">
        <v>258</v>
      </c>
      <c r="E823" s="122">
        <v>2478.6799999999998</v>
      </c>
      <c r="F823" s="123">
        <f t="shared" si="341"/>
        <v>2988.3</v>
      </c>
      <c r="G823" s="206"/>
      <c r="H823" s="183"/>
      <c r="I823" s="182">
        <f t="shared" si="342"/>
        <v>0</v>
      </c>
      <c r="J823" s="182">
        <f t="shared" si="343"/>
        <v>0</v>
      </c>
      <c r="K823" s="179"/>
      <c r="L823" s="183">
        <f t="shared" si="344"/>
        <v>0</v>
      </c>
      <c r="M823" s="183">
        <f t="shared" si="344"/>
        <v>0</v>
      </c>
      <c r="N823" s="184">
        <f t="shared" si="345"/>
        <v>0</v>
      </c>
      <c r="O823" s="184">
        <f t="shared" si="346"/>
        <v>0</v>
      </c>
      <c r="P823" s="181"/>
      <c r="Q823" s="198"/>
      <c r="R823" s="197" t="str">
        <f t="shared" si="340"/>
        <v/>
      </c>
      <c r="S823" s="197" t="str">
        <f t="shared" si="339"/>
        <v/>
      </c>
    </row>
    <row r="824" spans="1:19" ht="25.5" hidden="1">
      <c r="A824" s="200">
        <v>99297</v>
      </c>
      <c r="B824" s="205" t="s">
        <v>230</v>
      </c>
      <c r="C824" s="127" t="s">
        <v>1148</v>
      </c>
      <c r="D824" s="121" t="s">
        <v>258</v>
      </c>
      <c r="E824" s="122">
        <v>2473.7600000000002</v>
      </c>
      <c r="F824" s="123">
        <f t="shared" si="341"/>
        <v>2982.37</v>
      </c>
      <c r="G824" s="206"/>
      <c r="H824" s="183"/>
      <c r="I824" s="182">
        <f t="shared" si="342"/>
        <v>0</v>
      </c>
      <c r="J824" s="182">
        <f t="shared" si="343"/>
        <v>0</v>
      </c>
      <c r="K824" s="179"/>
      <c r="L824" s="183">
        <f t="shared" si="344"/>
        <v>0</v>
      </c>
      <c r="M824" s="183">
        <f t="shared" si="344"/>
        <v>0</v>
      </c>
      <c r="N824" s="184">
        <f t="shared" si="345"/>
        <v>0</v>
      </c>
      <c r="O824" s="184">
        <f t="shared" si="346"/>
        <v>0</v>
      </c>
      <c r="P824" s="181"/>
      <c r="Q824" s="198"/>
      <c r="R824" s="197" t="str">
        <f t="shared" si="340"/>
        <v/>
      </c>
      <c r="S824" s="197" t="str">
        <f t="shared" si="339"/>
        <v/>
      </c>
    </row>
    <row r="825" spans="1:19" ht="25.5" hidden="1">
      <c r="A825" s="200">
        <v>99299</v>
      </c>
      <c r="B825" s="205" t="s">
        <v>230</v>
      </c>
      <c r="C825" s="127" t="s">
        <v>1149</v>
      </c>
      <c r="D825" s="121" t="s">
        <v>258</v>
      </c>
      <c r="E825" s="122">
        <v>2682.02</v>
      </c>
      <c r="F825" s="123">
        <f t="shared" si="341"/>
        <v>3233.44</v>
      </c>
      <c r="G825" s="206"/>
      <c r="H825" s="183"/>
      <c r="I825" s="182">
        <f t="shared" si="342"/>
        <v>0</v>
      </c>
      <c r="J825" s="182">
        <f t="shared" si="343"/>
        <v>0</v>
      </c>
      <c r="K825" s="179"/>
      <c r="L825" s="183">
        <f t="shared" si="344"/>
        <v>0</v>
      </c>
      <c r="M825" s="183">
        <f t="shared" si="344"/>
        <v>0</v>
      </c>
      <c r="N825" s="184">
        <f t="shared" si="345"/>
        <v>0</v>
      </c>
      <c r="O825" s="184">
        <f t="shared" si="346"/>
        <v>0</v>
      </c>
      <c r="P825" s="181"/>
      <c r="Q825" s="198"/>
      <c r="R825" s="197" t="str">
        <f t="shared" si="340"/>
        <v/>
      </c>
      <c r="S825" s="197" t="str">
        <f t="shared" si="339"/>
        <v/>
      </c>
    </row>
    <row r="826" spans="1:19" ht="25.5" hidden="1">
      <c r="A826" s="200">
        <v>99302</v>
      </c>
      <c r="B826" s="205" t="s">
        <v>230</v>
      </c>
      <c r="C826" s="127" t="s">
        <v>1150</v>
      </c>
      <c r="D826" s="121" t="s">
        <v>258</v>
      </c>
      <c r="E826" s="122">
        <v>2890.32</v>
      </c>
      <c r="F826" s="123">
        <f t="shared" si="341"/>
        <v>3484.57</v>
      </c>
      <c r="G826" s="206"/>
      <c r="H826" s="183"/>
      <c r="I826" s="182">
        <f t="shared" si="342"/>
        <v>0</v>
      </c>
      <c r="J826" s="182">
        <f t="shared" si="343"/>
        <v>0</v>
      </c>
      <c r="K826" s="179"/>
      <c r="L826" s="183">
        <f t="shared" si="344"/>
        <v>0</v>
      </c>
      <c r="M826" s="183">
        <f t="shared" si="344"/>
        <v>0</v>
      </c>
      <c r="N826" s="184">
        <f t="shared" si="345"/>
        <v>0</v>
      </c>
      <c r="O826" s="184">
        <f t="shared" si="346"/>
        <v>0</v>
      </c>
      <c r="P826" s="181"/>
      <c r="Q826" s="198"/>
      <c r="R826" s="197" t="str">
        <f t="shared" si="340"/>
        <v/>
      </c>
      <c r="S826" s="197" t="str">
        <f t="shared" si="339"/>
        <v/>
      </c>
    </row>
    <row r="827" spans="1:19" ht="25.5" hidden="1">
      <c r="A827" s="200">
        <v>99304</v>
      </c>
      <c r="B827" s="205" t="s">
        <v>230</v>
      </c>
      <c r="C827" s="127" t="s">
        <v>1151</v>
      </c>
      <c r="D827" s="121" t="s">
        <v>258</v>
      </c>
      <c r="E827" s="122">
        <v>2686.93</v>
      </c>
      <c r="F827" s="123">
        <f t="shared" si="341"/>
        <v>3239.36</v>
      </c>
      <c r="G827" s="206"/>
      <c r="H827" s="183"/>
      <c r="I827" s="182">
        <f t="shared" si="342"/>
        <v>0</v>
      </c>
      <c r="J827" s="182">
        <f t="shared" si="343"/>
        <v>0</v>
      </c>
      <c r="K827" s="179"/>
      <c r="L827" s="183">
        <f t="shared" si="344"/>
        <v>0</v>
      </c>
      <c r="M827" s="183">
        <f t="shared" si="344"/>
        <v>0</v>
      </c>
      <c r="N827" s="184">
        <f t="shared" si="345"/>
        <v>0</v>
      </c>
      <c r="O827" s="184">
        <f t="shared" si="346"/>
        <v>0</v>
      </c>
      <c r="P827" s="181"/>
      <c r="Q827" s="198"/>
      <c r="R827" s="197" t="str">
        <f t="shared" si="340"/>
        <v/>
      </c>
      <c r="S827" s="197" t="str">
        <f t="shared" si="339"/>
        <v/>
      </c>
    </row>
    <row r="828" spans="1:19" ht="25.5" hidden="1">
      <c r="A828" s="200">
        <v>99306</v>
      </c>
      <c r="B828" s="205" t="s">
        <v>230</v>
      </c>
      <c r="C828" s="127" t="s">
        <v>1152</v>
      </c>
      <c r="D828" s="121" t="s">
        <v>258</v>
      </c>
      <c r="E828" s="122">
        <v>2890.32</v>
      </c>
      <c r="F828" s="123">
        <f t="shared" si="341"/>
        <v>3484.57</v>
      </c>
      <c r="G828" s="206"/>
      <c r="H828" s="183"/>
      <c r="I828" s="182">
        <f t="shared" si="342"/>
        <v>0</v>
      </c>
      <c r="J828" s="182">
        <f t="shared" si="343"/>
        <v>0</v>
      </c>
      <c r="K828" s="179"/>
      <c r="L828" s="183">
        <f t="shared" si="344"/>
        <v>0</v>
      </c>
      <c r="M828" s="183">
        <f t="shared" si="344"/>
        <v>0</v>
      </c>
      <c r="N828" s="184">
        <f t="shared" si="345"/>
        <v>0</v>
      </c>
      <c r="O828" s="184">
        <f t="shared" si="346"/>
        <v>0</v>
      </c>
      <c r="P828" s="181"/>
      <c r="Q828" s="198"/>
      <c r="R828" s="197" t="str">
        <f t="shared" si="340"/>
        <v/>
      </c>
      <c r="S828" s="197" t="str">
        <f t="shared" si="339"/>
        <v/>
      </c>
    </row>
    <row r="829" spans="1:19" ht="25.5" hidden="1">
      <c r="A829" s="200">
        <v>99307</v>
      </c>
      <c r="B829" s="205" t="s">
        <v>230</v>
      </c>
      <c r="C829" s="127" t="s">
        <v>1153</v>
      </c>
      <c r="D829" s="121" t="s">
        <v>258</v>
      </c>
      <c r="E829" s="122">
        <v>1863.56</v>
      </c>
      <c r="F829" s="123">
        <f t="shared" si="341"/>
        <v>2246.71</v>
      </c>
      <c r="G829" s="206"/>
      <c r="H829" s="183"/>
      <c r="I829" s="182">
        <f t="shared" si="342"/>
        <v>0</v>
      </c>
      <c r="J829" s="182">
        <f t="shared" si="343"/>
        <v>0</v>
      </c>
      <c r="K829" s="179"/>
      <c r="L829" s="183">
        <f t="shared" si="344"/>
        <v>0</v>
      </c>
      <c r="M829" s="183">
        <f t="shared" si="344"/>
        <v>0</v>
      </c>
      <c r="N829" s="184">
        <f t="shared" si="345"/>
        <v>0</v>
      </c>
      <c r="O829" s="184">
        <f t="shared" si="346"/>
        <v>0</v>
      </c>
      <c r="P829" s="181"/>
      <c r="Q829" s="198"/>
      <c r="R829" s="197" t="str">
        <f t="shared" si="340"/>
        <v/>
      </c>
      <c r="S829" s="197" t="str">
        <f t="shared" si="339"/>
        <v/>
      </c>
    </row>
    <row r="830" spans="1:19" ht="25.5" hidden="1">
      <c r="A830" s="200">
        <v>99309</v>
      </c>
      <c r="B830" s="205" t="s">
        <v>230</v>
      </c>
      <c r="C830" s="127" t="s">
        <v>1154</v>
      </c>
      <c r="D830" s="121" t="s">
        <v>258</v>
      </c>
      <c r="E830" s="122">
        <v>3098.64</v>
      </c>
      <c r="F830" s="123">
        <f t="shared" si="341"/>
        <v>3735.72</v>
      </c>
      <c r="G830" s="206"/>
      <c r="H830" s="183"/>
      <c r="I830" s="182">
        <f t="shared" si="342"/>
        <v>0</v>
      </c>
      <c r="J830" s="182">
        <f t="shared" si="343"/>
        <v>0</v>
      </c>
      <c r="K830" s="179"/>
      <c r="L830" s="183">
        <f t="shared" si="344"/>
        <v>0</v>
      </c>
      <c r="M830" s="183">
        <f t="shared" si="344"/>
        <v>0</v>
      </c>
      <c r="N830" s="184">
        <f t="shared" si="345"/>
        <v>0</v>
      </c>
      <c r="O830" s="184">
        <f t="shared" si="346"/>
        <v>0</v>
      </c>
      <c r="P830" s="181"/>
      <c r="Q830" s="198"/>
      <c r="R830" s="197" t="str">
        <f t="shared" si="340"/>
        <v/>
      </c>
      <c r="S830" s="197" t="str">
        <f t="shared" si="339"/>
        <v/>
      </c>
    </row>
    <row r="831" spans="1:19" ht="25.5" hidden="1">
      <c r="A831" s="200">
        <v>99311</v>
      </c>
      <c r="B831" s="205" t="s">
        <v>230</v>
      </c>
      <c r="C831" s="127" t="s">
        <v>1155</v>
      </c>
      <c r="D831" s="121" t="s">
        <v>258</v>
      </c>
      <c r="E831" s="122">
        <v>3098.64</v>
      </c>
      <c r="F831" s="123">
        <f t="shared" si="341"/>
        <v>3735.72</v>
      </c>
      <c r="G831" s="206"/>
      <c r="H831" s="183"/>
      <c r="I831" s="182">
        <f t="shared" si="342"/>
        <v>0</v>
      </c>
      <c r="J831" s="182">
        <f t="shared" si="343"/>
        <v>0</v>
      </c>
      <c r="K831" s="179"/>
      <c r="L831" s="183">
        <f t="shared" si="344"/>
        <v>0</v>
      </c>
      <c r="M831" s="183">
        <f t="shared" si="344"/>
        <v>0</v>
      </c>
      <c r="N831" s="184">
        <f t="shared" si="345"/>
        <v>0</v>
      </c>
      <c r="O831" s="184">
        <f t="shared" si="346"/>
        <v>0</v>
      </c>
      <c r="P831" s="181"/>
      <c r="Q831" s="198"/>
      <c r="R831" s="197" t="str">
        <f t="shared" si="340"/>
        <v/>
      </c>
      <c r="S831" s="197" t="str">
        <f t="shared" si="339"/>
        <v/>
      </c>
    </row>
    <row r="832" spans="1:19" ht="25.5" hidden="1">
      <c r="A832" s="200">
        <v>99314</v>
      </c>
      <c r="B832" s="205" t="s">
        <v>230</v>
      </c>
      <c r="C832" s="127" t="s">
        <v>1156</v>
      </c>
      <c r="D832" s="121" t="s">
        <v>258</v>
      </c>
      <c r="E832" s="122">
        <v>3306.95</v>
      </c>
      <c r="F832" s="123">
        <f t="shared" si="341"/>
        <v>3986.86</v>
      </c>
      <c r="G832" s="206"/>
      <c r="H832" s="183"/>
      <c r="I832" s="182">
        <f t="shared" si="342"/>
        <v>0</v>
      </c>
      <c r="J832" s="182">
        <f t="shared" si="343"/>
        <v>0</v>
      </c>
      <c r="K832" s="179"/>
      <c r="L832" s="183">
        <f t="shared" si="344"/>
        <v>0</v>
      </c>
      <c r="M832" s="183">
        <f t="shared" si="344"/>
        <v>0</v>
      </c>
      <c r="N832" s="184">
        <f t="shared" si="345"/>
        <v>0</v>
      </c>
      <c r="O832" s="184">
        <f t="shared" si="346"/>
        <v>0</v>
      </c>
      <c r="P832" s="181"/>
      <c r="Q832" s="198"/>
      <c r="R832" s="197" t="str">
        <f t="shared" si="340"/>
        <v/>
      </c>
      <c r="S832" s="197" t="str">
        <f t="shared" si="339"/>
        <v/>
      </c>
    </row>
    <row r="833" spans="1:19" ht="25.5" hidden="1">
      <c r="A833" s="200">
        <v>99317</v>
      </c>
      <c r="B833" s="205" t="s">
        <v>230</v>
      </c>
      <c r="C833" s="127" t="s">
        <v>1157</v>
      </c>
      <c r="D833" s="121" t="s">
        <v>258</v>
      </c>
      <c r="E833" s="122">
        <v>2066.96</v>
      </c>
      <c r="F833" s="123">
        <f t="shared" si="341"/>
        <v>2491.9299999999998</v>
      </c>
      <c r="G833" s="206"/>
      <c r="H833" s="183"/>
      <c r="I833" s="182">
        <f t="shared" si="342"/>
        <v>0</v>
      </c>
      <c r="J833" s="182">
        <f t="shared" si="343"/>
        <v>0</v>
      </c>
      <c r="K833" s="179"/>
      <c r="L833" s="183">
        <f t="shared" si="344"/>
        <v>0</v>
      </c>
      <c r="M833" s="183">
        <f t="shared" si="344"/>
        <v>0</v>
      </c>
      <c r="N833" s="184">
        <f t="shared" si="345"/>
        <v>0</v>
      </c>
      <c r="O833" s="184">
        <f t="shared" si="346"/>
        <v>0</v>
      </c>
      <c r="P833" s="181"/>
      <c r="Q833" s="198"/>
      <c r="R833" s="197" t="str">
        <f t="shared" si="340"/>
        <v/>
      </c>
      <c r="S833" s="197" t="str">
        <f t="shared" si="339"/>
        <v/>
      </c>
    </row>
    <row r="834" spans="1:19" ht="25.5" hidden="1">
      <c r="A834" s="200">
        <v>99321</v>
      </c>
      <c r="B834" s="205" t="s">
        <v>230</v>
      </c>
      <c r="C834" s="127" t="s">
        <v>1158</v>
      </c>
      <c r="D834" s="121" t="s">
        <v>258</v>
      </c>
      <c r="E834" s="122">
        <v>2270.34</v>
      </c>
      <c r="F834" s="123">
        <f t="shared" si="341"/>
        <v>2737.12</v>
      </c>
      <c r="G834" s="206"/>
      <c r="H834" s="183"/>
      <c r="I834" s="182">
        <f t="shared" si="342"/>
        <v>0</v>
      </c>
      <c r="J834" s="182">
        <f t="shared" si="343"/>
        <v>0</v>
      </c>
      <c r="K834" s="179"/>
      <c r="L834" s="183">
        <f t="shared" si="344"/>
        <v>0</v>
      </c>
      <c r="M834" s="183">
        <f t="shared" si="344"/>
        <v>0</v>
      </c>
      <c r="N834" s="184">
        <f t="shared" si="345"/>
        <v>0</v>
      </c>
      <c r="O834" s="184">
        <f t="shared" si="346"/>
        <v>0</v>
      </c>
      <c r="P834" s="181"/>
      <c r="Q834" s="198"/>
      <c r="R834" s="197" t="str">
        <f t="shared" si="340"/>
        <v/>
      </c>
      <c r="S834" s="197" t="str">
        <f t="shared" si="339"/>
        <v/>
      </c>
    </row>
    <row r="835" spans="1:19" ht="25.5" hidden="1">
      <c r="A835" s="200">
        <v>99323</v>
      </c>
      <c r="B835" s="205" t="s">
        <v>230</v>
      </c>
      <c r="C835" s="127" t="s">
        <v>1159</v>
      </c>
      <c r="D835" s="121" t="s">
        <v>258</v>
      </c>
      <c r="E835" s="122">
        <v>2473.7600000000002</v>
      </c>
      <c r="F835" s="123">
        <f t="shared" si="341"/>
        <v>2982.37</v>
      </c>
      <c r="G835" s="206"/>
      <c r="H835" s="183"/>
      <c r="I835" s="182">
        <f t="shared" si="342"/>
        <v>0</v>
      </c>
      <c r="J835" s="182">
        <f t="shared" si="343"/>
        <v>0</v>
      </c>
      <c r="K835" s="179"/>
      <c r="L835" s="183">
        <f t="shared" si="344"/>
        <v>0</v>
      </c>
      <c r="M835" s="183">
        <f t="shared" si="344"/>
        <v>0</v>
      </c>
      <c r="N835" s="184">
        <f t="shared" si="345"/>
        <v>0</v>
      </c>
      <c r="O835" s="184">
        <f t="shared" si="346"/>
        <v>0</v>
      </c>
      <c r="P835" s="181"/>
      <c r="Q835" s="198"/>
      <c r="R835" s="197" t="str">
        <f t="shared" si="340"/>
        <v/>
      </c>
      <c r="S835" s="197" t="str">
        <f t="shared" si="339"/>
        <v/>
      </c>
    </row>
    <row r="836" spans="1:19" ht="25.5" hidden="1">
      <c r="A836" s="200">
        <v>99325</v>
      </c>
      <c r="B836" s="205" t="s">
        <v>230</v>
      </c>
      <c r="C836" s="127" t="s">
        <v>1160</v>
      </c>
      <c r="D836" s="121" t="s">
        <v>258</v>
      </c>
      <c r="E836" s="122">
        <v>2682.02</v>
      </c>
      <c r="F836" s="123">
        <f t="shared" si="341"/>
        <v>3233.44</v>
      </c>
      <c r="G836" s="206"/>
      <c r="H836" s="183"/>
      <c r="I836" s="182">
        <f t="shared" si="342"/>
        <v>0</v>
      </c>
      <c r="J836" s="182">
        <f t="shared" si="343"/>
        <v>0</v>
      </c>
      <c r="K836" s="179"/>
      <c r="L836" s="183">
        <f t="shared" si="344"/>
        <v>0</v>
      </c>
      <c r="M836" s="183">
        <f t="shared" si="344"/>
        <v>0</v>
      </c>
      <c r="N836" s="184">
        <f t="shared" si="345"/>
        <v>0</v>
      </c>
      <c r="O836" s="184">
        <f t="shared" si="346"/>
        <v>0</v>
      </c>
      <c r="P836" s="181"/>
      <c r="Q836" s="198"/>
      <c r="R836" s="197" t="str">
        <f t="shared" si="340"/>
        <v/>
      </c>
      <c r="S836" s="197" t="str">
        <f t="shared" si="339"/>
        <v/>
      </c>
    </row>
    <row r="837" spans="1:19" ht="25.5" hidden="1">
      <c r="A837" s="200">
        <v>99327</v>
      </c>
      <c r="B837" s="205" t="s">
        <v>230</v>
      </c>
      <c r="C837" s="127" t="s">
        <v>1161</v>
      </c>
      <c r="D837" s="121" t="s">
        <v>258</v>
      </c>
      <c r="E837" s="122">
        <v>3467.11</v>
      </c>
      <c r="F837" s="123">
        <f t="shared" si="341"/>
        <v>4179.95</v>
      </c>
      <c r="G837" s="206"/>
      <c r="H837" s="183"/>
      <c r="I837" s="182">
        <f t="shared" si="342"/>
        <v>0</v>
      </c>
      <c r="J837" s="182">
        <f t="shared" si="343"/>
        <v>0</v>
      </c>
      <c r="K837" s="179"/>
      <c r="L837" s="183">
        <f t="shared" si="344"/>
        <v>0</v>
      </c>
      <c r="M837" s="183">
        <f t="shared" si="344"/>
        <v>0</v>
      </c>
      <c r="N837" s="184">
        <f t="shared" si="345"/>
        <v>0</v>
      </c>
      <c r="O837" s="184">
        <f t="shared" si="346"/>
        <v>0</v>
      </c>
      <c r="P837" s="181"/>
      <c r="Q837" s="198"/>
      <c r="R837" s="197" t="str">
        <f t="shared" si="340"/>
        <v/>
      </c>
      <c r="S837" s="197" t="str">
        <f t="shared" si="339"/>
        <v/>
      </c>
    </row>
    <row r="838" spans="1:19" ht="25.5" hidden="1">
      <c r="A838" s="200">
        <v>98050</v>
      </c>
      <c r="B838" s="205" t="s">
        <v>230</v>
      </c>
      <c r="C838" s="127" t="s">
        <v>1162</v>
      </c>
      <c r="D838" s="121" t="s">
        <v>258</v>
      </c>
      <c r="E838" s="122">
        <v>161.21</v>
      </c>
      <c r="F838" s="123">
        <f t="shared" si="341"/>
        <v>194.35</v>
      </c>
      <c r="G838" s="206"/>
      <c r="H838" s="183"/>
      <c r="I838" s="182">
        <f t="shared" si="342"/>
        <v>0</v>
      </c>
      <c r="J838" s="182">
        <f t="shared" si="343"/>
        <v>0</v>
      </c>
      <c r="K838" s="179"/>
      <c r="L838" s="183">
        <f t="shared" si="344"/>
        <v>0</v>
      </c>
      <c r="M838" s="183">
        <f t="shared" si="344"/>
        <v>0</v>
      </c>
      <c r="N838" s="184">
        <f t="shared" si="345"/>
        <v>0</v>
      </c>
      <c r="O838" s="184">
        <f t="shared" si="346"/>
        <v>0</v>
      </c>
      <c r="P838" s="181"/>
      <c r="Q838" s="198"/>
      <c r="R838" s="197" t="str">
        <f t="shared" si="340"/>
        <v/>
      </c>
      <c r="S838" s="197" t="str">
        <f t="shared" si="339"/>
        <v/>
      </c>
    </row>
    <row r="839" spans="1:19" ht="25.5" hidden="1">
      <c r="A839" s="200">
        <v>98051</v>
      </c>
      <c r="B839" s="205" t="s">
        <v>230</v>
      </c>
      <c r="C839" s="127" t="s">
        <v>1163</v>
      </c>
      <c r="D839" s="121" t="s">
        <v>258</v>
      </c>
      <c r="E839" s="122">
        <v>745.9</v>
      </c>
      <c r="F839" s="123">
        <f t="shared" si="341"/>
        <v>899.26</v>
      </c>
      <c r="G839" s="206"/>
      <c r="H839" s="183"/>
      <c r="I839" s="182">
        <f t="shared" si="342"/>
        <v>0</v>
      </c>
      <c r="J839" s="182">
        <f t="shared" si="343"/>
        <v>0</v>
      </c>
      <c r="K839" s="179"/>
      <c r="L839" s="183">
        <f t="shared" si="344"/>
        <v>0</v>
      </c>
      <c r="M839" s="183">
        <f t="shared" si="344"/>
        <v>0</v>
      </c>
      <c r="N839" s="184">
        <f t="shared" si="345"/>
        <v>0</v>
      </c>
      <c r="O839" s="184">
        <f t="shared" si="346"/>
        <v>0</v>
      </c>
      <c r="P839" s="181"/>
      <c r="Q839" s="198"/>
      <c r="R839" s="197" t="str">
        <f t="shared" si="340"/>
        <v/>
      </c>
      <c r="S839" s="197" t="str">
        <f t="shared" si="339"/>
        <v/>
      </c>
    </row>
    <row r="840" spans="1:19" ht="25.5" hidden="1">
      <c r="A840" s="200">
        <v>99318</v>
      </c>
      <c r="B840" s="205" t="s">
        <v>230</v>
      </c>
      <c r="C840" s="127" t="s">
        <v>1164</v>
      </c>
      <c r="D840" s="121" t="s">
        <v>258</v>
      </c>
      <c r="E840" s="122">
        <v>158.91999999999999</v>
      </c>
      <c r="F840" s="123">
        <f t="shared" si="341"/>
        <v>191.59</v>
      </c>
      <c r="G840" s="206"/>
      <c r="H840" s="183"/>
      <c r="I840" s="182">
        <f t="shared" si="342"/>
        <v>0</v>
      </c>
      <c r="J840" s="182">
        <f t="shared" si="343"/>
        <v>0</v>
      </c>
      <c r="K840" s="179"/>
      <c r="L840" s="183">
        <f t="shared" si="344"/>
        <v>0</v>
      </c>
      <c r="M840" s="183">
        <f t="shared" si="344"/>
        <v>0</v>
      </c>
      <c r="N840" s="184">
        <f t="shared" si="345"/>
        <v>0</v>
      </c>
      <c r="O840" s="184">
        <f t="shared" si="346"/>
        <v>0</v>
      </c>
      <c r="P840" s="181"/>
      <c r="Q840" s="198"/>
      <c r="R840" s="197" t="str">
        <f t="shared" si="340"/>
        <v/>
      </c>
      <c r="S840" s="197" t="str">
        <f t="shared" si="339"/>
        <v/>
      </c>
    </row>
    <row r="841" spans="1:19" ht="25.5" hidden="1">
      <c r="A841" s="200">
        <v>99319</v>
      </c>
      <c r="B841" s="205" t="s">
        <v>230</v>
      </c>
      <c r="C841" s="127" t="s">
        <v>1165</v>
      </c>
      <c r="D841" s="121" t="s">
        <v>258</v>
      </c>
      <c r="E841" s="122">
        <v>708.5</v>
      </c>
      <c r="F841" s="123">
        <f t="shared" si="341"/>
        <v>854.17</v>
      </c>
      <c r="G841" s="206"/>
      <c r="H841" s="183"/>
      <c r="I841" s="182">
        <f t="shared" si="342"/>
        <v>0</v>
      </c>
      <c r="J841" s="182">
        <f t="shared" si="343"/>
        <v>0</v>
      </c>
      <c r="K841" s="179"/>
      <c r="L841" s="183">
        <f t="shared" si="344"/>
        <v>0</v>
      </c>
      <c r="M841" s="183">
        <f t="shared" si="344"/>
        <v>0</v>
      </c>
      <c r="N841" s="184">
        <f t="shared" si="345"/>
        <v>0</v>
      </c>
      <c r="O841" s="184">
        <f t="shared" si="346"/>
        <v>0</v>
      </c>
      <c r="P841" s="181"/>
      <c r="Q841" s="198"/>
      <c r="R841" s="197" t="str">
        <f t="shared" si="340"/>
        <v/>
      </c>
      <c r="S841" s="197" t="str">
        <f t="shared" si="339"/>
        <v/>
      </c>
    </row>
    <row r="842" spans="1:19" hidden="1">
      <c r="A842" s="200" t="s">
        <v>1166</v>
      </c>
      <c r="B842" s="205"/>
      <c r="C842" s="127" t="s">
        <v>1167</v>
      </c>
      <c r="D842" s="261"/>
      <c r="E842" s="122"/>
      <c r="F842" s="126"/>
      <c r="G842" s="253"/>
      <c r="H842" s="253"/>
      <c r="I842" s="254"/>
      <c r="J842" s="255"/>
      <c r="K842" s="179"/>
      <c r="L842" s="253"/>
      <c r="M842" s="253"/>
      <c r="N842" s="254"/>
      <c r="O842" s="255"/>
      <c r="P842" s="181"/>
      <c r="Q842" s="198" t="str">
        <f>IF(OR(SUM(J844:J903)&gt;0,SUM(O844:O903)&gt;0),"xx","")</f>
        <v/>
      </c>
      <c r="R842" s="197" t="str">
        <f t="shared" si="340"/>
        <v/>
      </c>
      <c r="S842" s="197" t="str">
        <f t="shared" si="339"/>
        <v/>
      </c>
    </row>
    <row r="843" spans="1:19" hidden="1">
      <c r="A843" s="200" t="s">
        <v>1168</v>
      </c>
      <c r="B843" s="205"/>
      <c r="C843" s="127" t="s">
        <v>1169</v>
      </c>
      <c r="D843" s="261"/>
      <c r="E843" s="122"/>
      <c r="F843" s="126"/>
      <c r="G843" s="253"/>
      <c r="H843" s="253"/>
      <c r="I843" s="254"/>
      <c r="J843" s="255"/>
      <c r="K843" s="179"/>
      <c r="L843" s="253"/>
      <c r="M843" s="253"/>
      <c r="N843" s="254"/>
      <c r="O843" s="255"/>
      <c r="P843" s="181"/>
      <c r="Q843" s="198" t="str">
        <f>IF(OR(SUM(J843:J843)&gt;0,SUM(O843:O843)&gt;0),"xx","")</f>
        <v/>
      </c>
      <c r="R843" s="197" t="str">
        <f t="shared" si="340"/>
        <v/>
      </c>
      <c r="S843" s="197" t="str">
        <f t="shared" si="339"/>
        <v/>
      </c>
    </row>
    <row r="844" spans="1:19" hidden="1">
      <c r="A844" s="200" t="s">
        <v>1170</v>
      </c>
      <c r="B844" s="205"/>
      <c r="C844" s="127" t="s">
        <v>1171</v>
      </c>
      <c r="D844" s="261"/>
      <c r="E844" s="122"/>
      <c r="F844" s="126"/>
      <c r="G844" s="253"/>
      <c r="H844" s="253"/>
      <c r="I844" s="254"/>
      <c r="J844" s="255"/>
      <c r="K844" s="179"/>
      <c r="L844" s="253"/>
      <c r="M844" s="253"/>
      <c r="N844" s="254"/>
      <c r="O844" s="255"/>
      <c r="P844" s="181"/>
      <c r="Q844" s="198" t="str">
        <f>IF(OR(SUM(J845:J848)&gt;0,SUM(O845:O848)&gt;0),"xx","")</f>
        <v/>
      </c>
      <c r="R844" s="197" t="str">
        <f t="shared" si="340"/>
        <v/>
      </c>
      <c r="S844" s="197" t="str">
        <f t="shared" si="339"/>
        <v/>
      </c>
    </row>
    <row r="845" spans="1:19" hidden="1">
      <c r="A845" s="200">
        <v>6454</v>
      </c>
      <c r="B845" s="205" t="s">
        <v>230</v>
      </c>
      <c r="C845" s="127" t="s">
        <v>1172</v>
      </c>
      <c r="D845" s="121" t="s">
        <v>238</v>
      </c>
      <c r="E845" s="122">
        <v>156.04</v>
      </c>
      <c r="F845" s="123">
        <f>IF(E845=0,0,ROUND(E845*(1+E$10)*(1-E$11),2))</f>
        <v>188.12</v>
      </c>
      <c r="G845" s="206"/>
      <c r="H845" s="183"/>
      <c r="I845" s="182">
        <f t="shared" ref="I845:I848" si="347">IF(ISBLANK(E845),0,ROUND(F845*G845,2))</f>
        <v>0</v>
      </c>
      <c r="J845" s="182">
        <f t="shared" ref="J845:J848" si="348">IF(ISBLANK(G845),0,ROUND(G845*H845,2))</f>
        <v>0</v>
      </c>
      <c r="K845" s="179"/>
      <c r="L845" s="183">
        <f t="shared" ref="L845:M848" si="349">G845</f>
        <v>0</v>
      </c>
      <c r="M845" s="183">
        <f t="shared" si="349"/>
        <v>0</v>
      </c>
      <c r="N845" s="184">
        <f t="shared" ref="N845:N848" si="350">IF(ISBLANK(E845),0,ROUND(F845*L845,2))</f>
        <v>0</v>
      </c>
      <c r="O845" s="184">
        <f t="shared" ref="O845:O848" si="351">IF(ISBLANK(L845),0,ROUND(L845*M845,2))</f>
        <v>0</v>
      </c>
      <c r="P845" s="181"/>
      <c r="Q845" s="199"/>
      <c r="R845" s="197" t="str">
        <f t="shared" si="340"/>
        <v/>
      </c>
      <c r="S845" s="197" t="str">
        <f t="shared" si="339"/>
        <v/>
      </c>
    </row>
    <row r="846" spans="1:19" hidden="1">
      <c r="A846" s="200">
        <v>73611</v>
      </c>
      <c r="B846" s="205" t="s">
        <v>230</v>
      </c>
      <c r="C846" s="127" t="s">
        <v>1173</v>
      </c>
      <c r="D846" s="121" t="s">
        <v>238</v>
      </c>
      <c r="E846" s="122">
        <v>369.21</v>
      </c>
      <c r="F846" s="123">
        <f>IF(E846=0,0,ROUND(E846*(1+E$10)*(1-E$11),2))</f>
        <v>445.12</v>
      </c>
      <c r="G846" s="206"/>
      <c r="H846" s="183"/>
      <c r="I846" s="182">
        <f t="shared" si="347"/>
        <v>0</v>
      </c>
      <c r="J846" s="182">
        <f t="shared" si="348"/>
        <v>0</v>
      </c>
      <c r="K846" s="179"/>
      <c r="L846" s="183">
        <f t="shared" si="349"/>
        <v>0</v>
      </c>
      <c r="M846" s="183">
        <f t="shared" si="349"/>
        <v>0</v>
      </c>
      <c r="N846" s="184">
        <f t="shared" si="350"/>
        <v>0</v>
      </c>
      <c r="O846" s="184">
        <f t="shared" si="351"/>
        <v>0</v>
      </c>
      <c r="P846" s="181"/>
      <c r="Q846" s="199"/>
      <c r="R846" s="197" t="str">
        <f t="shared" si="340"/>
        <v/>
      </c>
      <c r="S846" s="197" t="str">
        <f t="shared" si="339"/>
        <v/>
      </c>
    </row>
    <row r="847" spans="1:19" hidden="1">
      <c r="A847" s="200">
        <v>73697</v>
      </c>
      <c r="B847" s="205" t="s">
        <v>230</v>
      </c>
      <c r="C847" s="127" t="s">
        <v>1174</v>
      </c>
      <c r="D847" s="121" t="s">
        <v>238</v>
      </c>
      <c r="E847" s="122">
        <v>154.99</v>
      </c>
      <c r="F847" s="123">
        <f>IF(E847=0,0,ROUND(E847*(1+E$10)*(1-E$11),2))</f>
        <v>186.86</v>
      </c>
      <c r="G847" s="206"/>
      <c r="H847" s="183"/>
      <c r="I847" s="182">
        <f t="shared" si="347"/>
        <v>0</v>
      </c>
      <c r="J847" s="182">
        <f t="shared" si="348"/>
        <v>0</v>
      </c>
      <c r="K847" s="179"/>
      <c r="L847" s="183">
        <f t="shared" si="349"/>
        <v>0</v>
      </c>
      <c r="M847" s="183">
        <f t="shared" si="349"/>
        <v>0</v>
      </c>
      <c r="N847" s="184">
        <f t="shared" si="350"/>
        <v>0</v>
      </c>
      <c r="O847" s="184">
        <f t="shared" si="351"/>
        <v>0</v>
      </c>
      <c r="P847" s="181"/>
      <c r="Q847" s="199"/>
      <c r="R847" s="197" t="str">
        <f t="shared" si="340"/>
        <v/>
      </c>
      <c r="S847" s="197" t="str">
        <f t="shared" si="339"/>
        <v/>
      </c>
    </row>
    <row r="848" spans="1:19" hidden="1">
      <c r="A848" s="200">
        <v>73698</v>
      </c>
      <c r="B848" s="205" t="s">
        <v>230</v>
      </c>
      <c r="C848" s="127" t="s">
        <v>1175</v>
      </c>
      <c r="D848" s="121" t="s">
        <v>238</v>
      </c>
      <c r="E848" s="122">
        <v>214.63</v>
      </c>
      <c r="F848" s="123">
        <f>IF(E848=0,0,ROUND(E848*(1+E$10)*(1-E$11),2))</f>
        <v>258.76</v>
      </c>
      <c r="G848" s="206"/>
      <c r="H848" s="183"/>
      <c r="I848" s="182">
        <f t="shared" si="347"/>
        <v>0</v>
      </c>
      <c r="J848" s="182">
        <f t="shared" si="348"/>
        <v>0</v>
      </c>
      <c r="K848" s="179"/>
      <c r="L848" s="183">
        <f t="shared" si="349"/>
        <v>0</v>
      </c>
      <c r="M848" s="183">
        <f t="shared" si="349"/>
        <v>0</v>
      </c>
      <c r="N848" s="184">
        <f t="shared" si="350"/>
        <v>0</v>
      </c>
      <c r="O848" s="184">
        <f t="shared" si="351"/>
        <v>0</v>
      </c>
      <c r="P848" s="181"/>
      <c r="Q848" s="199"/>
      <c r="R848" s="197" t="str">
        <f t="shared" si="340"/>
        <v/>
      </c>
      <c r="S848" s="197" t="str">
        <f t="shared" si="339"/>
        <v/>
      </c>
    </row>
    <row r="849" spans="1:19" hidden="1">
      <c r="A849" s="200" t="s">
        <v>1176</v>
      </c>
      <c r="B849" s="205"/>
      <c r="C849" s="127" t="s">
        <v>1177</v>
      </c>
      <c r="D849" s="261"/>
      <c r="E849" s="122"/>
      <c r="F849" s="126"/>
      <c r="G849" s="253"/>
      <c r="H849" s="253"/>
      <c r="I849" s="254"/>
      <c r="J849" s="255"/>
      <c r="K849" s="179"/>
      <c r="L849" s="253"/>
      <c r="M849" s="253"/>
      <c r="N849" s="254"/>
      <c r="O849" s="255"/>
      <c r="P849" s="181"/>
      <c r="Q849" s="198" t="str">
        <f>IF(OR(SUM(J850:J865)&gt;0,SUM(O850:O865)&gt;0),"xx","")</f>
        <v/>
      </c>
      <c r="R849" s="197" t="str">
        <f t="shared" si="340"/>
        <v/>
      </c>
      <c r="S849" s="197" t="str">
        <f t="shared" si="339"/>
        <v/>
      </c>
    </row>
    <row r="850" spans="1:19" ht="38.25" hidden="1">
      <c r="A850" s="200">
        <v>92743</v>
      </c>
      <c r="B850" s="205" t="s">
        <v>230</v>
      </c>
      <c r="C850" s="127" t="s">
        <v>1178</v>
      </c>
      <c r="D850" s="121" t="s">
        <v>238</v>
      </c>
      <c r="E850" s="122">
        <v>481.88</v>
      </c>
      <c r="F850" s="123">
        <f t="shared" ref="F850:F865" si="352">IF(E850=0,0,ROUND(E850*(1+E$10)*(1-E$11),2))</f>
        <v>580.95000000000005</v>
      </c>
      <c r="G850" s="206"/>
      <c r="H850" s="183"/>
      <c r="I850" s="182">
        <f t="shared" ref="I850:I865" si="353">IF(ISBLANK(E850),0,ROUND(F850*G850,2))</f>
        <v>0</v>
      </c>
      <c r="J850" s="182">
        <f t="shared" ref="J850:J865" si="354">IF(ISBLANK(G850),0,ROUND(G850*H850,2))</f>
        <v>0</v>
      </c>
      <c r="K850" s="179"/>
      <c r="L850" s="183">
        <f t="shared" ref="L850:M865" si="355">G850</f>
        <v>0</v>
      </c>
      <c r="M850" s="183">
        <f t="shared" si="355"/>
        <v>0</v>
      </c>
      <c r="N850" s="184">
        <f t="shared" ref="N850:N865" si="356">IF(ISBLANK(E850),0,ROUND(F850*L850,2))</f>
        <v>0</v>
      </c>
      <c r="O850" s="184">
        <f t="shared" ref="O850:O865" si="357">IF(ISBLANK(L850),0,ROUND(L850*M850,2))</f>
        <v>0</v>
      </c>
      <c r="P850" s="181"/>
      <c r="Q850" s="198"/>
      <c r="R850" s="197" t="str">
        <f t="shared" si="340"/>
        <v/>
      </c>
      <c r="S850" s="197" t="str">
        <f t="shared" si="339"/>
        <v/>
      </c>
    </row>
    <row r="851" spans="1:19" ht="38.25" hidden="1">
      <c r="A851" s="200">
        <v>92744</v>
      </c>
      <c r="B851" s="205" t="s">
        <v>230</v>
      </c>
      <c r="C851" s="127" t="s">
        <v>1179</v>
      </c>
      <c r="D851" s="121" t="s">
        <v>238</v>
      </c>
      <c r="E851" s="122">
        <v>465.37</v>
      </c>
      <c r="F851" s="123">
        <f t="shared" si="352"/>
        <v>561.04999999999995</v>
      </c>
      <c r="G851" s="206"/>
      <c r="H851" s="183"/>
      <c r="I851" s="182">
        <f t="shared" si="353"/>
        <v>0</v>
      </c>
      <c r="J851" s="182">
        <f t="shared" si="354"/>
        <v>0</v>
      </c>
      <c r="K851" s="179"/>
      <c r="L851" s="183">
        <f t="shared" si="355"/>
        <v>0</v>
      </c>
      <c r="M851" s="183">
        <f t="shared" si="355"/>
        <v>0</v>
      </c>
      <c r="N851" s="184">
        <f t="shared" si="356"/>
        <v>0</v>
      </c>
      <c r="O851" s="184">
        <f t="shared" si="357"/>
        <v>0</v>
      </c>
      <c r="P851" s="181"/>
      <c r="Q851" s="199"/>
      <c r="R851" s="197" t="str">
        <f t="shared" si="340"/>
        <v/>
      </c>
      <c r="S851" s="197" t="str">
        <f t="shared" si="339"/>
        <v/>
      </c>
    </row>
    <row r="852" spans="1:19" ht="38.25" hidden="1">
      <c r="A852" s="200">
        <v>92745</v>
      </c>
      <c r="B852" s="205" t="s">
        <v>230</v>
      </c>
      <c r="C852" s="127" t="s">
        <v>1180</v>
      </c>
      <c r="D852" s="121" t="s">
        <v>238</v>
      </c>
      <c r="E852" s="122">
        <v>607.05999999999995</v>
      </c>
      <c r="F852" s="123">
        <f t="shared" si="352"/>
        <v>731.87</v>
      </c>
      <c r="G852" s="206"/>
      <c r="H852" s="183"/>
      <c r="I852" s="182">
        <f t="shared" si="353"/>
        <v>0</v>
      </c>
      <c r="J852" s="182">
        <f t="shared" si="354"/>
        <v>0</v>
      </c>
      <c r="K852" s="179"/>
      <c r="L852" s="183">
        <f t="shared" si="355"/>
        <v>0</v>
      </c>
      <c r="M852" s="183">
        <f t="shared" si="355"/>
        <v>0</v>
      </c>
      <c r="N852" s="184">
        <f t="shared" si="356"/>
        <v>0</v>
      </c>
      <c r="O852" s="184">
        <f t="shared" si="357"/>
        <v>0</v>
      </c>
      <c r="P852" s="181"/>
      <c r="Q852" s="198"/>
      <c r="R852" s="197" t="str">
        <f t="shared" si="340"/>
        <v/>
      </c>
      <c r="S852" s="197" t="str">
        <f t="shared" ref="S852:S907" si="358">IF(Q852="X","x",IF(Q852="xx","x",IF(OR(J852&gt;0,O852&gt;0),"x","")))</f>
        <v/>
      </c>
    </row>
    <row r="853" spans="1:19" ht="38.25" hidden="1">
      <c r="A853" s="200">
        <v>92746</v>
      </c>
      <c r="B853" s="205" t="s">
        <v>230</v>
      </c>
      <c r="C853" s="127" t="s">
        <v>1181</v>
      </c>
      <c r="D853" s="121" t="s">
        <v>238</v>
      </c>
      <c r="E853" s="122">
        <v>557.12</v>
      </c>
      <c r="F853" s="123">
        <f t="shared" si="352"/>
        <v>671.66</v>
      </c>
      <c r="G853" s="206"/>
      <c r="H853" s="183"/>
      <c r="I853" s="182">
        <f t="shared" si="353"/>
        <v>0</v>
      </c>
      <c r="J853" s="182">
        <f t="shared" si="354"/>
        <v>0</v>
      </c>
      <c r="K853" s="179"/>
      <c r="L853" s="183">
        <f t="shared" si="355"/>
        <v>0</v>
      </c>
      <c r="M853" s="183">
        <f t="shared" si="355"/>
        <v>0</v>
      </c>
      <c r="N853" s="184">
        <f t="shared" si="356"/>
        <v>0</v>
      </c>
      <c r="O853" s="184">
        <f t="shared" si="357"/>
        <v>0</v>
      </c>
      <c r="P853" s="181"/>
      <c r="Q853" s="198"/>
      <c r="R853" s="197" t="str">
        <f t="shared" ref="R853:R907" si="359">IF(Q853="X","x",IF(Q853="xx","x",IF(O853&gt;0,"x","")))</f>
        <v/>
      </c>
      <c r="S853" s="197" t="str">
        <f t="shared" si="358"/>
        <v/>
      </c>
    </row>
    <row r="854" spans="1:19" ht="38.25" hidden="1">
      <c r="A854" s="200">
        <v>92747</v>
      </c>
      <c r="B854" s="205" t="s">
        <v>230</v>
      </c>
      <c r="C854" s="127" t="s">
        <v>1182</v>
      </c>
      <c r="D854" s="121" t="s">
        <v>238</v>
      </c>
      <c r="E854" s="122">
        <v>678</v>
      </c>
      <c r="F854" s="123">
        <f t="shared" si="352"/>
        <v>817.4</v>
      </c>
      <c r="G854" s="206"/>
      <c r="H854" s="183"/>
      <c r="I854" s="182">
        <f t="shared" si="353"/>
        <v>0</v>
      </c>
      <c r="J854" s="182">
        <f t="shared" si="354"/>
        <v>0</v>
      </c>
      <c r="K854" s="179"/>
      <c r="L854" s="183">
        <f t="shared" si="355"/>
        <v>0</v>
      </c>
      <c r="M854" s="183">
        <f t="shared" si="355"/>
        <v>0</v>
      </c>
      <c r="N854" s="184">
        <f t="shared" si="356"/>
        <v>0</v>
      </c>
      <c r="O854" s="184">
        <f t="shared" si="357"/>
        <v>0</v>
      </c>
      <c r="P854" s="181"/>
      <c r="Q854" s="198"/>
      <c r="R854" s="197" t="str">
        <f t="shared" si="359"/>
        <v/>
      </c>
      <c r="S854" s="197" t="str">
        <f t="shared" si="358"/>
        <v/>
      </c>
    </row>
    <row r="855" spans="1:19" ht="38.25" hidden="1">
      <c r="A855" s="200">
        <v>92748</v>
      </c>
      <c r="B855" s="205" t="s">
        <v>230</v>
      </c>
      <c r="C855" s="127" t="s">
        <v>1183</v>
      </c>
      <c r="D855" s="121" t="s">
        <v>238</v>
      </c>
      <c r="E855" s="122">
        <v>609.33000000000004</v>
      </c>
      <c r="F855" s="123">
        <f t="shared" si="352"/>
        <v>734.61</v>
      </c>
      <c r="G855" s="206"/>
      <c r="H855" s="183"/>
      <c r="I855" s="182">
        <f t="shared" si="353"/>
        <v>0</v>
      </c>
      <c r="J855" s="182">
        <f t="shared" si="354"/>
        <v>0</v>
      </c>
      <c r="K855" s="179"/>
      <c r="L855" s="183">
        <f t="shared" si="355"/>
        <v>0</v>
      </c>
      <c r="M855" s="183">
        <f t="shared" si="355"/>
        <v>0</v>
      </c>
      <c r="N855" s="184">
        <f t="shared" si="356"/>
        <v>0</v>
      </c>
      <c r="O855" s="184">
        <f t="shared" si="357"/>
        <v>0</v>
      </c>
      <c r="P855" s="181"/>
      <c r="Q855" s="198"/>
      <c r="R855" s="197" t="str">
        <f t="shared" si="359"/>
        <v/>
      </c>
      <c r="S855" s="197" t="str">
        <f t="shared" si="358"/>
        <v/>
      </c>
    </row>
    <row r="856" spans="1:19" ht="25.5" hidden="1">
      <c r="A856" s="200">
        <v>92749</v>
      </c>
      <c r="B856" s="205" t="s">
        <v>230</v>
      </c>
      <c r="C856" s="127" t="s">
        <v>1184</v>
      </c>
      <c r="D856" s="121" t="s">
        <v>238</v>
      </c>
      <c r="E856" s="122">
        <v>707.38</v>
      </c>
      <c r="F856" s="123">
        <f t="shared" si="352"/>
        <v>852.82</v>
      </c>
      <c r="G856" s="206"/>
      <c r="H856" s="183"/>
      <c r="I856" s="182">
        <f t="shared" si="353"/>
        <v>0</v>
      </c>
      <c r="J856" s="182">
        <f t="shared" si="354"/>
        <v>0</v>
      </c>
      <c r="K856" s="179"/>
      <c r="L856" s="183">
        <f t="shared" si="355"/>
        <v>0</v>
      </c>
      <c r="M856" s="183">
        <f t="shared" si="355"/>
        <v>0</v>
      </c>
      <c r="N856" s="184">
        <f t="shared" si="356"/>
        <v>0</v>
      </c>
      <c r="O856" s="184">
        <f t="shared" si="357"/>
        <v>0</v>
      </c>
      <c r="P856" s="181"/>
      <c r="Q856" s="198"/>
      <c r="R856" s="197" t="str">
        <f t="shared" si="359"/>
        <v/>
      </c>
      <c r="S856" s="197" t="str">
        <f t="shared" si="358"/>
        <v/>
      </c>
    </row>
    <row r="857" spans="1:19" ht="38.25" hidden="1">
      <c r="A857" s="200">
        <v>92750</v>
      </c>
      <c r="B857" s="205" t="s">
        <v>230</v>
      </c>
      <c r="C857" s="127" t="s">
        <v>1185</v>
      </c>
      <c r="D857" s="121" t="s">
        <v>238</v>
      </c>
      <c r="E857" s="122">
        <v>1245.8499999999999</v>
      </c>
      <c r="F857" s="123">
        <f t="shared" si="352"/>
        <v>1502</v>
      </c>
      <c r="G857" s="206"/>
      <c r="H857" s="183"/>
      <c r="I857" s="182">
        <f t="shared" si="353"/>
        <v>0</v>
      </c>
      <c r="J857" s="182">
        <f t="shared" si="354"/>
        <v>0</v>
      </c>
      <c r="K857" s="179"/>
      <c r="L857" s="183">
        <f t="shared" si="355"/>
        <v>0</v>
      </c>
      <c r="M857" s="183">
        <f t="shared" si="355"/>
        <v>0</v>
      </c>
      <c r="N857" s="184">
        <f t="shared" si="356"/>
        <v>0</v>
      </c>
      <c r="O857" s="184">
        <f t="shared" si="357"/>
        <v>0</v>
      </c>
      <c r="P857" s="181"/>
      <c r="Q857" s="198"/>
      <c r="R857" s="197" t="str">
        <f t="shared" si="359"/>
        <v/>
      </c>
      <c r="S857" s="197" t="str">
        <f t="shared" si="358"/>
        <v/>
      </c>
    </row>
    <row r="858" spans="1:19" ht="38.25" hidden="1">
      <c r="A858" s="200">
        <v>92751</v>
      </c>
      <c r="B858" s="205" t="s">
        <v>230</v>
      </c>
      <c r="C858" s="127" t="s">
        <v>1186</v>
      </c>
      <c r="D858" s="121" t="s">
        <v>238</v>
      </c>
      <c r="E858" s="122">
        <v>1558.72</v>
      </c>
      <c r="F858" s="123">
        <f t="shared" si="352"/>
        <v>1879.19</v>
      </c>
      <c r="G858" s="206"/>
      <c r="H858" s="183"/>
      <c r="I858" s="182">
        <f t="shared" si="353"/>
        <v>0</v>
      </c>
      <c r="J858" s="182">
        <f t="shared" si="354"/>
        <v>0</v>
      </c>
      <c r="K858" s="179"/>
      <c r="L858" s="183">
        <f t="shared" si="355"/>
        <v>0</v>
      </c>
      <c r="M858" s="183">
        <f t="shared" si="355"/>
        <v>0</v>
      </c>
      <c r="N858" s="184">
        <f t="shared" si="356"/>
        <v>0</v>
      </c>
      <c r="O858" s="184">
        <f t="shared" si="357"/>
        <v>0</v>
      </c>
      <c r="P858" s="181"/>
      <c r="Q858" s="198"/>
      <c r="R858" s="197" t="str">
        <f t="shared" si="359"/>
        <v/>
      </c>
      <c r="S858" s="197" t="str">
        <f t="shared" si="358"/>
        <v/>
      </c>
    </row>
    <row r="859" spans="1:19" ht="38.25" hidden="1">
      <c r="A859" s="200">
        <v>92752</v>
      </c>
      <c r="B859" s="205" t="s">
        <v>230</v>
      </c>
      <c r="C859" s="127" t="s">
        <v>1187</v>
      </c>
      <c r="D859" s="121" t="s">
        <v>238</v>
      </c>
      <c r="E859" s="122">
        <v>1870.47</v>
      </c>
      <c r="F859" s="123">
        <f t="shared" si="352"/>
        <v>2255.04</v>
      </c>
      <c r="G859" s="206"/>
      <c r="H859" s="183"/>
      <c r="I859" s="182">
        <f t="shared" si="353"/>
        <v>0</v>
      </c>
      <c r="J859" s="182">
        <f t="shared" si="354"/>
        <v>0</v>
      </c>
      <c r="K859" s="179"/>
      <c r="L859" s="183">
        <f t="shared" si="355"/>
        <v>0</v>
      </c>
      <c r="M859" s="183">
        <f t="shared" si="355"/>
        <v>0</v>
      </c>
      <c r="N859" s="184">
        <f t="shared" si="356"/>
        <v>0</v>
      </c>
      <c r="O859" s="184">
        <f t="shared" si="357"/>
        <v>0</v>
      </c>
      <c r="P859" s="181"/>
      <c r="Q859" s="198"/>
      <c r="R859" s="197" t="str">
        <f t="shared" si="359"/>
        <v/>
      </c>
      <c r="S859" s="197" t="str">
        <f t="shared" si="358"/>
        <v/>
      </c>
    </row>
    <row r="860" spans="1:19" ht="38.25" hidden="1">
      <c r="A860" s="200">
        <v>92753</v>
      </c>
      <c r="B860" s="205" t="s">
        <v>230</v>
      </c>
      <c r="C860" s="127" t="s">
        <v>1188</v>
      </c>
      <c r="D860" s="121" t="s">
        <v>238</v>
      </c>
      <c r="E860" s="122">
        <v>473.03</v>
      </c>
      <c r="F860" s="123">
        <f t="shared" si="352"/>
        <v>570.28</v>
      </c>
      <c r="G860" s="206"/>
      <c r="H860" s="183"/>
      <c r="I860" s="182">
        <f t="shared" si="353"/>
        <v>0</v>
      </c>
      <c r="J860" s="182">
        <f t="shared" si="354"/>
        <v>0</v>
      </c>
      <c r="K860" s="179"/>
      <c r="L860" s="183">
        <f t="shared" si="355"/>
        <v>0</v>
      </c>
      <c r="M860" s="183">
        <f t="shared" si="355"/>
        <v>0</v>
      </c>
      <c r="N860" s="184">
        <f t="shared" si="356"/>
        <v>0</v>
      </c>
      <c r="O860" s="184">
        <f t="shared" si="357"/>
        <v>0</v>
      </c>
      <c r="P860" s="181"/>
      <c r="Q860" s="198"/>
      <c r="R860" s="197" t="str">
        <f t="shared" si="359"/>
        <v/>
      </c>
      <c r="S860" s="197" t="str">
        <f t="shared" si="358"/>
        <v/>
      </c>
    </row>
    <row r="861" spans="1:19" ht="38.25" hidden="1">
      <c r="A861" s="200">
        <v>92754</v>
      </c>
      <c r="B861" s="205" t="s">
        <v>230</v>
      </c>
      <c r="C861" s="127" t="s">
        <v>1189</v>
      </c>
      <c r="D861" s="121" t="s">
        <v>238</v>
      </c>
      <c r="E861" s="122">
        <v>431.53</v>
      </c>
      <c r="F861" s="123">
        <f t="shared" si="352"/>
        <v>520.25</v>
      </c>
      <c r="G861" s="206"/>
      <c r="H861" s="183"/>
      <c r="I861" s="182">
        <f t="shared" si="353"/>
        <v>0</v>
      </c>
      <c r="J861" s="182">
        <f t="shared" si="354"/>
        <v>0</v>
      </c>
      <c r="K861" s="179"/>
      <c r="L861" s="183">
        <f t="shared" si="355"/>
        <v>0</v>
      </c>
      <c r="M861" s="183">
        <f t="shared" si="355"/>
        <v>0</v>
      </c>
      <c r="N861" s="184">
        <f t="shared" si="356"/>
        <v>0</v>
      </c>
      <c r="O861" s="184">
        <f t="shared" si="357"/>
        <v>0</v>
      </c>
      <c r="P861" s="181"/>
      <c r="Q861" s="198"/>
      <c r="R861" s="197" t="str">
        <f t="shared" si="359"/>
        <v/>
      </c>
      <c r="S861" s="197" t="str">
        <f t="shared" si="358"/>
        <v/>
      </c>
    </row>
    <row r="862" spans="1:19" ht="25.5" hidden="1">
      <c r="A862" s="200">
        <v>92755</v>
      </c>
      <c r="B862" s="205" t="s">
        <v>230</v>
      </c>
      <c r="C862" s="127" t="s">
        <v>1190</v>
      </c>
      <c r="D862" s="121" t="s">
        <v>232</v>
      </c>
      <c r="E862" s="122">
        <v>182.01</v>
      </c>
      <c r="F862" s="123">
        <f t="shared" si="352"/>
        <v>219.43</v>
      </c>
      <c r="G862" s="206"/>
      <c r="H862" s="183"/>
      <c r="I862" s="182">
        <f t="shared" si="353"/>
        <v>0</v>
      </c>
      <c r="J862" s="182">
        <f t="shared" si="354"/>
        <v>0</v>
      </c>
      <c r="K862" s="179"/>
      <c r="L862" s="183">
        <f t="shared" si="355"/>
        <v>0</v>
      </c>
      <c r="M862" s="183">
        <f t="shared" si="355"/>
        <v>0</v>
      </c>
      <c r="N862" s="184">
        <f t="shared" si="356"/>
        <v>0</v>
      </c>
      <c r="O862" s="184">
        <f t="shared" si="357"/>
        <v>0</v>
      </c>
      <c r="P862" s="181"/>
      <c r="Q862" s="198"/>
      <c r="R862" s="197" t="str">
        <f t="shared" si="359"/>
        <v/>
      </c>
      <c r="S862" s="197" t="str">
        <f t="shared" si="358"/>
        <v/>
      </c>
    </row>
    <row r="863" spans="1:19" ht="25.5" hidden="1">
      <c r="A863" s="200">
        <v>92756</v>
      </c>
      <c r="B863" s="205" t="s">
        <v>230</v>
      </c>
      <c r="C863" s="127" t="s">
        <v>1191</v>
      </c>
      <c r="D863" s="121" t="s">
        <v>232</v>
      </c>
      <c r="E863" s="122">
        <v>205.18</v>
      </c>
      <c r="F863" s="123">
        <f t="shared" si="352"/>
        <v>247.37</v>
      </c>
      <c r="G863" s="206"/>
      <c r="H863" s="183"/>
      <c r="I863" s="182">
        <f t="shared" si="353"/>
        <v>0</v>
      </c>
      <c r="J863" s="182">
        <f t="shared" si="354"/>
        <v>0</v>
      </c>
      <c r="K863" s="179"/>
      <c r="L863" s="183">
        <f t="shared" si="355"/>
        <v>0</v>
      </c>
      <c r="M863" s="183">
        <f t="shared" si="355"/>
        <v>0</v>
      </c>
      <c r="N863" s="184">
        <f t="shared" si="356"/>
        <v>0</v>
      </c>
      <c r="O863" s="184">
        <f t="shared" si="357"/>
        <v>0</v>
      </c>
      <c r="P863" s="181"/>
      <c r="Q863" s="198"/>
      <c r="R863" s="197" t="str">
        <f t="shared" si="359"/>
        <v/>
      </c>
      <c r="S863" s="197" t="str">
        <f t="shared" si="358"/>
        <v/>
      </c>
    </row>
    <row r="864" spans="1:19" ht="25.5" hidden="1">
      <c r="A864" s="200">
        <v>92757</v>
      </c>
      <c r="B864" s="205" t="s">
        <v>230</v>
      </c>
      <c r="C864" s="127" t="s">
        <v>1192</v>
      </c>
      <c r="D864" s="121" t="s">
        <v>232</v>
      </c>
      <c r="E864" s="122">
        <v>233.37</v>
      </c>
      <c r="F864" s="123">
        <f t="shared" si="352"/>
        <v>281.35000000000002</v>
      </c>
      <c r="G864" s="206"/>
      <c r="H864" s="183"/>
      <c r="I864" s="182">
        <f t="shared" si="353"/>
        <v>0</v>
      </c>
      <c r="J864" s="182">
        <f t="shared" si="354"/>
        <v>0</v>
      </c>
      <c r="K864" s="179"/>
      <c r="L864" s="183">
        <f t="shared" si="355"/>
        <v>0</v>
      </c>
      <c r="M864" s="183">
        <f t="shared" si="355"/>
        <v>0</v>
      </c>
      <c r="N864" s="184">
        <f t="shared" si="356"/>
        <v>0</v>
      </c>
      <c r="O864" s="184">
        <f t="shared" si="357"/>
        <v>0</v>
      </c>
      <c r="P864" s="181"/>
      <c r="Q864" s="199"/>
      <c r="R864" s="197" t="str">
        <f t="shared" si="359"/>
        <v/>
      </c>
      <c r="S864" s="197" t="str">
        <f t="shared" si="358"/>
        <v/>
      </c>
    </row>
    <row r="865" spans="1:19" ht="38.25" hidden="1">
      <c r="A865" s="200">
        <v>92758</v>
      </c>
      <c r="B865" s="205" t="s">
        <v>230</v>
      </c>
      <c r="C865" s="127" t="s">
        <v>1193</v>
      </c>
      <c r="D865" s="121" t="s">
        <v>238</v>
      </c>
      <c r="E865" s="122">
        <v>566.04</v>
      </c>
      <c r="F865" s="123">
        <f t="shared" si="352"/>
        <v>682.42</v>
      </c>
      <c r="G865" s="206"/>
      <c r="H865" s="183"/>
      <c r="I865" s="182">
        <f t="shared" si="353"/>
        <v>0</v>
      </c>
      <c r="J865" s="182">
        <f t="shared" si="354"/>
        <v>0</v>
      </c>
      <c r="K865" s="179"/>
      <c r="L865" s="183">
        <f t="shared" si="355"/>
        <v>0</v>
      </c>
      <c r="M865" s="183">
        <f t="shared" si="355"/>
        <v>0</v>
      </c>
      <c r="N865" s="184">
        <f t="shared" si="356"/>
        <v>0</v>
      </c>
      <c r="O865" s="184">
        <f t="shared" si="357"/>
        <v>0</v>
      </c>
      <c r="P865" s="181"/>
      <c r="Q865" s="198"/>
      <c r="R865" s="197" t="str">
        <f t="shared" si="359"/>
        <v/>
      </c>
      <c r="S865" s="197" t="str">
        <f t="shared" si="358"/>
        <v/>
      </c>
    </row>
    <row r="866" spans="1:19" hidden="1">
      <c r="A866" s="200" t="s">
        <v>1194</v>
      </c>
      <c r="B866" s="205"/>
      <c r="C866" s="127" t="s">
        <v>1195</v>
      </c>
      <c r="D866" s="261"/>
      <c r="E866" s="122"/>
      <c r="F866" s="126"/>
      <c r="G866" s="253"/>
      <c r="H866" s="253"/>
      <c r="I866" s="254"/>
      <c r="J866" s="255"/>
      <c r="K866" s="179"/>
      <c r="L866" s="253"/>
      <c r="M866" s="253"/>
      <c r="N866" s="254"/>
      <c r="O866" s="255"/>
      <c r="P866" s="181"/>
      <c r="Q866" s="198" t="str">
        <f>IF(OR(SUM(J867:J879)&gt;0,SUM(O867:O879)&gt;0),"xx","")</f>
        <v/>
      </c>
      <c r="R866" s="197" t="str">
        <f t="shared" si="359"/>
        <v/>
      </c>
      <c r="S866" s="197" t="str">
        <f t="shared" si="358"/>
        <v/>
      </c>
    </row>
    <row r="867" spans="1:19" ht="25.5" hidden="1">
      <c r="A867" s="200">
        <v>100332</v>
      </c>
      <c r="B867" s="205" t="s">
        <v>230</v>
      </c>
      <c r="C867" s="127" t="s">
        <v>1196</v>
      </c>
      <c r="D867" s="121" t="s">
        <v>232</v>
      </c>
      <c r="E867" s="122">
        <v>549.03</v>
      </c>
      <c r="F867" s="123">
        <f t="shared" ref="F867:F879" si="360">IF(E867=0,0,ROUND(E867*(1+E$10)*(1-E$11),2))</f>
        <v>661.91</v>
      </c>
      <c r="G867" s="206"/>
      <c r="H867" s="183"/>
      <c r="I867" s="182">
        <f t="shared" ref="I867:I879" si="361">IF(ISBLANK(E867),0,ROUND(F867*G867,2))</f>
        <v>0</v>
      </c>
      <c r="J867" s="182">
        <f t="shared" ref="J867:J879" si="362">IF(ISBLANK(G867),0,ROUND(G867*H867,2))</f>
        <v>0</v>
      </c>
      <c r="K867" s="179"/>
      <c r="L867" s="183">
        <f t="shared" ref="L867:M879" si="363">G867</f>
        <v>0</v>
      </c>
      <c r="M867" s="183">
        <f t="shared" si="363"/>
        <v>0</v>
      </c>
      <c r="N867" s="184">
        <f t="shared" ref="N867:N879" si="364">IF(ISBLANK(E867),0,ROUND(F867*L867,2))</f>
        <v>0</v>
      </c>
      <c r="O867" s="184">
        <f t="shared" ref="O867:O879" si="365">IF(ISBLANK(L867),0,ROUND(L867*M867,2))</f>
        <v>0</v>
      </c>
      <c r="P867" s="181"/>
      <c r="Q867" s="198"/>
      <c r="R867" s="197" t="str">
        <f t="shared" si="359"/>
        <v/>
      </c>
      <c r="S867" s="197" t="str">
        <f t="shared" si="358"/>
        <v/>
      </c>
    </row>
    <row r="868" spans="1:19" ht="25.5" hidden="1">
      <c r="A868" s="200">
        <v>100333</v>
      </c>
      <c r="B868" s="205" t="s">
        <v>230</v>
      </c>
      <c r="C868" s="127" t="s">
        <v>1197</v>
      </c>
      <c r="D868" s="121" t="s">
        <v>232</v>
      </c>
      <c r="E868" s="122">
        <v>334.63</v>
      </c>
      <c r="F868" s="123">
        <f t="shared" si="360"/>
        <v>403.43</v>
      </c>
      <c r="G868" s="206"/>
      <c r="H868" s="183"/>
      <c r="I868" s="182">
        <f t="shared" si="361"/>
        <v>0</v>
      </c>
      <c r="J868" s="182">
        <f t="shared" si="362"/>
        <v>0</v>
      </c>
      <c r="K868" s="179"/>
      <c r="L868" s="183">
        <f t="shared" si="363"/>
        <v>0</v>
      </c>
      <c r="M868" s="183">
        <f t="shared" si="363"/>
        <v>0</v>
      </c>
      <c r="N868" s="184">
        <f t="shared" si="364"/>
        <v>0</v>
      </c>
      <c r="O868" s="184">
        <f t="shared" si="365"/>
        <v>0</v>
      </c>
      <c r="P868" s="181"/>
      <c r="Q868" s="198"/>
      <c r="R868" s="197" t="str">
        <f t="shared" si="359"/>
        <v/>
      </c>
      <c r="S868" s="197" t="str">
        <f t="shared" si="358"/>
        <v/>
      </c>
    </row>
    <row r="869" spans="1:19" ht="25.5" hidden="1">
      <c r="A869" s="200">
        <v>100334</v>
      </c>
      <c r="B869" s="205" t="s">
        <v>230</v>
      </c>
      <c r="C869" s="127" t="s">
        <v>1198</v>
      </c>
      <c r="D869" s="121" t="s">
        <v>232</v>
      </c>
      <c r="E869" s="122">
        <v>432.45</v>
      </c>
      <c r="F869" s="123">
        <f t="shared" si="360"/>
        <v>521.36</v>
      </c>
      <c r="G869" s="206"/>
      <c r="H869" s="183"/>
      <c r="I869" s="182">
        <f t="shared" si="361"/>
        <v>0</v>
      </c>
      <c r="J869" s="182">
        <f t="shared" si="362"/>
        <v>0</v>
      </c>
      <c r="K869" s="179"/>
      <c r="L869" s="183">
        <f t="shared" si="363"/>
        <v>0</v>
      </c>
      <c r="M869" s="183">
        <f t="shared" si="363"/>
        <v>0</v>
      </c>
      <c r="N869" s="184">
        <f t="shared" si="364"/>
        <v>0</v>
      </c>
      <c r="O869" s="184">
        <f t="shared" si="365"/>
        <v>0</v>
      </c>
      <c r="P869" s="181"/>
      <c r="Q869" s="199"/>
      <c r="R869" s="197" t="str">
        <f t="shared" si="359"/>
        <v/>
      </c>
      <c r="S869" s="197" t="str">
        <f t="shared" si="358"/>
        <v/>
      </c>
    </row>
    <row r="870" spans="1:19" ht="25.5" hidden="1">
      <c r="A870" s="200">
        <v>100335</v>
      </c>
      <c r="B870" s="205" t="s">
        <v>230</v>
      </c>
      <c r="C870" s="127" t="s">
        <v>1199</v>
      </c>
      <c r="D870" s="121" t="s">
        <v>232</v>
      </c>
      <c r="E870" s="122">
        <v>271.64999999999998</v>
      </c>
      <c r="F870" s="123">
        <f t="shared" si="360"/>
        <v>327.5</v>
      </c>
      <c r="G870" s="206"/>
      <c r="H870" s="183"/>
      <c r="I870" s="182">
        <f t="shared" si="361"/>
        <v>0</v>
      </c>
      <c r="J870" s="182">
        <f t="shared" si="362"/>
        <v>0</v>
      </c>
      <c r="K870" s="179"/>
      <c r="L870" s="183">
        <f t="shared" si="363"/>
        <v>0</v>
      </c>
      <c r="M870" s="183">
        <f t="shared" si="363"/>
        <v>0</v>
      </c>
      <c r="N870" s="184">
        <f t="shared" si="364"/>
        <v>0</v>
      </c>
      <c r="O870" s="184">
        <f t="shared" si="365"/>
        <v>0</v>
      </c>
      <c r="P870" s="181"/>
      <c r="Q870" s="198"/>
      <c r="R870" s="197" t="str">
        <f t="shared" si="359"/>
        <v/>
      </c>
      <c r="S870" s="197" t="str">
        <f t="shared" si="358"/>
        <v/>
      </c>
    </row>
    <row r="871" spans="1:19" ht="25.5" hidden="1">
      <c r="A871" s="200">
        <v>100341</v>
      </c>
      <c r="B871" s="205" t="s">
        <v>230</v>
      </c>
      <c r="C871" s="127" t="s">
        <v>1200</v>
      </c>
      <c r="D871" s="121" t="s">
        <v>232</v>
      </c>
      <c r="E871" s="122">
        <v>23.14</v>
      </c>
      <c r="F871" s="123">
        <f t="shared" si="360"/>
        <v>27.9</v>
      </c>
      <c r="G871" s="206"/>
      <c r="H871" s="183"/>
      <c r="I871" s="182">
        <f t="shared" si="361"/>
        <v>0</v>
      </c>
      <c r="J871" s="182">
        <f t="shared" si="362"/>
        <v>0</v>
      </c>
      <c r="K871" s="179"/>
      <c r="L871" s="183">
        <f t="shared" si="363"/>
        <v>0</v>
      </c>
      <c r="M871" s="183">
        <f t="shared" si="363"/>
        <v>0</v>
      </c>
      <c r="N871" s="184">
        <f t="shared" si="364"/>
        <v>0</v>
      </c>
      <c r="O871" s="184">
        <f t="shared" si="365"/>
        <v>0</v>
      </c>
      <c r="P871" s="181"/>
      <c r="Q871" s="198"/>
      <c r="R871" s="197" t="str">
        <f t="shared" si="359"/>
        <v/>
      </c>
      <c r="S871" s="197" t="str">
        <f t="shared" si="358"/>
        <v/>
      </c>
    </row>
    <row r="872" spans="1:19" ht="25.5" hidden="1">
      <c r="A872" s="200">
        <v>100342</v>
      </c>
      <c r="B872" s="205" t="s">
        <v>230</v>
      </c>
      <c r="C872" s="127" t="s">
        <v>1201</v>
      </c>
      <c r="D872" s="121" t="s">
        <v>765</v>
      </c>
      <c r="E872" s="122">
        <v>9.49</v>
      </c>
      <c r="F872" s="123">
        <f t="shared" si="360"/>
        <v>11.44</v>
      </c>
      <c r="G872" s="206"/>
      <c r="H872" s="183"/>
      <c r="I872" s="182">
        <f t="shared" si="361"/>
        <v>0</v>
      </c>
      <c r="J872" s="182">
        <f t="shared" si="362"/>
        <v>0</v>
      </c>
      <c r="K872" s="179"/>
      <c r="L872" s="183">
        <f t="shared" si="363"/>
        <v>0</v>
      </c>
      <c r="M872" s="183">
        <f t="shared" si="363"/>
        <v>0</v>
      </c>
      <c r="N872" s="184">
        <f t="shared" si="364"/>
        <v>0</v>
      </c>
      <c r="O872" s="184">
        <f t="shared" si="365"/>
        <v>0</v>
      </c>
      <c r="P872" s="181"/>
      <c r="Q872" s="198"/>
      <c r="R872" s="197" t="str">
        <f t="shared" si="359"/>
        <v/>
      </c>
      <c r="S872" s="197" t="str">
        <f t="shared" si="358"/>
        <v/>
      </c>
    </row>
    <row r="873" spans="1:19" ht="25.5" hidden="1">
      <c r="A873" s="200">
        <v>100343</v>
      </c>
      <c r="B873" s="205" t="s">
        <v>230</v>
      </c>
      <c r="C873" s="127" t="s">
        <v>1202</v>
      </c>
      <c r="D873" s="121" t="s">
        <v>765</v>
      </c>
      <c r="E873" s="122">
        <v>8.51</v>
      </c>
      <c r="F873" s="123">
        <f t="shared" si="360"/>
        <v>10.26</v>
      </c>
      <c r="G873" s="206"/>
      <c r="H873" s="183"/>
      <c r="I873" s="182">
        <f t="shared" si="361"/>
        <v>0</v>
      </c>
      <c r="J873" s="182">
        <f t="shared" si="362"/>
        <v>0</v>
      </c>
      <c r="K873" s="179"/>
      <c r="L873" s="183">
        <f t="shared" si="363"/>
        <v>0</v>
      </c>
      <c r="M873" s="183">
        <f t="shared" si="363"/>
        <v>0</v>
      </c>
      <c r="N873" s="184">
        <f t="shared" si="364"/>
        <v>0</v>
      </c>
      <c r="O873" s="184">
        <f t="shared" si="365"/>
        <v>0</v>
      </c>
      <c r="P873" s="181"/>
      <c r="Q873" s="198"/>
      <c r="R873" s="197" t="str">
        <f t="shared" si="359"/>
        <v/>
      </c>
      <c r="S873" s="197" t="str">
        <f t="shared" si="358"/>
        <v/>
      </c>
    </row>
    <row r="874" spans="1:19" ht="25.5" hidden="1">
      <c r="A874" s="200">
        <v>100344</v>
      </c>
      <c r="B874" s="205" t="s">
        <v>230</v>
      </c>
      <c r="C874" s="127" t="s">
        <v>1203</v>
      </c>
      <c r="D874" s="121" t="s">
        <v>765</v>
      </c>
      <c r="E874" s="122">
        <v>7.42</v>
      </c>
      <c r="F874" s="123">
        <f t="shared" si="360"/>
        <v>8.9499999999999993</v>
      </c>
      <c r="G874" s="206"/>
      <c r="H874" s="183"/>
      <c r="I874" s="182">
        <f t="shared" si="361"/>
        <v>0</v>
      </c>
      <c r="J874" s="182">
        <f t="shared" si="362"/>
        <v>0</v>
      </c>
      <c r="K874" s="179"/>
      <c r="L874" s="183">
        <f t="shared" si="363"/>
        <v>0</v>
      </c>
      <c r="M874" s="183">
        <f t="shared" si="363"/>
        <v>0</v>
      </c>
      <c r="N874" s="184">
        <f t="shared" si="364"/>
        <v>0</v>
      </c>
      <c r="O874" s="184">
        <f t="shared" si="365"/>
        <v>0</v>
      </c>
      <c r="P874" s="181"/>
      <c r="Q874" s="198"/>
      <c r="R874" s="197" t="str">
        <f t="shared" si="359"/>
        <v/>
      </c>
      <c r="S874" s="197" t="str">
        <f t="shared" si="358"/>
        <v/>
      </c>
    </row>
    <row r="875" spans="1:19" ht="25.5" hidden="1">
      <c r="A875" s="200">
        <v>100345</v>
      </c>
      <c r="B875" s="205" t="s">
        <v>230</v>
      </c>
      <c r="C875" s="127" t="s">
        <v>1204</v>
      </c>
      <c r="D875" s="121" t="s">
        <v>765</v>
      </c>
      <c r="E875" s="122">
        <v>6.16</v>
      </c>
      <c r="F875" s="123">
        <f t="shared" si="360"/>
        <v>7.43</v>
      </c>
      <c r="G875" s="206"/>
      <c r="H875" s="183"/>
      <c r="I875" s="182">
        <f t="shared" si="361"/>
        <v>0</v>
      </c>
      <c r="J875" s="182">
        <f t="shared" si="362"/>
        <v>0</v>
      </c>
      <c r="K875" s="179"/>
      <c r="L875" s="183">
        <f t="shared" si="363"/>
        <v>0</v>
      </c>
      <c r="M875" s="183">
        <f t="shared" si="363"/>
        <v>0</v>
      </c>
      <c r="N875" s="184">
        <f t="shared" si="364"/>
        <v>0</v>
      </c>
      <c r="O875" s="184">
        <f t="shared" si="365"/>
        <v>0</v>
      </c>
      <c r="P875" s="181"/>
      <c r="Q875" s="198"/>
      <c r="R875" s="197" t="str">
        <f t="shared" si="359"/>
        <v/>
      </c>
      <c r="S875" s="197" t="str">
        <f t="shared" si="358"/>
        <v/>
      </c>
    </row>
    <row r="876" spans="1:19" ht="25.5" hidden="1">
      <c r="A876" s="200">
        <v>100346</v>
      </c>
      <c r="B876" s="205" t="s">
        <v>230</v>
      </c>
      <c r="C876" s="127" t="s">
        <v>1205</v>
      </c>
      <c r="D876" s="121" t="s">
        <v>765</v>
      </c>
      <c r="E876" s="122">
        <v>5.69</v>
      </c>
      <c r="F876" s="123">
        <f t="shared" si="360"/>
        <v>6.86</v>
      </c>
      <c r="G876" s="206"/>
      <c r="H876" s="183"/>
      <c r="I876" s="182">
        <f t="shared" si="361"/>
        <v>0</v>
      </c>
      <c r="J876" s="182">
        <f t="shared" si="362"/>
        <v>0</v>
      </c>
      <c r="K876" s="179"/>
      <c r="L876" s="183">
        <f t="shared" si="363"/>
        <v>0</v>
      </c>
      <c r="M876" s="183">
        <f t="shared" si="363"/>
        <v>0</v>
      </c>
      <c r="N876" s="184">
        <f t="shared" si="364"/>
        <v>0</v>
      </c>
      <c r="O876" s="184">
        <f t="shared" si="365"/>
        <v>0</v>
      </c>
      <c r="P876" s="181"/>
      <c r="Q876" s="198"/>
      <c r="R876" s="197" t="str">
        <f t="shared" si="359"/>
        <v/>
      </c>
      <c r="S876" s="197" t="str">
        <f t="shared" si="358"/>
        <v/>
      </c>
    </row>
    <row r="877" spans="1:19" ht="25.5" hidden="1">
      <c r="A877" s="200">
        <v>100347</v>
      </c>
      <c r="B877" s="205" t="s">
        <v>230</v>
      </c>
      <c r="C877" s="127" t="s">
        <v>1206</v>
      </c>
      <c r="D877" s="121" t="s">
        <v>765</v>
      </c>
      <c r="E877" s="122">
        <v>6.23</v>
      </c>
      <c r="F877" s="123">
        <f t="shared" si="360"/>
        <v>7.51</v>
      </c>
      <c r="G877" s="206"/>
      <c r="H877" s="183"/>
      <c r="I877" s="182">
        <f t="shared" si="361"/>
        <v>0</v>
      </c>
      <c r="J877" s="182">
        <f t="shared" si="362"/>
        <v>0</v>
      </c>
      <c r="K877" s="179"/>
      <c r="L877" s="183">
        <f t="shared" si="363"/>
        <v>0</v>
      </c>
      <c r="M877" s="183">
        <f t="shared" si="363"/>
        <v>0</v>
      </c>
      <c r="N877" s="184">
        <f t="shared" si="364"/>
        <v>0</v>
      </c>
      <c r="O877" s="184">
        <f t="shared" si="365"/>
        <v>0</v>
      </c>
      <c r="P877" s="181"/>
      <c r="Q877" s="198"/>
      <c r="R877" s="197" t="str">
        <f t="shared" si="359"/>
        <v/>
      </c>
      <c r="S877" s="197" t="str">
        <f t="shared" si="358"/>
        <v/>
      </c>
    </row>
    <row r="878" spans="1:19" ht="25.5" hidden="1">
      <c r="A878" s="200">
        <v>100348</v>
      </c>
      <c r="B878" s="205" t="s">
        <v>230</v>
      </c>
      <c r="C878" s="127" t="s">
        <v>1207</v>
      </c>
      <c r="D878" s="121" t="s">
        <v>765</v>
      </c>
      <c r="E878" s="122">
        <v>5.99</v>
      </c>
      <c r="F878" s="123">
        <f t="shared" si="360"/>
        <v>7.22</v>
      </c>
      <c r="G878" s="206"/>
      <c r="H878" s="183"/>
      <c r="I878" s="182">
        <f t="shared" si="361"/>
        <v>0</v>
      </c>
      <c r="J878" s="182">
        <f t="shared" si="362"/>
        <v>0</v>
      </c>
      <c r="K878" s="179"/>
      <c r="L878" s="183">
        <f t="shared" si="363"/>
        <v>0</v>
      </c>
      <c r="M878" s="183">
        <f t="shared" si="363"/>
        <v>0</v>
      </c>
      <c r="N878" s="184">
        <f t="shared" si="364"/>
        <v>0</v>
      </c>
      <c r="O878" s="184">
        <f t="shared" si="365"/>
        <v>0</v>
      </c>
      <c r="P878" s="181"/>
      <c r="Q878" s="198"/>
      <c r="R878" s="197" t="str">
        <f t="shared" si="359"/>
        <v/>
      </c>
      <c r="S878" s="197" t="str">
        <f t="shared" si="358"/>
        <v/>
      </c>
    </row>
    <row r="879" spans="1:19" ht="25.5" hidden="1">
      <c r="A879" s="200">
        <v>100349</v>
      </c>
      <c r="B879" s="205" t="s">
        <v>230</v>
      </c>
      <c r="C879" s="127" t="s">
        <v>1208</v>
      </c>
      <c r="D879" s="121" t="s">
        <v>238</v>
      </c>
      <c r="E879" s="122">
        <v>351.18</v>
      </c>
      <c r="F879" s="123">
        <f t="shared" si="360"/>
        <v>423.38</v>
      </c>
      <c r="G879" s="206"/>
      <c r="H879" s="183"/>
      <c r="I879" s="182">
        <f t="shared" si="361"/>
        <v>0</v>
      </c>
      <c r="J879" s="182">
        <f t="shared" si="362"/>
        <v>0</v>
      </c>
      <c r="K879" s="179"/>
      <c r="L879" s="183">
        <f t="shared" si="363"/>
        <v>0</v>
      </c>
      <c r="M879" s="183">
        <f t="shared" si="363"/>
        <v>0</v>
      </c>
      <c r="N879" s="184">
        <f t="shared" si="364"/>
        <v>0</v>
      </c>
      <c r="O879" s="184">
        <f t="shared" si="365"/>
        <v>0</v>
      </c>
      <c r="P879" s="181"/>
      <c r="Q879" s="198"/>
      <c r="R879" s="197" t="str">
        <f t="shared" si="359"/>
        <v/>
      </c>
      <c r="S879" s="197" t="str">
        <f t="shared" si="358"/>
        <v/>
      </c>
    </row>
    <row r="880" spans="1:19" hidden="1">
      <c r="A880" s="200" t="s">
        <v>1209</v>
      </c>
      <c r="B880" s="205"/>
      <c r="C880" s="127" t="s">
        <v>1210</v>
      </c>
      <c r="D880" s="261"/>
      <c r="E880" s="122"/>
      <c r="F880" s="126"/>
      <c r="G880" s="253"/>
      <c r="H880" s="253"/>
      <c r="I880" s="254"/>
      <c r="J880" s="255"/>
      <c r="K880" s="179"/>
      <c r="L880" s="253"/>
      <c r="M880" s="253"/>
      <c r="N880" s="254"/>
      <c r="O880" s="255"/>
      <c r="P880" s="181"/>
      <c r="Q880" s="198" t="str">
        <f>IF(OR(SUM(J881:J882)&gt;0,SUM(O881:O882)&gt;0),"xx","")</f>
        <v/>
      </c>
      <c r="R880" s="197" t="str">
        <f t="shared" si="359"/>
        <v/>
      </c>
      <c r="S880" s="197" t="str">
        <f t="shared" si="358"/>
        <v/>
      </c>
    </row>
    <row r="881" spans="1:19" hidden="1">
      <c r="A881" s="200" t="s">
        <v>1211</v>
      </c>
      <c r="B881" s="205" t="s">
        <v>230</v>
      </c>
      <c r="C881" s="127" t="s">
        <v>1212</v>
      </c>
      <c r="D881" s="121" t="s">
        <v>232</v>
      </c>
      <c r="E881" s="122">
        <v>143.03</v>
      </c>
      <c r="F881" s="123">
        <f>IF(E881=0,0,ROUND(E881*(1+E$10)*(1-E$11),2))</f>
        <v>172.44</v>
      </c>
      <c r="G881" s="206"/>
      <c r="H881" s="183"/>
      <c r="I881" s="182">
        <f t="shared" ref="I881:I882" si="366">IF(ISBLANK(E881),0,ROUND(F881*G881,2))</f>
        <v>0</v>
      </c>
      <c r="J881" s="182">
        <f t="shared" ref="J881:J882" si="367">IF(ISBLANK(G881),0,ROUND(G881*H881,2))</f>
        <v>0</v>
      </c>
      <c r="K881" s="179"/>
      <c r="L881" s="183">
        <f t="shared" ref="L881:M882" si="368">G881</f>
        <v>0</v>
      </c>
      <c r="M881" s="183">
        <f t="shared" si="368"/>
        <v>0</v>
      </c>
      <c r="N881" s="184">
        <f t="shared" ref="N881:N882" si="369">IF(ISBLANK(E881),0,ROUND(F881*L881,2))</f>
        <v>0</v>
      </c>
      <c r="O881" s="184">
        <f t="shared" ref="O881:O882" si="370">IF(ISBLANK(L881),0,ROUND(L881*M881,2))</f>
        <v>0</v>
      </c>
      <c r="P881" s="181"/>
      <c r="Q881" s="199"/>
      <c r="R881" s="197" t="str">
        <f t="shared" si="359"/>
        <v/>
      </c>
      <c r="S881" s="197" t="str">
        <f t="shared" si="358"/>
        <v/>
      </c>
    </row>
    <row r="882" spans="1:19" hidden="1">
      <c r="A882" s="200" t="s">
        <v>1213</v>
      </c>
      <c r="B882" s="205" t="s">
        <v>230</v>
      </c>
      <c r="C882" s="127" t="s">
        <v>1214</v>
      </c>
      <c r="D882" s="121" t="s">
        <v>232</v>
      </c>
      <c r="E882" s="122">
        <v>361.61</v>
      </c>
      <c r="F882" s="123">
        <f>IF(E882=0,0,ROUND(E882*(1+E$10)*(1-E$11),2))</f>
        <v>435.96</v>
      </c>
      <c r="G882" s="206"/>
      <c r="H882" s="183"/>
      <c r="I882" s="182">
        <f t="shared" si="366"/>
        <v>0</v>
      </c>
      <c r="J882" s="182">
        <f t="shared" si="367"/>
        <v>0</v>
      </c>
      <c r="K882" s="179"/>
      <c r="L882" s="183">
        <f t="shared" si="368"/>
        <v>0</v>
      </c>
      <c r="M882" s="183">
        <f t="shared" si="368"/>
        <v>0</v>
      </c>
      <c r="N882" s="184">
        <f t="shared" si="369"/>
        <v>0</v>
      </c>
      <c r="O882" s="184">
        <f t="shared" si="370"/>
        <v>0</v>
      </c>
      <c r="P882" s="181"/>
      <c r="Q882" s="199"/>
      <c r="R882" s="197" t="str">
        <f t="shared" si="359"/>
        <v/>
      </c>
      <c r="S882" s="197" t="str">
        <f t="shared" si="358"/>
        <v/>
      </c>
    </row>
    <row r="883" spans="1:19" hidden="1">
      <c r="A883" s="200" t="s">
        <v>1215</v>
      </c>
      <c r="B883" s="205"/>
      <c r="C883" s="127" t="s">
        <v>1216</v>
      </c>
      <c r="D883" s="261"/>
      <c r="E883" s="122"/>
      <c r="F883" s="126"/>
      <c r="G883" s="253"/>
      <c r="H883" s="253"/>
      <c r="I883" s="254"/>
      <c r="J883" s="255"/>
      <c r="K883" s="179"/>
      <c r="L883" s="253"/>
      <c r="M883" s="253"/>
      <c r="N883" s="254"/>
      <c r="O883" s="255"/>
      <c r="P883" s="181"/>
      <c r="Q883" s="198" t="str">
        <f>IF(OR(SUM(J884:J903)&gt;0,SUM(O884:O903)&gt;0),"xx","")</f>
        <v/>
      </c>
      <c r="R883" s="197" t="str">
        <f t="shared" si="359"/>
        <v/>
      </c>
      <c r="S883" s="197" t="str">
        <f t="shared" si="358"/>
        <v/>
      </c>
    </row>
    <row r="884" spans="1:19" ht="38.25" hidden="1">
      <c r="A884" s="200">
        <v>93952</v>
      </c>
      <c r="B884" s="205" t="s">
        <v>230</v>
      </c>
      <c r="C884" s="127" t="s">
        <v>1217</v>
      </c>
      <c r="D884" s="121" t="s">
        <v>258</v>
      </c>
      <c r="E884" s="122">
        <v>159.21</v>
      </c>
      <c r="F884" s="123">
        <f t="shared" ref="F884:F903" si="371">IF(E884=0,0,ROUND(E884*(1+E$10)*(1-E$11),2))</f>
        <v>191.94</v>
      </c>
      <c r="G884" s="206"/>
      <c r="H884" s="183"/>
      <c r="I884" s="182">
        <f t="shared" ref="I884:I903" si="372">IF(ISBLANK(E884),0,ROUND(F884*G884,2))</f>
        <v>0</v>
      </c>
      <c r="J884" s="182">
        <f t="shared" ref="J884:J903" si="373">IF(ISBLANK(G884),0,ROUND(G884*H884,2))</f>
        <v>0</v>
      </c>
      <c r="K884" s="179"/>
      <c r="L884" s="183">
        <f t="shared" ref="L884:M903" si="374">G884</f>
        <v>0</v>
      </c>
      <c r="M884" s="183">
        <f t="shared" si="374"/>
        <v>0</v>
      </c>
      <c r="N884" s="184">
        <f t="shared" ref="N884:N903" si="375">IF(ISBLANK(E884),0,ROUND(F884*L884,2))</f>
        <v>0</v>
      </c>
      <c r="O884" s="184">
        <f t="shared" ref="O884:O903" si="376">IF(ISBLANK(L884),0,ROUND(L884*M884,2))</f>
        <v>0</v>
      </c>
      <c r="P884" s="181"/>
      <c r="Q884" s="199"/>
      <c r="R884" s="197" t="str">
        <f t="shared" si="359"/>
        <v/>
      </c>
      <c r="S884" s="197" t="str">
        <f t="shared" si="358"/>
        <v/>
      </c>
    </row>
    <row r="885" spans="1:19" ht="38.25" hidden="1">
      <c r="A885" s="200">
        <v>93953</v>
      </c>
      <c r="B885" s="205" t="s">
        <v>230</v>
      </c>
      <c r="C885" s="127" t="s">
        <v>1218</v>
      </c>
      <c r="D885" s="121" t="s">
        <v>258</v>
      </c>
      <c r="E885" s="122">
        <v>147.58000000000001</v>
      </c>
      <c r="F885" s="123">
        <f t="shared" si="371"/>
        <v>177.92</v>
      </c>
      <c r="G885" s="206"/>
      <c r="H885" s="183"/>
      <c r="I885" s="182">
        <f t="shared" si="372"/>
        <v>0</v>
      </c>
      <c r="J885" s="182">
        <f t="shared" si="373"/>
        <v>0</v>
      </c>
      <c r="K885" s="179"/>
      <c r="L885" s="183">
        <f t="shared" si="374"/>
        <v>0</v>
      </c>
      <c r="M885" s="183">
        <f t="shared" si="374"/>
        <v>0</v>
      </c>
      <c r="N885" s="184">
        <f t="shared" si="375"/>
        <v>0</v>
      </c>
      <c r="O885" s="184">
        <f t="shared" si="376"/>
        <v>0</v>
      </c>
      <c r="P885" s="181"/>
      <c r="Q885" s="199"/>
      <c r="R885" s="197" t="str">
        <f t="shared" si="359"/>
        <v/>
      </c>
      <c r="S885" s="197" t="str">
        <f t="shared" si="358"/>
        <v/>
      </c>
    </row>
    <row r="886" spans="1:19" ht="38.25" hidden="1">
      <c r="A886" s="200">
        <v>93954</v>
      </c>
      <c r="B886" s="205" t="s">
        <v>230</v>
      </c>
      <c r="C886" s="127" t="s">
        <v>1219</v>
      </c>
      <c r="D886" s="121" t="s">
        <v>258</v>
      </c>
      <c r="E886" s="122">
        <v>140.62</v>
      </c>
      <c r="F886" s="123">
        <f t="shared" si="371"/>
        <v>169.53</v>
      </c>
      <c r="G886" s="206"/>
      <c r="H886" s="183"/>
      <c r="I886" s="182">
        <f t="shared" si="372"/>
        <v>0</v>
      </c>
      <c r="J886" s="182">
        <f t="shared" si="373"/>
        <v>0</v>
      </c>
      <c r="K886" s="179"/>
      <c r="L886" s="183">
        <f t="shared" si="374"/>
        <v>0</v>
      </c>
      <c r="M886" s="183">
        <f t="shared" si="374"/>
        <v>0</v>
      </c>
      <c r="N886" s="184">
        <f t="shared" si="375"/>
        <v>0</v>
      </c>
      <c r="O886" s="184">
        <f t="shared" si="376"/>
        <v>0</v>
      </c>
      <c r="P886" s="181"/>
      <c r="Q886" s="199"/>
      <c r="R886" s="197" t="str">
        <f t="shared" si="359"/>
        <v/>
      </c>
      <c r="S886" s="197" t="str">
        <f t="shared" si="358"/>
        <v/>
      </c>
    </row>
    <row r="887" spans="1:19" ht="38.25" hidden="1">
      <c r="A887" s="200">
        <v>93955</v>
      </c>
      <c r="B887" s="205" t="s">
        <v>230</v>
      </c>
      <c r="C887" s="127" t="s">
        <v>1220</v>
      </c>
      <c r="D887" s="121" t="s">
        <v>258</v>
      </c>
      <c r="E887" s="122">
        <v>135.69999999999999</v>
      </c>
      <c r="F887" s="123">
        <f t="shared" si="371"/>
        <v>163.6</v>
      </c>
      <c r="G887" s="206"/>
      <c r="H887" s="183"/>
      <c r="I887" s="182">
        <f t="shared" si="372"/>
        <v>0</v>
      </c>
      <c r="J887" s="182">
        <f t="shared" si="373"/>
        <v>0</v>
      </c>
      <c r="K887" s="179"/>
      <c r="L887" s="183">
        <f t="shared" si="374"/>
        <v>0</v>
      </c>
      <c r="M887" s="183">
        <f t="shared" si="374"/>
        <v>0</v>
      </c>
      <c r="N887" s="184">
        <f t="shared" si="375"/>
        <v>0</v>
      </c>
      <c r="O887" s="184">
        <f t="shared" si="376"/>
        <v>0</v>
      </c>
      <c r="P887" s="181"/>
      <c r="Q887" s="199"/>
      <c r="R887" s="197" t="str">
        <f t="shared" si="359"/>
        <v/>
      </c>
      <c r="S887" s="197" t="str">
        <f t="shared" si="358"/>
        <v/>
      </c>
    </row>
    <row r="888" spans="1:19" ht="38.25" hidden="1">
      <c r="A888" s="200">
        <v>93956</v>
      </c>
      <c r="B888" s="205" t="s">
        <v>230</v>
      </c>
      <c r="C888" s="127" t="s">
        <v>1221</v>
      </c>
      <c r="D888" s="121" t="s">
        <v>258</v>
      </c>
      <c r="E888" s="122">
        <v>131.81</v>
      </c>
      <c r="F888" s="123">
        <f t="shared" si="371"/>
        <v>158.91</v>
      </c>
      <c r="G888" s="206"/>
      <c r="H888" s="183"/>
      <c r="I888" s="182">
        <f t="shared" si="372"/>
        <v>0</v>
      </c>
      <c r="J888" s="182">
        <f t="shared" si="373"/>
        <v>0</v>
      </c>
      <c r="K888" s="179"/>
      <c r="L888" s="183">
        <f t="shared" si="374"/>
        <v>0</v>
      </c>
      <c r="M888" s="183">
        <f t="shared" si="374"/>
        <v>0</v>
      </c>
      <c r="N888" s="184">
        <f t="shared" si="375"/>
        <v>0</v>
      </c>
      <c r="O888" s="184">
        <f t="shared" si="376"/>
        <v>0</v>
      </c>
      <c r="P888" s="181"/>
      <c r="Q888" s="199"/>
      <c r="R888" s="197" t="str">
        <f t="shared" si="359"/>
        <v/>
      </c>
      <c r="S888" s="197" t="str">
        <f t="shared" si="358"/>
        <v/>
      </c>
    </row>
    <row r="889" spans="1:19" ht="38.25" hidden="1">
      <c r="A889" s="200">
        <v>93957</v>
      </c>
      <c r="B889" s="205" t="s">
        <v>230</v>
      </c>
      <c r="C889" s="127" t="s">
        <v>1222</v>
      </c>
      <c r="D889" s="121" t="s">
        <v>258</v>
      </c>
      <c r="E889" s="122">
        <v>167.41</v>
      </c>
      <c r="F889" s="123">
        <f t="shared" si="371"/>
        <v>201.83</v>
      </c>
      <c r="G889" s="206"/>
      <c r="H889" s="183"/>
      <c r="I889" s="182">
        <f t="shared" si="372"/>
        <v>0</v>
      </c>
      <c r="J889" s="182">
        <f t="shared" si="373"/>
        <v>0</v>
      </c>
      <c r="K889" s="179"/>
      <c r="L889" s="183">
        <f t="shared" si="374"/>
        <v>0</v>
      </c>
      <c r="M889" s="183">
        <f t="shared" si="374"/>
        <v>0</v>
      </c>
      <c r="N889" s="184">
        <f t="shared" si="375"/>
        <v>0</v>
      </c>
      <c r="O889" s="184">
        <f t="shared" si="376"/>
        <v>0</v>
      </c>
      <c r="P889" s="181"/>
      <c r="Q889" s="199"/>
      <c r="R889" s="197" t="str">
        <f t="shared" si="359"/>
        <v/>
      </c>
      <c r="S889" s="197" t="str">
        <f t="shared" si="358"/>
        <v/>
      </c>
    </row>
    <row r="890" spans="1:19" ht="38.25" hidden="1">
      <c r="A890" s="200">
        <v>93958</v>
      </c>
      <c r="B890" s="205" t="s">
        <v>230</v>
      </c>
      <c r="C890" s="127" t="s">
        <v>1223</v>
      </c>
      <c r="D890" s="121" t="s">
        <v>258</v>
      </c>
      <c r="E890" s="122">
        <v>155.11000000000001</v>
      </c>
      <c r="F890" s="123">
        <f t="shared" si="371"/>
        <v>187</v>
      </c>
      <c r="G890" s="206"/>
      <c r="H890" s="183"/>
      <c r="I890" s="182">
        <f t="shared" si="372"/>
        <v>0</v>
      </c>
      <c r="J890" s="182">
        <f t="shared" si="373"/>
        <v>0</v>
      </c>
      <c r="K890" s="179"/>
      <c r="L890" s="183">
        <f t="shared" si="374"/>
        <v>0</v>
      </c>
      <c r="M890" s="183">
        <f t="shared" si="374"/>
        <v>0</v>
      </c>
      <c r="N890" s="184">
        <f t="shared" si="375"/>
        <v>0</v>
      </c>
      <c r="O890" s="184">
        <f t="shared" si="376"/>
        <v>0</v>
      </c>
      <c r="P890" s="181"/>
      <c r="Q890" s="199"/>
      <c r="R890" s="197" t="str">
        <f t="shared" si="359"/>
        <v/>
      </c>
      <c r="S890" s="197" t="str">
        <f t="shared" si="358"/>
        <v/>
      </c>
    </row>
    <row r="891" spans="1:19" ht="38.25" hidden="1">
      <c r="A891" s="200">
        <v>93959</v>
      </c>
      <c r="B891" s="205" t="s">
        <v>230</v>
      </c>
      <c r="C891" s="127" t="s">
        <v>1224</v>
      </c>
      <c r="D891" s="121" t="s">
        <v>258</v>
      </c>
      <c r="E891" s="122">
        <v>147.85</v>
      </c>
      <c r="F891" s="123">
        <f t="shared" si="371"/>
        <v>178.25</v>
      </c>
      <c r="G891" s="206"/>
      <c r="H891" s="183"/>
      <c r="I891" s="182">
        <f t="shared" si="372"/>
        <v>0</v>
      </c>
      <c r="J891" s="182">
        <f t="shared" si="373"/>
        <v>0</v>
      </c>
      <c r="K891" s="179"/>
      <c r="L891" s="183">
        <f t="shared" si="374"/>
        <v>0</v>
      </c>
      <c r="M891" s="183">
        <f t="shared" si="374"/>
        <v>0</v>
      </c>
      <c r="N891" s="184">
        <f t="shared" si="375"/>
        <v>0</v>
      </c>
      <c r="O891" s="184">
        <f t="shared" si="376"/>
        <v>0</v>
      </c>
      <c r="P891" s="181"/>
      <c r="Q891" s="199"/>
      <c r="R891" s="197" t="str">
        <f t="shared" si="359"/>
        <v/>
      </c>
      <c r="S891" s="197" t="str">
        <f t="shared" si="358"/>
        <v/>
      </c>
    </row>
    <row r="892" spans="1:19" ht="38.25" hidden="1">
      <c r="A892" s="200">
        <v>93960</v>
      </c>
      <c r="B892" s="205" t="s">
        <v>230</v>
      </c>
      <c r="C892" s="127" t="s">
        <v>1225</v>
      </c>
      <c r="D892" s="121" t="s">
        <v>258</v>
      </c>
      <c r="E892" s="122">
        <v>142.71</v>
      </c>
      <c r="F892" s="123">
        <f t="shared" si="371"/>
        <v>172.05</v>
      </c>
      <c r="G892" s="206"/>
      <c r="H892" s="183"/>
      <c r="I892" s="182">
        <f t="shared" si="372"/>
        <v>0</v>
      </c>
      <c r="J892" s="182">
        <f t="shared" si="373"/>
        <v>0</v>
      </c>
      <c r="K892" s="179"/>
      <c r="L892" s="183">
        <f t="shared" si="374"/>
        <v>0</v>
      </c>
      <c r="M892" s="183">
        <f t="shared" si="374"/>
        <v>0</v>
      </c>
      <c r="N892" s="184">
        <f t="shared" si="375"/>
        <v>0</v>
      </c>
      <c r="O892" s="184">
        <f t="shared" si="376"/>
        <v>0</v>
      </c>
      <c r="P892" s="181"/>
      <c r="Q892" s="199"/>
      <c r="R892" s="197" t="str">
        <f t="shared" si="359"/>
        <v/>
      </c>
      <c r="S892" s="197" t="str">
        <f t="shared" si="358"/>
        <v/>
      </c>
    </row>
    <row r="893" spans="1:19" ht="38.25" hidden="1">
      <c r="A893" s="200">
        <v>93961</v>
      </c>
      <c r="B893" s="205" t="s">
        <v>230</v>
      </c>
      <c r="C893" s="127" t="s">
        <v>1226</v>
      </c>
      <c r="D893" s="121" t="s">
        <v>258</v>
      </c>
      <c r="E893" s="122">
        <v>138.69999999999999</v>
      </c>
      <c r="F893" s="123">
        <f t="shared" si="371"/>
        <v>167.22</v>
      </c>
      <c r="G893" s="206"/>
      <c r="H893" s="183"/>
      <c r="I893" s="182">
        <f t="shared" si="372"/>
        <v>0</v>
      </c>
      <c r="J893" s="182">
        <f t="shared" si="373"/>
        <v>0</v>
      </c>
      <c r="K893" s="179"/>
      <c r="L893" s="183">
        <f t="shared" si="374"/>
        <v>0</v>
      </c>
      <c r="M893" s="183">
        <f t="shared" si="374"/>
        <v>0</v>
      </c>
      <c r="N893" s="184">
        <f t="shared" si="375"/>
        <v>0</v>
      </c>
      <c r="O893" s="184">
        <f t="shared" si="376"/>
        <v>0</v>
      </c>
      <c r="P893" s="181"/>
      <c r="Q893" s="199"/>
      <c r="R893" s="197" t="str">
        <f t="shared" si="359"/>
        <v/>
      </c>
      <c r="S893" s="197" t="str">
        <f t="shared" si="358"/>
        <v/>
      </c>
    </row>
    <row r="894" spans="1:19" ht="38.25" hidden="1">
      <c r="A894" s="200">
        <v>93962</v>
      </c>
      <c r="B894" s="205" t="s">
        <v>230</v>
      </c>
      <c r="C894" s="127" t="s">
        <v>1227</v>
      </c>
      <c r="D894" s="121" t="s">
        <v>258</v>
      </c>
      <c r="E894" s="122">
        <v>150.53</v>
      </c>
      <c r="F894" s="123">
        <f t="shared" si="371"/>
        <v>181.48</v>
      </c>
      <c r="G894" s="206"/>
      <c r="H894" s="183"/>
      <c r="I894" s="182">
        <f t="shared" si="372"/>
        <v>0</v>
      </c>
      <c r="J894" s="182">
        <f t="shared" si="373"/>
        <v>0</v>
      </c>
      <c r="K894" s="179"/>
      <c r="L894" s="183">
        <f t="shared" si="374"/>
        <v>0</v>
      </c>
      <c r="M894" s="183">
        <f t="shared" si="374"/>
        <v>0</v>
      </c>
      <c r="N894" s="184">
        <f t="shared" si="375"/>
        <v>0</v>
      </c>
      <c r="O894" s="184">
        <f t="shared" si="376"/>
        <v>0</v>
      </c>
      <c r="P894" s="181"/>
      <c r="Q894" s="199"/>
      <c r="R894" s="197" t="str">
        <f t="shared" si="359"/>
        <v/>
      </c>
      <c r="S894" s="197" t="str">
        <f t="shared" si="358"/>
        <v/>
      </c>
    </row>
    <row r="895" spans="1:19" ht="38.25" hidden="1">
      <c r="A895" s="200">
        <v>93963</v>
      </c>
      <c r="B895" s="205" t="s">
        <v>230</v>
      </c>
      <c r="C895" s="127" t="s">
        <v>1228</v>
      </c>
      <c r="D895" s="121" t="s">
        <v>258</v>
      </c>
      <c r="E895" s="122">
        <v>138.93</v>
      </c>
      <c r="F895" s="123">
        <f t="shared" si="371"/>
        <v>167.49</v>
      </c>
      <c r="G895" s="206"/>
      <c r="H895" s="183"/>
      <c r="I895" s="182">
        <f t="shared" si="372"/>
        <v>0</v>
      </c>
      <c r="J895" s="182">
        <f t="shared" si="373"/>
        <v>0</v>
      </c>
      <c r="K895" s="179"/>
      <c r="L895" s="183">
        <f t="shared" si="374"/>
        <v>0</v>
      </c>
      <c r="M895" s="183">
        <f t="shared" si="374"/>
        <v>0</v>
      </c>
      <c r="N895" s="184">
        <f t="shared" si="375"/>
        <v>0</v>
      </c>
      <c r="O895" s="184">
        <f t="shared" si="376"/>
        <v>0</v>
      </c>
      <c r="P895" s="181"/>
      <c r="Q895" s="199"/>
      <c r="R895" s="197" t="str">
        <f t="shared" si="359"/>
        <v/>
      </c>
      <c r="S895" s="197" t="str">
        <f t="shared" si="358"/>
        <v/>
      </c>
    </row>
    <row r="896" spans="1:19" ht="38.25" hidden="1">
      <c r="A896" s="200">
        <v>93964</v>
      </c>
      <c r="B896" s="205" t="s">
        <v>230</v>
      </c>
      <c r="C896" s="127" t="s">
        <v>1229</v>
      </c>
      <c r="D896" s="121" t="s">
        <v>258</v>
      </c>
      <c r="E896" s="122">
        <v>132</v>
      </c>
      <c r="F896" s="123">
        <f t="shared" si="371"/>
        <v>159.13999999999999</v>
      </c>
      <c r="G896" s="206"/>
      <c r="H896" s="183"/>
      <c r="I896" s="182">
        <f t="shared" si="372"/>
        <v>0</v>
      </c>
      <c r="J896" s="182">
        <f t="shared" si="373"/>
        <v>0</v>
      </c>
      <c r="K896" s="179"/>
      <c r="L896" s="183">
        <f t="shared" si="374"/>
        <v>0</v>
      </c>
      <c r="M896" s="183">
        <f t="shared" si="374"/>
        <v>0</v>
      </c>
      <c r="N896" s="184">
        <f t="shared" si="375"/>
        <v>0</v>
      </c>
      <c r="O896" s="184">
        <f t="shared" si="376"/>
        <v>0</v>
      </c>
      <c r="P896" s="181"/>
      <c r="Q896" s="199"/>
      <c r="R896" s="197" t="str">
        <f t="shared" si="359"/>
        <v/>
      </c>
      <c r="S896" s="197" t="str">
        <f t="shared" si="358"/>
        <v/>
      </c>
    </row>
    <row r="897" spans="1:19" ht="38.25" hidden="1">
      <c r="A897" s="200">
        <v>93965</v>
      </c>
      <c r="B897" s="205" t="s">
        <v>230</v>
      </c>
      <c r="C897" s="127" t="s">
        <v>1230</v>
      </c>
      <c r="D897" s="121" t="s">
        <v>258</v>
      </c>
      <c r="E897" s="122">
        <v>124.96</v>
      </c>
      <c r="F897" s="123">
        <f t="shared" si="371"/>
        <v>150.65</v>
      </c>
      <c r="G897" s="206"/>
      <c r="H897" s="183"/>
      <c r="I897" s="182">
        <f t="shared" si="372"/>
        <v>0</v>
      </c>
      <c r="J897" s="182">
        <f t="shared" si="373"/>
        <v>0</v>
      </c>
      <c r="K897" s="179"/>
      <c r="L897" s="183">
        <f t="shared" si="374"/>
        <v>0</v>
      </c>
      <c r="M897" s="183">
        <f t="shared" si="374"/>
        <v>0</v>
      </c>
      <c r="N897" s="184">
        <f t="shared" si="375"/>
        <v>0</v>
      </c>
      <c r="O897" s="184">
        <f t="shared" si="376"/>
        <v>0</v>
      </c>
      <c r="P897" s="181"/>
      <c r="Q897" s="199"/>
      <c r="R897" s="197" t="str">
        <f t="shared" si="359"/>
        <v/>
      </c>
      <c r="S897" s="197" t="str">
        <f t="shared" si="358"/>
        <v/>
      </c>
    </row>
    <row r="898" spans="1:19" ht="38.25" hidden="1">
      <c r="A898" s="200">
        <v>93966</v>
      </c>
      <c r="B898" s="205" t="s">
        <v>230</v>
      </c>
      <c r="C898" s="127" t="s">
        <v>1231</v>
      </c>
      <c r="D898" s="121" t="s">
        <v>258</v>
      </c>
      <c r="E898" s="122">
        <v>123.27</v>
      </c>
      <c r="F898" s="123">
        <f t="shared" si="371"/>
        <v>148.61000000000001</v>
      </c>
      <c r="G898" s="206"/>
      <c r="H898" s="183"/>
      <c r="I898" s="182">
        <f t="shared" si="372"/>
        <v>0</v>
      </c>
      <c r="J898" s="182">
        <f t="shared" si="373"/>
        <v>0</v>
      </c>
      <c r="K898" s="179"/>
      <c r="L898" s="183">
        <f t="shared" si="374"/>
        <v>0</v>
      </c>
      <c r="M898" s="183">
        <f t="shared" si="374"/>
        <v>0</v>
      </c>
      <c r="N898" s="184">
        <f t="shared" si="375"/>
        <v>0</v>
      </c>
      <c r="O898" s="184">
        <f t="shared" si="376"/>
        <v>0</v>
      </c>
      <c r="P898" s="181"/>
      <c r="Q898" s="199"/>
      <c r="R898" s="197" t="str">
        <f t="shared" si="359"/>
        <v/>
      </c>
      <c r="S898" s="197" t="str">
        <f t="shared" si="358"/>
        <v/>
      </c>
    </row>
    <row r="899" spans="1:19" ht="38.25" hidden="1">
      <c r="A899" s="200">
        <v>93967</v>
      </c>
      <c r="B899" s="205" t="s">
        <v>230</v>
      </c>
      <c r="C899" s="127" t="s">
        <v>1232</v>
      </c>
      <c r="D899" s="121" t="s">
        <v>258</v>
      </c>
      <c r="E899" s="122">
        <v>158.74</v>
      </c>
      <c r="F899" s="123">
        <f t="shared" si="371"/>
        <v>191.38</v>
      </c>
      <c r="G899" s="206"/>
      <c r="H899" s="183"/>
      <c r="I899" s="182">
        <f t="shared" si="372"/>
        <v>0</v>
      </c>
      <c r="J899" s="182">
        <f t="shared" si="373"/>
        <v>0</v>
      </c>
      <c r="K899" s="179"/>
      <c r="L899" s="183">
        <f t="shared" si="374"/>
        <v>0</v>
      </c>
      <c r="M899" s="183">
        <f t="shared" si="374"/>
        <v>0</v>
      </c>
      <c r="N899" s="184">
        <f t="shared" si="375"/>
        <v>0</v>
      </c>
      <c r="O899" s="184">
        <f t="shared" si="376"/>
        <v>0</v>
      </c>
      <c r="P899" s="181"/>
      <c r="Q899" s="199"/>
      <c r="R899" s="197" t="str">
        <f t="shared" si="359"/>
        <v/>
      </c>
      <c r="S899" s="197" t="str">
        <f t="shared" si="358"/>
        <v/>
      </c>
    </row>
    <row r="900" spans="1:19" ht="38.25" hidden="1">
      <c r="A900" s="200">
        <v>93968</v>
      </c>
      <c r="B900" s="205" t="s">
        <v>230</v>
      </c>
      <c r="C900" s="127" t="s">
        <v>1233</v>
      </c>
      <c r="D900" s="121" t="s">
        <v>258</v>
      </c>
      <c r="E900" s="122">
        <v>146.47999999999999</v>
      </c>
      <c r="F900" s="123">
        <f t="shared" si="371"/>
        <v>176.6</v>
      </c>
      <c r="G900" s="206"/>
      <c r="H900" s="183"/>
      <c r="I900" s="182">
        <f t="shared" si="372"/>
        <v>0</v>
      </c>
      <c r="J900" s="182">
        <f t="shared" si="373"/>
        <v>0</v>
      </c>
      <c r="K900" s="179"/>
      <c r="L900" s="183">
        <f t="shared" si="374"/>
        <v>0</v>
      </c>
      <c r="M900" s="183">
        <f t="shared" si="374"/>
        <v>0</v>
      </c>
      <c r="N900" s="184">
        <f t="shared" si="375"/>
        <v>0</v>
      </c>
      <c r="O900" s="184">
        <f t="shared" si="376"/>
        <v>0</v>
      </c>
      <c r="P900" s="181"/>
      <c r="Q900" s="199"/>
      <c r="R900" s="197" t="str">
        <f t="shared" si="359"/>
        <v/>
      </c>
      <c r="S900" s="197" t="str">
        <f t="shared" si="358"/>
        <v/>
      </c>
    </row>
    <row r="901" spans="1:19" ht="38.25" hidden="1">
      <c r="A901" s="200">
        <v>93969</v>
      </c>
      <c r="B901" s="205" t="s">
        <v>230</v>
      </c>
      <c r="C901" s="127" t="s">
        <v>1234</v>
      </c>
      <c r="D901" s="121" t="s">
        <v>258</v>
      </c>
      <c r="E901" s="122">
        <v>139.24</v>
      </c>
      <c r="F901" s="123">
        <f t="shared" si="371"/>
        <v>167.87</v>
      </c>
      <c r="G901" s="206"/>
      <c r="H901" s="183"/>
      <c r="I901" s="182">
        <f t="shared" si="372"/>
        <v>0</v>
      </c>
      <c r="J901" s="182">
        <f t="shared" si="373"/>
        <v>0</v>
      </c>
      <c r="K901" s="179"/>
      <c r="L901" s="183">
        <f t="shared" si="374"/>
        <v>0</v>
      </c>
      <c r="M901" s="183">
        <f t="shared" si="374"/>
        <v>0</v>
      </c>
      <c r="N901" s="184">
        <f t="shared" si="375"/>
        <v>0</v>
      </c>
      <c r="O901" s="184">
        <f t="shared" si="376"/>
        <v>0</v>
      </c>
      <c r="P901" s="181"/>
      <c r="Q901" s="199"/>
      <c r="R901" s="197" t="str">
        <f t="shared" si="359"/>
        <v/>
      </c>
      <c r="S901" s="197" t="str">
        <f t="shared" si="358"/>
        <v/>
      </c>
    </row>
    <row r="902" spans="1:19" ht="38.25" hidden="1">
      <c r="A902" s="200">
        <v>93970</v>
      </c>
      <c r="B902" s="205" t="s">
        <v>230</v>
      </c>
      <c r="C902" s="127" t="s">
        <v>1235</v>
      </c>
      <c r="D902" s="121" t="s">
        <v>258</v>
      </c>
      <c r="E902" s="122">
        <v>134.15</v>
      </c>
      <c r="F902" s="123">
        <f t="shared" si="371"/>
        <v>161.72999999999999</v>
      </c>
      <c r="G902" s="206"/>
      <c r="H902" s="183"/>
      <c r="I902" s="182">
        <f t="shared" si="372"/>
        <v>0</v>
      </c>
      <c r="J902" s="182">
        <f t="shared" si="373"/>
        <v>0</v>
      </c>
      <c r="K902" s="179"/>
      <c r="L902" s="183">
        <f t="shared" si="374"/>
        <v>0</v>
      </c>
      <c r="M902" s="183">
        <f t="shared" si="374"/>
        <v>0</v>
      </c>
      <c r="N902" s="184">
        <f t="shared" si="375"/>
        <v>0</v>
      </c>
      <c r="O902" s="184">
        <f t="shared" si="376"/>
        <v>0</v>
      </c>
      <c r="P902" s="181"/>
      <c r="Q902" s="199"/>
      <c r="R902" s="197" t="str">
        <f t="shared" si="359"/>
        <v/>
      </c>
      <c r="S902" s="197" t="str">
        <f t="shared" si="358"/>
        <v/>
      </c>
    </row>
    <row r="903" spans="1:19" ht="38.25" hidden="1">
      <c r="A903" s="200">
        <v>93971</v>
      </c>
      <c r="B903" s="205" t="s">
        <v>230</v>
      </c>
      <c r="C903" s="127" t="s">
        <v>1236</v>
      </c>
      <c r="D903" s="121" t="s">
        <v>258</v>
      </c>
      <c r="E903" s="122">
        <v>126.66</v>
      </c>
      <c r="F903" s="123">
        <f t="shared" si="371"/>
        <v>152.69999999999999</v>
      </c>
      <c r="G903" s="206"/>
      <c r="H903" s="183"/>
      <c r="I903" s="182">
        <f t="shared" si="372"/>
        <v>0</v>
      </c>
      <c r="J903" s="182">
        <f t="shared" si="373"/>
        <v>0</v>
      </c>
      <c r="K903" s="179"/>
      <c r="L903" s="183">
        <f t="shared" si="374"/>
        <v>0</v>
      </c>
      <c r="M903" s="183">
        <f t="shared" si="374"/>
        <v>0</v>
      </c>
      <c r="N903" s="184">
        <f t="shared" si="375"/>
        <v>0</v>
      </c>
      <c r="O903" s="184">
        <f t="shared" si="376"/>
        <v>0</v>
      </c>
      <c r="P903" s="181"/>
      <c r="Q903" s="199"/>
      <c r="R903" s="197" t="str">
        <f t="shared" si="359"/>
        <v/>
      </c>
      <c r="S903" s="197" t="str">
        <f t="shared" si="358"/>
        <v/>
      </c>
    </row>
    <row r="904" spans="1:19" hidden="1">
      <c r="A904" s="200" t="s">
        <v>1237</v>
      </c>
      <c r="B904" s="205"/>
      <c r="C904" s="127" t="s">
        <v>175</v>
      </c>
      <c r="D904" s="261"/>
      <c r="E904" s="122"/>
      <c r="F904" s="126"/>
      <c r="G904" s="253"/>
      <c r="H904" s="253"/>
      <c r="I904" s="254"/>
      <c r="J904" s="255"/>
      <c r="K904" s="179"/>
      <c r="L904" s="253"/>
      <c r="M904" s="253"/>
      <c r="N904" s="254"/>
      <c r="O904" s="255"/>
      <c r="P904" s="181"/>
      <c r="Q904" s="198" t="str">
        <f>IF(OR(SUM(J907:J908)&gt;0,SUM(O907:O908)&gt;0),"xx","")</f>
        <v/>
      </c>
      <c r="R904" s="197" t="str">
        <f t="shared" si="359"/>
        <v/>
      </c>
      <c r="S904" s="197" t="str">
        <f t="shared" si="358"/>
        <v/>
      </c>
    </row>
    <row r="905" spans="1:19" hidden="1">
      <c r="A905" s="200" t="s">
        <v>1238</v>
      </c>
      <c r="B905" s="205"/>
      <c r="C905" s="127" t="s">
        <v>1239</v>
      </c>
      <c r="D905" s="261"/>
      <c r="E905" s="122"/>
      <c r="F905" s="126"/>
      <c r="G905" s="253"/>
      <c r="H905" s="253"/>
      <c r="I905" s="254"/>
      <c r="J905" s="255"/>
      <c r="K905" s="179"/>
      <c r="L905" s="253"/>
      <c r="M905" s="253"/>
      <c r="N905" s="254"/>
      <c r="O905" s="255"/>
      <c r="P905" s="181"/>
      <c r="Q905" s="198" t="str">
        <f>IF(OR(SUM(J905:J905)&gt;0,SUM(O905:O905)&gt;0),"xx","")</f>
        <v/>
      </c>
      <c r="R905" s="197" t="str">
        <f t="shared" si="359"/>
        <v/>
      </c>
      <c r="S905" s="197" t="str">
        <f t="shared" si="358"/>
        <v/>
      </c>
    </row>
    <row r="906" spans="1:19" hidden="1">
      <c r="A906" s="200" t="s">
        <v>1240</v>
      </c>
      <c r="B906" s="205"/>
      <c r="C906" s="127" t="s">
        <v>1241</v>
      </c>
      <c r="D906" s="261"/>
      <c r="E906" s="122"/>
      <c r="F906" s="126"/>
      <c r="G906" s="253"/>
      <c r="H906" s="253"/>
      <c r="I906" s="254"/>
      <c r="J906" s="255"/>
      <c r="K906" s="179"/>
      <c r="L906" s="253"/>
      <c r="M906" s="253"/>
      <c r="N906" s="254"/>
      <c r="O906" s="255"/>
      <c r="P906" s="181"/>
      <c r="Q906" s="198" t="str">
        <f>IF(OR(SUM(J907:J908)&gt;0,SUM(O907:O908)&gt;0),"xx","")</f>
        <v/>
      </c>
      <c r="R906" s="197" t="str">
        <f t="shared" si="359"/>
        <v/>
      </c>
      <c r="S906" s="197" t="str">
        <f t="shared" si="358"/>
        <v/>
      </c>
    </row>
    <row r="907" spans="1:19" hidden="1">
      <c r="A907" s="200">
        <v>6514</v>
      </c>
      <c r="B907" s="205" t="s">
        <v>230</v>
      </c>
      <c r="C907" s="127" t="s">
        <v>1242</v>
      </c>
      <c r="D907" s="121" t="s">
        <v>238</v>
      </c>
      <c r="E907" s="122">
        <v>86.4</v>
      </c>
      <c r="F907" s="123">
        <f>IF(E907=0,0,ROUND(E907*(1+E$10)*(1-E$11),2))</f>
        <v>104.16</v>
      </c>
      <c r="G907" s="206"/>
      <c r="H907" s="183"/>
      <c r="I907" s="182">
        <f t="shared" ref="I907:I908" si="377">IF(ISBLANK(E907),0,ROUND(F907*G907,2))</f>
        <v>0</v>
      </c>
      <c r="J907" s="182">
        <f t="shared" ref="J907:J908" si="378">IF(ISBLANK(G907),0,ROUND(G907*H907,2))</f>
        <v>0</v>
      </c>
      <c r="K907" s="179"/>
      <c r="L907" s="183">
        <f t="shared" ref="L907:M908" si="379">G907</f>
        <v>0</v>
      </c>
      <c r="M907" s="183">
        <f t="shared" si="379"/>
        <v>0</v>
      </c>
      <c r="N907" s="184">
        <f t="shared" ref="N907:N908" si="380">IF(ISBLANK(E907),0,ROUND(F907*L907,2))</f>
        <v>0</v>
      </c>
      <c r="O907" s="184">
        <f t="shared" ref="O907:O908" si="381">IF(ISBLANK(L907),0,ROUND(L907*M907,2))</f>
        <v>0</v>
      </c>
      <c r="P907" s="181"/>
      <c r="Q907" s="199"/>
      <c r="R907" s="197" t="str">
        <f t="shared" si="359"/>
        <v/>
      </c>
      <c r="S907" s="197" t="str">
        <f t="shared" si="358"/>
        <v/>
      </c>
    </row>
    <row r="908" spans="1:19" hidden="1">
      <c r="A908" s="200">
        <v>88549</v>
      </c>
      <c r="B908" s="205" t="s">
        <v>230</v>
      </c>
      <c r="C908" s="127" t="s">
        <v>1243</v>
      </c>
      <c r="D908" s="121" t="s">
        <v>238</v>
      </c>
      <c r="E908" s="122">
        <v>64.73</v>
      </c>
      <c r="F908" s="123">
        <f>IF(E908=0,0,ROUND(E908*(1+E$10)*(1-E$11),2))</f>
        <v>78.040000000000006</v>
      </c>
      <c r="G908" s="206"/>
      <c r="H908" s="183"/>
      <c r="I908" s="182">
        <f t="shared" si="377"/>
        <v>0</v>
      </c>
      <c r="J908" s="182">
        <f t="shared" si="378"/>
        <v>0</v>
      </c>
      <c r="K908" s="179"/>
      <c r="L908" s="183">
        <f t="shared" si="379"/>
        <v>0</v>
      </c>
      <c r="M908" s="183">
        <f t="shared" si="379"/>
        <v>0</v>
      </c>
      <c r="N908" s="184">
        <f t="shared" si="380"/>
        <v>0</v>
      </c>
      <c r="O908" s="184">
        <f t="shared" si="381"/>
        <v>0</v>
      </c>
      <c r="P908" s="181"/>
      <c r="Q908" s="199"/>
      <c r="R908" s="197" t="str">
        <f t="shared" ref="R908:R971" si="382">IF(Q908="X","x",IF(Q908="xx","x",IF(O908&gt;0,"x","")))</f>
        <v/>
      </c>
      <c r="S908" s="197" t="str">
        <f t="shared" ref="S908:S971" si="383">IF(Q908="X","x",IF(Q908="xx","x",IF(OR(J908&gt;0,O908&gt;0),"x","")))</f>
        <v/>
      </c>
    </row>
    <row r="909" spans="1:19">
      <c r="A909" s="215" t="s">
        <v>162</v>
      </c>
      <c r="B909" s="216"/>
      <c r="C909" s="217" t="s">
        <v>1244</v>
      </c>
      <c r="D909" s="121"/>
      <c r="E909" s="218"/>
      <c r="F909" s="123"/>
      <c r="G909" s="244"/>
      <c r="H909" s="207">
        <f t="shared" ref="H909:H911" si="384">F909</f>
        <v>0</v>
      </c>
      <c r="I909" s="248"/>
      <c r="J909" s="249"/>
      <c r="K909" s="179"/>
      <c r="L909" s="250"/>
      <c r="M909" s="251"/>
      <c r="N909" s="248"/>
      <c r="O909" s="249"/>
      <c r="P909" s="181"/>
      <c r="Q909" s="231" t="str">
        <f>IF(OR(SUM(J910:J974)&gt;0,SUM(O910:O974)&gt;0),"xx","")</f>
        <v>xx</v>
      </c>
      <c r="R909" s="232" t="str">
        <f t="shared" si="382"/>
        <v>x</v>
      </c>
      <c r="S909" s="197" t="str">
        <f t="shared" si="383"/>
        <v>x</v>
      </c>
    </row>
    <row r="910" spans="1:19" ht="25.5">
      <c r="A910" s="219">
        <v>27</v>
      </c>
      <c r="B910" s="220" t="s">
        <v>380</v>
      </c>
      <c r="C910" s="221" t="s">
        <v>1245</v>
      </c>
      <c r="D910" s="222" t="s">
        <v>258</v>
      </c>
      <c r="E910" s="223">
        <v>74.349999999999994</v>
      </c>
      <c r="F910" s="123">
        <f t="shared" ref="F910:F973" si="385">IF(E910=0,0,ROUND(E910*(1+E$10)*(1-E$11),2))</f>
        <v>89.64</v>
      </c>
      <c r="G910" s="206">
        <v>172</v>
      </c>
      <c r="H910" s="207">
        <f t="shared" si="384"/>
        <v>89.64</v>
      </c>
      <c r="I910" s="230">
        <f t="shared" ref="I910:I974" si="386">IF(ISBLANK(E910),0,ROUND(F910*G910,2))</f>
        <v>15418.08</v>
      </c>
      <c r="J910" s="230">
        <f t="shared" ref="J910:J974" si="387">IF(ISBLANK(G910),0,ROUND(G910*H910,2))</f>
        <v>15418.08</v>
      </c>
      <c r="K910" s="179"/>
      <c r="L910" s="183">
        <f t="shared" ref="L910:M973" si="388">G910</f>
        <v>172</v>
      </c>
      <c r="M910" s="183">
        <f t="shared" si="388"/>
        <v>89.64</v>
      </c>
      <c r="N910" s="230">
        <f t="shared" ref="N910:N974" si="389">IF(ISBLANK(E910),0,ROUND(F910*L910,2))</f>
        <v>15418.08</v>
      </c>
      <c r="O910" s="230">
        <f t="shared" ref="O910:O974" si="390">IF(ISBLANK(L910),0,ROUND(L910*M910,2))</f>
        <v>15418.08</v>
      </c>
      <c r="P910" s="181"/>
      <c r="Q910" s="235"/>
      <c r="R910" s="234" t="str">
        <f t="shared" si="382"/>
        <v>x</v>
      </c>
      <c r="S910" s="197" t="str">
        <f t="shared" si="383"/>
        <v>x</v>
      </c>
    </row>
    <row r="911" spans="1:19" ht="25.5">
      <c r="A911" s="219">
        <v>6</v>
      </c>
      <c r="B911" s="220" t="s">
        <v>380</v>
      </c>
      <c r="C911" s="221" t="s">
        <v>1246</v>
      </c>
      <c r="D911" s="222" t="s">
        <v>258</v>
      </c>
      <c r="E911" s="223">
        <v>25.49</v>
      </c>
      <c r="F911" s="123">
        <f t="shared" si="385"/>
        <v>30.73</v>
      </c>
      <c r="G911" s="206">
        <v>28</v>
      </c>
      <c r="H911" s="207">
        <f t="shared" si="384"/>
        <v>30.73</v>
      </c>
      <c r="I911" s="230">
        <f t="shared" si="386"/>
        <v>860.44</v>
      </c>
      <c r="J911" s="230">
        <f t="shared" si="387"/>
        <v>860.44</v>
      </c>
      <c r="K911" s="179"/>
      <c r="L911" s="183">
        <f t="shared" si="388"/>
        <v>28</v>
      </c>
      <c r="M911" s="183">
        <f t="shared" si="388"/>
        <v>30.73</v>
      </c>
      <c r="N911" s="230">
        <f t="shared" si="389"/>
        <v>860.44</v>
      </c>
      <c r="O911" s="230">
        <f t="shared" si="390"/>
        <v>860.44</v>
      </c>
      <c r="P911" s="181"/>
      <c r="Q911" s="238"/>
      <c r="R911" s="196" t="str">
        <f t="shared" si="382"/>
        <v>x</v>
      </c>
      <c r="S911" s="197" t="str">
        <f t="shared" si="383"/>
        <v>x</v>
      </c>
    </row>
    <row r="912" spans="1:19" hidden="1">
      <c r="A912" s="219" t="s">
        <v>162</v>
      </c>
      <c r="B912" s="220"/>
      <c r="C912" s="221"/>
      <c r="D912" s="222"/>
      <c r="E912" s="223"/>
      <c r="F912" s="123">
        <f t="shared" si="385"/>
        <v>0</v>
      </c>
      <c r="G912" s="206"/>
      <c r="H912" s="207"/>
      <c r="I912" s="230">
        <f t="shared" si="386"/>
        <v>0</v>
      </c>
      <c r="J912" s="230">
        <f t="shared" si="387"/>
        <v>0</v>
      </c>
      <c r="K912" s="179"/>
      <c r="L912" s="183">
        <f t="shared" si="388"/>
        <v>0</v>
      </c>
      <c r="M912" s="183">
        <f t="shared" si="388"/>
        <v>0</v>
      </c>
      <c r="N912" s="230">
        <f t="shared" si="389"/>
        <v>0</v>
      </c>
      <c r="O912" s="230">
        <f t="shared" si="390"/>
        <v>0</v>
      </c>
      <c r="P912" s="181"/>
      <c r="Q912" s="199"/>
      <c r="R912" s="197" t="str">
        <f t="shared" si="382"/>
        <v/>
      </c>
      <c r="S912" s="197" t="str">
        <f t="shared" si="383"/>
        <v/>
      </c>
    </row>
    <row r="913" spans="1:19" hidden="1">
      <c r="A913" s="224" t="s">
        <v>162</v>
      </c>
      <c r="B913" s="225"/>
      <c r="C913" s="221"/>
      <c r="D913" s="222"/>
      <c r="E913" s="223"/>
      <c r="F913" s="123">
        <f t="shared" si="385"/>
        <v>0</v>
      </c>
      <c r="G913" s="206"/>
      <c r="H913" s="207"/>
      <c r="I913" s="230">
        <f t="shared" si="386"/>
        <v>0</v>
      </c>
      <c r="J913" s="230">
        <f t="shared" si="387"/>
        <v>0</v>
      </c>
      <c r="K913" s="179"/>
      <c r="L913" s="183">
        <f t="shared" si="388"/>
        <v>0</v>
      </c>
      <c r="M913" s="183">
        <f t="shared" si="388"/>
        <v>0</v>
      </c>
      <c r="N913" s="230">
        <f t="shared" si="389"/>
        <v>0</v>
      </c>
      <c r="O913" s="230">
        <f t="shared" si="390"/>
        <v>0</v>
      </c>
      <c r="P913" s="181"/>
      <c r="Q913" s="199"/>
      <c r="R913" s="197" t="str">
        <f t="shared" si="382"/>
        <v/>
      </c>
      <c r="S913" s="197" t="str">
        <f t="shared" si="383"/>
        <v/>
      </c>
    </row>
    <row r="914" spans="1:19" hidden="1">
      <c r="A914" s="224" t="s">
        <v>162</v>
      </c>
      <c r="B914" s="225"/>
      <c r="C914" s="221"/>
      <c r="D914" s="222"/>
      <c r="E914" s="223"/>
      <c r="F914" s="123">
        <f t="shared" si="385"/>
        <v>0</v>
      </c>
      <c r="G914" s="206"/>
      <c r="H914" s="207"/>
      <c r="I914" s="230">
        <f t="shared" si="386"/>
        <v>0</v>
      </c>
      <c r="J914" s="230">
        <f t="shared" si="387"/>
        <v>0</v>
      </c>
      <c r="K914" s="179"/>
      <c r="L914" s="183">
        <f t="shared" si="388"/>
        <v>0</v>
      </c>
      <c r="M914" s="183">
        <f t="shared" si="388"/>
        <v>0</v>
      </c>
      <c r="N914" s="230">
        <f t="shared" si="389"/>
        <v>0</v>
      </c>
      <c r="O914" s="230">
        <f t="shared" si="390"/>
        <v>0</v>
      </c>
      <c r="P914" s="181"/>
      <c r="Q914" s="199"/>
      <c r="R914" s="197" t="str">
        <f t="shared" si="382"/>
        <v/>
      </c>
      <c r="S914" s="197" t="str">
        <f t="shared" si="383"/>
        <v/>
      </c>
    </row>
    <row r="915" spans="1:19" hidden="1">
      <c r="A915" s="224" t="s">
        <v>162</v>
      </c>
      <c r="B915" s="225"/>
      <c r="C915" s="221"/>
      <c r="D915" s="222"/>
      <c r="E915" s="223"/>
      <c r="F915" s="123">
        <f t="shared" si="385"/>
        <v>0</v>
      </c>
      <c r="G915" s="206"/>
      <c r="H915" s="207"/>
      <c r="I915" s="230">
        <f t="shared" si="386"/>
        <v>0</v>
      </c>
      <c r="J915" s="230">
        <f t="shared" si="387"/>
        <v>0</v>
      </c>
      <c r="K915" s="179"/>
      <c r="L915" s="183">
        <f t="shared" si="388"/>
        <v>0</v>
      </c>
      <c r="M915" s="183">
        <f t="shared" si="388"/>
        <v>0</v>
      </c>
      <c r="N915" s="230">
        <f t="shared" si="389"/>
        <v>0</v>
      </c>
      <c r="O915" s="230">
        <f t="shared" si="390"/>
        <v>0</v>
      </c>
      <c r="P915" s="181"/>
      <c r="Q915" s="199"/>
      <c r="R915" s="197" t="str">
        <f t="shared" si="382"/>
        <v/>
      </c>
      <c r="S915" s="197" t="str">
        <f t="shared" si="383"/>
        <v/>
      </c>
    </row>
    <row r="916" spans="1:19" hidden="1">
      <c r="A916" s="224" t="s">
        <v>162</v>
      </c>
      <c r="B916" s="225"/>
      <c r="C916" s="221"/>
      <c r="D916" s="222"/>
      <c r="E916" s="223"/>
      <c r="F916" s="123">
        <f t="shared" si="385"/>
        <v>0</v>
      </c>
      <c r="G916" s="206"/>
      <c r="H916" s="207"/>
      <c r="I916" s="230">
        <f t="shared" si="386"/>
        <v>0</v>
      </c>
      <c r="J916" s="230">
        <f t="shared" si="387"/>
        <v>0</v>
      </c>
      <c r="K916" s="179"/>
      <c r="L916" s="183">
        <f t="shared" si="388"/>
        <v>0</v>
      </c>
      <c r="M916" s="183">
        <f t="shared" si="388"/>
        <v>0</v>
      </c>
      <c r="N916" s="230">
        <f t="shared" si="389"/>
        <v>0</v>
      </c>
      <c r="O916" s="230">
        <f t="shared" si="390"/>
        <v>0</v>
      </c>
      <c r="P916" s="181"/>
      <c r="Q916" s="199"/>
      <c r="R916" s="197" t="str">
        <f t="shared" si="382"/>
        <v/>
      </c>
      <c r="S916" s="197" t="str">
        <f t="shared" si="383"/>
        <v/>
      </c>
    </row>
    <row r="917" spans="1:19" hidden="1">
      <c r="A917" s="224" t="s">
        <v>162</v>
      </c>
      <c r="B917" s="225"/>
      <c r="C917" s="221"/>
      <c r="D917" s="222"/>
      <c r="E917" s="223"/>
      <c r="F917" s="123">
        <f t="shared" si="385"/>
        <v>0</v>
      </c>
      <c r="G917" s="206"/>
      <c r="H917" s="207"/>
      <c r="I917" s="230">
        <f t="shared" si="386"/>
        <v>0</v>
      </c>
      <c r="J917" s="230">
        <f t="shared" si="387"/>
        <v>0</v>
      </c>
      <c r="K917" s="179"/>
      <c r="L917" s="183">
        <f t="shared" si="388"/>
        <v>0</v>
      </c>
      <c r="M917" s="183">
        <f t="shared" si="388"/>
        <v>0</v>
      </c>
      <c r="N917" s="230">
        <f t="shared" si="389"/>
        <v>0</v>
      </c>
      <c r="O917" s="230">
        <f t="shared" si="390"/>
        <v>0</v>
      </c>
      <c r="P917" s="181"/>
      <c r="Q917" s="199"/>
      <c r="R917" s="197" t="str">
        <f t="shared" si="382"/>
        <v/>
      </c>
      <c r="S917" s="197" t="str">
        <f t="shared" si="383"/>
        <v/>
      </c>
    </row>
    <row r="918" spans="1:19" hidden="1">
      <c r="A918" s="224" t="s">
        <v>162</v>
      </c>
      <c r="B918" s="225"/>
      <c r="C918" s="221"/>
      <c r="D918" s="222"/>
      <c r="E918" s="223"/>
      <c r="F918" s="123">
        <f t="shared" si="385"/>
        <v>0</v>
      </c>
      <c r="G918" s="206"/>
      <c r="H918" s="207"/>
      <c r="I918" s="230">
        <f t="shared" si="386"/>
        <v>0</v>
      </c>
      <c r="J918" s="230">
        <f t="shared" si="387"/>
        <v>0</v>
      </c>
      <c r="K918" s="179"/>
      <c r="L918" s="183">
        <f t="shared" si="388"/>
        <v>0</v>
      </c>
      <c r="M918" s="183">
        <f t="shared" si="388"/>
        <v>0</v>
      </c>
      <c r="N918" s="230">
        <f t="shared" si="389"/>
        <v>0</v>
      </c>
      <c r="O918" s="230">
        <f t="shared" si="390"/>
        <v>0</v>
      </c>
      <c r="P918" s="181"/>
      <c r="Q918" s="199"/>
      <c r="R918" s="197" t="str">
        <f t="shared" si="382"/>
        <v/>
      </c>
      <c r="S918" s="197" t="str">
        <f t="shared" si="383"/>
        <v/>
      </c>
    </row>
    <row r="919" spans="1:19" hidden="1">
      <c r="A919" s="224" t="s">
        <v>162</v>
      </c>
      <c r="B919" s="225"/>
      <c r="C919" s="221"/>
      <c r="D919" s="222"/>
      <c r="E919" s="223"/>
      <c r="F919" s="123">
        <f t="shared" si="385"/>
        <v>0</v>
      </c>
      <c r="G919" s="206"/>
      <c r="H919" s="207"/>
      <c r="I919" s="230">
        <f t="shared" si="386"/>
        <v>0</v>
      </c>
      <c r="J919" s="230">
        <f t="shared" si="387"/>
        <v>0</v>
      </c>
      <c r="K919" s="179"/>
      <c r="L919" s="183">
        <f t="shared" si="388"/>
        <v>0</v>
      </c>
      <c r="M919" s="183">
        <f t="shared" si="388"/>
        <v>0</v>
      </c>
      <c r="N919" s="230">
        <f t="shared" si="389"/>
        <v>0</v>
      </c>
      <c r="O919" s="230">
        <f t="shared" si="390"/>
        <v>0</v>
      </c>
      <c r="P919" s="181"/>
      <c r="Q919" s="199"/>
      <c r="R919" s="197" t="str">
        <f t="shared" si="382"/>
        <v/>
      </c>
      <c r="S919" s="197" t="str">
        <f t="shared" si="383"/>
        <v/>
      </c>
    </row>
    <row r="920" spans="1:19" hidden="1">
      <c r="A920" s="224" t="s">
        <v>162</v>
      </c>
      <c r="B920" s="225"/>
      <c r="C920" s="221"/>
      <c r="D920" s="222"/>
      <c r="E920" s="223"/>
      <c r="F920" s="123">
        <f t="shared" si="385"/>
        <v>0</v>
      </c>
      <c r="G920" s="206"/>
      <c r="H920" s="207"/>
      <c r="I920" s="230">
        <f t="shared" si="386"/>
        <v>0</v>
      </c>
      <c r="J920" s="230">
        <f t="shared" si="387"/>
        <v>0</v>
      </c>
      <c r="K920" s="179"/>
      <c r="L920" s="183">
        <f t="shared" si="388"/>
        <v>0</v>
      </c>
      <c r="M920" s="183">
        <f t="shared" si="388"/>
        <v>0</v>
      </c>
      <c r="N920" s="230">
        <f t="shared" si="389"/>
        <v>0</v>
      </c>
      <c r="O920" s="230">
        <f t="shared" si="390"/>
        <v>0</v>
      </c>
      <c r="P920" s="181"/>
      <c r="Q920" s="199"/>
      <c r="R920" s="197" t="str">
        <f t="shared" si="382"/>
        <v/>
      </c>
      <c r="S920" s="197" t="str">
        <f t="shared" si="383"/>
        <v/>
      </c>
    </row>
    <row r="921" spans="1:19" hidden="1">
      <c r="A921" s="224" t="s">
        <v>162</v>
      </c>
      <c r="B921" s="225"/>
      <c r="C921" s="221"/>
      <c r="D921" s="222"/>
      <c r="E921" s="223"/>
      <c r="F921" s="123">
        <f t="shared" si="385"/>
        <v>0</v>
      </c>
      <c r="G921" s="206"/>
      <c r="H921" s="207"/>
      <c r="I921" s="230">
        <f t="shared" si="386"/>
        <v>0</v>
      </c>
      <c r="J921" s="230">
        <f t="shared" si="387"/>
        <v>0</v>
      </c>
      <c r="K921" s="179"/>
      <c r="L921" s="183">
        <f t="shared" si="388"/>
        <v>0</v>
      </c>
      <c r="M921" s="183">
        <f t="shared" si="388"/>
        <v>0</v>
      </c>
      <c r="N921" s="230">
        <f t="shared" si="389"/>
        <v>0</v>
      </c>
      <c r="O921" s="230">
        <f t="shared" si="390"/>
        <v>0</v>
      </c>
      <c r="P921" s="181"/>
      <c r="Q921" s="199"/>
      <c r="R921" s="197" t="str">
        <f t="shared" si="382"/>
        <v/>
      </c>
      <c r="S921" s="197" t="str">
        <f t="shared" si="383"/>
        <v/>
      </c>
    </row>
    <row r="922" spans="1:19" hidden="1">
      <c r="A922" s="224" t="s">
        <v>162</v>
      </c>
      <c r="B922" s="225"/>
      <c r="C922" s="221"/>
      <c r="D922" s="222"/>
      <c r="E922" s="223"/>
      <c r="F922" s="123">
        <f t="shared" si="385"/>
        <v>0</v>
      </c>
      <c r="G922" s="206"/>
      <c r="H922" s="207"/>
      <c r="I922" s="230">
        <f t="shared" si="386"/>
        <v>0</v>
      </c>
      <c r="J922" s="230">
        <f t="shared" si="387"/>
        <v>0</v>
      </c>
      <c r="K922" s="179"/>
      <c r="L922" s="183">
        <f t="shared" si="388"/>
        <v>0</v>
      </c>
      <c r="M922" s="183">
        <f t="shared" si="388"/>
        <v>0</v>
      </c>
      <c r="N922" s="230">
        <f t="shared" si="389"/>
        <v>0</v>
      </c>
      <c r="O922" s="230">
        <f t="shared" si="390"/>
        <v>0</v>
      </c>
      <c r="P922" s="181"/>
      <c r="Q922" s="199"/>
      <c r="R922" s="197" t="str">
        <f t="shared" si="382"/>
        <v/>
      </c>
      <c r="S922" s="197" t="str">
        <f t="shared" si="383"/>
        <v/>
      </c>
    </row>
    <row r="923" spans="1:19" hidden="1">
      <c r="A923" s="224" t="s">
        <v>162</v>
      </c>
      <c r="B923" s="225"/>
      <c r="C923" s="221"/>
      <c r="D923" s="222"/>
      <c r="E923" s="223"/>
      <c r="F923" s="123">
        <f t="shared" si="385"/>
        <v>0</v>
      </c>
      <c r="G923" s="206"/>
      <c r="H923" s="207"/>
      <c r="I923" s="230">
        <f t="shared" si="386"/>
        <v>0</v>
      </c>
      <c r="J923" s="230">
        <f t="shared" si="387"/>
        <v>0</v>
      </c>
      <c r="K923" s="179"/>
      <c r="L923" s="183">
        <f t="shared" si="388"/>
        <v>0</v>
      </c>
      <c r="M923" s="183">
        <f t="shared" si="388"/>
        <v>0</v>
      </c>
      <c r="N923" s="230">
        <f t="shared" si="389"/>
        <v>0</v>
      </c>
      <c r="O923" s="230">
        <f t="shared" si="390"/>
        <v>0</v>
      </c>
      <c r="P923" s="181"/>
      <c r="Q923" s="199"/>
      <c r="R923" s="197" t="str">
        <f t="shared" si="382"/>
        <v/>
      </c>
      <c r="S923" s="197" t="str">
        <f t="shared" si="383"/>
        <v/>
      </c>
    </row>
    <row r="924" spans="1:19" hidden="1">
      <c r="A924" s="224" t="s">
        <v>162</v>
      </c>
      <c r="B924" s="225"/>
      <c r="C924" s="221"/>
      <c r="D924" s="222"/>
      <c r="E924" s="223"/>
      <c r="F924" s="123">
        <f t="shared" si="385"/>
        <v>0</v>
      </c>
      <c r="G924" s="206"/>
      <c r="H924" s="207"/>
      <c r="I924" s="230">
        <f t="shared" si="386"/>
        <v>0</v>
      </c>
      <c r="J924" s="230">
        <f t="shared" si="387"/>
        <v>0</v>
      </c>
      <c r="K924" s="179"/>
      <c r="L924" s="183">
        <f t="shared" si="388"/>
        <v>0</v>
      </c>
      <c r="M924" s="183">
        <f t="shared" si="388"/>
        <v>0</v>
      </c>
      <c r="N924" s="230">
        <f t="shared" si="389"/>
        <v>0</v>
      </c>
      <c r="O924" s="230">
        <f t="shared" si="390"/>
        <v>0</v>
      </c>
      <c r="P924" s="181"/>
      <c r="Q924" s="199"/>
      <c r="R924" s="197" t="str">
        <f t="shared" si="382"/>
        <v/>
      </c>
      <c r="S924" s="197" t="str">
        <f t="shared" si="383"/>
        <v/>
      </c>
    </row>
    <row r="925" spans="1:19" hidden="1">
      <c r="A925" s="224" t="s">
        <v>162</v>
      </c>
      <c r="B925" s="225"/>
      <c r="C925" s="221"/>
      <c r="D925" s="222"/>
      <c r="E925" s="223"/>
      <c r="F925" s="123">
        <f t="shared" si="385"/>
        <v>0</v>
      </c>
      <c r="G925" s="206"/>
      <c r="H925" s="207"/>
      <c r="I925" s="230">
        <f t="shared" si="386"/>
        <v>0</v>
      </c>
      <c r="J925" s="230">
        <f t="shared" si="387"/>
        <v>0</v>
      </c>
      <c r="K925" s="179"/>
      <c r="L925" s="183">
        <f t="shared" si="388"/>
        <v>0</v>
      </c>
      <c r="M925" s="183">
        <f t="shared" si="388"/>
        <v>0</v>
      </c>
      <c r="N925" s="230">
        <f t="shared" si="389"/>
        <v>0</v>
      </c>
      <c r="O925" s="230">
        <f t="shared" si="390"/>
        <v>0</v>
      </c>
      <c r="P925" s="181"/>
      <c r="Q925" s="199"/>
      <c r="R925" s="197" t="str">
        <f t="shared" si="382"/>
        <v/>
      </c>
      <c r="S925" s="197" t="str">
        <f t="shared" si="383"/>
        <v/>
      </c>
    </row>
    <row r="926" spans="1:19" hidden="1">
      <c r="A926" s="224" t="s">
        <v>162</v>
      </c>
      <c r="B926" s="225"/>
      <c r="C926" s="221"/>
      <c r="D926" s="222"/>
      <c r="E926" s="223"/>
      <c r="F926" s="123">
        <f t="shared" si="385"/>
        <v>0</v>
      </c>
      <c r="G926" s="206"/>
      <c r="H926" s="207"/>
      <c r="I926" s="230">
        <f t="shared" si="386"/>
        <v>0</v>
      </c>
      <c r="J926" s="230">
        <f t="shared" si="387"/>
        <v>0</v>
      </c>
      <c r="K926" s="179"/>
      <c r="L926" s="183">
        <f t="shared" si="388"/>
        <v>0</v>
      </c>
      <c r="M926" s="183">
        <f t="shared" si="388"/>
        <v>0</v>
      </c>
      <c r="N926" s="230">
        <f t="shared" si="389"/>
        <v>0</v>
      </c>
      <c r="O926" s="230">
        <f t="shared" si="390"/>
        <v>0</v>
      </c>
      <c r="P926" s="181"/>
      <c r="Q926" s="199"/>
      <c r="R926" s="197" t="str">
        <f t="shared" si="382"/>
        <v/>
      </c>
      <c r="S926" s="197" t="str">
        <f t="shared" si="383"/>
        <v/>
      </c>
    </row>
    <row r="927" spans="1:19" hidden="1">
      <c r="A927" s="224" t="s">
        <v>162</v>
      </c>
      <c r="B927" s="225"/>
      <c r="C927" s="221"/>
      <c r="D927" s="222"/>
      <c r="E927" s="223"/>
      <c r="F927" s="123">
        <f t="shared" si="385"/>
        <v>0</v>
      </c>
      <c r="G927" s="206"/>
      <c r="H927" s="207"/>
      <c r="I927" s="230">
        <f t="shared" si="386"/>
        <v>0</v>
      </c>
      <c r="J927" s="230">
        <f t="shared" si="387"/>
        <v>0</v>
      </c>
      <c r="K927" s="179"/>
      <c r="L927" s="183">
        <f t="shared" si="388"/>
        <v>0</v>
      </c>
      <c r="M927" s="183">
        <f t="shared" si="388"/>
        <v>0</v>
      </c>
      <c r="N927" s="230">
        <f t="shared" si="389"/>
        <v>0</v>
      </c>
      <c r="O927" s="230">
        <f t="shared" si="390"/>
        <v>0</v>
      </c>
      <c r="P927" s="181"/>
      <c r="Q927" s="199"/>
      <c r="R927" s="197" t="str">
        <f t="shared" si="382"/>
        <v/>
      </c>
      <c r="S927" s="197" t="str">
        <f t="shared" si="383"/>
        <v/>
      </c>
    </row>
    <row r="928" spans="1:19" hidden="1">
      <c r="A928" s="224" t="s">
        <v>162</v>
      </c>
      <c r="B928" s="225"/>
      <c r="C928" s="221"/>
      <c r="D928" s="222"/>
      <c r="E928" s="223"/>
      <c r="F928" s="123">
        <f t="shared" si="385"/>
        <v>0</v>
      </c>
      <c r="G928" s="206"/>
      <c r="H928" s="207"/>
      <c r="I928" s="230">
        <f t="shared" si="386"/>
        <v>0</v>
      </c>
      <c r="J928" s="230">
        <f t="shared" si="387"/>
        <v>0</v>
      </c>
      <c r="K928" s="179"/>
      <c r="L928" s="183">
        <f t="shared" si="388"/>
        <v>0</v>
      </c>
      <c r="M928" s="183">
        <f t="shared" si="388"/>
        <v>0</v>
      </c>
      <c r="N928" s="230">
        <f t="shared" si="389"/>
        <v>0</v>
      </c>
      <c r="O928" s="230">
        <f t="shared" si="390"/>
        <v>0</v>
      </c>
      <c r="P928" s="181"/>
      <c r="Q928" s="199"/>
      <c r="R928" s="197" t="str">
        <f t="shared" si="382"/>
        <v/>
      </c>
      <c r="S928" s="197" t="str">
        <f t="shared" si="383"/>
        <v/>
      </c>
    </row>
    <row r="929" spans="1:19" hidden="1">
      <c r="A929" s="224" t="s">
        <v>162</v>
      </c>
      <c r="B929" s="225"/>
      <c r="C929" s="221"/>
      <c r="D929" s="222"/>
      <c r="E929" s="223"/>
      <c r="F929" s="123">
        <f t="shared" si="385"/>
        <v>0</v>
      </c>
      <c r="G929" s="206"/>
      <c r="H929" s="207"/>
      <c r="I929" s="230">
        <f t="shared" si="386"/>
        <v>0</v>
      </c>
      <c r="J929" s="230">
        <f t="shared" si="387"/>
        <v>0</v>
      </c>
      <c r="K929" s="179"/>
      <c r="L929" s="183">
        <f t="shared" si="388"/>
        <v>0</v>
      </c>
      <c r="M929" s="183">
        <f t="shared" si="388"/>
        <v>0</v>
      </c>
      <c r="N929" s="230">
        <f t="shared" si="389"/>
        <v>0</v>
      </c>
      <c r="O929" s="230">
        <f t="shared" si="390"/>
        <v>0</v>
      </c>
      <c r="P929" s="181"/>
      <c r="Q929" s="199"/>
      <c r="R929" s="197" t="str">
        <f t="shared" si="382"/>
        <v/>
      </c>
      <c r="S929" s="197" t="str">
        <f t="shared" si="383"/>
        <v/>
      </c>
    </row>
    <row r="930" spans="1:19" hidden="1">
      <c r="A930" s="224" t="s">
        <v>162</v>
      </c>
      <c r="B930" s="225"/>
      <c r="C930" s="221"/>
      <c r="D930" s="222"/>
      <c r="E930" s="223"/>
      <c r="F930" s="123">
        <f t="shared" si="385"/>
        <v>0</v>
      </c>
      <c r="G930" s="206"/>
      <c r="H930" s="207"/>
      <c r="I930" s="230">
        <f t="shared" si="386"/>
        <v>0</v>
      </c>
      <c r="J930" s="230">
        <f t="shared" si="387"/>
        <v>0</v>
      </c>
      <c r="K930" s="179"/>
      <c r="L930" s="183">
        <f t="shared" si="388"/>
        <v>0</v>
      </c>
      <c r="M930" s="183">
        <f t="shared" si="388"/>
        <v>0</v>
      </c>
      <c r="N930" s="230">
        <f t="shared" si="389"/>
        <v>0</v>
      </c>
      <c r="O930" s="230">
        <f t="shared" si="390"/>
        <v>0</v>
      </c>
      <c r="P930" s="181"/>
      <c r="Q930" s="199"/>
      <c r="R930" s="197" t="str">
        <f t="shared" si="382"/>
        <v/>
      </c>
      <c r="S930" s="197" t="str">
        <f t="shared" si="383"/>
        <v/>
      </c>
    </row>
    <row r="931" spans="1:19" hidden="1">
      <c r="A931" s="224" t="s">
        <v>162</v>
      </c>
      <c r="B931" s="225"/>
      <c r="C931" s="221"/>
      <c r="D931" s="222"/>
      <c r="E931" s="223"/>
      <c r="F931" s="123">
        <f t="shared" si="385"/>
        <v>0</v>
      </c>
      <c r="G931" s="206"/>
      <c r="H931" s="207"/>
      <c r="I931" s="230">
        <f t="shared" si="386"/>
        <v>0</v>
      </c>
      <c r="J931" s="230">
        <f t="shared" si="387"/>
        <v>0</v>
      </c>
      <c r="K931" s="179"/>
      <c r="L931" s="183">
        <f t="shared" si="388"/>
        <v>0</v>
      </c>
      <c r="M931" s="183">
        <f t="shared" si="388"/>
        <v>0</v>
      </c>
      <c r="N931" s="230">
        <f t="shared" si="389"/>
        <v>0</v>
      </c>
      <c r="O931" s="230">
        <f t="shared" si="390"/>
        <v>0</v>
      </c>
      <c r="P931" s="181"/>
      <c r="Q931" s="199"/>
      <c r="R931" s="197" t="str">
        <f t="shared" si="382"/>
        <v/>
      </c>
      <c r="S931" s="197" t="str">
        <f t="shared" si="383"/>
        <v/>
      </c>
    </row>
    <row r="932" spans="1:19" hidden="1">
      <c r="A932" s="224" t="s">
        <v>162</v>
      </c>
      <c r="B932" s="225"/>
      <c r="C932" s="221"/>
      <c r="D932" s="222"/>
      <c r="E932" s="223"/>
      <c r="F932" s="123">
        <f t="shared" si="385"/>
        <v>0</v>
      </c>
      <c r="G932" s="206"/>
      <c r="H932" s="207"/>
      <c r="I932" s="230">
        <f t="shared" si="386"/>
        <v>0</v>
      </c>
      <c r="J932" s="230">
        <f t="shared" si="387"/>
        <v>0</v>
      </c>
      <c r="K932" s="179"/>
      <c r="L932" s="183">
        <f t="shared" si="388"/>
        <v>0</v>
      </c>
      <c r="M932" s="183">
        <f t="shared" si="388"/>
        <v>0</v>
      </c>
      <c r="N932" s="230">
        <f t="shared" si="389"/>
        <v>0</v>
      </c>
      <c r="O932" s="230">
        <f t="shared" si="390"/>
        <v>0</v>
      </c>
      <c r="P932" s="181"/>
      <c r="Q932" s="199"/>
      <c r="R932" s="197" t="str">
        <f t="shared" si="382"/>
        <v/>
      </c>
      <c r="S932" s="197" t="str">
        <f t="shared" si="383"/>
        <v/>
      </c>
    </row>
    <row r="933" spans="1:19" hidden="1">
      <c r="A933" s="224" t="s">
        <v>162</v>
      </c>
      <c r="B933" s="225"/>
      <c r="C933" s="221"/>
      <c r="D933" s="222"/>
      <c r="E933" s="223"/>
      <c r="F933" s="123">
        <f t="shared" si="385"/>
        <v>0</v>
      </c>
      <c r="G933" s="206"/>
      <c r="H933" s="207"/>
      <c r="I933" s="230">
        <f t="shared" si="386"/>
        <v>0</v>
      </c>
      <c r="J933" s="230">
        <f t="shared" si="387"/>
        <v>0</v>
      </c>
      <c r="K933" s="179"/>
      <c r="L933" s="183">
        <f t="shared" si="388"/>
        <v>0</v>
      </c>
      <c r="M933" s="183">
        <f t="shared" si="388"/>
        <v>0</v>
      </c>
      <c r="N933" s="230">
        <f t="shared" si="389"/>
        <v>0</v>
      </c>
      <c r="O933" s="230">
        <f t="shared" si="390"/>
        <v>0</v>
      </c>
      <c r="P933" s="181"/>
      <c r="Q933" s="199"/>
      <c r="R933" s="197" t="str">
        <f t="shared" si="382"/>
        <v/>
      </c>
      <c r="S933" s="197" t="str">
        <f t="shared" si="383"/>
        <v/>
      </c>
    </row>
    <row r="934" spans="1:19" hidden="1">
      <c r="A934" s="224" t="s">
        <v>162</v>
      </c>
      <c r="B934" s="225"/>
      <c r="C934" s="221"/>
      <c r="D934" s="222"/>
      <c r="E934" s="223"/>
      <c r="F934" s="123">
        <f t="shared" si="385"/>
        <v>0</v>
      </c>
      <c r="G934" s="206"/>
      <c r="H934" s="207"/>
      <c r="I934" s="230">
        <f t="shared" si="386"/>
        <v>0</v>
      </c>
      <c r="J934" s="230">
        <f t="shared" si="387"/>
        <v>0</v>
      </c>
      <c r="K934" s="179"/>
      <c r="L934" s="183">
        <f t="shared" si="388"/>
        <v>0</v>
      </c>
      <c r="M934" s="183">
        <f t="shared" si="388"/>
        <v>0</v>
      </c>
      <c r="N934" s="230">
        <f t="shared" si="389"/>
        <v>0</v>
      </c>
      <c r="O934" s="230">
        <f t="shared" si="390"/>
        <v>0</v>
      </c>
      <c r="P934" s="181"/>
      <c r="Q934" s="199"/>
      <c r="R934" s="197" t="str">
        <f t="shared" si="382"/>
        <v/>
      </c>
      <c r="S934" s="197" t="str">
        <f t="shared" si="383"/>
        <v/>
      </c>
    </row>
    <row r="935" spans="1:19" hidden="1">
      <c r="A935" s="224" t="s">
        <v>162</v>
      </c>
      <c r="B935" s="225"/>
      <c r="C935" s="221"/>
      <c r="D935" s="222"/>
      <c r="E935" s="223"/>
      <c r="F935" s="123">
        <f t="shared" si="385"/>
        <v>0</v>
      </c>
      <c r="G935" s="206"/>
      <c r="H935" s="207"/>
      <c r="I935" s="230">
        <f t="shared" si="386"/>
        <v>0</v>
      </c>
      <c r="J935" s="230">
        <f t="shared" si="387"/>
        <v>0</v>
      </c>
      <c r="K935" s="179"/>
      <c r="L935" s="183">
        <f t="shared" si="388"/>
        <v>0</v>
      </c>
      <c r="M935" s="183">
        <f t="shared" si="388"/>
        <v>0</v>
      </c>
      <c r="N935" s="230">
        <f t="shared" si="389"/>
        <v>0</v>
      </c>
      <c r="O935" s="230">
        <f t="shared" si="390"/>
        <v>0</v>
      </c>
      <c r="P935" s="181"/>
      <c r="Q935" s="199"/>
      <c r="R935" s="197" t="str">
        <f t="shared" si="382"/>
        <v/>
      </c>
      <c r="S935" s="197" t="str">
        <f t="shared" si="383"/>
        <v/>
      </c>
    </row>
    <row r="936" spans="1:19" hidden="1">
      <c r="A936" s="224" t="s">
        <v>162</v>
      </c>
      <c r="B936" s="225"/>
      <c r="C936" s="221"/>
      <c r="D936" s="222"/>
      <c r="E936" s="223"/>
      <c r="F936" s="123">
        <f t="shared" si="385"/>
        <v>0</v>
      </c>
      <c r="G936" s="206"/>
      <c r="H936" s="207"/>
      <c r="I936" s="230">
        <f t="shared" si="386"/>
        <v>0</v>
      </c>
      <c r="J936" s="230">
        <f t="shared" si="387"/>
        <v>0</v>
      </c>
      <c r="K936" s="179"/>
      <c r="L936" s="183">
        <f t="shared" si="388"/>
        <v>0</v>
      </c>
      <c r="M936" s="183">
        <f t="shared" si="388"/>
        <v>0</v>
      </c>
      <c r="N936" s="230">
        <f t="shared" si="389"/>
        <v>0</v>
      </c>
      <c r="O936" s="230">
        <f t="shared" si="390"/>
        <v>0</v>
      </c>
      <c r="P936" s="181"/>
      <c r="Q936" s="199"/>
      <c r="R936" s="197" t="str">
        <f t="shared" si="382"/>
        <v/>
      </c>
      <c r="S936" s="197" t="str">
        <f t="shared" si="383"/>
        <v/>
      </c>
    </row>
    <row r="937" spans="1:19" hidden="1">
      <c r="A937" s="224" t="s">
        <v>162</v>
      </c>
      <c r="B937" s="225"/>
      <c r="C937" s="221"/>
      <c r="D937" s="222"/>
      <c r="E937" s="223"/>
      <c r="F937" s="123">
        <f t="shared" si="385"/>
        <v>0</v>
      </c>
      <c r="G937" s="206"/>
      <c r="H937" s="207"/>
      <c r="I937" s="230">
        <f t="shared" si="386"/>
        <v>0</v>
      </c>
      <c r="J937" s="230">
        <f t="shared" si="387"/>
        <v>0</v>
      </c>
      <c r="K937" s="179"/>
      <c r="L937" s="183">
        <f t="shared" si="388"/>
        <v>0</v>
      </c>
      <c r="M937" s="183">
        <f t="shared" si="388"/>
        <v>0</v>
      </c>
      <c r="N937" s="230">
        <f t="shared" si="389"/>
        <v>0</v>
      </c>
      <c r="O937" s="230">
        <f t="shared" si="390"/>
        <v>0</v>
      </c>
      <c r="P937" s="181"/>
      <c r="Q937" s="199"/>
      <c r="R937" s="197" t="str">
        <f t="shared" si="382"/>
        <v/>
      </c>
      <c r="S937" s="197" t="str">
        <f t="shared" si="383"/>
        <v/>
      </c>
    </row>
    <row r="938" spans="1:19" hidden="1">
      <c r="A938" s="224" t="s">
        <v>162</v>
      </c>
      <c r="B938" s="225"/>
      <c r="C938" s="221"/>
      <c r="D938" s="222"/>
      <c r="E938" s="223"/>
      <c r="F938" s="123">
        <f t="shared" si="385"/>
        <v>0</v>
      </c>
      <c r="G938" s="206"/>
      <c r="H938" s="207"/>
      <c r="I938" s="230">
        <f t="shared" si="386"/>
        <v>0</v>
      </c>
      <c r="J938" s="230">
        <f t="shared" si="387"/>
        <v>0</v>
      </c>
      <c r="K938" s="179"/>
      <c r="L938" s="183">
        <f t="shared" si="388"/>
        <v>0</v>
      </c>
      <c r="M938" s="183">
        <f t="shared" si="388"/>
        <v>0</v>
      </c>
      <c r="N938" s="230">
        <f t="shared" si="389"/>
        <v>0</v>
      </c>
      <c r="O938" s="230">
        <f t="shared" si="390"/>
        <v>0</v>
      </c>
      <c r="P938" s="181"/>
      <c r="Q938" s="199"/>
      <c r="R938" s="197" t="str">
        <f t="shared" si="382"/>
        <v/>
      </c>
      <c r="S938" s="197" t="str">
        <f t="shared" si="383"/>
        <v/>
      </c>
    </row>
    <row r="939" spans="1:19" hidden="1">
      <c r="A939" s="224" t="s">
        <v>162</v>
      </c>
      <c r="B939" s="225"/>
      <c r="C939" s="221"/>
      <c r="D939" s="222"/>
      <c r="E939" s="223"/>
      <c r="F939" s="123">
        <f t="shared" si="385"/>
        <v>0</v>
      </c>
      <c r="G939" s="206"/>
      <c r="H939" s="207"/>
      <c r="I939" s="230">
        <f t="shared" si="386"/>
        <v>0</v>
      </c>
      <c r="J939" s="230">
        <f t="shared" si="387"/>
        <v>0</v>
      </c>
      <c r="K939" s="179"/>
      <c r="L939" s="183">
        <f t="shared" si="388"/>
        <v>0</v>
      </c>
      <c r="M939" s="183">
        <f t="shared" si="388"/>
        <v>0</v>
      </c>
      <c r="N939" s="230">
        <f t="shared" si="389"/>
        <v>0</v>
      </c>
      <c r="O939" s="230">
        <f t="shared" si="390"/>
        <v>0</v>
      </c>
      <c r="P939" s="181"/>
      <c r="Q939" s="199"/>
      <c r="R939" s="197" t="str">
        <f t="shared" si="382"/>
        <v/>
      </c>
      <c r="S939" s="197" t="str">
        <f t="shared" si="383"/>
        <v/>
      </c>
    </row>
    <row r="940" spans="1:19" hidden="1">
      <c r="A940" s="224" t="s">
        <v>162</v>
      </c>
      <c r="B940" s="225"/>
      <c r="C940" s="221"/>
      <c r="D940" s="222"/>
      <c r="E940" s="223"/>
      <c r="F940" s="123">
        <f t="shared" si="385"/>
        <v>0</v>
      </c>
      <c r="G940" s="206"/>
      <c r="H940" s="207"/>
      <c r="I940" s="230">
        <f t="shared" si="386"/>
        <v>0</v>
      </c>
      <c r="J940" s="230">
        <f t="shared" si="387"/>
        <v>0</v>
      </c>
      <c r="K940" s="179"/>
      <c r="L940" s="183">
        <f t="shared" si="388"/>
        <v>0</v>
      </c>
      <c r="M940" s="183">
        <f t="shared" si="388"/>
        <v>0</v>
      </c>
      <c r="N940" s="230">
        <f t="shared" si="389"/>
        <v>0</v>
      </c>
      <c r="O940" s="230">
        <f t="shared" si="390"/>
        <v>0</v>
      </c>
      <c r="P940" s="181"/>
      <c r="Q940" s="199"/>
      <c r="R940" s="197" t="str">
        <f t="shared" si="382"/>
        <v/>
      </c>
      <c r="S940" s="197" t="str">
        <f t="shared" si="383"/>
        <v/>
      </c>
    </row>
    <row r="941" spans="1:19" hidden="1">
      <c r="A941" s="224" t="s">
        <v>162</v>
      </c>
      <c r="B941" s="225"/>
      <c r="C941" s="221"/>
      <c r="D941" s="222"/>
      <c r="E941" s="223"/>
      <c r="F941" s="123">
        <f t="shared" si="385"/>
        <v>0</v>
      </c>
      <c r="G941" s="206"/>
      <c r="H941" s="207"/>
      <c r="I941" s="230">
        <f t="shared" si="386"/>
        <v>0</v>
      </c>
      <c r="J941" s="230">
        <f t="shared" si="387"/>
        <v>0</v>
      </c>
      <c r="K941" s="179"/>
      <c r="L941" s="183">
        <f t="shared" si="388"/>
        <v>0</v>
      </c>
      <c r="M941" s="183">
        <f t="shared" si="388"/>
        <v>0</v>
      </c>
      <c r="N941" s="230">
        <f t="shared" si="389"/>
        <v>0</v>
      </c>
      <c r="O941" s="230">
        <f t="shared" si="390"/>
        <v>0</v>
      </c>
      <c r="P941" s="181"/>
      <c r="Q941" s="199"/>
      <c r="R941" s="197" t="str">
        <f t="shared" si="382"/>
        <v/>
      </c>
      <c r="S941" s="197" t="str">
        <f t="shared" si="383"/>
        <v/>
      </c>
    </row>
    <row r="942" spans="1:19" hidden="1">
      <c r="A942" s="224" t="s">
        <v>162</v>
      </c>
      <c r="B942" s="225"/>
      <c r="C942" s="221"/>
      <c r="D942" s="222"/>
      <c r="E942" s="223"/>
      <c r="F942" s="123">
        <f t="shared" si="385"/>
        <v>0</v>
      </c>
      <c r="G942" s="206"/>
      <c r="H942" s="207"/>
      <c r="I942" s="230">
        <f t="shared" si="386"/>
        <v>0</v>
      </c>
      <c r="J942" s="230">
        <f t="shared" si="387"/>
        <v>0</v>
      </c>
      <c r="K942" s="179"/>
      <c r="L942" s="183">
        <f t="shared" si="388"/>
        <v>0</v>
      </c>
      <c r="M942" s="183">
        <f t="shared" si="388"/>
        <v>0</v>
      </c>
      <c r="N942" s="230">
        <f t="shared" si="389"/>
        <v>0</v>
      </c>
      <c r="O942" s="230">
        <f t="shared" si="390"/>
        <v>0</v>
      </c>
      <c r="P942" s="181"/>
      <c r="Q942" s="199"/>
      <c r="R942" s="197" t="str">
        <f t="shared" si="382"/>
        <v/>
      </c>
      <c r="S942" s="197" t="str">
        <f t="shared" si="383"/>
        <v/>
      </c>
    </row>
    <row r="943" spans="1:19" hidden="1">
      <c r="A943" s="224" t="s">
        <v>162</v>
      </c>
      <c r="B943" s="225"/>
      <c r="C943" s="221"/>
      <c r="D943" s="222"/>
      <c r="E943" s="223"/>
      <c r="F943" s="123">
        <f t="shared" si="385"/>
        <v>0</v>
      </c>
      <c r="G943" s="206"/>
      <c r="H943" s="207"/>
      <c r="I943" s="230">
        <f t="shared" si="386"/>
        <v>0</v>
      </c>
      <c r="J943" s="230">
        <f t="shared" si="387"/>
        <v>0</v>
      </c>
      <c r="K943" s="179"/>
      <c r="L943" s="183">
        <f t="shared" si="388"/>
        <v>0</v>
      </c>
      <c r="M943" s="183">
        <f t="shared" si="388"/>
        <v>0</v>
      </c>
      <c r="N943" s="230">
        <f t="shared" si="389"/>
        <v>0</v>
      </c>
      <c r="O943" s="230">
        <f t="shared" si="390"/>
        <v>0</v>
      </c>
      <c r="P943" s="181"/>
      <c r="Q943" s="199"/>
      <c r="R943" s="197" t="str">
        <f t="shared" si="382"/>
        <v/>
      </c>
      <c r="S943" s="197" t="str">
        <f t="shared" si="383"/>
        <v/>
      </c>
    </row>
    <row r="944" spans="1:19" hidden="1">
      <c r="A944" s="224" t="s">
        <v>162</v>
      </c>
      <c r="B944" s="225"/>
      <c r="C944" s="221"/>
      <c r="D944" s="222"/>
      <c r="E944" s="223"/>
      <c r="F944" s="123">
        <f t="shared" si="385"/>
        <v>0</v>
      </c>
      <c r="G944" s="206"/>
      <c r="H944" s="207"/>
      <c r="I944" s="230">
        <f t="shared" si="386"/>
        <v>0</v>
      </c>
      <c r="J944" s="230">
        <f t="shared" si="387"/>
        <v>0</v>
      </c>
      <c r="K944" s="179"/>
      <c r="L944" s="183">
        <f t="shared" si="388"/>
        <v>0</v>
      </c>
      <c r="M944" s="183">
        <f t="shared" si="388"/>
        <v>0</v>
      </c>
      <c r="N944" s="230">
        <f t="shared" si="389"/>
        <v>0</v>
      </c>
      <c r="O944" s="230">
        <f t="shared" si="390"/>
        <v>0</v>
      </c>
      <c r="P944" s="181"/>
      <c r="Q944" s="199"/>
      <c r="R944" s="197" t="str">
        <f t="shared" si="382"/>
        <v/>
      </c>
      <c r="S944" s="197" t="str">
        <f t="shared" si="383"/>
        <v/>
      </c>
    </row>
    <row r="945" spans="1:19" hidden="1">
      <c r="A945" s="224" t="s">
        <v>162</v>
      </c>
      <c r="B945" s="225"/>
      <c r="C945" s="221"/>
      <c r="D945" s="222"/>
      <c r="E945" s="223"/>
      <c r="F945" s="123">
        <f t="shared" si="385"/>
        <v>0</v>
      </c>
      <c r="G945" s="206"/>
      <c r="H945" s="207"/>
      <c r="I945" s="230">
        <f t="shared" si="386"/>
        <v>0</v>
      </c>
      <c r="J945" s="230">
        <f t="shared" si="387"/>
        <v>0</v>
      </c>
      <c r="K945" s="179"/>
      <c r="L945" s="183">
        <f t="shared" si="388"/>
        <v>0</v>
      </c>
      <c r="M945" s="183">
        <f t="shared" si="388"/>
        <v>0</v>
      </c>
      <c r="N945" s="230">
        <f t="shared" si="389"/>
        <v>0</v>
      </c>
      <c r="O945" s="230">
        <f t="shared" si="390"/>
        <v>0</v>
      </c>
      <c r="P945" s="181"/>
      <c r="Q945" s="199"/>
      <c r="R945" s="197" t="str">
        <f t="shared" si="382"/>
        <v/>
      </c>
      <c r="S945" s="197" t="str">
        <f t="shared" si="383"/>
        <v/>
      </c>
    </row>
    <row r="946" spans="1:19" hidden="1">
      <c r="A946" s="224" t="s">
        <v>162</v>
      </c>
      <c r="B946" s="225"/>
      <c r="C946" s="221"/>
      <c r="D946" s="222"/>
      <c r="E946" s="223"/>
      <c r="F946" s="123">
        <f t="shared" si="385"/>
        <v>0</v>
      </c>
      <c r="G946" s="206"/>
      <c r="H946" s="207"/>
      <c r="I946" s="230">
        <f t="shared" si="386"/>
        <v>0</v>
      </c>
      <c r="J946" s="230">
        <f t="shared" si="387"/>
        <v>0</v>
      </c>
      <c r="K946" s="179"/>
      <c r="L946" s="183">
        <f t="shared" si="388"/>
        <v>0</v>
      </c>
      <c r="M946" s="183">
        <f t="shared" si="388"/>
        <v>0</v>
      </c>
      <c r="N946" s="230">
        <f t="shared" si="389"/>
        <v>0</v>
      </c>
      <c r="O946" s="230">
        <f t="shared" si="390"/>
        <v>0</v>
      </c>
      <c r="P946" s="181"/>
      <c r="Q946" s="199"/>
      <c r="R946" s="197" t="str">
        <f t="shared" si="382"/>
        <v/>
      </c>
      <c r="S946" s="197" t="str">
        <f t="shared" si="383"/>
        <v/>
      </c>
    </row>
    <row r="947" spans="1:19" hidden="1">
      <c r="A947" s="224" t="s">
        <v>162</v>
      </c>
      <c r="B947" s="225"/>
      <c r="C947" s="221"/>
      <c r="D947" s="222"/>
      <c r="E947" s="223"/>
      <c r="F947" s="123">
        <f t="shared" si="385"/>
        <v>0</v>
      </c>
      <c r="G947" s="206"/>
      <c r="H947" s="207"/>
      <c r="I947" s="230">
        <f t="shared" si="386"/>
        <v>0</v>
      </c>
      <c r="J947" s="230">
        <f t="shared" si="387"/>
        <v>0</v>
      </c>
      <c r="K947" s="179"/>
      <c r="L947" s="183">
        <f t="shared" si="388"/>
        <v>0</v>
      </c>
      <c r="M947" s="183">
        <f t="shared" si="388"/>
        <v>0</v>
      </c>
      <c r="N947" s="230">
        <f t="shared" si="389"/>
        <v>0</v>
      </c>
      <c r="O947" s="230">
        <f t="shared" si="390"/>
        <v>0</v>
      </c>
      <c r="P947" s="181"/>
      <c r="Q947" s="199"/>
      <c r="R947" s="197" t="str">
        <f t="shared" si="382"/>
        <v/>
      </c>
      <c r="S947" s="197" t="str">
        <f t="shared" si="383"/>
        <v/>
      </c>
    </row>
    <row r="948" spans="1:19" hidden="1">
      <c r="A948" s="224" t="s">
        <v>162</v>
      </c>
      <c r="B948" s="225"/>
      <c r="C948" s="221"/>
      <c r="D948" s="222"/>
      <c r="E948" s="223"/>
      <c r="F948" s="123">
        <f t="shared" si="385"/>
        <v>0</v>
      </c>
      <c r="G948" s="206"/>
      <c r="H948" s="207"/>
      <c r="I948" s="230">
        <f t="shared" si="386"/>
        <v>0</v>
      </c>
      <c r="J948" s="230">
        <f t="shared" si="387"/>
        <v>0</v>
      </c>
      <c r="K948" s="179"/>
      <c r="L948" s="183">
        <f t="shared" si="388"/>
        <v>0</v>
      </c>
      <c r="M948" s="183">
        <f t="shared" si="388"/>
        <v>0</v>
      </c>
      <c r="N948" s="230">
        <f t="shared" si="389"/>
        <v>0</v>
      </c>
      <c r="O948" s="230">
        <f t="shared" si="390"/>
        <v>0</v>
      </c>
      <c r="P948" s="181"/>
      <c r="Q948" s="199"/>
      <c r="R948" s="197" t="str">
        <f t="shared" si="382"/>
        <v/>
      </c>
      <c r="S948" s="197" t="str">
        <f t="shared" si="383"/>
        <v/>
      </c>
    </row>
    <row r="949" spans="1:19" hidden="1">
      <c r="A949" s="224" t="s">
        <v>162</v>
      </c>
      <c r="B949" s="225"/>
      <c r="C949" s="221"/>
      <c r="D949" s="222"/>
      <c r="E949" s="223"/>
      <c r="F949" s="123">
        <f t="shared" si="385"/>
        <v>0</v>
      </c>
      <c r="G949" s="206"/>
      <c r="H949" s="207"/>
      <c r="I949" s="230">
        <f t="shared" si="386"/>
        <v>0</v>
      </c>
      <c r="J949" s="230">
        <f t="shared" si="387"/>
        <v>0</v>
      </c>
      <c r="K949" s="179"/>
      <c r="L949" s="183">
        <f t="shared" si="388"/>
        <v>0</v>
      </c>
      <c r="M949" s="183">
        <f t="shared" si="388"/>
        <v>0</v>
      </c>
      <c r="N949" s="230">
        <f t="shared" si="389"/>
        <v>0</v>
      </c>
      <c r="O949" s="230">
        <f t="shared" si="390"/>
        <v>0</v>
      </c>
      <c r="P949" s="181"/>
      <c r="Q949" s="199"/>
      <c r="R949" s="197" t="str">
        <f t="shared" si="382"/>
        <v/>
      </c>
      <c r="S949" s="197" t="str">
        <f t="shared" si="383"/>
        <v/>
      </c>
    </row>
    <row r="950" spans="1:19" hidden="1">
      <c r="A950" s="224" t="s">
        <v>162</v>
      </c>
      <c r="B950" s="225"/>
      <c r="C950" s="221"/>
      <c r="D950" s="222"/>
      <c r="E950" s="223"/>
      <c r="F950" s="123">
        <f t="shared" si="385"/>
        <v>0</v>
      </c>
      <c r="G950" s="206"/>
      <c r="H950" s="207"/>
      <c r="I950" s="230">
        <f t="shared" si="386"/>
        <v>0</v>
      </c>
      <c r="J950" s="230">
        <f t="shared" si="387"/>
        <v>0</v>
      </c>
      <c r="K950" s="179"/>
      <c r="L950" s="183">
        <f t="shared" si="388"/>
        <v>0</v>
      </c>
      <c r="M950" s="183">
        <f t="shared" si="388"/>
        <v>0</v>
      </c>
      <c r="N950" s="230">
        <f t="shared" si="389"/>
        <v>0</v>
      </c>
      <c r="O950" s="230">
        <f t="shared" si="390"/>
        <v>0</v>
      </c>
      <c r="P950" s="181"/>
      <c r="Q950" s="199"/>
      <c r="R950" s="197" t="str">
        <f t="shared" si="382"/>
        <v/>
      </c>
      <c r="S950" s="197" t="str">
        <f t="shared" si="383"/>
        <v/>
      </c>
    </row>
    <row r="951" spans="1:19" hidden="1">
      <c r="A951" s="224" t="s">
        <v>162</v>
      </c>
      <c r="B951" s="225"/>
      <c r="C951" s="221"/>
      <c r="D951" s="222"/>
      <c r="E951" s="223"/>
      <c r="F951" s="123">
        <f t="shared" si="385"/>
        <v>0</v>
      </c>
      <c r="G951" s="206"/>
      <c r="H951" s="207"/>
      <c r="I951" s="230">
        <f t="shared" si="386"/>
        <v>0</v>
      </c>
      <c r="J951" s="230">
        <f t="shared" si="387"/>
        <v>0</v>
      </c>
      <c r="K951" s="179"/>
      <c r="L951" s="183">
        <f t="shared" si="388"/>
        <v>0</v>
      </c>
      <c r="M951" s="183">
        <f t="shared" si="388"/>
        <v>0</v>
      </c>
      <c r="N951" s="230">
        <f t="shared" si="389"/>
        <v>0</v>
      </c>
      <c r="O951" s="230">
        <f t="shared" si="390"/>
        <v>0</v>
      </c>
      <c r="P951" s="181"/>
      <c r="Q951" s="199"/>
      <c r="R951" s="197" t="str">
        <f t="shared" si="382"/>
        <v/>
      </c>
      <c r="S951" s="197" t="str">
        <f t="shared" si="383"/>
        <v/>
      </c>
    </row>
    <row r="952" spans="1:19" hidden="1">
      <c r="A952" s="224" t="s">
        <v>162</v>
      </c>
      <c r="B952" s="225"/>
      <c r="C952" s="221"/>
      <c r="D952" s="222"/>
      <c r="E952" s="223"/>
      <c r="F952" s="123">
        <f t="shared" si="385"/>
        <v>0</v>
      </c>
      <c r="G952" s="206"/>
      <c r="H952" s="207"/>
      <c r="I952" s="230">
        <f t="shared" si="386"/>
        <v>0</v>
      </c>
      <c r="J952" s="230">
        <f t="shared" si="387"/>
        <v>0</v>
      </c>
      <c r="K952" s="179"/>
      <c r="L952" s="183">
        <f t="shared" si="388"/>
        <v>0</v>
      </c>
      <c r="M952" s="183">
        <f t="shared" si="388"/>
        <v>0</v>
      </c>
      <c r="N952" s="230">
        <f t="shared" si="389"/>
        <v>0</v>
      </c>
      <c r="O952" s="230">
        <f t="shared" si="390"/>
        <v>0</v>
      </c>
      <c r="P952" s="181"/>
      <c r="Q952" s="199"/>
      <c r="R952" s="197" t="str">
        <f t="shared" si="382"/>
        <v/>
      </c>
      <c r="S952" s="197" t="str">
        <f t="shared" si="383"/>
        <v/>
      </c>
    </row>
    <row r="953" spans="1:19" hidden="1">
      <c r="A953" s="224" t="s">
        <v>162</v>
      </c>
      <c r="B953" s="225"/>
      <c r="C953" s="221"/>
      <c r="D953" s="222"/>
      <c r="E953" s="223"/>
      <c r="F953" s="123">
        <f t="shared" si="385"/>
        <v>0</v>
      </c>
      <c r="G953" s="206"/>
      <c r="H953" s="207"/>
      <c r="I953" s="230">
        <f t="shared" si="386"/>
        <v>0</v>
      </c>
      <c r="J953" s="230">
        <f t="shared" si="387"/>
        <v>0</v>
      </c>
      <c r="K953" s="179"/>
      <c r="L953" s="183">
        <f t="shared" si="388"/>
        <v>0</v>
      </c>
      <c r="M953" s="183">
        <f t="shared" si="388"/>
        <v>0</v>
      </c>
      <c r="N953" s="230">
        <f t="shared" si="389"/>
        <v>0</v>
      </c>
      <c r="O953" s="230">
        <f t="shared" si="390"/>
        <v>0</v>
      </c>
      <c r="P953" s="181"/>
      <c r="Q953" s="199"/>
      <c r="R953" s="197" t="str">
        <f t="shared" si="382"/>
        <v/>
      </c>
      <c r="S953" s="197" t="str">
        <f t="shared" si="383"/>
        <v/>
      </c>
    </row>
    <row r="954" spans="1:19" hidden="1">
      <c r="A954" s="224" t="s">
        <v>162</v>
      </c>
      <c r="B954" s="225"/>
      <c r="C954" s="221"/>
      <c r="D954" s="222"/>
      <c r="E954" s="223"/>
      <c r="F954" s="123">
        <f t="shared" si="385"/>
        <v>0</v>
      </c>
      <c r="G954" s="206"/>
      <c r="H954" s="207"/>
      <c r="I954" s="230">
        <f t="shared" si="386"/>
        <v>0</v>
      </c>
      <c r="J954" s="230">
        <f t="shared" si="387"/>
        <v>0</v>
      </c>
      <c r="K954" s="179"/>
      <c r="L954" s="183">
        <f t="shared" si="388"/>
        <v>0</v>
      </c>
      <c r="M954" s="183">
        <f t="shared" si="388"/>
        <v>0</v>
      </c>
      <c r="N954" s="230">
        <f t="shared" si="389"/>
        <v>0</v>
      </c>
      <c r="O954" s="230">
        <f t="shared" si="390"/>
        <v>0</v>
      </c>
      <c r="P954" s="181"/>
      <c r="Q954" s="199"/>
      <c r="R954" s="197" t="str">
        <f t="shared" si="382"/>
        <v/>
      </c>
      <c r="S954" s="197" t="str">
        <f t="shared" si="383"/>
        <v/>
      </c>
    </row>
    <row r="955" spans="1:19" hidden="1">
      <c r="A955" s="224" t="s">
        <v>162</v>
      </c>
      <c r="B955" s="225"/>
      <c r="C955" s="221"/>
      <c r="D955" s="222"/>
      <c r="E955" s="223"/>
      <c r="F955" s="123">
        <f t="shared" si="385"/>
        <v>0</v>
      </c>
      <c r="G955" s="206"/>
      <c r="H955" s="207"/>
      <c r="I955" s="230">
        <f t="shared" si="386"/>
        <v>0</v>
      </c>
      <c r="J955" s="230">
        <f t="shared" si="387"/>
        <v>0</v>
      </c>
      <c r="K955" s="179"/>
      <c r="L955" s="183">
        <f t="shared" si="388"/>
        <v>0</v>
      </c>
      <c r="M955" s="183">
        <f t="shared" si="388"/>
        <v>0</v>
      </c>
      <c r="N955" s="230">
        <f t="shared" si="389"/>
        <v>0</v>
      </c>
      <c r="O955" s="230">
        <f t="shared" si="390"/>
        <v>0</v>
      </c>
      <c r="P955" s="181"/>
      <c r="Q955" s="199"/>
      <c r="R955" s="197" t="str">
        <f t="shared" si="382"/>
        <v/>
      </c>
      <c r="S955" s="197" t="str">
        <f t="shared" si="383"/>
        <v/>
      </c>
    </row>
    <row r="956" spans="1:19" hidden="1">
      <c r="A956" s="224" t="s">
        <v>162</v>
      </c>
      <c r="B956" s="225"/>
      <c r="C956" s="221"/>
      <c r="D956" s="222"/>
      <c r="E956" s="223"/>
      <c r="F956" s="123">
        <f t="shared" si="385"/>
        <v>0</v>
      </c>
      <c r="G956" s="206"/>
      <c r="H956" s="207"/>
      <c r="I956" s="230">
        <f t="shared" si="386"/>
        <v>0</v>
      </c>
      <c r="J956" s="230">
        <f t="shared" si="387"/>
        <v>0</v>
      </c>
      <c r="K956" s="179"/>
      <c r="L956" s="183">
        <f t="shared" si="388"/>
        <v>0</v>
      </c>
      <c r="M956" s="183">
        <f t="shared" si="388"/>
        <v>0</v>
      </c>
      <c r="N956" s="230">
        <f t="shared" si="389"/>
        <v>0</v>
      </c>
      <c r="O956" s="230">
        <f t="shared" si="390"/>
        <v>0</v>
      </c>
      <c r="P956" s="181"/>
      <c r="Q956" s="199"/>
      <c r="R956" s="197" t="str">
        <f t="shared" si="382"/>
        <v/>
      </c>
      <c r="S956" s="197" t="str">
        <f t="shared" si="383"/>
        <v/>
      </c>
    </row>
    <row r="957" spans="1:19" hidden="1">
      <c r="A957" s="224" t="s">
        <v>162</v>
      </c>
      <c r="B957" s="225"/>
      <c r="C957" s="221"/>
      <c r="D957" s="222"/>
      <c r="E957" s="223"/>
      <c r="F957" s="123">
        <f t="shared" si="385"/>
        <v>0</v>
      </c>
      <c r="G957" s="206"/>
      <c r="H957" s="207"/>
      <c r="I957" s="230">
        <f t="shared" si="386"/>
        <v>0</v>
      </c>
      <c r="J957" s="230">
        <f t="shared" si="387"/>
        <v>0</v>
      </c>
      <c r="K957" s="179"/>
      <c r="L957" s="183">
        <f t="shared" si="388"/>
        <v>0</v>
      </c>
      <c r="M957" s="183">
        <f t="shared" si="388"/>
        <v>0</v>
      </c>
      <c r="N957" s="230">
        <f t="shared" si="389"/>
        <v>0</v>
      </c>
      <c r="O957" s="230">
        <f t="shared" si="390"/>
        <v>0</v>
      </c>
      <c r="P957" s="181"/>
      <c r="Q957" s="199"/>
      <c r="R957" s="197" t="str">
        <f t="shared" si="382"/>
        <v/>
      </c>
      <c r="S957" s="197" t="str">
        <f t="shared" si="383"/>
        <v/>
      </c>
    </row>
    <row r="958" spans="1:19" hidden="1">
      <c r="A958" s="224" t="s">
        <v>162</v>
      </c>
      <c r="B958" s="225"/>
      <c r="C958" s="221"/>
      <c r="D958" s="222"/>
      <c r="E958" s="223"/>
      <c r="F958" s="123">
        <f t="shared" si="385"/>
        <v>0</v>
      </c>
      <c r="G958" s="206"/>
      <c r="H958" s="207"/>
      <c r="I958" s="230">
        <f t="shared" si="386"/>
        <v>0</v>
      </c>
      <c r="J958" s="230">
        <f t="shared" si="387"/>
        <v>0</v>
      </c>
      <c r="K958" s="179"/>
      <c r="L958" s="183">
        <f t="shared" si="388"/>
        <v>0</v>
      </c>
      <c r="M958" s="183">
        <f t="shared" si="388"/>
        <v>0</v>
      </c>
      <c r="N958" s="230">
        <f t="shared" si="389"/>
        <v>0</v>
      </c>
      <c r="O958" s="230">
        <f t="shared" si="390"/>
        <v>0</v>
      </c>
      <c r="P958" s="181"/>
      <c r="Q958" s="199"/>
      <c r="R958" s="197" t="str">
        <f t="shared" si="382"/>
        <v/>
      </c>
      <c r="S958" s="197" t="str">
        <f t="shared" si="383"/>
        <v/>
      </c>
    </row>
    <row r="959" spans="1:19" hidden="1">
      <c r="A959" s="224" t="s">
        <v>162</v>
      </c>
      <c r="B959" s="225"/>
      <c r="C959" s="221"/>
      <c r="D959" s="222"/>
      <c r="E959" s="223"/>
      <c r="F959" s="123">
        <f t="shared" si="385"/>
        <v>0</v>
      </c>
      <c r="G959" s="206"/>
      <c r="H959" s="207"/>
      <c r="I959" s="230">
        <f t="shared" si="386"/>
        <v>0</v>
      </c>
      <c r="J959" s="230">
        <f t="shared" si="387"/>
        <v>0</v>
      </c>
      <c r="K959" s="179"/>
      <c r="L959" s="183">
        <f t="shared" si="388"/>
        <v>0</v>
      </c>
      <c r="M959" s="183">
        <f t="shared" si="388"/>
        <v>0</v>
      </c>
      <c r="N959" s="230">
        <f t="shared" si="389"/>
        <v>0</v>
      </c>
      <c r="O959" s="230">
        <f t="shared" si="390"/>
        <v>0</v>
      </c>
      <c r="P959" s="181"/>
      <c r="Q959" s="199"/>
      <c r="R959" s="197" t="str">
        <f t="shared" si="382"/>
        <v/>
      </c>
      <c r="S959" s="197" t="str">
        <f t="shared" si="383"/>
        <v/>
      </c>
    </row>
    <row r="960" spans="1:19" hidden="1">
      <c r="A960" s="224" t="s">
        <v>162</v>
      </c>
      <c r="B960" s="225"/>
      <c r="C960" s="221"/>
      <c r="D960" s="222"/>
      <c r="E960" s="223"/>
      <c r="F960" s="123">
        <f t="shared" si="385"/>
        <v>0</v>
      </c>
      <c r="G960" s="206"/>
      <c r="H960" s="207"/>
      <c r="I960" s="230">
        <f t="shared" si="386"/>
        <v>0</v>
      </c>
      <c r="J960" s="230">
        <f t="shared" si="387"/>
        <v>0</v>
      </c>
      <c r="K960" s="179"/>
      <c r="L960" s="183">
        <f t="shared" si="388"/>
        <v>0</v>
      </c>
      <c r="M960" s="183">
        <f t="shared" si="388"/>
        <v>0</v>
      </c>
      <c r="N960" s="230">
        <f t="shared" si="389"/>
        <v>0</v>
      </c>
      <c r="O960" s="230">
        <f t="shared" si="390"/>
        <v>0</v>
      </c>
      <c r="P960" s="181"/>
      <c r="Q960" s="199"/>
      <c r="R960" s="197" t="str">
        <f t="shared" si="382"/>
        <v/>
      </c>
      <c r="S960" s="197" t="str">
        <f t="shared" si="383"/>
        <v/>
      </c>
    </row>
    <row r="961" spans="1:19" hidden="1">
      <c r="A961" s="224" t="s">
        <v>162</v>
      </c>
      <c r="B961" s="225"/>
      <c r="C961" s="221"/>
      <c r="D961" s="222"/>
      <c r="E961" s="223"/>
      <c r="F961" s="123">
        <f t="shared" si="385"/>
        <v>0</v>
      </c>
      <c r="G961" s="206"/>
      <c r="H961" s="207"/>
      <c r="I961" s="230">
        <f t="shared" si="386"/>
        <v>0</v>
      </c>
      <c r="J961" s="230">
        <f t="shared" si="387"/>
        <v>0</v>
      </c>
      <c r="K961" s="179"/>
      <c r="L961" s="183">
        <f t="shared" si="388"/>
        <v>0</v>
      </c>
      <c r="M961" s="183">
        <f t="shared" si="388"/>
        <v>0</v>
      </c>
      <c r="N961" s="230">
        <f t="shared" si="389"/>
        <v>0</v>
      </c>
      <c r="O961" s="230">
        <f t="shared" si="390"/>
        <v>0</v>
      </c>
      <c r="P961" s="181"/>
      <c r="Q961" s="199"/>
      <c r="R961" s="197" t="str">
        <f t="shared" si="382"/>
        <v/>
      </c>
      <c r="S961" s="197" t="str">
        <f t="shared" si="383"/>
        <v/>
      </c>
    </row>
    <row r="962" spans="1:19" hidden="1">
      <c r="A962" s="224" t="s">
        <v>162</v>
      </c>
      <c r="B962" s="225"/>
      <c r="C962" s="221"/>
      <c r="D962" s="222"/>
      <c r="E962" s="223"/>
      <c r="F962" s="123">
        <f t="shared" si="385"/>
        <v>0</v>
      </c>
      <c r="G962" s="206"/>
      <c r="H962" s="207"/>
      <c r="I962" s="230">
        <f t="shared" si="386"/>
        <v>0</v>
      </c>
      <c r="J962" s="230">
        <f t="shared" si="387"/>
        <v>0</v>
      </c>
      <c r="K962" s="179"/>
      <c r="L962" s="183">
        <f t="shared" si="388"/>
        <v>0</v>
      </c>
      <c r="M962" s="183">
        <f t="shared" si="388"/>
        <v>0</v>
      </c>
      <c r="N962" s="230">
        <f t="shared" si="389"/>
        <v>0</v>
      </c>
      <c r="O962" s="230">
        <f t="shared" si="390"/>
        <v>0</v>
      </c>
      <c r="P962" s="181"/>
      <c r="Q962" s="199"/>
      <c r="R962" s="197" t="str">
        <f t="shared" si="382"/>
        <v/>
      </c>
      <c r="S962" s="197" t="str">
        <f t="shared" si="383"/>
        <v/>
      </c>
    </row>
    <row r="963" spans="1:19" hidden="1">
      <c r="A963" s="224" t="s">
        <v>162</v>
      </c>
      <c r="B963" s="225"/>
      <c r="C963" s="221"/>
      <c r="D963" s="222"/>
      <c r="E963" s="223"/>
      <c r="F963" s="123">
        <f t="shared" si="385"/>
        <v>0</v>
      </c>
      <c r="G963" s="206"/>
      <c r="H963" s="207"/>
      <c r="I963" s="230">
        <f t="shared" si="386"/>
        <v>0</v>
      </c>
      <c r="J963" s="230">
        <f t="shared" si="387"/>
        <v>0</v>
      </c>
      <c r="K963" s="179"/>
      <c r="L963" s="183">
        <f t="shared" si="388"/>
        <v>0</v>
      </c>
      <c r="M963" s="183">
        <f t="shared" si="388"/>
        <v>0</v>
      </c>
      <c r="N963" s="230">
        <f t="shared" si="389"/>
        <v>0</v>
      </c>
      <c r="O963" s="230">
        <f t="shared" si="390"/>
        <v>0</v>
      </c>
      <c r="P963" s="181"/>
      <c r="Q963" s="199"/>
      <c r="R963" s="197" t="str">
        <f t="shared" si="382"/>
        <v/>
      </c>
      <c r="S963" s="197" t="str">
        <f t="shared" si="383"/>
        <v/>
      </c>
    </row>
    <row r="964" spans="1:19" hidden="1">
      <c r="A964" s="224" t="s">
        <v>162</v>
      </c>
      <c r="B964" s="225"/>
      <c r="C964" s="221"/>
      <c r="D964" s="222"/>
      <c r="E964" s="223"/>
      <c r="F964" s="123">
        <f t="shared" si="385"/>
        <v>0</v>
      </c>
      <c r="G964" s="206"/>
      <c r="H964" s="207"/>
      <c r="I964" s="230">
        <f t="shared" si="386"/>
        <v>0</v>
      </c>
      <c r="J964" s="230">
        <f t="shared" si="387"/>
        <v>0</v>
      </c>
      <c r="K964" s="179"/>
      <c r="L964" s="183">
        <f t="shared" si="388"/>
        <v>0</v>
      </c>
      <c r="M964" s="183">
        <f t="shared" si="388"/>
        <v>0</v>
      </c>
      <c r="N964" s="230">
        <f t="shared" si="389"/>
        <v>0</v>
      </c>
      <c r="O964" s="230">
        <f t="shared" si="390"/>
        <v>0</v>
      </c>
      <c r="P964" s="181"/>
      <c r="Q964" s="199"/>
      <c r="R964" s="197" t="str">
        <f t="shared" si="382"/>
        <v/>
      </c>
      <c r="S964" s="197" t="str">
        <f t="shared" si="383"/>
        <v/>
      </c>
    </row>
    <row r="965" spans="1:19" hidden="1">
      <c r="A965" s="224" t="s">
        <v>162</v>
      </c>
      <c r="B965" s="225"/>
      <c r="C965" s="221"/>
      <c r="D965" s="222"/>
      <c r="E965" s="223"/>
      <c r="F965" s="123">
        <f t="shared" si="385"/>
        <v>0</v>
      </c>
      <c r="G965" s="206"/>
      <c r="H965" s="207"/>
      <c r="I965" s="230">
        <f t="shared" si="386"/>
        <v>0</v>
      </c>
      <c r="J965" s="230">
        <f t="shared" si="387"/>
        <v>0</v>
      </c>
      <c r="K965" s="179"/>
      <c r="L965" s="183">
        <f t="shared" si="388"/>
        <v>0</v>
      </c>
      <c r="M965" s="183">
        <f t="shared" si="388"/>
        <v>0</v>
      </c>
      <c r="N965" s="230">
        <f t="shared" si="389"/>
        <v>0</v>
      </c>
      <c r="O965" s="230">
        <f t="shared" si="390"/>
        <v>0</v>
      </c>
      <c r="P965" s="181"/>
      <c r="Q965" s="199"/>
      <c r="R965" s="197" t="str">
        <f t="shared" si="382"/>
        <v/>
      </c>
      <c r="S965" s="197" t="str">
        <f t="shared" si="383"/>
        <v/>
      </c>
    </row>
    <row r="966" spans="1:19" hidden="1">
      <c r="A966" s="224" t="s">
        <v>162</v>
      </c>
      <c r="B966" s="225"/>
      <c r="C966" s="221"/>
      <c r="D966" s="222"/>
      <c r="E966" s="223"/>
      <c r="F966" s="123">
        <f t="shared" si="385"/>
        <v>0</v>
      </c>
      <c r="G966" s="206"/>
      <c r="H966" s="207"/>
      <c r="I966" s="230">
        <f t="shared" si="386"/>
        <v>0</v>
      </c>
      <c r="J966" s="230">
        <f t="shared" si="387"/>
        <v>0</v>
      </c>
      <c r="K966" s="179"/>
      <c r="L966" s="183">
        <f t="shared" si="388"/>
        <v>0</v>
      </c>
      <c r="M966" s="183">
        <f t="shared" si="388"/>
        <v>0</v>
      </c>
      <c r="N966" s="230">
        <f t="shared" si="389"/>
        <v>0</v>
      </c>
      <c r="O966" s="230">
        <f t="shared" si="390"/>
        <v>0</v>
      </c>
      <c r="P966" s="181"/>
      <c r="Q966" s="199"/>
      <c r="R966" s="197" t="str">
        <f t="shared" si="382"/>
        <v/>
      </c>
      <c r="S966" s="197" t="str">
        <f t="shared" si="383"/>
        <v/>
      </c>
    </row>
    <row r="967" spans="1:19" hidden="1">
      <c r="A967" s="224" t="s">
        <v>162</v>
      </c>
      <c r="B967" s="225"/>
      <c r="C967" s="221"/>
      <c r="D967" s="222"/>
      <c r="E967" s="223"/>
      <c r="F967" s="123">
        <f t="shared" si="385"/>
        <v>0</v>
      </c>
      <c r="G967" s="206"/>
      <c r="H967" s="207"/>
      <c r="I967" s="230">
        <f t="shared" si="386"/>
        <v>0</v>
      </c>
      <c r="J967" s="230">
        <f t="shared" si="387"/>
        <v>0</v>
      </c>
      <c r="K967" s="179"/>
      <c r="L967" s="183">
        <f t="shared" si="388"/>
        <v>0</v>
      </c>
      <c r="M967" s="183">
        <f t="shared" si="388"/>
        <v>0</v>
      </c>
      <c r="N967" s="230">
        <f t="shared" si="389"/>
        <v>0</v>
      </c>
      <c r="O967" s="230">
        <f t="shared" si="390"/>
        <v>0</v>
      </c>
      <c r="P967" s="181"/>
      <c r="Q967" s="199"/>
      <c r="R967" s="197" t="str">
        <f t="shared" si="382"/>
        <v/>
      </c>
      <c r="S967" s="197" t="str">
        <f t="shared" si="383"/>
        <v/>
      </c>
    </row>
    <row r="968" spans="1:19" hidden="1">
      <c r="A968" s="224" t="s">
        <v>162</v>
      </c>
      <c r="B968" s="225"/>
      <c r="C968" s="221"/>
      <c r="D968" s="222"/>
      <c r="E968" s="223"/>
      <c r="F968" s="123">
        <f t="shared" si="385"/>
        <v>0</v>
      </c>
      <c r="G968" s="206"/>
      <c r="H968" s="207"/>
      <c r="I968" s="230">
        <f t="shared" si="386"/>
        <v>0</v>
      </c>
      <c r="J968" s="230">
        <f t="shared" si="387"/>
        <v>0</v>
      </c>
      <c r="K968" s="179"/>
      <c r="L968" s="183">
        <f t="shared" si="388"/>
        <v>0</v>
      </c>
      <c r="M968" s="183">
        <f t="shared" si="388"/>
        <v>0</v>
      </c>
      <c r="N968" s="230">
        <f t="shared" si="389"/>
        <v>0</v>
      </c>
      <c r="O968" s="230">
        <f t="shared" si="390"/>
        <v>0</v>
      </c>
      <c r="P968" s="181"/>
      <c r="Q968" s="199"/>
      <c r="R968" s="197" t="str">
        <f t="shared" si="382"/>
        <v/>
      </c>
      <c r="S968" s="197" t="str">
        <f t="shared" si="383"/>
        <v/>
      </c>
    </row>
    <row r="969" spans="1:19" hidden="1">
      <c r="A969" s="224" t="s">
        <v>162</v>
      </c>
      <c r="B969" s="225"/>
      <c r="C969" s="221"/>
      <c r="D969" s="222"/>
      <c r="E969" s="223"/>
      <c r="F969" s="123">
        <f t="shared" si="385"/>
        <v>0</v>
      </c>
      <c r="G969" s="206"/>
      <c r="H969" s="207"/>
      <c r="I969" s="230">
        <f t="shared" si="386"/>
        <v>0</v>
      </c>
      <c r="J969" s="230">
        <f t="shared" si="387"/>
        <v>0</v>
      </c>
      <c r="K969" s="179"/>
      <c r="L969" s="183">
        <f t="shared" si="388"/>
        <v>0</v>
      </c>
      <c r="M969" s="183">
        <f t="shared" si="388"/>
        <v>0</v>
      </c>
      <c r="N969" s="230">
        <f t="shared" si="389"/>
        <v>0</v>
      </c>
      <c r="O969" s="230">
        <f t="shared" si="390"/>
        <v>0</v>
      </c>
      <c r="P969" s="181"/>
      <c r="Q969" s="199"/>
      <c r="R969" s="197" t="str">
        <f t="shared" si="382"/>
        <v/>
      </c>
      <c r="S969" s="197" t="str">
        <f t="shared" si="383"/>
        <v/>
      </c>
    </row>
    <row r="970" spans="1:19" hidden="1">
      <c r="A970" s="224" t="s">
        <v>162</v>
      </c>
      <c r="B970" s="225"/>
      <c r="C970" s="221"/>
      <c r="D970" s="222"/>
      <c r="E970" s="223"/>
      <c r="F970" s="123">
        <f t="shared" si="385"/>
        <v>0</v>
      </c>
      <c r="G970" s="206"/>
      <c r="H970" s="207"/>
      <c r="I970" s="230">
        <f t="shared" si="386"/>
        <v>0</v>
      </c>
      <c r="J970" s="230">
        <f t="shared" si="387"/>
        <v>0</v>
      </c>
      <c r="K970" s="179"/>
      <c r="L970" s="183">
        <f t="shared" si="388"/>
        <v>0</v>
      </c>
      <c r="M970" s="183">
        <f t="shared" si="388"/>
        <v>0</v>
      </c>
      <c r="N970" s="230">
        <f t="shared" si="389"/>
        <v>0</v>
      </c>
      <c r="O970" s="230">
        <f t="shared" si="390"/>
        <v>0</v>
      </c>
      <c r="P970" s="181"/>
      <c r="Q970" s="199"/>
      <c r="R970" s="197" t="str">
        <f t="shared" si="382"/>
        <v/>
      </c>
      <c r="S970" s="197" t="str">
        <f t="shared" si="383"/>
        <v/>
      </c>
    </row>
    <row r="971" spans="1:19" hidden="1">
      <c r="A971" s="224" t="s">
        <v>162</v>
      </c>
      <c r="B971" s="225"/>
      <c r="C971" s="221"/>
      <c r="D971" s="222"/>
      <c r="E971" s="223"/>
      <c r="F971" s="123">
        <f t="shared" si="385"/>
        <v>0</v>
      </c>
      <c r="G971" s="206"/>
      <c r="H971" s="207"/>
      <c r="I971" s="230">
        <f t="shared" si="386"/>
        <v>0</v>
      </c>
      <c r="J971" s="230">
        <f t="shared" si="387"/>
        <v>0</v>
      </c>
      <c r="K971" s="179"/>
      <c r="L971" s="183">
        <f t="shared" si="388"/>
        <v>0</v>
      </c>
      <c r="M971" s="183">
        <f t="shared" si="388"/>
        <v>0</v>
      </c>
      <c r="N971" s="230">
        <f t="shared" si="389"/>
        <v>0</v>
      </c>
      <c r="O971" s="230">
        <f t="shared" si="390"/>
        <v>0</v>
      </c>
      <c r="P971" s="181"/>
      <c r="Q971" s="199"/>
      <c r="R971" s="197" t="str">
        <f t="shared" si="382"/>
        <v/>
      </c>
      <c r="S971" s="197" t="str">
        <f t="shared" si="383"/>
        <v/>
      </c>
    </row>
    <row r="972" spans="1:19" hidden="1">
      <c r="A972" s="224" t="s">
        <v>162</v>
      </c>
      <c r="B972" s="225"/>
      <c r="C972" s="221"/>
      <c r="D972" s="222"/>
      <c r="E972" s="223"/>
      <c r="F972" s="123">
        <f t="shared" si="385"/>
        <v>0</v>
      </c>
      <c r="G972" s="206"/>
      <c r="H972" s="207"/>
      <c r="I972" s="230">
        <f t="shared" si="386"/>
        <v>0</v>
      </c>
      <c r="J972" s="230">
        <f t="shared" si="387"/>
        <v>0</v>
      </c>
      <c r="K972" s="179"/>
      <c r="L972" s="183">
        <f t="shared" si="388"/>
        <v>0</v>
      </c>
      <c r="M972" s="183">
        <f t="shared" si="388"/>
        <v>0</v>
      </c>
      <c r="N972" s="230">
        <f t="shared" si="389"/>
        <v>0</v>
      </c>
      <c r="O972" s="230">
        <f t="shared" si="390"/>
        <v>0</v>
      </c>
      <c r="P972" s="181"/>
      <c r="Q972" s="199"/>
      <c r="R972" s="197" t="str">
        <f t="shared" ref="R972:R1035" si="391">IF(Q972="X","x",IF(Q972="xx","x",IF(O972&gt;0,"x","")))</f>
        <v/>
      </c>
      <c r="S972" s="197" t="str">
        <f t="shared" ref="S972:S1035" si="392">IF(Q972="X","x",IF(Q972="xx","x",IF(OR(J972&gt;0,O972&gt;0),"x","")))</f>
        <v/>
      </c>
    </row>
    <row r="973" spans="1:19" hidden="1">
      <c r="A973" s="224" t="s">
        <v>162</v>
      </c>
      <c r="B973" s="225"/>
      <c r="C973" s="221"/>
      <c r="D973" s="222"/>
      <c r="E973" s="223"/>
      <c r="F973" s="123">
        <f t="shared" si="385"/>
        <v>0</v>
      </c>
      <c r="G973" s="206"/>
      <c r="H973" s="207"/>
      <c r="I973" s="230">
        <f t="shared" si="386"/>
        <v>0</v>
      </c>
      <c r="J973" s="230">
        <f t="shared" si="387"/>
        <v>0</v>
      </c>
      <c r="K973" s="179"/>
      <c r="L973" s="183">
        <f t="shared" si="388"/>
        <v>0</v>
      </c>
      <c r="M973" s="183">
        <f t="shared" si="388"/>
        <v>0</v>
      </c>
      <c r="N973" s="230">
        <f t="shared" si="389"/>
        <v>0</v>
      </c>
      <c r="O973" s="230">
        <f t="shared" si="390"/>
        <v>0</v>
      </c>
      <c r="P973" s="181"/>
      <c r="Q973" s="199"/>
      <c r="R973" s="197" t="str">
        <f t="shared" si="391"/>
        <v/>
      </c>
      <c r="S973" s="197" t="str">
        <f t="shared" si="392"/>
        <v/>
      </c>
    </row>
    <row r="974" spans="1:19" hidden="1">
      <c r="A974" s="224" t="s">
        <v>162</v>
      </c>
      <c r="B974" s="225"/>
      <c r="C974" s="221"/>
      <c r="D974" s="222"/>
      <c r="E974" s="223"/>
      <c r="F974" s="123">
        <f t="shared" ref="F974" si="393">IF(E974=0,0,ROUND(E974*(1+E$10)*(1-E$11),2))</f>
        <v>0</v>
      </c>
      <c r="G974" s="206"/>
      <c r="H974" s="239"/>
      <c r="I974" s="230">
        <f t="shared" si="386"/>
        <v>0</v>
      </c>
      <c r="J974" s="230">
        <f t="shared" si="387"/>
        <v>0</v>
      </c>
      <c r="K974" s="179"/>
      <c r="L974" s="183">
        <f t="shared" ref="L974:M974" si="394">G974</f>
        <v>0</v>
      </c>
      <c r="M974" s="183">
        <f t="shared" si="394"/>
        <v>0</v>
      </c>
      <c r="N974" s="230">
        <f t="shared" si="389"/>
        <v>0</v>
      </c>
      <c r="O974" s="230">
        <f t="shared" si="390"/>
        <v>0</v>
      </c>
      <c r="P974" s="181"/>
      <c r="Q974" s="199"/>
      <c r="R974" s="197" t="str">
        <f t="shared" si="391"/>
        <v/>
      </c>
      <c r="S974" s="197" t="str">
        <f t="shared" si="392"/>
        <v/>
      </c>
    </row>
    <row r="975" spans="1:19">
      <c r="A975" s="111" t="s">
        <v>4</v>
      </c>
      <c r="B975" s="112"/>
      <c r="C975" s="113" t="s">
        <v>5</v>
      </c>
      <c r="D975" s="114"/>
      <c r="E975" s="240"/>
      <c r="F975" s="116"/>
      <c r="G975" s="117"/>
      <c r="H975" s="241">
        <f>F975</f>
        <v>0</v>
      </c>
      <c r="I975" s="174"/>
      <c r="J975" s="174"/>
      <c r="K975" s="247">
        <f>SUM(J977:J1135)</f>
        <v>16338.509999999998</v>
      </c>
      <c r="L975" s="117"/>
      <c r="M975" s="117"/>
      <c r="N975" s="174"/>
      <c r="O975" s="176"/>
      <c r="P975" s="175">
        <f>SUM(O977:O1135)</f>
        <v>16338.509999999998</v>
      </c>
      <c r="Q975" s="252" t="str">
        <f>IF(OR(K975&gt;0,P975&gt;0),"X","")</f>
        <v>X</v>
      </c>
      <c r="R975" s="237" t="str">
        <f t="shared" si="391"/>
        <v>x</v>
      </c>
      <c r="S975" s="197" t="str">
        <f t="shared" si="392"/>
        <v>x</v>
      </c>
    </row>
    <row r="976" spans="1:19" hidden="1">
      <c r="A976" s="200" t="s">
        <v>1247</v>
      </c>
      <c r="B976" s="205"/>
      <c r="C976" s="127" t="s">
        <v>1248</v>
      </c>
      <c r="D976" s="125"/>
      <c r="E976" s="204"/>
      <c r="F976" s="126"/>
      <c r="G976" s="244"/>
      <c r="H976" s="246"/>
      <c r="I976" s="248"/>
      <c r="J976" s="249"/>
      <c r="K976" s="179"/>
      <c r="L976" s="244"/>
      <c r="M976" s="246"/>
      <c r="N976" s="248"/>
      <c r="O976" s="249"/>
      <c r="P976" s="181"/>
      <c r="Q976" s="198" t="str">
        <f>IF(OR(SUM(J977:J985)&gt;0,SUM(O977:O985)&gt;0),"xx","")</f>
        <v/>
      </c>
      <c r="R976" s="197" t="str">
        <f t="shared" si="391"/>
        <v/>
      </c>
      <c r="S976" s="197" t="str">
        <f t="shared" si="392"/>
        <v/>
      </c>
    </row>
    <row r="977" spans="1:19" ht="25.5" hidden="1">
      <c r="A977" s="118">
        <v>97623</v>
      </c>
      <c r="B977" s="119" t="s">
        <v>230</v>
      </c>
      <c r="C977" s="127" t="s">
        <v>251</v>
      </c>
      <c r="D977" s="121" t="s">
        <v>238</v>
      </c>
      <c r="E977" s="122">
        <v>139.03</v>
      </c>
      <c r="F977" s="123">
        <f t="shared" ref="F977:F985" si="395">IF(E977=0,0,ROUND(E977*(1+E$10)*(1-E$11),2))</f>
        <v>167.61</v>
      </c>
      <c r="G977" s="128"/>
      <c r="H977" s="129"/>
      <c r="I977" s="182">
        <f t="shared" ref="I977:I985" si="396">IF(ISBLANK(E977),0,ROUND(F977*G977,2))</f>
        <v>0</v>
      </c>
      <c r="J977" s="182">
        <f t="shared" ref="J977:J985" si="397">IF(ISBLANK(G977),0,ROUND(G977*H977,2))</f>
        <v>0</v>
      </c>
      <c r="K977" s="179"/>
      <c r="L977" s="183">
        <f t="shared" ref="L977:M985" si="398">G977</f>
        <v>0</v>
      </c>
      <c r="M977" s="183">
        <f t="shared" si="398"/>
        <v>0</v>
      </c>
      <c r="N977" s="184">
        <f t="shared" ref="N977:N985" si="399">IF(ISBLANK(E977),0,ROUND(F977*L977,2))</f>
        <v>0</v>
      </c>
      <c r="O977" s="184">
        <f t="shared" ref="O977:O985" si="400">IF(ISBLANK(L977),0,ROUND(L977*M977,2))</f>
        <v>0</v>
      </c>
      <c r="P977" s="181"/>
      <c r="Q977" s="198"/>
      <c r="R977" s="197" t="str">
        <f t="shared" si="391"/>
        <v/>
      </c>
      <c r="S977" s="197" t="str">
        <f t="shared" si="392"/>
        <v/>
      </c>
    </row>
    <row r="978" spans="1:19" ht="25.5" hidden="1">
      <c r="A978" s="118">
        <v>97624</v>
      </c>
      <c r="B978" s="119" t="s">
        <v>230</v>
      </c>
      <c r="C978" s="127" t="s">
        <v>252</v>
      </c>
      <c r="D978" s="121" t="s">
        <v>238</v>
      </c>
      <c r="E978" s="122">
        <v>85.33</v>
      </c>
      <c r="F978" s="123">
        <f t="shared" si="395"/>
        <v>102.87</v>
      </c>
      <c r="G978" s="128"/>
      <c r="H978" s="129"/>
      <c r="I978" s="182">
        <f t="shared" si="396"/>
        <v>0</v>
      </c>
      <c r="J978" s="182">
        <f t="shared" si="397"/>
        <v>0</v>
      </c>
      <c r="K978" s="179"/>
      <c r="L978" s="183">
        <f t="shared" si="398"/>
        <v>0</v>
      </c>
      <c r="M978" s="183">
        <f t="shared" si="398"/>
        <v>0</v>
      </c>
      <c r="N978" s="184">
        <f t="shared" si="399"/>
        <v>0</v>
      </c>
      <c r="O978" s="184">
        <f t="shared" si="400"/>
        <v>0</v>
      </c>
      <c r="P978" s="181"/>
      <c r="Q978" s="198"/>
      <c r="R978" s="197" t="str">
        <f t="shared" si="391"/>
        <v/>
      </c>
      <c r="S978" s="197" t="str">
        <f t="shared" si="392"/>
        <v/>
      </c>
    </row>
    <row r="979" spans="1:19" hidden="1">
      <c r="A979" s="723" t="s">
        <v>235</v>
      </c>
      <c r="B979" s="119" t="s">
        <v>236</v>
      </c>
      <c r="C979" s="127" t="s">
        <v>237</v>
      </c>
      <c r="D979" s="121" t="s">
        <v>238</v>
      </c>
      <c r="E979" s="122">
        <v>243.49</v>
      </c>
      <c r="F979" s="123">
        <f t="shared" si="395"/>
        <v>293.55</v>
      </c>
      <c r="G979" s="128"/>
      <c r="H979" s="129"/>
      <c r="I979" s="182">
        <f t="shared" si="396"/>
        <v>0</v>
      </c>
      <c r="J979" s="182">
        <f t="shared" si="397"/>
        <v>0</v>
      </c>
      <c r="K979" s="179"/>
      <c r="L979" s="183">
        <f t="shared" si="398"/>
        <v>0</v>
      </c>
      <c r="M979" s="183">
        <f t="shared" si="398"/>
        <v>0</v>
      </c>
      <c r="N979" s="184">
        <f t="shared" si="399"/>
        <v>0</v>
      </c>
      <c r="O979" s="184">
        <f t="shared" si="400"/>
        <v>0</v>
      </c>
      <c r="P979" s="181"/>
      <c r="Q979" s="198"/>
      <c r="R979" s="197" t="str">
        <f t="shared" si="391"/>
        <v/>
      </c>
      <c r="S979" s="197" t="str">
        <f t="shared" si="392"/>
        <v/>
      </c>
    </row>
    <row r="980" spans="1:19" hidden="1">
      <c r="A980" s="723" t="s">
        <v>239</v>
      </c>
      <c r="B980" s="119" t="s">
        <v>236</v>
      </c>
      <c r="C980" s="127" t="s">
        <v>240</v>
      </c>
      <c r="D980" s="121" t="s">
        <v>238</v>
      </c>
      <c r="E980" s="122">
        <v>249.54</v>
      </c>
      <c r="F980" s="123">
        <f t="shared" si="395"/>
        <v>300.85000000000002</v>
      </c>
      <c r="G980" s="128"/>
      <c r="H980" s="129"/>
      <c r="I980" s="182">
        <f t="shared" si="396"/>
        <v>0</v>
      </c>
      <c r="J980" s="182">
        <f t="shared" si="397"/>
        <v>0</v>
      </c>
      <c r="K980" s="179"/>
      <c r="L980" s="183">
        <f t="shared" si="398"/>
        <v>0</v>
      </c>
      <c r="M980" s="183">
        <f t="shared" si="398"/>
        <v>0</v>
      </c>
      <c r="N980" s="184">
        <f t="shared" si="399"/>
        <v>0</v>
      </c>
      <c r="O980" s="184">
        <f t="shared" si="400"/>
        <v>0</v>
      </c>
      <c r="P980" s="181"/>
      <c r="Q980" s="198"/>
      <c r="R980" s="197" t="str">
        <f t="shared" si="391"/>
        <v/>
      </c>
      <c r="S980" s="197" t="str">
        <f t="shared" si="392"/>
        <v/>
      </c>
    </row>
    <row r="981" spans="1:19" hidden="1">
      <c r="A981" s="723" t="s">
        <v>241</v>
      </c>
      <c r="B981" s="119" t="s">
        <v>236</v>
      </c>
      <c r="C981" s="127" t="s">
        <v>242</v>
      </c>
      <c r="D981" s="121" t="s">
        <v>238</v>
      </c>
      <c r="E981" s="122">
        <v>365.24</v>
      </c>
      <c r="F981" s="123">
        <f t="shared" si="395"/>
        <v>440.33</v>
      </c>
      <c r="G981" s="128"/>
      <c r="H981" s="129"/>
      <c r="I981" s="182">
        <f t="shared" si="396"/>
        <v>0</v>
      </c>
      <c r="J981" s="182">
        <f t="shared" si="397"/>
        <v>0</v>
      </c>
      <c r="K981" s="179"/>
      <c r="L981" s="183">
        <f t="shared" si="398"/>
        <v>0</v>
      </c>
      <c r="M981" s="183">
        <f t="shared" si="398"/>
        <v>0</v>
      </c>
      <c r="N981" s="184">
        <f t="shared" si="399"/>
        <v>0</v>
      </c>
      <c r="O981" s="184">
        <f t="shared" si="400"/>
        <v>0</v>
      </c>
      <c r="P981" s="181"/>
      <c r="Q981" s="198"/>
      <c r="R981" s="197" t="str">
        <f t="shared" si="391"/>
        <v/>
      </c>
      <c r="S981" s="197" t="str">
        <f t="shared" si="392"/>
        <v/>
      </c>
    </row>
    <row r="982" spans="1:19" hidden="1">
      <c r="A982" s="723" t="s">
        <v>243</v>
      </c>
      <c r="B982" s="119" t="s">
        <v>236</v>
      </c>
      <c r="C982" s="127" t="s">
        <v>244</v>
      </c>
      <c r="D982" s="121" t="s">
        <v>238</v>
      </c>
      <c r="E982" s="122">
        <v>374.29</v>
      </c>
      <c r="F982" s="123">
        <f t="shared" si="395"/>
        <v>451.24</v>
      </c>
      <c r="G982" s="128"/>
      <c r="H982" s="129"/>
      <c r="I982" s="182">
        <f t="shared" si="396"/>
        <v>0</v>
      </c>
      <c r="J982" s="182">
        <f t="shared" si="397"/>
        <v>0</v>
      </c>
      <c r="K982" s="179"/>
      <c r="L982" s="183">
        <f t="shared" si="398"/>
        <v>0</v>
      </c>
      <c r="M982" s="183">
        <f t="shared" si="398"/>
        <v>0</v>
      </c>
      <c r="N982" s="184">
        <f t="shared" si="399"/>
        <v>0</v>
      </c>
      <c r="O982" s="184">
        <f t="shared" si="400"/>
        <v>0</v>
      </c>
      <c r="P982" s="181"/>
      <c r="Q982" s="198"/>
      <c r="R982" s="197" t="str">
        <f t="shared" si="391"/>
        <v/>
      </c>
      <c r="S982" s="197" t="str">
        <f t="shared" si="392"/>
        <v/>
      </c>
    </row>
    <row r="983" spans="1:19" ht="25.5" hidden="1">
      <c r="A983" s="118">
        <v>97626</v>
      </c>
      <c r="B983" s="119" t="s">
        <v>230</v>
      </c>
      <c r="C983" s="127" t="s">
        <v>254</v>
      </c>
      <c r="D983" s="121" t="s">
        <v>238</v>
      </c>
      <c r="E983" s="122">
        <v>470.64</v>
      </c>
      <c r="F983" s="123">
        <f t="shared" si="395"/>
        <v>567.4</v>
      </c>
      <c r="G983" s="128"/>
      <c r="H983" s="129"/>
      <c r="I983" s="182">
        <f t="shared" si="396"/>
        <v>0</v>
      </c>
      <c r="J983" s="182">
        <f t="shared" si="397"/>
        <v>0</v>
      </c>
      <c r="K983" s="179"/>
      <c r="L983" s="183">
        <f t="shared" si="398"/>
        <v>0</v>
      </c>
      <c r="M983" s="183">
        <f t="shared" si="398"/>
        <v>0</v>
      </c>
      <c r="N983" s="184">
        <f t="shared" si="399"/>
        <v>0</v>
      </c>
      <c r="O983" s="184">
        <f t="shared" si="400"/>
        <v>0</v>
      </c>
      <c r="P983" s="181"/>
      <c r="Q983" s="198"/>
      <c r="R983" s="197" t="str">
        <f t="shared" si="391"/>
        <v/>
      </c>
      <c r="S983" s="197" t="str">
        <f t="shared" si="392"/>
        <v/>
      </c>
    </row>
    <row r="984" spans="1:19" ht="25.5" hidden="1">
      <c r="A984" s="118">
        <v>97627</v>
      </c>
      <c r="B984" s="119" t="s">
        <v>230</v>
      </c>
      <c r="C984" s="127" t="s">
        <v>255</v>
      </c>
      <c r="D984" s="121" t="s">
        <v>238</v>
      </c>
      <c r="E984" s="122">
        <v>215.68</v>
      </c>
      <c r="F984" s="123">
        <f t="shared" si="395"/>
        <v>260.02</v>
      </c>
      <c r="G984" s="128"/>
      <c r="H984" s="129"/>
      <c r="I984" s="182">
        <f t="shared" si="396"/>
        <v>0</v>
      </c>
      <c r="J984" s="182">
        <f t="shared" si="397"/>
        <v>0</v>
      </c>
      <c r="K984" s="179"/>
      <c r="L984" s="183">
        <f t="shared" si="398"/>
        <v>0</v>
      </c>
      <c r="M984" s="183">
        <f t="shared" si="398"/>
        <v>0</v>
      </c>
      <c r="N984" s="184">
        <f t="shared" si="399"/>
        <v>0</v>
      </c>
      <c r="O984" s="184">
        <f t="shared" si="400"/>
        <v>0</v>
      </c>
      <c r="P984" s="181"/>
      <c r="Q984" s="198"/>
      <c r="R984" s="197" t="str">
        <f t="shared" si="391"/>
        <v/>
      </c>
      <c r="S984" s="197" t="str">
        <f t="shared" si="392"/>
        <v/>
      </c>
    </row>
    <row r="985" spans="1:19" hidden="1">
      <c r="A985" s="723" t="s">
        <v>247</v>
      </c>
      <c r="B985" s="119" t="s">
        <v>236</v>
      </c>
      <c r="C985" s="127" t="s">
        <v>248</v>
      </c>
      <c r="D985" s="121" t="s">
        <v>238</v>
      </c>
      <c r="E985" s="122">
        <v>121.75</v>
      </c>
      <c r="F985" s="123">
        <f t="shared" si="395"/>
        <v>146.78</v>
      </c>
      <c r="G985" s="128"/>
      <c r="H985" s="129"/>
      <c r="I985" s="182">
        <f t="shared" si="396"/>
        <v>0</v>
      </c>
      <c r="J985" s="182">
        <f t="shared" si="397"/>
        <v>0</v>
      </c>
      <c r="K985" s="179"/>
      <c r="L985" s="183">
        <f t="shared" si="398"/>
        <v>0</v>
      </c>
      <c r="M985" s="183">
        <f t="shared" si="398"/>
        <v>0</v>
      </c>
      <c r="N985" s="184">
        <f t="shared" si="399"/>
        <v>0</v>
      </c>
      <c r="O985" s="184">
        <f t="shared" si="400"/>
        <v>0</v>
      </c>
      <c r="P985" s="181"/>
      <c r="Q985" s="198"/>
      <c r="R985" s="197" t="str">
        <f t="shared" si="391"/>
        <v/>
      </c>
      <c r="S985" s="197" t="str">
        <f t="shared" si="392"/>
        <v/>
      </c>
    </row>
    <row r="986" spans="1:19">
      <c r="A986" s="200" t="s">
        <v>1249</v>
      </c>
      <c r="B986" s="205"/>
      <c r="C986" s="127" t="s">
        <v>1250</v>
      </c>
      <c r="D986" s="121"/>
      <c r="E986" s="204"/>
      <c r="F986" s="123"/>
      <c r="G986" s="244"/>
      <c r="H986" s="207">
        <f t="shared" ref="H986:H987" si="401">F986</f>
        <v>0</v>
      </c>
      <c r="I986" s="248"/>
      <c r="J986" s="249"/>
      <c r="K986" s="179"/>
      <c r="L986" s="244"/>
      <c r="M986" s="246"/>
      <c r="N986" s="248"/>
      <c r="O986" s="249"/>
      <c r="P986" s="181"/>
      <c r="Q986" s="231" t="str">
        <f>IF(OR(SUM(J987:J989)&gt;0,SUM(O987:O989)&gt;0),"xx","")</f>
        <v>xx</v>
      </c>
      <c r="R986" s="232" t="str">
        <f t="shared" si="391"/>
        <v>x</v>
      </c>
      <c r="S986" s="197" t="str">
        <f t="shared" si="392"/>
        <v>x</v>
      </c>
    </row>
    <row r="987" spans="1:19" ht="25.5">
      <c r="A987" s="200">
        <v>98228</v>
      </c>
      <c r="B987" s="205" t="s">
        <v>230</v>
      </c>
      <c r="C987" s="127" t="s">
        <v>1251</v>
      </c>
      <c r="D987" s="121" t="s">
        <v>258</v>
      </c>
      <c r="E987" s="122">
        <v>50.01</v>
      </c>
      <c r="F987" s="123">
        <f>IF(E987=0,0,ROUND(E987*(1+E$10)*(1-E$11),2))</f>
        <v>60.29</v>
      </c>
      <c r="G987" s="206">
        <v>212</v>
      </c>
      <c r="H987" s="207">
        <f t="shared" si="401"/>
        <v>60.29</v>
      </c>
      <c r="I987" s="182">
        <f t="shared" ref="I987:I989" si="402">IF(ISBLANK(E987),0,ROUND(F987*G987,2))</f>
        <v>12781.48</v>
      </c>
      <c r="J987" s="182">
        <f t="shared" ref="J987:J989" si="403">IF(ISBLANK(G987),0,ROUND(G987*H987,2))</f>
        <v>12781.48</v>
      </c>
      <c r="K987" s="179"/>
      <c r="L987" s="183">
        <f t="shared" ref="L987:M989" si="404">G987</f>
        <v>212</v>
      </c>
      <c r="M987" s="183">
        <f t="shared" si="404"/>
        <v>60.29</v>
      </c>
      <c r="N987" s="184">
        <f t="shared" ref="N987:N989" si="405">IF(ISBLANK(E987),0,ROUND(F987*L987,2))</f>
        <v>12781.48</v>
      </c>
      <c r="O987" s="184">
        <f t="shared" ref="O987:O989" si="406">IF(ISBLANK(L987),0,ROUND(L987*M987,2))</f>
        <v>12781.48</v>
      </c>
      <c r="P987" s="181"/>
      <c r="Q987" s="238"/>
      <c r="R987" s="196" t="str">
        <f t="shared" si="391"/>
        <v>x</v>
      </c>
      <c r="S987" s="197" t="str">
        <f t="shared" si="392"/>
        <v>x</v>
      </c>
    </row>
    <row r="988" spans="1:19" ht="25.5" hidden="1">
      <c r="A988" s="200">
        <v>98229</v>
      </c>
      <c r="B988" s="205" t="s">
        <v>230</v>
      </c>
      <c r="C988" s="127" t="s">
        <v>1252</v>
      </c>
      <c r="D988" s="121" t="s">
        <v>258</v>
      </c>
      <c r="E988" s="122">
        <v>67.900000000000006</v>
      </c>
      <c r="F988" s="123">
        <f>IF(E988=0,0,ROUND(E988*(1+E$10)*(1-E$11),2))</f>
        <v>81.86</v>
      </c>
      <c r="G988" s="206"/>
      <c r="H988" s="183"/>
      <c r="I988" s="182">
        <f t="shared" si="402"/>
        <v>0</v>
      </c>
      <c r="J988" s="182">
        <f t="shared" si="403"/>
        <v>0</v>
      </c>
      <c r="K988" s="179"/>
      <c r="L988" s="183">
        <f t="shared" si="404"/>
        <v>0</v>
      </c>
      <c r="M988" s="183">
        <f t="shared" si="404"/>
        <v>0</v>
      </c>
      <c r="N988" s="184">
        <f t="shared" si="405"/>
        <v>0</v>
      </c>
      <c r="O988" s="184">
        <f t="shared" si="406"/>
        <v>0</v>
      </c>
      <c r="P988" s="181"/>
      <c r="Q988" s="199"/>
      <c r="R988" s="197" t="str">
        <f t="shared" si="391"/>
        <v/>
      </c>
      <c r="S988" s="197" t="str">
        <f t="shared" si="392"/>
        <v/>
      </c>
    </row>
    <row r="989" spans="1:19" ht="25.5" hidden="1">
      <c r="A989" s="200">
        <v>98230</v>
      </c>
      <c r="B989" s="205" t="s">
        <v>230</v>
      </c>
      <c r="C989" s="127" t="s">
        <v>1253</v>
      </c>
      <c r="D989" s="121" t="s">
        <v>258</v>
      </c>
      <c r="E989" s="122">
        <v>90.46</v>
      </c>
      <c r="F989" s="123">
        <f>IF(E989=0,0,ROUND(E989*(1+E$10)*(1-E$11),2))</f>
        <v>109.06</v>
      </c>
      <c r="G989" s="206"/>
      <c r="H989" s="183"/>
      <c r="I989" s="182">
        <f t="shared" si="402"/>
        <v>0</v>
      </c>
      <c r="J989" s="182">
        <f t="shared" si="403"/>
        <v>0</v>
      </c>
      <c r="K989" s="179"/>
      <c r="L989" s="183">
        <f t="shared" si="404"/>
        <v>0</v>
      </c>
      <c r="M989" s="183">
        <f t="shared" si="404"/>
        <v>0</v>
      </c>
      <c r="N989" s="184">
        <f t="shared" si="405"/>
        <v>0</v>
      </c>
      <c r="O989" s="184">
        <f t="shared" si="406"/>
        <v>0</v>
      </c>
      <c r="P989" s="181"/>
      <c r="Q989" s="199"/>
      <c r="R989" s="197" t="str">
        <f t="shared" si="391"/>
        <v/>
      </c>
      <c r="S989" s="197" t="str">
        <f t="shared" si="392"/>
        <v/>
      </c>
    </row>
    <row r="990" spans="1:19" hidden="1">
      <c r="A990" s="200" t="s">
        <v>1254</v>
      </c>
      <c r="B990" s="205"/>
      <c r="C990" s="127" t="s">
        <v>1255</v>
      </c>
      <c r="D990" s="121"/>
      <c r="E990" s="122"/>
      <c r="F990" s="123"/>
      <c r="G990" s="244"/>
      <c r="H990" s="246"/>
      <c r="I990" s="248"/>
      <c r="J990" s="249"/>
      <c r="K990" s="179"/>
      <c r="L990" s="250"/>
      <c r="M990" s="251"/>
      <c r="N990" s="248"/>
      <c r="O990" s="249"/>
      <c r="P990" s="181"/>
      <c r="Q990" s="198" t="str">
        <f>IF(OR(SUM(J990)&gt;0,SUM(O990)&gt;0),"xx","")</f>
        <v/>
      </c>
      <c r="R990" s="197" t="str">
        <f t="shared" si="391"/>
        <v/>
      </c>
      <c r="S990" s="197" t="str">
        <f t="shared" si="392"/>
        <v/>
      </c>
    </row>
    <row r="991" spans="1:19" hidden="1">
      <c r="A991" s="200" t="s">
        <v>1256</v>
      </c>
      <c r="B991" s="205"/>
      <c r="C991" s="127" t="s">
        <v>1257</v>
      </c>
      <c r="D991" s="121"/>
      <c r="E991" s="204"/>
      <c r="F991" s="123"/>
      <c r="G991" s="244"/>
      <c r="H991" s="246"/>
      <c r="I991" s="248"/>
      <c r="J991" s="249"/>
      <c r="K991" s="179"/>
      <c r="L991" s="244"/>
      <c r="M991" s="246"/>
      <c r="N991" s="248"/>
      <c r="O991" s="249"/>
      <c r="P991" s="181"/>
      <c r="Q991" s="198" t="str">
        <f>IF(OR(SUM(J992:J1015)&gt;0,SUM(O992:O1015)&gt;0),"xx","")</f>
        <v/>
      </c>
      <c r="R991" s="197" t="str">
        <f t="shared" si="391"/>
        <v/>
      </c>
      <c r="S991" s="197" t="str">
        <f t="shared" si="392"/>
        <v/>
      </c>
    </row>
    <row r="992" spans="1:19" ht="25.5" hidden="1">
      <c r="A992" s="200">
        <v>96160</v>
      </c>
      <c r="B992" s="205" t="s">
        <v>230</v>
      </c>
      <c r="C992" s="127" t="s">
        <v>1258</v>
      </c>
      <c r="D992" s="121" t="s">
        <v>258</v>
      </c>
      <c r="E992" s="122">
        <v>176.6</v>
      </c>
      <c r="F992" s="123">
        <f t="shared" ref="F992:F1015" si="407">IF(E992=0,0,ROUND(E992*(1+E$10)*(1-E$11),2))</f>
        <v>212.91</v>
      </c>
      <c r="G992" s="206"/>
      <c r="H992" s="183"/>
      <c r="I992" s="182">
        <f t="shared" ref="I992:I1015" si="408">IF(ISBLANK(E992),0,ROUND(F992*G992,2))</f>
        <v>0</v>
      </c>
      <c r="J992" s="182">
        <f t="shared" ref="J992:J1015" si="409">IF(ISBLANK(G992),0,ROUND(G992*H992,2))</f>
        <v>0</v>
      </c>
      <c r="K992" s="179"/>
      <c r="L992" s="183">
        <f t="shared" ref="L992:M1015" si="410">G992</f>
        <v>0</v>
      </c>
      <c r="M992" s="183">
        <f t="shared" si="410"/>
        <v>0</v>
      </c>
      <c r="N992" s="184">
        <f t="shared" ref="N992:N1015" si="411">IF(ISBLANK(E992),0,ROUND(F992*L992,2))</f>
        <v>0</v>
      </c>
      <c r="O992" s="184">
        <v>0</v>
      </c>
      <c r="P992" s="181"/>
      <c r="Q992" s="199"/>
      <c r="R992" s="197" t="str">
        <f t="shared" si="391"/>
        <v/>
      </c>
      <c r="S992" s="197" t="str">
        <f t="shared" si="392"/>
        <v/>
      </c>
    </row>
    <row r="993" spans="1:19" ht="25.5" hidden="1">
      <c r="A993" s="200">
        <v>96161</v>
      </c>
      <c r="B993" s="205" t="s">
        <v>230</v>
      </c>
      <c r="C993" s="127" t="s">
        <v>1259</v>
      </c>
      <c r="D993" s="121" t="s">
        <v>258</v>
      </c>
      <c r="E993" s="122">
        <v>259.57</v>
      </c>
      <c r="F993" s="123">
        <f t="shared" si="407"/>
        <v>312.94</v>
      </c>
      <c r="G993" s="206"/>
      <c r="H993" s="183"/>
      <c r="I993" s="182">
        <f t="shared" si="408"/>
        <v>0</v>
      </c>
      <c r="J993" s="182">
        <f t="shared" si="409"/>
        <v>0</v>
      </c>
      <c r="K993" s="179"/>
      <c r="L993" s="183">
        <f t="shared" si="410"/>
        <v>0</v>
      </c>
      <c r="M993" s="183">
        <f t="shared" si="410"/>
        <v>0</v>
      </c>
      <c r="N993" s="184">
        <f t="shared" si="411"/>
        <v>0</v>
      </c>
      <c r="O993">
        <v>0</v>
      </c>
      <c r="P993" s="181"/>
      <c r="Q993" s="198"/>
      <c r="R993" s="197" t="str">
        <f t="shared" si="391"/>
        <v/>
      </c>
      <c r="S993" s="197" t="str">
        <f t="shared" si="392"/>
        <v/>
      </c>
    </row>
    <row r="994" spans="1:19" ht="25.5" hidden="1">
      <c r="A994" s="200">
        <v>96162</v>
      </c>
      <c r="B994" s="205" t="s">
        <v>230</v>
      </c>
      <c r="C994" s="127" t="s">
        <v>1260</v>
      </c>
      <c r="D994" s="121" t="s">
        <v>258</v>
      </c>
      <c r="E994" s="122">
        <v>335.02</v>
      </c>
      <c r="F994" s="123">
        <f t="shared" si="407"/>
        <v>403.9</v>
      </c>
      <c r="G994" s="206"/>
      <c r="H994" s="183"/>
      <c r="I994" s="182">
        <f t="shared" si="408"/>
        <v>0</v>
      </c>
      <c r="J994" s="182">
        <f t="shared" si="409"/>
        <v>0</v>
      </c>
      <c r="K994" s="179"/>
      <c r="L994" s="183">
        <f t="shared" si="410"/>
        <v>0</v>
      </c>
      <c r="M994" s="183">
        <f t="shared" si="410"/>
        <v>0</v>
      </c>
      <c r="N994" s="184">
        <f t="shared" si="411"/>
        <v>0</v>
      </c>
      <c r="O994">
        <v>0</v>
      </c>
      <c r="P994" s="181"/>
      <c r="Q994" s="198"/>
      <c r="R994" s="197" t="str">
        <f t="shared" si="391"/>
        <v/>
      </c>
      <c r="S994" s="197" t="str">
        <f t="shared" si="392"/>
        <v/>
      </c>
    </row>
    <row r="995" spans="1:19" ht="25.5" hidden="1">
      <c r="A995" s="200">
        <v>96163</v>
      </c>
      <c r="B995" s="205" t="s">
        <v>230</v>
      </c>
      <c r="C995" s="127" t="s">
        <v>1261</v>
      </c>
      <c r="D995" s="121" t="s">
        <v>258</v>
      </c>
      <c r="E995" s="122">
        <v>377.2</v>
      </c>
      <c r="F995" s="123">
        <f t="shared" si="407"/>
        <v>454.75</v>
      </c>
      <c r="G995" s="206"/>
      <c r="H995" s="183"/>
      <c r="I995" s="182">
        <f t="shared" si="408"/>
        <v>0</v>
      </c>
      <c r="J995" s="182">
        <f t="shared" si="409"/>
        <v>0</v>
      </c>
      <c r="K995" s="179"/>
      <c r="L995" s="183">
        <f t="shared" si="410"/>
        <v>0</v>
      </c>
      <c r="M995" s="183">
        <f t="shared" si="410"/>
        <v>0</v>
      </c>
      <c r="N995" s="184">
        <f t="shared" si="411"/>
        <v>0</v>
      </c>
      <c r="O995">
        <v>0</v>
      </c>
      <c r="P995" s="181"/>
      <c r="Q995" s="198"/>
      <c r="R995" s="197" t="str">
        <f t="shared" si="391"/>
        <v/>
      </c>
      <c r="S995" s="197" t="str">
        <f t="shared" si="392"/>
        <v/>
      </c>
    </row>
    <row r="996" spans="1:19" ht="25.5" hidden="1">
      <c r="A996" s="200">
        <v>96164</v>
      </c>
      <c r="B996" s="205" t="s">
        <v>230</v>
      </c>
      <c r="C996" s="127" t="s">
        <v>1262</v>
      </c>
      <c r="D996" s="121" t="s">
        <v>258</v>
      </c>
      <c r="E996" s="122">
        <v>162.38</v>
      </c>
      <c r="F996" s="123">
        <f t="shared" si="407"/>
        <v>195.77</v>
      </c>
      <c r="G996" s="206"/>
      <c r="H996" s="183"/>
      <c r="I996" s="182">
        <f t="shared" si="408"/>
        <v>0</v>
      </c>
      <c r="J996" s="182">
        <f t="shared" si="409"/>
        <v>0</v>
      </c>
      <c r="K996" s="179"/>
      <c r="L996" s="183">
        <f t="shared" si="410"/>
        <v>0</v>
      </c>
      <c r="M996" s="183">
        <f t="shared" si="410"/>
        <v>0</v>
      </c>
      <c r="N996" s="184">
        <f t="shared" si="411"/>
        <v>0</v>
      </c>
      <c r="O996">
        <v>0</v>
      </c>
      <c r="P996" s="181"/>
      <c r="Q996" s="198"/>
      <c r="R996" s="197" t="str">
        <f t="shared" si="391"/>
        <v/>
      </c>
      <c r="S996" s="197" t="str">
        <f t="shared" si="392"/>
        <v/>
      </c>
    </row>
    <row r="997" spans="1:19" ht="25.5" hidden="1">
      <c r="A997" s="200">
        <v>96165</v>
      </c>
      <c r="B997" s="205" t="s">
        <v>230</v>
      </c>
      <c r="C997" s="127" t="s">
        <v>1263</v>
      </c>
      <c r="D997" s="121" t="s">
        <v>258</v>
      </c>
      <c r="E997" s="122">
        <v>239.99</v>
      </c>
      <c r="F997" s="123">
        <f t="shared" si="407"/>
        <v>289.33</v>
      </c>
      <c r="G997" s="206"/>
      <c r="H997" s="183"/>
      <c r="I997" s="182">
        <f t="shared" si="408"/>
        <v>0</v>
      </c>
      <c r="J997" s="182">
        <f t="shared" si="409"/>
        <v>0</v>
      </c>
      <c r="K997" s="179"/>
      <c r="L997" s="183">
        <f t="shared" si="410"/>
        <v>0</v>
      </c>
      <c r="M997" s="183">
        <f t="shared" si="410"/>
        <v>0</v>
      </c>
      <c r="N997" s="184">
        <f t="shared" si="411"/>
        <v>0</v>
      </c>
      <c r="O997">
        <v>0</v>
      </c>
      <c r="P997" s="181"/>
      <c r="Q997" s="198"/>
      <c r="R997" s="197" t="str">
        <f t="shared" si="391"/>
        <v/>
      </c>
      <c r="S997" s="197" t="str">
        <f t="shared" si="392"/>
        <v/>
      </c>
    </row>
    <row r="998" spans="1:19" ht="25.5" hidden="1">
      <c r="A998" s="200">
        <v>96166</v>
      </c>
      <c r="B998" s="205" t="s">
        <v>230</v>
      </c>
      <c r="C998" s="127" t="s">
        <v>1264</v>
      </c>
      <c r="D998" s="121" t="s">
        <v>258</v>
      </c>
      <c r="E998" s="122">
        <v>304.69</v>
      </c>
      <c r="F998" s="123">
        <f t="shared" si="407"/>
        <v>367.33</v>
      </c>
      <c r="G998" s="206"/>
      <c r="H998" s="183"/>
      <c r="I998" s="182">
        <f t="shared" si="408"/>
        <v>0</v>
      </c>
      <c r="J998" s="182">
        <f t="shared" si="409"/>
        <v>0</v>
      </c>
      <c r="K998" s="179"/>
      <c r="L998" s="183">
        <f t="shared" si="410"/>
        <v>0</v>
      </c>
      <c r="M998" s="183">
        <f t="shared" si="410"/>
        <v>0</v>
      </c>
      <c r="N998" s="184">
        <f t="shared" si="411"/>
        <v>0</v>
      </c>
      <c r="O998">
        <v>0</v>
      </c>
      <c r="P998" s="181"/>
      <c r="Q998" s="198"/>
      <c r="R998" s="197" t="str">
        <f t="shared" si="391"/>
        <v/>
      </c>
      <c r="S998" s="197" t="str">
        <f t="shared" si="392"/>
        <v/>
      </c>
    </row>
    <row r="999" spans="1:19" ht="25.5" hidden="1">
      <c r="A999" s="200">
        <v>96167</v>
      </c>
      <c r="B999" s="205" t="s">
        <v>230</v>
      </c>
      <c r="C999" s="127" t="s">
        <v>1265</v>
      </c>
      <c r="D999" s="121" t="s">
        <v>258</v>
      </c>
      <c r="E999" s="122">
        <v>333.89</v>
      </c>
      <c r="F999" s="123">
        <f t="shared" si="407"/>
        <v>402.54</v>
      </c>
      <c r="G999" s="206"/>
      <c r="H999" s="183"/>
      <c r="I999" s="182">
        <f t="shared" si="408"/>
        <v>0</v>
      </c>
      <c r="J999" s="182">
        <f t="shared" si="409"/>
        <v>0</v>
      </c>
      <c r="K999" s="179"/>
      <c r="L999" s="183">
        <f t="shared" si="410"/>
        <v>0</v>
      </c>
      <c r="M999" s="183">
        <f t="shared" si="410"/>
        <v>0</v>
      </c>
      <c r="N999" s="184">
        <f t="shared" si="411"/>
        <v>0</v>
      </c>
      <c r="O999">
        <v>0</v>
      </c>
      <c r="P999" s="181"/>
      <c r="Q999" s="198"/>
      <c r="R999" s="197" t="str">
        <f t="shared" si="391"/>
        <v/>
      </c>
      <c r="S999" s="197" t="str">
        <f t="shared" si="392"/>
        <v/>
      </c>
    </row>
    <row r="1000" spans="1:19" ht="25.5" hidden="1">
      <c r="A1000" s="200">
        <v>96168</v>
      </c>
      <c r="B1000" s="205" t="s">
        <v>230</v>
      </c>
      <c r="C1000" s="127" t="s">
        <v>1266</v>
      </c>
      <c r="D1000" s="121" t="s">
        <v>258</v>
      </c>
      <c r="E1000" s="122">
        <v>155.41</v>
      </c>
      <c r="F1000" s="123">
        <f t="shared" si="407"/>
        <v>187.36</v>
      </c>
      <c r="G1000" s="206"/>
      <c r="H1000" s="183"/>
      <c r="I1000" s="182">
        <f t="shared" si="408"/>
        <v>0</v>
      </c>
      <c r="J1000" s="182">
        <f t="shared" si="409"/>
        <v>0</v>
      </c>
      <c r="K1000" s="179"/>
      <c r="L1000" s="183">
        <f t="shared" si="410"/>
        <v>0</v>
      </c>
      <c r="M1000" s="183">
        <f t="shared" si="410"/>
        <v>0</v>
      </c>
      <c r="N1000" s="184">
        <f t="shared" si="411"/>
        <v>0</v>
      </c>
      <c r="O1000">
        <v>0</v>
      </c>
      <c r="P1000" s="181"/>
      <c r="Q1000" s="198"/>
      <c r="R1000" s="197" t="str">
        <f t="shared" si="391"/>
        <v/>
      </c>
      <c r="S1000" s="197" t="str">
        <f t="shared" si="392"/>
        <v/>
      </c>
    </row>
    <row r="1001" spans="1:19" ht="25.5" hidden="1">
      <c r="A1001" s="200">
        <v>96169</v>
      </c>
      <c r="B1001" s="205" t="s">
        <v>230</v>
      </c>
      <c r="C1001" s="127" t="s">
        <v>1267</v>
      </c>
      <c r="D1001" s="121" t="s">
        <v>258</v>
      </c>
      <c r="E1001" s="122">
        <v>231.02</v>
      </c>
      <c r="F1001" s="123">
        <f t="shared" si="407"/>
        <v>278.52</v>
      </c>
      <c r="G1001" s="206"/>
      <c r="H1001" s="183"/>
      <c r="I1001" s="182">
        <f t="shared" si="408"/>
        <v>0</v>
      </c>
      <c r="J1001" s="182">
        <f t="shared" si="409"/>
        <v>0</v>
      </c>
      <c r="K1001" s="179"/>
      <c r="L1001" s="183">
        <f t="shared" si="410"/>
        <v>0</v>
      </c>
      <c r="M1001" s="183">
        <f t="shared" si="410"/>
        <v>0</v>
      </c>
      <c r="N1001" s="184">
        <f t="shared" si="411"/>
        <v>0</v>
      </c>
      <c r="O1001">
        <v>0</v>
      </c>
      <c r="P1001" s="181"/>
      <c r="Q1001" s="198"/>
      <c r="R1001" s="197" t="str">
        <f t="shared" si="391"/>
        <v/>
      </c>
      <c r="S1001" s="197" t="str">
        <f t="shared" si="392"/>
        <v/>
      </c>
    </row>
    <row r="1002" spans="1:19" ht="25.5" hidden="1">
      <c r="A1002" s="200">
        <v>96170</v>
      </c>
      <c r="B1002" s="205" t="s">
        <v>230</v>
      </c>
      <c r="C1002" s="127" t="s">
        <v>1268</v>
      </c>
      <c r="D1002" s="121" t="s">
        <v>258</v>
      </c>
      <c r="E1002" s="122">
        <v>293.67</v>
      </c>
      <c r="F1002" s="123">
        <f t="shared" si="407"/>
        <v>354.05</v>
      </c>
      <c r="G1002" s="206"/>
      <c r="H1002" s="183"/>
      <c r="I1002" s="182">
        <f t="shared" si="408"/>
        <v>0</v>
      </c>
      <c r="J1002" s="182">
        <f t="shared" si="409"/>
        <v>0</v>
      </c>
      <c r="K1002" s="179"/>
      <c r="L1002" s="183">
        <f t="shared" si="410"/>
        <v>0</v>
      </c>
      <c r="M1002" s="183">
        <f t="shared" si="410"/>
        <v>0</v>
      </c>
      <c r="N1002" s="184">
        <f t="shared" si="411"/>
        <v>0</v>
      </c>
      <c r="O1002">
        <v>0</v>
      </c>
      <c r="P1002" s="181"/>
      <c r="Q1002" s="198"/>
      <c r="R1002" s="197" t="str">
        <f t="shared" si="391"/>
        <v/>
      </c>
      <c r="S1002" s="197" t="str">
        <f t="shared" si="392"/>
        <v/>
      </c>
    </row>
    <row r="1003" spans="1:19" ht="25.5" hidden="1">
      <c r="A1003" s="200">
        <v>96171</v>
      </c>
      <c r="B1003" s="205" t="s">
        <v>230</v>
      </c>
      <c r="C1003" s="127" t="s">
        <v>1269</v>
      </c>
      <c r="D1003" s="121" t="s">
        <v>258</v>
      </c>
      <c r="E1003" s="122">
        <v>319.02999999999997</v>
      </c>
      <c r="F1003" s="123">
        <f t="shared" si="407"/>
        <v>384.62</v>
      </c>
      <c r="G1003" s="206"/>
      <c r="H1003" s="183"/>
      <c r="I1003" s="182">
        <f t="shared" si="408"/>
        <v>0</v>
      </c>
      <c r="J1003" s="182">
        <f t="shared" si="409"/>
        <v>0</v>
      </c>
      <c r="K1003" s="179"/>
      <c r="L1003" s="183">
        <f t="shared" si="410"/>
        <v>0</v>
      </c>
      <c r="M1003" s="183">
        <f t="shared" si="410"/>
        <v>0</v>
      </c>
      <c r="N1003" s="184">
        <f t="shared" si="411"/>
        <v>0</v>
      </c>
      <c r="O1003">
        <v>0</v>
      </c>
      <c r="P1003" s="181"/>
      <c r="Q1003" s="198"/>
      <c r="R1003" s="197" t="str">
        <f t="shared" si="391"/>
        <v/>
      </c>
      <c r="S1003" s="197" t="str">
        <f t="shared" si="392"/>
        <v/>
      </c>
    </row>
    <row r="1004" spans="1:19" ht="25.5" hidden="1">
      <c r="A1004" s="200">
        <v>96172</v>
      </c>
      <c r="B1004" s="205" t="s">
        <v>230</v>
      </c>
      <c r="C1004" s="127" t="s">
        <v>1270</v>
      </c>
      <c r="D1004" s="121" t="s">
        <v>258</v>
      </c>
      <c r="E1004" s="122">
        <v>186.88</v>
      </c>
      <c r="F1004" s="123">
        <f t="shared" si="407"/>
        <v>225.3</v>
      </c>
      <c r="G1004" s="206"/>
      <c r="H1004" s="183"/>
      <c r="I1004" s="182">
        <f t="shared" si="408"/>
        <v>0</v>
      </c>
      <c r="J1004" s="182">
        <f t="shared" si="409"/>
        <v>0</v>
      </c>
      <c r="K1004" s="179"/>
      <c r="L1004" s="183">
        <f t="shared" si="410"/>
        <v>0</v>
      </c>
      <c r="M1004" s="183">
        <f t="shared" si="410"/>
        <v>0</v>
      </c>
      <c r="N1004" s="184">
        <f t="shared" si="411"/>
        <v>0</v>
      </c>
      <c r="O1004">
        <v>0</v>
      </c>
      <c r="P1004" s="181"/>
      <c r="Q1004" s="198"/>
      <c r="R1004" s="197" t="str">
        <f t="shared" si="391"/>
        <v/>
      </c>
      <c r="S1004" s="197" t="str">
        <f t="shared" si="392"/>
        <v/>
      </c>
    </row>
    <row r="1005" spans="1:19" ht="25.5" hidden="1">
      <c r="A1005" s="200">
        <v>96173</v>
      </c>
      <c r="B1005" s="205" t="s">
        <v>230</v>
      </c>
      <c r="C1005" s="127" t="s">
        <v>1271</v>
      </c>
      <c r="D1005" s="121" t="s">
        <v>258</v>
      </c>
      <c r="E1005" s="122">
        <v>272.42</v>
      </c>
      <c r="F1005" s="123">
        <f t="shared" si="407"/>
        <v>328.43</v>
      </c>
      <c r="G1005" s="206"/>
      <c r="H1005" s="183"/>
      <c r="I1005" s="182">
        <f t="shared" si="408"/>
        <v>0</v>
      </c>
      <c r="J1005" s="182">
        <f t="shared" si="409"/>
        <v>0</v>
      </c>
      <c r="K1005" s="179"/>
      <c r="L1005" s="183">
        <f t="shared" si="410"/>
        <v>0</v>
      </c>
      <c r="M1005" s="183">
        <f t="shared" si="410"/>
        <v>0</v>
      </c>
      <c r="N1005" s="184">
        <f t="shared" si="411"/>
        <v>0</v>
      </c>
      <c r="O1005">
        <v>0</v>
      </c>
      <c r="P1005" s="181"/>
      <c r="Q1005" s="198"/>
      <c r="R1005" s="197" t="str">
        <f t="shared" si="391"/>
        <v/>
      </c>
      <c r="S1005" s="197" t="str">
        <f t="shared" si="392"/>
        <v/>
      </c>
    </row>
    <row r="1006" spans="1:19" ht="25.5" hidden="1">
      <c r="A1006" s="200">
        <v>96174</v>
      </c>
      <c r="B1006" s="205" t="s">
        <v>230</v>
      </c>
      <c r="C1006" s="127" t="s">
        <v>1272</v>
      </c>
      <c r="D1006" s="121" t="s">
        <v>258</v>
      </c>
      <c r="E1006" s="122">
        <v>351.44</v>
      </c>
      <c r="F1006" s="123">
        <f t="shared" si="407"/>
        <v>423.7</v>
      </c>
      <c r="G1006" s="206"/>
      <c r="H1006" s="183"/>
      <c r="I1006" s="182">
        <f t="shared" si="408"/>
        <v>0</v>
      </c>
      <c r="J1006" s="182">
        <f t="shared" si="409"/>
        <v>0</v>
      </c>
      <c r="K1006" s="179"/>
      <c r="L1006" s="183">
        <f t="shared" si="410"/>
        <v>0</v>
      </c>
      <c r="M1006" s="183">
        <f t="shared" si="410"/>
        <v>0</v>
      </c>
      <c r="N1006" s="184">
        <f t="shared" si="411"/>
        <v>0</v>
      </c>
      <c r="O1006">
        <v>0</v>
      </c>
      <c r="P1006" s="181"/>
      <c r="Q1006" s="198"/>
      <c r="R1006" s="197" t="str">
        <f t="shared" si="391"/>
        <v/>
      </c>
      <c r="S1006" s="197" t="str">
        <f t="shared" si="392"/>
        <v/>
      </c>
    </row>
    <row r="1007" spans="1:19" ht="25.5" hidden="1">
      <c r="A1007" s="200">
        <v>96175</v>
      </c>
      <c r="B1007" s="205" t="s">
        <v>230</v>
      </c>
      <c r="C1007" s="127" t="s">
        <v>1273</v>
      </c>
      <c r="D1007" s="121" t="s">
        <v>258</v>
      </c>
      <c r="E1007" s="122">
        <v>396.34</v>
      </c>
      <c r="F1007" s="123">
        <f t="shared" si="407"/>
        <v>477.83</v>
      </c>
      <c r="G1007" s="206"/>
      <c r="H1007" s="183"/>
      <c r="I1007" s="182">
        <f t="shared" si="408"/>
        <v>0</v>
      </c>
      <c r="J1007" s="182">
        <f t="shared" si="409"/>
        <v>0</v>
      </c>
      <c r="K1007" s="179"/>
      <c r="L1007" s="183">
        <f t="shared" si="410"/>
        <v>0</v>
      </c>
      <c r="M1007" s="183">
        <f t="shared" si="410"/>
        <v>0</v>
      </c>
      <c r="N1007" s="184">
        <f t="shared" si="411"/>
        <v>0</v>
      </c>
      <c r="O1007">
        <v>0</v>
      </c>
      <c r="P1007" s="181"/>
      <c r="Q1007" s="198"/>
      <c r="R1007" s="197" t="str">
        <f t="shared" si="391"/>
        <v/>
      </c>
      <c r="S1007" s="197" t="str">
        <f t="shared" si="392"/>
        <v/>
      </c>
    </row>
    <row r="1008" spans="1:19" ht="25.5" hidden="1">
      <c r="A1008" s="200">
        <v>96176</v>
      </c>
      <c r="B1008" s="205" t="s">
        <v>230</v>
      </c>
      <c r="C1008" s="127" t="s">
        <v>1274</v>
      </c>
      <c r="D1008" s="121" t="s">
        <v>258</v>
      </c>
      <c r="E1008" s="122">
        <v>169.21</v>
      </c>
      <c r="F1008" s="123">
        <f t="shared" si="407"/>
        <v>204</v>
      </c>
      <c r="G1008" s="206"/>
      <c r="H1008" s="183"/>
      <c r="I1008" s="182">
        <f t="shared" si="408"/>
        <v>0</v>
      </c>
      <c r="J1008" s="182">
        <f t="shared" si="409"/>
        <v>0</v>
      </c>
      <c r="K1008" s="179"/>
      <c r="L1008" s="183">
        <f t="shared" si="410"/>
        <v>0</v>
      </c>
      <c r="M1008" s="183">
        <f t="shared" si="410"/>
        <v>0</v>
      </c>
      <c r="N1008" s="184">
        <f t="shared" si="411"/>
        <v>0</v>
      </c>
      <c r="O1008">
        <v>0</v>
      </c>
      <c r="P1008" s="181"/>
      <c r="Q1008" s="198"/>
      <c r="R1008" s="197" t="str">
        <f t="shared" si="391"/>
        <v/>
      </c>
      <c r="S1008" s="197" t="str">
        <f t="shared" si="392"/>
        <v/>
      </c>
    </row>
    <row r="1009" spans="1:19" ht="25.5" hidden="1">
      <c r="A1009" s="200">
        <v>96177</v>
      </c>
      <c r="B1009" s="205" t="s">
        <v>230</v>
      </c>
      <c r="C1009" s="127" t="s">
        <v>1275</v>
      </c>
      <c r="D1009" s="121" t="s">
        <v>258</v>
      </c>
      <c r="E1009" s="122">
        <v>247.89</v>
      </c>
      <c r="F1009" s="123">
        <f t="shared" si="407"/>
        <v>298.86</v>
      </c>
      <c r="G1009" s="206"/>
      <c r="H1009" s="183"/>
      <c r="I1009" s="182">
        <f t="shared" si="408"/>
        <v>0</v>
      </c>
      <c r="J1009" s="182">
        <f t="shared" si="409"/>
        <v>0</v>
      </c>
      <c r="K1009" s="179"/>
      <c r="L1009" s="183">
        <f t="shared" si="410"/>
        <v>0</v>
      </c>
      <c r="M1009" s="183">
        <f t="shared" si="410"/>
        <v>0</v>
      </c>
      <c r="N1009" s="184">
        <f t="shared" si="411"/>
        <v>0</v>
      </c>
      <c r="O1009">
        <v>0</v>
      </c>
      <c r="P1009" s="181"/>
      <c r="Q1009" s="198"/>
      <c r="R1009" s="197" t="str">
        <f t="shared" si="391"/>
        <v/>
      </c>
      <c r="S1009" s="197" t="str">
        <f t="shared" si="392"/>
        <v/>
      </c>
    </row>
    <row r="1010" spans="1:19" ht="25.5" hidden="1">
      <c r="A1010" s="200">
        <v>96178</v>
      </c>
      <c r="B1010" s="205" t="s">
        <v>230</v>
      </c>
      <c r="C1010" s="127" t="s">
        <v>1276</v>
      </c>
      <c r="D1010" s="121" t="s">
        <v>258</v>
      </c>
      <c r="E1010" s="122">
        <v>314.05</v>
      </c>
      <c r="F1010" s="123">
        <f t="shared" si="407"/>
        <v>378.62</v>
      </c>
      <c r="G1010" s="206"/>
      <c r="H1010" s="183"/>
      <c r="I1010" s="182">
        <f t="shared" si="408"/>
        <v>0</v>
      </c>
      <c r="J1010" s="182">
        <f t="shared" si="409"/>
        <v>0</v>
      </c>
      <c r="K1010" s="179"/>
      <c r="L1010" s="183">
        <f t="shared" si="410"/>
        <v>0</v>
      </c>
      <c r="M1010" s="183">
        <f t="shared" si="410"/>
        <v>0</v>
      </c>
      <c r="N1010" s="184">
        <f t="shared" si="411"/>
        <v>0</v>
      </c>
      <c r="O1010">
        <v>0</v>
      </c>
      <c r="P1010" s="181"/>
      <c r="Q1010" s="198"/>
      <c r="R1010" s="197" t="str">
        <f t="shared" si="391"/>
        <v/>
      </c>
      <c r="S1010" s="197" t="str">
        <f t="shared" si="392"/>
        <v/>
      </c>
    </row>
    <row r="1011" spans="1:19" ht="25.5" hidden="1">
      <c r="A1011" s="200">
        <v>96179</v>
      </c>
      <c r="B1011" s="205" t="s">
        <v>230</v>
      </c>
      <c r="C1011" s="127" t="s">
        <v>1277</v>
      </c>
      <c r="D1011" s="121" t="s">
        <v>258</v>
      </c>
      <c r="E1011" s="122">
        <v>344.01</v>
      </c>
      <c r="F1011" s="123">
        <f t="shared" si="407"/>
        <v>414.74</v>
      </c>
      <c r="G1011" s="206"/>
      <c r="H1011" s="183"/>
      <c r="I1011" s="182">
        <f t="shared" si="408"/>
        <v>0</v>
      </c>
      <c r="J1011" s="182">
        <f t="shared" si="409"/>
        <v>0</v>
      </c>
      <c r="K1011" s="179"/>
      <c r="L1011" s="183">
        <f t="shared" si="410"/>
        <v>0</v>
      </c>
      <c r="M1011" s="183">
        <f t="shared" si="410"/>
        <v>0</v>
      </c>
      <c r="N1011" s="184">
        <f t="shared" si="411"/>
        <v>0</v>
      </c>
      <c r="O1011">
        <v>0</v>
      </c>
      <c r="P1011" s="181"/>
      <c r="Q1011" s="198"/>
      <c r="R1011" s="197" t="str">
        <f t="shared" si="391"/>
        <v/>
      </c>
      <c r="S1011" s="197" t="str">
        <f t="shared" si="392"/>
        <v/>
      </c>
    </row>
    <row r="1012" spans="1:19" ht="25.5" hidden="1">
      <c r="A1012" s="200">
        <v>96180</v>
      </c>
      <c r="B1012" s="205" t="s">
        <v>230</v>
      </c>
      <c r="C1012" s="127" t="s">
        <v>1278</v>
      </c>
      <c r="D1012" s="121" t="s">
        <v>258</v>
      </c>
      <c r="E1012" s="122">
        <v>160.44999999999999</v>
      </c>
      <c r="F1012" s="123">
        <f t="shared" si="407"/>
        <v>193.44</v>
      </c>
      <c r="G1012" s="206"/>
      <c r="H1012" s="183"/>
      <c r="I1012" s="182">
        <f t="shared" si="408"/>
        <v>0</v>
      </c>
      <c r="J1012" s="182">
        <f t="shared" si="409"/>
        <v>0</v>
      </c>
      <c r="K1012" s="179"/>
      <c r="L1012" s="183">
        <f t="shared" si="410"/>
        <v>0</v>
      </c>
      <c r="M1012" s="183">
        <f t="shared" si="410"/>
        <v>0</v>
      </c>
      <c r="N1012" s="184">
        <f t="shared" si="411"/>
        <v>0</v>
      </c>
      <c r="O1012">
        <v>0</v>
      </c>
      <c r="P1012" s="181"/>
      <c r="Q1012" s="199"/>
      <c r="R1012" s="197" t="str">
        <f t="shared" si="391"/>
        <v/>
      </c>
      <c r="S1012" s="197" t="str">
        <f t="shared" si="392"/>
        <v/>
      </c>
    </row>
    <row r="1013" spans="1:19" ht="25.5" hidden="1">
      <c r="A1013" s="200">
        <v>96181</v>
      </c>
      <c r="B1013" s="205" t="s">
        <v>230</v>
      </c>
      <c r="C1013" s="127" t="s">
        <v>1279</v>
      </c>
      <c r="D1013" s="121" t="s">
        <v>258</v>
      </c>
      <c r="E1013" s="122">
        <v>236.88</v>
      </c>
      <c r="F1013" s="123">
        <f t="shared" si="407"/>
        <v>285.58</v>
      </c>
      <c r="G1013" s="206"/>
      <c r="H1013" s="183"/>
      <c r="I1013" s="182">
        <f t="shared" si="408"/>
        <v>0</v>
      </c>
      <c r="J1013" s="182">
        <f t="shared" si="409"/>
        <v>0</v>
      </c>
      <c r="K1013" s="179"/>
      <c r="L1013" s="183">
        <f t="shared" si="410"/>
        <v>0</v>
      </c>
      <c r="M1013" s="183">
        <f t="shared" si="410"/>
        <v>0</v>
      </c>
      <c r="N1013" s="184">
        <f t="shared" si="411"/>
        <v>0</v>
      </c>
      <c r="O1013">
        <v>0</v>
      </c>
      <c r="P1013" s="181"/>
      <c r="Q1013" s="199"/>
      <c r="R1013" s="197" t="str">
        <f t="shared" si="391"/>
        <v/>
      </c>
      <c r="S1013" s="197" t="str">
        <f t="shared" si="392"/>
        <v/>
      </c>
    </row>
    <row r="1014" spans="1:19" ht="25.5" hidden="1">
      <c r="A1014" s="200">
        <v>96182</v>
      </c>
      <c r="B1014" s="205" t="s">
        <v>230</v>
      </c>
      <c r="C1014" s="127" t="s">
        <v>1280</v>
      </c>
      <c r="D1014" s="121" t="s">
        <v>258</v>
      </c>
      <c r="E1014" s="122">
        <v>299.31</v>
      </c>
      <c r="F1014" s="123">
        <f t="shared" si="407"/>
        <v>360.85</v>
      </c>
      <c r="G1014" s="206"/>
      <c r="H1014" s="183"/>
      <c r="I1014" s="182">
        <f t="shared" si="408"/>
        <v>0</v>
      </c>
      <c r="J1014" s="182">
        <f t="shared" si="409"/>
        <v>0</v>
      </c>
      <c r="K1014" s="179"/>
      <c r="L1014" s="183">
        <f t="shared" si="410"/>
        <v>0</v>
      </c>
      <c r="M1014" s="183">
        <f t="shared" si="410"/>
        <v>0</v>
      </c>
      <c r="N1014" s="184">
        <f t="shared" si="411"/>
        <v>0</v>
      </c>
      <c r="O1014">
        <v>0</v>
      </c>
      <c r="P1014" s="181"/>
      <c r="Q1014" s="199"/>
      <c r="R1014" s="197" t="str">
        <f t="shared" si="391"/>
        <v/>
      </c>
      <c r="S1014" s="197" t="str">
        <f t="shared" si="392"/>
        <v/>
      </c>
    </row>
    <row r="1015" spans="1:19" ht="25.5" hidden="1">
      <c r="A1015" s="200">
        <v>96183</v>
      </c>
      <c r="B1015" s="205" t="s">
        <v>230</v>
      </c>
      <c r="C1015" s="127" t="s">
        <v>1281</v>
      </c>
      <c r="D1015" s="121" t="s">
        <v>258</v>
      </c>
      <c r="E1015" s="122">
        <v>325.92</v>
      </c>
      <c r="F1015" s="123">
        <f t="shared" si="407"/>
        <v>392.93</v>
      </c>
      <c r="G1015" s="206"/>
      <c r="H1015" s="183"/>
      <c r="I1015" s="182">
        <f t="shared" si="408"/>
        <v>0</v>
      </c>
      <c r="J1015" s="182">
        <f t="shared" si="409"/>
        <v>0</v>
      </c>
      <c r="K1015" s="179"/>
      <c r="L1015" s="183">
        <f t="shared" si="410"/>
        <v>0</v>
      </c>
      <c r="M1015" s="183">
        <f t="shared" si="410"/>
        <v>0</v>
      </c>
      <c r="N1015" s="184">
        <f t="shared" si="411"/>
        <v>0</v>
      </c>
      <c r="O1015">
        <v>0</v>
      </c>
      <c r="P1015" s="181"/>
      <c r="Q1015" s="199"/>
      <c r="R1015" s="197" t="str">
        <f t="shared" si="391"/>
        <v/>
      </c>
      <c r="S1015" s="197" t="str">
        <f t="shared" si="392"/>
        <v/>
      </c>
    </row>
    <row r="1016" spans="1:19" hidden="1">
      <c r="A1016" s="200" t="s">
        <v>1282</v>
      </c>
      <c r="B1016" s="205"/>
      <c r="C1016" s="127" t="s">
        <v>1283</v>
      </c>
      <c r="D1016" s="121"/>
      <c r="E1016" s="204"/>
      <c r="F1016" s="123"/>
      <c r="G1016" s="244"/>
      <c r="H1016" s="246"/>
      <c r="I1016" s="248"/>
      <c r="J1016" s="249"/>
      <c r="K1016" s="179"/>
      <c r="L1016" s="244"/>
      <c r="M1016" s="246"/>
      <c r="N1016" s="248"/>
      <c r="O1016" s="249"/>
      <c r="P1016" s="181"/>
      <c r="Q1016" s="198" t="str">
        <f>IF(OR(SUM(J1016:J1030)&gt;0,SUM(O1016:O1030)&gt;0),"xx","")</f>
        <v/>
      </c>
      <c r="R1016" s="197" t="str">
        <f t="shared" si="391"/>
        <v/>
      </c>
      <c r="S1016" s="197" t="str">
        <f t="shared" si="392"/>
        <v/>
      </c>
    </row>
    <row r="1017" spans="1:19" hidden="1">
      <c r="A1017" s="200" t="s">
        <v>1284</v>
      </c>
      <c r="B1017" s="205"/>
      <c r="C1017" s="127" t="s">
        <v>1285</v>
      </c>
      <c r="D1017" s="121"/>
      <c r="E1017" s="204"/>
      <c r="F1017" s="123"/>
      <c r="G1017" s="244"/>
      <c r="H1017" s="246"/>
      <c r="I1017" s="248"/>
      <c r="J1017" s="249"/>
      <c r="K1017" s="179"/>
      <c r="L1017" s="244"/>
      <c r="M1017" s="246"/>
      <c r="N1017" s="248"/>
      <c r="O1017" s="249"/>
      <c r="P1017" s="181"/>
      <c r="Q1017" s="198" t="str">
        <f>IF(OR(SUM(J1018:J1030)&gt;0,SUM(O1018:O1030)&gt;0),"xx","")</f>
        <v/>
      </c>
      <c r="R1017" s="197" t="str">
        <f t="shared" si="391"/>
        <v/>
      </c>
      <c r="S1017" s="197" t="str">
        <f t="shared" si="392"/>
        <v/>
      </c>
    </row>
    <row r="1018" spans="1:19" ht="38.25" hidden="1">
      <c r="A1018" s="200">
        <v>90877</v>
      </c>
      <c r="B1018" s="205" t="s">
        <v>230</v>
      </c>
      <c r="C1018" s="127" t="s">
        <v>1286</v>
      </c>
      <c r="D1018" s="121" t="s">
        <v>258</v>
      </c>
      <c r="E1018" s="122">
        <v>37.33</v>
      </c>
      <c r="F1018" s="123">
        <f t="shared" ref="F1018:F1030" si="412">IF(E1018=0,0,ROUND(E1018*(1+E$10)*(1-E$11),2))</f>
        <v>45.01</v>
      </c>
      <c r="G1018" s="206"/>
      <c r="H1018" s="183"/>
      <c r="I1018" s="182">
        <f t="shared" ref="I1018:I1030" si="413">IF(ISBLANK(E1018),0,ROUND(F1018*G1018,2))</f>
        <v>0</v>
      </c>
      <c r="J1018" s="182">
        <f t="shared" ref="J1018:J1030" si="414">IF(ISBLANK(G1018),0,ROUND(G1018*H1018,2))</f>
        <v>0</v>
      </c>
      <c r="K1018" s="179"/>
      <c r="L1018" s="183">
        <f t="shared" ref="L1018:M1030" si="415">G1018</f>
        <v>0</v>
      </c>
      <c r="M1018" s="183">
        <f t="shared" si="415"/>
        <v>0</v>
      </c>
      <c r="N1018" s="184">
        <f t="shared" ref="N1018:N1030" si="416">IF(ISBLANK(E1018),0,ROUND(F1018*L1018,2))</f>
        <v>0</v>
      </c>
      <c r="O1018" s="184">
        <f t="shared" ref="O1018:O1030" si="417">IF(ISBLANK(L1018),0,ROUND(L1018*M1018,2))</f>
        <v>0</v>
      </c>
      <c r="P1018" s="181"/>
      <c r="Q1018" s="199"/>
      <c r="R1018" s="197" t="str">
        <f t="shared" si="391"/>
        <v/>
      </c>
      <c r="S1018" s="197" t="str">
        <f t="shared" si="392"/>
        <v/>
      </c>
    </row>
    <row r="1019" spans="1:19" ht="38.25" hidden="1">
      <c r="A1019" s="200">
        <v>90878</v>
      </c>
      <c r="B1019" s="205" t="s">
        <v>230</v>
      </c>
      <c r="C1019" s="127" t="s">
        <v>1287</v>
      </c>
      <c r="D1019" s="121" t="s">
        <v>258</v>
      </c>
      <c r="E1019" s="122">
        <v>35.68</v>
      </c>
      <c r="F1019" s="123">
        <f t="shared" si="412"/>
        <v>43.02</v>
      </c>
      <c r="G1019" s="206"/>
      <c r="H1019" s="183"/>
      <c r="I1019" s="182">
        <f t="shared" si="413"/>
        <v>0</v>
      </c>
      <c r="J1019" s="182">
        <f t="shared" si="414"/>
        <v>0</v>
      </c>
      <c r="K1019" s="179"/>
      <c r="L1019" s="183">
        <f t="shared" si="415"/>
        <v>0</v>
      </c>
      <c r="M1019" s="183">
        <f t="shared" si="415"/>
        <v>0</v>
      </c>
      <c r="N1019" s="184">
        <f t="shared" si="416"/>
        <v>0</v>
      </c>
      <c r="O1019" s="184">
        <f t="shared" si="417"/>
        <v>0</v>
      </c>
      <c r="P1019" s="181"/>
      <c r="Q1019" s="198"/>
      <c r="R1019" s="197" t="str">
        <f t="shared" si="391"/>
        <v/>
      </c>
      <c r="S1019" s="197" t="str">
        <f t="shared" si="392"/>
        <v/>
      </c>
    </row>
    <row r="1020" spans="1:19" ht="38.25" hidden="1">
      <c r="A1020" s="200">
        <v>90880</v>
      </c>
      <c r="B1020" s="205" t="s">
        <v>230</v>
      </c>
      <c r="C1020" s="127" t="s">
        <v>1288</v>
      </c>
      <c r="D1020" s="121" t="s">
        <v>258</v>
      </c>
      <c r="E1020" s="122">
        <v>52.15</v>
      </c>
      <c r="F1020" s="123">
        <f t="shared" si="412"/>
        <v>62.87</v>
      </c>
      <c r="G1020" s="206"/>
      <c r="H1020" s="183"/>
      <c r="I1020" s="182">
        <f t="shared" si="413"/>
        <v>0</v>
      </c>
      <c r="J1020" s="182">
        <f t="shared" si="414"/>
        <v>0</v>
      </c>
      <c r="K1020" s="179"/>
      <c r="L1020" s="183">
        <f t="shared" si="415"/>
        <v>0</v>
      </c>
      <c r="M1020" s="183">
        <f t="shared" si="415"/>
        <v>0</v>
      </c>
      <c r="N1020" s="184">
        <f t="shared" si="416"/>
        <v>0</v>
      </c>
      <c r="O1020" s="184">
        <f t="shared" si="417"/>
        <v>0</v>
      </c>
      <c r="P1020" s="181"/>
      <c r="Q1020" s="199"/>
      <c r="R1020" s="197" t="str">
        <f t="shared" si="391"/>
        <v/>
      </c>
      <c r="S1020" s="197" t="str">
        <f t="shared" si="392"/>
        <v/>
      </c>
    </row>
    <row r="1021" spans="1:19" ht="38.25" hidden="1">
      <c r="A1021" s="200">
        <v>90881</v>
      </c>
      <c r="B1021" s="205" t="s">
        <v>230</v>
      </c>
      <c r="C1021" s="127" t="s">
        <v>1289</v>
      </c>
      <c r="D1021" s="121" t="s">
        <v>258</v>
      </c>
      <c r="E1021" s="122">
        <v>47.68</v>
      </c>
      <c r="F1021" s="123">
        <f t="shared" si="412"/>
        <v>57.48</v>
      </c>
      <c r="G1021" s="206"/>
      <c r="H1021" s="183"/>
      <c r="I1021" s="182">
        <f t="shared" si="413"/>
        <v>0</v>
      </c>
      <c r="J1021" s="182">
        <f t="shared" si="414"/>
        <v>0</v>
      </c>
      <c r="K1021" s="179"/>
      <c r="L1021" s="183">
        <f t="shared" si="415"/>
        <v>0</v>
      </c>
      <c r="M1021" s="183">
        <f t="shared" si="415"/>
        <v>0</v>
      </c>
      <c r="N1021" s="184">
        <f t="shared" si="416"/>
        <v>0</v>
      </c>
      <c r="O1021" s="184">
        <f t="shared" si="417"/>
        <v>0</v>
      </c>
      <c r="P1021" s="181"/>
      <c r="Q1021" s="199"/>
      <c r="R1021" s="197" t="str">
        <f t="shared" si="391"/>
        <v/>
      </c>
      <c r="S1021" s="197" t="str">
        <f t="shared" si="392"/>
        <v/>
      </c>
    </row>
    <row r="1022" spans="1:19" ht="38.25" hidden="1">
      <c r="A1022" s="200">
        <v>90883</v>
      </c>
      <c r="B1022" s="205" t="s">
        <v>230</v>
      </c>
      <c r="C1022" s="127" t="s">
        <v>1290</v>
      </c>
      <c r="D1022" s="121" t="s">
        <v>258</v>
      </c>
      <c r="E1022" s="122">
        <v>61.81</v>
      </c>
      <c r="F1022" s="123">
        <f t="shared" si="412"/>
        <v>74.52</v>
      </c>
      <c r="G1022" s="206"/>
      <c r="H1022" s="183"/>
      <c r="I1022" s="182">
        <f t="shared" si="413"/>
        <v>0</v>
      </c>
      <c r="J1022" s="182">
        <f t="shared" si="414"/>
        <v>0</v>
      </c>
      <c r="K1022" s="179"/>
      <c r="L1022" s="183">
        <f t="shared" si="415"/>
        <v>0</v>
      </c>
      <c r="M1022" s="183">
        <f t="shared" si="415"/>
        <v>0</v>
      </c>
      <c r="N1022" s="184">
        <f t="shared" si="416"/>
        <v>0</v>
      </c>
      <c r="O1022" s="184">
        <f t="shared" si="417"/>
        <v>0</v>
      </c>
      <c r="P1022" s="181"/>
      <c r="Q1022" s="199"/>
      <c r="R1022" s="197" t="str">
        <f t="shared" si="391"/>
        <v/>
      </c>
      <c r="S1022" s="197" t="str">
        <f t="shared" si="392"/>
        <v/>
      </c>
    </row>
    <row r="1023" spans="1:19" ht="38.25" hidden="1">
      <c r="A1023" s="200">
        <v>90884</v>
      </c>
      <c r="B1023" s="205" t="s">
        <v>230</v>
      </c>
      <c r="C1023" s="127" t="s">
        <v>1291</v>
      </c>
      <c r="D1023" s="121" t="s">
        <v>258</v>
      </c>
      <c r="E1023" s="122">
        <v>59.88</v>
      </c>
      <c r="F1023" s="123">
        <f t="shared" si="412"/>
        <v>72.19</v>
      </c>
      <c r="G1023" s="206"/>
      <c r="H1023" s="183"/>
      <c r="I1023" s="182">
        <f t="shared" si="413"/>
        <v>0</v>
      </c>
      <c r="J1023" s="182">
        <f t="shared" si="414"/>
        <v>0</v>
      </c>
      <c r="K1023" s="179"/>
      <c r="L1023" s="183">
        <f t="shared" si="415"/>
        <v>0</v>
      </c>
      <c r="M1023" s="183">
        <f t="shared" si="415"/>
        <v>0</v>
      </c>
      <c r="N1023" s="184">
        <f t="shared" si="416"/>
        <v>0</v>
      </c>
      <c r="O1023" s="184">
        <f t="shared" si="417"/>
        <v>0</v>
      </c>
      <c r="P1023" s="181"/>
      <c r="Q1023" s="199"/>
      <c r="R1023" s="197" t="str">
        <f t="shared" si="391"/>
        <v/>
      </c>
      <c r="S1023" s="197" t="str">
        <f t="shared" si="392"/>
        <v/>
      </c>
    </row>
    <row r="1024" spans="1:19" ht="38.25" hidden="1">
      <c r="A1024" s="200">
        <v>90885</v>
      </c>
      <c r="B1024" s="205" t="s">
        <v>230</v>
      </c>
      <c r="C1024" s="127" t="s">
        <v>1292</v>
      </c>
      <c r="D1024" s="121" t="s">
        <v>258</v>
      </c>
      <c r="E1024" s="122">
        <v>59</v>
      </c>
      <c r="F1024" s="123">
        <f t="shared" si="412"/>
        <v>71.13</v>
      </c>
      <c r="G1024" s="206"/>
      <c r="H1024" s="183"/>
      <c r="I1024" s="182">
        <f t="shared" si="413"/>
        <v>0</v>
      </c>
      <c r="J1024" s="182">
        <f t="shared" si="414"/>
        <v>0</v>
      </c>
      <c r="K1024" s="179"/>
      <c r="L1024" s="183">
        <f t="shared" si="415"/>
        <v>0</v>
      </c>
      <c r="M1024" s="183">
        <f t="shared" si="415"/>
        <v>0</v>
      </c>
      <c r="N1024" s="184">
        <f t="shared" si="416"/>
        <v>0</v>
      </c>
      <c r="O1024" s="184">
        <f t="shared" si="417"/>
        <v>0</v>
      </c>
      <c r="P1024" s="181"/>
      <c r="Q1024" s="199"/>
      <c r="R1024" s="197" t="str">
        <f t="shared" si="391"/>
        <v/>
      </c>
      <c r="S1024" s="197" t="str">
        <f t="shared" si="392"/>
        <v/>
      </c>
    </row>
    <row r="1025" spans="1:19" ht="38.25" hidden="1">
      <c r="A1025" s="200">
        <v>90886</v>
      </c>
      <c r="B1025" s="205" t="s">
        <v>230</v>
      </c>
      <c r="C1025" s="127" t="s">
        <v>1293</v>
      </c>
      <c r="D1025" s="121" t="s">
        <v>258</v>
      </c>
      <c r="E1025" s="122">
        <v>118.18</v>
      </c>
      <c r="F1025" s="123">
        <f t="shared" si="412"/>
        <v>142.47999999999999</v>
      </c>
      <c r="G1025" s="206"/>
      <c r="H1025" s="183"/>
      <c r="I1025" s="182">
        <f t="shared" si="413"/>
        <v>0</v>
      </c>
      <c r="J1025" s="182">
        <f t="shared" si="414"/>
        <v>0</v>
      </c>
      <c r="K1025" s="179"/>
      <c r="L1025" s="183">
        <f t="shared" si="415"/>
        <v>0</v>
      </c>
      <c r="M1025" s="183">
        <f t="shared" si="415"/>
        <v>0</v>
      </c>
      <c r="N1025" s="184">
        <f t="shared" si="416"/>
        <v>0</v>
      </c>
      <c r="O1025" s="184">
        <f t="shared" si="417"/>
        <v>0</v>
      </c>
      <c r="P1025" s="181"/>
      <c r="Q1025" s="199"/>
      <c r="R1025" s="197" t="str">
        <f t="shared" si="391"/>
        <v/>
      </c>
      <c r="S1025" s="197" t="str">
        <f t="shared" si="392"/>
        <v/>
      </c>
    </row>
    <row r="1026" spans="1:19" ht="38.25" hidden="1">
      <c r="A1026" s="200">
        <v>90887</v>
      </c>
      <c r="B1026" s="205" t="s">
        <v>230</v>
      </c>
      <c r="C1026" s="127" t="s">
        <v>1294</v>
      </c>
      <c r="D1026" s="121" t="s">
        <v>258</v>
      </c>
      <c r="E1026" s="122">
        <v>115.99</v>
      </c>
      <c r="F1026" s="123">
        <f t="shared" si="412"/>
        <v>139.84</v>
      </c>
      <c r="G1026" s="206"/>
      <c r="H1026" s="183"/>
      <c r="I1026" s="182">
        <f t="shared" si="413"/>
        <v>0</v>
      </c>
      <c r="J1026" s="182">
        <f t="shared" si="414"/>
        <v>0</v>
      </c>
      <c r="K1026" s="179"/>
      <c r="L1026" s="183">
        <f t="shared" si="415"/>
        <v>0</v>
      </c>
      <c r="M1026" s="183">
        <f t="shared" si="415"/>
        <v>0</v>
      </c>
      <c r="N1026" s="184">
        <f t="shared" si="416"/>
        <v>0</v>
      </c>
      <c r="O1026" s="184">
        <f t="shared" si="417"/>
        <v>0</v>
      </c>
      <c r="P1026" s="181"/>
      <c r="Q1026" s="199"/>
      <c r="R1026" s="197" t="str">
        <f t="shared" si="391"/>
        <v/>
      </c>
      <c r="S1026" s="197" t="str">
        <f t="shared" si="392"/>
        <v/>
      </c>
    </row>
    <row r="1027" spans="1:19" ht="38.25" hidden="1">
      <c r="A1027" s="200">
        <v>90888</v>
      </c>
      <c r="B1027" s="205" t="s">
        <v>230</v>
      </c>
      <c r="C1027" s="127" t="s">
        <v>1295</v>
      </c>
      <c r="D1027" s="121" t="s">
        <v>258</v>
      </c>
      <c r="E1027" s="122">
        <v>115.04</v>
      </c>
      <c r="F1027" s="123">
        <f t="shared" si="412"/>
        <v>138.69</v>
      </c>
      <c r="G1027" s="206"/>
      <c r="H1027" s="183"/>
      <c r="I1027" s="182">
        <f t="shared" si="413"/>
        <v>0</v>
      </c>
      <c r="J1027" s="182">
        <f t="shared" si="414"/>
        <v>0</v>
      </c>
      <c r="K1027" s="179"/>
      <c r="L1027" s="183">
        <f t="shared" si="415"/>
        <v>0</v>
      </c>
      <c r="M1027" s="183">
        <f t="shared" si="415"/>
        <v>0</v>
      </c>
      <c r="N1027" s="184">
        <f t="shared" si="416"/>
        <v>0</v>
      </c>
      <c r="O1027" s="184">
        <f t="shared" si="417"/>
        <v>0</v>
      </c>
      <c r="P1027" s="181"/>
      <c r="Q1027" s="199"/>
      <c r="R1027" s="197" t="str">
        <f t="shared" si="391"/>
        <v/>
      </c>
      <c r="S1027" s="197" t="str">
        <f t="shared" si="392"/>
        <v/>
      </c>
    </row>
    <row r="1028" spans="1:19" ht="38.25" hidden="1">
      <c r="A1028" s="200">
        <v>90889</v>
      </c>
      <c r="B1028" s="205" t="s">
        <v>230</v>
      </c>
      <c r="C1028" s="127" t="s">
        <v>1296</v>
      </c>
      <c r="D1028" s="121" t="s">
        <v>258</v>
      </c>
      <c r="E1028" s="122">
        <v>139.52000000000001</v>
      </c>
      <c r="F1028" s="123">
        <f t="shared" si="412"/>
        <v>168.21</v>
      </c>
      <c r="G1028" s="206"/>
      <c r="H1028" s="183"/>
      <c r="I1028" s="182">
        <f t="shared" si="413"/>
        <v>0</v>
      </c>
      <c r="J1028" s="182">
        <f t="shared" si="414"/>
        <v>0</v>
      </c>
      <c r="K1028" s="179"/>
      <c r="L1028" s="183">
        <f t="shared" si="415"/>
        <v>0</v>
      </c>
      <c r="M1028" s="183">
        <f t="shared" si="415"/>
        <v>0</v>
      </c>
      <c r="N1028" s="184">
        <f t="shared" si="416"/>
        <v>0</v>
      </c>
      <c r="O1028" s="184">
        <f t="shared" si="417"/>
        <v>0</v>
      </c>
      <c r="P1028" s="181"/>
      <c r="Q1028" s="199"/>
      <c r="R1028" s="197" t="str">
        <f t="shared" si="391"/>
        <v/>
      </c>
      <c r="S1028" s="197" t="str">
        <f t="shared" si="392"/>
        <v/>
      </c>
    </row>
    <row r="1029" spans="1:19" ht="38.25" hidden="1">
      <c r="A1029" s="200">
        <v>90890</v>
      </c>
      <c r="B1029" s="205" t="s">
        <v>230</v>
      </c>
      <c r="C1029" s="127" t="s">
        <v>1297</v>
      </c>
      <c r="D1029" s="121" t="s">
        <v>258</v>
      </c>
      <c r="E1029" s="122">
        <v>136.1</v>
      </c>
      <c r="F1029" s="123">
        <f t="shared" si="412"/>
        <v>164.08</v>
      </c>
      <c r="G1029" s="206"/>
      <c r="H1029" s="183"/>
      <c r="I1029" s="182">
        <f t="shared" si="413"/>
        <v>0</v>
      </c>
      <c r="J1029" s="182">
        <f t="shared" si="414"/>
        <v>0</v>
      </c>
      <c r="K1029" s="179"/>
      <c r="L1029" s="183">
        <f t="shared" si="415"/>
        <v>0</v>
      </c>
      <c r="M1029" s="183">
        <f t="shared" si="415"/>
        <v>0</v>
      </c>
      <c r="N1029" s="184">
        <f t="shared" si="416"/>
        <v>0</v>
      </c>
      <c r="O1029" s="184">
        <f t="shared" si="417"/>
        <v>0</v>
      </c>
      <c r="P1029" s="181"/>
      <c r="Q1029" s="199"/>
      <c r="R1029" s="197" t="str">
        <f t="shared" si="391"/>
        <v/>
      </c>
      <c r="S1029" s="197" t="str">
        <f t="shared" si="392"/>
        <v/>
      </c>
    </row>
    <row r="1030" spans="1:19" ht="38.25" hidden="1">
      <c r="A1030" s="200">
        <v>90891</v>
      </c>
      <c r="B1030" s="205" t="s">
        <v>230</v>
      </c>
      <c r="C1030" s="127" t="s">
        <v>1298</v>
      </c>
      <c r="D1030" s="121" t="s">
        <v>258</v>
      </c>
      <c r="E1030" s="122">
        <v>134.58000000000001</v>
      </c>
      <c r="F1030" s="123">
        <f t="shared" si="412"/>
        <v>162.25</v>
      </c>
      <c r="G1030" s="206"/>
      <c r="H1030" s="183"/>
      <c r="I1030" s="182">
        <f t="shared" si="413"/>
        <v>0</v>
      </c>
      <c r="J1030" s="182">
        <f t="shared" si="414"/>
        <v>0</v>
      </c>
      <c r="K1030" s="179"/>
      <c r="L1030" s="183">
        <f t="shared" si="415"/>
        <v>0</v>
      </c>
      <c r="M1030" s="183">
        <f t="shared" si="415"/>
        <v>0</v>
      </c>
      <c r="N1030" s="184">
        <f t="shared" si="416"/>
        <v>0</v>
      </c>
      <c r="O1030" s="184">
        <f t="shared" si="417"/>
        <v>0</v>
      </c>
      <c r="P1030" s="181"/>
      <c r="Q1030" s="199"/>
      <c r="R1030" s="197" t="str">
        <f t="shared" si="391"/>
        <v/>
      </c>
      <c r="S1030" s="197" t="str">
        <f t="shared" si="392"/>
        <v/>
      </c>
    </row>
    <row r="1031" spans="1:19" hidden="1">
      <c r="A1031" s="200" t="s">
        <v>1299</v>
      </c>
      <c r="B1031" s="205"/>
      <c r="C1031" s="127" t="s">
        <v>1300</v>
      </c>
      <c r="D1031" s="121"/>
      <c r="E1031" s="204"/>
      <c r="F1031" s="123"/>
      <c r="G1031" s="244"/>
      <c r="H1031" s="246"/>
      <c r="I1031" s="248"/>
      <c r="J1031" s="249"/>
      <c r="K1031" s="179"/>
      <c r="L1031" s="244"/>
      <c r="M1031" s="246"/>
      <c r="N1031" s="248"/>
      <c r="O1031" s="249"/>
      <c r="P1031" s="181"/>
      <c r="Q1031" s="198" t="str">
        <f>IF(OR(SUM(J1032:J1036)&gt;0,SUM(O1032:O1036)&gt;0),"xx","")</f>
        <v/>
      </c>
      <c r="R1031" s="197" t="str">
        <f t="shared" si="391"/>
        <v/>
      </c>
      <c r="S1031" s="197" t="str">
        <f t="shared" si="392"/>
        <v/>
      </c>
    </row>
    <row r="1032" spans="1:19" ht="25.5" hidden="1">
      <c r="A1032" s="200">
        <v>95601</v>
      </c>
      <c r="B1032" s="205" t="s">
        <v>230</v>
      </c>
      <c r="C1032" s="127" t="s">
        <v>1301</v>
      </c>
      <c r="D1032" s="121" t="s">
        <v>274</v>
      </c>
      <c r="E1032" s="122">
        <v>17.989999999999998</v>
      </c>
      <c r="F1032" s="123">
        <f>IF(E1032=0,0,ROUND(E1032*(1+E$10)*(1-E$11),2))</f>
        <v>21.69</v>
      </c>
      <c r="G1032" s="206"/>
      <c r="H1032" s="183"/>
      <c r="I1032" s="182">
        <f t="shared" ref="I1032:I1036" si="418">IF(ISBLANK(E1032),0,ROUND(F1032*G1032,2))</f>
        <v>0</v>
      </c>
      <c r="J1032" s="182">
        <f t="shared" ref="J1032:J1036" si="419">IF(ISBLANK(G1032),0,ROUND(G1032*H1032,2))</f>
        <v>0</v>
      </c>
      <c r="K1032" s="179"/>
      <c r="L1032" s="183">
        <f t="shared" ref="L1032:M1036" si="420">G1032</f>
        <v>0</v>
      </c>
      <c r="M1032" s="183">
        <f t="shared" si="420"/>
        <v>0</v>
      </c>
      <c r="N1032" s="184">
        <f t="shared" ref="N1032:N1036" si="421">IF(ISBLANK(E1032),0,ROUND(F1032*L1032,2))</f>
        <v>0</v>
      </c>
      <c r="O1032" s="184">
        <f t="shared" ref="O1032:O1036" si="422">IF(ISBLANK(L1032),0,ROUND(L1032*M1032,2))</f>
        <v>0</v>
      </c>
      <c r="P1032" s="181"/>
      <c r="Q1032" s="199"/>
      <c r="R1032" s="197" t="str">
        <f t="shared" si="391"/>
        <v/>
      </c>
      <c r="S1032" s="197" t="str">
        <f t="shared" si="392"/>
        <v/>
      </c>
    </row>
    <row r="1033" spans="1:19" ht="25.5" hidden="1">
      <c r="A1033" s="200">
        <v>95602</v>
      </c>
      <c r="B1033" s="205" t="s">
        <v>230</v>
      </c>
      <c r="C1033" s="127" t="s">
        <v>1302</v>
      </c>
      <c r="D1033" s="121" t="s">
        <v>274</v>
      </c>
      <c r="E1033" s="122">
        <v>22.88</v>
      </c>
      <c r="F1033" s="123">
        <f>IF(E1033=0,0,ROUND(E1033*(1+E$10)*(1-E$11),2))</f>
        <v>27.58</v>
      </c>
      <c r="G1033" s="206"/>
      <c r="H1033" s="183"/>
      <c r="I1033" s="182">
        <f t="shared" si="418"/>
        <v>0</v>
      </c>
      <c r="J1033" s="182">
        <f t="shared" si="419"/>
        <v>0</v>
      </c>
      <c r="K1033" s="179"/>
      <c r="L1033" s="183">
        <f t="shared" si="420"/>
        <v>0</v>
      </c>
      <c r="M1033" s="183">
        <f t="shared" si="420"/>
        <v>0</v>
      </c>
      <c r="N1033" s="184">
        <f t="shared" si="421"/>
        <v>0</v>
      </c>
      <c r="O1033" s="184">
        <f t="shared" si="422"/>
        <v>0</v>
      </c>
      <c r="P1033" s="181"/>
      <c r="Q1033" s="199"/>
      <c r="R1033" s="197" t="str">
        <f t="shared" si="391"/>
        <v/>
      </c>
      <c r="S1033" s="197" t="str">
        <f t="shared" si="392"/>
        <v/>
      </c>
    </row>
    <row r="1034" spans="1:19" ht="25.5" hidden="1">
      <c r="A1034" s="200">
        <v>95603</v>
      </c>
      <c r="B1034" s="205" t="s">
        <v>230</v>
      </c>
      <c r="C1034" s="127" t="s">
        <v>1303</v>
      </c>
      <c r="D1034" s="121" t="s">
        <v>274</v>
      </c>
      <c r="E1034" s="122">
        <v>30.02</v>
      </c>
      <c r="F1034" s="123">
        <f>IF(E1034=0,0,ROUND(E1034*(1+E$10)*(1-E$11),2))</f>
        <v>36.19</v>
      </c>
      <c r="G1034" s="206"/>
      <c r="H1034" s="183"/>
      <c r="I1034" s="182">
        <f t="shared" si="418"/>
        <v>0</v>
      </c>
      <c r="J1034" s="182">
        <f t="shared" si="419"/>
        <v>0</v>
      </c>
      <c r="K1034" s="179"/>
      <c r="L1034" s="183">
        <f t="shared" si="420"/>
        <v>0</v>
      </c>
      <c r="M1034" s="183">
        <f t="shared" si="420"/>
        <v>0</v>
      </c>
      <c r="N1034" s="184">
        <f t="shared" si="421"/>
        <v>0</v>
      </c>
      <c r="O1034" s="184">
        <f t="shared" si="422"/>
        <v>0</v>
      </c>
      <c r="P1034" s="181"/>
      <c r="Q1034" s="199"/>
      <c r="R1034" s="197" t="str">
        <f t="shared" si="391"/>
        <v/>
      </c>
      <c r="S1034" s="197" t="str">
        <f t="shared" si="392"/>
        <v/>
      </c>
    </row>
    <row r="1035" spans="1:19" ht="25.5" hidden="1">
      <c r="A1035" s="200">
        <v>95604</v>
      </c>
      <c r="B1035" s="205" t="s">
        <v>230</v>
      </c>
      <c r="C1035" s="127" t="s">
        <v>1304</v>
      </c>
      <c r="D1035" s="121" t="s">
        <v>274</v>
      </c>
      <c r="E1035" s="122">
        <v>39.54</v>
      </c>
      <c r="F1035" s="123">
        <f>IF(E1035=0,0,ROUND(E1035*(1+E$10)*(1-E$11),2))</f>
        <v>47.67</v>
      </c>
      <c r="G1035" s="206"/>
      <c r="H1035" s="183"/>
      <c r="I1035" s="182">
        <f t="shared" si="418"/>
        <v>0</v>
      </c>
      <c r="J1035" s="182">
        <f t="shared" si="419"/>
        <v>0</v>
      </c>
      <c r="K1035" s="179"/>
      <c r="L1035" s="183">
        <f t="shared" si="420"/>
        <v>0</v>
      </c>
      <c r="M1035" s="183">
        <f t="shared" si="420"/>
        <v>0</v>
      </c>
      <c r="N1035" s="184">
        <f t="shared" si="421"/>
        <v>0</v>
      </c>
      <c r="O1035" s="184">
        <f t="shared" si="422"/>
        <v>0</v>
      </c>
      <c r="P1035" s="181"/>
      <c r="Q1035" s="199"/>
      <c r="R1035" s="197" t="str">
        <f t="shared" si="391"/>
        <v/>
      </c>
      <c r="S1035" s="197" t="str">
        <f t="shared" si="392"/>
        <v/>
      </c>
    </row>
    <row r="1036" spans="1:19" ht="25.5" hidden="1">
      <c r="A1036" s="200">
        <v>95605</v>
      </c>
      <c r="B1036" s="205" t="s">
        <v>230</v>
      </c>
      <c r="C1036" s="127" t="s">
        <v>1305</v>
      </c>
      <c r="D1036" s="121" t="s">
        <v>274</v>
      </c>
      <c r="E1036" s="122">
        <v>62.01</v>
      </c>
      <c r="F1036" s="123">
        <f>IF(E1036=0,0,ROUND(E1036*(1+E$10)*(1-E$11),2))</f>
        <v>74.760000000000005</v>
      </c>
      <c r="G1036" s="206"/>
      <c r="H1036" s="183"/>
      <c r="I1036" s="182">
        <f t="shared" si="418"/>
        <v>0</v>
      </c>
      <c r="J1036" s="182">
        <f t="shared" si="419"/>
        <v>0</v>
      </c>
      <c r="K1036" s="179"/>
      <c r="L1036" s="183">
        <f t="shared" si="420"/>
        <v>0</v>
      </c>
      <c r="M1036" s="183">
        <f t="shared" si="420"/>
        <v>0</v>
      </c>
      <c r="N1036" s="184">
        <f t="shared" si="421"/>
        <v>0</v>
      </c>
      <c r="O1036" s="184">
        <f t="shared" si="422"/>
        <v>0</v>
      </c>
      <c r="P1036" s="181"/>
      <c r="Q1036" s="199"/>
      <c r="R1036" s="197" t="str">
        <f t="shared" ref="R1036:R1144" si="423">IF(Q1036="X","x",IF(Q1036="xx","x",IF(O1036&gt;0,"x","")))</f>
        <v/>
      </c>
      <c r="S1036" s="197" t="str">
        <f t="shared" ref="S1036:S1144" si="424">IF(Q1036="X","x",IF(Q1036="xx","x",IF(OR(J1036&gt;0,O1036&gt;0),"x","")))</f>
        <v/>
      </c>
    </row>
    <row r="1037" spans="1:19" hidden="1">
      <c r="A1037" s="200" t="s">
        <v>1306</v>
      </c>
      <c r="B1037" s="205"/>
      <c r="C1037" s="127" t="s">
        <v>1307</v>
      </c>
      <c r="D1037" s="121"/>
      <c r="E1037" s="204"/>
      <c r="F1037" s="123"/>
      <c r="G1037" s="244"/>
      <c r="H1037" s="246"/>
      <c r="I1037" s="248"/>
      <c r="J1037" s="249"/>
      <c r="K1037" s="179"/>
      <c r="L1037" s="244"/>
      <c r="M1037" s="246"/>
      <c r="N1037" s="248"/>
      <c r="O1037" s="249"/>
      <c r="P1037" s="181"/>
      <c r="Q1037" s="198" t="str">
        <f>IF(OR(SUM(J1038:J1053)&gt;0,SUM(O1038:O1053)&gt;0),"xx","")</f>
        <v/>
      </c>
      <c r="R1037" s="197" t="str">
        <f t="shared" si="423"/>
        <v/>
      </c>
      <c r="S1037" s="197" t="str">
        <f t="shared" si="424"/>
        <v/>
      </c>
    </row>
    <row r="1038" spans="1:19" ht="25.5" hidden="1">
      <c r="A1038" s="200">
        <v>100035</v>
      </c>
      <c r="B1038" s="205" t="s">
        <v>230</v>
      </c>
      <c r="C1038" s="127" t="s">
        <v>1308</v>
      </c>
      <c r="D1038" s="121" t="s">
        <v>765</v>
      </c>
      <c r="E1038" s="122">
        <v>8.43</v>
      </c>
      <c r="F1038" s="123">
        <f t="shared" ref="F1038:F1053" si="425">IF(E1038=0,0,ROUND(E1038*(1+E$10)*(1-E$11),2))</f>
        <v>10.16</v>
      </c>
      <c r="G1038" s="206"/>
      <c r="H1038" s="183"/>
      <c r="I1038" s="182">
        <f t="shared" ref="I1038:I1053" si="426">IF(ISBLANK(E1038),0,ROUND(F1038*G1038,2))</f>
        <v>0</v>
      </c>
      <c r="J1038" s="182">
        <f t="shared" ref="J1038:J1053" si="427">IF(ISBLANK(G1038),0,ROUND(G1038*H1038,2))</f>
        <v>0</v>
      </c>
      <c r="K1038" s="179"/>
      <c r="L1038" s="183">
        <f t="shared" ref="L1038:M1053" si="428">G1038</f>
        <v>0</v>
      </c>
      <c r="M1038" s="183">
        <f t="shared" si="428"/>
        <v>0</v>
      </c>
      <c r="N1038" s="184">
        <f t="shared" ref="N1038:N1053" si="429">IF(ISBLANK(E1038),0,ROUND(F1038*L1038,2))</f>
        <v>0</v>
      </c>
      <c r="O1038" s="184">
        <f t="shared" ref="O1038:O1053" si="430">IF(ISBLANK(L1038),0,ROUND(L1038*M1038,2))</f>
        <v>0</v>
      </c>
      <c r="P1038" s="181"/>
      <c r="Q1038" s="199"/>
      <c r="R1038" s="197" t="str">
        <f t="shared" si="423"/>
        <v/>
      </c>
      <c r="S1038" s="197" t="str">
        <f t="shared" si="424"/>
        <v/>
      </c>
    </row>
    <row r="1039" spans="1:19" ht="25.5" hidden="1">
      <c r="A1039" s="200">
        <v>100036</v>
      </c>
      <c r="B1039" s="205" t="s">
        <v>230</v>
      </c>
      <c r="C1039" s="127" t="s">
        <v>1309</v>
      </c>
      <c r="D1039" s="121" t="s">
        <v>765</v>
      </c>
      <c r="E1039" s="122">
        <v>8.2799999999999994</v>
      </c>
      <c r="F1039" s="123">
        <f t="shared" si="425"/>
        <v>9.98</v>
      </c>
      <c r="G1039" s="206"/>
      <c r="H1039" s="183"/>
      <c r="I1039" s="182">
        <f t="shared" si="426"/>
        <v>0</v>
      </c>
      <c r="J1039" s="182">
        <f t="shared" si="427"/>
        <v>0</v>
      </c>
      <c r="K1039" s="179"/>
      <c r="L1039" s="183">
        <f t="shared" si="428"/>
        <v>0</v>
      </c>
      <c r="M1039" s="183">
        <f t="shared" si="428"/>
        <v>0</v>
      </c>
      <c r="N1039" s="184">
        <f t="shared" si="429"/>
        <v>0</v>
      </c>
      <c r="O1039" s="184">
        <f t="shared" si="430"/>
        <v>0</v>
      </c>
      <c r="P1039" s="181"/>
      <c r="Q1039" s="199"/>
      <c r="R1039" s="197" t="str">
        <f t="shared" si="423"/>
        <v/>
      </c>
      <c r="S1039" s="197" t="str">
        <f t="shared" si="424"/>
        <v/>
      </c>
    </row>
    <row r="1040" spans="1:19" ht="25.5" hidden="1">
      <c r="A1040" s="200">
        <v>100037</v>
      </c>
      <c r="B1040" s="205" t="s">
        <v>230</v>
      </c>
      <c r="C1040" s="127" t="s">
        <v>1310</v>
      </c>
      <c r="D1040" s="121" t="s">
        <v>765</v>
      </c>
      <c r="E1040" s="122">
        <v>8.0399999999999991</v>
      </c>
      <c r="F1040" s="123">
        <f t="shared" si="425"/>
        <v>9.69</v>
      </c>
      <c r="G1040" s="206"/>
      <c r="H1040" s="183"/>
      <c r="I1040" s="182">
        <f t="shared" si="426"/>
        <v>0</v>
      </c>
      <c r="J1040" s="182">
        <f t="shared" si="427"/>
        <v>0</v>
      </c>
      <c r="K1040" s="179"/>
      <c r="L1040" s="183">
        <f t="shared" si="428"/>
        <v>0</v>
      </c>
      <c r="M1040" s="183">
        <f t="shared" si="428"/>
        <v>0</v>
      </c>
      <c r="N1040" s="184">
        <f t="shared" si="429"/>
        <v>0</v>
      </c>
      <c r="O1040" s="184">
        <f t="shared" si="430"/>
        <v>0</v>
      </c>
      <c r="P1040" s="181"/>
      <c r="Q1040" s="199"/>
      <c r="R1040" s="197" t="str">
        <f t="shared" si="423"/>
        <v/>
      </c>
      <c r="S1040" s="197" t="str">
        <f t="shared" si="424"/>
        <v/>
      </c>
    </row>
    <row r="1041" spans="1:19" ht="25.5" hidden="1">
      <c r="A1041" s="200">
        <v>100651</v>
      </c>
      <c r="B1041" s="205" t="s">
        <v>230</v>
      </c>
      <c r="C1041" s="127" t="s">
        <v>1311</v>
      </c>
      <c r="D1041" s="121" t="s">
        <v>258</v>
      </c>
      <c r="E1041" s="122">
        <v>81.33</v>
      </c>
      <c r="F1041" s="123">
        <f t="shared" si="425"/>
        <v>98.05</v>
      </c>
      <c r="G1041" s="206"/>
      <c r="H1041" s="183"/>
      <c r="I1041" s="182">
        <f t="shared" si="426"/>
        <v>0</v>
      </c>
      <c r="J1041" s="182">
        <f t="shared" si="427"/>
        <v>0</v>
      </c>
      <c r="K1041" s="179"/>
      <c r="L1041" s="183">
        <f t="shared" si="428"/>
        <v>0</v>
      </c>
      <c r="M1041" s="183">
        <f t="shared" si="428"/>
        <v>0</v>
      </c>
      <c r="N1041" s="184">
        <f t="shared" si="429"/>
        <v>0</v>
      </c>
      <c r="O1041" s="184">
        <f t="shared" si="430"/>
        <v>0</v>
      </c>
      <c r="P1041" s="181"/>
      <c r="Q1041" s="199"/>
      <c r="R1041" s="197" t="str">
        <f t="shared" si="423"/>
        <v/>
      </c>
      <c r="S1041" s="197" t="str">
        <f t="shared" si="424"/>
        <v/>
      </c>
    </row>
    <row r="1042" spans="1:19" ht="25.5" hidden="1">
      <c r="A1042" s="200">
        <v>100652</v>
      </c>
      <c r="B1042" s="205" t="s">
        <v>230</v>
      </c>
      <c r="C1042" s="127" t="s">
        <v>1312</v>
      </c>
      <c r="D1042" s="121" t="s">
        <v>258</v>
      </c>
      <c r="E1042" s="122">
        <v>154.37</v>
      </c>
      <c r="F1042" s="123">
        <f t="shared" si="425"/>
        <v>186.11</v>
      </c>
      <c r="G1042" s="206"/>
      <c r="H1042" s="183"/>
      <c r="I1042" s="182">
        <f t="shared" si="426"/>
        <v>0</v>
      </c>
      <c r="J1042" s="182">
        <f t="shared" si="427"/>
        <v>0</v>
      </c>
      <c r="K1042" s="179"/>
      <c r="L1042" s="183">
        <f t="shared" si="428"/>
        <v>0</v>
      </c>
      <c r="M1042" s="183">
        <f t="shared" si="428"/>
        <v>0</v>
      </c>
      <c r="N1042" s="184">
        <f t="shared" si="429"/>
        <v>0</v>
      </c>
      <c r="O1042" s="184">
        <f t="shared" si="430"/>
        <v>0</v>
      </c>
      <c r="P1042" s="181"/>
      <c r="Q1042" s="199"/>
      <c r="R1042" s="197" t="str">
        <f t="shared" si="423"/>
        <v/>
      </c>
      <c r="S1042" s="197" t="str">
        <f t="shared" si="424"/>
        <v/>
      </c>
    </row>
    <row r="1043" spans="1:19" ht="25.5" hidden="1">
      <c r="A1043" s="200">
        <v>100653</v>
      </c>
      <c r="B1043" s="205" t="s">
        <v>230</v>
      </c>
      <c r="C1043" s="127" t="s">
        <v>1313</v>
      </c>
      <c r="D1043" s="121" t="s">
        <v>258</v>
      </c>
      <c r="E1043" s="122">
        <v>256.27</v>
      </c>
      <c r="F1043" s="123">
        <f t="shared" si="425"/>
        <v>308.95999999999998</v>
      </c>
      <c r="G1043" s="206"/>
      <c r="H1043" s="183"/>
      <c r="I1043" s="182">
        <f t="shared" si="426"/>
        <v>0</v>
      </c>
      <c r="J1043" s="182">
        <f t="shared" si="427"/>
        <v>0</v>
      </c>
      <c r="K1043" s="179"/>
      <c r="L1043" s="183">
        <f t="shared" si="428"/>
        <v>0</v>
      </c>
      <c r="M1043" s="183">
        <f t="shared" si="428"/>
        <v>0</v>
      </c>
      <c r="N1043" s="184">
        <f t="shared" si="429"/>
        <v>0</v>
      </c>
      <c r="O1043" s="184">
        <f t="shared" si="430"/>
        <v>0</v>
      </c>
      <c r="P1043" s="181"/>
      <c r="Q1043" s="199"/>
      <c r="R1043" s="197" t="str">
        <f t="shared" si="423"/>
        <v/>
      </c>
      <c r="S1043" s="197" t="str">
        <f t="shared" si="424"/>
        <v/>
      </c>
    </row>
    <row r="1044" spans="1:19" ht="25.5" hidden="1">
      <c r="A1044" s="200">
        <v>100654</v>
      </c>
      <c r="B1044" s="205" t="s">
        <v>230</v>
      </c>
      <c r="C1044" s="127" t="s">
        <v>1314</v>
      </c>
      <c r="D1044" s="121" t="s">
        <v>258</v>
      </c>
      <c r="E1044" s="122">
        <v>343.43</v>
      </c>
      <c r="F1044" s="123">
        <f t="shared" si="425"/>
        <v>414.04</v>
      </c>
      <c r="G1044" s="206"/>
      <c r="H1044" s="183"/>
      <c r="I1044" s="182">
        <f t="shared" si="426"/>
        <v>0</v>
      </c>
      <c r="J1044" s="182">
        <f t="shared" si="427"/>
        <v>0</v>
      </c>
      <c r="K1044" s="179"/>
      <c r="L1044" s="183">
        <f t="shared" si="428"/>
        <v>0</v>
      </c>
      <c r="M1044" s="183">
        <f t="shared" si="428"/>
        <v>0</v>
      </c>
      <c r="N1044" s="184">
        <f t="shared" si="429"/>
        <v>0</v>
      </c>
      <c r="O1044" s="184">
        <f t="shared" si="430"/>
        <v>0</v>
      </c>
      <c r="P1044" s="181"/>
      <c r="Q1044" s="199"/>
      <c r="R1044" s="197" t="str">
        <f t="shared" si="423"/>
        <v/>
      </c>
      <c r="S1044" s="197" t="str">
        <f t="shared" si="424"/>
        <v/>
      </c>
    </row>
    <row r="1045" spans="1:19" ht="25.5" hidden="1">
      <c r="A1045" s="200">
        <v>100655</v>
      </c>
      <c r="B1045" s="205" t="s">
        <v>230</v>
      </c>
      <c r="C1045" s="127" t="s">
        <v>1315</v>
      </c>
      <c r="D1045" s="121" t="s">
        <v>258</v>
      </c>
      <c r="E1045" s="122">
        <v>395.77</v>
      </c>
      <c r="F1045" s="123">
        <f t="shared" si="425"/>
        <v>477.14</v>
      </c>
      <c r="G1045" s="206"/>
      <c r="H1045" s="183"/>
      <c r="I1045" s="182">
        <f t="shared" si="426"/>
        <v>0</v>
      </c>
      <c r="J1045" s="182">
        <f t="shared" si="427"/>
        <v>0</v>
      </c>
      <c r="K1045" s="179"/>
      <c r="L1045" s="183">
        <f t="shared" si="428"/>
        <v>0</v>
      </c>
      <c r="M1045" s="183">
        <f t="shared" si="428"/>
        <v>0</v>
      </c>
      <c r="N1045" s="184">
        <f t="shared" si="429"/>
        <v>0</v>
      </c>
      <c r="O1045" s="184">
        <f t="shared" si="430"/>
        <v>0</v>
      </c>
      <c r="P1045" s="181"/>
      <c r="Q1045" s="199"/>
      <c r="R1045" s="197" t="str">
        <f t="shared" si="423"/>
        <v/>
      </c>
      <c r="S1045" s="197" t="str">
        <f t="shared" si="424"/>
        <v/>
      </c>
    </row>
    <row r="1046" spans="1:19" ht="25.5" hidden="1">
      <c r="A1046" s="200">
        <v>100656</v>
      </c>
      <c r="B1046" s="205" t="s">
        <v>230</v>
      </c>
      <c r="C1046" s="127" t="s">
        <v>1316</v>
      </c>
      <c r="D1046" s="121" t="s">
        <v>258</v>
      </c>
      <c r="E1046" s="122">
        <v>60.64</v>
      </c>
      <c r="F1046" s="123">
        <f t="shared" si="425"/>
        <v>73.11</v>
      </c>
      <c r="G1046" s="206"/>
      <c r="H1046" s="183"/>
      <c r="I1046" s="182">
        <f t="shared" si="426"/>
        <v>0</v>
      </c>
      <c r="J1046" s="182">
        <f t="shared" si="427"/>
        <v>0</v>
      </c>
      <c r="K1046" s="179"/>
      <c r="L1046" s="183">
        <f t="shared" si="428"/>
        <v>0</v>
      </c>
      <c r="M1046" s="183">
        <f t="shared" si="428"/>
        <v>0</v>
      </c>
      <c r="N1046" s="184">
        <f t="shared" si="429"/>
        <v>0</v>
      </c>
      <c r="O1046" s="184">
        <f t="shared" si="430"/>
        <v>0</v>
      </c>
      <c r="P1046" s="181"/>
      <c r="Q1046" s="199"/>
      <c r="R1046" s="197" t="str">
        <f t="shared" si="423"/>
        <v/>
      </c>
      <c r="S1046" s="197" t="str">
        <f t="shared" si="424"/>
        <v/>
      </c>
    </row>
    <row r="1047" spans="1:19" ht="25.5" hidden="1">
      <c r="A1047" s="200">
        <v>100657</v>
      </c>
      <c r="B1047" s="205" t="s">
        <v>230</v>
      </c>
      <c r="C1047" s="127" t="s">
        <v>1317</v>
      </c>
      <c r="D1047" s="121" t="s">
        <v>258</v>
      </c>
      <c r="E1047" s="122">
        <v>77.2</v>
      </c>
      <c r="F1047" s="123">
        <f t="shared" si="425"/>
        <v>93.07</v>
      </c>
      <c r="G1047" s="206"/>
      <c r="H1047" s="183"/>
      <c r="I1047" s="182">
        <f t="shared" si="426"/>
        <v>0</v>
      </c>
      <c r="J1047" s="182">
        <f t="shared" si="427"/>
        <v>0</v>
      </c>
      <c r="K1047" s="179"/>
      <c r="L1047" s="183">
        <f t="shared" si="428"/>
        <v>0</v>
      </c>
      <c r="M1047" s="183">
        <f t="shared" si="428"/>
        <v>0</v>
      </c>
      <c r="N1047" s="184">
        <f t="shared" si="429"/>
        <v>0</v>
      </c>
      <c r="O1047" s="184">
        <f t="shared" si="430"/>
        <v>0</v>
      </c>
      <c r="P1047" s="181"/>
      <c r="Q1047" s="199"/>
      <c r="R1047" s="197" t="str">
        <f t="shared" si="423"/>
        <v/>
      </c>
      <c r="S1047" s="197" t="str">
        <f t="shared" si="424"/>
        <v/>
      </c>
    </row>
    <row r="1048" spans="1:19" ht="25.5" hidden="1">
      <c r="A1048" s="200">
        <v>100658</v>
      </c>
      <c r="B1048" s="205" t="s">
        <v>230</v>
      </c>
      <c r="C1048" s="127" t="s">
        <v>1318</v>
      </c>
      <c r="D1048" s="121" t="s">
        <v>258</v>
      </c>
      <c r="E1048" s="122">
        <v>173.09</v>
      </c>
      <c r="F1048" s="123">
        <f t="shared" si="425"/>
        <v>208.68</v>
      </c>
      <c r="G1048" s="206"/>
      <c r="H1048" s="183"/>
      <c r="I1048" s="182">
        <f t="shared" si="426"/>
        <v>0</v>
      </c>
      <c r="J1048" s="182">
        <f t="shared" si="427"/>
        <v>0</v>
      </c>
      <c r="K1048" s="179"/>
      <c r="L1048" s="183">
        <f t="shared" si="428"/>
        <v>0</v>
      </c>
      <c r="M1048" s="183">
        <f t="shared" si="428"/>
        <v>0</v>
      </c>
      <c r="N1048" s="184">
        <f t="shared" si="429"/>
        <v>0</v>
      </c>
      <c r="O1048" s="184">
        <f t="shared" si="430"/>
        <v>0</v>
      </c>
      <c r="P1048" s="181"/>
      <c r="Q1048" s="199"/>
      <c r="R1048" s="197" t="str">
        <f t="shared" si="423"/>
        <v/>
      </c>
      <c r="S1048" s="197" t="str">
        <f t="shared" si="424"/>
        <v/>
      </c>
    </row>
    <row r="1049" spans="1:19" hidden="1">
      <c r="A1049" s="200">
        <v>83513</v>
      </c>
      <c r="B1049" s="205" t="s">
        <v>230</v>
      </c>
      <c r="C1049" s="127" t="s">
        <v>1319</v>
      </c>
      <c r="D1049" s="121" t="s">
        <v>765</v>
      </c>
      <c r="E1049" s="122">
        <v>7.86</v>
      </c>
      <c r="F1049" s="123">
        <f t="shared" si="425"/>
        <v>9.48</v>
      </c>
      <c r="G1049" s="206"/>
      <c r="H1049" s="183"/>
      <c r="I1049" s="182">
        <f t="shared" si="426"/>
        <v>0</v>
      </c>
      <c r="J1049" s="182">
        <f t="shared" si="427"/>
        <v>0</v>
      </c>
      <c r="K1049" s="179"/>
      <c r="L1049" s="183">
        <f t="shared" si="428"/>
        <v>0</v>
      </c>
      <c r="M1049" s="183">
        <f t="shared" si="428"/>
        <v>0</v>
      </c>
      <c r="N1049" s="184">
        <f t="shared" si="429"/>
        <v>0</v>
      </c>
      <c r="O1049" s="184">
        <f t="shared" si="430"/>
        <v>0</v>
      </c>
      <c r="P1049" s="181"/>
      <c r="Q1049" s="199"/>
      <c r="R1049" s="197" t="str">
        <f t="shared" si="423"/>
        <v/>
      </c>
      <c r="S1049" s="197" t="str">
        <f t="shared" si="424"/>
        <v/>
      </c>
    </row>
    <row r="1050" spans="1:19" hidden="1">
      <c r="A1050" s="200">
        <v>83514</v>
      </c>
      <c r="B1050" s="205" t="s">
        <v>230</v>
      </c>
      <c r="C1050" s="127" t="s">
        <v>1320</v>
      </c>
      <c r="D1050" s="121" t="s">
        <v>765</v>
      </c>
      <c r="E1050" s="122">
        <v>7.79</v>
      </c>
      <c r="F1050" s="123">
        <f t="shared" si="425"/>
        <v>9.39</v>
      </c>
      <c r="G1050" s="206"/>
      <c r="H1050" s="183"/>
      <c r="I1050" s="182">
        <f t="shared" si="426"/>
        <v>0</v>
      </c>
      <c r="J1050" s="182">
        <f t="shared" si="427"/>
        <v>0</v>
      </c>
      <c r="K1050" s="179"/>
      <c r="L1050" s="183">
        <f t="shared" si="428"/>
        <v>0</v>
      </c>
      <c r="M1050" s="183">
        <f t="shared" si="428"/>
        <v>0</v>
      </c>
      <c r="N1050" s="184">
        <f t="shared" si="429"/>
        <v>0</v>
      </c>
      <c r="O1050" s="184">
        <f t="shared" si="430"/>
        <v>0</v>
      </c>
      <c r="P1050" s="181"/>
      <c r="Q1050" s="199"/>
      <c r="R1050" s="197" t="str">
        <f t="shared" si="423"/>
        <v/>
      </c>
      <c r="S1050" s="197" t="str">
        <f t="shared" si="424"/>
        <v/>
      </c>
    </row>
    <row r="1051" spans="1:19" hidden="1">
      <c r="A1051" s="200">
        <v>95607</v>
      </c>
      <c r="B1051" s="205" t="s">
        <v>230</v>
      </c>
      <c r="C1051" s="127" t="s">
        <v>1321</v>
      </c>
      <c r="D1051" s="121" t="s">
        <v>274</v>
      </c>
      <c r="E1051" s="122">
        <v>5.9</v>
      </c>
      <c r="F1051" s="123">
        <f t="shared" si="425"/>
        <v>7.11</v>
      </c>
      <c r="G1051" s="206"/>
      <c r="H1051" s="183"/>
      <c r="I1051" s="182">
        <f t="shared" si="426"/>
        <v>0</v>
      </c>
      <c r="J1051" s="182">
        <f t="shared" si="427"/>
        <v>0</v>
      </c>
      <c r="K1051" s="179"/>
      <c r="L1051" s="183">
        <f t="shared" si="428"/>
        <v>0</v>
      </c>
      <c r="M1051" s="183">
        <f t="shared" si="428"/>
        <v>0</v>
      </c>
      <c r="N1051" s="184">
        <f t="shared" si="429"/>
        <v>0</v>
      </c>
      <c r="O1051" s="184">
        <f t="shared" si="430"/>
        <v>0</v>
      </c>
      <c r="P1051" s="181"/>
      <c r="Q1051" s="199"/>
      <c r="R1051" s="197" t="str">
        <f t="shared" si="423"/>
        <v/>
      </c>
      <c r="S1051" s="197" t="str">
        <f t="shared" si="424"/>
        <v/>
      </c>
    </row>
    <row r="1052" spans="1:19" hidden="1">
      <c r="A1052" s="200">
        <v>95608</v>
      </c>
      <c r="B1052" s="205" t="s">
        <v>230</v>
      </c>
      <c r="C1052" s="127" t="s">
        <v>1322</v>
      </c>
      <c r="D1052" s="121" t="s">
        <v>274</v>
      </c>
      <c r="E1052" s="122">
        <v>6.79</v>
      </c>
      <c r="F1052" s="123">
        <f t="shared" si="425"/>
        <v>8.19</v>
      </c>
      <c r="G1052" s="206"/>
      <c r="H1052" s="183"/>
      <c r="I1052" s="182">
        <f t="shared" si="426"/>
        <v>0</v>
      </c>
      <c r="J1052" s="182">
        <f t="shared" si="427"/>
        <v>0</v>
      </c>
      <c r="K1052" s="179"/>
      <c r="L1052" s="183">
        <f t="shared" si="428"/>
        <v>0</v>
      </c>
      <c r="M1052" s="183">
        <f t="shared" si="428"/>
        <v>0</v>
      </c>
      <c r="N1052" s="184">
        <f t="shared" si="429"/>
        <v>0</v>
      </c>
      <c r="O1052" s="184">
        <f t="shared" si="430"/>
        <v>0</v>
      </c>
      <c r="P1052" s="181"/>
      <c r="Q1052" s="199"/>
      <c r="R1052" s="197" t="str">
        <f t="shared" si="423"/>
        <v/>
      </c>
      <c r="S1052" s="197" t="str">
        <f t="shared" si="424"/>
        <v/>
      </c>
    </row>
    <row r="1053" spans="1:19" hidden="1">
      <c r="A1053" s="200">
        <v>95609</v>
      </c>
      <c r="B1053" s="205" t="s">
        <v>230</v>
      </c>
      <c r="C1053" s="127" t="s">
        <v>1323</v>
      </c>
      <c r="D1053" s="121" t="s">
        <v>274</v>
      </c>
      <c r="E1053" s="122">
        <v>7.58</v>
      </c>
      <c r="F1053" s="123">
        <f t="shared" si="425"/>
        <v>9.14</v>
      </c>
      <c r="G1053" s="206"/>
      <c r="H1053" s="183"/>
      <c r="I1053" s="182">
        <f t="shared" si="426"/>
        <v>0</v>
      </c>
      <c r="J1053" s="182">
        <f t="shared" si="427"/>
        <v>0</v>
      </c>
      <c r="K1053" s="179"/>
      <c r="L1053" s="183">
        <f t="shared" si="428"/>
        <v>0</v>
      </c>
      <c r="M1053" s="183">
        <f t="shared" si="428"/>
        <v>0</v>
      </c>
      <c r="N1053" s="184">
        <f t="shared" si="429"/>
        <v>0</v>
      </c>
      <c r="O1053" s="184">
        <f t="shared" si="430"/>
        <v>0</v>
      </c>
      <c r="P1053" s="181"/>
      <c r="Q1053" s="199"/>
      <c r="R1053" s="197" t="str">
        <f t="shared" si="423"/>
        <v/>
      </c>
      <c r="S1053" s="197" t="str">
        <f t="shared" si="424"/>
        <v/>
      </c>
    </row>
    <row r="1054" spans="1:19" hidden="1">
      <c r="A1054" s="200" t="s">
        <v>1324</v>
      </c>
      <c r="B1054" s="205"/>
      <c r="C1054" s="127" t="s">
        <v>1325</v>
      </c>
      <c r="D1054" s="121"/>
      <c r="E1054" s="204"/>
      <c r="F1054" s="123"/>
      <c r="G1054" s="244"/>
      <c r="H1054" s="246"/>
      <c r="I1054" s="248"/>
      <c r="J1054" s="249"/>
      <c r="K1054" s="179"/>
      <c r="L1054" s="244"/>
      <c r="M1054" s="246"/>
      <c r="N1054" s="248"/>
      <c r="O1054" s="249"/>
      <c r="P1054" s="181"/>
      <c r="Q1054" s="198" t="str">
        <f>IF(OR(SUM(J1055:J1104)&gt;0,SUM(O1055:O1104)&gt;0),"xx","")</f>
        <v/>
      </c>
      <c r="R1054" s="197" t="str">
        <f t="shared" si="423"/>
        <v/>
      </c>
      <c r="S1054" s="197" t="str">
        <f t="shared" si="424"/>
        <v/>
      </c>
    </row>
    <row r="1055" spans="1:19" ht="38.25" hidden="1">
      <c r="A1055" s="200">
        <v>97751</v>
      </c>
      <c r="B1055" s="205" t="s">
        <v>230</v>
      </c>
      <c r="C1055" s="127" t="s">
        <v>1326</v>
      </c>
      <c r="D1055" s="121" t="s">
        <v>238</v>
      </c>
      <c r="E1055" s="122">
        <v>598.27</v>
      </c>
      <c r="F1055" s="123">
        <f t="shared" ref="F1055:F1104" si="431">IF(E1055=0,0,ROUND(E1055*(1+E$10)*(1-E$11),2))</f>
        <v>721.27</v>
      </c>
      <c r="G1055" s="206"/>
      <c r="H1055" s="183"/>
      <c r="I1055" s="182">
        <f t="shared" ref="I1055:I1104" si="432">IF(ISBLANK(E1055),0,ROUND(F1055*G1055,2))</f>
        <v>0</v>
      </c>
      <c r="J1055" s="182">
        <f t="shared" ref="J1055:J1104" si="433">IF(ISBLANK(G1055),0,ROUND(G1055*H1055,2))</f>
        <v>0</v>
      </c>
      <c r="K1055" s="179"/>
      <c r="L1055" s="183">
        <f t="shared" ref="L1055:M1104" si="434">G1055</f>
        <v>0</v>
      </c>
      <c r="M1055" s="183">
        <f t="shared" si="434"/>
        <v>0</v>
      </c>
      <c r="N1055" s="184">
        <f t="shared" ref="N1055:N1104" si="435">IF(ISBLANK(E1055),0,ROUND(F1055*L1055,2))</f>
        <v>0</v>
      </c>
      <c r="O1055" s="184">
        <f t="shared" ref="O1055:O1104" si="436">IF(ISBLANK(L1055),0,ROUND(L1055*M1055,2))</f>
        <v>0</v>
      </c>
      <c r="P1055" s="181"/>
      <c r="Q1055" s="199"/>
      <c r="R1055" s="197" t="str">
        <f t="shared" si="423"/>
        <v/>
      </c>
      <c r="S1055" s="197" t="str">
        <f t="shared" si="424"/>
        <v/>
      </c>
    </row>
    <row r="1056" spans="1:19" ht="38.25" hidden="1">
      <c r="A1056" s="200">
        <v>97752</v>
      </c>
      <c r="B1056" s="205" t="s">
        <v>230</v>
      </c>
      <c r="C1056" s="127" t="s">
        <v>1327</v>
      </c>
      <c r="D1056" s="121" t="s">
        <v>238</v>
      </c>
      <c r="E1056" s="122">
        <v>566.02</v>
      </c>
      <c r="F1056" s="123">
        <f t="shared" si="431"/>
        <v>682.39</v>
      </c>
      <c r="G1056" s="206"/>
      <c r="H1056" s="183"/>
      <c r="I1056" s="182">
        <f t="shared" si="432"/>
        <v>0</v>
      </c>
      <c r="J1056" s="182">
        <f t="shared" si="433"/>
        <v>0</v>
      </c>
      <c r="K1056" s="179"/>
      <c r="L1056" s="183">
        <f t="shared" si="434"/>
        <v>0</v>
      </c>
      <c r="M1056" s="183">
        <f t="shared" si="434"/>
        <v>0</v>
      </c>
      <c r="N1056" s="184">
        <f t="shared" si="435"/>
        <v>0</v>
      </c>
      <c r="O1056" s="184">
        <f t="shared" si="436"/>
        <v>0</v>
      </c>
      <c r="P1056" s="181"/>
      <c r="Q1056" s="199"/>
      <c r="R1056" s="197" t="str">
        <f t="shared" si="423"/>
        <v/>
      </c>
      <c r="S1056" s="197" t="str">
        <f t="shared" si="424"/>
        <v/>
      </c>
    </row>
    <row r="1057" spans="1:19" ht="38.25" hidden="1">
      <c r="A1057" s="200">
        <v>97753</v>
      </c>
      <c r="B1057" s="205" t="s">
        <v>230</v>
      </c>
      <c r="C1057" s="127" t="s">
        <v>1328</v>
      </c>
      <c r="D1057" s="121" t="s">
        <v>238</v>
      </c>
      <c r="E1057" s="122">
        <v>521.15</v>
      </c>
      <c r="F1057" s="123">
        <f t="shared" si="431"/>
        <v>628.29999999999995</v>
      </c>
      <c r="G1057" s="206"/>
      <c r="H1057" s="183"/>
      <c r="I1057" s="182">
        <f t="shared" si="432"/>
        <v>0</v>
      </c>
      <c r="J1057" s="182">
        <f t="shared" si="433"/>
        <v>0</v>
      </c>
      <c r="K1057" s="179"/>
      <c r="L1057" s="183">
        <f t="shared" si="434"/>
        <v>0</v>
      </c>
      <c r="M1057" s="183">
        <f t="shared" si="434"/>
        <v>0</v>
      </c>
      <c r="N1057" s="184">
        <f t="shared" si="435"/>
        <v>0</v>
      </c>
      <c r="O1057" s="184">
        <f t="shared" si="436"/>
        <v>0</v>
      </c>
      <c r="P1057" s="181"/>
      <c r="Q1057" s="199"/>
      <c r="R1057" s="197" t="str">
        <f t="shared" si="423"/>
        <v/>
      </c>
      <c r="S1057" s="197" t="str">
        <f t="shared" si="424"/>
        <v/>
      </c>
    </row>
    <row r="1058" spans="1:19" ht="38.25" hidden="1">
      <c r="A1058" s="200">
        <v>97754</v>
      </c>
      <c r="B1058" s="205" t="s">
        <v>230</v>
      </c>
      <c r="C1058" s="127" t="s">
        <v>1329</v>
      </c>
      <c r="D1058" s="121" t="s">
        <v>238</v>
      </c>
      <c r="E1058" s="122">
        <v>491.72</v>
      </c>
      <c r="F1058" s="123">
        <f t="shared" si="431"/>
        <v>592.82000000000005</v>
      </c>
      <c r="G1058" s="206"/>
      <c r="H1058" s="183"/>
      <c r="I1058" s="182">
        <f t="shared" si="432"/>
        <v>0</v>
      </c>
      <c r="J1058" s="182">
        <f t="shared" si="433"/>
        <v>0</v>
      </c>
      <c r="K1058" s="179"/>
      <c r="L1058" s="183">
        <f t="shared" si="434"/>
        <v>0</v>
      </c>
      <c r="M1058" s="183">
        <f t="shared" si="434"/>
        <v>0</v>
      </c>
      <c r="N1058" s="184">
        <f t="shared" si="435"/>
        <v>0</v>
      </c>
      <c r="O1058" s="184">
        <f t="shared" si="436"/>
        <v>0</v>
      </c>
      <c r="P1058" s="181"/>
      <c r="Q1058" s="199"/>
      <c r="R1058" s="197" t="str">
        <f t="shared" si="423"/>
        <v/>
      </c>
      <c r="S1058" s="197" t="str">
        <f t="shared" si="424"/>
        <v/>
      </c>
    </row>
    <row r="1059" spans="1:19" ht="38.25" hidden="1">
      <c r="A1059" s="200">
        <v>97755</v>
      </c>
      <c r="B1059" s="205" t="s">
        <v>230</v>
      </c>
      <c r="C1059" s="127" t="s">
        <v>1330</v>
      </c>
      <c r="D1059" s="121" t="s">
        <v>238</v>
      </c>
      <c r="E1059" s="122">
        <v>580.75</v>
      </c>
      <c r="F1059" s="123">
        <f t="shared" si="431"/>
        <v>700.15</v>
      </c>
      <c r="G1059" s="206"/>
      <c r="H1059" s="183"/>
      <c r="I1059" s="182">
        <f t="shared" si="432"/>
        <v>0</v>
      </c>
      <c r="J1059" s="182">
        <f t="shared" si="433"/>
        <v>0</v>
      </c>
      <c r="K1059" s="179"/>
      <c r="L1059" s="183">
        <f t="shared" si="434"/>
        <v>0</v>
      </c>
      <c r="M1059" s="183">
        <f t="shared" si="434"/>
        <v>0</v>
      </c>
      <c r="N1059" s="184">
        <f t="shared" si="435"/>
        <v>0</v>
      </c>
      <c r="O1059" s="184">
        <f t="shared" si="436"/>
        <v>0</v>
      </c>
      <c r="P1059" s="181"/>
      <c r="Q1059" s="199"/>
      <c r="R1059" s="197" t="str">
        <f t="shared" si="423"/>
        <v/>
      </c>
      <c r="S1059" s="197" t="str">
        <f t="shared" si="424"/>
        <v/>
      </c>
    </row>
    <row r="1060" spans="1:19" ht="38.25" hidden="1">
      <c r="A1060" s="200">
        <v>97756</v>
      </c>
      <c r="B1060" s="205" t="s">
        <v>230</v>
      </c>
      <c r="C1060" s="127" t="s">
        <v>1331</v>
      </c>
      <c r="D1060" s="121" t="s">
        <v>238</v>
      </c>
      <c r="E1060" s="122">
        <v>551.20000000000005</v>
      </c>
      <c r="F1060" s="123">
        <f t="shared" si="431"/>
        <v>664.53</v>
      </c>
      <c r="G1060" s="206"/>
      <c r="H1060" s="183"/>
      <c r="I1060" s="182">
        <f t="shared" si="432"/>
        <v>0</v>
      </c>
      <c r="J1060" s="182">
        <f t="shared" si="433"/>
        <v>0</v>
      </c>
      <c r="K1060" s="179"/>
      <c r="L1060" s="183">
        <f t="shared" si="434"/>
        <v>0</v>
      </c>
      <c r="M1060" s="183">
        <f t="shared" si="434"/>
        <v>0</v>
      </c>
      <c r="N1060" s="184">
        <f t="shared" si="435"/>
        <v>0</v>
      </c>
      <c r="O1060" s="184">
        <f t="shared" si="436"/>
        <v>0</v>
      </c>
      <c r="P1060" s="181"/>
      <c r="Q1060" s="199"/>
      <c r="R1060" s="197" t="str">
        <f t="shared" si="423"/>
        <v/>
      </c>
      <c r="S1060" s="197" t="str">
        <f t="shared" si="424"/>
        <v/>
      </c>
    </row>
    <row r="1061" spans="1:19" ht="38.25" hidden="1">
      <c r="A1061" s="200">
        <v>97757</v>
      </c>
      <c r="B1061" s="205" t="s">
        <v>230</v>
      </c>
      <c r="C1061" s="127" t="s">
        <v>1332</v>
      </c>
      <c r="D1061" s="121" t="s">
        <v>238</v>
      </c>
      <c r="E1061" s="122">
        <v>503.72</v>
      </c>
      <c r="F1061" s="123">
        <f t="shared" si="431"/>
        <v>607.28</v>
      </c>
      <c r="G1061" s="206"/>
      <c r="H1061" s="183"/>
      <c r="I1061" s="182">
        <f t="shared" si="432"/>
        <v>0</v>
      </c>
      <c r="J1061" s="182">
        <f t="shared" si="433"/>
        <v>0</v>
      </c>
      <c r="K1061" s="179"/>
      <c r="L1061" s="183">
        <f t="shared" si="434"/>
        <v>0</v>
      </c>
      <c r="M1061" s="183">
        <f t="shared" si="434"/>
        <v>0</v>
      </c>
      <c r="N1061" s="184">
        <f t="shared" si="435"/>
        <v>0</v>
      </c>
      <c r="O1061" s="184">
        <f t="shared" si="436"/>
        <v>0</v>
      </c>
      <c r="P1061" s="181"/>
      <c r="Q1061" s="199"/>
      <c r="R1061" s="197" t="str">
        <f t="shared" si="423"/>
        <v/>
      </c>
      <c r="S1061" s="197" t="str">
        <f t="shared" si="424"/>
        <v/>
      </c>
    </row>
    <row r="1062" spans="1:19" ht="38.25" hidden="1">
      <c r="A1062" s="200">
        <v>97758</v>
      </c>
      <c r="B1062" s="205" t="s">
        <v>230</v>
      </c>
      <c r="C1062" s="127" t="s">
        <v>1333</v>
      </c>
      <c r="D1062" s="121" t="s">
        <v>238</v>
      </c>
      <c r="E1062" s="122">
        <v>469.01</v>
      </c>
      <c r="F1062" s="123">
        <f t="shared" si="431"/>
        <v>565.44000000000005</v>
      </c>
      <c r="G1062" s="206"/>
      <c r="H1062" s="183"/>
      <c r="I1062" s="182">
        <f t="shared" si="432"/>
        <v>0</v>
      </c>
      <c r="J1062" s="182">
        <f t="shared" si="433"/>
        <v>0</v>
      </c>
      <c r="K1062" s="179"/>
      <c r="L1062" s="183">
        <f t="shared" si="434"/>
        <v>0</v>
      </c>
      <c r="M1062" s="183">
        <f t="shared" si="434"/>
        <v>0</v>
      </c>
      <c r="N1062" s="184">
        <f t="shared" si="435"/>
        <v>0</v>
      </c>
      <c r="O1062" s="184">
        <f t="shared" si="436"/>
        <v>0</v>
      </c>
      <c r="P1062" s="181"/>
      <c r="Q1062" s="199"/>
      <c r="R1062" s="197" t="str">
        <f t="shared" si="423"/>
        <v/>
      </c>
      <c r="S1062" s="197" t="str">
        <f t="shared" si="424"/>
        <v/>
      </c>
    </row>
    <row r="1063" spans="1:19" ht="38.25" hidden="1">
      <c r="A1063" s="200">
        <v>97759</v>
      </c>
      <c r="B1063" s="205" t="s">
        <v>230</v>
      </c>
      <c r="C1063" s="127" t="s">
        <v>1334</v>
      </c>
      <c r="D1063" s="121" t="s">
        <v>238</v>
      </c>
      <c r="E1063" s="122">
        <v>580.1</v>
      </c>
      <c r="F1063" s="123">
        <f t="shared" si="431"/>
        <v>699.37</v>
      </c>
      <c r="G1063" s="206"/>
      <c r="H1063" s="183"/>
      <c r="I1063" s="182">
        <f t="shared" si="432"/>
        <v>0</v>
      </c>
      <c r="J1063" s="182">
        <f t="shared" si="433"/>
        <v>0</v>
      </c>
      <c r="K1063" s="179"/>
      <c r="L1063" s="183">
        <f t="shared" si="434"/>
        <v>0</v>
      </c>
      <c r="M1063" s="183">
        <f t="shared" si="434"/>
        <v>0</v>
      </c>
      <c r="N1063" s="184">
        <f t="shared" si="435"/>
        <v>0</v>
      </c>
      <c r="O1063" s="184">
        <f t="shared" si="436"/>
        <v>0</v>
      </c>
      <c r="P1063" s="181"/>
      <c r="Q1063" s="199"/>
      <c r="R1063" s="197" t="str">
        <f t="shared" si="423"/>
        <v/>
      </c>
      <c r="S1063" s="197" t="str">
        <f t="shared" si="424"/>
        <v/>
      </c>
    </row>
    <row r="1064" spans="1:19" ht="38.25" hidden="1">
      <c r="A1064" s="200">
        <v>97760</v>
      </c>
      <c r="B1064" s="205" t="s">
        <v>230</v>
      </c>
      <c r="C1064" s="127" t="s">
        <v>1335</v>
      </c>
      <c r="D1064" s="121" t="s">
        <v>238</v>
      </c>
      <c r="E1064" s="122">
        <v>543.29</v>
      </c>
      <c r="F1064" s="123">
        <f t="shared" si="431"/>
        <v>654.99</v>
      </c>
      <c r="G1064" s="206"/>
      <c r="H1064" s="183"/>
      <c r="I1064" s="182">
        <f t="shared" si="432"/>
        <v>0</v>
      </c>
      <c r="J1064" s="182">
        <f t="shared" si="433"/>
        <v>0</v>
      </c>
      <c r="K1064" s="179"/>
      <c r="L1064" s="183">
        <f t="shared" si="434"/>
        <v>0</v>
      </c>
      <c r="M1064" s="183">
        <f t="shared" si="434"/>
        <v>0</v>
      </c>
      <c r="N1064" s="184">
        <f t="shared" si="435"/>
        <v>0</v>
      </c>
      <c r="O1064" s="184">
        <f t="shared" si="436"/>
        <v>0</v>
      </c>
      <c r="P1064" s="181"/>
      <c r="Q1064" s="199"/>
      <c r="R1064" s="197" t="str">
        <f t="shared" si="423"/>
        <v/>
      </c>
      <c r="S1064" s="197" t="str">
        <f t="shared" si="424"/>
        <v/>
      </c>
    </row>
    <row r="1065" spans="1:19" ht="38.25" hidden="1">
      <c r="A1065" s="200">
        <v>97761</v>
      </c>
      <c r="B1065" s="205" t="s">
        <v>230</v>
      </c>
      <c r="C1065" s="127" t="s">
        <v>1336</v>
      </c>
      <c r="D1065" s="121" t="s">
        <v>238</v>
      </c>
      <c r="E1065" s="122">
        <v>491.21</v>
      </c>
      <c r="F1065" s="123">
        <f t="shared" si="431"/>
        <v>592.20000000000005</v>
      </c>
      <c r="G1065" s="206"/>
      <c r="H1065" s="183"/>
      <c r="I1065" s="182">
        <f t="shared" si="432"/>
        <v>0</v>
      </c>
      <c r="J1065" s="182">
        <f t="shared" si="433"/>
        <v>0</v>
      </c>
      <c r="K1065" s="179"/>
      <c r="L1065" s="183">
        <f t="shared" si="434"/>
        <v>0</v>
      </c>
      <c r="M1065" s="183">
        <f t="shared" si="434"/>
        <v>0</v>
      </c>
      <c r="N1065" s="184">
        <f t="shared" si="435"/>
        <v>0</v>
      </c>
      <c r="O1065" s="184">
        <f t="shared" si="436"/>
        <v>0</v>
      </c>
      <c r="P1065" s="181"/>
      <c r="Q1065" s="199"/>
      <c r="R1065" s="197" t="str">
        <f t="shared" si="423"/>
        <v/>
      </c>
      <c r="S1065" s="197" t="str">
        <f t="shared" si="424"/>
        <v/>
      </c>
    </row>
    <row r="1066" spans="1:19" ht="38.25" hidden="1">
      <c r="A1066" s="200">
        <v>97762</v>
      </c>
      <c r="B1066" s="205" t="s">
        <v>230</v>
      </c>
      <c r="C1066" s="127" t="s">
        <v>1337</v>
      </c>
      <c r="D1066" s="121" t="s">
        <v>238</v>
      </c>
      <c r="E1066" s="122">
        <v>452.87</v>
      </c>
      <c r="F1066" s="123">
        <f t="shared" si="431"/>
        <v>545.98</v>
      </c>
      <c r="G1066" s="206"/>
      <c r="H1066" s="183"/>
      <c r="I1066" s="182">
        <f t="shared" si="432"/>
        <v>0</v>
      </c>
      <c r="J1066" s="182">
        <f t="shared" si="433"/>
        <v>0</v>
      </c>
      <c r="K1066" s="179"/>
      <c r="L1066" s="183">
        <f t="shared" si="434"/>
        <v>0</v>
      </c>
      <c r="M1066" s="183">
        <f t="shared" si="434"/>
        <v>0</v>
      </c>
      <c r="N1066" s="184">
        <f t="shared" si="435"/>
        <v>0</v>
      </c>
      <c r="O1066" s="184">
        <f t="shared" si="436"/>
        <v>0</v>
      </c>
      <c r="P1066" s="181"/>
      <c r="Q1066" s="199"/>
      <c r="R1066" s="197" t="str">
        <f t="shared" si="423"/>
        <v/>
      </c>
      <c r="S1066" s="197" t="str">
        <f t="shared" si="424"/>
        <v/>
      </c>
    </row>
    <row r="1067" spans="1:19" ht="38.25" hidden="1">
      <c r="A1067" s="200">
        <v>97763</v>
      </c>
      <c r="B1067" s="205" t="s">
        <v>230</v>
      </c>
      <c r="C1067" s="127" t="s">
        <v>1338</v>
      </c>
      <c r="D1067" s="121" t="s">
        <v>238</v>
      </c>
      <c r="E1067" s="122">
        <v>496.83</v>
      </c>
      <c r="F1067" s="123">
        <f t="shared" si="431"/>
        <v>598.98</v>
      </c>
      <c r="G1067" s="206"/>
      <c r="H1067" s="183"/>
      <c r="I1067" s="182">
        <f t="shared" si="432"/>
        <v>0</v>
      </c>
      <c r="J1067" s="182">
        <f t="shared" si="433"/>
        <v>0</v>
      </c>
      <c r="K1067" s="179"/>
      <c r="L1067" s="183">
        <f t="shared" si="434"/>
        <v>0</v>
      </c>
      <c r="M1067" s="183">
        <f t="shared" si="434"/>
        <v>0</v>
      </c>
      <c r="N1067" s="184">
        <f t="shared" si="435"/>
        <v>0</v>
      </c>
      <c r="O1067" s="184">
        <f t="shared" si="436"/>
        <v>0</v>
      </c>
      <c r="P1067" s="181"/>
      <c r="Q1067" s="199"/>
      <c r="R1067" s="197" t="str">
        <f t="shared" si="423"/>
        <v/>
      </c>
      <c r="S1067" s="197" t="str">
        <f t="shared" si="424"/>
        <v/>
      </c>
    </row>
    <row r="1068" spans="1:19" ht="38.25" hidden="1">
      <c r="A1068" s="200">
        <v>97764</v>
      </c>
      <c r="B1068" s="205" t="s">
        <v>230</v>
      </c>
      <c r="C1068" s="127" t="s">
        <v>1339</v>
      </c>
      <c r="D1068" s="121" t="s">
        <v>238</v>
      </c>
      <c r="E1068" s="122">
        <v>476.46</v>
      </c>
      <c r="F1068" s="123">
        <f t="shared" si="431"/>
        <v>574.41999999999996</v>
      </c>
      <c r="G1068" s="206"/>
      <c r="H1068" s="183"/>
      <c r="I1068" s="182">
        <f t="shared" si="432"/>
        <v>0</v>
      </c>
      <c r="J1068" s="182">
        <f t="shared" si="433"/>
        <v>0</v>
      </c>
      <c r="K1068" s="179"/>
      <c r="L1068" s="183">
        <f t="shared" si="434"/>
        <v>0</v>
      </c>
      <c r="M1068" s="183">
        <f t="shared" si="434"/>
        <v>0</v>
      </c>
      <c r="N1068" s="184">
        <f t="shared" si="435"/>
        <v>0</v>
      </c>
      <c r="O1068" s="184">
        <f t="shared" si="436"/>
        <v>0</v>
      </c>
      <c r="P1068" s="181"/>
      <c r="Q1068" s="199"/>
      <c r="R1068" s="197" t="str">
        <f t="shared" si="423"/>
        <v/>
      </c>
      <c r="S1068" s="197" t="str">
        <f t="shared" si="424"/>
        <v/>
      </c>
    </row>
    <row r="1069" spans="1:19" ht="38.25" hidden="1">
      <c r="A1069" s="200">
        <v>97765</v>
      </c>
      <c r="B1069" s="205" t="s">
        <v>230</v>
      </c>
      <c r="C1069" s="127" t="s">
        <v>1340</v>
      </c>
      <c r="D1069" s="121" t="s">
        <v>238</v>
      </c>
      <c r="E1069" s="122">
        <v>449.14</v>
      </c>
      <c r="F1069" s="123">
        <f t="shared" si="431"/>
        <v>541.48</v>
      </c>
      <c r="G1069" s="206"/>
      <c r="H1069" s="183"/>
      <c r="I1069" s="182">
        <f t="shared" si="432"/>
        <v>0</v>
      </c>
      <c r="J1069" s="182">
        <f t="shared" si="433"/>
        <v>0</v>
      </c>
      <c r="K1069" s="179"/>
      <c r="L1069" s="183">
        <f t="shared" si="434"/>
        <v>0</v>
      </c>
      <c r="M1069" s="183">
        <f t="shared" si="434"/>
        <v>0</v>
      </c>
      <c r="N1069" s="184">
        <f t="shared" si="435"/>
        <v>0</v>
      </c>
      <c r="O1069" s="184">
        <f t="shared" si="436"/>
        <v>0</v>
      </c>
      <c r="P1069" s="181"/>
      <c r="Q1069" s="199"/>
      <c r="R1069" s="197" t="str">
        <f t="shared" si="423"/>
        <v/>
      </c>
      <c r="S1069" s="197" t="str">
        <f t="shared" si="424"/>
        <v/>
      </c>
    </row>
    <row r="1070" spans="1:19" ht="38.25" hidden="1">
      <c r="A1070" s="200">
        <v>97766</v>
      </c>
      <c r="B1070" s="205" t="s">
        <v>230</v>
      </c>
      <c r="C1070" s="127" t="s">
        <v>1341</v>
      </c>
      <c r="D1070" s="121" t="s">
        <v>238</v>
      </c>
      <c r="E1070" s="122">
        <v>431.96</v>
      </c>
      <c r="F1070" s="123">
        <f t="shared" si="431"/>
        <v>520.77</v>
      </c>
      <c r="G1070" s="206"/>
      <c r="H1070" s="183"/>
      <c r="I1070" s="182">
        <f t="shared" si="432"/>
        <v>0</v>
      </c>
      <c r="J1070" s="182">
        <f t="shared" si="433"/>
        <v>0</v>
      </c>
      <c r="K1070" s="179"/>
      <c r="L1070" s="183">
        <f t="shared" si="434"/>
        <v>0</v>
      </c>
      <c r="M1070" s="183">
        <f t="shared" si="434"/>
        <v>0</v>
      </c>
      <c r="N1070" s="184">
        <f t="shared" si="435"/>
        <v>0</v>
      </c>
      <c r="O1070" s="184">
        <f t="shared" si="436"/>
        <v>0</v>
      </c>
      <c r="P1070" s="181"/>
      <c r="Q1070" s="199"/>
      <c r="R1070" s="197" t="str">
        <f t="shared" si="423"/>
        <v/>
      </c>
      <c r="S1070" s="197" t="str">
        <f t="shared" si="424"/>
        <v/>
      </c>
    </row>
    <row r="1071" spans="1:19" ht="38.25" hidden="1">
      <c r="A1071" s="200">
        <v>97767</v>
      </c>
      <c r="B1071" s="205" t="s">
        <v>230</v>
      </c>
      <c r="C1071" s="127" t="s">
        <v>1342</v>
      </c>
      <c r="D1071" s="121" t="s">
        <v>238</v>
      </c>
      <c r="E1071" s="122">
        <v>449.83</v>
      </c>
      <c r="F1071" s="123">
        <f t="shared" si="431"/>
        <v>542.32000000000005</v>
      </c>
      <c r="G1071" s="206"/>
      <c r="H1071" s="183"/>
      <c r="I1071" s="182">
        <f t="shared" si="432"/>
        <v>0</v>
      </c>
      <c r="J1071" s="182">
        <f t="shared" si="433"/>
        <v>0</v>
      </c>
      <c r="K1071" s="179"/>
      <c r="L1071" s="183">
        <f t="shared" si="434"/>
        <v>0</v>
      </c>
      <c r="M1071" s="183">
        <f t="shared" si="434"/>
        <v>0</v>
      </c>
      <c r="N1071" s="184">
        <f t="shared" si="435"/>
        <v>0</v>
      </c>
      <c r="O1071" s="184">
        <f t="shared" si="436"/>
        <v>0</v>
      </c>
      <c r="P1071" s="181"/>
      <c r="Q1071" s="199"/>
      <c r="R1071" s="197" t="str">
        <f t="shared" si="423"/>
        <v/>
      </c>
      <c r="S1071" s="197" t="str">
        <f t="shared" si="424"/>
        <v/>
      </c>
    </row>
    <row r="1072" spans="1:19" ht="38.25" hidden="1">
      <c r="A1072" s="200">
        <v>97768</v>
      </c>
      <c r="B1072" s="205" t="s">
        <v>230</v>
      </c>
      <c r="C1072" s="127" t="s">
        <v>1343</v>
      </c>
      <c r="D1072" s="121" t="s">
        <v>238</v>
      </c>
      <c r="E1072" s="122">
        <v>438.17</v>
      </c>
      <c r="F1072" s="123">
        <f t="shared" si="431"/>
        <v>528.26</v>
      </c>
      <c r="G1072" s="206"/>
      <c r="H1072" s="183"/>
      <c r="I1072" s="182">
        <f t="shared" si="432"/>
        <v>0</v>
      </c>
      <c r="J1072" s="182">
        <f t="shared" si="433"/>
        <v>0</v>
      </c>
      <c r="K1072" s="179"/>
      <c r="L1072" s="183">
        <f t="shared" si="434"/>
        <v>0</v>
      </c>
      <c r="M1072" s="183">
        <f t="shared" si="434"/>
        <v>0</v>
      </c>
      <c r="N1072" s="184">
        <f t="shared" si="435"/>
        <v>0</v>
      </c>
      <c r="O1072" s="184">
        <f t="shared" si="436"/>
        <v>0</v>
      </c>
      <c r="P1072" s="181"/>
      <c r="Q1072" s="199"/>
      <c r="R1072" s="197" t="str">
        <f t="shared" si="423"/>
        <v/>
      </c>
      <c r="S1072" s="197" t="str">
        <f t="shared" si="424"/>
        <v/>
      </c>
    </row>
    <row r="1073" spans="1:19" ht="38.25" hidden="1">
      <c r="A1073" s="200">
        <v>97769</v>
      </c>
      <c r="B1073" s="205" t="s">
        <v>230</v>
      </c>
      <c r="C1073" s="127" t="s">
        <v>1344</v>
      </c>
      <c r="D1073" s="121" t="s">
        <v>238</v>
      </c>
      <c r="E1073" s="122">
        <v>415.11</v>
      </c>
      <c r="F1073" s="123">
        <f t="shared" si="431"/>
        <v>500.46</v>
      </c>
      <c r="G1073" s="206"/>
      <c r="H1073" s="183"/>
      <c r="I1073" s="182">
        <f t="shared" si="432"/>
        <v>0</v>
      </c>
      <c r="J1073" s="182">
        <f t="shared" si="433"/>
        <v>0</v>
      </c>
      <c r="K1073" s="179"/>
      <c r="L1073" s="183">
        <f t="shared" si="434"/>
        <v>0</v>
      </c>
      <c r="M1073" s="183">
        <f t="shared" si="434"/>
        <v>0</v>
      </c>
      <c r="N1073" s="184">
        <f t="shared" si="435"/>
        <v>0</v>
      </c>
      <c r="O1073" s="184">
        <f t="shared" si="436"/>
        <v>0</v>
      </c>
      <c r="P1073" s="181"/>
      <c r="Q1073" s="199"/>
      <c r="R1073" s="197" t="str">
        <f t="shared" si="423"/>
        <v/>
      </c>
      <c r="S1073" s="197" t="str">
        <f t="shared" si="424"/>
        <v/>
      </c>
    </row>
    <row r="1074" spans="1:19" ht="38.25" hidden="1">
      <c r="A1074" s="200">
        <v>97770</v>
      </c>
      <c r="B1074" s="205" t="s">
        <v>230</v>
      </c>
      <c r="C1074" s="127" t="s">
        <v>1345</v>
      </c>
      <c r="D1074" s="121" t="s">
        <v>238</v>
      </c>
      <c r="E1074" s="122">
        <v>396.17</v>
      </c>
      <c r="F1074" s="123">
        <f t="shared" si="431"/>
        <v>477.62</v>
      </c>
      <c r="G1074" s="206"/>
      <c r="H1074" s="183"/>
      <c r="I1074" s="182">
        <f t="shared" si="432"/>
        <v>0</v>
      </c>
      <c r="J1074" s="182">
        <f t="shared" si="433"/>
        <v>0</v>
      </c>
      <c r="K1074" s="179"/>
      <c r="L1074" s="183">
        <f t="shared" si="434"/>
        <v>0</v>
      </c>
      <c r="M1074" s="183">
        <f t="shared" si="434"/>
        <v>0</v>
      </c>
      <c r="N1074" s="184">
        <f t="shared" si="435"/>
        <v>0</v>
      </c>
      <c r="O1074" s="184">
        <f t="shared" si="436"/>
        <v>0</v>
      </c>
      <c r="P1074" s="181"/>
      <c r="Q1074" s="199"/>
      <c r="R1074" s="197" t="str">
        <f t="shared" si="423"/>
        <v/>
      </c>
      <c r="S1074" s="197" t="str">
        <f t="shared" si="424"/>
        <v/>
      </c>
    </row>
    <row r="1075" spans="1:19" ht="38.25" hidden="1">
      <c r="A1075" s="200">
        <v>97771</v>
      </c>
      <c r="B1075" s="205" t="s">
        <v>230</v>
      </c>
      <c r="C1075" s="127" t="s">
        <v>1346</v>
      </c>
      <c r="D1075" s="121" t="s">
        <v>238</v>
      </c>
      <c r="E1075" s="122">
        <v>431.07</v>
      </c>
      <c r="F1075" s="123">
        <f t="shared" si="431"/>
        <v>519.70000000000005</v>
      </c>
      <c r="G1075" s="206"/>
      <c r="H1075" s="183"/>
      <c r="I1075" s="182">
        <f t="shared" si="432"/>
        <v>0</v>
      </c>
      <c r="J1075" s="182">
        <f t="shared" si="433"/>
        <v>0</v>
      </c>
      <c r="K1075" s="179"/>
      <c r="L1075" s="183">
        <f t="shared" si="434"/>
        <v>0</v>
      </c>
      <c r="M1075" s="183">
        <f t="shared" si="434"/>
        <v>0</v>
      </c>
      <c r="N1075" s="184">
        <f t="shared" si="435"/>
        <v>0</v>
      </c>
      <c r="O1075" s="184">
        <f t="shared" si="436"/>
        <v>0</v>
      </c>
      <c r="P1075" s="181"/>
      <c r="Q1075" s="199"/>
      <c r="R1075" s="197" t="str">
        <f t="shared" si="423"/>
        <v/>
      </c>
      <c r="S1075" s="197" t="str">
        <f t="shared" si="424"/>
        <v/>
      </c>
    </row>
    <row r="1076" spans="1:19" ht="38.25" hidden="1">
      <c r="A1076" s="200">
        <v>97772</v>
      </c>
      <c r="B1076" s="205" t="s">
        <v>230</v>
      </c>
      <c r="C1076" s="127" t="s">
        <v>1347</v>
      </c>
      <c r="D1076" s="121" t="s">
        <v>238</v>
      </c>
      <c r="E1076" s="122">
        <v>415.99</v>
      </c>
      <c r="F1076" s="123">
        <f t="shared" si="431"/>
        <v>501.52</v>
      </c>
      <c r="G1076" s="206"/>
      <c r="H1076" s="183"/>
      <c r="I1076" s="182">
        <f t="shared" si="432"/>
        <v>0</v>
      </c>
      <c r="J1076" s="182">
        <f t="shared" si="433"/>
        <v>0</v>
      </c>
      <c r="K1076" s="179"/>
      <c r="L1076" s="183">
        <f t="shared" si="434"/>
        <v>0</v>
      </c>
      <c r="M1076" s="183">
        <f t="shared" si="434"/>
        <v>0</v>
      </c>
      <c r="N1076" s="184">
        <f t="shared" si="435"/>
        <v>0</v>
      </c>
      <c r="O1076" s="184">
        <f t="shared" si="436"/>
        <v>0</v>
      </c>
      <c r="P1076" s="181"/>
      <c r="Q1076" s="199"/>
      <c r="R1076" s="197" t="str">
        <f t="shared" si="423"/>
        <v/>
      </c>
      <c r="S1076" s="197" t="str">
        <f t="shared" si="424"/>
        <v/>
      </c>
    </row>
    <row r="1077" spans="1:19" ht="38.25" hidden="1">
      <c r="A1077" s="200">
        <v>97773</v>
      </c>
      <c r="B1077" s="205" t="s">
        <v>230</v>
      </c>
      <c r="C1077" s="127" t="s">
        <v>1348</v>
      </c>
      <c r="D1077" s="121" t="s">
        <v>238</v>
      </c>
      <c r="E1077" s="122">
        <v>392.6</v>
      </c>
      <c r="F1077" s="123">
        <f t="shared" si="431"/>
        <v>473.32</v>
      </c>
      <c r="G1077" s="206"/>
      <c r="H1077" s="183"/>
      <c r="I1077" s="182">
        <f t="shared" si="432"/>
        <v>0</v>
      </c>
      <c r="J1077" s="182">
        <f t="shared" si="433"/>
        <v>0</v>
      </c>
      <c r="K1077" s="179"/>
      <c r="L1077" s="183">
        <f t="shared" si="434"/>
        <v>0</v>
      </c>
      <c r="M1077" s="183">
        <f t="shared" si="434"/>
        <v>0</v>
      </c>
      <c r="N1077" s="184">
        <f t="shared" si="435"/>
        <v>0</v>
      </c>
      <c r="O1077" s="184">
        <f t="shared" si="436"/>
        <v>0</v>
      </c>
      <c r="P1077" s="181"/>
      <c r="Q1077" s="199"/>
      <c r="R1077" s="197" t="str">
        <f t="shared" si="423"/>
        <v/>
      </c>
      <c r="S1077" s="197" t="str">
        <f t="shared" si="424"/>
        <v/>
      </c>
    </row>
    <row r="1078" spans="1:19" ht="38.25" hidden="1">
      <c r="A1078" s="200">
        <v>97774</v>
      </c>
      <c r="B1078" s="205" t="s">
        <v>230</v>
      </c>
      <c r="C1078" s="127" t="s">
        <v>1349</v>
      </c>
      <c r="D1078" s="121" t="s">
        <v>238</v>
      </c>
      <c r="E1078" s="122">
        <v>372.6</v>
      </c>
      <c r="F1078" s="123">
        <f t="shared" si="431"/>
        <v>449.21</v>
      </c>
      <c r="G1078" s="206"/>
      <c r="H1078" s="183"/>
      <c r="I1078" s="182">
        <f t="shared" si="432"/>
        <v>0</v>
      </c>
      <c r="J1078" s="182">
        <f t="shared" si="433"/>
        <v>0</v>
      </c>
      <c r="K1078" s="179"/>
      <c r="L1078" s="183">
        <f t="shared" si="434"/>
        <v>0</v>
      </c>
      <c r="M1078" s="183">
        <f t="shared" si="434"/>
        <v>0</v>
      </c>
      <c r="N1078" s="184">
        <f t="shared" si="435"/>
        <v>0</v>
      </c>
      <c r="O1078" s="184">
        <f t="shared" si="436"/>
        <v>0</v>
      </c>
      <c r="P1078" s="181"/>
      <c r="Q1078" s="199"/>
      <c r="R1078" s="197" t="str">
        <f t="shared" si="423"/>
        <v/>
      </c>
      <c r="S1078" s="197" t="str">
        <f t="shared" si="424"/>
        <v/>
      </c>
    </row>
    <row r="1079" spans="1:19" ht="38.25" hidden="1">
      <c r="A1079" s="200">
        <v>97775</v>
      </c>
      <c r="B1079" s="205" t="s">
        <v>230</v>
      </c>
      <c r="C1079" s="127" t="s">
        <v>1350</v>
      </c>
      <c r="D1079" s="121" t="s">
        <v>238</v>
      </c>
      <c r="E1079" s="122">
        <v>574.4</v>
      </c>
      <c r="F1079" s="123">
        <f t="shared" si="431"/>
        <v>692.5</v>
      </c>
      <c r="G1079" s="206"/>
      <c r="H1079" s="183"/>
      <c r="I1079" s="182">
        <f t="shared" si="432"/>
        <v>0</v>
      </c>
      <c r="J1079" s="182">
        <f t="shared" si="433"/>
        <v>0</v>
      </c>
      <c r="K1079" s="179"/>
      <c r="L1079" s="183">
        <f t="shared" si="434"/>
        <v>0</v>
      </c>
      <c r="M1079" s="183">
        <f t="shared" si="434"/>
        <v>0</v>
      </c>
      <c r="N1079" s="184">
        <f t="shared" si="435"/>
        <v>0</v>
      </c>
      <c r="O1079" s="184">
        <f t="shared" si="436"/>
        <v>0</v>
      </c>
      <c r="P1079" s="181"/>
      <c r="Q1079" s="199"/>
      <c r="R1079" s="197" t="str">
        <f t="shared" si="423"/>
        <v/>
      </c>
      <c r="S1079" s="197" t="str">
        <f t="shared" si="424"/>
        <v/>
      </c>
    </row>
    <row r="1080" spans="1:19" ht="38.25" hidden="1">
      <c r="A1080" s="200">
        <v>97776</v>
      </c>
      <c r="B1080" s="205" t="s">
        <v>230</v>
      </c>
      <c r="C1080" s="127" t="s">
        <v>1351</v>
      </c>
      <c r="D1080" s="121" t="s">
        <v>238</v>
      </c>
      <c r="E1080" s="122">
        <v>541.96</v>
      </c>
      <c r="F1080" s="123">
        <f t="shared" si="431"/>
        <v>653.39</v>
      </c>
      <c r="G1080" s="206"/>
      <c r="H1080" s="183"/>
      <c r="I1080" s="182">
        <f t="shared" si="432"/>
        <v>0</v>
      </c>
      <c r="J1080" s="182">
        <f t="shared" si="433"/>
        <v>0</v>
      </c>
      <c r="K1080" s="179"/>
      <c r="L1080" s="183">
        <f t="shared" si="434"/>
        <v>0</v>
      </c>
      <c r="M1080" s="183">
        <f t="shared" si="434"/>
        <v>0</v>
      </c>
      <c r="N1080" s="184">
        <f t="shared" si="435"/>
        <v>0</v>
      </c>
      <c r="O1080" s="184">
        <f t="shared" si="436"/>
        <v>0</v>
      </c>
      <c r="P1080" s="181"/>
      <c r="Q1080" s="199"/>
      <c r="R1080" s="197" t="str">
        <f t="shared" si="423"/>
        <v/>
      </c>
      <c r="S1080" s="197" t="str">
        <f t="shared" si="424"/>
        <v/>
      </c>
    </row>
    <row r="1081" spans="1:19" ht="38.25" hidden="1">
      <c r="A1081" s="200">
        <v>97777</v>
      </c>
      <c r="B1081" s="205" t="s">
        <v>230</v>
      </c>
      <c r="C1081" s="127" t="s">
        <v>1352</v>
      </c>
      <c r="D1081" s="121" t="s">
        <v>238</v>
      </c>
      <c r="E1081" s="122">
        <v>497.47</v>
      </c>
      <c r="F1081" s="123">
        <f t="shared" si="431"/>
        <v>599.75</v>
      </c>
      <c r="G1081" s="206"/>
      <c r="H1081" s="183"/>
      <c r="I1081" s="182">
        <f t="shared" si="432"/>
        <v>0</v>
      </c>
      <c r="J1081" s="182">
        <f t="shared" si="433"/>
        <v>0</v>
      </c>
      <c r="K1081" s="179"/>
      <c r="L1081" s="183">
        <f t="shared" si="434"/>
        <v>0</v>
      </c>
      <c r="M1081" s="183">
        <f t="shared" si="434"/>
        <v>0</v>
      </c>
      <c r="N1081" s="184">
        <f t="shared" si="435"/>
        <v>0</v>
      </c>
      <c r="O1081" s="184">
        <f t="shared" si="436"/>
        <v>0</v>
      </c>
      <c r="P1081" s="181"/>
      <c r="Q1081" s="199"/>
      <c r="R1081" s="197" t="str">
        <f t="shared" si="423"/>
        <v/>
      </c>
      <c r="S1081" s="197" t="str">
        <f t="shared" si="424"/>
        <v/>
      </c>
    </row>
    <row r="1082" spans="1:19" ht="38.25" hidden="1">
      <c r="A1082" s="200">
        <v>97778</v>
      </c>
      <c r="B1082" s="205" t="s">
        <v>230</v>
      </c>
      <c r="C1082" s="127" t="s">
        <v>1353</v>
      </c>
      <c r="D1082" s="121" t="s">
        <v>238</v>
      </c>
      <c r="E1082" s="122">
        <v>468.82</v>
      </c>
      <c r="F1082" s="123">
        <f t="shared" si="431"/>
        <v>565.21</v>
      </c>
      <c r="G1082" s="206"/>
      <c r="H1082" s="183"/>
      <c r="I1082" s="182">
        <f t="shared" si="432"/>
        <v>0</v>
      </c>
      <c r="J1082" s="182">
        <f t="shared" si="433"/>
        <v>0</v>
      </c>
      <c r="K1082" s="179"/>
      <c r="L1082" s="183">
        <f t="shared" si="434"/>
        <v>0</v>
      </c>
      <c r="M1082" s="183">
        <f t="shared" si="434"/>
        <v>0</v>
      </c>
      <c r="N1082" s="184">
        <f t="shared" si="435"/>
        <v>0</v>
      </c>
      <c r="O1082" s="184">
        <f t="shared" si="436"/>
        <v>0</v>
      </c>
      <c r="P1082" s="181"/>
      <c r="Q1082" s="199"/>
      <c r="R1082" s="197" t="str">
        <f t="shared" si="423"/>
        <v/>
      </c>
      <c r="S1082" s="197" t="str">
        <f t="shared" si="424"/>
        <v/>
      </c>
    </row>
    <row r="1083" spans="1:19" ht="38.25" hidden="1">
      <c r="A1083" s="200">
        <v>97779</v>
      </c>
      <c r="B1083" s="205" t="s">
        <v>230</v>
      </c>
      <c r="C1083" s="127" t="s">
        <v>1354</v>
      </c>
      <c r="D1083" s="121" t="s">
        <v>238</v>
      </c>
      <c r="E1083" s="122">
        <v>551.13</v>
      </c>
      <c r="F1083" s="123">
        <f t="shared" si="431"/>
        <v>664.44</v>
      </c>
      <c r="G1083" s="206"/>
      <c r="H1083" s="183"/>
      <c r="I1083" s="182">
        <f t="shared" si="432"/>
        <v>0</v>
      </c>
      <c r="J1083" s="182">
        <f t="shared" si="433"/>
        <v>0</v>
      </c>
      <c r="K1083" s="179"/>
      <c r="L1083" s="183">
        <f t="shared" si="434"/>
        <v>0</v>
      </c>
      <c r="M1083" s="183">
        <f t="shared" si="434"/>
        <v>0</v>
      </c>
      <c r="N1083" s="184">
        <f t="shared" si="435"/>
        <v>0</v>
      </c>
      <c r="O1083" s="184">
        <f t="shared" si="436"/>
        <v>0</v>
      </c>
      <c r="P1083" s="181"/>
      <c r="Q1083" s="199"/>
      <c r="R1083" s="197" t="str">
        <f t="shared" si="423"/>
        <v/>
      </c>
      <c r="S1083" s="197" t="str">
        <f t="shared" si="424"/>
        <v/>
      </c>
    </row>
    <row r="1084" spans="1:19" ht="38.25" hidden="1">
      <c r="A1084" s="200">
        <v>97780</v>
      </c>
      <c r="B1084" s="205" t="s">
        <v>230</v>
      </c>
      <c r="C1084" s="127" t="s">
        <v>1355</v>
      </c>
      <c r="D1084" s="121" t="s">
        <v>238</v>
      </c>
      <c r="E1084" s="122">
        <v>522.16999999999996</v>
      </c>
      <c r="F1084" s="123">
        <f t="shared" si="431"/>
        <v>629.53</v>
      </c>
      <c r="G1084" s="206"/>
      <c r="H1084" s="183"/>
      <c r="I1084" s="182">
        <f t="shared" si="432"/>
        <v>0</v>
      </c>
      <c r="J1084" s="182">
        <f t="shared" si="433"/>
        <v>0</v>
      </c>
      <c r="K1084" s="179"/>
      <c r="L1084" s="183">
        <f t="shared" si="434"/>
        <v>0</v>
      </c>
      <c r="M1084" s="183">
        <f t="shared" si="434"/>
        <v>0</v>
      </c>
      <c r="N1084" s="184">
        <f t="shared" si="435"/>
        <v>0</v>
      </c>
      <c r="O1084" s="184">
        <f t="shared" si="436"/>
        <v>0</v>
      </c>
      <c r="P1084" s="181"/>
      <c r="Q1084" s="199"/>
      <c r="R1084" s="197" t="str">
        <f t="shared" si="423"/>
        <v/>
      </c>
      <c r="S1084" s="197" t="str">
        <f t="shared" si="424"/>
        <v/>
      </c>
    </row>
    <row r="1085" spans="1:19" ht="38.25" hidden="1">
      <c r="A1085" s="200">
        <v>97781</v>
      </c>
      <c r="B1085" s="205" t="s">
        <v>230</v>
      </c>
      <c r="C1085" s="127" t="s">
        <v>1356</v>
      </c>
      <c r="D1085" s="121" t="s">
        <v>238</v>
      </c>
      <c r="E1085" s="122">
        <v>476.07</v>
      </c>
      <c r="F1085" s="123">
        <f t="shared" si="431"/>
        <v>573.95000000000005</v>
      </c>
      <c r="G1085" s="206"/>
      <c r="H1085" s="183"/>
      <c r="I1085" s="182">
        <f t="shared" si="432"/>
        <v>0</v>
      </c>
      <c r="J1085" s="182">
        <f t="shared" si="433"/>
        <v>0</v>
      </c>
      <c r="K1085" s="179"/>
      <c r="L1085" s="183">
        <f t="shared" si="434"/>
        <v>0</v>
      </c>
      <c r="M1085" s="183">
        <f t="shared" si="434"/>
        <v>0</v>
      </c>
      <c r="N1085" s="184">
        <f t="shared" si="435"/>
        <v>0</v>
      </c>
      <c r="O1085" s="184">
        <f t="shared" si="436"/>
        <v>0</v>
      </c>
      <c r="P1085" s="181"/>
      <c r="Q1085" s="199"/>
      <c r="R1085" s="197" t="str">
        <f t="shared" si="423"/>
        <v/>
      </c>
      <c r="S1085" s="197" t="str">
        <f t="shared" si="424"/>
        <v/>
      </c>
    </row>
    <row r="1086" spans="1:19" ht="38.25" hidden="1">
      <c r="A1086" s="200">
        <v>97782</v>
      </c>
      <c r="B1086" s="205" t="s">
        <v>230</v>
      </c>
      <c r="C1086" s="127" t="s">
        <v>1357</v>
      </c>
      <c r="D1086" s="121" t="s">
        <v>238</v>
      </c>
      <c r="E1086" s="122">
        <v>442.66</v>
      </c>
      <c r="F1086" s="123">
        <f t="shared" si="431"/>
        <v>533.66999999999996</v>
      </c>
      <c r="G1086" s="206"/>
      <c r="H1086" s="183"/>
      <c r="I1086" s="182">
        <f t="shared" si="432"/>
        <v>0</v>
      </c>
      <c r="J1086" s="182">
        <f t="shared" si="433"/>
        <v>0</v>
      </c>
      <c r="K1086" s="179"/>
      <c r="L1086" s="183">
        <f t="shared" si="434"/>
        <v>0</v>
      </c>
      <c r="M1086" s="183">
        <f t="shared" si="434"/>
        <v>0</v>
      </c>
      <c r="N1086" s="184">
        <f t="shared" si="435"/>
        <v>0</v>
      </c>
      <c r="O1086" s="184">
        <f t="shared" si="436"/>
        <v>0</v>
      </c>
      <c r="P1086" s="181"/>
      <c r="Q1086" s="199"/>
      <c r="R1086" s="197" t="str">
        <f t="shared" si="423"/>
        <v/>
      </c>
      <c r="S1086" s="197" t="str">
        <f t="shared" si="424"/>
        <v/>
      </c>
    </row>
    <row r="1087" spans="1:19" ht="38.25" hidden="1">
      <c r="A1087" s="200">
        <v>97783</v>
      </c>
      <c r="B1087" s="205" t="s">
        <v>230</v>
      </c>
      <c r="C1087" s="127" t="s">
        <v>1358</v>
      </c>
      <c r="D1087" s="121" t="s">
        <v>238</v>
      </c>
      <c r="E1087" s="122">
        <v>551.41</v>
      </c>
      <c r="F1087" s="123">
        <f t="shared" si="431"/>
        <v>664.78</v>
      </c>
      <c r="G1087" s="206"/>
      <c r="H1087" s="183"/>
      <c r="I1087" s="182">
        <f t="shared" si="432"/>
        <v>0</v>
      </c>
      <c r="J1087" s="182">
        <f t="shared" si="433"/>
        <v>0</v>
      </c>
      <c r="K1087" s="179"/>
      <c r="L1087" s="183">
        <f t="shared" si="434"/>
        <v>0</v>
      </c>
      <c r="M1087" s="183">
        <f t="shared" si="434"/>
        <v>0</v>
      </c>
      <c r="N1087" s="184">
        <f t="shared" si="435"/>
        <v>0</v>
      </c>
      <c r="O1087" s="184">
        <f t="shared" si="436"/>
        <v>0</v>
      </c>
      <c r="P1087" s="181"/>
      <c r="Q1087" s="199"/>
      <c r="R1087" s="197" t="str">
        <f t="shared" si="423"/>
        <v/>
      </c>
      <c r="S1087" s="197" t="str">
        <f t="shared" si="424"/>
        <v/>
      </c>
    </row>
    <row r="1088" spans="1:19" ht="38.25" hidden="1">
      <c r="A1088" s="200">
        <v>97784</v>
      </c>
      <c r="B1088" s="205" t="s">
        <v>230</v>
      </c>
      <c r="C1088" s="127" t="s">
        <v>1359</v>
      </c>
      <c r="D1088" s="121" t="s">
        <v>238</v>
      </c>
      <c r="E1088" s="122">
        <v>515.49</v>
      </c>
      <c r="F1088" s="123">
        <f t="shared" si="431"/>
        <v>621.47</v>
      </c>
      <c r="G1088" s="206"/>
      <c r="H1088" s="183"/>
      <c r="I1088" s="182">
        <f t="shared" si="432"/>
        <v>0</v>
      </c>
      <c r="J1088" s="182">
        <f t="shared" si="433"/>
        <v>0</v>
      </c>
      <c r="K1088" s="179"/>
      <c r="L1088" s="183">
        <f t="shared" si="434"/>
        <v>0</v>
      </c>
      <c r="M1088" s="183">
        <f t="shared" si="434"/>
        <v>0</v>
      </c>
      <c r="N1088" s="184">
        <f t="shared" si="435"/>
        <v>0</v>
      </c>
      <c r="O1088" s="184">
        <f t="shared" si="436"/>
        <v>0</v>
      </c>
      <c r="P1088" s="181"/>
      <c r="Q1088" s="199"/>
      <c r="R1088" s="197" t="str">
        <f t="shared" si="423"/>
        <v/>
      </c>
      <c r="S1088" s="197" t="str">
        <f t="shared" si="424"/>
        <v/>
      </c>
    </row>
    <row r="1089" spans="1:19" ht="38.25" hidden="1">
      <c r="A1089" s="200">
        <v>97785</v>
      </c>
      <c r="B1089" s="205" t="s">
        <v>230</v>
      </c>
      <c r="C1089" s="127" t="s">
        <v>1360</v>
      </c>
      <c r="D1089" s="121" t="s">
        <v>238</v>
      </c>
      <c r="E1089" s="122">
        <v>464.99</v>
      </c>
      <c r="F1089" s="123">
        <f t="shared" si="431"/>
        <v>560.59</v>
      </c>
      <c r="G1089" s="206"/>
      <c r="H1089" s="183"/>
      <c r="I1089" s="182">
        <f t="shared" si="432"/>
        <v>0</v>
      </c>
      <c r="J1089" s="182">
        <f t="shared" si="433"/>
        <v>0</v>
      </c>
      <c r="K1089" s="179"/>
      <c r="L1089" s="183">
        <f t="shared" si="434"/>
        <v>0</v>
      </c>
      <c r="M1089" s="183">
        <f t="shared" si="434"/>
        <v>0</v>
      </c>
      <c r="N1089" s="184">
        <f t="shared" si="435"/>
        <v>0</v>
      </c>
      <c r="O1089" s="184">
        <f t="shared" si="436"/>
        <v>0</v>
      </c>
      <c r="P1089" s="181"/>
      <c r="Q1089" s="199"/>
      <c r="R1089" s="197" t="str">
        <f t="shared" si="423"/>
        <v/>
      </c>
      <c r="S1089" s="197" t="str">
        <f t="shared" si="424"/>
        <v/>
      </c>
    </row>
    <row r="1090" spans="1:19" ht="38.25" hidden="1">
      <c r="A1090" s="200">
        <v>97786</v>
      </c>
      <c r="B1090" s="205" t="s">
        <v>230</v>
      </c>
      <c r="C1090" s="127" t="s">
        <v>1361</v>
      </c>
      <c r="D1090" s="121" t="s">
        <v>238</v>
      </c>
      <c r="E1090" s="122">
        <v>428.05</v>
      </c>
      <c r="F1090" s="123">
        <f t="shared" si="431"/>
        <v>516.05999999999995</v>
      </c>
      <c r="G1090" s="206"/>
      <c r="H1090" s="183"/>
      <c r="I1090" s="182">
        <f t="shared" si="432"/>
        <v>0</v>
      </c>
      <c r="J1090" s="182">
        <f t="shared" si="433"/>
        <v>0</v>
      </c>
      <c r="K1090" s="179"/>
      <c r="L1090" s="183">
        <f t="shared" si="434"/>
        <v>0</v>
      </c>
      <c r="M1090" s="183">
        <f t="shared" si="434"/>
        <v>0</v>
      </c>
      <c r="N1090" s="184">
        <f t="shared" si="435"/>
        <v>0</v>
      </c>
      <c r="O1090" s="184">
        <f t="shared" si="436"/>
        <v>0</v>
      </c>
      <c r="P1090" s="181"/>
      <c r="Q1090" s="199"/>
      <c r="R1090" s="197" t="str">
        <f t="shared" si="423"/>
        <v/>
      </c>
      <c r="S1090" s="197" t="str">
        <f t="shared" si="424"/>
        <v/>
      </c>
    </row>
    <row r="1091" spans="1:19" ht="38.25" hidden="1">
      <c r="A1091" s="200">
        <v>97787</v>
      </c>
      <c r="B1091" s="205" t="s">
        <v>230</v>
      </c>
      <c r="C1091" s="127" t="s">
        <v>1362</v>
      </c>
      <c r="D1091" s="121" t="s">
        <v>238</v>
      </c>
      <c r="E1091" s="122">
        <v>472.96</v>
      </c>
      <c r="F1091" s="123">
        <f t="shared" si="431"/>
        <v>570.20000000000005</v>
      </c>
      <c r="G1091" s="206"/>
      <c r="H1091" s="183"/>
      <c r="I1091" s="182">
        <f t="shared" si="432"/>
        <v>0</v>
      </c>
      <c r="J1091" s="182">
        <f t="shared" si="433"/>
        <v>0</v>
      </c>
      <c r="K1091" s="179"/>
      <c r="L1091" s="183">
        <f t="shared" si="434"/>
        <v>0</v>
      </c>
      <c r="M1091" s="183">
        <f t="shared" si="434"/>
        <v>0</v>
      </c>
      <c r="N1091" s="184">
        <f t="shared" si="435"/>
        <v>0</v>
      </c>
      <c r="O1091" s="184">
        <f t="shared" si="436"/>
        <v>0</v>
      </c>
      <c r="P1091" s="181"/>
      <c r="Q1091" s="199"/>
      <c r="R1091" s="197" t="str">
        <f t="shared" si="423"/>
        <v/>
      </c>
      <c r="S1091" s="197" t="str">
        <f t="shared" si="424"/>
        <v/>
      </c>
    </row>
    <row r="1092" spans="1:19" ht="38.25" hidden="1">
      <c r="A1092" s="200">
        <v>97788</v>
      </c>
      <c r="B1092" s="205" t="s">
        <v>230</v>
      </c>
      <c r="C1092" s="127" t="s">
        <v>1363</v>
      </c>
      <c r="D1092" s="121" t="s">
        <v>238</v>
      </c>
      <c r="E1092" s="122">
        <v>452.4</v>
      </c>
      <c r="F1092" s="123">
        <f t="shared" si="431"/>
        <v>545.41</v>
      </c>
      <c r="G1092" s="206"/>
      <c r="H1092" s="183"/>
      <c r="I1092" s="182">
        <f t="shared" si="432"/>
        <v>0</v>
      </c>
      <c r="J1092" s="182">
        <f t="shared" si="433"/>
        <v>0</v>
      </c>
      <c r="K1092" s="179"/>
      <c r="L1092" s="183">
        <f t="shared" si="434"/>
        <v>0</v>
      </c>
      <c r="M1092" s="183">
        <f t="shared" si="434"/>
        <v>0</v>
      </c>
      <c r="N1092" s="184">
        <f t="shared" si="435"/>
        <v>0</v>
      </c>
      <c r="O1092" s="184">
        <f t="shared" si="436"/>
        <v>0</v>
      </c>
      <c r="P1092" s="181"/>
      <c r="Q1092" s="199"/>
      <c r="R1092" s="197" t="str">
        <f t="shared" si="423"/>
        <v/>
      </c>
      <c r="S1092" s="197" t="str">
        <f t="shared" si="424"/>
        <v/>
      </c>
    </row>
    <row r="1093" spans="1:19" ht="38.25" hidden="1">
      <c r="A1093" s="200">
        <v>97789</v>
      </c>
      <c r="B1093" s="205" t="s">
        <v>230</v>
      </c>
      <c r="C1093" s="127" t="s">
        <v>1364</v>
      </c>
      <c r="D1093" s="121" t="s">
        <v>238</v>
      </c>
      <c r="E1093" s="122">
        <v>425.46</v>
      </c>
      <c r="F1093" s="123">
        <f t="shared" si="431"/>
        <v>512.92999999999995</v>
      </c>
      <c r="G1093" s="206"/>
      <c r="H1093" s="183"/>
      <c r="I1093" s="182">
        <f t="shared" si="432"/>
        <v>0</v>
      </c>
      <c r="J1093" s="182">
        <f t="shared" si="433"/>
        <v>0</v>
      </c>
      <c r="K1093" s="179"/>
      <c r="L1093" s="183">
        <f t="shared" si="434"/>
        <v>0</v>
      </c>
      <c r="M1093" s="183">
        <f t="shared" si="434"/>
        <v>0</v>
      </c>
      <c r="N1093" s="184">
        <f t="shared" si="435"/>
        <v>0</v>
      </c>
      <c r="O1093" s="184">
        <f t="shared" si="436"/>
        <v>0</v>
      </c>
      <c r="P1093" s="181"/>
      <c r="Q1093" s="199"/>
      <c r="R1093" s="197" t="str">
        <f t="shared" si="423"/>
        <v/>
      </c>
      <c r="S1093" s="197" t="str">
        <f t="shared" si="424"/>
        <v/>
      </c>
    </row>
    <row r="1094" spans="1:19" ht="38.25" hidden="1">
      <c r="A1094" s="200">
        <v>97790</v>
      </c>
      <c r="B1094" s="205" t="s">
        <v>230</v>
      </c>
      <c r="C1094" s="127" t="s">
        <v>1365</v>
      </c>
      <c r="D1094" s="121" t="s">
        <v>238</v>
      </c>
      <c r="E1094" s="122">
        <v>409.06</v>
      </c>
      <c r="F1094" s="123">
        <f t="shared" si="431"/>
        <v>493.16</v>
      </c>
      <c r="G1094" s="206"/>
      <c r="H1094" s="183"/>
      <c r="I1094" s="182">
        <f t="shared" si="432"/>
        <v>0</v>
      </c>
      <c r="J1094" s="182">
        <f t="shared" si="433"/>
        <v>0</v>
      </c>
      <c r="K1094" s="179"/>
      <c r="L1094" s="183">
        <f t="shared" si="434"/>
        <v>0</v>
      </c>
      <c r="M1094" s="183">
        <f t="shared" si="434"/>
        <v>0</v>
      </c>
      <c r="N1094" s="184">
        <f t="shared" si="435"/>
        <v>0</v>
      </c>
      <c r="O1094" s="184">
        <f t="shared" si="436"/>
        <v>0</v>
      </c>
      <c r="P1094" s="181"/>
      <c r="Q1094" s="199"/>
      <c r="R1094" s="197" t="str">
        <f t="shared" si="423"/>
        <v/>
      </c>
      <c r="S1094" s="197" t="str">
        <f t="shared" si="424"/>
        <v/>
      </c>
    </row>
    <row r="1095" spans="1:19" ht="38.25" hidden="1">
      <c r="A1095" s="200">
        <v>97791</v>
      </c>
      <c r="B1095" s="205" t="s">
        <v>230</v>
      </c>
      <c r="C1095" s="127" t="s">
        <v>1366</v>
      </c>
      <c r="D1095" s="121" t="s">
        <v>238</v>
      </c>
      <c r="E1095" s="122">
        <v>420.21</v>
      </c>
      <c r="F1095" s="123">
        <f t="shared" si="431"/>
        <v>506.61</v>
      </c>
      <c r="G1095" s="206"/>
      <c r="H1095" s="183"/>
      <c r="I1095" s="182">
        <f t="shared" si="432"/>
        <v>0</v>
      </c>
      <c r="J1095" s="182">
        <f t="shared" si="433"/>
        <v>0</v>
      </c>
      <c r="K1095" s="179"/>
      <c r="L1095" s="183">
        <f t="shared" si="434"/>
        <v>0</v>
      </c>
      <c r="M1095" s="183">
        <f t="shared" si="434"/>
        <v>0</v>
      </c>
      <c r="N1095" s="184">
        <f t="shared" si="435"/>
        <v>0</v>
      </c>
      <c r="O1095" s="184">
        <f t="shared" si="436"/>
        <v>0</v>
      </c>
      <c r="P1095" s="181"/>
      <c r="Q1095" s="199"/>
      <c r="R1095" s="197" t="str">
        <f t="shared" si="423"/>
        <v/>
      </c>
      <c r="S1095" s="197" t="str">
        <f t="shared" si="424"/>
        <v/>
      </c>
    </row>
    <row r="1096" spans="1:19" ht="38.25" hidden="1">
      <c r="A1096" s="200">
        <v>97792</v>
      </c>
      <c r="B1096" s="205" t="s">
        <v>230</v>
      </c>
      <c r="C1096" s="127" t="s">
        <v>1367</v>
      </c>
      <c r="D1096" s="121" t="s">
        <v>238</v>
      </c>
      <c r="E1096" s="122">
        <v>409.14</v>
      </c>
      <c r="F1096" s="123">
        <f t="shared" si="431"/>
        <v>493.26</v>
      </c>
      <c r="G1096" s="206"/>
      <c r="H1096" s="183"/>
      <c r="I1096" s="182">
        <f t="shared" si="432"/>
        <v>0</v>
      </c>
      <c r="J1096" s="182">
        <f t="shared" si="433"/>
        <v>0</v>
      </c>
      <c r="K1096" s="179"/>
      <c r="L1096" s="183">
        <f t="shared" si="434"/>
        <v>0</v>
      </c>
      <c r="M1096" s="183">
        <f t="shared" si="434"/>
        <v>0</v>
      </c>
      <c r="N1096" s="184">
        <f t="shared" si="435"/>
        <v>0</v>
      </c>
      <c r="O1096" s="184">
        <f t="shared" si="436"/>
        <v>0</v>
      </c>
      <c r="P1096" s="181"/>
      <c r="Q1096" s="199"/>
      <c r="R1096" s="197" t="str">
        <f t="shared" si="423"/>
        <v/>
      </c>
      <c r="S1096" s="197" t="str">
        <f t="shared" si="424"/>
        <v/>
      </c>
    </row>
    <row r="1097" spans="1:19" ht="38.25" hidden="1">
      <c r="A1097" s="200">
        <v>97793</v>
      </c>
      <c r="B1097" s="205" t="s">
        <v>230</v>
      </c>
      <c r="C1097" s="127" t="s">
        <v>1368</v>
      </c>
      <c r="D1097" s="121" t="s">
        <v>238</v>
      </c>
      <c r="E1097" s="122">
        <v>387.46</v>
      </c>
      <c r="F1097" s="123">
        <f t="shared" si="431"/>
        <v>467.12</v>
      </c>
      <c r="G1097" s="206"/>
      <c r="H1097" s="183"/>
      <c r="I1097" s="182">
        <f t="shared" si="432"/>
        <v>0</v>
      </c>
      <c r="J1097" s="182">
        <f t="shared" si="433"/>
        <v>0</v>
      </c>
      <c r="K1097" s="179"/>
      <c r="L1097" s="183">
        <f t="shared" si="434"/>
        <v>0</v>
      </c>
      <c r="M1097" s="183">
        <f t="shared" si="434"/>
        <v>0</v>
      </c>
      <c r="N1097" s="184">
        <f t="shared" si="435"/>
        <v>0</v>
      </c>
      <c r="O1097" s="184">
        <f t="shared" si="436"/>
        <v>0</v>
      </c>
      <c r="P1097" s="181"/>
      <c r="Q1097" s="199"/>
      <c r="R1097" s="197" t="str">
        <f t="shared" si="423"/>
        <v/>
      </c>
      <c r="S1097" s="197" t="str">
        <f t="shared" si="424"/>
        <v/>
      </c>
    </row>
    <row r="1098" spans="1:19" ht="38.25" hidden="1">
      <c r="A1098" s="200">
        <v>97794</v>
      </c>
      <c r="B1098" s="205" t="s">
        <v>230</v>
      </c>
      <c r="C1098" s="127" t="s">
        <v>1369</v>
      </c>
      <c r="D1098" s="121" t="s">
        <v>238</v>
      </c>
      <c r="E1098" s="122">
        <v>369.82</v>
      </c>
      <c r="F1098" s="123">
        <f t="shared" si="431"/>
        <v>445.85</v>
      </c>
      <c r="G1098" s="206"/>
      <c r="H1098" s="183"/>
      <c r="I1098" s="182">
        <f t="shared" si="432"/>
        <v>0</v>
      </c>
      <c r="J1098" s="182">
        <f t="shared" si="433"/>
        <v>0</v>
      </c>
      <c r="K1098" s="179"/>
      <c r="L1098" s="183">
        <f t="shared" si="434"/>
        <v>0</v>
      </c>
      <c r="M1098" s="183">
        <f t="shared" si="434"/>
        <v>0</v>
      </c>
      <c r="N1098" s="184">
        <f t="shared" si="435"/>
        <v>0</v>
      </c>
      <c r="O1098" s="184">
        <f t="shared" si="436"/>
        <v>0</v>
      </c>
      <c r="P1098" s="181"/>
      <c r="Q1098" s="199"/>
      <c r="R1098" s="197" t="str">
        <f t="shared" si="423"/>
        <v/>
      </c>
      <c r="S1098" s="197" t="str">
        <f t="shared" si="424"/>
        <v/>
      </c>
    </row>
    <row r="1099" spans="1:19" ht="38.25" hidden="1">
      <c r="A1099" s="200">
        <v>97795</v>
      </c>
      <c r="B1099" s="205" t="s">
        <v>230</v>
      </c>
      <c r="C1099" s="127" t="s">
        <v>1370</v>
      </c>
      <c r="D1099" s="121" t="s">
        <v>238</v>
      </c>
      <c r="E1099" s="122">
        <v>402.38</v>
      </c>
      <c r="F1099" s="123">
        <f t="shared" si="431"/>
        <v>485.11</v>
      </c>
      <c r="G1099" s="206"/>
      <c r="H1099" s="183"/>
      <c r="I1099" s="182">
        <f t="shared" si="432"/>
        <v>0</v>
      </c>
      <c r="J1099" s="182">
        <f t="shared" si="433"/>
        <v>0</v>
      </c>
      <c r="K1099" s="179"/>
      <c r="L1099" s="183">
        <f t="shared" si="434"/>
        <v>0</v>
      </c>
      <c r="M1099" s="183">
        <f t="shared" si="434"/>
        <v>0</v>
      </c>
      <c r="N1099" s="184">
        <f t="shared" si="435"/>
        <v>0</v>
      </c>
      <c r="O1099" s="184">
        <f t="shared" si="436"/>
        <v>0</v>
      </c>
      <c r="P1099" s="181"/>
      <c r="Q1099" s="199"/>
      <c r="R1099" s="197" t="str">
        <f t="shared" si="423"/>
        <v/>
      </c>
      <c r="S1099" s="197" t="str">
        <f t="shared" si="424"/>
        <v/>
      </c>
    </row>
    <row r="1100" spans="1:19" ht="38.25" hidden="1">
      <c r="A1100" s="200">
        <v>97796</v>
      </c>
      <c r="B1100" s="205" t="s">
        <v>230</v>
      </c>
      <c r="C1100" s="127" t="s">
        <v>1371</v>
      </c>
      <c r="D1100" s="121" t="s">
        <v>238</v>
      </c>
      <c r="E1100" s="122">
        <v>388.19</v>
      </c>
      <c r="F1100" s="123">
        <f t="shared" si="431"/>
        <v>468</v>
      </c>
      <c r="G1100" s="206"/>
      <c r="H1100" s="183"/>
      <c r="I1100" s="182">
        <f t="shared" si="432"/>
        <v>0</v>
      </c>
      <c r="J1100" s="182">
        <f t="shared" si="433"/>
        <v>0</v>
      </c>
      <c r="K1100" s="179"/>
      <c r="L1100" s="183">
        <f t="shared" si="434"/>
        <v>0</v>
      </c>
      <c r="M1100" s="183">
        <f t="shared" si="434"/>
        <v>0</v>
      </c>
      <c r="N1100" s="184">
        <f t="shared" si="435"/>
        <v>0</v>
      </c>
      <c r="O1100" s="184">
        <f t="shared" si="436"/>
        <v>0</v>
      </c>
      <c r="P1100" s="181"/>
      <c r="Q1100" s="199"/>
      <c r="R1100" s="197" t="str">
        <f t="shared" si="423"/>
        <v/>
      </c>
      <c r="S1100" s="197" t="str">
        <f t="shared" si="424"/>
        <v/>
      </c>
    </row>
    <row r="1101" spans="1:19" ht="38.25" hidden="1">
      <c r="A1101" s="200">
        <v>97797</v>
      </c>
      <c r="B1101" s="205" t="s">
        <v>230</v>
      </c>
      <c r="C1101" s="127" t="s">
        <v>1372</v>
      </c>
      <c r="D1101" s="121" t="s">
        <v>238</v>
      </c>
      <c r="E1101" s="122">
        <v>366.38</v>
      </c>
      <c r="F1101" s="123">
        <f t="shared" si="431"/>
        <v>441.71</v>
      </c>
      <c r="G1101" s="206"/>
      <c r="H1101" s="183"/>
      <c r="I1101" s="182">
        <f t="shared" si="432"/>
        <v>0</v>
      </c>
      <c r="J1101" s="182">
        <f t="shared" si="433"/>
        <v>0</v>
      </c>
      <c r="K1101" s="179"/>
      <c r="L1101" s="183">
        <f t="shared" si="434"/>
        <v>0</v>
      </c>
      <c r="M1101" s="183">
        <f t="shared" si="434"/>
        <v>0</v>
      </c>
      <c r="N1101" s="184">
        <f t="shared" si="435"/>
        <v>0</v>
      </c>
      <c r="O1101" s="184">
        <f t="shared" si="436"/>
        <v>0</v>
      </c>
      <c r="P1101" s="181"/>
      <c r="Q1101" s="199"/>
      <c r="R1101" s="197" t="str">
        <f t="shared" si="423"/>
        <v/>
      </c>
      <c r="S1101" s="197" t="str">
        <f t="shared" si="424"/>
        <v/>
      </c>
    </row>
    <row r="1102" spans="1:19" ht="38.25" hidden="1">
      <c r="A1102" s="200">
        <v>97798</v>
      </c>
      <c r="B1102" s="205" t="s">
        <v>230</v>
      </c>
      <c r="C1102" s="127" t="s">
        <v>1373</v>
      </c>
      <c r="D1102" s="121" t="s">
        <v>238</v>
      </c>
      <c r="E1102" s="122">
        <v>347.78</v>
      </c>
      <c r="F1102" s="123">
        <f t="shared" si="431"/>
        <v>419.28</v>
      </c>
      <c r="G1102" s="206"/>
      <c r="H1102" s="183"/>
      <c r="I1102" s="182">
        <f t="shared" si="432"/>
        <v>0</v>
      </c>
      <c r="J1102" s="182">
        <f t="shared" si="433"/>
        <v>0</v>
      </c>
      <c r="K1102" s="179"/>
      <c r="L1102" s="183">
        <f t="shared" si="434"/>
        <v>0</v>
      </c>
      <c r="M1102" s="183">
        <f t="shared" si="434"/>
        <v>0</v>
      </c>
      <c r="N1102" s="184">
        <f t="shared" si="435"/>
        <v>0</v>
      </c>
      <c r="O1102" s="184">
        <f t="shared" si="436"/>
        <v>0</v>
      </c>
      <c r="P1102" s="181"/>
      <c r="Q1102" s="199"/>
      <c r="R1102" s="197" t="str">
        <f t="shared" si="423"/>
        <v/>
      </c>
      <c r="S1102" s="197" t="str">
        <f t="shared" si="424"/>
        <v/>
      </c>
    </row>
    <row r="1103" spans="1:19" ht="25.5" hidden="1">
      <c r="A1103" s="200">
        <v>97799</v>
      </c>
      <c r="B1103" s="205" t="s">
        <v>230</v>
      </c>
      <c r="C1103" s="127" t="s">
        <v>1374</v>
      </c>
      <c r="D1103" s="121" t="s">
        <v>238</v>
      </c>
      <c r="E1103" s="122">
        <v>513.08000000000004</v>
      </c>
      <c r="F1103" s="123">
        <f t="shared" si="431"/>
        <v>618.57000000000005</v>
      </c>
      <c r="G1103" s="206"/>
      <c r="H1103" s="183"/>
      <c r="I1103" s="182">
        <f t="shared" si="432"/>
        <v>0</v>
      </c>
      <c r="J1103" s="182">
        <f t="shared" si="433"/>
        <v>0</v>
      </c>
      <c r="K1103" s="179"/>
      <c r="L1103" s="183">
        <f t="shared" si="434"/>
        <v>0</v>
      </c>
      <c r="M1103" s="183">
        <f t="shared" si="434"/>
        <v>0</v>
      </c>
      <c r="N1103" s="184">
        <f t="shared" si="435"/>
        <v>0</v>
      </c>
      <c r="O1103" s="184">
        <f t="shared" si="436"/>
        <v>0</v>
      </c>
      <c r="P1103" s="181"/>
      <c r="Q1103" s="199"/>
      <c r="R1103" s="197" t="str">
        <f t="shared" si="423"/>
        <v/>
      </c>
      <c r="S1103" s="197" t="str">
        <f t="shared" si="424"/>
        <v/>
      </c>
    </row>
    <row r="1104" spans="1:19" ht="25.5" hidden="1">
      <c r="A1104" s="200">
        <v>97800</v>
      </c>
      <c r="B1104" s="205" t="s">
        <v>230</v>
      </c>
      <c r="C1104" s="127" t="s">
        <v>1375</v>
      </c>
      <c r="D1104" s="121" t="s">
        <v>238</v>
      </c>
      <c r="E1104" s="122">
        <v>492.52</v>
      </c>
      <c r="F1104" s="123">
        <f t="shared" si="431"/>
        <v>593.78</v>
      </c>
      <c r="G1104" s="206"/>
      <c r="H1104" s="183"/>
      <c r="I1104" s="182">
        <f t="shared" si="432"/>
        <v>0</v>
      </c>
      <c r="J1104" s="182">
        <f t="shared" si="433"/>
        <v>0</v>
      </c>
      <c r="K1104" s="179"/>
      <c r="L1104" s="183">
        <f t="shared" si="434"/>
        <v>0</v>
      </c>
      <c r="M1104" s="183">
        <f t="shared" si="434"/>
        <v>0</v>
      </c>
      <c r="N1104" s="184">
        <f t="shared" si="435"/>
        <v>0</v>
      </c>
      <c r="O1104" s="184">
        <f t="shared" si="436"/>
        <v>0</v>
      </c>
      <c r="P1104" s="181"/>
      <c r="Q1104" s="199"/>
      <c r="R1104" s="197" t="str">
        <f t="shared" si="423"/>
        <v/>
      </c>
      <c r="S1104" s="197" t="str">
        <f t="shared" si="424"/>
        <v/>
      </c>
    </row>
    <row r="1105" spans="1:19">
      <c r="A1105" s="215" t="s">
        <v>162</v>
      </c>
      <c r="B1105" s="216"/>
      <c r="C1105" s="217" t="s">
        <v>1376</v>
      </c>
      <c r="D1105" s="121"/>
      <c r="E1105" s="218"/>
      <c r="F1105" s="126"/>
      <c r="G1105" s="244"/>
      <c r="H1105" s="207">
        <f t="shared" ref="H1105:H1107" si="437">F1105</f>
        <v>0</v>
      </c>
      <c r="I1105" s="248"/>
      <c r="J1105" s="249"/>
      <c r="K1105" s="179"/>
      <c r="L1105" s="244"/>
      <c r="M1105" s="246"/>
      <c r="N1105" s="248"/>
      <c r="O1105" s="249"/>
      <c r="P1105" s="181"/>
      <c r="Q1105" s="231" t="str">
        <f>IF(OR(SUM(J1106:J1135)&gt;0,SUM(O1106:O1135)&gt;0),"xx","")</f>
        <v>xx</v>
      </c>
      <c r="R1105" s="232" t="str">
        <f t="shared" si="423"/>
        <v>x</v>
      </c>
      <c r="S1105" s="197" t="str">
        <f t="shared" si="424"/>
        <v>x</v>
      </c>
    </row>
    <row r="1106" spans="1:19" ht="25.5">
      <c r="A1106" s="219">
        <v>3</v>
      </c>
      <c r="B1106" s="220" t="s">
        <v>380</v>
      </c>
      <c r="C1106" s="221" t="s">
        <v>1377</v>
      </c>
      <c r="D1106" s="222" t="s">
        <v>238</v>
      </c>
      <c r="E1106" s="223">
        <v>93.49</v>
      </c>
      <c r="F1106" s="126">
        <f t="shared" ref="F1106:F1135" si="438">IF(E1106=0,0,ROUND(E1106*(1+E$10)*(1-E$11),2))</f>
        <v>112.71</v>
      </c>
      <c r="G1106" s="206">
        <v>1.56</v>
      </c>
      <c r="H1106" s="207">
        <f t="shared" si="437"/>
        <v>112.71</v>
      </c>
      <c r="I1106" s="182">
        <f t="shared" ref="I1106:I1135" si="439">IF(ISBLANK(E1106),0,ROUND(F1106*G1106,2))</f>
        <v>175.83</v>
      </c>
      <c r="J1106" s="182">
        <f t="shared" ref="J1106:J1135" si="440">IF(ISBLANK(G1106),0,ROUND(G1106*H1106,2))</f>
        <v>175.83</v>
      </c>
      <c r="K1106" s="179"/>
      <c r="L1106" s="183">
        <f t="shared" ref="L1106:M1135" si="441">G1106</f>
        <v>1.56</v>
      </c>
      <c r="M1106" s="183">
        <f t="shared" si="441"/>
        <v>112.71</v>
      </c>
      <c r="N1106" s="182">
        <f t="shared" ref="N1106:N1135" si="442">IF(ISBLANK(E1106),0,ROUND(F1106*L1106,2))</f>
        <v>175.83</v>
      </c>
      <c r="O1106" s="182">
        <f t="shared" ref="O1106:O1135" si="443">IF(ISBLANK(L1106),0,ROUND(L1106*M1106,2))</f>
        <v>175.83</v>
      </c>
      <c r="P1106" s="181"/>
      <c r="Q1106" s="235"/>
      <c r="R1106" s="234" t="str">
        <f t="shared" si="423"/>
        <v>x</v>
      </c>
      <c r="S1106" s="197" t="str">
        <f t="shared" si="424"/>
        <v>x</v>
      </c>
    </row>
    <row r="1107" spans="1:19" ht="25.5">
      <c r="A1107" s="219">
        <v>4</v>
      </c>
      <c r="B1107" s="220" t="s">
        <v>380</v>
      </c>
      <c r="C1107" s="221" t="s">
        <v>1378</v>
      </c>
      <c r="D1107" s="222" t="s">
        <v>238</v>
      </c>
      <c r="E1107" s="223">
        <v>300.92</v>
      </c>
      <c r="F1107" s="126">
        <f t="shared" si="438"/>
        <v>362.79</v>
      </c>
      <c r="G1107" s="206">
        <v>9.32</v>
      </c>
      <c r="H1107" s="207">
        <f t="shared" si="437"/>
        <v>362.79</v>
      </c>
      <c r="I1107" s="182">
        <f t="shared" si="439"/>
        <v>3381.2</v>
      </c>
      <c r="J1107" s="182">
        <f t="shared" si="440"/>
        <v>3381.2</v>
      </c>
      <c r="K1107" s="179"/>
      <c r="L1107" s="183">
        <f t="shared" si="441"/>
        <v>9.32</v>
      </c>
      <c r="M1107" s="183">
        <f t="shared" si="441"/>
        <v>362.79</v>
      </c>
      <c r="N1107" s="182">
        <f t="shared" si="442"/>
        <v>3381.2</v>
      </c>
      <c r="O1107" s="182">
        <f t="shared" si="443"/>
        <v>3381.2</v>
      </c>
      <c r="P1107" s="181"/>
      <c r="Q1107" s="238"/>
      <c r="R1107" s="196" t="str">
        <f t="shared" si="423"/>
        <v>x</v>
      </c>
      <c r="S1107" s="197" t="str">
        <f t="shared" si="424"/>
        <v>x</v>
      </c>
    </row>
    <row r="1108" spans="1:19" hidden="1">
      <c r="A1108" s="224" t="s">
        <v>162</v>
      </c>
      <c r="B1108" s="225"/>
      <c r="C1108" s="221"/>
      <c r="D1108" s="222"/>
      <c r="E1108" s="223"/>
      <c r="F1108" s="126">
        <f t="shared" si="438"/>
        <v>0</v>
      </c>
      <c r="G1108" s="206"/>
      <c r="H1108" s="183"/>
      <c r="I1108" s="182">
        <f t="shared" si="439"/>
        <v>0</v>
      </c>
      <c r="J1108" s="182">
        <f t="shared" si="440"/>
        <v>0</v>
      </c>
      <c r="K1108" s="179"/>
      <c r="L1108" s="183">
        <f t="shared" si="441"/>
        <v>0</v>
      </c>
      <c r="M1108" s="183">
        <f t="shared" si="441"/>
        <v>0</v>
      </c>
      <c r="N1108" s="182">
        <f t="shared" si="442"/>
        <v>0</v>
      </c>
      <c r="O1108" s="182">
        <f t="shared" si="443"/>
        <v>0</v>
      </c>
      <c r="P1108" s="181"/>
      <c r="Q1108" s="199"/>
      <c r="R1108" s="197" t="str">
        <f t="shared" si="423"/>
        <v/>
      </c>
      <c r="S1108" s="197" t="str">
        <f t="shared" si="424"/>
        <v/>
      </c>
    </row>
    <row r="1109" spans="1:19" hidden="1">
      <c r="A1109" s="224" t="s">
        <v>162</v>
      </c>
      <c r="B1109" s="225"/>
      <c r="C1109" s="221"/>
      <c r="D1109" s="222"/>
      <c r="E1109" s="223"/>
      <c r="F1109" s="126">
        <f t="shared" si="438"/>
        <v>0</v>
      </c>
      <c r="G1109" s="206"/>
      <c r="H1109" s="183"/>
      <c r="I1109" s="182">
        <f t="shared" si="439"/>
        <v>0</v>
      </c>
      <c r="J1109" s="182">
        <f t="shared" si="440"/>
        <v>0</v>
      </c>
      <c r="K1109" s="179"/>
      <c r="L1109" s="183">
        <f t="shared" si="441"/>
        <v>0</v>
      </c>
      <c r="M1109" s="183">
        <f t="shared" si="441"/>
        <v>0</v>
      </c>
      <c r="N1109" s="182">
        <f t="shared" si="442"/>
        <v>0</v>
      </c>
      <c r="O1109" s="182">
        <f t="shared" si="443"/>
        <v>0</v>
      </c>
      <c r="P1109" s="181"/>
      <c r="Q1109" s="199"/>
      <c r="R1109" s="197" t="str">
        <f t="shared" si="423"/>
        <v/>
      </c>
      <c r="S1109" s="197" t="str">
        <f t="shared" si="424"/>
        <v/>
      </c>
    </row>
    <row r="1110" spans="1:19" hidden="1">
      <c r="A1110" s="224" t="s">
        <v>162</v>
      </c>
      <c r="B1110" s="225"/>
      <c r="C1110" s="221"/>
      <c r="D1110" s="222"/>
      <c r="E1110" s="223"/>
      <c r="F1110" s="126">
        <f t="shared" si="438"/>
        <v>0</v>
      </c>
      <c r="G1110" s="206"/>
      <c r="H1110" s="183"/>
      <c r="I1110" s="182">
        <f t="shared" si="439"/>
        <v>0</v>
      </c>
      <c r="J1110" s="182">
        <f t="shared" si="440"/>
        <v>0</v>
      </c>
      <c r="K1110" s="179"/>
      <c r="L1110" s="183">
        <f t="shared" si="441"/>
        <v>0</v>
      </c>
      <c r="M1110" s="183">
        <f t="shared" si="441"/>
        <v>0</v>
      </c>
      <c r="N1110" s="182">
        <f t="shared" si="442"/>
        <v>0</v>
      </c>
      <c r="O1110" s="182">
        <f t="shared" si="443"/>
        <v>0</v>
      </c>
      <c r="P1110" s="181"/>
      <c r="Q1110" s="199"/>
      <c r="R1110" s="197" t="str">
        <f t="shared" si="423"/>
        <v/>
      </c>
      <c r="S1110" s="197" t="str">
        <f t="shared" si="424"/>
        <v/>
      </c>
    </row>
    <row r="1111" spans="1:19" hidden="1">
      <c r="A1111" s="224" t="s">
        <v>162</v>
      </c>
      <c r="B1111" s="225"/>
      <c r="C1111" s="221"/>
      <c r="D1111" s="222"/>
      <c r="E1111" s="223"/>
      <c r="F1111" s="126">
        <f t="shared" si="438"/>
        <v>0</v>
      </c>
      <c r="G1111" s="206"/>
      <c r="H1111" s="183"/>
      <c r="I1111" s="182">
        <f t="shared" si="439"/>
        <v>0</v>
      </c>
      <c r="J1111" s="182">
        <f t="shared" si="440"/>
        <v>0</v>
      </c>
      <c r="K1111" s="179"/>
      <c r="L1111" s="183">
        <f t="shared" si="441"/>
        <v>0</v>
      </c>
      <c r="M1111" s="183">
        <f t="shared" si="441"/>
        <v>0</v>
      </c>
      <c r="N1111" s="182">
        <f t="shared" si="442"/>
        <v>0</v>
      </c>
      <c r="O1111" s="182">
        <f t="shared" si="443"/>
        <v>0</v>
      </c>
      <c r="P1111" s="181"/>
      <c r="Q1111" s="199"/>
      <c r="R1111" s="197" t="str">
        <f t="shared" si="423"/>
        <v/>
      </c>
      <c r="S1111" s="197" t="str">
        <f t="shared" si="424"/>
        <v/>
      </c>
    </row>
    <row r="1112" spans="1:19" hidden="1">
      <c r="A1112" s="224" t="s">
        <v>162</v>
      </c>
      <c r="B1112" s="225"/>
      <c r="C1112" s="221"/>
      <c r="D1112" s="222"/>
      <c r="E1112" s="223"/>
      <c r="F1112" s="126">
        <f t="shared" si="438"/>
        <v>0</v>
      </c>
      <c r="G1112" s="206"/>
      <c r="H1112" s="183"/>
      <c r="I1112" s="182">
        <f t="shared" si="439"/>
        <v>0</v>
      </c>
      <c r="J1112" s="182">
        <f t="shared" si="440"/>
        <v>0</v>
      </c>
      <c r="K1112" s="179"/>
      <c r="L1112" s="183">
        <f t="shared" si="441"/>
        <v>0</v>
      </c>
      <c r="M1112" s="183">
        <f t="shared" si="441"/>
        <v>0</v>
      </c>
      <c r="N1112" s="182">
        <f t="shared" si="442"/>
        <v>0</v>
      </c>
      <c r="O1112" s="182">
        <f t="shared" si="443"/>
        <v>0</v>
      </c>
      <c r="P1112" s="181"/>
      <c r="Q1112" s="199"/>
      <c r="R1112" s="197" t="str">
        <f t="shared" si="423"/>
        <v/>
      </c>
      <c r="S1112" s="197" t="str">
        <f t="shared" si="424"/>
        <v/>
      </c>
    </row>
    <row r="1113" spans="1:19" hidden="1">
      <c r="A1113" s="224" t="s">
        <v>162</v>
      </c>
      <c r="B1113" s="225"/>
      <c r="C1113" s="221"/>
      <c r="D1113" s="222"/>
      <c r="E1113" s="223"/>
      <c r="F1113" s="126">
        <f t="shared" si="438"/>
        <v>0</v>
      </c>
      <c r="G1113" s="206"/>
      <c r="H1113" s="183"/>
      <c r="I1113" s="182">
        <f t="shared" si="439"/>
        <v>0</v>
      </c>
      <c r="J1113" s="182">
        <f t="shared" si="440"/>
        <v>0</v>
      </c>
      <c r="K1113" s="179"/>
      <c r="L1113" s="183">
        <f t="shared" si="441"/>
        <v>0</v>
      </c>
      <c r="M1113" s="183">
        <f t="shared" si="441"/>
        <v>0</v>
      </c>
      <c r="N1113" s="182">
        <f t="shared" si="442"/>
        <v>0</v>
      </c>
      <c r="O1113" s="182">
        <f t="shared" si="443"/>
        <v>0</v>
      </c>
      <c r="P1113" s="181"/>
      <c r="Q1113" s="199"/>
      <c r="R1113" s="197" t="str">
        <f t="shared" si="423"/>
        <v/>
      </c>
      <c r="S1113" s="197" t="str">
        <f t="shared" si="424"/>
        <v/>
      </c>
    </row>
    <row r="1114" spans="1:19" hidden="1">
      <c r="A1114" s="224" t="s">
        <v>162</v>
      </c>
      <c r="B1114" s="225"/>
      <c r="C1114" s="221"/>
      <c r="D1114" s="222"/>
      <c r="E1114" s="223"/>
      <c r="F1114" s="126">
        <f t="shared" si="438"/>
        <v>0</v>
      </c>
      <c r="G1114" s="206"/>
      <c r="H1114" s="183"/>
      <c r="I1114" s="182">
        <f t="shared" si="439"/>
        <v>0</v>
      </c>
      <c r="J1114" s="182">
        <f t="shared" si="440"/>
        <v>0</v>
      </c>
      <c r="K1114" s="179"/>
      <c r="L1114" s="183">
        <f t="shared" si="441"/>
        <v>0</v>
      </c>
      <c r="M1114" s="183">
        <f t="shared" si="441"/>
        <v>0</v>
      </c>
      <c r="N1114" s="182">
        <f t="shared" si="442"/>
        <v>0</v>
      </c>
      <c r="O1114" s="182">
        <f t="shared" si="443"/>
        <v>0</v>
      </c>
      <c r="P1114" s="181"/>
      <c r="Q1114" s="199"/>
      <c r="R1114" s="197" t="str">
        <f t="shared" si="423"/>
        <v/>
      </c>
      <c r="S1114" s="197" t="str">
        <f t="shared" si="424"/>
        <v/>
      </c>
    </row>
    <row r="1115" spans="1:19" hidden="1">
      <c r="A1115" s="224" t="s">
        <v>162</v>
      </c>
      <c r="B1115" s="225"/>
      <c r="C1115" s="221"/>
      <c r="D1115" s="222"/>
      <c r="E1115" s="223"/>
      <c r="F1115" s="126">
        <f t="shared" si="438"/>
        <v>0</v>
      </c>
      <c r="G1115" s="206"/>
      <c r="H1115" s="183"/>
      <c r="I1115" s="182">
        <f t="shared" si="439"/>
        <v>0</v>
      </c>
      <c r="J1115" s="182">
        <f t="shared" si="440"/>
        <v>0</v>
      </c>
      <c r="K1115" s="179"/>
      <c r="L1115" s="183">
        <f t="shared" si="441"/>
        <v>0</v>
      </c>
      <c r="M1115" s="183">
        <f t="shared" si="441"/>
        <v>0</v>
      </c>
      <c r="N1115" s="182">
        <f t="shared" si="442"/>
        <v>0</v>
      </c>
      <c r="O1115" s="182">
        <f t="shared" si="443"/>
        <v>0</v>
      </c>
      <c r="P1115" s="181"/>
      <c r="Q1115" s="199"/>
      <c r="R1115" s="197" t="str">
        <f t="shared" si="423"/>
        <v/>
      </c>
      <c r="S1115" s="197" t="str">
        <f t="shared" si="424"/>
        <v/>
      </c>
    </row>
    <row r="1116" spans="1:19" hidden="1">
      <c r="A1116" s="224" t="s">
        <v>162</v>
      </c>
      <c r="B1116" s="225"/>
      <c r="C1116" s="221"/>
      <c r="D1116" s="222"/>
      <c r="E1116" s="223"/>
      <c r="F1116" s="126">
        <f t="shared" si="438"/>
        <v>0</v>
      </c>
      <c r="G1116" s="206"/>
      <c r="H1116" s="183"/>
      <c r="I1116" s="182">
        <f t="shared" si="439"/>
        <v>0</v>
      </c>
      <c r="J1116" s="182">
        <f t="shared" si="440"/>
        <v>0</v>
      </c>
      <c r="K1116" s="179"/>
      <c r="L1116" s="183">
        <f t="shared" si="441"/>
        <v>0</v>
      </c>
      <c r="M1116" s="183">
        <f t="shared" si="441"/>
        <v>0</v>
      </c>
      <c r="N1116" s="182">
        <f t="shared" si="442"/>
        <v>0</v>
      </c>
      <c r="O1116" s="182">
        <f t="shared" si="443"/>
        <v>0</v>
      </c>
      <c r="P1116" s="181"/>
      <c r="Q1116" s="199"/>
      <c r="R1116" s="197" t="str">
        <f t="shared" si="423"/>
        <v/>
      </c>
      <c r="S1116" s="197" t="str">
        <f t="shared" si="424"/>
        <v/>
      </c>
    </row>
    <row r="1117" spans="1:19" hidden="1">
      <c r="A1117" s="224" t="s">
        <v>162</v>
      </c>
      <c r="B1117" s="225"/>
      <c r="C1117" s="221"/>
      <c r="D1117" s="222"/>
      <c r="E1117" s="223"/>
      <c r="F1117" s="126">
        <f t="shared" si="438"/>
        <v>0</v>
      </c>
      <c r="G1117" s="206"/>
      <c r="H1117" s="183"/>
      <c r="I1117" s="182">
        <f t="shared" si="439"/>
        <v>0</v>
      </c>
      <c r="J1117" s="182">
        <f t="shared" si="440"/>
        <v>0</v>
      </c>
      <c r="K1117" s="179"/>
      <c r="L1117" s="183">
        <f t="shared" si="441"/>
        <v>0</v>
      </c>
      <c r="M1117" s="183">
        <f t="shared" si="441"/>
        <v>0</v>
      </c>
      <c r="N1117" s="182">
        <f t="shared" si="442"/>
        <v>0</v>
      </c>
      <c r="O1117" s="182">
        <f t="shared" si="443"/>
        <v>0</v>
      </c>
      <c r="P1117" s="181"/>
      <c r="Q1117" s="199"/>
      <c r="R1117" s="197" t="str">
        <f t="shared" si="423"/>
        <v/>
      </c>
      <c r="S1117" s="197" t="str">
        <f t="shared" si="424"/>
        <v/>
      </c>
    </row>
    <row r="1118" spans="1:19" hidden="1">
      <c r="A1118" s="224" t="s">
        <v>162</v>
      </c>
      <c r="B1118" s="225"/>
      <c r="C1118" s="221"/>
      <c r="D1118" s="222"/>
      <c r="E1118" s="223"/>
      <c r="F1118" s="126">
        <f t="shared" si="438"/>
        <v>0</v>
      </c>
      <c r="G1118" s="206"/>
      <c r="H1118" s="183"/>
      <c r="I1118" s="182">
        <f t="shared" si="439"/>
        <v>0</v>
      </c>
      <c r="J1118" s="182">
        <f t="shared" si="440"/>
        <v>0</v>
      </c>
      <c r="K1118" s="179"/>
      <c r="L1118" s="183">
        <f t="shared" si="441"/>
        <v>0</v>
      </c>
      <c r="M1118" s="183">
        <f t="shared" si="441"/>
        <v>0</v>
      </c>
      <c r="N1118" s="182">
        <f t="shared" si="442"/>
        <v>0</v>
      </c>
      <c r="O1118" s="182">
        <f t="shared" si="443"/>
        <v>0</v>
      </c>
      <c r="P1118" s="181"/>
      <c r="Q1118" s="199"/>
      <c r="R1118" s="197" t="str">
        <f t="shared" si="423"/>
        <v/>
      </c>
      <c r="S1118" s="197" t="str">
        <f t="shared" si="424"/>
        <v/>
      </c>
    </row>
    <row r="1119" spans="1:19" hidden="1">
      <c r="A1119" s="224" t="s">
        <v>162</v>
      </c>
      <c r="B1119" s="225"/>
      <c r="C1119" s="221"/>
      <c r="D1119" s="222"/>
      <c r="E1119" s="223"/>
      <c r="F1119" s="126">
        <f t="shared" si="438"/>
        <v>0</v>
      </c>
      <c r="G1119" s="206"/>
      <c r="H1119" s="183"/>
      <c r="I1119" s="182">
        <f t="shared" si="439"/>
        <v>0</v>
      </c>
      <c r="J1119" s="182">
        <f t="shared" si="440"/>
        <v>0</v>
      </c>
      <c r="K1119" s="179"/>
      <c r="L1119" s="183">
        <f t="shared" si="441"/>
        <v>0</v>
      </c>
      <c r="M1119" s="183">
        <f t="shared" si="441"/>
        <v>0</v>
      </c>
      <c r="N1119" s="182">
        <f t="shared" si="442"/>
        <v>0</v>
      </c>
      <c r="O1119" s="182">
        <f t="shared" si="443"/>
        <v>0</v>
      </c>
      <c r="P1119" s="181"/>
      <c r="Q1119" s="199"/>
      <c r="R1119" s="197" t="str">
        <f t="shared" si="423"/>
        <v/>
      </c>
      <c r="S1119" s="197" t="str">
        <f t="shared" si="424"/>
        <v/>
      </c>
    </row>
    <row r="1120" spans="1:19" hidden="1">
      <c r="A1120" s="224" t="s">
        <v>162</v>
      </c>
      <c r="B1120" s="225"/>
      <c r="C1120" s="221"/>
      <c r="D1120" s="222"/>
      <c r="E1120" s="223"/>
      <c r="F1120" s="126">
        <f t="shared" si="438"/>
        <v>0</v>
      </c>
      <c r="G1120" s="206"/>
      <c r="H1120" s="183"/>
      <c r="I1120" s="182">
        <f t="shared" si="439"/>
        <v>0</v>
      </c>
      <c r="J1120" s="182">
        <f t="shared" si="440"/>
        <v>0</v>
      </c>
      <c r="K1120" s="179"/>
      <c r="L1120" s="183">
        <f t="shared" si="441"/>
        <v>0</v>
      </c>
      <c r="M1120" s="183">
        <f t="shared" si="441"/>
        <v>0</v>
      </c>
      <c r="N1120" s="182">
        <f t="shared" si="442"/>
        <v>0</v>
      </c>
      <c r="O1120" s="182">
        <f t="shared" si="443"/>
        <v>0</v>
      </c>
      <c r="P1120" s="181"/>
      <c r="Q1120" s="199"/>
      <c r="R1120" s="197" t="str">
        <f t="shared" si="423"/>
        <v/>
      </c>
      <c r="S1120" s="197" t="str">
        <f t="shared" si="424"/>
        <v/>
      </c>
    </row>
    <row r="1121" spans="1:19" hidden="1">
      <c r="A1121" s="224" t="s">
        <v>162</v>
      </c>
      <c r="B1121" s="225"/>
      <c r="C1121" s="221"/>
      <c r="D1121" s="222"/>
      <c r="E1121" s="223"/>
      <c r="F1121" s="126">
        <f t="shared" si="438"/>
        <v>0</v>
      </c>
      <c r="G1121" s="206"/>
      <c r="H1121" s="183"/>
      <c r="I1121" s="182">
        <f t="shared" si="439"/>
        <v>0</v>
      </c>
      <c r="J1121" s="182">
        <f t="shared" si="440"/>
        <v>0</v>
      </c>
      <c r="K1121" s="179"/>
      <c r="L1121" s="183">
        <f t="shared" si="441"/>
        <v>0</v>
      </c>
      <c r="M1121" s="183">
        <f t="shared" si="441"/>
        <v>0</v>
      </c>
      <c r="N1121" s="182">
        <f t="shared" si="442"/>
        <v>0</v>
      </c>
      <c r="O1121" s="182">
        <f t="shared" si="443"/>
        <v>0</v>
      </c>
      <c r="P1121" s="181"/>
      <c r="Q1121" s="199"/>
      <c r="R1121" s="197" t="str">
        <f t="shared" si="423"/>
        <v/>
      </c>
      <c r="S1121" s="197" t="str">
        <f t="shared" si="424"/>
        <v/>
      </c>
    </row>
    <row r="1122" spans="1:19" hidden="1">
      <c r="A1122" s="224" t="s">
        <v>162</v>
      </c>
      <c r="B1122" s="225"/>
      <c r="C1122" s="221"/>
      <c r="D1122" s="222"/>
      <c r="E1122" s="223"/>
      <c r="F1122" s="126">
        <f t="shared" si="438"/>
        <v>0</v>
      </c>
      <c r="G1122" s="206"/>
      <c r="H1122" s="183"/>
      <c r="I1122" s="182">
        <f t="shared" si="439"/>
        <v>0</v>
      </c>
      <c r="J1122" s="182">
        <f t="shared" si="440"/>
        <v>0</v>
      </c>
      <c r="K1122" s="179"/>
      <c r="L1122" s="183">
        <f t="shared" si="441"/>
        <v>0</v>
      </c>
      <c r="M1122" s="183">
        <f t="shared" si="441"/>
        <v>0</v>
      </c>
      <c r="N1122" s="182">
        <f t="shared" si="442"/>
        <v>0</v>
      </c>
      <c r="O1122" s="182">
        <f t="shared" si="443"/>
        <v>0</v>
      </c>
      <c r="P1122" s="181"/>
      <c r="Q1122" s="199"/>
      <c r="R1122" s="197" t="str">
        <f t="shared" si="423"/>
        <v/>
      </c>
      <c r="S1122" s="197" t="str">
        <f t="shared" si="424"/>
        <v/>
      </c>
    </row>
    <row r="1123" spans="1:19" hidden="1">
      <c r="A1123" s="224" t="s">
        <v>162</v>
      </c>
      <c r="B1123" s="225"/>
      <c r="C1123" s="221"/>
      <c r="D1123" s="222"/>
      <c r="E1123" s="223"/>
      <c r="F1123" s="126">
        <f t="shared" si="438"/>
        <v>0</v>
      </c>
      <c r="G1123" s="206"/>
      <c r="H1123" s="183"/>
      <c r="I1123" s="182">
        <f t="shared" si="439"/>
        <v>0</v>
      </c>
      <c r="J1123" s="182">
        <f t="shared" si="440"/>
        <v>0</v>
      </c>
      <c r="K1123" s="179"/>
      <c r="L1123" s="183">
        <f t="shared" si="441"/>
        <v>0</v>
      </c>
      <c r="M1123" s="183">
        <f t="shared" si="441"/>
        <v>0</v>
      </c>
      <c r="N1123" s="182">
        <f t="shared" si="442"/>
        <v>0</v>
      </c>
      <c r="O1123" s="182">
        <f t="shared" si="443"/>
        <v>0</v>
      </c>
      <c r="P1123" s="181"/>
      <c r="Q1123" s="199"/>
      <c r="R1123" s="197" t="str">
        <f t="shared" si="423"/>
        <v/>
      </c>
      <c r="S1123" s="197" t="str">
        <f t="shared" si="424"/>
        <v/>
      </c>
    </row>
    <row r="1124" spans="1:19" hidden="1">
      <c r="A1124" s="224" t="s">
        <v>162</v>
      </c>
      <c r="B1124" s="225"/>
      <c r="C1124" s="221"/>
      <c r="D1124" s="222"/>
      <c r="E1124" s="223"/>
      <c r="F1124" s="126">
        <f t="shared" si="438"/>
        <v>0</v>
      </c>
      <c r="G1124" s="206"/>
      <c r="H1124" s="183"/>
      <c r="I1124" s="182">
        <f t="shared" si="439"/>
        <v>0</v>
      </c>
      <c r="J1124" s="182">
        <f t="shared" si="440"/>
        <v>0</v>
      </c>
      <c r="K1124" s="179"/>
      <c r="L1124" s="183">
        <f t="shared" si="441"/>
        <v>0</v>
      </c>
      <c r="M1124" s="183">
        <f t="shared" si="441"/>
        <v>0</v>
      </c>
      <c r="N1124" s="182">
        <f t="shared" si="442"/>
        <v>0</v>
      </c>
      <c r="O1124" s="182">
        <f t="shared" si="443"/>
        <v>0</v>
      </c>
      <c r="P1124" s="181"/>
      <c r="Q1124" s="199"/>
      <c r="R1124" s="197" t="str">
        <f t="shared" si="423"/>
        <v/>
      </c>
      <c r="S1124" s="197" t="str">
        <f t="shared" si="424"/>
        <v/>
      </c>
    </row>
    <row r="1125" spans="1:19" hidden="1">
      <c r="A1125" s="224" t="s">
        <v>162</v>
      </c>
      <c r="B1125" s="225"/>
      <c r="C1125" s="221"/>
      <c r="D1125" s="222"/>
      <c r="E1125" s="223"/>
      <c r="F1125" s="126">
        <f t="shared" si="438"/>
        <v>0</v>
      </c>
      <c r="G1125" s="206"/>
      <c r="H1125" s="183"/>
      <c r="I1125" s="182">
        <f t="shared" si="439"/>
        <v>0</v>
      </c>
      <c r="J1125" s="182">
        <f t="shared" si="440"/>
        <v>0</v>
      </c>
      <c r="K1125" s="179"/>
      <c r="L1125" s="183">
        <f t="shared" si="441"/>
        <v>0</v>
      </c>
      <c r="M1125" s="183">
        <f t="shared" si="441"/>
        <v>0</v>
      </c>
      <c r="N1125" s="182">
        <f t="shared" si="442"/>
        <v>0</v>
      </c>
      <c r="O1125" s="182">
        <f t="shared" si="443"/>
        <v>0</v>
      </c>
      <c r="P1125" s="181"/>
      <c r="Q1125" s="199"/>
      <c r="R1125" s="197" t="str">
        <f t="shared" si="423"/>
        <v/>
      </c>
      <c r="S1125" s="197" t="str">
        <f t="shared" si="424"/>
        <v/>
      </c>
    </row>
    <row r="1126" spans="1:19" hidden="1">
      <c r="A1126" s="224" t="s">
        <v>162</v>
      </c>
      <c r="B1126" s="225"/>
      <c r="C1126" s="221"/>
      <c r="D1126" s="222"/>
      <c r="E1126" s="223"/>
      <c r="F1126" s="126">
        <f t="shared" si="438"/>
        <v>0</v>
      </c>
      <c r="G1126" s="206"/>
      <c r="H1126" s="183"/>
      <c r="I1126" s="182">
        <f t="shared" si="439"/>
        <v>0</v>
      </c>
      <c r="J1126" s="182">
        <f t="shared" si="440"/>
        <v>0</v>
      </c>
      <c r="K1126" s="179"/>
      <c r="L1126" s="183">
        <f t="shared" si="441"/>
        <v>0</v>
      </c>
      <c r="M1126" s="183">
        <f t="shared" si="441"/>
        <v>0</v>
      </c>
      <c r="N1126" s="182">
        <f t="shared" si="442"/>
        <v>0</v>
      </c>
      <c r="O1126" s="182">
        <f t="shared" si="443"/>
        <v>0</v>
      </c>
      <c r="P1126" s="181"/>
      <c r="Q1126" s="199"/>
      <c r="R1126" s="197" t="str">
        <f t="shared" si="423"/>
        <v/>
      </c>
      <c r="S1126" s="197" t="str">
        <f t="shared" si="424"/>
        <v/>
      </c>
    </row>
    <row r="1127" spans="1:19" hidden="1">
      <c r="A1127" s="224" t="s">
        <v>162</v>
      </c>
      <c r="B1127" s="225"/>
      <c r="C1127" s="221"/>
      <c r="D1127" s="222"/>
      <c r="E1127" s="223"/>
      <c r="F1127" s="126">
        <f t="shared" si="438"/>
        <v>0</v>
      </c>
      <c r="G1127" s="206"/>
      <c r="H1127" s="183"/>
      <c r="I1127" s="182">
        <f t="shared" si="439"/>
        <v>0</v>
      </c>
      <c r="J1127" s="182">
        <f t="shared" si="440"/>
        <v>0</v>
      </c>
      <c r="K1127" s="179"/>
      <c r="L1127" s="183">
        <f t="shared" si="441"/>
        <v>0</v>
      </c>
      <c r="M1127" s="183">
        <f t="shared" si="441"/>
        <v>0</v>
      </c>
      <c r="N1127" s="182">
        <f t="shared" si="442"/>
        <v>0</v>
      </c>
      <c r="O1127" s="182">
        <f t="shared" si="443"/>
        <v>0</v>
      </c>
      <c r="P1127" s="181"/>
      <c r="Q1127" s="199"/>
      <c r="R1127" s="197" t="str">
        <f t="shared" si="423"/>
        <v/>
      </c>
      <c r="S1127" s="197" t="str">
        <f t="shared" si="424"/>
        <v/>
      </c>
    </row>
    <row r="1128" spans="1:19" hidden="1">
      <c r="A1128" s="224" t="s">
        <v>162</v>
      </c>
      <c r="B1128" s="225"/>
      <c r="C1128" s="221"/>
      <c r="D1128" s="222"/>
      <c r="E1128" s="223"/>
      <c r="F1128" s="126">
        <f t="shared" si="438"/>
        <v>0</v>
      </c>
      <c r="G1128" s="206"/>
      <c r="H1128" s="183"/>
      <c r="I1128" s="182">
        <f t="shared" si="439"/>
        <v>0</v>
      </c>
      <c r="J1128" s="182">
        <f t="shared" si="440"/>
        <v>0</v>
      </c>
      <c r="K1128" s="179"/>
      <c r="L1128" s="183">
        <f t="shared" si="441"/>
        <v>0</v>
      </c>
      <c r="M1128" s="183">
        <f t="shared" si="441"/>
        <v>0</v>
      </c>
      <c r="N1128" s="182">
        <f t="shared" si="442"/>
        <v>0</v>
      </c>
      <c r="O1128" s="182">
        <f t="shared" si="443"/>
        <v>0</v>
      </c>
      <c r="P1128" s="181"/>
      <c r="Q1128" s="199"/>
      <c r="R1128" s="197" t="str">
        <f t="shared" si="423"/>
        <v/>
      </c>
      <c r="S1128" s="197" t="str">
        <f t="shared" si="424"/>
        <v/>
      </c>
    </row>
    <row r="1129" spans="1:19" hidden="1">
      <c r="A1129" s="224" t="s">
        <v>162</v>
      </c>
      <c r="B1129" s="225"/>
      <c r="C1129" s="221"/>
      <c r="D1129" s="222"/>
      <c r="E1129" s="223"/>
      <c r="F1129" s="126">
        <f t="shared" si="438"/>
        <v>0</v>
      </c>
      <c r="G1129" s="206"/>
      <c r="H1129" s="183"/>
      <c r="I1129" s="182">
        <f t="shared" si="439"/>
        <v>0</v>
      </c>
      <c r="J1129" s="182">
        <f t="shared" si="440"/>
        <v>0</v>
      </c>
      <c r="K1129" s="179"/>
      <c r="L1129" s="183">
        <f t="shared" si="441"/>
        <v>0</v>
      </c>
      <c r="M1129" s="183">
        <f t="shared" si="441"/>
        <v>0</v>
      </c>
      <c r="N1129" s="182">
        <f t="shared" si="442"/>
        <v>0</v>
      </c>
      <c r="O1129" s="182">
        <f t="shared" si="443"/>
        <v>0</v>
      </c>
      <c r="P1129" s="181"/>
      <c r="Q1129" s="199"/>
      <c r="R1129" s="197" t="str">
        <f t="shared" si="423"/>
        <v/>
      </c>
      <c r="S1129" s="197" t="str">
        <f t="shared" si="424"/>
        <v/>
      </c>
    </row>
    <row r="1130" spans="1:19" hidden="1">
      <c r="A1130" s="224" t="s">
        <v>162</v>
      </c>
      <c r="B1130" s="225"/>
      <c r="C1130" s="221"/>
      <c r="D1130" s="222"/>
      <c r="E1130" s="223"/>
      <c r="F1130" s="126">
        <f t="shared" si="438"/>
        <v>0</v>
      </c>
      <c r="G1130" s="206"/>
      <c r="H1130" s="183"/>
      <c r="I1130" s="182">
        <f t="shared" si="439"/>
        <v>0</v>
      </c>
      <c r="J1130" s="182">
        <f t="shared" si="440"/>
        <v>0</v>
      </c>
      <c r="K1130" s="179"/>
      <c r="L1130" s="183">
        <f t="shared" si="441"/>
        <v>0</v>
      </c>
      <c r="M1130" s="183">
        <f t="shared" si="441"/>
        <v>0</v>
      </c>
      <c r="N1130" s="182">
        <f t="shared" si="442"/>
        <v>0</v>
      </c>
      <c r="O1130" s="182">
        <f t="shared" si="443"/>
        <v>0</v>
      </c>
      <c r="P1130" s="181"/>
      <c r="Q1130" s="199"/>
      <c r="R1130" s="197" t="str">
        <f t="shared" si="423"/>
        <v/>
      </c>
      <c r="S1130" s="197" t="str">
        <f t="shared" si="424"/>
        <v/>
      </c>
    </row>
    <row r="1131" spans="1:19" hidden="1">
      <c r="A1131" s="224" t="s">
        <v>162</v>
      </c>
      <c r="B1131" s="225"/>
      <c r="C1131" s="221"/>
      <c r="D1131" s="222"/>
      <c r="E1131" s="223"/>
      <c r="F1131" s="126">
        <f t="shared" si="438"/>
        <v>0</v>
      </c>
      <c r="G1131" s="206"/>
      <c r="H1131" s="183"/>
      <c r="I1131" s="182">
        <f t="shared" si="439"/>
        <v>0</v>
      </c>
      <c r="J1131" s="182">
        <f t="shared" si="440"/>
        <v>0</v>
      </c>
      <c r="K1131" s="179"/>
      <c r="L1131" s="183">
        <f t="shared" si="441"/>
        <v>0</v>
      </c>
      <c r="M1131" s="183">
        <f t="shared" si="441"/>
        <v>0</v>
      </c>
      <c r="N1131" s="182">
        <f t="shared" si="442"/>
        <v>0</v>
      </c>
      <c r="O1131" s="182">
        <f t="shared" si="443"/>
        <v>0</v>
      </c>
      <c r="P1131" s="181"/>
      <c r="Q1131" s="199"/>
      <c r="R1131" s="197" t="str">
        <f t="shared" si="423"/>
        <v/>
      </c>
      <c r="S1131" s="197" t="str">
        <f t="shared" si="424"/>
        <v/>
      </c>
    </row>
    <row r="1132" spans="1:19" hidden="1">
      <c r="A1132" s="224" t="s">
        <v>162</v>
      </c>
      <c r="B1132" s="225"/>
      <c r="C1132" s="221"/>
      <c r="D1132" s="222"/>
      <c r="E1132" s="223"/>
      <c r="F1132" s="126">
        <f t="shared" si="438"/>
        <v>0</v>
      </c>
      <c r="G1132" s="206"/>
      <c r="H1132" s="183"/>
      <c r="I1132" s="182">
        <f t="shared" si="439"/>
        <v>0</v>
      </c>
      <c r="J1132" s="182">
        <f t="shared" si="440"/>
        <v>0</v>
      </c>
      <c r="K1132" s="179"/>
      <c r="L1132" s="183">
        <f t="shared" si="441"/>
        <v>0</v>
      </c>
      <c r="M1132" s="183">
        <f t="shared" si="441"/>
        <v>0</v>
      </c>
      <c r="N1132" s="182">
        <f t="shared" si="442"/>
        <v>0</v>
      </c>
      <c r="O1132" s="182">
        <f t="shared" si="443"/>
        <v>0</v>
      </c>
      <c r="P1132" s="181"/>
      <c r="Q1132" s="199"/>
      <c r="R1132" s="197" t="str">
        <f t="shared" si="423"/>
        <v/>
      </c>
      <c r="S1132" s="197" t="str">
        <f t="shared" si="424"/>
        <v/>
      </c>
    </row>
    <row r="1133" spans="1:19" hidden="1">
      <c r="A1133" s="224" t="s">
        <v>162</v>
      </c>
      <c r="B1133" s="225"/>
      <c r="C1133" s="221"/>
      <c r="D1133" s="222"/>
      <c r="E1133" s="223"/>
      <c r="F1133" s="126">
        <f t="shared" si="438"/>
        <v>0</v>
      </c>
      <c r="G1133" s="206"/>
      <c r="H1133" s="183"/>
      <c r="I1133" s="182">
        <f t="shared" si="439"/>
        <v>0</v>
      </c>
      <c r="J1133" s="182">
        <f t="shared" si="440"/>
        <v>0</v>
      </c>
      <c r="K1133" s="179"/>
      <c r="L1133" s="183">
        <f t="shared" si="441"/>
        <v>0</v>
      </c>
      <c r="M1133" s="183">
        <f t="shared" si="441"/>
        <v>0</v>
      </c>
      <c r="N1133" s="182">
        <f t="shared" si="442"/>
        <v>0</v>
      </c>
      <c r="O1133" s="182">
        <f t="shared" si="443"/>
        <v>0</v>
      </c>
      <c r="P1133" s="181"/>
      <c r="Q1133" s="199"/>
      <c r="R1133" s="197" t="str">
        <f t="shared" si="423"/>
        <v/>
      </c>
      <c r="S1133" s="197" t="str">
        <f t="shared" si="424"/>
        <v/>
      </c>
    </row>
    <row r="1134" spans="1:19" hidden="1">
      <c r="A1134" s="224" t="s">
        <v>162</v>
      </c>
      <c r="B1134" s="225"/>
      <c r="C1134" s="221"/>
      <c r="D1134" s="222"/>
      <c r="E1134" s="223"/>
      <c r="F1134" s="126">
        <f t="shared" si="438"/>
        <v>0</v>
      </c>
      <c r="G1134" s="206"/>
      <c r="H1134" s="183"/>
      <c r="I1134" s="182">
        <f t="shared" si="439"/>
        <v>0</v>
      </c>
      <c r="J1134" s="182">
        <f t="shared" si="440"/>
        <v>0</v>
      </c>
      <c r="K1134" s="179"/>
      <c r="L1134" s="183">
        <f t="shared" si="441"/>
        <v>0</v>
      </c>
      <c r="M1134" s="183">
        <f t="shared" si="441"/>
        <v>0</v>
      </c>
      <c r="N1134" s="182">
        <f t="shared" si="442"/>
        <v>0</v>
      </c>
      <c r="O1134" s="182">
        <f t="shared" si="443"/>
        <v>0</v>
      </c>
      <c r="P1134" s="181"/>
      <c r="Q1134" s="199"/>
      <c r="R1134" s="197" t="str">
        <f t="shared" si="423"/>
        <v/>
      </c>
      <c r="S1134" s="197" t="str">
        <f t="shared" si="424"/>
        <v/>
      </c>
    </row>
    <row r="1135" spans="1:19" hidden="1">
      <c r="A1135" s="224" t="s">
        <v>162</v>
      </c>
      <c r="B1135" s="225"/>
      <c r="C1135" s="221"/>
      <c r="D1135" s="222"/>
      <c r="E1135" s="223"/>
      <c r="F1135" s="126">
        <f t="shared" si="438"/>
        <v>0</v>
      </c>
      <c r="G1135" s="206"/>
      <c r="H1135" s="229"/>
      <c r="I1135" s="182">
        <f t="shared" si="439"/>
        <v>0</v>
      </c>
      <c r="J1135" s="182">
        <f t="shared" si="440"/>
        <v>0</v>
      </c>
      <c r="K1135" s="179"/>
      <c r="L1135" s="183">
        <f t="shared" si="441"/>
        <v>0</v>
      </c>
      <c r="M1135" s="183">
        <f t="shared" si="441"/>
        <v>0</v>
      </c>
      <c r="N1135" s="182">
        <f t="shared" si="442"/>
        <v>0</v>
      </c>
      <c r="O1135" s="182">
        <f t="shared" si="443"/>
        <v>0</v>
      </c>
      <c r="P1135" s="181"/>
      <c r="Q1135" s="199"/>
      <c r="R1135" s="197" t="str">
        <f t="shared" si="423"/>
        <v/>
      </c>
      <c r="S1135" s="197" t="str">
        <f t="shared" si="424"/>
        <v/>
      </c>
    </row>
    <row r="1136" spans="1:19">
      <c r="A1136" s="111" t="s">
        <v>6</v>
      </c>
      <c r="B1136" s="112"/>
      <c r="C1136" s="113" t="s">
        <v>7</v>
      </c>
      <c r="D1136" s="114"/>
      <c r="E1136" s="240"/>
      <c r="F1136" s="116"/>
      <c r="G1136" s="117"/>
      <c r="H1136" s="241">
        <f t="shared" ref="H1136:H1137" si="444">F1136</f>
        <v>0</v>
      </c>
      <c r="I1136" s="174"/>
      <c r="J1136" s="174"/>
      <c r="K1136" s="247">
        <f>SUM(J1139:J1766)</f>
        <v>105842.39</v>
      </c>
      <c r="L1136" s="117"/>
      <c r="M1136" s="117"/>
      <c r="N1136" s="174"/>
      <c r="O1136" s="176"/>
      <c r="P1136" s="175">
        <f>SUM(O1139:O1766)</f>
        <v>105842.39</v>
      </c>
      <c r="Q1136" s="231" t="str">
        <f>IF(OR(K1136&gt;0,P1136&gt;0),"X","")</f>
        <v>X</v>
      </c>
      <c r="R1136" s="232" t="str">
        <f t="shared" si="423"/>
        <v>x</v>
      </c>
      <c r="S1136" s="197" t="str">
        <f t="shared" si="424"/>
        <v>x</v>
      </c>
    </row>
    <row r="1137" spans="1:19">
      <c r="A1137" s="118" t="s">
        <v>1379</v>
      </c>
      <c r="B1137" s="242"/>
      <c r="C1137" s="243" t="s">
        <v>176</v>
      </c>
      <c r="D1137" s="245"/>
      <c r="E1137" s="204"/>
      <c r="F1137" s="126"/>
      <c r="G1137" s="244"/>
      <c r="H1137" s="207">
        <f t="shared" si="444"/>
        <v>0</v>
      </c>
      <c r="I1137" s="248"/>
      <c r="J1137" s="249"/>
      <c r="K1137" s="179"/>
      <c r="L1137" s="250"/>
      <c r="M1137" s="251"/>
      <c r="N1137" s="248"/>
      <c r="O1137" s="249"/>
      <c r="P1137" s="181"/>
      <c r="Q1137" s="195" t="str">
        <f>IF(OR(SUM(J1138:J1330)&gt;0,SUM(O1138:O1330)&gt;0),"xx","")</f>
        <v>xx</v>
      </c>
      <c r="R1137" s="196" t="str">
        <f t="shared" si="423"/>
        <v>x</v>
      </c>
      <c r="S1137" s="197" t="str">
        <f t="shared" si="424"/>
        <v>x</v>
      </c>
    </row>
    <row r="1138" spans="1:19" hidden="1">
      <c r="A1138" s="118" t="s">
        <v>1380</v>
      </c>
      <c r="B1138" s="242"/>
      <c r="C1138" s="243" t="s">
        <v>1381</v>
      </c>
      <c r="D1138" s="245"/>
      <c r="E1138" s="204"/>
      <c r="F1138" s="126"/>
      <c r="G1138" s="244"/>
      <c r="H1138" s="246"/>
      <c r="I1138" s="248"/>
      <c r="J1138" s="249"/>
      <c r="K1138" s="179"/>
      <c r="L1138" s="250"/>
      <c r="M1138" s="251"/>
      <c r="N1138" s="248"/>
      <c r="O1138" s="249"/>
      <c r="P1138" s="181"/>
      <c r="Q1138" s="198" t="str">
        <f>IF(OR(SUM(J1139:J1141)&gt;0,SUM(O1139:O1141)&gt;0),"xx","")</f>
        <v/>
      </c>
      <c r="R1138" s="197" t="str">
        <f t="shared" si="423"/>
        <v/>
      </c>
      <c r="S1138" s="197" t="str">
        <f t="shared" si="424"/>
        <v/>
      </c>
    </row>
    <row r="1139" spans="1:19" hidden="1">
      <c r="A1139" s="200">
        <v>5970</v>
      </c>
      <c r="B1139" s="205" t="s">
        <v>292</v>
      </c>
      <c r="C1139" s="127" t="s">
        <v>1382</v>
      </c>
      <c r="D1139" s="121" t="s">
        <v>232</v>
      </c>
      <c r="E1139" s="122">
        <v>62.56</v>
      </c>
      <c r="F1139" s="123">
        <f>IF(E1139=0,0,ROUND(E1139*(1+E$10)*(1-E$11),2))</f>
        <v>75.42</v>
      </c>
      <c r="G1139" s="206"/>
      <c r="H1139" s="183"/>
      <c r="I1139" s="182">
        <f t="shared" ref="I1139:I1141" si="445">IF(ISBLANK(E1139),0,ROUND(F1139*G1139,2))</f>
        <v>0</v>
      </c>
      <c r="J1139" s="182">
        <f t="shared" ref="J1139:J1141" si="446">IF(ISBLANK(G1139),0,ROUND(G1139*H1139,2))</f>
        <v>0</v>
      </c>
      <c r="K1139" s="179"/>
      <c r="L1139" s="183">
        <f t="shared" ref="L1139:M1141" si="447">G1139</f>
        <v>0</v>
      </c>
      <c r="M1139" s="183">
        <f t="shared" si="447"/>
        <v>0</v>
      </c>
      <c r="N1139" s="184">
        <f t="shared" ref="N1139:N1141" si="448">IF(ISBLANK(E1139),0,ROUND(F1139*L1139,2))</f>
        <v>0</v>
      </c>
      <c r="O1139" s="184">
        <f t="shared" ref="O1139:O1141" si="449">IF(ISBLANK(L1139),0,ROUND(L1139*M1139,2))</f>
        <v>0</v>
      </c>
      <c r="P1139" s="181"/>
      <c r="Q1139" s="199"/>
      <c r="R1139" s="197" t="str">
        <f t="shared" si="423"/>
        <v/>
      </c>
      <c r="S1139" s="197" t="str">
        <f t="shared" si="424"/>
        <v/>
      </c>
    </row>
    <row r="1140" spans="1:19" hidden="1">
      <c r="A1140" s="200" t="s">
        <v>1383</v>
      </c>
      <c r="B1140" s="205" t="s">
        <v>292</v>
      </c>
      <c r="C1140" s="127" t="s">
        <v>1384</v>
      </c>
      <c r="D1140" s="121" t="s">
        <v>232</v>
      </c>
      <c r="E1140" s="122">
        <v>81.430000000000007</v>
      </c>
      <c r="F1140" s="123">
        <f>IF(E1140=0,0,ROUND(E1140*(1+E$10)*(1-E$11),2))</f>
        <v>98.17</v>
      </c>
      <c r="G1140" s="206"/>
      <c r="H1140" s="183"/>
      <c r="I1140" s="182">
        <f t="shared" si="445"/>
        <v>0</v>
      </c>
      <c r="J1140" s="182">
        <f t="shared" si="446"/>
        <v>0</v>
      </c>
      <c r="K1140" s="179"/>
      <c r="L1140" s="183">
        <f t="shared" si="447"/>
        <v>0</v>
      </c>
      <c r="M1140" s="183">
        <f t="shared" si="447"/>
        <v>0</v>
      </c>
      <c r="N1140" s="184">
        <f t="shared" si="448"/>
        <v>0</v>
      </c>
      <c r="O1140" s="184">
        <f t="shared" si="449"/>
        <v>0</v>
      </c>
      <c r="P1140" s="181"/>
      <c r="Q1140" s="199"/>
      <c r="R1140" s="197" t="str">
        <f t="shared" si="423"/>
        <v/>
      </c>
      <c r="S1140" s="197" t="str">
        <f t="shared" si="424"/>
        <v/>
      </c>
    </row>
    <row r="1141" spans="1:19" ht="25.5" hidden="1">
      <c r="A1141" s="200">
        <v>97086</v>
      </c>
      <c r="B1141" s="205" t="s">
        <v>230</v>
      </c>
      <c r="C1141" s="127" t="s">
        <v>1385</v>
      </c>
      <c r="D1141" s="121" t="s">
        <v>232</v>
      </c>
      <c r="E1141" s="122">
        <v>95.04</v>
      </c>
      <c r="F1141" s="123">
        <f>IF(E1141=0,0,ROUND(E1141*(1+E$10)*(1-E$11),2))</f>
        <v>114.58</v>
      </c>
      <c r="G1141" s="206"/>
      <c r="H1141" s="183"/>
      <c r="I1141" s="182">
        <f t="shared" si="445"/>
        <v>0</v>
      </c>
      <c r="J1141" s="182">
        <f t="shared" si="446"/>
        <v>0</v>
      </c>
      <c r="K1141" s="179"/>
      <c r="L1141" s="183">
        <f t="shared" si="447"/>
        <v>0</v>
      </c>
      <c r="M1141" s="183">
        <f t="shared" si="447"/>
        <v>0</v>
      </c>
      <c r="N1141" s="184">
        <f t="shared" si="448"/>
        <v>0</v>
      </c>
      <c r="O1141" s="184">
        <f t="shared" si="449"/>
        <v>0</v>
      </c>
      <c r="P1141" s="181"/>
      <c r="Q1141" s="199"/>
      <c r="R1141" s="197" t="str">
        <f t="shared" si="423"/>
        <v/>
      </c>
      <c r="S1141" s="197" t="str">
        <f t="shared" si="424"/>
        <v/>
      </c>
    </row>
    <row r="1142" spans="1:19">
      <c r="A1142" s="200" t="s">
        <v>1386</v>
      </c>
      <c r="B1142" s="242"/>
      <c r="C1142" s="243" t="s">
        <v>1387</v>
      </c>
      <c r="D1142" s="121"/>
      <c r="E1142" s="122"/>
      <c r="F1142" s="123"/>
      <c r="G1142" s="244"/>
      <c r="H1142" s="207">
        <f>F1142</f>
        <v>0</v>
      </c>
      <c r="I1142" s="248"/>
      <c r="J1142" s="249"/>
      <c r="K1142" s="179"/>
      <c r="L1142" s="250"/>
      <c r="M1142" s="251"/>
      <c r="N1142" s="248"/>
      <c r="O1142" s="249"/>
      <c r="P1142" s="181"/>
      <c r="Q1142" s="252" t="str">
        <f>IF(OR(SUM(J1143:J1322)&gt;0,SUM(O1143:O1322)&gt;0),"xx","")</f>
        <v>xx</v>
      </c>
      <c r="R1142" s="237" t="str">
        <f t="shared" si="423"/>
        <v>x</v>
      </c>
      <c r="S1142" s="197" t="str">
        <f t="shared" si="424"/>
        <v>x</v>
      </c>
    </row>
    <row r="1143" spans="1:19" ht="25.5" hidden="1">
      <c r="A1143" s="200">
        <v>90996</v>
      </c>
      <c r="B1143" s="205" t="s">
        <v>230</v>
      </c>
      <c r="C1143" s="127" t="s">
        <v>1388</v>
      </c>
      <c r="D1143" s="121" t="s">
        <v>232</v>
      </c>
      <c r="E1143" s="122">
        <v>12.85</v>
      </c>
      <c r="F1143" s="123">
        <f t="shared" ref="F1143:F1206" si="450">IF(E1143=0,0,ROUND(E1143*(1+E$10)*(1-E$11),2))</f>
        <v>15.49</v>
      </c>
      <c r="G1143" s="206"/>
      <c r="H1143" s="183"/>
      <c r="I1143" s="182">
        <f t="shared" ref="I1143:I1218" si="451">IF(ISBLANK(E1143),0,ROUND(F1143*G1143,2))</f>
        <v>0</v>
      </c>
      <c r="J1143" s="182">
        <f t="shared" ref="J1143:J1218" si="452">IF(ISBLANK(G1143),0,ROUND(G1143*H1143,2))</f>
        <v>0</v>
      </c>
      <c r="K1143" s="179"/>
      <c r="L1143" s="183">
        <f t="shared" ref="L1143:M1206" si="453">G1143</f>
        <v>0</v>
      </c>
      <c r="M1143" s="183">
        <f t="shared" si="453"/>
        <v>0</v>
      </c>
      <c r="N1143" s="184">
        <f t="shared" ref="N1143:N1206" si="454">IF(ISBLANK(E1143),0,ROUND(F1143*L1143,2))</f>
        <v>0</v>
      </c>
      <c r="O1143" s="184">
        <f t="shared" ref="O1143:O1206" si="455">IF(ISBLANK(L1143),0,ROUND(L1143*M1143,2))</f>
        <v>0</v>
      </c>
      <c r="P1143" s="181"/>
      <c r="Q1143" s="199"/>
      <c r="R1143" s="197" t="str">
        <f t="shared" si="423"/>
        <v/>
      </c>
      <c r="S1143" s="197" t="str">
        <f t="shared" si="424"/>
        <v/>
      </c>
    </row>
    <row r="1144" spans="1:19" ht="25.5" hidden="1">
      <c r="A1144" s="200">
        <v>90997</v>
      </c>
      <c r="B1144" s="205" t="s">
        <v>230</v>
      </c>
      <c r="C1144" s="127" t="s">
        <v>1389</v>
      </c>
      <c r="D1144" s="121" t="s">
        <v>232</v>
      </c>
      <c r="E1144" s="122">
        <v>17.77</v>
      </c>
      <c r="F1144" s="123">
        <f t="shared" si="450"/>
        <v>21.42</v>
      </c>
      <c r="G1144" s="206"/>
      <c r="H1144" s="183"/>
      <c r="I1144" s="182">
        <f t="shared" si="451"/>
        <v>0</v>
      </c>
      <c r="J1144" s="182">
        <f t="shared" si="452"/>
        <v>0</v>
      </c>
      <c r="K1144" s="179"/>
      <c r="L1144" s="183">
        <f t="shared" si="453"/>
        <v>0</v>
      </c>
      <c r="M1144" s="183">
        <f t="shared" si="453"/>
        <v>0</v>
      </c>
      <c r="N1144" s="184">
        <f t="shared" si="454"/>
        <v>0</v>
      </c>
      <c r="O1144" s="184">
        <f t="shared" si="455"/>
        <v>0</v>
      </c>
      <c r="P1144" s="181"/>
      <c r="Q1144" s="199"/>
      <c r="R1144" s="197" t="str">
        <f t="shared" si="423"/>
        <v/>
      </c>
      <c r="S1144" s="197" t="str">
        <f t="shared" si="424"/>
        <v/>
      </c>
    </row>
    <row r="1145" spans="1:19" ht="25.5" hidden="1">
      <c r="A1145" s="200">
        <v>90998</v>
      </c>
      <c r="B1145" s="205" t="s">
        <v>230</v>
      </c>
      <c r="C1145" s="127" t="s">
        <v>1390</v>
      </c>
      <c r="D1145" s="121" t="s">
        <v>232</v>
      </c>
      <c r="E1145" s="122">
        <v>21.63</v>
      </c>
      <c r="F1145" s="123">
        <f t="shared" si="450"/>
        <v>26.08</v>
      </c>
      <c r="G1145" s="206"/>
      <c r="H1145" s="183"/>
      <c r="I1145" s="182">
        <f t="shared" si="451"/>
        <v>0</v>
      </c>
      <c r="J1145" s="182">
        <f t="shared" si="452"/>
        <v>0</v>
      </c>
      <c r="K1145" s="179"/>
      <c r="L1145" s="183">
        <f t="shared" si="453"/>
        <v>0</v>
      </c>
      <c r="M1145" s="183">
        <f t="shared" si="453"/>
        <v>0</v>
      </c>
      <c r="N1145" s="184">
        <f t="shared" si="454"/>
        <v>0</v>
      </c>
      <c r="O1145" s="184">
        <f t="shared" si="455"/>
        <v>0</v>
      </c>
      <c r="P1145" s="181"/>
      <c r="Q1145" s="199"/>
      <c r="R1145" s="197" t="str">
        <f t="shared" ref="R1145:R1220" si="456">IF(Q1145="X","x",IF(Q1145="xx","x",IF(O1145&gt;0,"x","")))</f>
        <v/>
      </c>
      <c r="S1145" s="197" t="str">
        <f t="shared" ref="S1145:S1220" si="457">IF(Q1145="X","x",IF(Q1145="xx","x",IF(OR(J1145&gt;0,O1145&gt;0),"x","")))</f>
        <v/>
      </c>
    </row>
    <row r="1146" spans="1:19" ht="25.5" hidden="1">
      <c r="A1146" s="200">
        <v>91000</v>
      </c>
      <c r="B1146" s="205" t="s">
        <v>230</v>
      </c>
      <c r="C1146" s="127" t="s">
        <v>1391</v>
      </c>
      <c r="D1146" s="121" t="s">
        <v>232</v>
      </c>
      <c r="E1146" s="122">
        <v>16.309999999999999</v>
      </c>
      <c r="F1146" s="123">
        <f t="shared" si="450"/>
        <v>19.66</v>
      </c>
      <c r="G1146" s="206"/>
      <c r="H1146" s="183"/>
      <c r="I1146" s="182">
        <f t="shared" si="451"/>
        <v>0</v>
      </c>
      <c r="J1146" s="182">
        <f t="shared" si="452"/>
        <v>0</v>
      </c>
      <c r="K1146" s="179"/>
      <c r="L1146" s="183">
        <f t="shared" si="453"/>
        <v>0</v>
      </c>
      <c r="M1146" s="183">
        <f t="shared" si="453"/>
        <v>0</v>
      </c>
      <c r="N1146" s="184">
        <f t="shared" si="454"/>
        <v>0</v>
      </c>
      <c r="O1146" s="184">
        <f t="shared" si="455"/>
        <v>0</v>
      </c>
      <c r="P1146" s="181"/>
      <c r="Q1146" s="199"/>
      <c r="R1146" s="197" t="str">
        <f t="shared" si="456"/>
        <v/>
      </c>
      <c r="S1146" s="197" t="str">
        <f t="shared" si="457"/>
        <v/>
      </c>
    </row>
    <row r="1147" spans="1:19" ht="25.5" hidden="1">
      <c r="A1147" s="200">
        <v>91002</v>
      </c>
      <c r="B1147" s="205" t="s">
        <v>230</v>
      </c>
      <c r="C1147" s="127" t="s">
        <v>1392</v>
      </c>
      <c r="D1147" s="121" t="s">
        <v>232</v>
      </c>
      <c r="E1147" s="122">
        <v>14.93</v>
      </c>
      <c r="F1147" s="123">
        <f t="shared" si="450"/>
        <v>18</v>
      </c>
      <c r="G1147" s="206"/>
      <c r="H1147" s="183"/>
      <c r="I1147" s="182">
        <f t="shared" si="451"/>
        <v>0</v>
      </c>
      <c r="J1147" s="182">
        <f t="shared" si="452"/>
        <v>0</v>
      </c>
      <c r="K1147" s="179"/>
      <c r="L1147" s="183">
        <f t="shared" si="453"/>
        <v>0</v>
      </c>
      <c r="M1147" s="183">
        <f t="shared" si="453"/>
        <v>0</v>
      </c>
      <c r="N1147" s="184">
        <f t="shared" si="454"/>
        <v>0</v>
      </c>
      <c r="O1147" s="184">
        <f t="shared" si="455"/>
        <v>0</v>
      </c>
      <c r="P1147" s="181"/>
      <c r="Q1147" s="199"/>
      <c r="R1147" s="197" t="str">
        <f t="shared" si="456"/>
        <v/>
      </c>
      <c r="S1147" s="197" t="str">
        <f t="shared" si="457"/>
        <v/>
      </c>
    </row>
    <row r="1148" spans="1:19" ht="25.5" hidden="1">
      <c r="A1148" s="200">
        <v>91003</v>
      </c>
      <c r="B1148" s="205" t="s">
        <v>230</v>
      </c>
      <c r="C1148" s="127" t="s">
        <v>1393</v>
      </c>
      <c r="D1148" s="121" t="s">
        <v>232</v>
      </c>
      <c r="E1148" s="122">
        <v>17.420000000000002</v>
      </c>
      <c r="F1148" s="123">
        <f t="shared" si="450"/>
        <v>21</v>
      </c>
      <c r="G1148" s="206"/>
      <c r="H1148" s="183"/>
      <c r="I1148" s="182">
        <f t="shared" si="451"/>
        <v>0</v>
      </c>
      <c r="J1148" s="182">
        <f t="shared" si="452"/>
        <v>0</v>
      </c>
      <c r="K1148" s="179"/>
      <c r="L1148" s="183">
        <f t="shared" si="453"/>
        <v>0</v>
      </c>
      <c r="M1148" s="183">
        <f t="shared" si="453"/>
        <v>0</v>
      </c>
      <c r="N1148" s="184">
        <f t="shared" si="454"/>
        <v>0</v>
      </c>
      <c r="O1148" s="184">
        <f t="shared" si="455"/>
        <v>0</v>
      </c>
      <c r="P1148" s="181"/>
      <c r="Q1148" s="199"/>
      <c r="R1148" s="197" t="str">
        <f t="shared" si="456"/>
        <v/>
      </c>
      <c r="S1148" s="197" t="str">
        <f t="shared" si="457"/>
        <v/>
      </c>
    </row>
    <row r="1149" spans="1:19" ht="25.5" hidden="1">
      <c r="A1149" s="200">
        <v>91004</v>
      </c>
      <c r="B1149" s="205" t="s">
        <v>230</v>
      </c>
      <c r="C1149" s="127" t="s">
        <v>1394</v>
      </c>
      <c r="D1149" s="121" t="s">
        <v>232</v>
      </c>
      <c r="E1149" s="122">
        <v>13.73</v>
      </c>
      <c r="F1149" s="123">
        <f t="shared" si="450"/>
        <v>16.55</v>
      </c>
      <c r="G1149" s="206"/>
      <c r="H1149" s="183"/>
      <c r="I1149" s="182">
        <f t="shared" si="451"/>
        <v>0</v>
      </c>
      <c r="J1149" s="182">
        <f t="shared" si="452"/>
        <v>0</v>
      </c>
      <c r="K1149" s="179"/>
      <c r="L1149" s="183">
        <f t="shared" si="453"/>
        <v>0</v>
      </c>
      <c r="M1149" s="183">
        <f t="shared" si="453"/>
        <v>0</v>
      </c>
      <c r="N1149" s="184">
        <f t="shared" si="454"/>
        <v>0</v>
      </c>
      <c r="O1149" s="184">
        <f t="shared" si="455"/>
        <v>0</v>
      </c>
      <c r="P1149" s="181"/>
      <c r="Q1149" s="199"/>
      <c r="R1149" s="197" t="str">
        <f t="shared" si="456"/>
        <v/>
      </c>
      <c r="S1149" s="197" t="str">
        <f t="shared" si="457"/>
        <v/>
      </c>
    </row>
    <row r="1150" spans="1:19" ht="25.5" hidden="1">
      <c r="A1150" s="200">
        <v>91005</v>
      </c>
      <c r="B1150" s="205" t="s">
        <v>230</v>
      </c>
      <c r="C1150" s="127" t="s">
        <v>1395</v>
      </c>
      <c r="D1150" s="121" t="s">
        <v>232</v>
      </c>
      <c r="E1150" s="122">
        <v>16.61</v>
      </c>
      <c r="F1150" s="123">
        <f t="shared" si="450"/>
        <v>20.03</v>
      </c>
      <c r="G1150" s="206"/>
      <c r="H1150" s="183"/>
      <c r="I1150" s="182">
        <f t="shared" si="451"/>
        <v>0</v>
      </c>
      <c r="J1150" s="182">
        <f t="shared" si="452"/>
        <v>0</v>
      </c>
      <c r="K1150" s="179"/>
      <c r="L1150" s="183">
        <f t="shared" si="453"/>
        <v>0</v>
      </c>
      <c r="M1150" s="183">
        <f t="shared" si="453"/>
        <v>0</v>
      </c>
      <c r="N1150" s="184">
        <f t="shared" si="454"/>
        <v>0</v>
      </c>
      <c r="O1150" s="184">
        <f t="shared" si="455"/>
        <v>0</v>
      </c>
      <c r="P1150" s="181"/>
      <c r="Q1150" s="199"/>
      <c r="R1150" s="197" t="str">
        <f t="shared" si="456"/>
        <v/>
      </c>
      <c r="S1150" s="197" t="str">
        <f t="shared" si="457"/>
        <v/>
      </c>
    </row>
    <row r="1151" spans="1:19" ht="25.5" hidden="1">
      <c r="A1151" s="200">
        <v>91006</v>
      </c>
      <c r="B1151" s="205" t="s">
        <v>230</v>
      </c>
      <c r="C1151" s="127" t="s">
        <v>1396</v>
      </c>
      <c r="D1151" s="121" t="s">
        <v>232</v>
      </c>
      <c r="E1151" s="122">
        <v>12.63</v>
      </c>
      <c r="F1151" s="123">
        <f t="shared" si="450"/>
        <v>15.23</v>
      </c>
      <c r="G1151" s="206"/>
      <c r="H1151" s="183"/>
      <c r="I1151" s="182">
        <f t="shared" si="451"/>
        <v>0</v>
      </c>
      <c r="J1151" s="182">
        <f t="shared" si="452"/>
        <v>0</v>
      </c>
      <c r="K1151" s="179"/>
      <c r="L1151" s="183">
        <f t="shared" si="453"/>
        <v>0</v>
      </c>
      <c r="M1151" s="183">
        <f t="shared" si="453"/>
        <v>0</v>
      </c>
      <c r="N1151" s="184">
        <f t="shared" si="454"/>
        <v>0</v>
      </c>
      <c r="O1151" s="184">
        <f t="shared" si="455"/>
        <v>0</v>
      </c>
      <c r="P1151" s="181"/>
      <c r="Q1151" s="199"/>
      <c r="R1151" s="197" t="str">
        <f t="shared" si="456"/>
        <v/>
      </c>
      <c r="S1151" s="197" t="str">
        <f t="shared" si="457"/>
        <v/>
      </c>
    </row>
    <row r="1152" spans="1:19" ht="25.5" hidden="1">
      <c r="A1152" s="200">
        <v>91007</v>
      </c>
      <c r="B1152" s="205" t="s">
        <v>230</v>
      </c>
      <c r="C1152" s="127" t="s">
        <v>1397</v>
      </c>
      <c r="D1152" s="121" t="s">
        <v>232</v>
      </c>
      <c r="E1152" s="122">
        <v>11.26</v>
      </c>
      <c r="F1152" s="123">
        <f t="shared" si="450"/>
        <v>13.58</v>
      </c>
      <c r="G1152" s="206"/>
      <c r="H1152" s="183"/>
      <c r="I1152" s="182">
        <f t="shared" si="451"/>
        <v>0</v>
      </c>
      <c r="J1152" s="182">
        <f t="shared" si="452"/>
        <v>0</v>
      </c>
      <c r="K1152" s="179"/>
      <c r="L1152" s="183">
        <f t="shared" si="453"/>
        <v>0</v>
      </c>
      <c r="M1152" s="183">
        <f t="shared" si="453"/>
        <v>0</v>
      </c>
      <c r="N1152" s="184">
        <f t="shared" si="454"/>
        <v>0</v>
      </c>
      <c r="O1152" s="184">
        <f t="shared" si="455"/>
        <v>0</v>
      </c>
      <c r="P1152" s="181"/>
      <c r="Q1152" s="199"/>
      <c r="R1152" s="197" t="str">
        <f t="shared" si="456"/>
        <v/>
      </c>
      <c r="S1152" s="197" t="str">
        <f t="shared" si="457"/>
        <v/>
      </c>
    </row>
    <row r="1153" spans="1:19" ht="25.5" hidden="1">
      <c r="A1153" s="200">
        <v>91008</v>
      </c>
      <c r="B1153" s="205" t="s">
        <v>230</v>
      </c>
      <c r="C1153" s="127" t="s">
        <v>1398</v>
      </c>
      <c r="D1153" s="121" t="s">
        <v>232</v>
      </c>
      <c r="E1153" s="122">
        <v>13.75</v>
      </c>
      <c r="F1153" s="123">
        <f t="shared" si="450"/>
        <v>16.579999999999998</v>
      </c>
      <c r="G1153" s="206"/>
      <c r="H1153" s="183"/>
      <c r="I1153" s="182">
        <f t="shared" si="451"/>
        <v>0</v>
      </c>
      <c r="J1153" s="182">
        <f t="shared" si="452"/>
        <v>0</v>
      </c>
      <c r="K1153" s="179"/>
      <c r="L1153" s="183">
        <f t="shared" si="453"/>
        <v>0</v>
      </c>
      <c r="M1153" s="183">
        <f t="shared" si="453"/>
        <v>0</v>
      </c>
      <c r="N1153" s="184">
        <f t="shared" si="454"/>
        <v>0</v>
      </c>
      <c r="O1153" s="184">
        <f t="shared" si="455"/>
        <v>0</v>
      </c>
      <c r="P1153" s="181"/>
      <c r="Q1153" s="199"/>
      <c r="R1153" s="197" t="str">
        <f t="shared" si="456"/>
        <v/>
      </c>
      <c r="S1153" s="197" t="str">
        <f t="shared" si="457"/>
        <v/>
      </c>
    </row>
    <row r="1154" spans="1:19" ht="25.5" hidden="1">
      <c r="A1154" s="200">
        <v>95937</v>
      </c>
      <c r="B1154" s="205" t="s">
        <v>230</v>
      </c>
      <c r="C1154" s="127" t="s">
        <v>1399</v>
      </c>
      <c r="D1154" s="121" t="s">
        <v>232</v>
      </c>
      <c r="E1154" s="122">
        <v>277.17</v>
      </c>
      <c r="F1154" s="123">
        <f t="shared" si="450"/>
        <v>334.16</v>
      </c>
      <c r="G1154" s="206"/>
      <c r="H1154" s="183"/>
      <c r="I1154" s="182">
        <f t="shared" si="451"/>
        <v>0</v>
      </c>
      <c r="J1154" s="182">
        <f t="shared" si="452"/>
        <v>0</v>
      </c>
      <c r="K1154" s="179"/>
      <c r="L1154" s="183">
        <f t="shared" si="453"/>
        <v>0</v>
      </c>
      <c r="M1154" s="183">
        <f t="shared" si="453"/>
        <v>0</v>
      </c>
      <c r="N1154" s="184">
        <f t="shared" si="454"/>
        <v>0</v>
      </c>
      <c r="O1154" s="184">
        <f t="shared" si="455"/>
        <v>0</v>
      </c>
      <c r="P1154" s="181"/>
      <c r="Q1154" s="199"/>
      <c r="R1154" s="197" t="str">
        <f t="shared" si="456"/>
        <v/>
      </c>
      <c r="S1154" s="197" t="str">
        <f t="shared" si="457"/>
        <v/>
      </c>
    </row>
    <row r="1155" spans="1:19" ht="25.5" hidden="1">
      <c r="A1155" s="200">
        <v>95938</v>
      </c>
      <c r="B1155" s="205" t="s">
        <v>230</v>
      </c>
      <c r="C1155" s="127" t="s">
        <v>1400</v>
      </c>
      <c r="D1155" s="121" t="s">
        <v>232</v>
      </c>
      <c r="E1155" s="122">
        <v>230.32</v>
      </c>
      <c r="F1155" s="123">
        <f t="shared" si="450"/>
        <v>277.67</v>
      </c>
      <c r="G1155" s="206"/>
      <c r="H1155" s="183"/>
      <c r="I1155" s="182">
        <f t="shared" si="451"/>
        <v>0</v>
      </c>
      <c r="J1155" s="182">
        <f t="shared" si="452"/>
        <v>0</v>
      </c>
      <c r="K1155" s="179"/>
      <c r="L1155" s="183">
        <f t="shared" si="453"/>
        <v>0</v>
      </c>
      <c r="M1155" s="183">
        <f t="shared" si="453"/>
        <v>0</v>
      </c>
      <c r="N1155" s="184">
        <f t="shared" si="454"/>
        <v>0</v>
      </c>
      <c r="O1155" s="184">
        <f t="shared" si="455"/>
        <v>0</v>
      </c>
      <c r="P1155" s="181"/>
      <c r="Q1155" s="199"/>
      <c r="R1155" s="197" t="str">
        <f t="shared" si="456"/>
        <v/>
      </c>
      <c r="S1155" s="197" t="str">
        <f t="shared" si="457"/>
        <v/>
      </c>
    </row>
    <row r="1156" spans="1:19" ht="25.5" hidden="1">
      <c r="A1156" s="200">
        <v>95939</v>
      </c>
      <c r="B1156" s="205" t="s">
        <v>230</v>
      </c>
      <c r="C1156" s="127" t="s">
        <v>1401</v>
      </c>
      <c r="D1156" s="121" t="s">
        <v>232</v>
      </c>
      <c r="E1156" s="122">
        <v>141.56</v>
      </c>
      <c r="F1156" s="123">
        <f t="shared" si="450"/>
        <v>170.66</v>
      </c>
      <c r="G1156" s="206"/>
      <c r="H1156" s="183"/>
      <c r="I1156" s="182">
        <f t="shared" si="451"/>
        <v>0</v>
      </c>
      <c r="J1156" s="182">
        <f t="shared" si="452"/>
        <v>0</v>
      </c>
      <c r="K1156" s="179"/>
      <c r="L1156" s="183">
        <f t="shared" si="453"/>
        <v>0</v>
      </c>
      <c r="M1156" s="183">
        <f t="shared" si="453"/>
        <v>0</v>
      </c>
      <c r="N1156" s="184">
        <f t="shared" si="454"/>
        <v>0</v>
      </c>
      <c r="O1156" s="184">
        <f t="shared" si="455"/>
        <v>0</v>
      </c>
      <c r="P1156" s="181"/>
      <c r="Q1156" s="199"/>
      <c r="R1156" s="197" t="str">
        <f t="shared" si="456"/>
        <v/>
      </c>
      <c r="S1156" s="197" t="str">
        <f t="shared" si="457"/>
        <v/>
      </c>
    </row>
    <row r="1157" spans="1:19" ht="25.5" hidden="1">
      <c r="A1157" s="200">
        <v>95940</v>
      </c>
      <c r="B1157" s="205" t="s">
        <v>230</v>
      </c>
      <c r="C1157" s="127" t="s">
        <v>1402</v>
      </c>
      <c r="D1157" s="121" t="s">
        <v>232</v>
      </c>
      <c r="E1157" s="122">
        <v>117.09</v>
      </c>
      <c r="F1157" s="123">
        <f t="shared" si="450"/>
        <v>141.16</v>
      </c>
      <c r="G1157" s="206"/>
      <c r="H1157" s="183"/>
      <c r="I1157" s="182">
        <f t="shared" si="451"/>
        <v>0</v>
      </c>
      <c r="J1157" s="182">
        <f t="shared" si="452"/>
        <v>0</v>
      </c>
      <c r="K1157" s="179"/>
      <c r="L1157" s="183">
        <f t="shared" si="453"/>
        <v>0</v>
      </c>
      <c r="M1157" s="183">
        <f t="shared" si="453"/>
        <v>0</v>
      </c>
      <c r="N1157" s="184">
        <f t="shared" si="454"/>
        <v>0</v>
      </c>
      <c r="O1157" s="184">
        <f t="shared" si="455"/>
        <v>0</v>
      </c>
      <c r="P1157" s="181"/>
      <c r="Q1157" s="199"/>
      <c r="R1157" s="197" t="str">
        <f t="shared" si="456"/>
        <v/>
      </c>
      <c r="S1157" s="197" t="str">
        <f t="shared" si="457"/>
        <v/>
      </c>
    </row>
    <row r="1158" spans="1:19" ht="25.5" hidden="1">
      <c r="A1158" s="200">
        <v>95941</v>
      </c>
      <c r="B1158" s="205" t="s">
        <v>230</v>
      </c>
      <c r="C1158" s="127" t="s">
        <v>1403</v>
      </c>
      <c r="D1158" s="121" t="s">
        <v>232</v>
      </c>
      <c r="E1158" s="122">
        <v>104.21</v>
      </c>
      <c r="F1158" s="123">
        <f t="shared" si="450"/>
        <v>125.64</v>
      </c>
      <c r="G1158" s="206"/>
      <c r="H1158" s="183"/>
      <c r="I1158" s="182">
        <f t="shared" si="451"/>
        <v>0</v>
      </c>
      <c r="J1158" s="182">
        <f t="shared" si="452"/>
        <v>0</v>
      </c>
      <c r="K1158" s="179"/>
      <c r="L1158" s="183">
        <f t="shared" si="453"/>
        <v>0</v>
      </c>
      <c r="M1158" s="183">
        <f t="shared" si="453"/>
        <v>0</v>
      </c>
      <c r="N1158" s="184">
        <f t="shared" si="454"/>
        <v>0</v>
      </c>
      <c r="O1158" s="184">
        <f t="shared" si="455"/>
        <v>0</v>
      </c>
      <c r="P1158" s="181"/>
      <c r="Q1158" s="199"/>
      <c r="R1158" s="197" t="str">
        <f t="shared" si="456"/>
        <v/>
      </c>
      <c r="S1158" s="197" t="str">
        <f t="shared" si="457"/>
        <v/>
      </c>
    </row>
    <row r="1159" spans="1:19" ht="25.5" hidden="1">
      <c r="A1159" s="200">
        <v>95942</v>
      </c>
      <c r="B1159" s="205" t="s">
        <v>230</v>
      </c>
      <c r="C1159" s="127" t="s">
        <v>1404</v>
      </c>
      <c r="D1159" s="121" t="s">
        <v>232</v>
      </c>
      <c r="E1159" s="122">
        <v>96.25</v>
      </c>
      <c r="F1159" s="123">
        <f t="shared" si="450"/>
        <v>116.04</v>
      </c>
      <c r="G1159" s="206"/>
      <c r="H1159" s="183"/>
      <c r="I1159" s="182">
        <f t="shared" si="451"/>
        <v>0</v>
      </c>
      <c r="J1159" s="182">
        <f t="shared" si="452"/>
        <v>0</v>
      </c>
      <c r="K1159" s="179"/>
      <c r="L1159" s="183">
        <f t="shared" si="453"/>
        <v>0</v>
      </c>
      <c r="M1159" s="183">
        <f t="shared" si="453"/>
        <v>0</v>
      </c>
      <c r="N1159" s="184">
        <f t="shared" si="454"/>
        <v>0</v>
      </c>
      <c r="O1159" s="184">
        <f t="shared" si="455"/>
        <v>0</v>
      </c>
      <c r="P1159" s="181"/>
      <c r="Q1159" s="199"/>
      <c r="R1159" s="197" t="str">
        <f t="shared" si="456"/>
        <v/>
      </c>
      <c r="S1159" s="197" t="str">
        <f t="shared" si="457"/>
        <v/>
      </c>
    </row>
    <row r="1160" spans="1:19" ht="25.5" hidden="1">
      <c r="A1160" s="200">
        <v>96252</v>
      </c>
      <c r="B1160" s="205" t="s">
        <v>230</v>
      </c>
      <c r="C1160" s="127" t="s">
        <v>1405</v>
      </c>
      <c r="D1160" s="121" t="s">
        <v>232</v>
      </c>
      <c r="E1160" s="122">
        <v>147.25</v>
      </c>
      <c r="F1160" s="123">
        <f t="shared" si="450"/>
        <v>177.52</v>
      </c>
      <c r="G1160" s="206"/>
      <c r="H1160" s="183"/>
      <c r="I1160" s="182">
        <f t="shared" si="451"/>
        <v>0</v>
      </c>
      <c r="J1160" s="182">
        <f t="shared" si="452"/>
        <v>0</v>
      </c>
      <c r="K1160" s="179"/>
      <c r="L1160" s="183">
        <f t="shared" si="453"/>
        <v>0</v>
      </c>
      <c r="M1160" s="183">
        <f t="shared" si="453"/>
        <v>0</v>
      </c>
      <c r="N1160" s="184">
        <f t="shared" si="454"/>
        <v>0</v>
      </c>
      <c r="O1160" s="184">
        <f t="shared" si="455"/>
        <v>0</v>
      </c>
      <c r="P1160" s="181"/>
      <c r="Q1160" s="199"/>
      <c r="R1160" s="197" t="str">
        <f t="shared" si="456"/>
        <v/>
      </c>
      <c r="S1160" s="197" t="str">
        <f t="shared" si="457"/>
        <v/>
      </c>
    </row>
    <row r="1161" spans="1:19" ht="38.25" hidden="1">
      <c r="A1161" s="200">
        <v>96257</v>
      </c>
      <c r="B1161" s="205" t="s">
        <v>230</v>
      </c>
      <c r="C1161" s="127" t="s">
        <v>1406</v>
      </c>
      <c r="D1161" s="121" t="s">
        <v>232</v>
      </c>
      <c r="E1161" s="122">
        <v>134.22</v>
      </c>
      <c r="F1161" s="123">
        <f t="shared" si="450"/>
        <v>161.82</v>
      </c>
      <c r="G1161" s="206"/>
      <c r="H1161" s="183"/>
      <c r="I1161" s="182">
        <f t="shared" si="451"/>
        <v>0</v>
      </c>
      <c r="J1161" s="182">
        <f t="shared" si="452"/>
        <v>0</v>
      </c>
      <c r="K1161" s="179"/>
      <c r="L1161" s="183">
        <f t="shared" si="453"/>
        <v>0</v>
      </c>
      <c r="M1161" s="183">
        <f t="shared" si="453"/>
        <v>0</v>
      </c>
      <c r="N1161" s="184">
        <f t="shared" si="454"/>
        <v>0</v>
      </c>
      <c r="O1161" s="184">
        <f t="shared" si="455"/>
        <v>0</v>
      </c>
      <c r="P1161" s="181"/>
      <c r="Q1161" s="199"/>
      <c r="R1161" s="197" t="str">
        <f t="shared" si="456"/>
        <v/>
      </c>
      <c r="S1161" s="197" t="str">
        <f t="shared" si="457"/>
        <v/>
      </c>
    </row>
    <row r="1162" spans="1:19" ht="25.5" hidden="1">
      <c r="A1162" s="200">
        <v>96258</v>
      </c>
      <c r="B1162" s="205" t="s">
        <v>230</v>
      </c>
      <c r="C1162" s="127" t="s">
        <v>1407</v>
      </c>
      <c r="D1162" s="121" t="s">
        <v>232</v>
      </c>
      <c r="E1162" s="122">
        <v>124.81</v>
      </c>
      <c r="F1162" s="123">
        <f t="shared" si="450"/>
        <v>150.47</v>
      </c>
      <c r="G1162" s="206"/>
      <c r="H1162" s="183"/>
      <c r="I1162" s="182">
        <f t="shared" si="451"/>
        <v>0</v>
      </c>
      <c r="J1162" s="182">
        <f t="shared" si="452"/>
        <v>0</v>
      </c>
      <c r="K1162" s="179"/>
      <c r="L1162" s="183">
        <f t="shared" si="453"/>
        <v>0</v>
      </c>
      <c r="M1162" s="183">
        <f t="shared" si="453"/>
        <v>0</v>
      </c>
      <c r="N1162" s="184">
        <f t="shared" si="454"/>
        <v>0</v>
      </c>
      <c r="O1162" s="184">
        <f t="shared" si="455"/>
        <v>0</v>
      </c>
      <c r="P1162" s="181"/>
      <c r="Q1162" s="199"/>
      <c r="R1162" s="197" t="str">
        <f t="shared" si="456"/>
        <v/>
      </c>
      <c r="S1162" s="197" t="str">
        <f t="shared" si="457"/>
        <v/>
      </c>
    </row>
    <row r="1163" spans="1:19" ht="38.25" hidden="1">
      <c r="A1163" s="200">
        <v>96259</v>
      </c>
      <c r="B1163" s="205" t="s">
        <v>230</v>
      </c>
      <c r="C1163" s="127" t="s">
        <v>1408</v>
      </c>
      <c r="D1163" s="121" t="s">
        <v>232</v>
      </c>
      <c r="E1163" s="122">
        <v>154.69999999999999</v>
      </c>
      <c r="F1163" s="123">
        <f t="shared" si="450"/>
        <v>186.51</v>
      </c>
      <c r="G1163" s="206"/>
      <c r="H1163" s="183"/>
      <c r="I1163" s="182">
        <f t="shared" si="451"/>
        <v>0</v>
      </c>
      <c r="J1163" s="182">
        <f t="shared" si="452"/>
        <v>0</v>
      </c>
      <c r="K1163" s="179"/>
      <c r="L1163" s="183">
        <f t="shared" si="453"/>
        <v>0</v>
      </c>
      <c r="M1163" s="183">
        <f t="shared" si="453"/>
        <v>0</v>
      </c>
      <c r="N1163" s="184">
        <f t="shared" si="454"/>
        <v>0</v>
      </c>
      <c r="O1163" s="184">
        <f t="shared" si="455"/>
        <v>0</v>
      </c>
      <c r="P1163" s="181"/>
      <c r="Q1163" s="199"/>
      <c r="R1163" s="197" t="str">
        <f t="shared" si="456"/>
        <v/>
      </c>
      <c r="S1163" s="197" t="str">
        <f t="shared" si="457"/>
        <v/>
      </c>
    </row>
    <row r="1164" spans="1:19" ht="25.5" hidden="1">
      <c r="A1164" s="200">
        <v>96543</v>
      </c>
      <c r="B1164" s="205" t="s">
        <v>230</v>
      </c>
      <c r="C1164" s="127" t="s">
        <v>1409</v>
      </c>
      <c r="D1164" s="121" t="s">
        <v>765</v>
      </c>
      <c r="E1164" s="122">
        <v>12.64</v>
      </c>
      <c r="F1164" s="123">
        <f t="shared" si="450"/>
        <v>15.24</v>
      </c>
      <c r="G1164" s="206"/>
      <c r="H1164" s="183"/>
      <c r="I1164" s="182">
        <f t="shared" si="451"/>
        <v>0</v>
      </c>
      <c r="J1164" s="182">
        <f t="shared" si="452"/>
        <v>0</v>
      </c>
      <c r="K1164" s="179"/>
      <c r="L1164" s="183">
        <f t="shared" si="453"/>
        <v>0</v>
      </c>
      <c r="M1164" s="183">
        <f t="shared" si="453"/>
        <v>0</v>
      </c>
      <c r="N1164" s="184">
        <f t="shared" si="454"/>
        <v>0</v>
      </c>
      <c r="O1164" s="184">
        <f t="shared" si="455"/>
        <v>0</v>
      </c>
      <c r="P1164" s="181"/>
      <c r="Q1164" s="199"/>
      <c r="R1164" s="197" t="str">
        <f t="shared" si="456"/>
        <v/>
      </c>
      <c r="S1164" s="197" t="str">
        <f t="shared" si="457"/>
        <v/>
      </c>
    </row>
    <row r="1165" spans="1:19" ht="25.5" hidden="1">
      <c r="A1165" s="200">
        <v>97747</v>
      </c>
      <c r="B1165" s="205" t="s">
        <v>230</v>
      </c>
      <c r="C1165" s="127" t="s">
        <v>1410</v>
      </c>
      <c r="D1165" s="121" t="s">
        <v>232</v>
      </c>
      <c r="E1165" s="122">
        <v>142.26</v>
      </c>
      <c r="F1165" s="123">
        <f t="shared" si="450"/>
        <v>171.51</v>
      </c>
      <c r="G1165" s="206"/>
      <c r="H1165" s="183"/>
      <c r="I1165" s="182">
        <f t="shared" si="451"/>
        <v>0</v>
      </c>
      <c r="J1165" s="182">
        <f t="shared" si="452"/>
        <v>0</v>
      </c>
      <c r="K1165" s="179"/>
      <c r="L1165" s="183">
        <f t="shared" si="453"/>
        <v>0</v>
      </c>
      <c r="M1165" s="183">
        <f t="shared" si="453"/>
        <v>0</v>
      </c>
      <c r="N1165" s="184">
        <f t="shared" si="454"/>
        <v>0</v>
      </c>
      <c r="O1165" s="184">
        <f t="shared" si="455"/>
        <v>0</v>
      </c>
      <c r="P1165" s="181"/>
      <c r="Q1165" s="199"/>
      <c r="R1165" s="197" t="str">
        <f t="shared" si="456"/>
        <v/>
      </c>
      <c r="S1165" s="197" t="str">
        <f t="shared" si="457"/>
        <v/>
      </c>
    </row>
    <row r="1166" spans="1:19" ht="38.25" hidden="1">
      <c r="A1166" s="200">
        <v>92408</v>
      </c>
      <c r="B1166" s="205" t="s">
        <v>230</v>
      </c>
      <c r="C1166" s="127" t="s">
        <v>1411</v>
      </c>
      <c r="D1166" s="121" t="s">
        <v>232</v>
      </c>
      <c r="E1166" s="122">
        <v>176.82</v>
      </c>
      <c r="F1166" s="123">
        <f t="shared" si="450"/>
        <v>213.17</v>
      </c>
      <c r="G1166" s="206"/>
      <c r="H1166" s="183"/>
      <c r="I1166" s="182">
        <f t="shared" si="451"/>
        <v>0</v>
      </c>
      <c r="J1166" s="182">
        <f t="shared" si="452"/>
        <v>0</v>
      </c>
      <c r="K1166" s="179"/>
      <c r="L1166" s="183">
        <f t="shared" si="453"/>
        <v>0</v>
      </c>
      <c r="M1166" s="183">
        <f t="shared" si="453"/>
        <v>0</v>
      </c>
      <c r="N1166" s="184">
        <f t="shared" si="454"/>
        <v>0</v>
      </c>
      <c r="O1166" s="184">
        <f t="shared" si="455"/>
        <v>0</v>
      </c>
      <c r="P1166" s="181"/>
      <c r="Q1166" s="199"/>
      <c r="R1166" s="197" t="str">
        <f t="shared" si="456"/>
        <v/>
      </c>
      <c r="S1166" s="197" t="str">
        <f t="shared" si="457"/>
        <v/>
      </c>
    </row>
    <row r="1167" spans="1:19" ht="38.25" hidden="1">
      <c r="A1167" s="200">
        <v>92409</v>
      </c>
      <c r="B1167" s="205" t="s">
        <v>230</v>
      </c>
      <c r="C1167" s="127" t="s">
        <v>1412</v>
      </c>
      <c r="D1167" s="121" t="s">
        <v>232</v>
      </c>
      <c r="E1167" s="122">
        <v>166.57</v>
      </c>
      <c r="F1167" s="123">
        <f t="shared" si="450"/>
        <v>200.82</v>
      </c>
      <c r="G1167" s="206"/>
      <c r="H1167" s="183"/>
      <c r="I1167" s="182">
        <f t="shared" si="451"/>
        <v>0</v>
      </c>
      <c r="J1167" s="182">
        <f t="shared" si="452"/>
        <v>0</v>
      </c>
      <c r="K1167" s="179"/>
      <c r="L1167" s="183">
        <f t="shared" si="453"/>
        <v>0</v>
      </c>
      <c r="M1167" s="183">
        <f t="shared" si="453"/>
        <v>0</v>
      </c>
      <c r="N1167" s="184">
        <f t="shared" si="454"/>
        <v>0</v>
      </c>
      <c r="O1167" s="184">
        <f t="shared" si="455"/>
        <v>0</v>
      </c>
      <c r="P1167" s="181"/>
      <c r="Q1167" s="199"/>
      <c r="R1167" s="197" t="str">
        <f t="shared" si="456"/>
        <v/>
      </c>
      <c r="S1167" s="197" t="str">
        <f t="shared" si="457"/>
        <v/>
      </c>
    </row>
    <row r="1168" spans="1:19" ht="38.25" hidden="1">
      <c r="A1168" s="200">
        <v>92410</v>
      </c>
      <c r="B1168" s="205" t="s">
        <v>230</v>
      </c>
      <c r="C1168" s="127" t="s">
        <v>1413</v>
      </c>
      <c r="D1168" s="121" t="s">
        <v>232</v>
      </c>
      <c r="E1168" s="122">
        <v>123.93</v>
      </c>
      <c r="F1168" s="123">
        <f t="shared" si="450"/>
        <v>149.41</v>
      </c>
      <c r="G1168" s="206"/>
      <c r="H1168" s="183"/>
      <c r="I1168" s="182">
        <f t="shared" si="451"/>
        <v>0</v>
      </c>
      <c r="J1168" s="182">
        <f t="shared" si="452"/>
        <v>0</v>
      </c>
      <c r="K1168" s="179"/>
      <c r="L1168" s="183">
        <f t="shared" si="453"/>
        <v>0</v>
      </c>
      <c r="M1168" s="183">
        <f t="shared" si="453"/>
        <v>0</v>
      </c>
      <c r="N1168" s="184">
        <f t="shared" si="454"/>
        <v>0</v>
      </c>
      <c r="O1168" s="184">
        <f t="shared" si="455"/>
        <v>0</v>
      </c>
      <c r="P1168" s="181"/>
      <c r="Q1168" s="199"/>
      <c r="R1168" s="197" t="str">
        <f t="shared" si="456"/>
        <v/>
      </c>
      <c r="S1168" s="197" t="str">
        <f t="shared" si="457"/>
        <v/>
      </c>
    </row>
    <row r="1169" spans="1:19" ht="38.25" hidden="1">
      <c r="A1169" s="200">
        <v>92411</v>
      </c>
      <c r="B1169" s="205" t="s">
        <v>230</v>
      </c>
      <c r="C1169" s="127" t="s">
        <v>1414</v>
      </c>
      <c r="D1169" s="121" t="s">
        <v>232</v>
      </c>
      <c r="E1169" s="122">
        <v>114.88</v>
      </c>
      <c r="F1169" s="123">
        <f t="shared" si="450"/>
        <v>138.5</v>
      </c>
      <c r="G1169" s="206"/>
      <c r="H1169" s="183"/>
      <c r="I1169" s="182">
        <f t="shared" si="451"/>
        <v>0</v>
      </c>
      <c r="J1169" s="182">
        <f t="shared" si="452"/>
        <v>0</v>
      </c>
      <c r="K1169" s="179"/>
      <c r="L1169" s="183">
        <f t="shared" si="453"/>
        <v>0</v>
      </c>
      <c r="M1169" s="183">
        <f t="shared" si="453"/>
        <v>0</v>
      </c>
      <c r="N1169" s="184">
        <f t="shared" si="454"/>
        <v>0</v>
      </c>
      <c r="O1169" s="184">
        <f t="shared" si="455"/>
        <v>0</v>
      </c>
      <c r="P1169" s="181"/>
      <c r="Q1169" s="199"/>
      <c r="R1169" s="197" t="str">
        <f t="shared" si="456"/>
        <v/>
      </c>
      <c r="S1169" s="197" t="str">
        <f t="shared" si="457"/>
        <v/>
      </c>
    </row>
    <row r="1170" spans="1:19" ht="38.25" hidden="1">
      <c r="A1170" s="200">
        <v>92412</v>
      </c>
      <c r="B1170" s="205" t="s">
        <v>230</v>
      </c>
      <c r="C1170" s="127" t="s">
        <v>1415</v>
      </c>
      <c r="D1170" s="121" t="s">
        <v>232</v>
      </c>
      <c r="E1170" s="122">
        <v>83.88</v>
      </c>
      <c r="F1170" s="123">
        <f t="shared" si="450"/>
        <v>101.13</v>
      </c>
      <c r="G1170" s="206"/>
      <c r="H1170" s="183"/>
      <c r="I1170" s="182">
        <f t="shared" si="451"/>
        <v>0</v>
      </c>
      <c r="J1170" s="182">
        <f t="shared" si="452"/>
        <v>0</v>
      </c>
      <c r="K1170" s="179"/>
      <c r="L1170" s="183">
        <f t="shared" si="453"/>
        <v>0</v>
      </c>
      <c r="M1170" s="183">
        <f t="shared" si="453"/>
        <v>0</v>
      </c>
      <c r="N1170" s="184">
        <f t="shared" si="454"/>
        <v>0</v>
      </c>
      <c r="O1170" s="184">
        <f t="shared" si="455"/>
        <v>0</v>
      </c>
      <c r="P1170" s="181"/>
      <c r="Q1170" s="199"/>
      <c r="R1170" s="197" t="str">
        <f t="shared" si="456"/>
        <v/>
      </c>
      <c r="S1170" s="197" t="str">
        <f t="shared" si="457"/>
        <v/>
      </c>
    </row>
    <row r="1171" spans="1:19" ht="38.25" hidden="1">
      <c r="A1171" s="200">
        <v>92413</v>
      </c>
      <c r="B1171" s="205" t="s">
        <v>230</v>
      </c>
      <c r="C1171" s="127" t="s">
        <v>1416</v>
      </c>
      <c r="D1171" s="121" t="s">
        <v>232</v>
      </c>
      <c r="E1171" s="122">
        <v>76.91</v>
      </c>
      <c r="F1171" s="123">
        <f t="shared" si="450"/>
        <v>92.72</v>
      </c>
      <c r="G1171" s="206"/>
      <c r="H1171" s="183"/>
      <c r="I1171" s="182">
        <f t="shared" si="451"/>
        <v>0</v>
      </c>
      <c r="J1171" s="182">
        <f t="shared" si="452"/>
        <v>0</v>
      </c>
      <c r="K1171" s="179"/>
      <c r="L1171" s="183">
        <f t="shared" si="453"/>
        <v>0</v>
      </c>
      <c r="M1171" s="183">
        <f t="shared" si="453"/>
        <v>0</v>
      </c>
      <c r="N1171" s="184">
        <f t="shared" si="454"/>
        <v>0</v>
      </c>
      <c r="O1171" s="184">
        <f t="shared" si="455"/>
        <v>0</v>
      </c>
      <c r="P1171" s="181"/>
      <c r="Q1171" s="199"/>
      <c r="R1171" s="197" t="str">
        <f t="shared" si="456"/>
        <v/>
      </c>
      <c r="S1171" s="197" t="str">
        <f t="shared" si="457"/>
        <v/>
      </c>
    </row>
    <row r="1172" spans="1:19" ht="38.25" hidden="1">
      <c r="A1172" s="200">
        <v>92414</v>
      </c>
      <c r="B1172" s="205" t="s">
        <v>230</v>
      </c>
      <c r="C1172" s="127" t="s">
        <v>1417</v>
      </c>
      <c r="D1172" s="121" t="s">
        <v>232</v>
      </c>
      <c r="E1172" s="122">
        <v>91.83</v>
      </c>
      <c r="F1172" s="123">
        <f t="shared" si="450"/>
        <v>110.71</v>
      </c>
      <c r="G1172" s="206"/>
      <c r="H1172" s="183"/>
      <c r="I1172" s="182">
        <f t="shared" si="451"/>
        <v>0</v>
      </c>
      <c r="J1172" s="182">
        <f t="shared" si="452"/>
        <v>0</v>
      </c>
      <c r="K1172" s="179"/>
      <c r="L1172" s="183">
        <f t="shared" si="453"/>
        <v>0</v>
      </c>
      <c r="M1172" s="183">
        <f t="shared" si="453"/>
        <v>0</v>
      </c>
      <c r="N1172" s="184">
        <f t="shared" si="454"/>
        <v>0</v>
      </c>
      <c r="O1172" s="184">
        <f t="shared" si="455"/>
        <v>0</v>
      </c>
      <c r="P1172" s="181"/>
      <c r="Q1172" s="199"/>
      <c r="R1172" s="197" t="str">
        <f t="shared" si="456"/>
        <v/>
      </c>
      <c r="S1172" s="197" t="str">
        <f t="shared" si="457"/>
        <v/>
      </c>
    </row>
    <row r="1173" spans="1:19" ht="38.25" hidden="1">
      <c r="A1173" s="200">
        <v>92415</v>
      </c>
      <c r="B1173" s="205" t="s">
        <v>230</v>
      </c>
      <c r="C1173" s="127" t="s">
        <v>1418</v>
      </c>
      <c r="D1173" s="121" t="s">
        <v>232</v>
      </c>
      <c r="E1173" s="122">
        <v>82.76</v>
      </c>
      <c r="F1173" s="123">
        <f t="shared" si="450"/>
        <v>99.78</v>
      </c>
      <c r="G1173" s="206"/>
      <c r="H1173" s="183"/>
      <c r="I1173" s="182">
        <f t="shared" si="451"/>
        <v>0</v>
      </c>
      <c r="J1173" s="182">
        <f t="shared" si="452"/>
        <v>0</v>
      </c>
      <c r="K1173" s="179"/>
      <c r="L1173" s="183">
        <f t="shared" si="453"/>
        <v>0</v>
      </c>
      <c r="M1173" s="183">
        <f t="shared" si="453"/>
        <v>0</v>
      </c>
      <c r="N1173" s="184">
        <f t="shared" si="454"/>
        <v>0</v>
      </c>
      <c r="O1173" s="184">
        <f t="shared" si="455"/>
        <v>0</v>
      </c>
      <c r="P1173" s="181"/>
      <c r="Q1173" s="199"/>
      <c r="R1173" s="197" t="str">
        <f t="shared" si="456"/>
        <v/>
      </c>
      <c r="S1173" s="197" t="str">
        <f t="shared" si="457"/>
        <v/>
      </c>
    </row>
    <row r="1174" spans="1:19" ht="38.25" hidden="1">
      <c r="A1174" s="200">
        <v>92416</v>
      </c>
      <c r="B1174" s="205" t="s">
        <v>230</v>
      </c>
      <c r="C1174" s="127" t="s">
        <v>1419</v>
      </c>
      <c r="D1174" s="121" t="s">
        <v>232</v>
      </c>
      <c r="E1174" s="122">
        <v>110.44</v>
      </c>
      <c r="F1174" s="123">
        <f t="shared" si="450"/>
        <v>133.15</v>
      </c>
      <c r="G1174" s="206"/>
      <c r="H1174" s="183"/>
      <c r="I1174" s="182">
        <f t="shared" si="451"/>
        <v>0</v>
      </c>
      <c r="J1174" s="182">
        <f t="shared" si="452"/>
        <v>0</v>
      </c>
      <c r="K1174" s="179"/>
      <c r="L1174" s="183">
        <f t="shared" si="453"/>
        <v>0</v>
      </c>
      <c r="M1174" s="183">
        <f t="shared" si="453"/>
        <v>0</v>
      </c>
      <c r="N1174" s="184">
        <f t="shared" si="454"/>
        <v>0</v>
      </c>
      <c r="O1174" s="184">
        <f t="shared" si="455"/>
        <v>0</v>
      </c>
      <c r="P1174" s="181"/>
      <c r="Q1174" s="199"/>
      <c r="R1174" s="197" t="str">
        <f t="shared" si="456"/>
        <v/>
      </c>
      <c r="S1174" s="197" t="str">
        <f t="shared" si="457"/>
        <v/>
      </c>
    </row>
    <row r="1175" spans="1:19" ht="38.25" hidden="1">
      <c r="A1175" s="200">
        <v>92417</v>
      </c>
      <c r="B1175" s="205" t="s">
        <v>230</v>
      </c>
      <c r="C1175" s="127" t="s">
        <v>1420</v>
      </c>
      <c r="D1175" s="121" t="s">
        <v>232</v>
      </c>
      <c r="E1175" s="122">
        <v>101.43</v>
      </c>
      <c r="F1175" s="123">
        <f t="shared" si="450"/>
        <v>122.28</v>
      </c>
      <c r="G1175" s="206"/>
      <c r="H1175" s="183"/>
      <c r="I1175" s="182">
        <f t="shared" si="451"/>
        <v>0</v>
      </c>
      <c r="J1175" s="182">
        <f t="shared" si="452"/>
        <v>0</v>
      </c>
      <c r="K1175" s="179"/>
      <c r="L1175" s="183">
        <f t="shared" si="453"/>
        <v>0</v>
      </c>
      <c r="M1175" s="183">
        <f t="shared" si="453"/>
        <v>0</v>
      </c>
      <c r="N1175" s="184">
        <f t="shared" si="454"/>
        <v>0</v>
      </c>
      <c r="O1175" s="184">
        <f t="shared" si="455"/>
        <v>0</v>
      </c>
      <c r="P1175" s="181"/>
      <c r="Q1175" s="199"/>
      <c r="R1175" s="197" t="str">
        <f t="shared" si="456"/>
        <v/>
      </c>
      <c r="S1175" s="197" t="str">
        <f t="shared" si="457"/>
        <v/>
      </c>
    </row>
    <row r="1176" spans="1:19" ht="38.25" hidden="1">
      <c r="A1176" s="200">
        <v>92418</v>
      </c>
      <c r="B1176" s="205" t="s">
        <v>230</v>
      </c>
      <c r="C1176" s="127" t="s">
        <v>1421</v>
      </c>
      <c r="D1176" s="121" t="s">
        <v>232</v>
      </c>
      <c r="E1176" s="122">
        <v>60.21</v>
      </c>
      <c r="F1176" s="123">
        <f t="shared" si="450"/>
        <v>72.59</v>
      </c>
      <c r="G1176" s="206"/>
      <c r="H1176" s="183"/>
      <c r="I1176" s="182">
        <f t="shared" si="451"/>
        <v>0</v>
      </c>
      <c r="J1176" s="182">
        <f t="shared" si="452"/>
        <v>0</v>
      </c>
      <c r="K1176" s="179"/>
      <c r="L1176" s="183">
        <f t="shared" si="453"/>
        <v>0</v>
      </c>
      <c r="M1176" s="183">
        <f t="shared" si="453"/>
        <v>0</v>
      </c>
      <c r="N1176" s="184">
        <f t="shared" si="454"/>
        <v>0</v>
      </c>
      <c r="O1176" s="184">
        <f t="shared" si="455"/>
        <v>0</v>
      </c>
      <c r="P1176" s="181"/>
      <c r="Q1176" s="199"/>
      <c r="R1176" s="197" t="str">
        <f t="shared" si="456"/>
        <v/>
      </c>
      <c r="S1176" s="197" t="str">
        <f t="shared" si="457"/>
        <v/>
      </c>
    </row>
    <row r="1177" spans="1:19" ht="38.25" hidden="1">
      <c r="A1177" s="200">
        <v>92419</v>
      </c>
      <c r="B1177" s="205" t="s">
        <v>230</v>
      </c>
      <c r="C1177" s="127" t="s">
        <v>1422</v>
      </c>
      <c r="D1177" s="121" t="s">
        <v>232</v>
      </c>
      <c r="E1177" s="122">
        <v>53.28</v>
      </c>
      <c r="F1177" s="123">
        <f t="shared" si="450"/>
        <v>64.23</v>
      </c>
      <c r="G1177" s="206"/>
      <c r="H1177" s="183"/>
      <c r="I1177" s="182">
        <f t="shared" si="451"/>
        <v>0</v>
      </c>
      <c r="J1177" s="182">
        <f t="shared" si="452"/>
        <v>0</v>
      </c>
      <c r="K1177" s="179"/>
      <c r="L1177" s="183">
        <f t="shared" si="453"/>
        <v>0</v>
      </c>
      <c r="M1177" s="183">
        <f t="shared" si="453"/>
        <v>0</v>
      </c>
      <c r="N1177" s="184">
        <f t="shared" si="454"/>
        <v>0</v>
      </c>
      <c r="O1177" s="184">
        <f t="shared" si="455"/>
        <v>0</v>
      </c>
      <c r="P1177" s="181"/>
      <c r="Q1177" s="199"/>
      <c r="R1177" s="197" t="str">
        <f t="shared" si="456"/>
        <v/>
      </c>
      <c r="S1177" s="197" t="str">
        <f t="shared" si="457"/>
        <v/>
      </c>
    </row>
    <row r="1178" spans="1:19" ht="38.25" hidden="1">
      <c r="A1178" s="200">
        <v>92420</v>
      </c>
      <c r="B1178" s="205" t="s">
        <v>230</v>
      </c>
      <c r="C1178" s="127" t="s">
        <v>1423</v>
      </c>
      <c r="D1178" s="121" t="s">
        <v>232</v>
      </c>
      <c r="E1178" s="122">
        <v>74.53</v>
      </c>
      <c r="F1178" s="123">
        <f t="shared" si="450"/>
        <v>89.85</v>
      </c>
      <c r="G1178" s="206"/>
      <c r="H1178" s="183"/>
      <c r="I1178" s="182">
        <f t="shared" si="451"/>
        <v>0</v>
      </c>
      <c r="J1178" s="182">
        <f t="shared" si="452"/>
        <v>0</v>
      </c>
      <c r="K1178" s="179"/>
      <c r="L1178" s="183">
        <f t="shared" si="453"/>
        <v>0</v>
      </c>
      <c r="M1178" s="183">
        <f t="shared" si="453"/>
        <v>0</v>
      </c>
      <c r="N1178" s="184">
        <f t="shared" si="454"/>
        <v>0</v>
      </c>
      <c r="O1178" s="184">
        <f t="shared" si="455"/>
        <v>0</v>
      </c>
      <c r="P1178" s="181"/>
      <c r="Q1178" s="199"/>
      <c r="R1178" s="197" t="str">
        <f t="shared" si="456"/>
        <v/>
      </c>
      <c r="S1178" s="197" t="str">
        <f t="shared" si="457"/>
        <v/>
      </c>
    </row>
    <row r="1179" spans="1:19" ht="38.25" hidden="1">
      <c r="A1179" s="200">
        <v>92421</v>
      </c>
      <c r="B1179" s="205" t="s">
        <v>230</v>
      </c>
      <c r="C1179" s="127" t="s">
        <v>1424</v>
      </c>
      <c r="D1179" s="121" t="s">
        <v>232</v>
      </c>
      <c r="E1179" s="122">
        <v>67.58</v>
      </c>
      <c r="F1179" s="123">
        <f t="shared" si="450"/>
        <v>81.47</v>
      </c>
      <c r="G1179" s="206"/>
      <c r="H1179" s="183"/>
      <c r="I1179" s="182">
        <f t="shared" si="451"/>
        <v>0</v>
      </c>
      <c r="J1179" s="182">
        <f t="shared" si="452"/>
        <v>0</v>
      </c>
      <c r="K1179" s="179"/>
      <c r="L1179" s="183">
        <f t="shared" si="453"/>
        <v>0</v>
      </c>
      <c r="M1179" s="183">
        <f t="shared" si="453"/>
        <v>0</v>
      </c>
      <c r="N1179" s="184">
        <f t="shared" si="454"/>
        <v>0</v>
      </c>
      <c r="O1179" s="184">
        <f t="shared" si="455"/>
        <v>0</v>
      </c>
      <c r="P1179" s="181"/>
      <c r="Q1179" s="199"/>
      <c r="R1179" s="197" t="str">
        <f t="shared" si="456"/>
        <v/>
      </c>
      <c r="S1179" s="197" t="str">
        <f t="shared" si="457"/>
        <v/>
      </c>
    </row>
    <row r="1180" spans="1:19" ht="38.25" hidden="1">
      <c r="A1180" s="200">
        <v>92422</v>
      </c>
      <c r="B1180" s="205" t="s">
        <v>230</v>
      </c>
      <c r="C1180" s="127" t="s">
        <v>1425</v>
      </c>
      <c r="D1180" s="121" t="s">
        <v>232</v>
      </c>
      <c r="E1180" s="122">
        <v>49.84</v>
      </c>
      <c r="F1180" s="123">
        <f t="shared" si="450"/>
        <v>60.09</v>
      </c>
      <c r="G1180" s="206"/>
      <c r="H1180" s="183"/>
      <c r="I1180" s="182">
        <f t="shared" si="451"/>
        <v>0</v>
      </c>
      <c r="J1180" s="182">
        <f t="shared" si="452"/>
        <v>0</v>
      </c>
      <c r="K1180" s="179"/>
      <c r="L1180" s="183">
        <f t="shared" si="453"/>
        <v>0</v>
      </c>
      <c r="M1180" s="183">
        <f t="shared" si="453"/>
        <v>0</v>
      </c>
      <c r="N1180" s="184">
        <f t="shared" si="454"/>
        <v>0</v>
      </c>
      <c r="O1180" s="184">
        <f t="shared" si="455"/>
        <v>0</v>
      </c>
      <c r="P1180" s="181"/>
      <c r="Q1180" s="199"/>
      <c r="R1180" s="197" t="str">
        <f t="shared" si="456"/>
        <v/>
      </c>
      <c r="S1180" s="197" t="str">
        <f t="shared" si="457"/>
        <v/>
      </c>
    </row>
    <row r="1181" spans="1:19" ht="38.25" hidden="1">
      <c r="A1181" s="200">
        <v>92423</v>
      </c>
      <c r="B1181" s="205" t="s">
        <v>230</v>
      </c>
      <c r="C1181" s="127" t="s">
        <v>1426</v>
      </c>
      <c r="D1181" s="121" t="s">
        <v>232</v>
      </c>
      <c r="E1181" s="122">
        <v>43.8</v>
      </c>
      <c r="F1181" s="123">
        <f t="shared" si="450"/>
        <v>52.81</v>
      </c>
      <c r="G1181" s="206"/>
      <c r="H1181" s="183"/>
      <c r="I1181" s="182">
        <f t="shared" si="451"/>
        <v>0</v>
      </c>
      <c r="J1181" s="182">
        <f t="shared" si="452"/>
        <v>0</v>
      </c>
      <c r="K1181" s="179"/>
      <c r="L1181" s="183">
        <f t="shared" si="453"/>
        <v>0</v>
      </c>
      <c r="M1181" s="183">
        <f t="shared" si="453"/>
        <v>0</v>
      </c>
      <c r="N1181" s="184">
        <f t="shared" si="454"/>
        <v>0</v>
      </c>
      <c r="O1181" s="184">
        <f t="shared" si="455"/>
        <v>0</v>
      </c>
      <c r="P1181" s="181"/>
      <c r="Q1181" s="199"/>
      <c r="R1181" s="197" t="str">
        <f t="shared" si="456"/>
        <v/>
      </c>
      <c r="S1181" s="197" t="str">
        <f t="shared" si="457"/>
        <v/>
      </c>
    </row>
    <row r="1182" spans="1:19" ht="38.25" hidden="1">
      <c r="A1182" s="200">
        <v>92424</v>
      </c>
      <c r="B1182" s="205" t="s">
        <v>230</v>
      </c>
      <c r="C1182" s="127" t="s">
        <v>1427</v>
      </c>
      <c r="D1182" s="121" t="s">
        <v>232</v>
      </c>
      <c r="E1182" s="122">
        <v>62.3</v>
      </c>
      <c r="F1182" s="123">
        <f t="shared" si="450"/>
        <v>75.11</v>
      </c>
      <c r="G1182" s="206"/>
      <c r="H1182" s="183"/>
      <c r="I1182" s="182">
        <f t="shared" si="451"/>
        <v>0</v>
      </c>
      <c r="J1182" s="182">
        <f t="shared" si="452"/>
        <v>0</v>
      </c>
      <c r="K1182" s="179"/>
      <c r="L1182" s="183">
        <f t="shared" si="453"/>
        <v>0</v>
      </c>
      <c r="M1182" s="183">
        <f t="shared" si="453"/>
        <v>0</v>
      </c>
      <c r="N1182" s="184">
        <f t="shared" si="454"/>
        <v>0</v>
      </c>
      <c r="O1182" s="184">
        <f t="shared" si="455"/>
        <v>0</v>
      </c>
      <c r="P1182" s="181"/>
      <c r="Q1182" s="199"/>
      <c r="R1182" s="197" t="str">
        <f t="shared" si="456"/>
        <v/>
      </c>
      <c r="S1182" s="197" t="str">
        <f t="shared" si="457"/>
        <v/>
      </c>
    </row>
    <row r="1183" spans="1:19" ht="38.25" hidden="1">
      <c r="A1183" s="200">
        <v>92425</v>
      </c>
      <c r="B1183" s="205" t="s">
        <v>230</v>
      </c>
      <c r="C1183" s="127" t="s">
        <v>1428</v>
      </c>
      <c r="D1183" s="121" t="s">
        <v>232</v>
      </c>
      <c r="E1183" s="122">
        <v>56.25</v>
      </c>
      <c r="F1183" s="123">
        <f t="shared" si="450"/>
        <v>67.819999999999993</v>
      </c>
      <c r="G1183" s="206"/>
      <c r="H1183" s="183"/>
      <c r="I1183" s="182">
        <f t="shared" si="451"/>
        <v>0</v>
      </c>
      <c r="J1183" s="182">
        <f t="shared" si="452"/>
        <v>0</v>
      </c>
      <c r="K1183" s="179"/>
      <c r="L1183" s="183">
        <f t="shared" si="453"/>
        <v>0</v>
      </c>
      <c r="M1183" s="183">
        <f t="shared" si="453"/>
        <v>0</v>
      </c>
      <c r="N1183" s="184">
        <f t="shared" si="454"/>
        <v>0</v>
      </c>
      <c r="O1183" s="184">
        <f t="shared" si="455"/>
        <v>0</v>
      </c>
      <c r="P1183" s="181"/>
      <c r="Q1183" s="199"/>
      <c r="R1183" s="197" t="str">
        <f t="shared" si="456"/>
        <v/>
      </c>
      <c r="S1183" s="197" t="str">
        <f t="shared" si="457"/>
        <v/>
      </c>
    </row>
    <row r="1184" spans="1:19" ht="38.25" hidden="1">
      <c r="A1184" s="200">
        <v>92426</v>
      </c>
      <c r="B1184" s="205" t="s">
        <v>230</v>
      </c>
      <c r="C1184" s="127" t="s">
        <v>1429</v>
      </c>
      <c r="D1184" s="121" t="s">
        <v>232</v>
      </c>
      <c r="E1184" s="122">
        <v>44.61</v>
      </c>
      <c r="F1184" s="123">
        <f t="shared" si="450"/>
        <v>53.78</v>
      </c>
      <c r="G1184" s="206"/>
      <c r="H1184" s="183"/>
      <c r="I1184" s="182">
        <f t="shared" si="451"/>
        <v>0</v>
      </c>
      <c r="J1184" s="182">
        <f t="shared" si="452"/>
        <v>0</v>
      </c>
      <c r="K1184" s="179"/>
      <c r="L1184" s="183">
        <f t="shared" si="453"/>
        <v>0</v>
      </c>
      <c r="M1184" s="183">
        <f t="shared" si="453"/>
        <v>0</v>
      </c>
      <c r="N1184" s="184">
        <f t="shared" si="454"/>
        <v>0</v>
      </c>
      <c r="O1184" s="184">
        <f t="shared" si="455"/>
        <v>0</v>
      </c>
      <c r="P1184" s="181"/>
      <c r="Q1184" s="199"/>
      <c r="R1184" s="197" t="str">
        <f t="shared" si="456"/>
        <v/>
      </c>
      <c r="S1184" s="197" t="str">
        <f t="shared" si="457"/>
        <v/>
      </c>
    </row>
    <row r="1185" spans="1:19" ht="38.25" hidden="1">
      <c r="A1185" s="200">
        <v>92427</v>
      </c>
      <c r="B1185" s="205" t="s">
        <v>230</v>
      </c>
      <c r="C1185" s="127" t="s">
        <v>1430</v>
      </c>
      <c r="D1185" s="121" t="s">
        <v>232</v>
      </c>
      <c r="E1185" s="122">
        <v>39.03</v>
      </c>
      <c r="F1185" s="123">
        <f t="shared" si="450"/>
        <v>47.05</v>
      </c>
      <c r="G1185" s="206"/>
      <c r="H1185" s="183"/>
      <c r="I1185" s="182">
        <f t="shared" si="451"/>
        <v>0</v>
      </c>
      <c r="J1185" s="182">
        <f t="shared" si="452"/>
        <v>0</v>
      </c>
      <c r="K1185" s="179"/>
      <c r="L1185" s="183">
        <f t="shared" si="453"/>
        <v>0</v>
      </c>
      <c r="M1185" s="183">
        <f t="shared" si="453"/>
        <v>0</v>
      </c>
      <c r="N1185" s="184">
        <f t="shared" si="454"/>
        <v>0</v>
      </c>
      <c r="O1185" s="184">
        <f t="shared" si="455"/>
        <v>0</v>
      </c>
      <c r="P1185" s="181"/>
      <c r="Q1185" s="199"/>
      <c r="R1185" s="197" t="str">
        <f t="shared" si="456"/>
        <v/>
      </c>
      <c r="S1185" s="197" t="str">
        <f t="shared" si="457"/>
        <v/>
      </c>
    </row>
    <row r="1186" spans="1:19" ht="38.25" hidden="1">
      <c r="A1186" s="200">
        <v>92428</v>
      </c>
      <c r="B1186" s="205" t="s">
        <v>230</v>
      </c>
      <c r="C1186" s="127" t="s">
        <v>1431</v>
      </c>
      <c r="D1186" s="121" t="s">
        <v>232</v>
      </c>
      <c r="E1186" s="122">
        <v>56.15</v>
      </c>
      <c r="F1186" s="123">
        <f t="shared" si="450"/>
        <v>67.69</v>
      </c>
      <c r="G1186" s="206"/>
      <c r="H1186" s="183"/>
      <c r="I1186" s="182">
        <f t="shared" si="451"/>
        <v>0</v>
      </c>
      <c r="J1186" s="182">
        <f t="shared" si="452"/>
        <v>0</v>
      </c>
      <c r="K1186" s="179"/>
      <c r="L1186" s="183">
        <f t="shared" si="453"/>
        <v>0</v>
      </c>
      <c r="M1186" s="183">
        <f t="shared" si="453"/>
        <v>0</v>
      </c>
      <c r="N1186" s="184">
        <f t="shared" si="454"/>
        <v>0</v>
      </c>
      <c r="O1186" s="184">
        <f t="shared" si="455"/>
        <v>0</v>
      </c>
      <c r="P1186" s="181"/>
      <c r="Q1186" s="199"/>
      <c r="R1186" s="197" t="str">
        <f t="shared" si="456"/>
        <v/>
      </c>
      <c r="S1186" s="197" t="str">
        <f t="shared" si="457"/>
        <v/>
      </c>
    </row>
    <row r="1187" spans="1:19" ht="38.25" hidden="1">
      <c r="A1187" s="200">
        <v>92429</v>
      </c>
      <c r="B1187" s="205" t="s">
        <v>230</v>
      </c>
      <c r="C1187" s="127" t="s">
        <v>1432</v>
      </c>
      <c r="D1187" s="121" t="s">
        <v>232</v>
      </c>
      <c r="E1187" s="122">
        <v>50.55</v>
      </c>
      <c r="F1187" s="123">
        <f t="shared" si="450"/>
        <v>60.94</v>
      </c>
      <c r="G1187" s="206"/>
      <c r="H1187" s="183"/>
      <c r="I1187" s="182">
        <f t="shared" si="451"/>
        <v>0</v>
      </c>
      <c r="J1187" s="182">
        <f t="shared" si="452"/>
        <v>0</v>
      </c>
      <c r="K1187" s="179"/>
      <c r="L1187" s="183">
        <f t="shared" si="453"/>
        <v>0</v>
      </c>
      <c r="M1187" s="183">
        <f t="shared" si="453"/>
        <v>0</v>
      </c>
      <c r="N1187" s="184">
        <f t="shared" si="454"/>
        <v>0</v>
      </c>
      <c r="O1187" s="184">
        <f t="shared" si="455"/>
        <v>0</v>
      </c>
      <c r="P1187" s="181"/>
      <c r="Q1187" s="199"/>
      <c r="R1187" s="197" t="str">
        <f t="shared" si="456"/>
        <v/>
      </c>
      <c r="S1187" s="197" t="str">
        <f t="shared" si="457"/>
        <v/>
      </c>
    </row>
    <row r="1188" spans="1:19" ht="38.25" hidden="1">
      <c r="A1188" s="200">
        <v>92430</v>
      </c>
      <c r="B1188" s="205" t="s">
        <v>230</v>
      </c>
      <c r="C1188" s="127" t="s">
        <v>1433</v>
      </c>
      <c r="D1188" s="121" t="s">
        <v>232</v>
      </c>
      <c r="E1188" s="122">
        <v>41.13</v>
      </c>
      <c r="F1188" s="123">
        <f t="shared" si="450"/>
        <v>49.59</v>
      </c>
      <c r="G1188" s="206"/>
      <c r="H1188" s="183"/>
      <c r="I1188" s="182">
        <f t="shared" si="451"/>
        <v>0</v>
      </c>
      <c r="J1188" s="182">
        <f t="shared" si="452"/>
        <v>0</v>
      </c>
      <c r="K1188" s="179"/>
      <c r="L1188" s="183">
        <f t="shared" si="453"/>
        <v>0</v>
      </c>
      <c r="M1188" s="183">
        <f t="shared" si="453"/>
        <v>0</v>
      </c>
      <c r="N1188" s="184">
        <f t="shared" si="454"/>
        <v>0</v>
      </c>
      <c r="O1188" s="184">
        <f t="shared" si="455"/>
        <v>0</v>
      </c>
      <c r="P1188" s="181"/>
      <c r="Q1188" s="199"/>
      <c r="R1188" s="197" t="str">
        <f t="shared" si="456"/>
        <v/>
      </c>
      <c r="S1188" s="197" t="str">
        <f t="shared" si="457"/>
        <v/>
      </c>
    </row>
    <row r="1189" spans="1:19" ht="38.25" hidden="1">
      <c r="A1189" s="200">
        <v>92431</v>
      </c>
      <c r="B1189" s="205" t="s">
        <v>230</v>
      </c>
      <c r="C1189" s="127" t="s">
        <v>1434</v>
      </c>
      <c r="D1189" s="121" t="s">
        <v>232</v>
      </c>
      <c r="E1189" s="122">
        <v>35.82</v>
      </c>
      <c r="F1189" s="123">
        <f t="shared" si="450"/>
        <v>43.18</v>
      </c>
      <c r="G1189" s="206"/>
      <c r="H1189" s="183"/>
      <c r="I1189" s="182">
        <f t="shared" si="451"/>
        <v>0</v>
      </c>
      <c r="J1189" s="182">
        <f t="shared" si="452"/>
        <v>0</v>
      </c>
      <c r="K1189" s="179"/>
      <c r="L1189" s="183">
        <f t="shared" si="453"/>
        <v>0</v>
      </c>
      <c r="M1189" s="183">
        <f t="shared" si="453"/>
        <v>0</v>
      </c>
      <c r="N1189" s="184">
        <f t="shared" si="454"/>
        <v>0</v>
      </c>
      <c r="O1189" s="184">
        <f t="shared" si="455"/>
        <v>0</v>
      </c>
      <c r="P1189" s="181"/>
      <c r="Q1189" s="199"/>
      <c r="R1189" s="197" t="str">
        <f t="shared" si="456"/>
        <v/>
      </c>
      <c r="S1189" s="197" t="str">
        <f t="shared" si="457"/>
        <v/>
      </c>
    </row>
    <row r="1190" spans="1:19" ht="38.25" hidden="1">
      <c r="A1190" s="200">
        <v>92432</v>
      </c>
      <c r="B1190" s="205" t="s">
        <v>230</v>
      </c>
      <c r="C1190" s="127" t="s">
        <v>1435</v>
      </c>
      <c r="D1190" s="121" t="s">
        <v>232</v>
      </c>
      <c r="E1190" s="122">
        <v>52.07</v>
      </c>
      <c r="F1190" s="123">
        <f t="shared" si="450"/>
        <v>62.78</v>
      </c>
      <c r="G1190" s="206"/>
      <c r="H1190" s="183"/>
      <c r="I1190" s="182">
        <f t="shared" si="451"/>
        <v>0</v>
      </c>
      <c r="J1190" s="182">
        <f t="shared" si="452"/>
        <v>0</v>
      </c>
      <c r="K1190" s="179"/>
      <c r="L1190" s="183">
        <f t="shared" si="453"/>
        <v>0</v>
      </c>
      <c r="M1190" s="183">
        <f t="shared" si="453"/>
        <v>0</v>
      </c>
      <c r="N1190" s="184">
        <f t="shared" si="454"/>
        <v>0</v>
      </c>
      <c r="O1190" s="184">
        <f t="shared" si="455"/>
        <v>0</v>
      </c>
      <c r="P1190" s="181"/>
      <c r="Q1190" s="199"/>
      <c r="R1190" s="197" t="str">
        <f t="shared" si="456"/>
        <v/>
      </c>
      <c r="S1190" s="197" t="str">
        <f t="shared" si="457"/>
        <v/>
      </c>
    </row>
    <row r="1191" spans="1:19" ht="38.25" hidden="1">
      <c r="A1191" s="200">
        <v>92433</v>
      </c>
      <c r="B1191" s="205" t="s">
        <v>230</v>
      </c>
      <c r="C1191" s="127" t="s">
        <v>1436</v>
      </c>
      <c r="D1191" s="121" t="s">
        <v>232</v>
      </c>
      <c r="E1191" s="122">
        <v>46.76</v>
      </c>
      <c r="F1191" s="123">
        <f t="shared" si="450"/>
        <v>56.37</v>
      </c>
      <c r="G1191" s="206"/>
      <c r="H1191" s="183"/>
      <c r="I1191" s="182">
        <f t="shared" si="451"/>
        <v>0</v>
      </c>
      <c r="J1191" s="182">
        <f t="shared" si="452"/>
        <v>0</v>
      </c>
      <c r="K1191" s="179"/>
      <c r="L1191" s="183">
        <f t="shared" si="453"/>
        <v>0</v>
      </c>
      <c r="M1191" s="183">
        <f t="shared" si="453"/>
        <v>0</v>
      </c>
      <c r="N1191" s="184">
        <f t="shared" si="454"/>
        <v>0</v>
      </c>
      <c r="O1191" s="184">
        <f t="shared" si="455"/>
        <v>0</v>
      </c>
      <c r="P1191" s="181"/>
      <c r="Q1191" s="199"/>
      <c r="R1191" s="197" t="str">
        <f t="shared" si="456"/>
        <v/>
      </c>
      <c r="S1191" s="197" t="str">
        <f t="shared" si="457"/>
        <v/>
      </c>
    </row>
    <row r="1192" spans="1:19" ht="38.25" hidden="1">
      <c r="A1192" s="200">
        <v>92434</v>
      </c>
      <c r="B1192" s="205" t="s">
        <v>230</v>
      </c>
      <c r="C1192" s="127" t="s">
        <v>1437</v>
      </c>
      <c r="D1192" s="121" t="s">
        <v>232</v>
      </c>
      <c r="E1192" s="122">
        <v>39.24</v>
      </c>
      <c r="F1192" s="123">
        <f t="shared" si="450"/>
        <v>47.31</v>
      </c>
      <c r="G1192" s="206"/>
      <c r="H1192" s="183"/>
      <c r="I1192" s="182">
        <f t="shared" si="451"/>
        <v>0</v>
      </c>
      <c r="J1192" s="182">
        <f t="shared" si="452"/>
        <v>0</v>
      </c>
      <c r="K1192" s="179"/>
      <c r="L1192" s="183">
        <f t="shared" si="453"/>
        <v>0</v>
      </c>
      <c r="M1192" s="183">
        <f t="shared" si="453"/>
        <v>0</v>
      </c>
      <c r="N1192" s="184">
        <f t="shared" si="454"/>
        <v>0</v>
      </c>
      <c r="O1192" s="184">
        <f t="shared" si="455"/>
        <v>0</v>
      </c>
      <c r="P1192" s="181"/>
      <c r="Q1192" s="199"/>
      <c r="R1192" s="197" t="str">
        <f t="shared" si="456"/>
        <v/>
      </c>
      <c r="S1192" s="197" t="str">
        <f t="shared" si="457"/>
        <v/>
      </c>
    </row>
    <row r="1193" spans="1:19" ht="38.25" hidden="1">
      <c r="A1193" s="200">
        <v>92435</v>
      </c>
      <c r="B1193" s="205" t="s">
        <v>230</v>
      </c>
      <c r="C1193" s="127" t="s">
        <v>1438</v>
      </c>
      <c r="D1193" s="121" t="s">
        <v>232</v>
      </c>
      <c r="E1193" s="122">
        <v>34.1</v>
      </c>
      <c r="F1193" s="123">
        <f t="shared" si="450"/>
        <v>41.11</v>
      </c>
      <c r="G1193" s="206"/>
      <c r="H1193" s="183"/>
      <c r="I1193" s="182">
        <f t="shared" si="451"/>
        <v>0</v>
      </c>
      <c r="J1193" s="182">
        <f t="shared" si="452"/>
        <v>0</v>
      </c>
      <c r="K1193" s="179"/>
      <c r="L1193" s="183">
        <f t="shared" si="453"/>
        <v>0</v>
      </c>
      <c r="M1193" s="183">
        <f t="shared" si="453"/>
        <v>0</v>
      </c>
      <c r="N1193" s="184">
        <f t="shared" si="454"/>
        <v>0</v>
      </c>
      <c r="O1193" s="184">
        <f t="shared" si="455"/>
        <v>0</v>
      </c>
      <c r="P1193" s="181"/>
      <c r="Q1193" s="199"/>
      <c r="R1193" s="197" t="str">
        <f t="shared" si="456"/>
        <v/>
      </c>
      <c r="S1193" s="197" t="str">
        <f t="shared" si="457"/>
        <v/>
      </c>
    </row>
    <row r="1194" spans="1:19" ht="38.25" hidden="1">
      <c r="A1194" s="200">
        <v>92436</v>
      </c>
      <c r="B1194" s="205" t="s">
        <v>230</v>
      </c>
      <c r="C1194" s="127" t="s">
        <v>1439</v>
      </c>
      <c r="D1194" s="121" t="s">
        <v>232</v>
      </c>
      <c r="E1194" s="122">
        <v>49.79</v>
      </c>
      <c r="F1194" s="123">
        <f t="shared" si="450"/>
        <v>60.03</v>
      </c>
      <c r="G1194" s="206"/>
      <c r="H1194" s="183"/>
      <c r="I1194" s="182">
        <f t="shared" si="451"/>
        <v>0</v>
      </c>
      <c r="J1194" s="182">
        <f t="shared" si="452"/>
        <v>0</v>
      </c>
      <c r="K1194" s="179"/>
      <c r="L1194" s="183">
        <f t="shared" si="453"/>
        <v>0</v>
      </c>
      <c r="M1194" s="183">
        <f t="shared" si="453"/>
        <v>0</v>
      </c>
      <c r="N1194" s="184">
        <f t="shared" si="454"/>
        <v>0</v>
      </c>
      <c r="O1194" s="184">
        <f t="shared" si="455"/>
        <v>0</v>
      </c>
      <c r="P1194" s="181"/>
      <c r="Q1194" s="199"/>
      <c r="R1194" s="197" t="str">
        <f t="shared" si="456"/>
        <v/>
      </c>
      <c r="S1194" s="197" t="str">
        <f t="shared" si="457"/>
        <v/>
      </c>
    </row>
    <row r="1195" spans="1:19" ht="38.25" hidden="1">
      <c r="A1195" s="200">
        <v>92437</v>
      </c>
      <c r="B1195" s="205" t="s">
        <v>230</v>
      </c>
      <c r="C1195" s="127" t="s">
        <v>1440</v>
      </c>
      <c r="D1195" s="121" t="s">
        <v>232</v>
      </c>
      <c r="E1195" s="122">
        <v>44.68</v>
      </c>
      <c r="F1195" s="123">
        <f t="shared" si="450"/>
        <v>53.87</v>
      </c>
      <c r="G1195" s="206"/>
      <c r="H1195" s="183"/>
      <c r="I1195" s="182">
        <f t="shared" si="451"/>
        <v>0</v>
      </c>
      <c r="J1195" s="182">
        <f t="shared" si="452"/>
        <v>0</v>
      </c>
      <c r="K1195" s="179"/>
      <c r="L1195" s="183">
        <f t="shared" si="453"/>
        <v>0</v>
      </c>
      <c r="M1195" s="183">
        <f t="shared" si="453"/>
        <v>0</v>
      </c>
      <c r="N1195" s="184">
        <f t="shared" si="454"/>
        <v>0</v>
      </c>
      <c r="O1195" s="184">
        <f t="shared" si="455"/>
        <v>0</v>
      </c>
      <c r="P1195" s="181"/>
      <c r="Q1195" s="199"/>
      <c r="R1195" s="197" t="str">
        <f t="shared" si="456"/>
        <v/>
      </c>
      <c r="S1195" s="197" t="str">
        <f t="shared" si="457"/>
        <v/>
      </c>
    </row>
    <row r="1196" spans="1:19" ht="38.25" hidden="1">
      <c r="A1196" s="200">
        <v>92438</v>
      </c>
      <c r="B1196" s="205" t="s">
        <v>230</v>
      </c>
      <c r="C1196" s="127" t="s">
        <v>1441</v>
      </c>
      <c r="D1196" s="121" t="s">
        <v>232</v>
      </c>
      <c r="E1196" s="122">
        <v>37.880000000000003</v>
      </c>
      <c r="F1196" s="123">
        <f t="shared" si="450"/>
        <v>45.67</v>
      </c>
      <c r="G1196" s="206"/>
      <c r="H1196" s="183"/>
      <c r="I1196" s="182">
        <f t="shared" si="451"/>
        <v>0</v>
      </c>
      <c r="J1196" s="182">
        <f t="shared" si="452"/>
        <v>0</v>
      </c>
      <c r="K1196" s="179"/>
      <c r="L1196" s="183">
        <f t="shared" si="453"/>
        <v>0</v>
      </c>
      <c r="M1196" s="183">
        <f t="shared" si="453"/>
        <v>0</v>
      </c>
      <c r="N1196" s="184">
        <f t="shared" si="454"/>
        <v>0</v>
      </c>
      <c r="O1196" s="184">
        <f t="shared" si="455"/>
        <v>0</v>
      </c>
      <c r="P1196" s="181"/>
      <c r="Q1196" s="199"/>
      <c r="R1196" s="197" t="str">
        <f t="shared" si="456"/>
        <v/>
      </c>
      <c r="S1196" s="197" t="str">
        <f t="shared" si="457"/>
        <v/>
      </c>
    </row>
    <row r="1197" spans="1:19" ht="38.25" hidden="1">
      <c r="A1197" s="200">
        <v>92439</v>
      </c>
      <c r="B1197" s="205" t="s">
        <v>230</v>
      </c>
      <c r="C1197" s="127" t="s">
        <v>1442</v>
      </c>
      <c r="D1197" s="121" t="s">
        <v>232</v>
      </c>
      <c r="E1197" s="122">
        <v>32.869999999999997</v>
      </c>
      <c r="F1197" s="123">
        <f t="shared" si="450"/>
        <v>39.630000000000003</v>
      </c>
      <c r="G1197" s="206"/>
      <c r="H1197" s="183"/>
      <c r="I1197" s="182">
        <f t="shared" si="451"/>
        <v>0</v>
      </c>
      <c r="J1197" s="182">
        <f t="shared" si="452"/>
        <v>0</v>
      </c>
      <c r="K1197" s="179"/>
      <c r="L1197" s="183">
        <f t="shared" si="453"/>
        <v>0</v>
      </c>
      <c r="M1197" s="183">
        <f t="shared" si="453"/>
        <v>0</v>
      </c>
      <c r="N1197" s="184">
        <f t="shared" si="454"/>
        <v>0</v>
      </c>
      <c r="O1197" s="184">
        <f t="shared" si="455"/>
        <v>0</v>
      </c>
      <c r="P1197" s="181"/>
      <c r="Q1197" s="199"/>
      <c r="R1197" s="197" t="str">
        <f t="shared" si="456"/>
        <v/>
      </c>
      <c r="S1197" s="197" t="str">
        <f t="shared" si="457"/>
        <v/>
      </c>
    </row>
    <row r="1198" spans="1:19" ht="38.25" hidden="1">
      <c r="A1198" s="200">
        <v>92440</v>
      </c>
      <c r="B1198" s="205" t="s">
        <v>230</v>
      </c>
      <c r="C1198" s="127" t="s">
        <v>1443</v>
      </c>
      <c r="D1198" s="121" t="s">
        <v>232</v>
      </c>
      <c r="E1198" s="122">
        <v>48.15</v>
      </c>
      <c r="F1198" s="123">
        <f t="shared" si="450"/>
        <v>58.05</v>
      </c>
      <c r="G1198" s="206"/>
      <c r="H1198" s="183"/>
      <c r="I1198" s="182">
        <f t="shared" si="451"/>
        <v>0</v>
      </c>
      <c r="J1198" s="182">
        <f t="shared" si="452"/>
        <v>0</v>
      </c>
      <c r="K1198" s="179"/>
      <c r="L1198" s="183">
        <f t="shared" si="453"/>
        <v>0</v>
      </c>
      <c r="M1198" s="183">
        <f t="shared" si="453"/>
        <v>0</v>
      </c>
      <c r="N1198" s="184">
        <f t="shared" si="454"/>
        <v>0</v>
      </c>
      <c r="O1198" s="184">
        <f t="shared" si="455"/>
        <v>0</v>
      </c>
      <c r="P1198" s="181"/>
      <c r="Q1198" s="199"/>
      <c r="R1198" s="197" t="str">
        <f t="shared" si="456"/>
        <v/>
      </c>
      <c r="S1198" s="197" t="str">
        <f t="shared" si="457"/>
        <v/>
      </c>
    </row>
    <row r="1199" spans="1:19" ht="38.25" hidden="1">
      <c r="A1199" s="200">
        <v>92441</v>
      </c>
      <c r="B1199" s="205" t="s">
        <v>230</v>
      </c>
      <c r="C1199" s="127" t="s">
        <v>1444</v>
      </c>
      <c r="D1199" s="121" t="s">
        <v>232</v>
      </c>
      <c r="E1199" s="122">
        <v>43.19</v>
      </c>
      <c r="F1199" s="123">
        <f t="shared" si="450"/>
        <v>52.07</v>
      </c>
      <c r="G1199" s="206"/>
      <c r="H1199" s="183"/>
      <c r="I1199" s="182">
        <f t="shared" si="451"/>
        <v>0</v>
      </c>
      <c r="J1199" s="182">
        <f t="shared" si="452"/>
        <v>0</v>
      </c>
      <c r="K1199" s="179"/>
      <c r="L1199" s="183">
        <f t="shared" si="453"/>
        <v>0</v>
      </c>
      <c r="M1199" s="183">
        <f t="shared" si="453"/>
        <v>0</v>
      </c>
      <c r="N1199" s="184">
        <f t="shared" si="454"/>
        <v>0</v>
      </c>
      <c r="O1199" s="184">
        <f t="shared" si="455"/>
        <v>0</v>
      </c>
      <c r="P1199" s="181"/>
      <c r="Q1199" s="199"/>
      <c r="R1199" s="197" t="str">
        <f t="shared" si="456"/>
        <v/>
      </c>
      <c r="S1199" s="197" t="str">
        <f t="shared" si="457"/>
        <v/>
      </c>
    </row>
    <row r="1200" spans="1:19" ht="38.25" hidden="1">
      <c r="A1200" s="200">
        <v>92442</v>
      </c>
      <c r="B1200" s="205" t="s">
        <v>230</v>
      </c>
      <c r="C1200" s="127" t="s">
        <v>1445</v>
      </c>
      <c r="D1200" s="121" t="s">
        <v>232</v>
      </c>
      <c r="E1200" s="122">
        <v>35.18</v>
      </c>
      <c r="F1200" s="123">
        <f t="shared" si="450"/>
        <v>42.41</v>
      </c>
      <c r="G1200" s="206"/>
      <c r="H1200" s="183"/>
      <c r="I1200" s="182">
        <f t="shared" si="451"/>
        <v>0</v>
      </c>
      <c r="J1200" s="182">
        <f t="shared" si="452"/>
        <v>0</v>
      </c>
      <c r="K1200" s="179"/>
      <c r="L1200" s="183">
        <f t="shared" si="453"/>
        <v>0</v>
      </c>
      <c r="M1200" s="183">
        <f t="shared" si="453"/>
        <v>0</v>
      </c>
      <c r="N1200" s="184">
        <f t="shared" si="454"/>
        <v>0</v>
      </c>
      <c r="O1200" s="184">
        <f t="shared" si="455"/>
        <v>0</v>
      </c>
      <c r="P1200" s="181"/>
      <c r="Q1200" s="199"/>
      <c r="R1200" s="197" t="str">
        <f t="shared" si="456"/>
        <v/>
      </c>
      <c r="S1200" s="197" t="str">
        <f t="shared" si="457"/>
        <v/>
      </c>
    </row>
    <row r="1201" spans="1:19" ht="38.25" hidden="1">
      <c r="A1201" s="200">
        <v>92443</v>
      </c>
      <c r="B1201" s="205" t="s">
        <v>230</v>
      </c>
      <c r="C1201" s="127" t="s">
        <v>1446</v>
      </c>
      <c r="D1201" s="121" t="s">
        <v>232</v>
      </c>
      <c r="E1201" s="122">
        <v>30.36</v>
      </c>
      <c r="F1201" s="123">
        <f t="shared" si="450"/>
        <v>36.6</v>
      </c>
      <c r="G1201" s="206"/>
      <c r="H1201" s="183"/>
      <c r="I1201" s="182">
        <f t="shared" si="451"/>
        <v>0</v>
      </c>
      <c r="J1201" s="182">
        <f t="shared" si="452"/>
        <v>0</v>
      </c>
      <c r="K1201" s="179"/>
      <c r="L1201" s="183">
        <f t="shared" si="453"/>
        <v>0</v>
      </c>
      <c r="M1201" s="183">
        <f t="shared" si="453"/>
        <v>0</v>
      </c>
      <c r="N1201" s="184">
        <f t="shared" si="454"/>
        <v>0</v>
      </c>
      <c r="O1201" s="184">
        <f t="shared" si="455"/>
        <v>0</v>
      </c>
      <c r="P1201" s="181"/>
      <c r="Q1201" s="199"/>
      <c r="R1201" s="197" t="str">
        <f t="shared" si="456"/>
        <v/>
      </c>
      <c r="S1201" s="197" t="str">
        <f t="shared" si="457"/>
        <v/>
      </c>
    </row>
    <row r="1202" spans="1:19" ht="38.25" hidden="1">
      <c r="A1202" s="200">
        <v>92444</v>
      </c>
      <c r="B1202" s="205" t="s">
        <v>230</v>
      </c>
      <c r="C1202" s="127" t="s">
        <v>1447</v>
      </c>
      <c r="D1202" s="121" t="s">
        <v>232</v>
      </c>
      <c r="E1202" s="122">
        <v>45.14</v>
      </c>
      <c r="F1202" s="123">
        <f t="shared" si="450"/>
        <v>54.42</v>
      </c>
      <c r="G1202" s="206"/>
      <c r="H1202" s="183"/>
      <c r="I1202" s="182">
        <f t="shared" si="451"/>
        <v>0</v>
      </c>
      <c r="J1202" s="182">
        <f t="shared" si="452"/>
        <v>0</v>
      </c>
      <c r="K1202" s="179"/>
      <c r="L1202" s="183">
        <f t="shared" si="453"/>
        <v>0</v>
      </c>
      <c r="M1202" s="183">
        <f t="shared" si="453"/>
        <v>0</v>
      </c>
      <c r="N1202" s="184">
        <f t="shared" si="454"/>
        <v>0</v>
      </c>
      <c r="O1202" s="184">
        <f t="shared" si="455"/>
        <v>0</v>
      </c>
      <c r="P1202" s="181"/>
      <c r="Q1202" s="199"/>
      <c r="R1202" s="197" t="str">
        <f t="shared" si="456"/>
        <v/>
      </c>
      <c r="S1202" s="197" t="str">
        <f t="shared" si="457"/>
        <v/>
      </c>
    </row>
    <row r="1203" spans="1:19" ht="38.25" hidden="1">
      <c r="A1203" s="200">
        <v>92445</v>
      </c>
      <c r="B1203" s="205" t="s">
        <v>230</v>
      </c>
      <c r="C1203" s="127" t="s">
        <v>1448</v>
      </c>
      <c r="D1203" s="121" t="s">
        <v>232</v>
      </c>
      <c r="E1203" s="122">
        <v>40.31</v>
      </c>
      <c r="F1203" s="123">
        <f t="shared" si="450"/>
        <v>48.6</v>
      </c>
      <c r="G1203" s="206"/>
      <c r="H1203" s="183"/>
      <c r="I1203" s="182">
        <f t="shared" si="451"/>
        <v>0</v>
      </c>
      <c r="J1203" s="182">
        <f t="shared" si="452"/>
        <v>0</v>
      </c>
      <c r="K1203" s="179"/>
      <c r="L1203" s="183">
        <f t="shared" si="453"/>
        <v>0</v>
      </c>
      <c r="M1203" s="183">
        <f t="shared" si="453"/>
        <v>0</v>
      </c>
      <c r="N1203" s="184">
        <f t="shared" si="454"/>
        <v>0</v>
      </c>
      <c r="O1203" s="184">
        <f t="shared" si="455"/>
        <v>0</v>
      </c>
      <c r="P1203" s="181"/>
      <c r="Q1203" s="199"/>
      <c r="R1203" s="197" t="str">
        <f t="shared" si="456"/>
        <v/>
      </c>
      <c r="S1203" s="197" t="str">
        <f t="shared" si="457"/>
        <v/>
      </c>
    </row>
    <row r="1204" spans="1:19" ht="25.5" hidden="1">
      <c r="A1204" s="200">
        <v>92446</v>
      </c>
      <c r="B1204" s="205" t="s">
        <v>230</v>
      </c>
      <c r="C1204" s="127" t="s">
        <v>1449</v>
      </c>
      <c r="D1204" s="121" t="s">
        <v>232</v>
      </c>
      <c r="E1204" s="122">
        <v>157.76</v>
      </c>
      <c r="F1204" s="123">
        <f t="shared" si="450"/>
        <v>190.2</v>
      </c>
      <c r="G1204" s="206"/>
      <c r="H1204" s="183"/>
      <c r="I1204" s="182">
        <f t="shared" si="451"/>
        <v>0</v>
      </c>
      <c r="J1204" s="182">
        <f t="shared" si="452"/>
        <v>0</v>
      </c>
      <c r="K1204" s="179"/>
      <c r="L1204" s="183">
        <f t="shared" si="453"/>
        <v>0</v>
      </c>
      <c r="M1204" s="183">
        <f t="shared" si="453"/>
        <v>0</v>
      </c>
      <c r="N1204" s="184">
        <f t="shared" si="454"/>
        <v>0</v>
      </c>
      <c r="O1204" s="184">
        <f t="shared" si="455"/>
        <v>0</v>
      </c>
      <c r="P1204" s="181"/>
      <c r="Q1204" s="199"/>
      <c r="R1204" s="197" t="str">
        <f t="shared" si="456"/>
        <v/>
      </c>
      <c r="S1204" s="197" t="str">
        <f t="shared" si="457"/>
        <v/>
      </c>
    </row>
    <row r="1205" spans="1:19" ht="25.5" hidden="1">
      <c r="A1205" s="200">
        <v>92447</v>
      </c>
      <c r="B1205" s="205" t="s">
        <v>230</v>
      </c>
      <c r="C1205" s="127" t="s">
        <v>1450</v>
      </c>
      <c r="D1205" s="121" t="s">
        <v>232</v>
      </c>
      <c r="E1205" s="122">
        <v>113.39</v>
      </c>
      <c r="F1205" s="123">
        <f t="shared" si="450"/>
        <v>136.69999999999999</v>
      </c>
      <c r="G1205" s="206"/>
      <c r="H1205" s="183"/>
      <c r="I1205" s="182">
        <f t="shared" si="451"/>
        <v>0</v>
      </c>
      <c r="J1205" s="182">
        <f t="shared" si="452"/>
        <v>0</v>
      </c>
      <c r="K1205" s="179"/>
      <c r="L1205" s="183">
        <f t="shared" si="453"/>
        <v>0</v>
      </c>
      <c r="M1205" s="183">
        <f t="shared" si="453"/>
        <v>0</v>
      </c>
      <c r="N1205" s="184">
        <f t="shared" si="454"/>
        <v>0</v>
      </c>
      <c r="O1205" s="184">
        <f t="shared" si="455"/>
        <v>0</v>
      </c>
      <c r="P1205" s="181"/>
      <c r="Q1205" s="199"/>
      <c r="R1205" s="197" t="str">
        <f t="shared" si="456"/>
        <v/>
      </c>
      <c r="S1205" s="197" t="str">
        <f t="shared" si="457"/>
        <v/>
      </c>
    </row>
    <row r="1206" spans="1:19" ht="25.5" hidden="1">
      <c r="A1206" s="200">
        <v>92448</v>
      </c>
      <c r="B1206" s="205" t="s">
        <v>230</v>
      </c>
      <c r="C1206" s="127" t="s">
        <v>1451</v>
      </c>
      <c r="D1206" s="121" t="s">
        <v>232</v>
      </c>
      <c r="E1206" s="122">
        <v>89.71</v>
      </c>
      <c r="F1206" s="123">
        <f t="shared" si="450"/>
        <v>108.15</v>
      </c>
      <c r="G1206" s="206"/>
      <c r="H1206" s="183"/>
      <c r="I1206" s="182">
        <f t="shared" si="451"/>
        <v>0</v>
      </c>
      <c r="J1206" s="182">
        <f t="shared" si="452"/>
        <v>0</v>
      </c>
      <c r="K1206" s="179"/>
      <c r="L1206" s="183">
        <f t="shared" si="453"/>
        <v>0</v>
      </c>
      <c r="M1206" s="183">
        <f t="shared" si="453"/>
        <v>0</v>
      </c>
      <c r="N1206" s="184">
        <f t="shared" si="454"/>
        <v>0</v>
      </c>
      <c r="O1206" s="184">
        <f t="shared" si="455"/>
        <v>0</v>
      </c>
      <c r="P1206" s="181"/>
      <c r="Q1206" s="199"/>
      <c r="R1206" s="197" t="str">
        <f t="shared" si="456"/>
        <v/>
      </c>
      <c r="S1206" s="197" t="str">
        <f t="shared" si="457"/>
        <v/>
      </c>
    </row>
    <row r="1207" spans="1:19" ht="25.5" hidden="1">
      <c r="A1207" s="200">
        <v>92449</v>
      </c>
      <c r="B1207" s="205" t="s">
        <v>230</v>
      </c>
      <c r="C1207" s="127" t="s">
        <v>1452</v>
      </c>
      <c r="D1207" s="121" t="s">
        <v>232</v>
      </c>
      <c r="E1207" s="122">
        <v>151.47999999999999</v>
      </c>
      <c r="F1207" s="123">
        <f t="shared" ref="F1207:F1270" si="458">IF(E1207=0,0,ROUND(E1207*(1+E$10)*(1-E$11),2))</f>
        <v>182.62</v>
      </c>
      <c r="G1207" s="206"/>
      <c r="H1207" s="183"/>
      <c r="I1207" s="182">
        <f t="shared" si="451"/>
        <v>0</v>
      </c>
      <c r="J1207" s="182">
        <f t="shared" si="452"/>
        <v>0</v>
      </c>
      <c r="K1207" s="179"/>
      <c r="L1207" s="183">
        <f t="shared" ref="L1207:M1270" si="459">G1207</f>
        <v>0</v>
      </c>
      <c r="M1207" s="183">
        <f t="shared" si="459"/>
        <v>0</v>
      </c>
      <c r="N1207" s="184">
        <f t="shared" ref="N1207:N1270" si="460">IF(ISBLANK(E1207),0,ROUND(F1207*L1207,2))</f>
        <v>0</v>
      </c>
      <c r="O1207" s="184">
        <f t="shared" ref="O1207:O1270" si="461">IF(ISBLANK(L1207),0,ROUND(L1207*M1207,2))</f>
        <v>0</v>
      </c>
      <c r="P1207" s="181"/>
      <c r="Q1207" s="199"/>
      <c r="R1207" s="197" t="str">
        <f t="shared" si="456"/>
        <v/>
      </c>
      <c r="S1207" s="197" t="str">
        <f t="shared" si="457"/>
        <v/>
      </c>
    </row>
    <row r="1208" spans="1:19" ht="25.5" hidden="1">
      <c r="A1208" s="200">
        <v>92450</v>
      </c>
      <c r="B1208" s="205" t="s">
        <v>230</v>
      </c>
      <c r="C1208" s="127" t="s">
        <v>1453</v>
      </c>
      <c r="D1208" s="121" t="s">
        <v>232</v>
      </c>
      <c r="E1208" s="122">
        <v>199.78</v>
      </c>
      <c r="F1208" s="123">
        <f t="shared" si="458"/>
        <v>240.85</v>
      </c>
      <c r="G1208" s="206"/>
      <c r="H1208" s="183"/>
      <c r="I1208" s="182">
        <f t="shared" si="451"/>
        <v>0</v>
      </c>
      <c r="J1208" s="182">
        <f t="shared" si="452"/>
        <v>0</v>
      </c>
      <c r="K1208" s="179"/>
      <c r="L1208" s="183">
        <f t="shared" si="459"/>
        <v>0</v>
      </c>
      <c r="M1208" s="183">
        <f t="shared" si="459"/>
        <v>0</v>
      </c>
      <c r="N1208" s="184">
        <f t="shared" si="460"/>
        <v>0</v>
      </c>
      <c r="O1208" s="184">
        <f t="shared" si="461"/>
        <v>0</v>
      </c>
      <c r="P1208" s="181"/>
      <c r="Q1208" s="199"/>
      <c r="R1208" s="197" t="str">
        <f t="shared" si="456"/>
        <v/>
      </c>
      <c r="S1208" s="197" t="str">
        <f t="shared" si="457"/>
        <v/>
      </c>
    </row>
    <row r="1209" spans="1:19" ht="25.5" hidden="1">
      <c r="A1209" s="200">
        <v>92451</v>
      </c>
      <c r="B1209" s="205" t="s">
        <v>230</v>
      </c>
      <c r="C1209" s="127" t="s">
        <v>1454</v>
      </c>
      <c r="D1209" s="121" t="s">
        <v>232</v>
      </c>
      <c r="E1209" s="122">
        <v>106.02</v>
      </c>
      <c r="F1209" s="123">
        <f t="shared" si="458"/>
        <v>127.82</v>
      </c>
      <c r="G1209" s="206"/>
      <c r="H1209" s="183"/>
      <c r="I1209" s="182">
        <f t="shared" si="451"/>
        <v>0</v>
      </c>
      <c r="J1209" s="182">
        <f t="shared" si="452"/>
        <v>0</v>
      </c>
      <c r="K1209" s="179"/>
      <c r="L1209" s="183">
        <f t="shared" si="459"/>
        <v>0</v>
      </c>
      <c r="M1209" s="183">
        <f t="shared" si="459"/>
        <v>0</v>
      </c>
      <c r="N1209" s="184">
        <f t="shared" si="460"/>
        <v>0</v>
      </c>
      <c r="O1209" s="184">
        <f t="shared" si="461"/>
        <v>0</v>
      </c>
      <c r="P1209" s="181"/>
      <c r="Q1209" s="199"/>
      <c r="R1209" s="197" t="str">
        <f t="shared" si="456"/>
        <v/>
      </c>
      <c r="S1209" s="197" t="str">
        <f t="shared" si="457"/>
        <v/>
      </c>
    </row>
    <row r="1210" spans="1:19" ht="25.5" hidden="1">
      <c r="A1210" s="200">
        <v>92452</v>
      </c>
      <c r="B1210" s="205" t="s">
        <v>230</v>
      </c>
      <c r="C1210" s="127" t="s">
        <v>1455</v>
      </c>
      <c r="D1210" s="121" t="s">
        <v>232</v>
      </c>
      <c r="E1210" s="122">
        <v>104.92</v>
      </c>
      <c r="F1210" s="123">
        <f t="shared" si="458"/>
        <v>126.49</v>
      </c>
      <c r="G1210" s="206"/>
      <c r="H1210" s="183"/>
      <c r="I1210" s="182">
        <f t="shared" si="451"/>
        <v>0</v>
      </c>
      <c r="J1210" s="182">
        <f t="shared" si="452"/>
        <v>0</v>
      </c>
      <c r="K1210" s="179"/>
      <c r="L1210" s="183">
        <f t="shared" si="459"/>
        <v>0</v>
      </c>
      <c r="M1210" s="183">
        <f t="shared" si="459"/>
        <v>0</v>
      </c>
      <c r="N1210" s="184">
        <f t="shared" si="460"/>
        <v>0</v>
      </c>
      <c r="O1210" s="184">
        <f t="shared" si="461"/>
        <v>0</v>
      </c>
      <c r="P1210" s="181"/>
      <c r="Q1210" s="199"/>
      <c r="R1210" s="197" t="str">
        <f t="shared" si="456"/>
        <v/>
      </c>
      <c r="S1210" s="197" t="str">
        <f t="shared" si="457"/>
        <v/>
      </c>
    </row>
    <row r="1211" spans="1:19" ht="25.5" hidden="1">
      <c r="A1211" s="200">
        <v>92453</v>
      </c>
      <c r="B1211" s="205" t="s">
        <v>230</v>
      </c>
      <c r="C1211" s="127" t="s">
        <v>1456</v>
      </c>
      <c r="D1211" s="121" t="s">
        <v>232</v>
      </c>
      <c r="E1211" s="122">
        <v>129.16</v>
      </c>
      <c r="F1211" s="123">
        <f t="shared" si="458"/>
        <v>155.72</v>
      </c>
      <c r="G1211" s="206"/>
      <c r="H1211" s="183"/>
      <c r="I1211" s="182">
        <f t="shared" si="451"/>
        <v>0</v>
      </c>
      <c r="J1211" s="182">
        <f t="shared" si="452"/>
        <v>0</v>
      </c>
      <c r="K1211" s="179"/>
      <c r="L1211" s="183">
        <f t="shared" si="459"/>
        <v>0</v>
      </c>
      <c r="M1211" s="183">
        <f t="shared" si="459"/>
        <v>0</v>
      </c>
      <c r="N1211" s="184">
        <f t="shared" si="460"/>
        <v>0</v>
      </c>
      <c r="O1211" s="184">
        <f t="shared" si="461"/>
        <v>0</v>
      </c>
      <c r="P1211" s="181"/>
      <c r="Q1211" s="199"/>
      <c r="R1211" s="197" t="str">
        <f t="shared" si="456"/>
        <v/>
      </c>
      <c r="S1211" s="197" t="str">
        <f t="shared" si="457"/>
        <v/>
      </c>
    </row>
    <row r="1212" spans="1:19" ht="25.5" hidden="1">
      <c r="A1212" s="200">
        <v>92454</v>
      </c>
      <c r="B1212" s="205" t="s">
        <v>230</v>
      </c>
      <c r="C1212" s="127" t="s">
        <v>1457</v>
      </c>
      <c r="D1212" s="121" t="s">
        <v>232</v>
      </c>
      <c r="E1212" s="122">
        <v>181.06</v>
      </c>
      <c r="F1212" s="123">
        <f t="shared" si="458"/>
        <v>218.29</v>
      </c>
      <c r="G1212" s="206"/>
      <c r="H1212" s="183"/>
      <c r="I1212" s="182">
        <f t="shared" si="451"/>
        <v>0</v>
      </c>
      <c r="J1212" s="182">
        <f t="shared" si="452"/>
        <v>0</v>
      </c>
      <c r="K1212" s="179"/>
      <c r="L1212" s="183">
        <f t="shared" si="459"/>
        <v>0</v>
      </c>
      <c r="M1212" s="183">
        <f t="shared" si="459"/>
        <v>0</v>
      </c>
      <c r="N1212" s="184">
        <f t="shared" si="460"/>
        <v>0</v>
      </c>
      <c r="O1212" s="184">
        <f t="shared" si="461"/>
        <v>0</v>
      </c>
      <c r="P1212" s="181"/>
      <c r="Q1212" s="199"/>
      <c r="R1212" s="197" t="str">
        <f t="shared" si="456"/>
        <v/>
      </c>
      <c r="S1212" s="197" t="str">
        <f t="shared" si="457"/>
        <v/>
      </c>
    </row>
    <row r="1213" spans="1:19" ht="25.5" hidden="1">
      <c r="A1213" s="200">
        <v>92455</v>
      </c>
      <c r="B1213" s="205" t="s">
        <v>230</v>
      </c>
      <c r="C1213" s="127" t="s">
        <v>1458</v>
      </c>
      <c r="D1213" s="121" t="s">
        <v>232</v>
      </c>
      <c r="E1213" s="122">
        <v>86.82</v>
      </c>
      <c r="F1213" s="123">
        <f t="shared" si="458"/>
        <v>104.67</v>
      </c>
      <c r="G1213" s="206"/>
      <c r="H1213" s="183"/>
      <c r="I1213" s="182">
        <f t="shared" si="451"/>
        <v>0</v>
      </c>
      <c r="J1213" s="182">
        <f t="shared" si="452"/>
        <v>0</v>
      </c>
      <c r="K1213" s="179"/>
      <c r="L1213" s="183">
        <f t="shared" si="459"/>
        <v>0</v>
      </c>
      <c r="M1213" s="183">
        <f t="shared" si="459"/>
        <v>0</v>
      </c>
      <c r="N1213" s="184">
        <f t="shared" si="460"/>
        <v>0</v>
      </c>
      <c r="O1213" s="184">
        <f t="shared" si="461"/>
        <v>0</v>
      </c>
      <c r="P1213" s="181"/>
      <c r="Q1213" s="199"/>
      <c r="R1213" s="197" t="str">
        <f t="shared" si="456"/>
        <v/>
      </c>
      <c r="S1213" s="197" t="str">
        <f t="shared" si="457"/>
        <v/>
      </c>
    </row>
    <row r="1214" spans="1:19" ht="25.5" hidden="1">
      <c r="A1214" s="200">
        <v>92456</v>
      </c>
      <c r="B1214" s="205" t="s">
        <v>230</v>
      </c>
      <c r="C1214" s="127" t="s">
        <v>1459</v>
      </c>
      <c r="D1214" s="121" t="s">
        <v>232</v>
      </c>
      <c r="E1214" s="122">
        <v>86.7</v>
      </c>
      <c r="F1214" s="123">
        <f t="shared" si="458"/>
        <v>104.53</v>
      </c>
      <c r="G1214" s="206"/>
      <c r="H1214" s="183"/>
      <c r="I1214" s="182">
        <f t="shared" si="451"/>
        <v>0</v>
      </c>
      <c r="J1214" s="182">
        <f t="shared" si="452"/>
        <v>0</v>
      </c>
      <c r="K1214" s="179"/>
      <c r="L1214" s="183">
        <f t="shared" si="459"/>
        <v>0</v>
      </c>
      <c r="M1214" s="183">
        <f t="shared" si="459"/>
        <v>0</v>
      </c>
      <c r="N1214" s="184">
        <f t="shared" si="460"/>
        <v>0</v>
      </c>
      <c r="O1214" s="184">
        <f t="shared" si="461"/>
        <v>0</v>
      </c>
      <c r="P1214" s="181"/>
      <c r="Q1214" s="199"/>
      <c r="R1214" s="197" t="str">
        <f t="shared" si="456"/>
        <v/>
      </c>
      <c r="S1214" s="197" t="str">
        <f t="shared" si="457"/>
        <v/>
      </c>
    </row>
    <row r="1215" spans="1:19" ht="25.5" hidden="1">
      <c r="A1215" s="200">
        <v>92457</v>
      </c>
      <c r="B1215" s="205" t="s">
        <v>230</v>
      </c>
      <c r="C1215" s="127" t="s">
        <v>1460</v>
      </c>
      <c r="D1215" s="121" t="s">
        <v>232</v>
      </c>
      <c r="E1215" s="122">
        <v>112.39</v>
      </c>
      <c r="F1215" s="123">
        <f t="shared" si="458"/>
        <v>135.5</v>
      </c>
      <c r="G1215" s="206"/>
      <c r="H1215" s="183"/>
      <c r="I1215" s="182">
        <f t="shared" si="451"/>
        <v>0</v>
      </c>
      <c r="J1215" s="182">
        <f t="shared" si="452"/>
        <v>0</v>
      </c>
      <c r="K1215" s="179"/>
      <c r="L1215" s="183">
        <f t="shared" si="459"/>
        <v>0</v>
      </c>
      <c r="M1215" s="183">
        <f t="shared" si="459"/>
        <v>0</v>
      </c>
      <c r="N1215" s="184">
        <f t="shared" si="460"/>
        <v>0</v>
      </c>
      <c r="O1215" s="184">
        <f t="shared" si="461"/>
        <v>0</v>
      </c>
      <c r="P1215" s="181"/>
      <c r="Q1215" s="199"/>
      <c r="R1215" s="197" t="str">
        <f t="shared" si="456"/>
        <v/>
      </c>
      <c r="S1215" s="197" t="str">
        <f t="shared" si="457"/>
        <v/>
      </c>
    </row>
    <row r="1216" spans="1:19" ht="25.5" hidden="1">
      <c r="A1216" s="200">
        <v>92458</v>
      </c>
      <c r="B1216" s="205" t="s">
        <v>230</v>
      </c>
      <c r="C1216" s="127" t="s">
        <v>1461</v>
      </c>
      <c r="D1216" s="121" t="s">
        <v>232</v>
      </c>
      <c r="E1216" s="122">
        <v>168.81</v>
      </c>
      <c r="F1216" s="123">
        <f t="shared" si="458"/>
        <v>203.52</v>
      </c>
      <c r="G1216" s="206"/>
      <c r="H1216" s="183"/>
      <c r="I1216" s="182">
        <f t="shared" si="451"/>
        <v>0</v>
      </c>
      <c r="J1216" s="182">
        <f t="shared" si="452"/>
        <v>0</v>
      </c>
      <c r="K1216" s="179"/>
      <c r="L1216" s="183">
        <f t="shared" si="459"/>
        <v>0</v>
      </c>
      <c r="M1216" s="183">
        <f t="shared" si="459"/>
        <v>0</v>
      </c>
      <c r="N1216" s="184">
        <f t="shared" si="460"/>
        <v>0</v>
      </c>
      <c r="O1216" s="184">
        <f t="shared" si="461"/>
        <v>0</v>
      </c>
      <c r="P1216" s="181"/>
      <c r="Q1216" s="199"/>
      <c r="R1216" s="197" t="str">
        <f t="shared" si="456"/>
        <v/>
      </c>
      <c r="S1216" s="197" t="str">
        <f t="shared" si="457"/>
        <v/>
      </c>
    </row>
    <row r="1217" spans="1:19" ht="25.5" hidden="1">
      <c r="A1217" s="200">
        <v>92459</v>
      </c>
      <c r="B1217" s="205" t="s">
        <v>230</v>
      </c>
      <c r="C1217" s="127" t="s">
        <v>1462</v>
      </c>
      <c r="D1217" s="121" t="s">
        <v>232</v>
      </c>
      <c r="E1217" s="122">
        <v>73.91</v>
      </c>
      <c r="F1217" s="123">
        <f t="shared" si="458"/>
        <v>89.11</v>
      </c>
      <c r="G1217" s="206"/>
      <c r="H1217" s="183"/>
      <c r="I1217" s="182">
        <f t="shared" si="451"/>
        <v>0</v>
      </c>
      <c r="J1217" s="182">
        <f t="shared" si="452"/>
        <v>0</v>
      </c>
      <c r="K1217" s="179"/>
      <c r="L1217" s="183">
        <f t="shared" si="459"/>
        <v>0</v>
      </c>
      <c r="M1217" s="183">
        <f t="shared" si="459"/>
        <v>0</v>
      </c>
      <c r="N1217" s="184">
        <f t="shared" si="460"/>
        <v>0</v>
      </c>
      <c r="O1217" s="184">
        <f t="shared" si="461"/>
        <v>0</v>
      </c>
      <c r="P1217" s="181"/>
      <c r="Q1217" s="199"/>
      <c r="R1217" s="197" t="str">
        <f t="shared" si="456"/>
        <v/>
      </c>
      <c r="S1217" s="197" t="str">
        <f t="shared" si="457"/>
        <v/>
      </c>
    </row>
    <row r="1218" spans="1:19" ht="25.5" hidden="1">
      <c r="A1218" s="200">
        <v>92460</v>
      </c>
      <c r="B1218" s="205" t="s">
        <v>230</v>
      </c>
      <c r="C1218" s="127" t="s">
        <v>1463</v>
      </c>
      <c r="D1218" s="121" t="s">
        <v>232</v>
      </c>
      <c r="E1218" s="122">
        <v>72.150000000000006</v>
      </c>
      <c r="F1218" s="123">
        <f t="shared" si="458"/>
        <v>86.98</v>
      </c>
      <c r="G1218" s="206"/>
      <c r="H1218" s="183"/>
      <c r="I1218" s="182">
        <f t="shared" si="451"/>
        <v>0</v>
      </c>
      <c r="J1218" s="182">
        <f t="shared" si="452"/>
        <v>0</v>
      </c>
      <c r="K1218" s="179"/>
      <c r="L1218" s="183">
        <f t="shared" si="459"/>
        <v>0</v>
      </c>
      <c r="M1218" s="183">
        <f t="shared" si="459"/>
        <v>0</v>
      </c>
      <c r="N1218" s="184">
        <f t="shared" si="460"/>
        <v>0</v>
      </c>
      <c r="O1218" s="184">
        <f t="shared" si="461"/>
        <v>0</v>
      </c>
      <c r="P1218" s="181"/>
      <c r="Q1218" s="199"/>
      <c r="R1218" s="197" t="str">
        <f t="shared" si="456"/>
        <v/>
      </c>
      <c r="S1218" s="197" t="str">
        <f t="shared" si="457"/>
        <v/>
      </c>
    </row>
    <row r="1219" spans="1:19" ht="25.5" hidden="1">
      <c r="A1219" s="200">
        <v>92461</v>
      </c>
      <c r="B1219" s="205" t="s">
        <v>230</v>
      </c>
      <c r="C1219" s="127" t="s">
        <v>1464</v>
      </c>
      <c r="D1219" s="121" t="s">
        <v>232</v>
      </c>
      <c r="E1219" s="122">
        <v>103.24</v>
      </c>
      <c r="F1219" s="123">
        <f t="shared" si="458"/>
        <v>124.47</v>
      </c>
      <c r="G1219" s="206"/>
      <c r="H1219" s="183"/>
      <c r="I1219" s="182">
        <f t="shared" ref="I1219:I1282" si="462">IF(ISBLANK(E1219),0,ROUND(F1219*G1219,2))</f>
        <v>0</v>
      </c>
      <c r="J1219" s="182">
        <f t="shared" ref="J1219:J1282" si="463">IF(ISBLANK(G1219),0,ROUND(G1219*H1219,2))</f>
        <v>0</v>
      </c>
      <c r="K1219" s="179"/>
      <c r="L1219" s="183">
        <f t="shared" si="459"/>
        <v>0</v>
      </c>
      <c r="M1219" s="183">
        <f t="shared" si="459"/>
        <v>0</v>
      </c>
      <c r="N1219" s="184">
        <f t="shared" si="460"/>
        <v>0</v>
      </c>
      <c r="O1219" s="184">
        <f t="shared" si="461"/>
        <v>0</v>
      </c>
      <c r="P1219" s="181"/>
      <c r="Q1219" s="199"/>
      <c r="R1219" s="197" t="str">
        <f t="shared" si="456"/>
        <v/>
      </c>
      <c r="S1219" s="197" t="str">
        <f t="shared" si="457"/>
        <v/>
      </c>
    </row>
    <row r="1220" spans="1:19" ht="25.5" hidden="1">
      <c r="A1220" s="200">
        <v>92462</v>
      </c>
      <c r="B1220" s="205" t="s">
        <v>230</v>
      </c>
      <c r="C1220" s="127" t="s">
        <v>1465</v>
      </c>
      <c r="D1220" s="121" t="s">
        <v>232</v>
      </c>
      <c r="E1220" s="122">
        <v>160.69999999999999</v>
      </c>
      <c r="F1220" s="123">
        <f t="shared" si="458"/>
        <v>193.74</v>
      </c>
      <c r="G1220" s="206"/>
      <c r="H1220" s="183"/>
      <c r="I1220" s="182">
        <f t="shared" si="462"/>
        <v>0</v>
      </c>
      <c r="J1220" s="182">
        <f t="shared" si="463"/>
        <v>0</v>
      </c>
      <c r="K1220" s="179"/>
      <c r="L1220" s="183">
        <f t="shared" si="459"/>
        <v>0</v>
      </c>
      <c r="M1220" s="183">
        <f t="shared" si="459"/>
        <v>0</v>
      </c>
      <c r="N1220" s="184">
        <f t="shared" si="460"/>
        <v>0</v>
      </c>
      <c r="O1220" s="184">
        <f t="shared" si="461"/>
        <v>0</v>
      </c>
      <c r="P1220" s="181"/>
      <c r="Q1220" s="199"/>
      <c r="R1220" s="197" t="str">
        <f t="shared" si="456"/>
        <v/>
      </c>
      <c r="S1220" s="197" t="str">
        <f t="shared" si="457"/>
        <v/>
      </c>
    </row>
    <row r="1221" spans="1:19" ht="25.5" hidden="1">
      <c r="A1221" s="200">
        <v>92463</v>
      </c>
      <c r="B1221" s="205" t="s">
        <v>230</v>
      </c>
      <c r="C1221" s="127" t="s">
        <v>1466</v>
      </c>
      <c r="D1221" s="121" t="s">
        <v>232</v>
      </c>
      <c r="E1221" s="122">
        <v>66.75</v>
      </c>
      <c r="F1221" s="123">
        <f t="shared" si="458"/>
        <v>80.47</v>
      </c>
      <c r="G1221" s="206"/>
      <c r="H1221" s="183"/>
      <c r="I1221" s="182">
        <f t="shared" si="462"/>
        <v>0</v>
      </c>
      <c r="J1221" s="182">
        <f t="shared" si="463"/>
        <v>0</v>
      </c>
      <c r="K1221" s="179"/>
      <c r="L1221" s="183">
        <f t="shared" si="459"/>
        <v>0</v>
      </c>
      <c r="M1221" s="183">
        <f t="shared" si="459"/>
        <v>0</v>
      </c>
      <c r="N1221" s="184">
        <f t="shared" si="460"/>
        <v>0</v>
      </c>
      <c r="O1221" s="184">
        <f t="shared" si="461"/>
        <v>0</v>
      </c>
      <c r="P1221" s="181"/>
      <c r="Q1221" s="199"/>
      <c r="R1221" s="197" t="str">
        <f t="shared" ref="R1221:R1296" si="464">IF(Q1221="X","x",IF(Q1221="xx","x",IF(O1221&gt;0,"x","")))</f>
        <v/>
      </c>
      <c r="S1221" s="197" t="str">
        <f t="shared" ref="S1221:S1296" si="465">IF(Q1221="X","x",IF(Q1221="xx","x",IF(OR(J1221&gt;0,O1221&gt;0),"x","")))</f>
        <v/>
      </c>
    </row>
    <row r="1222" spans="1:19" ht="25.5" hidden="1">
      <c r="A1222" s="200">
        <v>92464</v>
      </c>
      <c r="B1222" s="205" t="s">
        <v>230</v>
      </c>
      <c r="C1222" s="127" t="s">
        <v>1467</v>
      </c>
      <c r="D1222" s="121" t="s">
        <v>232</v>
      </c>
      <c r="E1222" s="122">
        <v>67.739999999999995</v>
      </c>
      <c r="F1222" s="123">
        <f t="shared" si="458"/>
        <v>81.67</v>
      </c>
      <c r="G1222" s="206"/>
      <c r="H1222" s="183"/>
      <c r="I1222" s="182">
        <f t="shared" si="462"/>
        <v>0</v>
      </c>
      <c r="J1222" s="182">
        <f t="shared" si="463"/>
        <v>0</v>
      </c>
      <c r="K1222" s="179"/>
      <c r="L1222" s="183">
        <f t="shared" si="459"/>
        <v>0</v>
      </c>
      <c r="M1222" s="183">
        <f t="shared" si="459"/>
        <v>0</v>
      </c>
      <c r="N1222" s="184">
        <f t="shared" si="460"/>
        <v>0</v>
      </c>
      <c r="O1222" s="184">
        <f t="shared" si="461"/>
        <v>0</v>
      </c>
      <c r="P1222" s="181"/>
      <c r="Q1222" s="199"/>
      <c r="R1222" s="197" t="str">
        <f t="shared" si="464"/>
        <v/>
      </c>
      <c r="S1222" s="197" t="str">
        <f t="shared" si="465"/>
        <v/>
      </c>
    </row>
    <row r="1223" spans="1:19" ht="25.5" hidden="1">
      <c r="A1223" s="200">
        <v>92465</v>
      </c>
      <c r="B1223" s="205" t="s">
        <v>230</v>
      </c>
      <c r="C1223" s="127" t="s">
        <v>1468</v>
      </c>
      <c r="D1223" s="121" t="s">
        <v>232</v>
      </c>
      <c r="E1223" s="122">
        <v>83.65</v>
      </c>
      <c r="F1223" s="123">
        <f t="shared" si="458"/>
        <v>100.85</v>
      </c>
      <c r="G1223" s="206"/>
      <c r="H1223" s="183"/>
      <c r="I1223" s="182">
        <f t="shared" si="462"/>
        <v>0</v>
      </c>
      <c r="J1223" s="182">
        <f t="shared" si="463"/>
        <v>0</v>
      </c>
      <c r="K1223" s="179"/>
      <c r="L1223" s="183">
        <f t="shared" si="459"/>
        <v>0</v>
      </c>
      <c r="M1223" s="183">
        <f t="shared" si="459"/>
        <v>0</v>
      </c>
      <c r="N1223" s="184">
        <f t="shared" si="460"/>
        <v>0</v>
      </c>
      <c r="O1223" s="184">
        <f t="shared" si="461"/>
        <v>0</v>
      </c>
      <c r="P1223" s="181"/>
      <c r="Q1223" s="199"/>
      <c r="R1223" s="197" t="str">
        <f t="shared" si="464"/>
        <v/>
      </c>
      <c r="S1223" s="197" t="str">
        <f t="shared" si="465"/>
        <v/>
      </c>
    </row>
    <row r="1224" spans="1:19" ht="25.5" hidden="1">
      <c r="A1224" s="200">
        <v>92466</v>
      </c>
      <c r="B1224" s="205" t="s">
        <v>230</v>
      </c>
      <c r="C1224" s="127" t="s">
        <v>1469</v>
      </c>
      <c r="D1224" s="121" t="s">
        <v>232</v>
      </c>
      <c r="E1224" s="122">
        <v>154.47999999999999</v>
      </c>
      <c r="F1224" s="123">
        <f t="shared" si="458"/>
        <v>186.24</v>
      </c>
      <c r="G1224" s="206"/>
      <c r="H1224" s="183"/>
      <c r="I1224" s="182">
        <f t="shared" si="462"/>
        <v>0</v>
      </c>
      <c r="J1224" s="182">
        <f t="shared" si="463"/>
        <v>0</v>
      </c>
      <c r="K1224" s="179"/>
      <c r="L1224" s="183">
        <f t="shared" si="459"/>
        <v>0</v>
      </c>
      <c r="M1224" s="183">
        <f t="shared" si="459"/>
        <v>0</v>
      </c>
      <c r="N1224" s="184">
        <f t="shared" si="460"/>
        <v>0</v>
      </c>
      <c r="O1224" s="184">
        <f t="shared" si="461"/>
        <v>0</v>
      </c>
      <c r="P1224" s="181"/>
      <c r="Q1224" s="199"/>
      <c r="R1224" s="197" t="str">
        <f t="shared" si="464"/>
        <v/>
      </c>
      <c r="S1224" s="197" t="str">
        <f t="shared" si="465"/>
        <v/>
      </c>
    </row>
    <row r="1225" spans="1:19" ht="25.5" hidden="1">
      <c r="A1225" s="200">
        <v>92467</v>
      </c>
      <c r="B1225" s="205" t="s">
        <v>230</v>
      </c>
      <c r="C1225" s="127" t="s">
        <v>1470</v>
      </c>
      <c r="D1225" s="121" t="s">
        <v>232</v>
      </c>
      <c r="E1225" s="122">
        <v>55.21</v>
      </c>
      <c r="F1225" s="123">
        <f t="shared" si="458"/>
        <v>66.56</v>
      </c>
      <c r="G1225" s="206"/>
      <c r="H1225" s="183"/>
      <c r="I1225" s="182">
        <f t="shared" si="462"/>
        <v>0</v>
      </c>
      <c r="J1225" s="182">
        <f t="shared" si="463"/>
        <v>0</v>
      </c>
      <c r="K1225" s="179"/>
      <c r="L1225" s="183">
        <f t="shared" si="459"/>
        <v>0</v>
      </c>
      <c r="M1225" s="183">
        <f t="shared" si="459"/>
        <v>0</v>
      </c>
      <c r="N1225" s="184">
        <f t="shared" si="460"/>
        <v>0</v>
      </c>
      <c r="O1225" s="184">
        <f t="shared" si="461"/>
        <v>0</v>
      </c>
      <c r="P1225" s="181"/>
      <c r="Q1225" s="199"/>
      <c r="R1225" s="197" t="str">
        <f t="shared" si="464"/>
        <v/>
      </c>
      <c r="S1225" s="197" t="str">
        <f t="shared" si="465"/>
        <v/>
      </c>
    </row>
    <row r="1226" spans="1:19" ht="25.5" hidden="1">
      <c r="A1226" s="200">
        <v>92468</v>
      </c>
      <c r="B1226" s="205" t="s">
        <v>230</v>
      </c>
      <c r="C1226" s="127" t="s">
        <v>1471</v>
      </c>
      <c r="D1226" s="121" t="s">
        <v>232</v>
      </c>
      <c r="E1226" s="122">
        <v>62.14</v>
      </c>
      <c r="F1226" s="123">
        <f t="shared" si="458"/>
        <v>74.92</v>
      </c>
      <c r="G1226" s="206"/>
      <c r="H1226" s="183"/>
      <c r="I1226" s="182">
        <f t="shared" si="462"/>
        <v>0</v>
      </c>
      <c r="J1226" s="182">
        <f t="shared" si="463"/>
        <v>0</v>
      </c>
      <c r="K1226" s="179"/>
      <c r="L1226" s="183">
        <f t="shared" si="459"/>
        <v>0</v>
      </c>
      <c r="M1226" s="183">
        <f t="shared" si="459"/>
        <v>0</v>
      </c>
      <c r="N1226" s="184">
        <f t="shared" si="460"/>
        <v>0</v>
      </c>
      <c r="O1226" s="184">
        <f t="shared" si="461"/>
        <v>0</v>
      </c>
      <c r="P1226" s="181"/>
      <c r="Q1226" s="199"/>
      <c r="R1226" s="197" t="str">
        <f t="shared" si="464"/>
        <v/>
      </c>
      <c r="S1226" s="197" t="str">
        <f t="shared" si="465"/>
        <v/>
      </c>
    </row>
    <row r="1227" spans="1:19" ht="25.5" hidden="1">
      <c r="A1227" s="200">
        <v>92469</v>
      </c>
      <c r="B1227" s="205" t="s">
        <v>230</v>
      </c>
      <c r="C1227" s="127" t="s">
        <v>1472</v>
      </c>
      <c r="D1227" s="121" t="s">
        <v>232</v>
      </c>
      <c r="E1227" s="122">
        <v>76.41</v>
      </c>
      <c r="F1227" s="123">
        <f t="shared" si="458"/>
        <v>92.12</v>
      </c>
      <c r="G1227" s="206"/>
      <c r="H1227" s="183"/>
      <c r="I1227" s="182">
        <f t="shared" si="462"/>
        <v>0</v>
      </c>
      <c r="J1227" s="182">
        <f t="shared" si="463"/>
        <v>0</v>
      </c>
      <c r="K1227" s="179"/>
      <c r="L1227" s="183">
        <f t="shared" si="459"/>
        <v>0</v>
      </c>
      <c r="M1227" s="183">
        <f t="shared" si="459"/>
        <v>0</v>
      </c>
      <c r="N1227" s="184">
        <f t="shared" si="460"/>
        <v>0</v>
      </c>
      <c r="O1227" s="184">
        <f t="shared" si="461"/>
        <v>0</v>
      </c>
      <c r="P1227" s="181"/>
      <c r="Q1227" s="199"/>
      <c r="R1227" s="197" t="str">
        <f t="shared" si="464"/>
        <v/>
      </c>
      <c r="S1227" s="197" t="str">
        <f t="shared" si="465"/>
        <v/>
      </c>
    </row>
    <row r="1228" spans="1:19" ht="25.5" hidden="1">
      <c r="A1228" s="200">
        <v>92470</v>
      </c>
      <c r="B1228" s="205" t="s">
        <v>230</v>
      </c>
      <c r="C1228" s="127" t="s">
        <v>1473</v>
      </c>
      <c r="D1228" s="121" t="s">
        <v>232</v>
      </c>
      <c r="E1228" s="122">
        <v>149.74</v>
      </c>
      <c r="F1228" s="123">
        <f t="shared" si="458"/>
        <v>180.53</v>
      </c>
      <c r="G1228" s="206"/>
      <c r="H1228" s="183"/>
      <c r="I1228" s="182">
        <f t="shared" si="462"/>
        <v>0</v>
      </c>
      <c r="J1228" s="182">
        <f t="shared" si="463"/>
        <v>0</v>
      </c>
      <c r="K1228" s="179"/>
      <c r="L1228" s="183">
        <f t="shared" si="459"/>
        <v>0</v>
      </c>
      <c r="M1228" s="183">
        <f t="shared" si="459"/>
        <v>0</v>
      </c>
      <c r="N1228" s="184">
        <f t="shared" si="460"/>
        <v>0</v>
      </c>
      <c r="O1228" s="184">
        <f t="shared" si="461"/>
        <v>0</v>
      </c>
      <c r="P1228" s="181"/>
      <c r="Q1228" s="199"/>
      <c r="R1228" s="197" t="str">
        <f t="shared" si="464"/>
        <v/>
      </c>
      <c r="S1228" s="197" t="str">
        <f t="shared" si="465"/>
        <v/>
      </c>
    </row>
    <row r="1229" spans="1:19" ht="25.5" hidden="1">
      <c r="A1229" s="200">
        <v>92471</v>
      </c>
      <c r="B1229" s="205" t="s">
        <v>230</v>
      </c>
      <c r="C1229" s="127" t="s">
        <v>1474</v>
      </c>
      <c r="D1229" s="121" t="s">
        <v>232</v>
      </c>
      <c r="E1229" s="122">
        <v>50.49</v>
      </c>
      <c r="F1229" s="123">
        <f t="shared" si="458"/>
        <v>60.87</v>
      </c>
      <c r="G1229" s="206"/>
      <c r="H1229" s="183"/>
      <c r="I1229" s="182">
        <f t="shared" si="462"/>
        <v>0</v>
      </c>
      <c r="J1229" s="182">
        <f t="shared" si="463"/>
        <v>0</v>
      </c>
      <c r="K1229" s="179"/>
      <c r="L1229" s="183">
        <f t="shared" si="459"/>
        <v>0</v>
      </c>
      <c r="M1229" s="183">
        <f t="shared" si="459"/>
        <v>0</v>
      </c>
      <c r="N1229" s="184">
        <f t="shared" si="460"/>
        <v>0</v>
      </c>
      <c r="O1229" s="184">
        <f t="shared" si="461"/>
        <v>0</v>
      </c>
      <c r="P1229" s="181"/>
      <c r="Q1229" s="199"/>
      <c r="R1229" s="197" t="str">
        <f t="shared" si="464"/>
        <v/>
      </c>
      <c r="S1229" s="197" t="str">
        <f t="shared" si="465"/>
        <v/>
      </c>
    </row>
    <row r="1230" spans="1:19" ht="25.5" hidden="1">
      <c r="A1230" s="200">
        <v>92472</v>
      </c>
      <c r="B1230" s="205" t="s">
        <v>230</v>
      </c>
      <c r="C1230" s="127" t="s">
        <v>1475</v>
      </c>
      <c r="D1230" s="121" t="s">
        <v>232</v>
      </c>
      <c r="E1230" s="122">
        <v>58.16</v>
      </c>
      <c r="F1230" s="123">
        <f t="shared" si="458"/>
        <v>70.12</v>
      </c>
      <c r="G1230" s="206"/>
      <c r="H1230" s="183"/>
      <c r="I1230" s="182">
        <f t="shared" si="462"/>
        <v>0</v>
      </c>
      <c r="J1230" s="182">
        <f t="shared" si="463"/>
        <v>0</v>
      </c>
      <c r="K1230" s="179"/>
      <c r="L1230" s="183">
        <f t="shared" si="459"/>
        <v>0</v>
      </c>
      <c r="M1230" s="183">
        <f t="shared" si="459"/>
        <v>0</v>
      </c>
      <c r="N1230" s="184">
        <f t="shared" si="460"/>
        <v>0</v>
      </c>
      <c r="O1230" s="184">
        <f t="shared" si="461"/>
        <v>0</v>
      </c>
      <c r="P1230" s="181"/>
      <c r="Q1230" s="199"/>
      <c r="R1230" s="197" t="str">
        <f t="shared" si="464"/>
        <v/>
      </c>
      <c r="S1230" s="197" t="str">
        <f t="shared" si="465"/>
        <v/>
      </c>
    </row>
    <row r="1231" spans="1:19" ht="25.5" hidden="1">
      <c r="A1231" s="200">
        <v>92473</v>
      </c>
      <c r="B1231" s="205" t="s">
        <v>230</v>
      </c>
      <c r="C1231" s="127" t="s">
        <v>1476</v>
      </c>
      <c r="D1231" s="121" t="s">
        <v>232</v>
      </c>
      <c r="E1231" s="122">
        <v>70.459999999999994</v>
      </c>
      <c r="F1231" s="123">
        <f t="shared" si="458"/>
        <v>84.95</v>
      </c>
      <c r="G1231" s="206"/>
      <c r="H1231" s="183"/>
      <c r="I1231" s="182">
        <f t="shared" si="462"/>
        <v>0</v>
      </c>
      <c r="J1231" s="182">
        <f t="shared" si="463"/>
        <v>0</v>
      </c>
      <c r="K1231" s="179"/>
      <c r="L1231" s="183">
        <f t="shared" si="459"/>
        <v>0</v>
      </c>
      <c r="M1231" s="183">
        <f t="shared" si="459"/>
        <v>0</v>
      </c>
      <c r="N1231" s="184">
        <f t="shared" si="460"/>
        <v>0</v>
      </c>
      <c r="O1231" s="184">
        <f t="shared" si="461"/>
        <v>0</v>
      </c>
      <c r="P1231" s="181"/>
      <c r="Q1231" s="199"/>
      <c r="R1231" s="197" t="str">
        <f t="shared" si="464"/>
        <v/>
      </c>
      <c r="S1231" s="197" t="str">
        <f t="shared" si="465"/>
        <v/>
      </c>
    </row>
    <row r="1232" spans="1:19" ht="25.5" hidden="1">
      <c r="A1232" s="200">
        <v>92474</v>
      </c>
      <c r="B1232" s="205" t="s">
        <v>230</v>
      </c>
      <c r="C1232" s="127" t="s">
        <v>1477</v>
      </c>
      <c r="D1232" s="121" t="s">
        <v>232</v>
      </c>
      <c r="E1232" s="122">
        <v>145.6</v>
      </c>
      <c r="F1232" s="123">
        <f t="shared" si="458"/>
        <v>175.54</v>
      </c>
      <c r="G1232" s="206"/>
      <c r="H1232" s="183"/>
      <c r="I1232" s="182">
        <f t="shared" si="462"/>
        <v>0</v>
      </c>
      <c r="J1232" s="182">
        <f t="shared" si="463"/>
        <v>0</v>
      </c>
      <c r="K1232" s="179"/>
      <c r="L1232" s="183">
        <f t="shared" si="459"/>
        <v>0</v>
      </c>
      <c r="M1232" s="183">
        <f t="shared" si="459"/>
        <v>0</v>
      </c>
      <c r="N1232" s="184">
        <f t="shared" si="460"/>
        <v>0</v>
      </c>
      <c r="O1232" s="184">
        <f t="shared" si="461"/>
        <v>0</v>
      </c>
      <c r="P1232" s="181"/>
      <c r="Q1232" s="199"/>
      <c r="R1232" s="197" t="str">
        <f t="shared" si="464"/>
        <v/>
      </c>
      <c r="S1232" s="197" t="str">
        <f t="shared" si="465"/>
        <v/>
      </c>
    </row>
    <row r="1233" spans="1:19" ht="25.5" hidden="1">
      <c r="A1233" s="200">
        <v>92475</v>
      </c>
      <c r="B1233" s="205" t="s">
        <v>230</v>
      </c>
      <c r="C1233" s="127" t="s">
        <v>1478</v>
      </c>
      <c r="D1233" s="121" t="s">
        <v>232</v>
      </c>
      <c r="E1233" s="122">
        <v>46.58</v>
      </c>
      <c r="F1233" s="123">
        <f t="shared" si="458"/>
        <v>56.16</v>
      </c>
      <c r="G1233" s="206"/>
      <c r="H1233" s="183"/>
      <c r="I1233" s="182">
        <f t="shared" si="462"/>
        <v>0</v>
      </c>
      <c r="J1233" s="182">
        <f t="shared" si="463"/>
        <v>0</v>
      </c>
      <c r="K1233" s="179"/>
      <c r="L1233" s="183">
        <f t="shared" si="459"/>
        <v>0</v>
      </c>
      <c r="M1233" s="183">
        <f t="shared" si="459"/>
        <v>0</v>
      </c>
      <c r="N1233" s="184">
        <f t="shared" si="460"/>
        <v>0</v>
      </c>
      <c r="O1233" s="184">
        <f t="shared" si="461"/>
        <v>0</v>
      </c>
      <c r="P1233" s="181"/>
      <c r="Q1233" s="199"/>
      <c r="R1233" s="197" t="str">
        <f t="shared" si="464"/>
        <v/>
      </c>
      <c r="S1233" s="197" t="str">
        <f t="shared" si="465"/>
        <v/>
      </c>
    </row>
    <row r="1234" spans="1:19" ht="25.5" hidden="1">
      <c r="A1234" s="200">
        <v>92476</v>
      </c>
      <c r="B1234" s="205" t="s">
        <v>230</v>
      </c>
      <c r="C1234" s="127" t="s">
        <v>1479</v>
      </c>
      <c r="D1234" s="121" t="s">
        <v>232</v>
      </c>
      <c r="E1234" s="122">
        <v>54.72</v>
      </c>
      <c r="F1234" s="123">
        <f t="shared" si="458"/>
        <v>65.97</v>
      </c>
      <c r="G1234" s="206"/>
      <c r="H1234" s="183"/>
      <c r="I1234" s="182">
        <f t="shared" si="462"/>
        <v>0</v>
      </c>
      <c r="J1234" s="182">
        <f t="shared" si="463"/>
        <v>0</v>
      </c>
      <c r="K1234" s="179"/>
      <c r="L1234" s="183">
        <f t="shared" si="459"/>
        <v>0</v>
      </c>
      <c r="M1234" s="183">
        <f t="shared" si="459"/>
        <v>0</v>
      </c>
      <c r="N1234" s="184">
        <f t="shared" si="460"/>
        <v>0</v>
      </c>
      <c r="O1234" s="184">
        <f t="shared" si="461"/>
        <v>0</v>
      </c>
      <c r="P1234" s="181"/>
      <c r="Q1234" s="199"/>
      <c r="R1234" s="197" t="str">
        <f t="shared" si="464"/>
        <v/>
      </c>
      <c r="S1234" s="197" t="str">
        <f t="shared" si="465"/>
        <v/>
      </c>
    </row>
    <row r="1235" spans="1:19" ht="25.5" hidden="1">
      <c r="A1235" s="200">
        <v>92477</v>
      </c>
      <c r="B1235" s="205" t="s">
        <v>230</v>
      </c>
      <c r="C1235" s="127" t="s">
        <v>1480</v>
      </c>
      <c r="D1235" s="121" t="s">
        <v>232</v>
      </c>
      <c r="E1235" s="122">
        <v>58.05</v>
      </c>
      <c r="F1235" s="123">
        <f t="shared" si="458"/>
        <v>69.989999999999995</v>
      </c>
      <c r="G1235" s="206"/>
      <c r="H1235" s="183"/>
      <c r="I1235" s="182">
        <f t="shared" si="462"/>
        <v>0</v>
      </c>
      <c r="J1235" s="182">
        <f t="shared" si="463"/>
        <v>0</v>
      </c>
      <c r="K1235" s="179"/>
      <c r="L1235" s="183">
        <f t="shared" si="459"/>
        <v>0</v>
      </c>
      <c r="M1235" s="183">
        <f t="shared" si="459"/>
        <v>0</v>
      </c>
      <c r="N1235" s="184">
        <f t="shared" si="460"/>
        <v>0</v>
      </c>
      <c r="O1235" s="184">
        <f t="shared" si="461"/>
        <v>0</v>
      </c>
      <c r="P1235" s="181"/>
      <c r="Q1235" s="199"/>
      <c r="R1235" s="197" t="str">
        <f t="shared" si="464"/>
        <v/>
      </c>
      <c r="S1235" s="197" t="str">
        <f t="shared" si="465"/>
        <v/>
      </c>
    </row>
    <row r="1236" spans="1:19" ht="25.5" hidden="1">
      <c r="A1236" s="200">
        <v>92478</v>
      </c>
      <c r="B1236" s="205" t="s">
        <v>230</v>
      </c>
      <c r="C1236" s="127" t="s">
        <v>1481</v>
      </c>
      <c r="D1236" s="121" t="s">
        <v>232</v>
      </c>
      <c r="E1236" s="122">
        <v>137.61000000000001</v>
      </c>
      <c r="F1236" s="123">
        <f t="shared" si="458"/>
        <v>165.9</v>
      </c>
      <c r="G1236" s="206"/>
      <c r="H1236" s="183"/>
      <c r="I1236" s="182">
        <f t="shared" si="462"/>
        <v>0</v>
      </c>
      <c r="J1236" s="182">
        <f t="shared" si="463"/>
        <v>0</v>
      </c>
      <c r="K1236" s="179"/>
      <c r="L1236" s="183">
        <f t="shared" si="459"/>
        <v>0</v>
      </c>
      <c r="M1236" s="183">
        <f t="shared" si="459"/>
        <v>0</v>
      </c>
      <c r="N1236" s="184">
        <f t="shared" si="460"/>
        <v>0</v>
      </c>
      <c r="O1236" s="184">
        <f t="shared" si="461"/>
        <v>0</v>
      </c>
      <c r="P1236" s="181"/>
      <c r="Q1236" s="199"/>
      <c r="R1236" s="197" t="str">
        <f t="shared" si="464"/>
        <v/>
      </c>
      <c r="S1236" s="197" t="str">
        <f t="shared" si="465"/>
        <v/>
      </c>
    </row>
    <row r="1237" spans="1:19" ht="25.5" hidden="1">
      <c r="A1237" s="200">
        <v>92479</v>
      </c>
      <c r="B1237" s="205" t="s">
        <v>230</v>
      </c>
      <c r="C1237" s="127" t="s">
        <v>1482</v>
      </c>
      <c r="D1237" s="121" t="s">
        <v>232</v>
      </c>
      <c r="E1237" s="122">
        <v>38.450000000000003</v>
      </c>
      <c r="F1237" s="123">
        <f t="shared" si="458"/>
        <v>46.36</v>
      </c>
      <c r="G1237" s="206"/>
      <c r="H1237" s="183"/>
      <c r="I1237" s="182">
        <f t="shared" si="462"/>
        <v>0</v>
      </c>
      <c r="J1237" s="182">
        <f t="shared" si="463"/>
        <v>0</v>
      </c>
      <c r="K1237" s="179"/>
      <c r="L1237" s="183">
        <f t="shared" si="459"/>
        <v>0</v>
      </c>
      <c r="M1237" s="183">
        <f t="shared" si="459"/>
        <v>0</v>
      </c>
      <c r="N1237" s="184">
        <f t="shared" si="460"/>
        <v>0</v>
      </c>
      <c r="O1237" s="184">
        <f t="shared" si="461"/>
        <v>0</v>
      </c>
      <c r="P1237" s="181"/>
      <c r="Q1237" s="199"/>
      <c r="R1237" s="197" t="str">
        <f t="shared" si="464"/>
        <v/>
      </c>
      <c r="S1237" s="197" t="str">
        <f t="shared" si="465"/>
        <v/>
      </c>
    </row>
    <row r="1238" spans="1:19" ht="25.5" hidden="1">
      <c r="A1238" s="200">
        <v>92480</v>
      </c>
      <c r="B1238" s="205" t="s">
        <v>230</v>
      </c>
      <c r="C1238" s="127" t="s">
        <v>1483</v>
      </c>
      <c r="D1238" s="121" t="s">
        <v>232</v>
      </c>
      <c r="E1238" s="122">
        <v>48.04</v>
      </c>
      <c r="F1238" s="123">
        <f t="shared" si="458"/>
        <v>57.92</v>
      </c>
      <c r="G1238" s="206"/>
      <c r="H1238" s="183"/>
      <c r="I1238" s="182">
        <f t="shared" si="462"/>
        <v>0</v>
      </c>
      <c r="J1238" s="182">
        <f t="shared" si="463"/>
        <v>0</v>
      </c>
      <c r="K1238" s="179"/>
      <c r="L1238" s="183">
        <f t="shared" si="459"/>
        <v>0</v>
      </c>
      <c r="M1238" s="183">
        <f t="shared" si="459"/>
        <v>0</v>
      </c>
      <c r="N1238" s="184">
        <f t="shared" si="460"/>
        <v>0</v>
      </c>
      <c r="O1238" s="184">
        <f t="shared" si="461"/>
        <v>0</v>
      </c>
      <c r="P1238" s="181"/>
      <c r="Q1238" s="199"/>
      <c r="R1238" s="197" t="str">
        <f t="shared" si="464"/>
        <v/>
      </c>
      <c r="S1238" s="197" t="str">
        <f t="shared" si="465"/>
        <v/>
      </c>
    </row>
    <row r="1239" spans="1:19" ht="25.5" hidden="1">
      <c r="A1239" s="200">
        <v>92481</v>
      </c>
      <c r="B1239" s="205" t="s">
        <v>230</v>
      </c>
      <c r="C1239" s="127" t="s">
        <v>1484</v>
      </c>
      <c r="D1239" s="121" t="s">
        <v>232</v>
      </c>
      <c r="E1239" s="122">
        <v>208.98</v>
      </c>
      <c r="F1239" s="123">
        <f t="shared" si="458"/>
        <v>251.95</v>
      </c>
      <c r="G1239" s="206"/>
      <c r="H1239" s="183"/>
      <c r="I1239" s="182">
        <f t="shared" si="462"/>
        <v>0</v>
      </c>
      <c r="J1239" s="182">
        <f t="shared" si="463"/>
        <v>0</v>
      </c>
      <c r="K1239" s="179"/>
      <c r="L1239" s="183">
        <f t="shared" si="459"/>
        <v>0</v>
      </c>
      <c r="M1239" s="183">
        <f t="shared" si="459"/>
        <v>0</v>
      </c>
      <c r="N1239" s="184">
        <f t="shared" si="460"/>
        <v>0</v>
      </c>
      <c r="O1239" s="184">
        <f t="shared" si="461"/>
        <v>0</v>
      </c>
      <c r="P1239" s="181"/>
      <c r="Q1239" s="199"/>
      <c r="R1239" s="197" t="str">
        <f t="shared" si="464"/>
        <v/>
      </c>
      <c r="S1239" s="197" t="str">
        <f t="shared" si="465"/>
        <v/>
      </c>
    </row>
    <row r="1240" spans="1:19" ht="25.5" hidden="1">
      <c r="A1240" s="200">
        <v>92482</v>
      </c>
      <c r="B1240" s="205" t="s">
        <v>230</v>
      </c>
      <c r="C1240" s="127" t="s">
        <v>1485</v>
      </c>
      <c r="D1240" s="121" t="s">
        <v>232</v>
      </c>
      <c r="E1240" s="122">
        <v>197.04</v>
      </c>
      <c r="F1240" s="123">
        <f t="shared" si="458"/>
        <v>237.55</v>
      </c>
      <c r="G1240" s="206"/>
      <c r="H1240" s="183"/>
      <c r="I1240" s="182">
        <f t="shared" si="462"/>
        <v>0</v>
      </c>
      <c r="J1240" s="182">
        <f t="shared" si="463"/>
        <v>0</v>
      </c>
      <c r="K1240" s="179"/>
      <c r="L1240" s="183">
        <f t="shared" si="459"/>
        <v>0</v>
      </c>
      <c r="M1240" s="183">
        <f t="shared" si="459"/>
        <v>0</v>
      </c>
      <c r="N1240" s="184">
        <f t="shared" si="460"/>
        <v>0</v>
      </c>
      <c r="O1240" s="184">
        <f t="shared" si="461"/>
        <v>0</v>
      </c>
      <c r="P1240" s="181"/>
      <c r="Q1240" s="199"/>
      <c r="R1240" s="197" t="str">
        <f t="shared" si="464"/>
        <v/>
      </c>
      <c r="S1240" s="197" t="str">
        <f t="shared" si="465"/>
        <v/>
      </c>
    </row>
    <row r="1241" spans="1:19" ht="25.5" hidden="1">
      <c r="A1241" s="200">
        <v>92483</v>
      </c>
      <c r="B1241" s="205" t="s">
        <v>230</v>
      </c>
      <c r="C1241" s="127" t="s">
        <v>1486</v>
      </c>
      <c r="D1241" s="121" t="s">
        <v>232</v>
      </c>
      <c r="E1241" s="122">
        <v>158.54</v>
      </c>
      <c r="F1241" s="123">
        <f t="shared" si="458"/>
        <v>191.14</v>
      </c>
      <c r="G1241" s="206"/>
      <c r="H1241" s="183"/>
      <c r="I1241" s="182">
        <f t="shared" si="462"/>
        <v>0</v>
      </c>
      <c r="J1241" s="182">
        <f t="shared" si="463"/>
        <v>0</v>
      </c>
      <c r="K1241" s="179"/>
      <c r="L1241" s="183">
        <f t="shared" si="459"/>
        <v>0</v>
      </c>
      <c r="M1241" s="183">
        <f t="shared" si="459"/>
        <v>0</v>
      </c>
      <c r="N1241" s="184">
        <f t="shared" si="460"/>
        <v>0</v>
      </c>
      <c r="O1241" s="184">
        <f t="shared" si="461"/>
        <v>0</v>
      </c>
      <c r="P1241" s="181"/>
      <c r="Q1241" s="199"/>
      <c r="R1241" s="197" t="str">
        <f t="shared" si="464"/>
        <v/>
      </c>
      <c r="S1241" s="197" t="str">
        <f t="shared" si="465"/>
        <v/>
      </c>
    </row>
    <row r="1242" spans="1:19" ht="25.5" hidden="1">
      <c r="A1242" s="200">
        <v>92484</v>
      </c>
      <c r="B1242" s="205" t="s">
        <v>230</v>
      </c>
      <c r="C1242" s="127" t="s">
        <v>1487</v>
      </c>
      <c r="D1242" s="121" t="s">
        <v>232</v>
      </c>
      <c r="E1242" s="122">
        <v>147.97999999999999</v>
      </c>
      <c r="F1242" s="123">
        <f t="shared" si="458"/>
        <v>178.4</v>
      </c>
      <c r="G1242" s="206"/>
      <c r="H1242" s="183"/>
      <c r="I1242" s="182">
        <f t="shared" si="462"/>
        <v>0</v>
      </c>
      <c r="J1242" s="182">
        <f t="shared" si="463"/>
        <v>0</v>
      </c>
      <c r="K1242" s="179"/>
      <c r="L1242" s="183">
        <f t="shared" si="459"/>
        <v>0</v>
      </c>
      <c r="M1242" s="183">
        <f t="shared" si="459"/>
        <v>0</v>
      </c>
      <c r="N1242" s="184">
        <f t="shared" si="460"/>
        <v>0</v>
      </c>
      <c r="O1242" s="184">
        <f t="shared" si="461"/>
        <v>0</v>
      </c>
      <c r="P1242" s="181"/>
      <c r="Q1242" s="199"/>
      <c r="R1242" s="197" t="str">
        <f t="shared" si="464"/>
        <v/>
      </c>
      <c r="S1242" s="197" t="str">
        <f t="shared" si="465"/>
        <v/>
      </c>
    </row>
    <row r="1243" spans="1:19" ht="25.5" hidden="1">
      <c r="A1243" s="200">
        <v>92485</v>
      </c>
      <c r="B1243" s="205" t="s">
        <v>230</v>
      </c>
      <c r="C1243" s="127" t="s">
        <v>1488</v>
      </c>
      <c r="D1243" s="121" t="s">
        <v>232</v>
      </c>
      <c r="E1243" s="122">
        <v>113.24</v>
      </c>
      <c r="F1243" s="123">
        <f t="shared" si="458"/>
        <v>136.52000000000001</v>
      </c>
      <c r="G1243" s="206"/>
      <c r="H1243" s="183"/>
      <c r="I1243" s="182">
        <f t="shared" si="462"/>
        <v>0</v>
      </c>
      <c r="J1243" s="182">
        <f t="shared" si="463"/>
        <v>0</v>
      </c>
      <c r="K1243" s="179"/>
      <c r="L1243" s="183">
        <f t="shared" si="459"/>
        <v>0</v>
      </c>
      <c r="M1243" s="183">
        <f t="shared" si="459"/>
        <v>0</v>
      </c>
      <c r="N1243" s="184">
        <f t="shared" si="460"/>
        <v>0</v>
      </c>
      <c r="O1243" s="184">
        <f t="shared" si="461"/>
        <v>0</v>
      </c>
      <c r="P1243" s="181"/>
      <c r="Q1243" s="199"/>
      <c r="R1243" s="197" t="str">
        <f t="shared" si="464"/>
        <v/>
      </c>
      <c r="S1243" s="197" t="str">
        <f t="shared" si="465"/>
        <v/>
      </c>
    </row>
    <row r="1244" spans="1:19" ht="25.5" hidden="1">
      <c r="A1244" s="200">
        <v>92486</v>
      </c>
      <c r="B1244" s="205" t="s">
        <v>230</v>
      </c>
      <c r="C1244" s="127" t="s">
        <v>1489</v>
      </c>
      <c r="D1244" s="121" t="s">
        <v>232</v>
      </c>
      <c r="E1244" s="122">
        <v>105.14</v>
      </c>
      <c r="F1244" s="123">
        <f t="shared" si="458"/>
        <v>126.76</v>
      </c>
      <c r="G1244" s="206"/>
      <c r="H1244" s="183"/>
      <c r="I1244" s="182">
        <f t="shared" si="462"/>
        <v>0</v>
      </c>
      <c r="J1244" s="182">
        <f t="shared" si="463"/>
        <v>0</v>
      </c>
      <c r="K1244" s="179"/>
      <c r="L1244" s="183">
        <f t="shared" si="459"/>
        <v>0</v>
      </c>
      <c r="M1244" s="183">
        <f t="shared" si="459"/>
        <v>0</v>
      </c>
      <c r="N1244" s="184">
        <f t="shared" si="460"/>
        <v>0</v>
      </c>
      <c r="O1244" s="184">
        <f t="shared" si="461"/>
        <v>0</v>
      </c>
      <c r="P1244" s="181"/>
      <c r="Q1244" s="199"/>
      <c r="R1244" s="197" t="str">
        <f t="shared" si="464"/>
        <v/>
      </c>
      <c r="S1244" s="197" t="str">
        <f t="shared" si="465"/>
        <v/>
      </c>
    </row>
    <row r="1245" spans="1:19" ht="38.25" hidden="1">
      <c r="A1245" s="200">
        <v>92487</v>
      </c>
      <c r="B1245" s="205" t="s">
        <v>230</v>
      </c>
      <c r="C1245" s="127" t="s">
        <v>1490</v>
      </c>
      <c r="D1245" s="121" t="s">
        <v>232</v>
      </c>
      <c r="E1245" s="122">
        <v>65.78</v>
      </c>
      <c r="F1245" s="123">
        <f t="shared" si="458"/>
        <v>79.3</v>
      </c>
      <c r="G1245" s="206"/>
      <c r="H1245" s="183"/>
      <c r="I1245" s="182">
        <f t="shared" si="462"/>
        <v>0</v>
      </c>
      <c r="J1245" s="182">
        <f t="shared" si="463"/>
        <v>0</v>
      </c>
      <c r="K1245" s="179"/>
      <c r="L1245" s="183">
        <f t="shared" si="459"/>
        <v>0</v>
      </c>
      <c r="M1245" s="183">
        <f t="shared" si="459"/>
        <v>0</v>
      </c>
      <c r="N1245" s="184">
        <f t="shared" si="460"/>
        <v>0</v>
      </c>
      <c r="O1245" s="184">
        <f t="shared" si="461"/>
        <v>0</v>
      </c>
      <c r="P1245" s="181"/>
      <c r="Q1245" s="199"/>
      <c r="R1245" s="197" t="str">
        <f t="shared" si="464"/>
        <v/>
      </c>
      <c r="S1245" s="197" t="str">
        <f t="shared" si="465"/>
        <v/>
      </c>
    </row>
    <row r="1246" spans="1:19" ht="38.25" hidden="1">
      <c r="A1246" s="200">
        <v>92488</v>
      </c>
      <c r="B1246" s="205" t="s">
        <v>230</v>
      </c>
      <c r="C1246" s="127" t="s">
        <v>1491</v>
      </c>
      <c r="D1246" s="121" t="s">
        <v>232</v>
      </c>
      <c r="E1246" s="122">
        <v>62.98</v>
      </c>
      <c r="F1246" s="123">
        <f t="shared" si="458"/>
        <v>75.930000000000007</v>
      </c>
      <c r="G1246" s="206"/>
      <c r="H1246" s="183"/>
      <c r="I1246" s="182">
        <f t="shared" si="462"/>
        <v>0</v>
      </c>
      <c r="J1246" s="182">
        <f t="shared" si="463"/>
        <v>0</v>
      </c>
      <c r="K1246" s="179"/>
      <c r="L1246" s="183">
        <f t="shared" si="459"/>
        <v>0</v>
      </c>
      <c r="M1246" s="183">
        <f t="shared" si="459"/>
        <v>0</v>
      </c>
      <c r="N1246" s="184">
        <f t="shared" si="460"/>
        <v>0</v>
      </c>
      <c r="O1246" s="184">
        <f t="shared" si="461"/>
        <v>0</v>
      </c>
      <c r="P1246" s="181"/>
      <c r="Q1246" s="199"/>
      <c r="R1246" s="197" t="str">
        <f t="shared" si="464"/>
        <v/>
      </c>
      <c r="S1246" s="197" t="str">
        <f t="shared" si="465"/>
        <v/>
      </c>
    </row>
    <row r="1247" spans="1:19" ht="38.25" hidden="1">
      <c r="A1247" s="200">
        <v>92489</v>
      </c>
      <c r="B1247" s="205" t="s">
        <v>230</v>
      </c>
      <c r="C1247" s="127" t="s">
        <v>1492</v>
      </c>
      <c r="D1247" s="121" t="s">
        <v>232</v>
      </c>
      <c r="E1247" s="122">
        <v>39.54</v>
      </c>
      <c r="F1247" s="123">
        <f t="shared" si="458"/>
        <v>47.67</v>
      </c>
      <c r="G1247" s="206"/>
      <c r="H1247" s="183"/>
      <c r="I1247" s="182">
        <f t="shared" si="462"/>
        <v>0</v>
      </c>
      <c r="J1247" s="182">
        <f t="shared" si="463"/>
        <v>0</v>
      </c>
      <c r="K1247" s="179"/>
      <c r="L1247" s="183">
        <f t="shared" si="459"/>
        <v>0</v>
      </c>
      <c r="M1247" s="183">
        <f t="shared" si="459"/>
        <v>0</v>
      </c>
      <c r="N1247" s="184">
        <f t="shared" si="460"/>
        <v>0</v>
      </c>
      <c r="O1247" s="184">
        <f t="shared" si="461"/>
        <v>0</v>
      </c>
      <c r="P1247" s="181"/>
      <c r="Q1247" s="199"/>
      <c r="R1247" s="197" t="str">
        <f t="shared" si="464"/>
        <v/>
      </c>
      <c r="S1247" s="197" t="str">
        <f t="shared" si="465"/>
        <v/>
      </c>
    </row>
    <row r="1248" spans="1:19" ht="38.25" hidden="1">
      <c r="A1248" s="200">
        <v>92490</v>
      </c>
      <c r="B1248" s="205" t="s">
        <v>230</v>
      </c>
      <c r="C1248" s="127" t="s">
        <v>1493</v>
      </c>
      <c r="D1248" s="121" t="s">
        <v>232</v>
      </c>
      <c r="E1248" s="122">
        <v>36.99</v>
      </c>
      <c r="F1248" s="123">
        <f t="shared" si="458"/>
        <v>44.6</v>
      </c>
      <c r="G1248" s="206"/>
      <c r="H1248" s="183"/>
      <c r="I1248" s="182">
        <f t="shared" si="462"/>
        <v>0</v>
      </c>
      <c r="J1248" s="182">
        <f t="shared" si="463"/>
        <v>0</v>
      </c>
      <c r="K1248" s="179"/>
      <c r="L1248" s="183">
        <f t="shared" si="459"/>
        <v>0</v>
      </c>
      <c r="M1248" s="183">
        <f t="shared" si="459"/>
        <v>0</v>
      </c>
      <c r="N1248" s="184">
        <f t="shared" si="460"/>
        <v>0</v>
      </c>
      <c r="O1248" s="184">
        <f t="shared" si="461"/>
        <v>0</v>
      </c>
      <c r="P1248" s="181"/>
      <c r="Q1248" s="199"/>
      <c r="R1248" s="197" t="str">
        <f t="shared" si="464"/>
        <v/>
      </c>
      <c r="S1248" s="197" t="str">
        <f t="shared" si="465"/>
        <v/>
      </c>
    </row>
    <row r="1249" spans="1:19" ht="38.25" hidden="1">
      <c r="A1249" s="200">
        <v>92491</v>
      </c>
      <c r="B1249" s="205" t="s">
        <v>230</v>
      </c>
      <c r="C1249" s="127" t="s">
        <v>1494</v>
      </c>
      <c r="D1249" s="121" t="s">
        <v>232</v>
      </c>
      <c r="E1249" s="122">
        <v>63.33</v>
      </c>
      <c r="F1249" s="123">
        <f t="shared" si="458"/>
        <v>76.349999999999994</v>
      </c>
      <c r="G1249" s="206"/>
      <c r="H1249" s="183"/>
      <c r="I1249" s="182">
        <f t="shared" si="462"/>
        <v>0</v>
      </c>
      <c r="J1249" s="182">
        <f t="shared" si="463"/>
        <v>0</v>
      </c>
      <c r="K1249" s="179"/>
      <c r="L1249" s="183">
        <f t="shared" si="459"/>
        <v>0</v>
      </c>
      <c r="M1249" s="183">
        <f t="shared" si="459"/>
        <v>0</v>
      </c>
      <c r="N1249" s="184">
        <f t="shared" si="460"/>
        <v>0</v>
      </c>
      <c r="O1249" s="184">
        <f t="shared" si="461"/>
        <v>0</v>
      </c>
      <c r="P1249" s="181"/>
      <c r="Q1249" s="199"/>
      <c r="R1249" s="197" t="str">
        <f t="shared" si="464"/>
        <v/>
      </c>
      <c r="S1249" s="197" t="str">
        <f t="shared" si="465"/>
        <v/>
      </c>
    </row>
    <row r="1250" spans="1:19" ht="38.25" hidden="1">
      <c r="A1250" s="200">
        <v>92492</v>
      </c>
      <c r="B1250" s="205" t="s">
        <v>230</v>
      </c>
      <c r="C1250" s="127" t="s">
        <v>1495</v>
      </c>
      <c r="D1250" s="121" t="s">
        <v>232</v>
      </c>
      <c r="E1250" s="122">
        <v>60.67</v>
      </c>
      <c r="F1250" s="123">
        <f t="shared" si="458"/>
        <v>73.14</v>
      </c>
      <c r="G1250" s="206"/>
      <c r="H1250" s="183"/>
      <c r="I1250" s="182">
        <f t="shared" si="462"/>
        <v>0</v>
      </c>
      <c r="J1250" s="182">
        <f t="shared" si="463"/>
        <v>0</v>
      </c>
      <c r="K1250" s="179"/>
      <c r="L1250" s="183">
        <f t="shared" si="459"/>
        <v>0</v>
      </c>
      <c r="M1250" s="183">
        <f t="shared" si="459"/>
        <v>0</v>
      </c>
      <c r="N1250" s="184">
        <f t="shared" si="460"/>
        <v>0</v>
      </c>
      <c r="O1250" s="184">
        <f t="shared" si="461"/>
        <v>0</v>
      </c>
      <c r="P1250" s="181"/>
      <c r="Q1250" s="199"/>
      <c r="R1250" s="197" t="str">
        <f t="shared" si="464"/>
        <v/>
      </c>
      <c r="S1250" s="197" t="str">
        <f t="shared" si="465"/>
        <v/>
      </c>
    </row>
    <row r="1251" spans="1:19" ht="38.25" hidden="1">
      <c r="A1251" s="200">
        <v>92493</v>
      </c>
      <c r="B1251" s="205" t="s">
        <v>230</v>
      </c>
      <c r="C1251" s="127" t="s">
        <v>1496</v>
      </c>
      <c r="D1251" s="121" t="s">
        <v>232</v>
      </c>
      <c r="E1251" s="122">
        <v>35.79</v>
      </c>
      <c r="F1251" s="123">
        <f t="shared" si="458"/>
        <v>43.15</v>
      </c>
      <c r="G1251" s="206"/>
      <c r="H1251" s="183"/>
      <c r="I1251" s="182">
        <f t="shared" si="462"/>
        <v>0</v>
      </c>
      <c r="J1251" s="182">
        <f t="shared" si="463"/>
        <v>0</v>
      </c>
      <c r="K1251" s="179"/>
      <c r="L1251" s="183">
        <f t="shared" si="459"/>
        <v>0</v>
      </c>
      <c r="M1251" s="183">
        <f t="shared" si="459"/>
        <v>0</v>
      </c>
      <c r="N1251" s="184">
        <f t="shared" si="460"/>
        <v>0</v>
      </c>
      <c r="O1251" s="184">
        <f t="shared" si="461"/>
        <v>0</v>
      </c>
      <c r="P1251" s="181"/>
      <c r="Q1251" s="199"/>
      <c r="R1251" s="197" t="str">
        <f t="shared" si="464"/>
        <v/>
      </c>
      <c r="S1251" s="197" t="str">
        <f t="shared" si="465"/>
        <v/>
      </c>
    </row>
    <row r="1252" spans="1:19" ht="38.25" hidden="1">
      <c r="A1252" s="200">
        <v>92494</v>
      </c>
      <c r="B1252" s="205" t="s">
        <v>230</v>
      </c>
      <c r="C1252" s="127" t="s">
        <v>1497</v>
      </c>
      <c r="D1252" s="121" t="s">
        <v>232</v>
      </c>
      <c r="E1252" s="122">
        <v>35.08</v>
      </c>
      <c r="F1252" s="123">
        <f t="shared" si="458"/>
        <v>42.29</v>
      </c>
      <c r="G1252" s="206"/>
      <c r="H1252" s="183"/>
      <c r="I1252" s="182">
        <f t="shared" si="462"/>
        <v>0</v>
      </c>
      <c r="J1252" s="182">
        <f t="shared" si="463"/>
        <v>0</v>
      </c>
      <c r="K1252" s="179"/>
      <c r="L1252" s="183">
        <f t="shared" si="459"/>
        <v>0</v>
      </c>
      <c r="M1252" s="183">
        <f t="shared" si="459"/>
        <v>0</v>
      </c>
      <c r="N1252" s="184">
        <f t="shared" si="460"/>
        <v>0</v>
      </c>
      <c r="O1252" s="184">
        <f t="shared" si="461"/>
        <v>0</v>
      </c>
      <c r="P1252" s="181"/>
      <c r="Q1252" s="199"/>
      <c r="R1252" s="197" t="str">
        <f t="shared" si="464"/>
        <v/>
      </c>
      <c r="S1252" s="197" t="str">
        <f t="shared" si="465"/>
        <v/>
      </c>
    </row>
    <row r="1253" spans="1:19" ht="38.25" hidden="1">
      <c r="A1253" s="200">
        <v>92495</v>
      </c>
      <c r="B1253" s="205" t="s">
        <v>230</v>
      </c>
      <c r="C1253" s="127" t="s">
        <v>1498</v>
      </c>
      <c r="D1253" s="121" t="s">
        <v>232</v>
      </c>
      <c r="E1253" s="122">
        <v>61.66</v>
      </c>
      <c r="F1253" s="123">
        <f t="shared" si="458"/>
        <v>74.34</v>
      </c>
      <c r="G1253" s="206"/>
      <c r="H1253" s="183"/>
      <c r="I1253" s="182">
        <f t="shared" si="462"/>
        <v>0</v>
      </c>
      <c r="J1253" s="182">
        <f t="shared" si="463"/>
        <v>0</v>
      </c>
      <c r="K1253" s="179"/>
      <c r="L1253" s="183">
        <f t="shared" si="459"/>
        <v>0</v>
      </c>
      <c r="M1253" s="183">
        <f t="shared" si="459"/>
        <v>0</v>
      </c>
      <c r="N1253" s="184">
        <f t="shared" si="460"/>
        <v>0</v>
      </c>
      <c r="O1253" s="184">
        <f t="shared" si="461"/>
        <v>0</v>
      </c>
      <c r="P1253" s="181"/>
      <c r="Q1253" s="199"/>
      <c r="R1253" s="197" t="str">
        <f t="shared" si="464"/>
        <v/>
      </c>
      <c r="S1253" s="197" t="str">
        <f t="shared" si="465"/>
        <v/>
      </c>
    </row>
    <row r="1254" spans="1:19" ht="38.25" hidden="1">
      <c r="A1254" s="200">
        <v>92496</v>
      </c>
      <c r="B1254" s="205" t="s">
        <v>230</v>
      </c>
      <c r="C1254" s="127" t="s">
        <v>1499</v>
      </c>
      <c r="D1254" s="121" t="s">
        <v>232</v>
      </c>
      <c r="E1254" s="122">
        <v>59.11</v>
      </c>
      <c r="F1254" s="123">
        <f t="shared" si="458"/>
        <v>71.260000000000005</v>
      </c>
      <c r="G1254" s="206"/>
      <c r="H1254" s="183"/>
      <c r="I1254" s="182">
        <f t="shared" si="462"/>
        <v>0</v>
      </c>
      <c r="J1254" s="182">
        <f t="shared" si="463"/>
        <v>0</v>
      </c>
      <c r="K1254" s="179"/>
      <c r="L1254" s="183">
        <f t="shared" si="459"/>
        <v>0</v>
      </c>
      <c r="M1254" s="183">
        <f t="shared" si="459"/>
        <v>0</v>
      </c>
      <c r="N1254" s="184">
        <f t="shared" si="460"/>
        <v>0</v>
      </c>
      <c r="O1254" s="184">
        <f t="shared" si="461"/>
        <v>0</v>
      </c>
      <c r="P1254" s="181"/>
      <c r="Q1254" s="199"/>
      <c r="R1254" s="197" t="str">
        <f t="shared" si="464"/>
        <v/>
      </c>
      <c r="S1254" s="197" t="str">
        <f t="shared" si="465"/>
        <v/>
      </c>
    </row>
    <row r="1255" spans="1:19" ht="38.25" hidden="1">
      <c r="A1255" s="200">
        <v>92497</v>
      </c>
      <c r="B1255" s="205" t="s">
        <v>230</v>
      </c>
      <c r="C1255" s="127" t="s">
        <v>1500</v>
      </c>
      <c r="D1255" s="121" t="s">
        <v>232</v>
      </c>
      <c r="E1255" s="122">
        <v>36.19</v>
      </c>
      <c r="F1255" s="123">
        <f t="shared" si="458"/>
        <v>43.63</v>
      </c>
      <c r="G1255" s="206"/>
      <c r="H1255" s="183"/>
      <c r="I1255" s="182">
        <f t="shared" si="462"/>
        <v>0</v>
      </c>
      <c r="J1255" s="182">
        <f t="shared" si="463"/>
        <v>0</v>
      </c>
      <c r="K1255" s="179"/>
      <c r="L1255" s="183">
        <f t="shared" si="459"/>
        <v>0</v>
      </c>
      <c r="M1255" s="183">
        <f t="shared" si="459"/>
        <v>0</v>
      </c>
      <c r="N1255" s="184">
        <f t="shared" si="460"/>
        <v>0</v>
      </c>
      <c r="O1255" s="184">
        <f t="shared" si="461"/>
        <v>0</v>
      </c>
      <c r="P1255" s="181"/>
      <c r="Q1255" s="199"/>
      <c r="R1255" s="197" t="str">
        <f t="shared" si="464"/>
        <v/>
      </c>
      <c r="S1255" s="197" t="str">
        <f t="shared" si="465"/>
        <v/>
      </c>
    </row>
    <row r="1256" spans="1:19" ht="38.25" hidden="1">
      <c r="A1256" s="200">
        <v>92498</v>
      </c>
      <c r="B1256" s="205" t="s">
        <v>230</v>
      </c>
      <c r="C1256" s="127" t="s">
        <v>1501</v>
      </c>
      <c r="D1256" s="121" t="s">
        <v>232</v>
      </c>
      <c r="E1256" s="122">
        <v>33.799999999999997</v>
      </c>
      <c r="F1256" s="123">
        <f t="shared" si="458"/>
        <v>40.75</v>
      </c>
      <c r="G1256" s="206"/>
      <c r="H1256" s="183"/>
      <c r="I1256" s="182">
        <f t="shared" si="462"/>
        <v>0</v>
      </c>
      <c r="J1256" s="182">
        <f t="shared" si="463"/>
        <v>0</v>
      </c>
      <c r="K1256" s="179"/>
      <c r="L1256" s="183">
        <f t="shared" si="459"/>
        <v>0</v>
      </c>
      <c r="M1256" s="183">
        <f t="shared" si="459"/>
        <v>0</v>
      </c>
      <c r="N1256" s="184">
        <f t="shared" si="460"/>
        <v>0</v>
      </c>
      <c r="O1256" s="184">
        <f t="shared" si="461"/>
        <v>0</v>
      </c>
      <c r="P1256" s="181"/>
      <c r="Q1256" s="199"/>
      <c r="R1256" s="197" t="str">
        <f t="shared" si="464"/>
        <v/>
      </c>
      <c r="S1256" s="197" t="str">
        <f t="shared" si="465"/>
        <v/>
      </c>
    </row>
    <row r="1257" spans="1:19" ht="38.25" hidden="1">
      <c r="A1257" s="200">
        <v>92499</v>
      </c>
      <c r="B1257" s="205" t="s">
        <v>230</v>
      </c>
      <c r="C1257" s="127" t="s">
        <v>1502</v>
      </c>
      <c r="D1257" s="121" t="s">
        <v>232</v>
      </c>
      <c r="E1257" s="122">
        <v>60.64</v>
      </c>
      <c r="F1257" s="123">
        <f t="shared" si="458"/>
        <v>73.11</v>
      </c>
      <c r="G1257" s="206"/>
      <c r="H1257" s="183"/>
      <c r="I1257" s="182">
        <f t="shared" si="462"/>
        <v>0</v>
      </c>
      <c r="J1257" s="182">
        <f t="shared" si="463"/>
        <v>0</v>
      </c>
      <c r="K1257" s="179"/>
      <c r="L1257" s="183">
        <f t="shared" si="459"/>
        <v>0</v>
      </c>
      <c r="M1257" s="183">
        <f t="shared" si="459"/>
        <v>0</v>
      </c>
      <c r="N1257" s="184">
        <f t="shared" si="460"/>
        <v>0</v>
      </c>
      <c r="O1257" s="184">
        <f t="shared" si="461"/>
        <v>0</v>
      </c>
      <c r="P1257" s="181"/>
      <c r="Q1257" s="199"/>
      <c r="R1257" s="197" t="str">
        <f t="shared" si="464"/>
        <v/>
      </c>
      <c r="S1257" s="197" t="str">
        <f t="shared" si="465"/>
        <v/>
      </c>
    </row>
    <row r="1258" spans="1:19" ht="38.25" hidden="1">
      <c r="A1258" s="200">
        <v>92500</v>
      </c>
      <c r="B1258" s="205" t="s">
        <v>230</v>
      </c>
      <c r="C1258" s="127" t="s">
        <v>1503</v>
      </c>
      <c r="D1258" s="121" t="s">
        <v>232</v>
      </c>
      <c r="E1258" s="122">
        <v>58.14</v>
      </c>
      <c r="F1258" s="123">
        <f t="shared" si="458"/>
        <v>70.09</v>
      </c>
      <c r="G1258" s="206"/>
      <c r="H1258" s="183"/>
      <c r="I1258" s="182">
        <f t="shared" si="462"/>
        <v>0</v>
      </c>
      <c r="J1258" s="182">
        <f t="shared" si="463"/>
        <v>0</v>
      </c>
      <c r="K1258" s="179"/>
      <c r="L1258" s="183">
        <f t="shared" si="459"/>
        <v>0</v>
      </c>
      <c r="M1258" s="183">
        <f t="shared" si="459"/>
        <v>0</v>
      </c>
      <c r="N1258" s="184">
        <f t="shared" si="460"/>
        <v>0</v>
      </c>
      <c r="O1258" s="184">
        <f t="shared" si="461"/>
        <v>0</v>
      </c>
      <c r="P1258" s="181"/>
      <c r="Q1258" s="199"/>
      <c r="R1258" s="197" t="str">
        <f t="shared" si="464"/>
        <v/>
      </c>
      <c r="S1258" s="197" t="str">
        <f t="shared" si="465"/>
        <v/>
      </c>
    </row>
    <row r="1259" spans="1:19" ht="38.25" hidden="1">
      <c r="A1259" s="200">
        <v>92501</v>
      </c>
      <c r="B1259" s="205" t="s">
        <v>230</v>
      </c>
      <c r="C1259" s="127" t="s">
        <v>1504</v>
      </c>
      <c r="D1259" s="121" t="s">
        <v>232</v>
      </c>
      <c r="E1259" s="122">
        <v>35.35</v>
      </c>
      <c r="F1259" s="123">
        <f t="shared" si="458"/>
        <v>42.62</v>
      </c>
      <c r="G1259" s="206"/>
      <c r="H1259" s="183"/>
      <c r="I1259" s="182">
        <f t="shared" si="462"/>
        <v>0</v>
      </c>
      <c r="J1259" s="182">
        <f t="shared" si="463"/>
        <v>0</v>
      </c>
      <c r="K1259" s="179"/>
      <c r="L1259" s="183">
        <f t="shared" si="459"/>
        <v>0</v>
      </c>
      <c r="M1259" s="183">
        <f t="shared" si="459"/>
        <v>0</v>
      </c>
      <c r="N1259" s="184">
        <f t="shared" si="460"/>
        <v>0</v>
      </c>
      <c r="O1259" s="184">
        <f t="shared" si="461"/>
        <v>0</v>
      </c>
      <c r="P1259" s="181"/>
      <c r="Q1259" s="199"/>
      <c r="R1259" s="197" t="str">
        <f t="shared" si="464"/>
        <v/>
      </c>
      <c r="S1259" s="197" t="str">
        <f t="shared" si="465"/>
        <v/>
      </c>
    </row>
    <row r="1260" spans="1:19" ht="38.25" hidden="1">
      <c r="A1260" s="200">
        <v>92502</v>
      </c>
      <c r="B1260" s="205" t="s">
        <v>230</v>
      </c>
      <c r="C1260" s="127" t="s">
        <v>1505</v>
      </c>
      <c r="D1260" s="121" t="s">
        <v>232</v>
      </c>
      <c r="E1260" s="122">
        <v>33.03</v>
      </c>
      <c r="F1260" s="123">
        <f t="shared" si="458"/>
        <v>39.82</v>
      </c>
      <c r="G1260" s="206"/>
      <c r="H1260" s="183"/>
      <c r="I1260" s="182">
        <f t="shared" si="462"/>
        <v>0</v>
      </c>
      <c r="J1260" s="182">
        <f t="shared" si="463"/>
        <v>0</v>
      </c>
      <c r="K1260" s="179"/>
      <c r="L1260" s="183">
        <f t="shared" si="459"/>
        <v>0</v>
      </c>
      <c r="M1260" s="183">
        <f t="shared" si="459"/>
        <v>0</v>
      </c>
      <c r="N1260" s="184">
        <f t="shared" si="460"/>
        <v>0</v>
      </c>
      <c r="O1260" s="184">
        <f t="shared" si="461"/>
        <v>0</v>
      </c>
      <c r="P1260" s="181"/>
      <c r="Q1260" s="199"/>
      <c r="R1260" s="197" t="str">
        <f t="shared" si="464"/>
        <v/>
      </c>
      <c r="S1260" s="197" t="str">
        <f t="shared" si="465"/>
        <v/>
      </c>
    </row>
    <row r="1261" spans="1:19" ht="38.25" hidden="1">
      <c r="A1261" s="200">
        <v>92503</v>
      </c>
      <c r="B1261" s="205" t="s">
        <v>230</v>
      </c>
      <c r="C1261" s="127" t="s">
        <v>1506</v>
      </c>
      <c r="D1261" s="121" t="s">
        <v>232</v>
      </c>
      <c r="E1261" s="122">
        <v>59.04</v>
      </c>
      <c r="F1261" s="123">
        <f t="shared" si="458"/>
        <v>71.180000000000007</v>
      </c>
      <c r="G1261" s="206"/>
      <c r="H1261" s="183"/>
      <c r="I1261" s="182">
        <f t="shared" si="462"/>
        <v>0</v>
      </c>
      <c r="J1261" s="182">
        <f t="shared" si="463"/>
        <v>0</v>
      </c>
      <c r="K1261" s="179"/>
      <c r="L1261" s="183">
        <f t="shared" si="459"/>
        <v>0</v>
      </c>
      <c r="M1261" s="183">
        <f t="shared" si="459"/>
        <v>0</v>
      </c>
      <c r="N1261" s="184">
        <f t="shared" si="460"/>
        <v>0</v>
      </c>
      <c r="O1261" s="184">
        <f t="shared" si="461"/>
        <v>0</v>
      </c>
      <c r="P1261" s="181"/>
      <c r="Q1261" s="199"/>
      <c r="R1261" s="197" t="str">
        <f t="shared" si="464"/>
        <v/>
      </c>
      <c r="S1261" s="197" t="str">
        <f t="shared" si="465"/>
        <v/>
      </c>
    </row>
    <row r="1262" spans="1:19" ht="38.25" hidden="1">
      <c r="A1262" s="200">
        <v>92504</v>
      </c>
      <c r="B1262" s="205" t="s">
        <v>230</v>
      </c>
      <c r="C1262" s="127" t="s">
        <v>1507</v>
      </c>
      <c r="D1262" s="121" t="s">
        <v>232</v>
      </c>
      <c r="E1262" s="122">
        <v>39.369999999999997</v>
      </c>
      <c r="F1262" s="123">
        <f t="shared" si="458"/>
        <v>47.46</v>
      </c>
      <c r="G1262" s="206"/>
      <c r="H1262" s="183"/>
      <c r="I1262" s="182">
        <f t="shared" si="462"/>
        <v>0</v>
      </c>
      <c r="J1262" s="182">
        <f t="shared" si="463"/>
        <v>0</v>
      </c>
      <c r="K1262" s="179"/>
      <c r="L1262" s="183">
        <f t="shared" si="459"/>
        <v>0</v>
      </c>
      <c r="M1262" s="183">
        <f t="shared" si="459"/>
        <v>0</v>
      </c>
      <c r="N1262" s="184">
        <f t="shared" si="460"/>
        <v>0</v>
      </c>
      <c r="O1262" s="184">
        <f t="shared" si="461"/>
        <v>0</v>
      </c>
      <c r="P1262" s="181"/>
      <c r="Q1262" s="199"/>
      <c r="R1262" s="197" t="str">
        <f t="shared" si="464"/>
        <v/>
      </c>
      <c r="S1262" s="197" t="str">
        <f t="shared" si="465"/>
        <v/>
      </c>
    </row>
    <row r="1263" spans="1:19" ht="38.25" hidden="1">
      <c r="A1263" s="200">
        <v>92505</v>
      </c>
      <c r="B1263" s="205" t="s">
        <v>230</v>
      </c>
      <c r="C1263" s="127" t="s">
        <v>1508</v>
      </c>
      <c r="D1263" s="121" t="s">
        <v>232</v>
      </c>
      <c r="E1263" s="122">
        <v>34.04</v>
      </c>
      <c r="F1263" s="123">
        <f t="shared" si="458"/>
        <v>41.04</v>
      </c>
      <c r="G1263" s="206"/>
      <c r="H1263" s="183"/>
      <c r="I1263" s="182">
        <f t="shared" si="462"/>
        <v>0</v>
      </c>
      <c r="J1263" s="182">
        <f t="shared" si="463"/>
        <v>0</v>
      </c>
      <c r="K1263" s="179"/>
      <c r="L1263" s="183">
        <f t="shared" si="459"/>
        <v>0</v>
      </c>
      <c r="M1263" s="183">
        <f t="shared" si="459"/>
        <v>0</v>
      </c>
      <c r="N1263" s="184">
        <f t="shared" si="460"/>
        <v>0</v>
      </c>
      <c r="O1263" s="184">
        <f t="shared" si="461"/>
        <v>0</v>
      </c>
      <c r="P1263" s="181"/>
      <c r="Q1263" s="199"/>
      <c r="R1263" s="197" t="str">
        <f t="shared" si="464"/>
        <v/>
      </c>
      <c r="S1263" s="197" t="str">
        <f t="shared" si="465"/>
        <v/>
      </c>
    </row>
    <row r="1264" spans="1:19" ht="38.25" hidden="1">
      <c r="A1264" s="200">
        <v>92506</v>
      </c>
      <c r="B1264" s="205" t="s">
        <v>230</v>
      </c>
      <c r="C1264" s="127" t="s">
        <v>1509</v>
      </c>
      <c r="D1264" s="121" t="s">
        <v>232</v>
      </c>
      <c r="E1264" s="122">
        <v>31.81</v>
      </c>
      <c r="F1264" s="123">
        <f t="shared" si="458"/>
        <v>38.35</v>
      </c>
      <c r="G1264" s="206"/>
      <c r="H1264" s="183"/>
      <c r="I1264" s="182">
        <f t="shared" si="462"/>
        <v>0</v>
      </c>
      <c r="J1264" s="182">
        <f t="shared" si="463"/>
        <v>0</v>
      </c>
      <c r="K1264" s="179"/>
      <c r="L1264" s="183">
        <f t="shared" si="459"/>
        <v>0</v>
      </c>
      <c r="M1264" s="183">
        <f t="shared" si="459"/>
        <v>0</v>
      </c>
      <c r="N1264" s="184">
        <f t="shared" si="460"/>
        <v>0</v>
      </c>
      <c r="O1264" s="184">
        <f t="shared" si="461"/>
        <v>0</v>
      </c>
      <c r="P1264" s="181"/>
      <c r="Q1264" s="199"/>
      <c r="R1264" s="197" t="str">
        <f t="shared" si="464"/>
        <v/>
      </c>
      <c r="S1264" s="197" t="str">
        <f t="shared" si="465"/>
        <v/>
      </c>
    </row>
    <row r="1265" spans="1:19" ht="38.25" hidden="1">
      <c r="A1265" s="200">
        <v>92507</v>
      </c>
      <c r="B1265" s="205" t="s">
        <v>230</v>
      </c>
      <c r="C1265" s="127" t="s">
        <v>1510</v>
      </c>
      <c r="D1265" s="121" t="s">
        <v>232</v>
      </c>
      <c r="E1265" s="122">
        <v>66.09</v>
      </c>
      <c r="F1265" s="123">
        <f t="shared" si="458"/>
        <v>79.680000000000007</v>
      </c>
      <c r="G1265" s="206"/>
      <c r="H1265" s="183"/>
      <c r="I1265" s="182">
        <f t="shared" si="462"/>
        <v>0</v>
      </c>
      <c r="J1265" s="182">
        <f t="shared" si="463"/>
        <v>0</v>
      </c>
      <c r="K1265" s="179"/>
      <c r="L1265" s="183">
        <f t="shared" si="459"/>
        <v>0</v>
      </c>
      <c r="M1265" s="183">
        <f t="shared" si="459"/>
        <v>0</v>
      </c>
      <c r="N1265" s="184">
        <f t="shared" si="460"/>
        <v>0</v>
      </c>
      <c r="O1265" s="184">
        <f t="shared" si="461"/>
        <v>0</v>
      </c>
      <c r="P1265" s="181"/>
      <c r="Q1265" s="199"/>
      <c r="R1265" s="197" t="str">
        <f t="shared" si="464"/>
        <v/>
      </c>
      <c r="S1265" s="197" t="str">
        <f t="shared" si="465"/>
        <v/>
      </c>
    </row>
    <row r="1266" spans="1:19" ht="38.25" hidden="1">
      <c r="A1266" s="200">
        <v>92508</v>
      </c>
      <c r="B1266" s="205" t="s">
        <v>230</v>
      </c>
      <c r="C1266" s="127" t="s">
        <v>1511</v>
      </c>
      <c r="D1266" s="121" t="s">
        <v>232</v>
      </c>
      <c r="E1266" s="122">
        <v>63.85</v>
      </c>
      <c r="F1266" s="123">
        <f t="shared" si="458"/>
        <v>76.98</v>
      </c>
      <c r="G1266" s="206"/>
      <c r="H1266" s="183"/>
      <c r="I1266" s="182">
        <f t="shared" si="462"/>
        <v>0</v>
      </c>
      <c r="J1266" s="182">
        <f t="shared" si="463"/>
        <v>0</v>
      </c>
      <c r="K1266" s="179"/>
      <c r="L1266" s="183">
        <f t="shared" si="459"/>
        <v>0</v>
      </c>
      <c r="M1266" s="183">
        <f t="shared" si="459"/>
        <v>0</v>
      </c>
      <c r="N1266" s="184">
        <f t="shared" si="460"/>
        <v>0</v>
      </c>
      <c r="O1266" s="184">
        <f t="shared" si="461"/>
        <v>0</v>
      </c>
      <c r="P1266" s="181"/>
      <c r="Q1266" s="199"/>
      <c r="R1266" s="197" t="str">
        <f t="shared" si="464"/>
        <v/>
      </c>
      <c r="S1266" s="197" t="str">
        <f t="shared" si="465"/>
        <v/>
      </c>
    </row>
    <row r="1267" spans="1:19" ht="38.25" hidden="1">
      <c r="A1267" s="200">
        <v>92509</v>
      </c>
      <c r="B1267" s="205" t="s">
        <v>230</v>
      </c>
      <c r="C1267" s="127" t="s">
        <v>1512</v>
      </c>
      <c r="D1267" s="121" t="s">
        <v>232</v>
      </c>
      <c r="E1267" s="122">
        <v>35.880000000000003</v>
      </c>
      <c r="F1267" s="123">
        <f t="shared" si="458"/>
        <v>43.26</v>
      </c>
      <c r="G1267" s="206"/>
      <c r="H1267" s="183"/>
      <c r="I1267" s="182">
        <f t="shared" si="462"/>
        <v>0</v>
      </c>
      <c r="J1267" s="182">
        <f t="shared" si="463"/>
        <v>0</v>
      </c>
      <c r="K1267" s="179"/>
      <c r="L1267" s="183">
        <f t="shared" si="459"/>
        <v>0</v>
      </c>
      <c r="M1267" s="183">
        <f t="shared" si="459"/>
        <v>0</v>
      </c>
      <c r="N1267" s="184">
        <f t="shared" si="460"/>
        <v>0</v>
      </c>
      <c r="O1267" s="184">
        <f t="shared" si="461"/>
        <v>0</v>
      </c>
      <c r="P1267" s="181"/>
      <c r="Q1267" s="199"/>
      <c r="R1267" s="197" t="str">
        <f t="shared" si="464"/>
        <v/>
      </c>
      <c r="S1267" s="197" t="str">
        <f t="shared" si="465"/>
        <v/>
      </c>
    </row>
    <row r="1268" spans="1:19" ht="38.25" hidden="1">
      <c r="A1268" s="200">
        <v>92510</v>
      </c>
      <c r="B1268" s="205" t="s">
        <v>230</v>
      </c>
      <c r="C1268" s="127" t="s">
        <v>1513</v>
      </c>
      <c r="D1268" s="121" t="s">
        <v>232</v>
      </c>
      <c r="E1268" s="122">
        <v>33.82</v>
      </c>
      <c r="F1268" s="123">
        <f t="shared" si="458"/>
        <v>40.770000000000003</v>
      </c>
      <c r="G1268" s="206"/>
      <c r="H1268" s="183"/>
      <c r="I1268" s="182">
        <f t="shared" si="462"/>
        <v>0</v>
      </c>
      <c r="J1268" s="182">
        <f t="shared" si="463"/>
        <v>0</v>
      </c>
      <c r="K1268" s="179"/>
      <c r="L1268" s="183">
        <f t="shared" si="459"/>
        <v>0</v>
      </c>
      <c r="M1268" s="183">
        <f t="shared" si="459"/>
        <v>0</v>
      </c>
      <c r="N1268" s="184">
        <f t="shared" si="460"/>
        <v>0</v>
      </c>
      <c r="O1268" s="184">
        <f t="shared" si="461"/>
        <v>0</v>
      </c>
      <c r="P1268" s="181"/>
      <c r="Q1268" s="199"/>
      <c r="R1268" s="197" t="str">
        <f t="shared" si="464"/>
        <v/>
      </c>
      <c r="S1268" s="197" t="str">
        <f t="shared" si="465"/>
        <v/>
      </c>
    </row>
    <row r="1269" spans="1:19" ht="38.25" hidden="1">
      <c r="A1269" s="200">
        <v>92511</v>
      </c>
      <c r="B1269" s="205" t="s">
        <v>230</v>
      </c>
      <c r="C1269" s="127" t="s">
        <v>1514</v>
      </c>
      <c r="D1269" s="121" t="s">
        <v>232</v>
      </c>
      <c r="E1269" s="122">
        <v>53.29</v>
      </c>
      <c r="F1269" s="123">
        <f t="shared" si="458"/>
        <v>64.25</v>
      </c>
      <c r="G1269" s="206"/>
      <c r="H1269" s="183"/>
      <c r="I1269" s="182">
        <f t="shared" si="462"/>
        <v>0</v>
      </c>
      <c r="J1269" s="182">
        <f t="shared" si="463"/>
        <v>0</v>
      </c>
      <c r="K1269" s="179"/>
      <c r="L1269" s="183">
        <f t="shared" si="459"/>
        <v>0</v>
      </c>
      <c r="M1269" s="183">
        <f t="shared" si="459"/>
        <v>0</v>
      </c>
      <c r="N1269" s="184">
        <f t="shared" si="460"/>
        <v>0</v>
      </c>
      <c r="O1269" s="184">
        <f t="shared" si="461"/>
        <v>0</v>
      </c>
      <c r="P1269" s="181"/>
      <c r="Q1269" s="199"/>
      <c r="R1269" s="197" t="str">
        <f t="shared" si="464"/>
        <v/>
      </c>
      <c r="S1269" s="197" t="str">
        <f t="shared" si="465"/>
        <v/>
      </c>
    </row>
    <row r="1270" spans="1:19" ht="38.25" hidden="1">
      <c r="A1270" s="200">
        <v>92512</v>
      </c>
      <c r="B1270" s="205" t="s">
        <v>230</v>
      </c>
      <c r="C1270" s="127" t="s">
        <v>1515</v>
      </c>
      <c r="D1270" s="121" t="s">
        <v>232</v>
      </c>
      <c r="E1270" s="122">
        <v>51.57</v>
      </c>
      <c r="F1270" s="123">
        <f t="shared" si="458"/>
        <v>62.17</v>
      </c>
      <c r="G1270" s="206"/>
      <c r="H1270" s="183"/>
      <c r="I1270" s="182">
        <f t="shared" si="462"/>
        <v>0</v>
      </c>
      <c r="J1270" s="182">
        <f t="shared" si="463"/>
        <v>0</v>
      </c>
      <c r="K1270" s="179"/>
      <c r="L1270" s="183">
        <f t="shared" si="459"/>
        <v>0</v>
      </c>
      <c r="M1270" s="183">
        <f t="shared" si="459"/>
        <v>0</v>
      </c>
      <c r="N1270" s="184">
        <f t="shared" si="460"/>
        <v>0</v>
      </c>
      <c r="O1270" s="184">
        <f t="shared" si="461"/>
        <v>0</v>
      </c>
      <c r="P1270" s="181"/>
      <c r="Q1270" s="199"/>
      <c r="R1270" s="197" t="str">
        <f t="shared" si="464"/>
        <v/>
      </c>
      <c r="S1270" s="197" t="str">
        <f t="shared" si="465"/>
        <v/>
      </c>
    </row>
    <row r="1271" spans="1:19" ht="38.25" hidden="1">
      <c r="A1271" s="200">
        <v>92513</v>
      </c>
      <c r="B1271" s="205" t="s">
        <v>230</v>
      </c>
      <c r="C1271" s="127" t="s">
        <v>1516</v>
      </c>
      <c r="D1271" s="121" t="s">
        <v>232</v>
      </c>
      <c r="E1271" s="122">
        <v>26.07</v>
      </c>
      <c r="F1271" s="123">
        <f t="shared" ref="F1271:F1322" si="466">IF(E1271=0,0,ROUND(E1271*(1+E$10)*(1-E$11),2))</f>
        <v>31.43</v>
      </c>
      <c r="G1271" s="206"/>
      <c r="H1271" s="183"/>
      <c r="I1271" s="182">
        <f t="shared" si="462"/>
        <v>0</v>
      </c>
      <c r="J1271" s="182">
        <f t="shared" si="463"/>
        <v>0</v>
      </c>
      <c r="K1271" s="179"/>
      <c r="L1271" s="183">
        <f t="shared" ref="L1271:M1322" si="467">G1271</f>
        <v>0</v>
      </c>
      <c r="M1271" s="183">
        <f t="shared" si="467"/>
        <v>0</v>
      </c>
      <c r="N1271" s="184">
        <f t="shared" ref="N1271:N1322" si="468">IF(ISBLANK(E1271),0,ROUND(F1271*L1271,2))</f>
        <v>0</v>
      </c>
      <c r="O1271" s="184">
        <f t="shared" ref="O1271:O1322" si="469">IF(ISBLANK(L1271),0,ROUND(L1271*M1271,2))</f>
        <v>0</v>
      </c>
      <c r="P1271" s="181"/>
      <c r="Q1271" s="199"/>
      <c r="R1271" s="197" t="str">
        <f t="shared" si="464"/>
        <v/>
      </c>
      <c r="S1271" s="197" t="str">
        <f t="shared" si="465"/>
        <v/>
      </c>
    </row>
    <row r="1272" spans="1:19" ht="38.25" hidden="1">
      <c r="A1272" s="200">
        <v>92514</v>
      </c>
      <c r="B1272" s="205" t="s">
        <v>230</v>
      </c>
      <c r="C1272" s="127" t="s">
        <v>1517</v>
      </c>
      <c r="D1272" s="121" t="s">
        <v>232</v>
      </c>
      <c r="E1272" s="122">
        <v>24.5</v>
      </c>
      <c r="F1272" s="123">
        <f t="shared" si="466"/>
        <v>29.54</v>
      </c>
      <c r="G1272" s="206"/>
      <c r="H1272" s="183"/>
      <c r="I1272" s="182">
        <f t="shared" si="462"/>
        <v>0</v>
      </c>
      <c r="J1272" s="182">
        <f t="shared" si="463"/>
        <v>0</v>
      </c>
      <c r="K1272" s="179"/>
      <c r="L1272" s="183">
        <f t="shared" si="467"/>
        <v>0</v>
      </c>
      <c r="M1272" s="183">
        <f t="shared" si="467"/>
        <v>0</v>
      </c>
      <c r="N1272" s="184">
        <f t="shared" si="468"/>
        <v>0</v>
      </c>
      <c r="O1272" s="184">
        <f t="shared" si="469"/>
        <v>0</v>
      </c>
      <c r="P1272" s="181"/>
      <c r="Q1272" s="199"/>
      <c r="R1272" s="197" t="str">
        <f t="shared" si="464"/>
        <v/>
      </c>
      <c r="S1272" s="197" t="str">
        <f t="shared" si="465"/>
        <v/>
      </c>
    </row>
    <row r="1273" spans="1:19" ht="38.25" hidden="1">
      <c r="A1273" s="200">
        <v>92515</v>
      </c>
      <c r="B1273" s="205" t="s">
        <v>230</v>
      </c>
      <c r="C1273" s="127" t="s">
        <v>1518</v>
      </c>
      <c r="D1273" s="121" t="s">
        <v>232</v>
      </c>
      <c r="E1273" s="122">
        <v>47.85</v>
      </c>
      <c r="F1273" s="123">
        <f t="shared" si="466"/>
        <v>57.69</v>
      </c>
      <c r="G1273" s="206"/>
      <c r="H1273" s="183"/>
      <c r="I1273" s="182">
        <f t="shared" si="462"/>
        <v>0</v>
      </c>
      <c r="J1273" s="182">
        <f t="shared" si="463"/>
        <v>0</v>
      </c>
      <c r="K1273" s="179"/>
      <c r="L1273" s="183">
        <f t="shared" si="467"/>
        <v>0</v>
      </c>
      <c r="M1273" s="183">
        <f t="shared" si="467"/>
        <v>0</v>
      </c>
      <c r="N1273" s="184">
        <f t="shared" si="468"/>
        <v>0</v>
      </c>
      <c r="O1273" s="184">
        <f t="shared" si="469"/>
        <v>0</v>
      </c>
      <c r="P1273" s="181"/>
      <c r="Q1273" s="199"/>
      <c r="R1273" s="197" t="str">
        <f t="shared" si="464"/>
        <v/>
      </c>
      <c r="S1273" s="197" t="str">
        <f t="shared" si="465"/>
        <v/>
      </c>
    </row>
    <row r="1274" spans="1:19" ht="38.25" hidden="1">
      <c r="A1274" s="200">
        <v>92516</v>
      </c>
      <c r="B1274" s="205" t="s">
        <v>230</v>
      </c>
      <c r="C1274" s="127" t="s">
        <v>1519</v>
      </c>
      <c r="D1274" s="121" t="s">
        <v>232</v>
      </c>
      <c r="E1274" s="122">
        <v>46.37</v>
      </c>
      <c r="F1274" s="123">
        <f t="shared" si="466"/>
        <v>55.9</v>
      </c>
      <c r="G1274" s="206"/>
      <c r="H1274" s="183"/>
      <c r="I1274" s="182">
        <f t="shared" si="462"/>
        <v>0</v>
      </c>
      <c r="J1274" s="182">
        <f t="shared" si="463"/>
        <v>0</v>
      </c>
      <c r="K1274" s="179"/>
      <c r="L1274" s="183">
        <f t="shared" si="467"/>
        <v>0</v>
      </c>
      <c r="M1274" s="183">
        <f t="shared" si="467"/>
        <v>0</v>
      </c>
      <c r="N1274" s="184">
        <f t="shared" si="468"/>
        <v>0</v>
      </c>
      <c r="O1274" s="184">
        <f t="shared" si="469"/>
        <v>0</v>
      </c>
      <c r="P1274" s="181"/>
      <c r="Q1274" s="199"/>
      <c r="R1274" s="197" t="str">
        <f t="shared" si="464"/>
        <v/>
      </c>
      <c r="S1274" s="197" t="str">
        <f t="shared" si="465"/>
        <v/>
      </c>
    </row>
    <row r="1275" spans="1:19" ht="38.25" hidden="1">
      <c r="A1275" s="200">
        <v>92517</v>
      </c>
      <c r="B1275" s="205" t="s">
        <v>230</v>
      </c>
      <c r="C1275" s="127" t="s">
        <v>1520</v>
      </c>
      <c r="D1275" s="121" t="s">
        <v>232</v>
      </c>
      <c r="E1275" s="122">
        <v>21.97</v>
      </c>
      <c r="F1275" s="123">
        <f t="shared" si="466"/>
        <v>26.49</v>
      </c>
      <c r="G1275" s="206"/>
      <c r="H1275" s="183"/>
      <c r="I1275" s="182">
        <f t="shared" si="462"/>
        <v>0</v>
      </c>
      <c r="J1275" s="182">
        <f t="shared" si="463"/>
        <v>0</v>
      </c>
      <c r="K1275" s="179"/>
      <c r="L1275" s="183">
        <f t="shared" si="467"/>
        <v>0</v>
      </c>
      <c r="M1275" s="183">
        <f t="shared" si="467"/>
        <v>0</v>
      </c>
      <c r="N1275" s="184">
        <f t="shared" si="468"/>
        <v>0</v>
      </c>
      <c r="O1275" s="184">
        <f t="shared" si="469"/>
        <v>0</v>
      </c>
      <c r="P1275" s="181"/>
      <c r="Q1275" s="199"/>
      <c r="R1275" s="197" t="str">
        <f t="shared" si="464"/>
        <v/>
      </c>
      <c r="S1275" s="197" t="str">
        <f t="shared" si="465"/>
        <v/>
      </c>
    </row>
    <row r="1276" spans="1:19" ht="38.25" hidden="1">
      <c r="A1276" s="200">
        <v>92518</v>
      </c>
      <c r="B1276" s="205" t="s">
        <v>230</v>
      </c>
      <c r="C1276" s="127" t="s">
        <v>1521</v>
      </c>
      <c r="D1276" s="121" t="s">
        <v>232</v>
      </c>
      <c r="E1276" s="122">
        <v>20.58</v>
      </c>
      <c r="F1276" s="123">
        <f t="shared" si="466"/>
        <v>24.81</v>
      </c>
      <c r="G1276" s="206"/>
      <c r="H1276" s="183"/>
      <c r="I1276" s="182">
        <f t="shared" si="462"/>
        <v>0</v>
      </c>
      <c r="J1276" s="182">
        <f t="shared" si="463"/>
        <v>0</v>
      </c>
      <c r="K1276" s="179"/>
      <c r="L1276" s="183">
        <f t="shared" si="467"/>
        <v>0</v>
      </c>
      <c r="M1276" s="183">
        <f t="shared" si="467"/>
        <v>0</v>
      </c>
      <c r="N1276" s="184">
        <f t="shared" si="468"/>
        <v>0</v>
      </c>
      <c r="O1276" s="184">
        <f t="shared" si="469"/>
        <v>0</v>
      </c>
      <c r="P1276" s="181"/>
      <c r="Q1276" s="199"/>
      <c r="R1276" s="197" t="str">
        <f t="shared" si="464"/>
        <v/>
      </c>
      <c r="S1276" s="197" t="str">
        <f t="shared" si="465"/>
        <v/>
      </c>
    </row>
    <row r="1277" spans="1:19" ht="38.25" hidden="1">
      <c r="A1277" s="200">
        <v>92519</v>
      </c>
      <c r="B1277" s="205" t="s">
        <v>230</v>
      </c>
      <c r="C1277" s="127" t="s">
        <v>1522</v>
      </c>
      <c r="D1277" s="121" t="s">
        <v>232</v>
      </c>
      <c r="E1277" s="122">
        <v>45.07</v>
      </c>
      <c r="F1277" s="123">
        <f t="shared" si="466"/>
        <v>54.34</v>
      </c>
      <c r="G1277" s="206"/>
      <c r="H1277" s="183"/>
      <c r="I1277" s="182">
        <f t="shared" si="462"/>
        <v>0</v>
      </c>
      <c r="J1277" s="182">
        <f t="shared" si="463"/>
        <v>0</v>
      </c>
      <c r="K1277" s="179"/>
      <c r="L1277" s="183">
        <f t="shared" si="467"/>
        <v>0</v>
      </c>
      <c r="M1277" s="183">
        <f t="shared" si="467"/>
        <v>0</v>
      </c>
      <c r="N1277" s="184">
        <f t="shared" si="468"/>
        <v>0</v>
      </c>
      <c r="O1277" s="184">
        <f t="shared" si="469"/>
        <v>0</v>
      </c>
      <c r="P1277" s="181"/>
      <c r="Q1277" s="199"/>
      <c r="R1277" s="197" t="str">
        <f t="shared" si="464"/>
        <v/>
      </c>
      <c r="S1277" s="197" t="str">
        <f t="shared" si="465"/>
        <v/>
      </c>
    </row>
    <row r="1278" spans="1:19" ht="38.25" hidden="1">
      <c r="A1278" s="200">
        <v>92520</v>
      </c>
      <c r="B1278" s="205" t="s">
        <v>230</v>
      </c>
      <c r="C1278" s="127" t="s">
        <v>1523</v>
      </c>
      <c r="D1278" s="121" t="s">
        <v>232</v>
      </c>
      <c r="E1278" s="122">
        <v>43.71</v>
      </c>
      <c r="F1278" s="123">
        <f t="shared" si="466"/>
        <v>52.7</v>
      </c>
      <c r="G1278" s="206"/>
      <c r="H1278" s="183"/>
      <c r="I1278" s="182">
        <f t="shared" si="462"/>
        <v>0</v>
      </c>
      <c r="J1278" s="182">
        <f t="shared" si="463"/>
        <v>0</v>
      </c>
      <c r="K1278" s="179"/>
      <c r="L1278" s="183">
        <f t="shared" si="467"/>
        <v>0</v>
      </c>
      <c r="M1278" s="183">
        <f t="shared" si="467"/>
        <v>0</v>
      </c>
      <c r="N1278" s="184">
        <f t="shared" si="468"/>
        <v>0</v>
      </c>
      <c r="O1278" s="184">
        <f t="shared" si="469"/>
        <v>0</v>
      </c>
      <c r="P1278" s="181"/>
      <c r="Q1278" s="199"/>
      <c r="R1278" s="197" t="str">
        <f t="shared" si="464"/>
        <v/>
      </c>
      <c r="S1278" s="197" t="str">
        <f t="shared" si="465"/>
        <v/>
      </c>
    </row>
    <row r="1279" spans="1:19" ht="38.25" hidden="1">
      <c r="A1279" s="200">
        <v>92521</v>
      </c>
      <c r="B1279" s="205" t="s">
        <v>230</v>
      </c>
      <c r="C1279" s="127" t="s">
        <v>1524</v>
      </c>
      <c r="D1279" s="121" t="s">
        <v>232</v>
      </c>
      <c r="E1279" s="122">
        <v>19.86</v>
      </c>
      <c r="F1279" s="123">
        <f t="shared" si="466"/>
        <v>23.94</v>
      </c>
      <c r="G1279" s="206"/>
      <c r="H1279" s="183"/>
      <c r="I1279" s="182">
        <f t="shared" si="462"/>
        <v>0</v>
      </c>
      <c r="J1279" s="182">
        <f t="shared" si="463"/>
        <v>0</v>
      </c>
      <c r="K1279" s="179"/>
      <c r="L1279" s="183">
        <f t="shared" si="467"/>
        <v>0</v>
      </c>
      <c r="M1279" s="183">
        <f t="shared" si="467"/>
        <v>0</v>
      </c>
      <c r="N1279" s="184">
        <f t="shared" si="468"/>
        <v>0</v>
      </c>
      <c r="O1279" s="184">
        <f t="shared" si="469"/>
        <v>0</v>
      </c>
      <c r="P1279" s="181"/>
      <c r="Q1279" s="199"/>
      <c r="R1279" s="197" t="str">
        <f t="shared" si="464"/>
        <v/>
      </c>
      <c r="S1279" s="197" t="str">
        <f t="shared" si="465"/>
        <v/>
      </c>
    </row>
    <row r="1280" spans="1:19" ht="38.25" hidden="1">
      <c r="A1280" s="200">
        <v>92522</v>
      </c>
      <c r="B1280" s="205" t="s">
        <v>230</v>
      </c>
      <c r="C1280" s="127" t="s">
        <v>1525</v>
      </c>
      <c r="D1280" s="121" t="s">
        <v>232</v>
      </c>
      <c r="E1280" s="122">
        <v>18.579999999999998</v>
      </c>
      <c r="F1280" s="123">
        <f t="shared" si="466"/>
        <v>22.4</v>
      </c>
      <c r="G1280" s="206"/>
      <c r="H1280" s="183"/>
      <c r="I1280" s="182">
        <f t="shared" si="462"/>
        <v>0</v>
      </c>
      <c r="J1280" s="182">
        <f t="shared" si="463"/>
        <v>0</v>
      </c>
      <c r="K1280" s="179"/>
      <c r="L1280" s="183">
        <f t="shared" si="467"/>
        <v>0</v>
      </c>
      <c r="M1280" s="183">
        <f t="shared" si="467"/>
        <v>0</v>
      </c>
      <c r="N1280" s="184">
        <f t="shared" si="468"/>
        <v>0</v>
      </c>
      <c r="O1280" s="184">
        <f t="shared" si="469"/>
        <v>0</v>
      </c>
      <c r="P1280" s="181"/>
      <c r="Q1280" s="199"/>
      <c r="R1280" s="197" t="str">
        <f t="shared" si="464"/>
        <v/>
      </c>
      <c r="S1280" s="197" t="str">
        <f t="shared" si="465"/>
        <v/>
      </c>
    </row>
    <row r="1281" spans="1:19" ht="38.25" hidden="1">
      <c r="A1281" s="200">
        <v>92523</v>
      </c>
      <c r="B1281" s="205" t="s">
        <v>230</v>
      </c>
      <c r="C1281" s="127" t="s">
        <v>1526</v>
      </c>
      <c r="D1281" s="121" t="s">
        <v>232</v>
      </c>
      <c r="E1281" s="122">
        <v>44.39</v>
      </c>
      <c r="F1281" s="123">
        <f t="shared" si="466"/>
        <v>53.52</v>
      </c>
      <c r="G1281" s="206"/>
      <c r="H1281" s="183"/>
      <c r="I1281" s="182">
        <f t="shared" si="462"/>
        <v>0</v>
      </c>
      <c r="J1281" s="182">
        <f t="shared" si="463"/>
        <v>0</v>
      </c>
      <c r="K1281" s="179"/>
      <c r="L1281" s="183">
        <f t="shared" si="467"/>
        <v>0</v>
      </c>
      <c r="M1281" s="183">
        <f t="shared" si="467"/>
        <v>0</v>
      </c>
      <c r="N1281" s="184">
        <f t="shared" si="468"/>
        <v>0</v>
      </c>
      <c r="O1281" s="184">
        <f t="shared" si="469"/>
        <v>0</v>
      </c>
      <c r="P1281" s="181"/>
      <c r="Q1281" s="199"/>
      <c r="R1281" s="197" t="str">
        <f t="shared" si="464"/>
        <v/>
      </c>
      <c r="S1281" s="197" t="str">
        <f t="shared" si="465"/>
        <v/>
      </c>
    </row>
    <row r="1282" spans="1:19" ht="38.25" hidden="1">
      <c r="A1282" s="200">
        <v>92524</v>
      </c>
      <c r="B1282" s="205" t="s">
        <v>230</v>
      </c>
      <c r="C1282" s="127" t="s">
        <v>1527</v>
      </c>
      <c r="D1282" s="121" t="s">
        <v>232</v>
      </c>
      <c r="E1282" s="122">
        <v>43.09</v>
      </c>
      <c r="F1282" s="123">
        <f t="shared" si="466"/>
        <v>51.95</v>
      </c>
      <c r="G1282" s="206"/>
      <c r="H1282" s="183"/>
      <c r="I1282" s="182">
        <f t="shared" si="462"/>
        <v>0</v>
      </c>
      <c r="J1282" s="182">
        <f t="shared" si="463"/>
        <v>0</v>
      </c>
      <c r="K1282" s="179"/>
      <c r="L1282" s="183">
        <f t="shared" si="467"/>
        <v>0</v>
      </c>
      <c r="M1282" s="183">
        <f t="shared" si="467"/>
        <v>0</v>
      </c>
      <c r="N1282" s="184">
        <f t="shared" si="468"/>
        <v>0</v>
      </c>
      <c r="O1282" s="184">
        <f t="shared" si="469"/>
        <v>0</v>
      </c>
      <c r="P1282" s="181"/>
      <c r="Q1282" s="199"/>
      <c r="R1282" s="197" t="str">
        <f t="shared" si="464"/>
        <v/>
      </c>
      <c r="S1282" s="197" t="str">
        <f t="shared" si="465"/>
        <v/>
      </c>
    </row>
    <row r="1283" spans="1:19" ht="38.25" hidden="1">
      <c r="A1283" s="200">
        <v>92525</v>
      </c>
      <c r="B1283" s="205" t="s">
        <v>230</v>
      </c>
      <c r="C1283" s="127" t="s">
        <v>1528</v>
      </c>
      <c r="D1283" s="121" t="s">
        <v>232</v>
      </c>
      <c r="E1283" s="122">
        <v>19.59</v>
      </c>
      <c r="F1283" s="123">
        <f t="shared" si="466"/>
        <v>23.62</v>
      </c>
      <c r="G1283" s="206"/>
      <c r="H1283" s="183"/>
      <c r="I1283" s="182">
        <f t="shared" ref="I1283:I1322" si="470">IF(ISBLANK(E1283),0,ROUND(F1283*G1283,2))</f>
        <v>0</v>
      </c>
      <c r="J1283" s="182">
        <f t="shared" ref="J1283:J1322" si="471">IF(ISBLANK(G1283),0,ROUND(G1283*H1283,2))</f>
        <v>0</v>
      </c>
      <c r="K1283" s="179"/>
      <c r="L1283" s="183">
        <f t="shared" si="467"/>
        <v>0</v>
      </c>
      <c r="M1283" s="183">
        <f t="shared" si="467"/>
        <v>0</v>
      </c>
      <c r="N1283" s="184">
        <f t="shared" si="468"/>
        <v>0</v>
      </c>
      <c r="O1283" s="184">
        <f t="shared" si="469"/>
        <v>0</v>
      </c>
      <c r="P1283" s="181"/>
      <c r="Q1283" s="199"/>
      <c r="R1283" s="197" t="str">
        <f t="shared" si="464"/>
        <v/>
      </c>
      <c r="S1283" s="197" t="str">
        <f t="shared" si="465"/>
        <v/>
      </c>
    </row>
    <row r="1284" spans="1:19" ht="38.25" hidden="1">
      <c r="A1284" s="200">
        <v>92526</v>
      </c>
      <c r="B1284" s="205" t="s">
        <v>230</v>
      </c>
      <c r="C1284" s="127" t="s">
        <v>1529</v>
      </c>
      <c r="D1284" s="121" t="s">
        <v>232</v>
      </c>
      <c r="E1284" s="122">
        <v>18.350000000000001</v>
      </c>
      <c r="F1284" s="123">
        <f t="shared" si="466"/>
        <v>22.12</v>
      </c>
      <c r="G1284" s="206"/>
      <c r="H1284" s="183"/>
      <c r="I1284" s="182">
        <f t="shared" si="470"/>
        <v>0</v>
      </c>
      <c r="J1284" s="182">
        <f t="shared" si="471"/>
        <v>0</v>
      </c>
      <c r="K1284" s="179"/>
      <c r="L1284" s="183">
        <f t="shared" si="467"/>
        <v>0</v>
      </c>
      <c r="M1284" s="183">
        <f t="shared" si="467"/>
        <v>0</v>
      </c>
      <c r="N1284" s="184">
        <f t="shared" si="468"/>
        <v>0</v>
      </c>
      <c r="O1284" s="184">
        <f t="shared" si="469"/>
        <v>0</v>
      </c>
      <c r="P1284" s="181"/>
      <c r="Q1284" s="199"/>
      <c r="R1284" s="197" t="str">
        <f t="shared" si="464"/>
        <v/>
      </c>
      <c r="S1284" s="197" t="str">
        <f t="shared" si="465"/>
        <v/>
      </c>
    </row>
    <row r="1285" spans="1:19" ht="38.25" hidden="1">
      <c r="A1285" s="200">
        <v>92527</v>
      </c>
      <c r="B1285" s="205" t="s">
        <v>230</v>
      </c>
      <c r="C1285" s="127" t="s">
        <v>1530</v>
      </c>
      <c r="D1285" s="121" t="s">
        <v>232</v>
      </c>
      <c r="E1285" s="122">
        <v>43.26</v>
      </c>
      <c r="F1285" s="123">
        <f t="shared" si="466"/>
        <v>52.15</v>
      </c>
      <c r="G1285" s="206"/>
      <c r="H1285" s="183"/>
      <c r="I1285" s="182">
        <f t="shared" si="470"/>
        <v>0</v>
      </c>
      <c r="J1285" s="182">
        <f t="shared" si="471"/>
        <v>0</v>
      </c>
      <c r="K1285" s="179"/>
      <c r="L1285" s="183">
        <f t="shared" si="467"/>
        <v>0</v>
      </c>
      <c r="M1285" s="183">
        <f t="shared" si="467"/>
        <v>0</v>
      </c>
      <c r="N1285" s="184">
        <f t="shared" si="468"/>
        <v>0</v>
      </c>
      <c r="O1285" s="184">
        <f t="shared" si="469"/>
        <v>0</v>
      </c>
      <c r="P1285" s="181"/>
      <c r="Q1285" s="199"/>
      <c r="R1285" s="197" t="str">
        <f t="shared" si="464"/>
        <v/>
      </c>
      <c r="S1285" s="197" t="str">
        <f t="shared" si="465"/>
        <v/>
      </c>
    </row>
    <row r="1286" spans="1:19" ht="38.25" hidden="1">
      <c r="A1286" s="200">
        <v>92528</v>
      </c>
      <c r="B1286" s="205" t="s">
        <v>230</v>
      </c>
      <c r="C1286" s="127" t="s">
        <v>1531</v>
      </c>
      <c r="D1286" s="121" t="s">
        <v>232</v>
      </c>
      <c r="E1286" s="122">
        <v>42</v>
      </c>
      <c r="F1286" s="123">
        <f t="shared" si="466"/>
        <v>50.64</v>
      </c>
      <c r="G1286" s="206"/>
      <c r="H1286" s="183"/>
      <c r="I1286" s="182">
        <f t="shared" si="470"/>
        <v>0</v>
      </c>
      <c r="J1286" s="182">
        <f t="shared" si="471"/>
        <v>0</v>
      </c>
      <c r="K1286" s="179"/>
      <c r="L1286" s="183">
        <f t="shared" si="467"/>
        <v>0</v>
      </c>
      <c r="M1286" s="183">
        <f t="shared" si="467"/>
        <v>0</v>
      </c>
      <c r="N1286" s="184">
        <f t="shared" si="468"/>
        <v>0</v>
      </c>
      <c r="O1286" s="184">
        <f t="shared" si="469"/>
        <v>0</v>
      </c>
      <c r="P1286" s="181"/>
      <c r="Q1286" s="199"/>
      <c r="R1286" s="197" t="str">
        <f t="shared" si="464"/>
        <v/>
      </c>
      <c r="S1286" s="197" t="str">
        <f t="shared" si="465"/>
        <v/>
      </c>
    </row>
    <row r="1287" spans="1:19" ht="38.25" hidden="1">
      <c r="A1287" s="200">
        <v>92529</v>
      </c>
      <c r="B1287" s="205" t="s">
        <v>230</v>
      </c>
      <c r="C1287" s="127" t="s">
        <v>1532</v>
      </c>
      <c r="D1287" s="121" t="s">
        <v>232</v>
      </c>
      <c r="E1287" s="122">
        <v>18.690000000000001</v>
      </c>
      <c r="F1287" s="123">
        <f t="shared" si="466"/>
        <v>22.53</v>
      </c>
      <c r="G1287" s="206"/>
      <c r="H1287" s="183"/>
      <c r="I1287" s="182">
        <f t="shared" si="470"/>
        <v>0</v>
      </c>
      <c r="J1287" s="182">
        <f t="shared" si="471"/>
        <v>0</v>
      </c>
      <c r="K1287" s="179"/>
      <c r="L1287" s="183">
        <f t="shared" si="467"/>
        <v>0</v>
      </c>
      <c r="M1287" s="183">
        <f t="shared" si="467"/>
        <v>0</v>
      </c>
      <c r="N1287" s="184">
        <f t="shared" si="468"/>
        <v>0</v>
      </c>
      <c r="O1287" s="184">
        <f t="shared" si="469"/>
        <v>0</v>
      </c>
      <c r="P1287" s="181"/>
      <c r="Q1287" s="199"/>
      <c r="R1287" s="197" t="str">
        <f t="shared" si="464"/>
        <v/>
      </c>
      <c r="S1287" s="197" t="str">
        <f t="shared" si="465"/>
        <v/>
      </c>
    </row>
    <row r="1288" spans="1:19" ht="38.25" hidden="1">
      <c r="A1288" s="200">
        <v>92530</v>
      </c>
      <c r="B1288" s="205" t="s">
        <v>230</v>
      </c>
      <c r="C1288" s="127" t="s">
        <v>1533</v>
      </c>
      <c r="D1288" s="121" t="s">
        <v>232</v>
      </c>
      <c r="E1288" s="122">
        <v>17.5</v>
      </c>
      <c r="F1288" s="123">
        <f t="shared" si="466"/>
        <v>21.1</v>
      </c>
      <c r="G1288" s="206"/>
      <c r="H1288" s="183"/>
      <c r="I1288" s="182">
        <f t="shared" si="470"/>
        <v>0</v>
      </c>
      <c r="J1288" s="182">
        <f t="shared" si="471"/>
        <v>0</v>
      </c>
      <c r="K1288" s="179"/>
      <c r="L1288" s="183">
        <f t="shared" si="467"/>
        <v>0</v>
      </c>
      <c r="M1288" s="183">
        <f t="shared" si="467"/>
        <v>0</v>
      </c>
      <c r="N1288" s="184">
        <f t="shared" si="468"/>
        <v>0</v>
      </c>
      <c r="O1288" s="184">
        <f t="shared" si="469"/>
        <v>0</v>
      </c>
      <c r="P1288" s="181"/>
      <c r="Q1288" s="199"/>
      <c r="R1288" s="197" t="str">
        <f t="shared" si="464"/>
        <v/>
      </c>
      <c r="S1288" s="197" t="str">
        <f t="shared" si="465"/>
        <v/>
      </c>
    </row>
    <row r="1289" spans="1:19" ht="38.25" hidden="1">
      <c r="A1289" s="200">
        <v>92531</v>
      </c>
      <c r="B1289" s="205" t="s">
        <v>230</v>
      </c>
      <c r="C1289" s="127" t="s">
        <v>1534</v>
      </c>
      <c r="D1289" s="121" t="s">
        <v>232</v>
      </c>
      <c r="E1289" s="122">
        <v>42.4</v>
      </c>
      <c r="F1289" s="123">
        <f t="shared" si="466"/>
        <v>51.12</v>
      </c>
      <c r="G1289" s="206"/>
      <c r="H1289" s="183"/>
      <c r="I1289" s="182">
        <f t="shared" si="470"/>
        <v>0</v>
      </c>
      <c r="J1289" s="182">
        <f t="shared" si="471"/>
        <v>0</v>
      </c>
      <c r="K1289" s="179"/>
      <c r="L1289" s="183">
        <f t="shared" si="467"/>
        <v>0</v>
      </c>
      <c r="M1289" s="183">
        <f t="shared" si="467"/>
        <v>0</v>
      </c>
      <c r="N1289" s="184">
        <f t="shared" si="468"/>
        <v>0</v>
      </c>
      <c r="O1289" s="184">
        <f t="shared" si="469"/>
        <v>0</v>
      </c>
      <c r="P1289" s="181"/>
      <c r="Q1289" s="199"/>
      <c r="R1289" s="197" t="str">
        <f t="shared" si="464"/>
        <v/>
      </c>
      <c r="S1289" s="197" t="str">
        <f t="shared" si="465"/>
        <v/>
      </c>
    </row>
    <row r="1290" spans="1:19" ht="38.25" hidden="1">
      <c r="A1290" s="200">
        <v>92532</v>
      </c>
      <c r="B1290" s="205" t="s">
        <v>230</v>
      </c>
      <c r="C1290" s="127" t="s">
        <v>1535</v>
      </c>
      <c r="D1290" s="121" t="s">
        <v>232</v>
      </c>
      <c r="E1290" s="122">
        <v>41.17</v>
      </c>
      <c r="F1290" s="123">
        <f t="shared" si="466"/>
        <v>49.63</v>
      </c>
      <c r="G1290" s="206"/>
      <c r="H1290" s="183"/>
      <c r="I1290" s="182">
        <f t="shared" si="470"/>
        <v>0</v>
      </c>
      <c r="J1290" s="182">
        <f t="shared" si="471"/>
        <v>0</v>
      </c>
      <c r="K1290" s="179"/>
      <c r="L1290" s="183">
        <f t="shared" si="467"/>
        <v>0</v>
      </c>
      <c r="M1290" s="183">
        <f t="shared" si="467"/>
        <v>0</v>
      </c>
      <c r="N1290" s="184">
        <f t="shared" si="468"/>
        <v>0</v>
      </c>
      <c r="O1290" s="184">
        <f t="shared" si="469"/>
        <v>0</v>
      </c>
      <c r="P1290" s="181"/>
      <c r="Q1290" s="199"/>
      <c r="R1290" s="197" t="str">
        <f t="shared" si="464"/>
        <v/>
      </c>
      <c r="S1290" s="197" t="str">
        <f t="shared" si="465"/>
        <v/>
      </c>
    </row>
    <row r="1291" spans="1:19" ht="38.25" hidden="1">
      <c r="A1291" s="200">
        <v>92533</v>
      </c>
      <c r="B1291" s="205" t="s">
        <v>230</v>
      </c>
      <c r="C1291" s="127" t="s">
        <v>1536</v>
      </c>
      <c r="D1291" s="121" t="s">
        <v>232</v>
      </c>
      <c r="E1291" s="122">
        <v>18.03</v>
      </c>
      <c r="F1291" s="123">
        <f t="shared" si="466"/>
        <v>21.74</v>
      </c>
      <c r="G1291" s="206"/>
      <c r="H1291" s="183"/>
      <c r="I1291" s="182">
        <f t="shared" si="470"/>
        <v>0</v>
      </c>
      <c r="J1291" s="182">
        <f t="shared" si="471"/>
        <v>0</v>
      </c>
      <c r="K1291" s="179"/>
      <c r="L1291" s="183">
        <f t="shared" si="467"/>
        <v>0</v>
      </c>
      <c r="M1291" s="183">
        <f t="shared" si="467"/>
        <v>0</v>
      </c>
      <c r="N1291" s="184">
        <f t="shared" si="468"/>
        <v>0</v>
      </c>
      <c r="O1291" s="184">
        <f t="shared" si="469"/>
        <v>0</v>
      </c>
      <c r="P1291" s="181"/>
      <c r="Q1291" s="199"/>
      <c r="R1291" s="197" t="str">
        <f t="shared" si="464"/>
        <v/>
      </c>
      <c r="S1291" s="197" t="str">
        <f t="shared" si="465"/>
        <v/>
      </c>
    </row>
    <row r="1292" spans="1:19" ht="38.25" hidden="1">
      <c r="A1292" s="200">
        <v>92534</v>
      </c>
      <c r="B1292" s="205" t="s">
        <v>230</v>
      </c>
      <c r="C1292" s="127" t="s">
        <v>1537</v>
      </c>
      <c r="D1292" s="121" t="s">
        <v>232</v>
      </c>
      <c r="E1292" s="122">
        <v>16.899999999999999</v>
      </c>
      <c r="F1292" s="123">
        <f t="shared" si="466"/>
        <v>20.37</v>
      </c>
      <c r="G1292" s="206"/>
      <c r="H1292" s="183"/>
      <c r="I1292" s="182">
        <f t="shared" si="470"/>
        <v>0</v>
      </c>
      <c r="J1292" s="182">
        <f t="shared" si="471"/>
        <v>0</v>
      </c>
      <c r="K1292" s="179"/>
      <c r="L1292" s="183">
        <f t="shared" si="467"/>
        <v>0</v>
      </c>
      <c r="M1292" s="183">
        <f t="shared" si="467"/>
        <v>0</v>
      </c>
      <c r="N1292" s="184">
        <f t="shared" si="468"/>
        <v>0</v>
      </c>
      <c r="O1292" s="184">
        <f t="shared" si="469"/>
        <v>0</v>
      </c>
      <c r="P1292" s="181"/>
      <c r="Q1292" s="199"/>
      <c r="R1292" s="197" t="str">
        <f t="shared" si="464"/>
        <v/>
      </c>
      <c r="S1292" s="197" t="str">
        <f t="shared" si="465"/>
        <v/>
      </c>
    </row>
    <row r="1293" spans="1:19" ht="38.25" hidden="1">
      <c r="A1293" s="200">
        <v>92535</v>
      </c>
      <c r="B1293" s="205" t="s">
        <v>230</v>
      </c>
      <c r="C1293" s="127" t="s">
        <v>1538</v>
      </c>
      <c r="D1293" s="121" t="s">
        <v>232</v>
      </c>
      <c r="E1293" s="122">
        <v>40.950000000000003</v>
      </c>
      <c r="F1293" s="123">
        <f t="shared" si="466"/>
        <v>49.37</v>
      </c>
      <c r="G1293" s="206"/>
      <c r="H1293" s="183"/>
      <c r="I1293" s="182">
        <f t="shared" si="470"/>
        <v>0</v>
      </c>
      <c r="J1293" s="182">
        <f t="shared" si="471"/>
        <v>0</v>
      </c>
      <c r="K1293" s="179"/>
      <c r="L1293" s="183">
        <f t="shared" si="467"/>
        <v>0</v>
      </c>
      <c r="M1293" s="183">
        <f t="shared" si="467"/>
        <v>0</v>
      </c>
      <c r="N1293" s="184">
        <f t="shared" si="468"/>
        <v>0</v>
      </c>
      <c r="O1293" s="184">
        <f t="shared" si="469"/>
        <v>0</v>
      </c>
      <c r="P1293" s="181"/>
      <c r="Q1293" s="199"/>
      <c r="R1293" s="197" t="str">
        <f t="shared" si="464"/>
        <v/>
      </c>
      <c r="S1293" s="197" t="str">
        <f t="shared" si="465"/>
        <v/>
      </c>
    </row>
    <row r="1294" spans="1:19" ht="38.25" hidden="1">
      <c r="A1294" s="200">
        <v>92536</v>
      </c>
      <c r="B1294" s="205" t="s">
        <v>230</v>
      </c>
      <c r="C1294" s="127" t="s">
        <v>1539</v>
      </c>
      <c r="D1294" s="121" t="s">
        <v>232</v>
      </c>
      <c r="E1294" s="122">
        <v>39.76</v>
      </c>
      <c r="F1294" s="123">
        <f t="shared" si="466"/>
        <v>47.93</v>
      </c>
      <c r="G1294" s="206"/>
      <c r="H1294" s="183"/>
      <c r="I1294" s="182">
        <f t="shared" si="470"/>
        <v>0</v>
      </c>
      <c r="J1294" s="182">
        <f t="shared" si="471"/>
        <v>0</v>
      </c>
      <c r="K1294" s="179"/>
      <c r="L1294" s="183">
        <f t="shared" si="467"/>
        <v>0</v>
      </c>
      <c r="M1294" s="183">
        <f t="shared" si="467"/>
        <v>0</v>
      </c>
      <c r="N1294" s="184">
        <f t="shared" si="468"/>
        <v>0</v>
      </c>
      <c r="O1294" s="184">
        <f t="shared" si="469"/>
        <v>0</v>
      </c>
      <c r="P1294" s="181"/>
      <c r="Q1294" s="199"/>
      <c r="R1294" s="197" t="str">
        <f t="shared" si="464"/>
        <v/>
      </c>
      <c r="S1294" s="197" t="str">
        <f t="shared" si="465"/>
        <v/>
      </c>
    </row>
    <row r="1295" spans="1:19" ht="38.25" hidden="1">
      <c r="A1295" s="200">
        <v>92537</v>
      </c>
      <c r="B1295" s="205" t="s">
        <v>230</v>
      </c>
      <c r="C1295" s="127" t="s">
        <v>1540</v>
      </c>
      <c r="D1295" s="121" t="s">
        <v>232</v>
      </c>
      <c r="E1295" s="122">
        <v>16.82</v>
      </c>
      <c r="F1295" s="123">
        <f t="shared" si="466"/>
        <v>20.28</v>
      </c>
      <c r="G1295" s="206"/>
      <c r="H1295" s="183"/>
      <c r="I1295" s="182">
        <f t="shared" si="470"/>
        <v>0</v>
      </c>
      <c r="J1295" s="182">
        <f t="shared" si="471"/>
        <v>0</v>
      </c>
      <c r="K1295" s="179"/>
      <c r="L1295" s="183">
        <f t="shared" si="467"/>
        <v>0</v>
      </c>
      <c r="M1295" s="183">
        <f t="shared" si="467"/>
        <v>0</v>
      </c>
      <c r="N1295" s="184">
        <f t="shared" si="468"/>
        <v>0</v>
      </c>
      <c r="O1295" s="184">
        <f t="shared" si="469"/>
        <v>0</v>
      </c>
      <c r="P1295" s="181"/>
      <c r="Q1295" s="199"/>
      <c r="R1295" s="197" t="str">
        <f t="shared" si="464"/>
        <v/>
      </c>
      <c r="S1295" s="197" t="str">
        <f t="shared" si="465"/>
        <v/>
      </c>
    </row>
    <row r="1296" spans="1:19" ht="38.25" hidden="1">
      <c r="A1296" s="200">
        <v>92538</v>
      </c>
      <c r="B1296" s="205" t="s">
        <v>230</v>
      </c>
      <c r="C1296" s="127" t="s">
        <v>1541</v>
      </c>
      <c r="D1296" s="121" t="s">
        <v>232</v>
      </c>
      <c r="E1296" s="122">
        <v>15.72</v>
      </c>
      <c r="F1296" s="123">
        <f t="shared" si="466"/>
        <v>18.95</v>
      </c>
      <c r="G1296" s="206"/>
      <c r="H1296" s="183"/>
      <c r="I1296" s="182">
        <f t="shared" si="470"/>
        <v>0</v>
      </c>
      <c r="J1296" s="182">
        <f t="shared" si="471"/>
        <v>0</v>
      </c>
      <c r="K1296" s="179"/>
      <c r="L1296" s="183">
        <f t="shared" si="467"/>
        <v>0</v>
      </c>
      <c r="M1296" s="183">
        <f t="shared" si="467"/>
        <v>0</v>
      </c>
      <c r="N1296" s="184">
        <f t="shared" si="468"/>
        <v>0</v>
      </c>
      <c r="O1296" s="184">
        <f t="shared" si="469"/>
        <v>0</v>
      </c>
      <c r="P1296" s="181"/>
      <c r="Q1296" s="199"/>
      <c r="R1296" s="197" t="str">
        <f t="shared" si="464"/>
        <v/>
      </c>
      <c r="S1296" s="197" t="str">
        <f t="shared" si="465"/>
        <v/>
      </c>
    </row>
    <row r="1297" spans="1:19" ht="25.5" hidden="1">
      <c r="A1297" s="200">
        <v>96529</v>
      </c>
      <c r="B1297" s="205" t="s">
        <v>230</v>
      </c>
      <c r="C1297" s="127" t="s">
        <v>1542</v>
      </c>
      <c r="D1297" s="121" t="s">
        <v>232</v>
      </c>
      <c r="E1297" s="122">
        <v>223.42</v>
      </c>
      <c r="F1297" s="123">
        <f t="shared" si="466"/>
        <v>269.36</v>
      </c>
      <c r="G1297" s="206"/>
      <c r="H1297" s="183"/>
      <c r="I1297" s="182">
        <f t="shared" si="470"/>
        <v>0</v>
      </c>
      <c r="J1297" s="182">
        <f t="shared" si="471"/>
        <v>0</v>
      </c>
      <c r="K1297" s="179"/>
      <c r="L1297" s="183">
        <f t="shared" si="467"/>
        <v>0</v>
      </c>
      <c r="M1297" s="183">
        <f t="shared" si="467"/>
        <v>0</v>
      </c>
      <c r="N1297" s="184">
        <f t="shared" si="468"/>
        <v>0</v>
      </c>
      <c r="O1297" s="184">
        <f t="shared" si="469"/>
        <v>0</v>
      </c>
      <c r="P1297" s="181"/>
      <c r="Q1297" s="199"/>
      <c r="R1297" s="197" t="str">
        <f t="shared" ref="R1297:R1360" si="472">IF(Q1297="X","x",IF(Q1297="xx","x",IF(O1297&gt;0,"x","")))</f>
        <v/>
      </c>
      <c r="S1297" s="197" t="str">
        <f t="shared" ref="S1297:S1360" si="473">IF(Q1297="X","x",IF(Q1297="xx","x",IF(OR(J1297&gt;0,O1297&gt;0),"x","")))</f>
        <v/>
      </c>
    </row>
    <row r="1298" spans="1:19" ht="25.5" hidden="1">
      <c r="A1298" s="200">
        <v>96530</v>
      </c>
      <c r="B1298" s="205" t="s">
        <v>230</v>
      </c>
      <c r="C1298" s="127" t="s">
        <v>1543</v>
      </c>
      <c r="D1298" s="121" t="s">
        <v>232</v>
      </c>
      <c r="E1298" s="122">
        <v>112.38</v>
      </c>
      <c r="F1298" s="123">
        <f t="shared" si="466"/>
        <v>135.49</v>
      </c>
      <c r="G1298" s="206"/>
      <c r="H1298" s="183"/>
      <c r="I1298" s="182">
        <f t="shared" si="470"/>
        <v>0</v>
      </c>
      <c r="J1298" s="182">
        <f t="shared" si="471"/>
        <v>0</v>
      </c>
      <c r="K1298" s="179"/>
      <c r="L1298" s="183">
        <f t="shared" si="467"/>
        <v>0</v>
      </c>
      <c r="M1298" s="183">
        <f t="shared" si="467"/>
        <v>0</v>
      </c>
      <c r="N1298" s="184">
        <f t="shared" si="468"/>
        <v>0</v>
      </c>
      <c r="O1298" s="184">
        <f t="shared" si="469"/>
        <v>0</v>
      </c>
      <c r="P1298" s="181"/>
      <c r="Q1298" s="199"/>
      <c r="R1298" s="197" t="str">
        <f t="shared" si="472"/>
        <v/>
      </c>
      <c r="S1298" s="197" t="str">
        <f t="shared" si="473"/>
        <v/>
      </c>
    </row>
    <row r="1299" spans="1:19" ht="25.5" hidden="1">
      <c r="A1299" s="200">
        <v>96531</v>
      </c>
      <c r="B1299" s="205" t="s">
        <v>230</v>
      </c>
      <c r="C1299" s="127" t="s">
        <v>1544</v>
      </c>
      <c r="D1299" s="121" t="s">
        <v>232</v>
      </c>
      <c r="E1299" s="122">
        <v>83.65</v>
      </c>
      <c r="F1299" s="123">
        <f t="shared" si="466"/>
        <v>100.85</v>
      </c>
      <c r="G1299" s="206"/>
      <c r="H1299" s="183"/>
      <c r="I1299" s="182">
        <f t="shared" si="470"/>
        <v>0</v>
      </c>
      <c r="J1299" s="182">
        <f t="shared" si="471"/>
        <v>0</v>
      </c>
      <c r="K1299" s="179"/>
      <c r="L1299" s="183">
        <f t="shared" si="467"/>
        <v>0</v>
      </c>
      <c r="M1299" s="183">
        <f t="shared" si="467"/>
        <v>0</v>
      </c>
      <c r="N1299" s="184">
        <f t="shared" si="468"/>
        <v>0</v>
      </c>
      <c r="O1299" s="184">
        <f t="shared" si="469"/>
        <v>0</v>
      </c>
      <c r="P1299" s="181"/>
      <c r="Q1299" s="199"/>
      <c r="R1299" s="197" t="str">
        <f t="shared" si="472"/>
        <v/>
      </c>
      <c r="S1299" s="197" t="str">
        <f t="shared" si="473"/>
        <v/>
      </c>
    </row>
    <row r="1300" spans="1:19" ht="25.5" hidden="1">
      <c r="A1300" s="200">
        <v>96532</v>
      </c>
      <c r="B1300" s="205" t="s">
        <v>230</v>
      </c>
      <c r="C1300" s="127" t="s">
        <v>1545</v>
      </c>
      <c r="D1300" s="121" t="s">
        <v>232</v>
      </c>
      <c r="E1300" s="122">
        <v>148.1</v>
      </c>
      <c r="F1300" s="123">
        <f t="shared" si="466"/>
        <v>178.55</v>
      </c>
      <c r="G1300" s="206"/>
      <c r="H1300" s="183"/>
      <c r="I1300" s="182">
        <f t="shared" si="470"/>
        <v>0</v>
      </c>
      <c r="J1300" s="182">
        <f t="shared" si="471"/>
        <v>0</v>
      </c>
      <c r="K1300" s="179"/>
      <c r="L1300" s="183">
        <f t="shared" si="467"/>
        <v>0</v>
      </c>
      <c r="M1300" s="183">
        <f t="shared" si="467"/>
        <v>0</v>
      </c>
      <c r="N1300" s="184">
        <f t="shared" si="468"/>
        <v>0</v>
      </c>
      <c r="O1300" s="184">
        <f t="shared" si="469"/>
        <v>0</v>
      </c>
      <c r="P1300" s="181"/>
      <c r="Q1300" s="199"/>
      <c r="R1300" s="197" t="str">
        <f t="shared" si="472"/>
        <v/>
      </c>
      <c r="S1300" s="197" t="str">
        <f t="shared" si="473"/>
        <v/>
      </c>
    </row>
    <row r="1301" spans="1:19" ht="25.5" hidden="1">
      <c r="A1301" s="200">
        <v>96533</v>
      </c>
      <c r="B1301" s="205" t="s">
        <v>230</v>
      </c>
      <c r="C1301" s="127" t="s">
        <v>1546</v>
      </c>
      <c r="D1301" s="121" t="s">
        <v>232</v>
      </c>
      <c r="E1301" s="122">
        <v>73.12</v>
      </c>
      <c r="F1301" s="123">
        <f t="shared" si="466"/>
        <v>88.15</v>
      </c>
      <c r="G1301" s="206"/>
      <c r="H1301" s="183"/>
      <c r="I1301" s="182">
        <f t="shared" si="470"/>
        <v>0</v>
      </c>
      <c r="J1301" s="182">
        <f t="shared" si="471"/>
        <v>0</v>
      </c>
      <c r="K1301" s="179"/>
      <c r="L1301" s="183">
        <f t="shared" si="467"/>
        <v>0</v>
      </c>
      <c r="M1301" s="183">
        <f t="shared" si="467"/>
        <v>0</v>
      </c>
      <c r="N1301" s="184">
        <f t="shared" si="468"/>
        <v>0</v>
      </c>
      <c r="O1301" s="184">
        <f t="shared" si="469"/>
        <v>0</v>
      </c>
      <c r="P1301" s="181"/>
      <c r="Q1301" s="199"/>
      <c r="R1301" s="197" t="str">
        <f t="shared" si="472"/>
        <v/>
      </c>
      <c r="S1301" s="197" t="str">
        <f t="shared" si="473"/>
        <v/>
      </c>
    </row>
    <row r="1302" spans="1:19" ht="25.5" hidden="1">
      <c r="A1302" s="200">
        <v>96534</v>
      </c>
      <c r="B1302" s="205" t="s">
        <v>230</v>
      </c>
      <c r="C1302" s="127" t="s">
        <v>1547</v>
      </c>
      <c r="D1302" s="121" t="s">
        <v>232</v>
      </c>
      <c r="E1302" s="122">
        <v>62.04</v>
      </c>
      <c r="F1302" s="123">
        <f t="shared" si="466"/>
        <v>74.8</v>
      </c>
      <c r="G1302" s="206"/>
      <c r="H1302" s="183"/>
      <c r="I1302" s="182">
        <f t="shared" si="470"/>
        <v>0</v>
      </c>
      <c r="J1302" s="182">
        <f t="shared" si="471"/>
        <v>0</v>
      </c>
      <c r="K1302" s="179"/>
      <c r="L1302" s="183">
        <f t="shared" si="467"/>
        <v>0</v>
      </c>
      <c r="M1302" s="183">
        <f t="shared" si="467"/>
        <v>0</v>
      </c>
      <c r="N1302" s="184">
        <f t="shared" si="468"/>
        <v>0</v>
      </c>
      <c r="O1302" s="184">
        <f t="shared" si="469"/>
        <v>0</v>
      </c>
      <c r="P1302" s="181"/>
      <c r="Q1302" s="199"/>
      <c r="R1302" s="197" t="str">
        <f t="shared" si="472"/>
        <v/>
      </c>
      <c r="S1302" s="197" t="str">
        <f t="shared" si="473"/>
        <v/>
      </c>
    </row>
    <row r="1303" spans="1:19" ht="25.5" hidden="1">
      <c r="A1303" s="200">
        <v>96535</v>
      </c>
      <c r="B1303" s="205" t="s">
        <v>230</v>
      </c>
      <c r="C1303" s="127" t="s">
        <v>1548</v>
      </c>
      <c r="D1303" s="121" t="s">
        <v>232</v>
      </c>
      <c r="E1303" s="122">
        <v>108.87</v>
      </c>
      <c r="F1303" s="123">
        <f t="shared" si="466"/>
        <v>131.25</v>
      </c>
      <c r="G1303" s="206"/>
      <c r="H1303" s="183"/>
      <c r="I1303" s="182">
        <f t="shared" si="470"/>
        <v>0</v>
      </c>
      <c r="J1303" s="182">
        <f t="shared" si="471"/>
        <v>0</v>
      </c>
      <c r="K1303" s="179"/>
      <c r="L1303" s="183">
        <f t="shared" si="467"/>
        <v>0</v>
      </c>
      <c r="M1303" s="183">
        <f t="shared" si="467"/>
        <v>0</v>
      </c>
      <c r="N1303" s="184">
        <f t="shared" si="468"/>
        <v>0</v>
      </c>
      <c r="O1303" s="184">
        <f t="shared" si="469"/>
        <v>0</v>
      </c>
      <c r="P1303" s="181"/>
      <c r="Q1303" s="199"/>
      <c r="R1303" s="197" t="str">
        <f t="shared" si="472"/>
        <v/>
      </c>
      <c r="S1303" s="197" t="str">
        <f t="shared" si="473"/>
        <v/>
      </c>
    </row>
    <row r="1304" spans="1:19" ht="25.5">
      <c r="A1304" s="200">
        <v>96536</v>
      </c>
      <c r="B1304" s="205" t="s">
        <v>230</v>
      </c>
      <c r="C1304" s="127" t="s">
        <v>1549</v>
      </c>
      <c r="D1304" s="121" t="s">
        <v>232</v>
      </c>
      <c r="E1304" s="122">
        <v>52.7</v>
      </c>
      <c r="F1304" s="123">
        <f t="shared" si="466"/>
        <v>63.54</v>
      </c>
      <c r="G1304" s="206">
        <v>124.47</v>
      </c>
      <c r="H1304" s="207">
        <f>F1304</f>
        <v>63.54</v>
      </c>
      <c r="I1304" s="182">
        <f t="shared" si="470"/>
        <v>7908.82</v>
      </c>
      <c r="J1304" s="182">
        <f t="shared" si="471"/>
        <v>7908.82</v>
      </c>
      <c r="K1304" s="179"/>
      <c r="L1304" s="183">
        <f t="shared" si="467"/>
        <v>124.47</v>
      </c>
      <c r="M1304" s="183">
        <f t="shared" si="467"/>
        <v>63.54</v>
      </c>
      <c r="N1304" s="184">
        <f t="shared" si="468"/>
        <v>7908.82</v>
      </c>
      <c r="O1304" s="184">
        <f t="shared" si="469"/>
        <v>7908.82</v>
      </c>
      <c r="P1304" s="181"/>
      <c r="Q1304" s="236"/>
      <c r="R1304" s="237" t="str">
        <f t="shared" si="472"/>
        <v>x</v>
      </c>
      <c r="S1304" s="197" t="str">
        <f t="shared" si="473"/>
        <v>x</v>
      </c>
    </row>
    <row r="1305" spans="1:19" ht="25.5" hidden="1">
      <c r="A1305" s="200">
        <v>96537</v>
      </c>
      <c r="B1305" s="205" t="s">
        <v>230</v>
      </c>
      <c r="C1305" s="127" t="s">
        <v>1550</v>
      </c>
      <c r="D1305" s="121" t="s">
        <v>232</v>
      </c>
      <c r="E1305" s="122">
        <v>121.22</v>
      </c>
      <c r="F1305" s="123">
        <f t="shared" si="466"/>
        <v>146.13999999999999</v>
      </c>
      <c r="G1305" s="206"/>
      <c r="H1305" s="183"/>
      <c r="I1305" s="182">
        <f t="shared" si="470"/>
        <v>0</v>
      </c>
      <c r="J1305" s="182">
        <f t="shared" si="471"/>
        <v>0</v>
      </c>
      <c r="K1305" s="179"/>
      <c r="L1305" s="183">
        <f t="shared" si="467"/>
        <v>0</v>
      </c>
      <c r="M1305" s="183">
        <f t="shared" si="467"/>
        <v>0</v>
      </c>
      <c r="N1305" s="184">
        <f t="shared" si="468"/>
        <v>0</v>
      </c>
      <c r="O1305" s="184">
        <f t="shared" si="469"/>
        <v>0</v>
      </c>
      <c r="P1305" s="181"/>
      <c r="Q1305" s="199"/>
      <c r="R1305" s="197" t="str">
        <f t="shared" si="472"/>
        <v/>
      </c>
      <c r="S1305" s="197" t="str">
        <f t="shared" si="473"/>
        <v/>
      </c>
    </row>
    <row r="1306" spans="1:19" ht="25.5" hidden="1">
      <c r="A1306" s="200">
        <v>96538</v>
      </c>
      <c r="B1306" s="205" t="s">
        <v>230</v>
      </c>
      <c r="C1306" s="127" t="s">
        <v>1551</v>
      </c>
      <c r="D1306" s="121" t="s">
        <v>232</v>
      </c>
      <c r="E1306" s="122">
        <v>183.26</v>
      </c>
      <c r="F1306" s="123">
        <f t="shared" si="466"/>
        <v>220.94</v>
      </c>
      <c r="G1306" s="206"/>
      <c r="H1306" s="183"/>
      <c r="I1306" s="182">
        <f t="shared" si="470"/>
        <v>0</v>
      </c>
      <c r="J1306" s="182">
        <f t="shared" si="471"/>
        <v>0</v>
      </c>
      <c r="K1306" s="179"/>
      <c r="L1306" s="183">
        <f t="shared" si="467"/>
        <v>0</v>
      </c>
      <c r="M1306" s="183">
        <f t="shared" si="467"/>
        <v>0</v>
      </c>
      <c r="N1306" s="184">
        <f t="shared" si="468"/>
        <v>0</v>
      </c>
      <c r="O1306" s="184">
        <f t="shared" si="469"/>
        <v>0</v>
      </c>
      <c r="P1306" s="181"/>
      <c r="Q1306" s="199"/>
      <c r="R1306" s="197" t="str">
        <f t="shared" si="472"/>
        <v/>
      </c>
      <c r="S1306" s="197" t="str">
        <f t="shared" si="473"/>
        <v/>
      </c>
    </row>
    <row r="1307" spans="1:19" ht="25.5" hidden="1">
      <c r="A1307" s="200">
        <v>96539</v>
      </c>
      <c r="B1307" s="205" t="s">
        <v>230</v>
      </c>
      <c r="C1307" s="127" t="s">
        <v>1552</v>
      </c>
      <c r="D1307" s="121" t="s">
        <v>232</v>
      </c>
      <c r="E1307" s="122">
        <v>80.13</v>
      </c>
      <c r="F1307" s="123">
        <f t="shared" si="466"/>
        <v>96.6</v>
      </c>
      <c r="G1307" s="206"/>
      <c r="H1307" s="183"/>
      <c r="I1307" s="182">
        <f t="shared" si="470"/>
        <v>0</v>
      </c>
      <c r="J1307" s="182">
        <f t="shared" si="471"/>
        <v>0</v>
      </c>
      <c r="K1307" s="179"/>
      <c r="L1307" s="183">
        <f t="shared" si="467"/>
        <v>0</v>
      </c>
      <c r="M1307" s="183">
        <f t="shared" si="467"/>
        <v>0</v>
      </c>
      <c r="N1307" s="184">
        <f t="shared" si="468"/>
        <v>0</v>
      </c>
      <c r="O1307" s="184">
        <f t="shared" si="469"/>
        <v>0</v>
      </c>
      <c r="P1307" s="181"/>
      <c r="Q1307" s="199"/>
      <c r="R1307" s="197" t="str">
        <f t="shared" si="472"/>
        <v/>
      </c>
      <c r="S1307" s="197" t="str">
        <f t="shared" si="473"/>
        <v/>
      </c>
    </row>
    <row r="1308" spans="1:19" ht="25.5" hidden="1">
      <c r="A1308" s="200">
        <v>96540</v>
      </c>
      <c r="B1308" s="205" t="s">
        <v>230</v>
      </c>
      <c r="C1308" s="127" t="s">
        <v>1553</v>
      </c>
      <c r="D1308" s="121" t="s">
        <v>232</v>
      </c>
      <c r="E1308" s="122">
        <v>90.2</v>
      </c>
      <c r="F1308" s="123">
        <f t="shared" si="466"/>
        <v>108.75</v>
      </c>
      <c r="G1308" s="206"/>
      <c r="H1308" s="183"/>
      <c r="I1308" s="182">
        <f t="shared" si="470"/>
        <v>0</v>
      </c>
      <c r="J1308" s="182">
        <f t="shared" si="471"/>
        <v>0</v>
      </c>
      <c r="K1308" s="179"/>
      <c r="L1308" s="183">
        <f t="shared" si="467"/>
        <v>0</v>
      </c>
      <c r="M1308" s="183">
        <f t="shared" si="467"/>
        <v>0</v>
      </c>
      <c r="N1308" s="184">
        <f t="shared" si="468"/>
        <v>0</v>
      </c>
      <c r="O1308" s="184">
        <f t="shared" si="469"/>
        <v>0</v>
      </c>
      <c r="P1308" s="181"/>
      <c r="Q1308" s="199"/>
      <c r="R1308" s="197" t="str">
        <f t="shared" si="472"/>
        <v/>
      </c>
      <c r="S1308" s="197" t="str">
        <f t="shared" si="473"/>
        <v/>
      </c>
    </row>
    <row r="1309" spans="1:19" ht="25.5" hidden="1">
      <c r="A1309" s="200">
        <v>96541</v>
      </c>
      <c r="B1309" s="205" t="s">
        <v>230</v>
      </c>
      <c r="C1309" s="127" t="s">
        <v>1554</v>
      </c>
      <c r="D1309" s="121" t="s">
        <v>232</v>
      </c>
      <c r="E1309" s="122">
        <v>136.44</v>
      </c>
      <c r="F1309" s="123">
        <f t="shared" si="466"/>
        <v>164.49</v>
      </c>
      <c r="G1309" s="206"/>
      <c r="H1309" s="183"/>
      <c r="I1309" s="182">
        <f t="shared" si="470"/>
        <v>0</v>
      </c>
      <c r="J1309" s="182">
        <f t="shared" si="471"/>
        <v>0</v>
      </c>
      <c r="K1309" s="179"/>
      <c r="L1309" s="183">
        <f t="shared" si="467"/>
        <v>0</v>
      </c>
      <c r="M1309" s="183">
        <f t="shared" si="467"/>
        <v>0</v>
      </c>
      <c r="N1309" s="184">
        <f t="shared" si="468"/>
        <v>0</v>
      </c>
      <c r="O1309" s="184">
        <f t="shared" si="469"/>
        <v>0</v>
      </c>
      <c r="P1309" s="181"/>
      <c r="Q1309" s="199"/>
      <c r="R1309" s="197" t="str">
        <f t="shared" si="472"/>
        <v/>
      </c>
      <c r="S1309" s="197" t="str">
        <f t="shared" si="473"/>
        <v/>
      </c>
    </row>
    <row r="1310" spans="1:19" ht="25.5" hidden="1">
      <c r="A1310" s="200">
        <v>96542</v>
      </c>
      <c r="B1310" s="205" t="s">
        <v>230</v>
      </c>
      <c r="C1310" s="127" t="s">
        <v>1555</v>
      </c>
      <c r="D1310" s="121" t="s">
        <v>232</v>
      </c>
      <c r="E1310" s="122">
        <v>64.58</v>
      </c>
      <c r="F1310" s="123">
        <f t="shared" si="466"/>
        <v>77.86</v>
      </c>
      <c r="G1310" s="206"/>
      <c r="H1310" s="183"/>
      <c r="I1310" s="182">
        <f t="shared" si="470"/>
        <v>0</v>
      </c>
      <c r="J1310" s="182">
        <f t="shared" si="471"/>
        <v>0</v>
      </c>
      <c r="K1310" s="179"/>
      <c r="L1310" s="183">
        <f t="shared" si="467"/>
        <v>0</v>
      </c>
      <c r="M1310" s="183">
        <f t="shared" si="467"/>
        <v>0</v>
      </c>
      <c r="N1310" s="184">
        <f t="shared" si="468"/>
        <v>0</v>
      </c>
      <c r="O1310" s="184">
        <f t="shared" si="469"/>
        <v>0</v>
      </c>
      <c r="P1310" s="181"/>
      <c r="Q1310" s="199"/>
      <c r="R1310" s="197" t="str">
        <f t="shared" si="472"/>
        <v/>
      </c>
      <c r="S1310" s="197" t="str">
        <f t="shared" si="473"/>
        <v/>
      </c>
    </row>
    <row r="1311" spans="1:19" ht="25.5" hidden="1">
      <c r="A1311" s="200">
        <v>92263</v>
      </c>
      <c r="B1311" s="205" t="s">
        <v>230</v>
      </c>
      <c r="C1311" s="127" t="s">
        <v>1556</v>
      </c>
      <c r="D1311" s="121" t="s">
        <v>232</v>
      </c>
      <c r="E1311" s="122">
        <v>87.22</v>
      </c>
      <c r="F1311" s="123">
        <f t="shared" si="466"/>
        <v>105.15</v>
      </c>
      <c r="G1311" s="206"/>
      <c r="H1311" s="183"/>
      <c r="I1311" s="182">
        <f t="shared" si="470"/>
        <v>0</v>
      </c>
      <c r="J1311" s="182">
        <f t="shared" si="471"/>
        <v>0</v>
      </c>
      <c r="K1311" s="179"/>
      <c r="L1311" s="183">
        <f t="shared" si="467"/>
        <v>0</v>
      </c>
      <c r="M1311" s="183">
        <f t="shared" si="467"/>
        <v>0</v>
      </c>
      <c r="N1311" s="184">
        <f t="shared" si="468"/>
        <v>0</v>
      </c>
      <c r="O1311" s="184">
        <f t="shared" si="469"/>
        <v>0</v>
      </c>
      <c r="P1311" s="181"/>
      <c r="Q1311" s="199"/>
      <c r="R1311" s="197" t="str">
        <f t="shared" si="472"/>
        <v/>
      </c>
      <c r="S1311" s="197" t="str">
        <f t="shared" si="473"/>
        <v/>
      </c>
    </row>
    <row r="1312" spans="1:19" ht="25.5" hidden="1">
      <c r="A1312" s="200">
        <v>92264</v>
      </c>
      <c r="B1312" s="205" t="s">
        <v>230</v>
      </c>
      <c r="C1312" s="127" t="s">
        <v>1557</v>
      </c>
      <c r="D1312" s="121" t="s">
        <v>232</v>
      </c>
      <c r="E1312" s="122">
        <v>102.65</v>
      </c>
      <c r="F1312" s="123">
        <f t="shared" si="466"/>
        <v>123.75</v>
      </c>
      <c r="G1312" s="206"/>
      <c r="H1312" s="183"/>
      <c r="I1312" s="182">
        <f t="shared" si="470"/>
        <v>0</v>
      </c>
      <c r="J1312" s="182">
        <f t="shared" si="471"/>
        <v>0</v>
      </c>
      <c r="K1312" s="179"/>
      <c r="L1312" s="183">
        <f t="shared" si="467"/>
        <v>0</v>
      </c>
      <c r="M1312" s="183">
        <f t="shared" si="467"/>
        <v>0</v>
      </c>
      <c r="N1312" s="184">
        <f t="shared" si="468"/>
        <v>0</v>
      </c>
      <c r="O1312" s="184">
        <f t="shared" si="469"/>
        <v>0</v>
      </c>
      <c r="P1312" s="181"/>
      <c r="Q1312" s="199"/>
      <c r="R1312" s="197" t="str">
        <f t="shared" si="472"/>
        <v/>
      </c>
      <c r="S1312" s="197" t="str">
        <f t="shared" si="473"/>
        <v/>
      </c>
    </row>
    <row r="1313" spans="1:19" ht="25.5" hidden="1">
      <c r="A1313" s="200">
        <v>92265</v>
      </c>
      <c r="B1313" s="205" t="s">
        <v>230</v>
      </c>
      <c r="C1313" s="127" t="s">
        <v>1558</v>
      </c>
      <c r="D1313" s="121" t="s">
        <v>232</v>
      </c>
      <c r="E1313" s="122">
        <v>68.459999999999994</v>
      </c>
      <c r="F1313" s="123">
        <f t="shared" si="466"/>
        <v>82.54</v>
      </c>
      <c r="G1313" s="206"/>
      <c r="H1313" s="183"/>
      <c r="I1313" s="182">
        <f t="shared" si="470"/>
        <v>0</v>
      </c>
      <c r="J1313" s="182">
        <f t="shared" si="471"/>
        <v>0</v>
      </c>
      <c r="K1313" s="179"/>
      <c r="L1313" s="183">
        <f t="shared" si="467"/>
        <v>0</v>
      </c>
      <c r="M1313" s="183">
        <f t="shared" si="467"/>
        <v>0</v>
      </c>
      <c r="N1313" s="184">
        <f t="shared" si="468"/>
        <v>0</v>
      </c>
      <c r="O1313" s="184">
        <f t="shared" si="469"/>
        <v>0</v>
      </c>
      <c r="P1313" s="181"/>
      <c r="Q1313" s="199"/>
      <c r="R1313" s="197" t="str">
        <f t="shared" si="472"/>
        <v/>
      </c>
      <c r="S1313" s="197" t="str">
        <f t="shared" si="473"/>
        <v/>
      </c>
    </row>
    <row r="1314" spans="1:19" ht="25.5" hidden="1">
      <c r="A1314" s="200">
        <v>92266</v>
      </c>
      <c r="B1314" s="205" t="s">
        <v>230</v>
      </c>
      <c r="C1314" s="127" t="s">
        <v>1559</v>
      </c>
      <c r="D1314" s="121" t="s">
        <v>232</v>
      </c>
      <c r="E1314" s="122">
        <v>82.21</v>
      </c>
      <c r="F1314" s="123">
        <f t="shared" si="466"/>
        <v>99.11</v>
      </c>
      <c r="G1314" s="206"/>
      <c r="H1314" s="183"/>
      <c r="I1314" s="182">
        <f t="shared" si="470"/>
        <v>0</v>
      </c>
      <c r="J1314" s="182">
        <f t="shared" si="471"/>
        <v>0</v>
      </c>
      <c r="K1314" s="179"/>
      <c r="L1314" s="183">
        <f t="shared" si="467"/>
        <v>0</v>
      </c>
      <c r="M1314" s="183">
        <f t="shared" si="467"/>
        <v>0</v>
      </c>
      <c r="N1314" s="184">
        <f t="shared" si="468"/>
        <v>0</v>
      </c>
      <c r="O1314" s="184">
        <f t="shared" si="469"/>
        <v>0</v>
      </c>
      <c r="P1314" s="181"/>
      <c r="Q1314" s="199"/>
      <c r="R1314" s="197" t="str">
        <f t="shared" si="472"/>
        <v/>
      </c>
      <c r="S1314" s="197" t="str">
        <f t="shared" si="473"/>
        <v/>
      </c>
    </row>
    <row r="1315" spans="1:19" ht="25.5" hidden="1">
      <c r="A1315" s="200">
        <v>92267</v>
      </c>
      <c r="B1315" s="205" t="s">
        <v>230</v>
      </c>
      <c r="C1315" s="127" t="s">
        <v>1560</v>
      </c>
      <c r="D1315" s="121" t="s">
        <v>232</v>
      </c>
      <c r="E1315" s="122">
        <v>22.25</v>
      </c>
      <c r="F1315" s="123">
        <f t="shared" si="466"/>
        <v>26.82</v>
      </c>
      <c r="G1315" s="206"/>
      <c r="H1315" s="183"/>
      <c r="I1315" s="182">
        <f t="shared" si="470"/>
        <v>0</v>
      </c>
      <c r="J1315" s="182">
        <f t="shared" si="471"/>
        <v>0</v>
      </c>
      <c r="K1315" s="179"/>
      <c r="L1315" s="183">
        <f t="shared" si="467"/>
        <v>0</v>
      </c>
      <c r="M1315" s="183">
        <f t="shared" si="467"/>
        <v>0</v>
      </c>
      <c r="N1315" s="184">
        <f t="shared" si="468"/>
        <v>0</v>
      </c>
      <c r="O1315" s="184">
        <f t="shared" si="469"/>
        <v>0</v>
      </c>
      <c r="P1315" s="181"/>
      <c r="Q1315" s="199"/>
      <c r="R1315" s="197" t="str">
        <f t="shared" si="472"/>
        <v/>
      </c>
      <c r="S1315" s="197" t="str">
        <f t="shared" si="473"/>
        <v/>
      </c>
    </row>
    <row r="1316" spans="1:19" ht="25.5" hidden="1">
      <c r="A1316" s="200">
        <v>92268</v>
      </c>
      <c r="B1316" s="205" t="s">
        <v>230</v>
      </c>
      <c r="C1316" s="127" t="s">
        <v>1561</v>
      </c>
      <c r="D1316" s="121" t="s">
        <v>232</v>
      </c>
      <c r="E1316" s="122">
        <v>34.39</v>
      </c>
      <c r="F1316" s="123">
        <f t="shared" si="466"/>
        <v>41.46</v>
      </c>
      <c r="G1316" s="206"/>
      <c r="H1316" s="183"/>
      <c r="I1316" s="182">
        <f t="shared" si="470"/>
        <v>0</v>
      </c>
      <c r="J1316" s="182">
        <f t="shared" si="471"/>
        <v>0</v>
      </c>
      <c r="K1316" s="179"/>
      <c r="L1316" s="183">
        <f t="shared" si="467"/>
        <v>0</v>
      </c>
      <c r="M1316" s="183">
        <f t="shared" si="467"/>
        <v>0</v>
      </c>
      <c r="N1316" s="184">
        <f t="shared" si="468"/>
        <v>0</v>
      </c>
      <c r="O1316" s="184">
        <f t="shared" si="469"/>
        <v>0</v>
      </c>
      <c r="P1316" s="181"/>
      <c r="Q1316" s="199"/>
      <c r="R1316" s="197" t="str">
        <f t="shared" si="472"/>
        <v/>
      </c>
      <c r="S1316" s="197" t="str">
        <f t="shared" si="473"/>
        <v/>
      </c>
    </row>
    <row r="1317" spans="1:19" ht="25.5">
      <c r="A1317" s="200">
        <v>92269</v>
      </c>
      <c r="B1317" s="205" t="s">
        <v>230</v>
      </c>
      <c r="C1317" s="127" t="s">
        <v>1562</v>
      </c>
      <c r="D1317" s="121" t="s">
        <v>232</v>
      </c>
      <c r="E1317" s="122">
        <v>86.93</v>
      </c>
      <c r="F1317" s="123">
        <f t="shared" si="466"/>
        <v>104.8</v>
      </c>
      <c r="G1317" s="206">
        <v>66.959999999999994</v>
      </c>
      <c r="H1317" s="207">
        <f t="shared" ref="H1317:H1318" si="474">F1317</f>
        <v>104.8</v>
      </c>
      <c r="I1317" s="182">
        <f t="shared" si="470"/>
        <v>7017.41</v>
      </c>
      <c r="J1317" s="182">
        <f t="shared" si="471"/>
        <v>7017.41</v>
      </c>
      <c r="K1317" s="179"/>
      <c r="L1317" s="183">
        <f t="shared" si="467"/>
        <v>66.959999999999994</v>
      </c>
      <c r="M1317" s="183">
        <f t="shared" si="467"/>
        <v>104.8</v>
      </c>
      <c r="N1317" s="184">
        <f t="shared" si="468"/>
        <v>7017.41</v>
      </c>
      <c r="O1317" s="184">
        <f t="shared" si="469"/>
        <v>7017.41</v>
      </c>
      <c r="P1317" s="181"/>
      <c r="Q1317" s="260"/>
      <c r="R1317" s="232" t="str">
        <f t="shared" si="472"/>
        <v>x</v>
      </c>
      <c r="S1317" s="197" t="str">
        <f t="shared" si="473"/>
        <v>x</v>
      </c>
    </row>
    <row r="1318" spans="1:19">
      <c r="A1318" s="200">
        <v>92270</v>
      </c>
      <c r="B1318" s="205" t="s">
        <v>230</v>
      </c>
      <c r="C1318" s="127" t="s">
        <v>1563</v>
      </c>
      <c r="D1318" s="121" t="s">
        <v>232</v>
      </c>
      <c r="E1318" s="122">
        <v>71.790000000000006</v>
      </c>
      <c r="F1318" s="123">
        <f t="shared" si="466"/>
        <v>86.55</v>
      </c>
      <c r="G1318" s="206">
        <v>62.24</v>
      </c>
      <c r="H1318" s="207">
        <f t="shared" si="474"/>
        <v>86.55</v>
      </c>
      <c r="I1318" s="182">
        <f t="shared" si="470"/>
        <v>5386.87</v>
      </c>
      <c r="J1318" s="182">
        <f t="shared" si="471"/>
        <v>5386.87</v>
      </c>
      <c r="K1318" s="179"/>
      <c r="L1318" s="183">
        <f t="shared" si="467"/>
        <v>62.24</v>
      </c>
      <c r="M1318" s="183">
        <f t="shared" si="467"/>
        <v>86.55</v>
      </c>
      <c r="N1318" s="184">
        <f t="shared" si="468"/>
        <v>5386.87</v>
      </c>
      <c r="O1318" s="184">
        <f t="shared" si="469"/>
        <v>5386.87</v>
      </c>
      <c r="P1318" s="181"/>
      <c r="Q1318" s="238"/>
      <c r="R1318" s="196" t="str">
        <f t="shared" si="472"/>
        <v>x</v>
      </c>
      <c r="S1318" s="197" t="str">
        <f t="shared" si="473"/>
        <v>x</v>
      </c>
    </row>
    <row r="1319" spans="1:19" hidden="1">
      <c r="A1319" s="200">
        <v>92271</v>
      </c>
      <c r="B1319" s="205" t="s">
        <v>230</v>
      </c>
      <c r="C1319" s="127" t="s">
        <v>1564</v>
      </c>
      <c r="D1319" s="121" t="s">
        <v>232</v>
      </c>
      <c r="E1319" s="122">
        <v>53.46</v>
      </c>
      <c r="F1319" s="123">
        <f t="shared" si="466"/>
        <v>64.45</v>
      </c>
      <c r="G1319" s="206"/>
      <c r="H1319" s="183"/>
      <c r="I1319" s="182">
        <f t="shared" si="470"/>
        <v>0</v>
      </c>
      <c r="J1319" s="182">
        <f t="shared" si="471"/>
        <v>0</v>
      </c>
      <c r="K1319" s="179"/>
      <c r="L1319" s="183">
        <f t="shared" si="467"/>
        <v>0</v>
      </c>
      <c r="M1319" s="183">
        <f t="shared" si="467"/>
        <v>0</v>
      </c>
      <c r="N1319" s="184">
        <f t="shared" si="468"/>
        <v>0</v>
      </c>
      <c r="O1319" s="184">
        <f t="shared" si="469"/>
        <v>0</v>
      </c>
      <c r="P1319" s="181"/>
      <c r="Q1319" s="199"/>
      <c r="R1319" s="197" t="str">
        <f t="shared" si="472"/>
        <v/>
      </c>
      <c r="S1319" s="197" t="str">
        <f t="shared" si="473"/>
        <v/>
      </c>
    </row>
    <row r="1320" spans="1:19" ht="25.5" hidden="1">
      <c r="A1320" s="200">
        <v>95934</v>
      </c>
      <c r="B1320" s="205" t="s">
        <v>230</v>
      </c>
      <c r="C1320" s="127" t="s">
        <v>1565</v>
      </c>
      <c r="D1320" s="121" t="s">
        <v>232</v>
      </c>
      <c r="E1320" s="122">
        <v>95.39</v>
      </c>
      <c r="F1320" s="123">
        <f t="shared" si="466"/>
        <v>115</v>
      </c>
      <c r="G1320" s="206"/>
      <c r="H1320" s="183"/>
      <c r="I1320" s="182">
        <f t="shared" si="470"/>
        <v>0</v>
      </c>
      <c r="J1320" s="182">
        <f t="shared" si="471"/>
        <v>0</v>
      </c>
      <c r="K1320" s="179"/>
      <c r="L1320" s="183">
        <f t="shared" si="467"/>
        <v>0</v>
      </c>
      <c r="M1320" s="183">
        <f t="shared" si="467"/>
        <v>0</v>
      </c>
      <c r="N1320" s="184">
        <f t="shared" si="468"/>
        <v>0</v>
      </c>
      <c r="O1320" s="184">
        <f t="shared" si="469"/>
        <v>0</v>
      </c>
      <c r="P1320" s="181"/>
      <c r="Q1320" s="199"/>
      <c r="R1320" s="197" t="str">
        <f t="shared" si="472"/>
        <v/>
      </c>
      <c r="S1320" s="197" t="str">
        <f t="shared" si="473"/>
        <v/>
      </c>
    </row>
    <row r="1321" spans="1:19" ht="25.5" hidden="1">
      <c r="A1321" s="200">
        <v>95935</v>
      </c>
      <c r="B1321" s="205" t="s">
        <v>230</v>
      </c>
      <c r="C1321" s="127" t="s">
        <v>1566</v>
      </c>
      <c r="D1321" s="121" t="s">
        <v>232</v>
      </c>
      <c r="E1321" s="122">
        <v>79.84</v>
      </c>
      <c r="F1321" s="123">
        <f t="shared" si="466"/>
        <v>96.26</v>
      </c>
      <c r="G1321" s="206"/>
      <c r="H1321" s="183"/>
      <c r="I1321" s="182">
        <f t="shared" si="470"/>
        <v>0</v>
      </c>
      <c r="J1321" s="182">
        <f t="shared" si="471"/>
        <v>0</v>
      </c>
      <c r="K1321" s="179"/>
      <c r="L1321" s="183">
        <f t="shared" si="467"/>
        <v>0</v>
      </c>
      <c r="M1321" s="183">
        <f t="shared" si="467"/>
        <v>0</v>
      </c>
      <c r="N1321" s="184">
        <f t="shared" si="468"/>
        <v>0</v>
      </c>
      <c r="O1321" s="184">
        <f t="shared" si="469"/>
        <v>0</v>
      </c>
      <c r="P1321" s="181"/>
      <c r="Q1321" s="199"/>
      <c r="R1321" s="197" t="str">
        <f t="shared" si="472"/>
        <v/>
      </c>
      <c r="S1321" s="197" t="str">
        <f t="shared" si="473"/>
        <v/>
      </c>
    </row>
    <row r="1322" spans="1:19" ht="25.5" hidden="1">
      <c r="A1322" s="200">
        <v>95936</v>
      </c>
      <c r="B1322" s="205" t="s">
        <v>230</v>
      </c>
      <c r="C1322" s="127" t="s">
        <v>1567</v>
      </c>
      <c r="D1322" s="121" t="s">
        <v>232</v>
      </c>
      <c r="E1322" s="122">
        <v>122.35</v>
      </c>
      <c r="F1322" s="123">
        <f t="shared" si="466"/>
        <v>147.51</v>
      </c>
      <c r="G1322" s="206"/>
      <c r="H1322" s="183"/>
      <c r="I1322" s="182">
        <f t="shared" si="470"/>
        <v>0</v>
      </c>
      <c r="J1322" s="182">
        <f t="shared" si="471"/>
        <v>0</v>
      </c>
      <c r="K1322" s="179"/>
      <c r="L1322" s="183">
        <f t="shared" si="467"/>
        <v>0</v>
      </c>
      <c r="M1322" s="183">
        <f t="shared" si="467"/>
        <v>0</v>
      </c>
      <c r="N1322" s="184">
        <f t="shared" si="468"/>
        <v>0</v>
      </c>
      <c r="O1322" s="184">
        <f t="shared" si="469"/>
        <v>0</v>
      </c>
      <c r="P1322" s="181"/>
      <c r="Q1322" s="199"/>
      <c r="R1322" s="197" t="str">
        <f t="shared" si="472"/>
        <v/>
      </c>
      <c r="S1322" s="197" t="str">
        <f t="shared" si="473"/>
        <v/>
      </c>
    </row>
    <row r="1323" spans="1:19" hidden="1">
      <c r="A1323" s="200" t="s">
        <v>1568</v>
      </c>
      <c r="B1323" s="242"/>
      <c r="C1323" s="243" t="s">
        <v>1569</v>
      </c>
      <c r="D1323" s="121"/>
      <c r="E1323" s="122"/>
      <c r="F1323" s="123"/>
      <c r="G1323" s="244"/>
      <c r="H1323" s="246"/>
      <c r="I1323" s="248"/>
      <c r="J1323" s="249"/>
      <c r="K1323" s="179"/>
      <c r="L1323" s="250"/>
      <c r="M1323" s="251"/>
      <c r="N1323" s="248"/>
      <c r="O1323" s="249"/>
      <c r="P1323" s="181"/>
      <c r="Q1323" s="198" t="str">
        <f>IF(OR(SUM(J1324:J1328)&gt;0,SUM(O1324:O1328)&gt;0),"xx","")</f>
        <v/>
      </c>
      <c r="R1323" s="197" t="str">
        <f t="shared" si="472"/>
        <v/>
      </c>
      <c r="S1323" s="197" t="str">
        <f t="shared" si="473"/>
        <v/>
      </c>
    </row>
    <row r="1324" spans="1:19" ht="25.5" hidden="1">
      <c r="A1324" s="200">
        <v>73301</v>
      </c>
      <c r="B1324" s="205" t="s">
        <v>230</v>
      </c>
      <c r="C1324" s="127" t="s">
        <v>1570</v>
      </c>
      <c r="D1324" s="121" t="s">
        <v>238</v>
      </c>
      <c r="E1324" s="122">
        <v>9.15</v>
      </c>
      <c r="F1324" s="123">
        <f>IF(E1324=0,0,ROUND(E1324*(1+E$10)*(1-E$11),2))</f>
        <v>11.03</v>
      </c>
      <c r="G1324" s="206"/>
      <c r="H1324" s="183"/>
      <c r="I1324" s="182">
        <f t="shared" ref="I1324:I1328" si="475">IF(ISBLANK(E1324),0,ROUND(F1324*G1324,2))</f>
        <v>0</v>
      </c>
      <c r="J1324" s="182">
        <f t="shared" ref="J1324:J1328" si="476">IF(ISBLANK(G1324),0,ROUND(G1324*H1324,2))</f>
        <v>0</v>
      </c>
      <c r="K1324" s="179"/>
      <c r="L1324" s="183">
        <f t="shared" ref="L1324:M1328" si="477">G1324</f>
        <v>0</v>
      </c>
      <c r="M1324" s="183">
        <f t="shared" si="477"/>
        <v>0</v>
      </c>
      <c r="N1324" s="184">
        <f t="shared" ref="N1324:N1328" si="478">IF(ISBLANK(E1324),0,ROUND(F1324*L1324,2))</f>
        <v>0</v>
      </c>
      <c r="O1324" s="184">
        <f t="shared" ref="O1324:O1328" si="479">IF(ISBLANK(L1324),0,ROUND(L1324*M1324,2))</f>
        <v>0</v>
      </c>
      <c r="P1324" s="181"/>
      <c r="Q1324" s="199"/>
      <c r="R1324" s="197" t="str">
        <f t="shared" si="472"/>
        <v/>
      </c>
      <c r="S1324" s="197" t="str">
        <f t="shared" si="473"/>
        <v/>
      </c>
    </row>
    <row r="1325" spans="1:19" ht="25.5" hidden="1">
      <c r="A1325" s="200">
        <v>83515</v>
      </c>
      <c r="B1325" s="205" t="s">
        <v>230</v>
      </c>
      <c r="C1325" s="127" t="s">
        <v>1571</v>
      </c>
      <c r="D1325" s="121" t="s">
        <v>238</v>
      </c>
      <c r="E1325" s="122">
        <v>16.670000000000002</v>
      </c>
      <c r="F1325" s="123">
        <f>IF(E1325=0,0,ROUND(E1325*(1+E$10)*(1-E$11),2))</f>
        <v>20.100000000000001</v>
      </c>
      <c r="G1325" s="206"/>
      <c r="H1325" s="183"/>
      <c r="I1325" s="182">
        <f t="shared" si="475"/>
        <v>0</v>
      </c>
      <c r="J1325" s="182">
        <f t="shared" si="476"/>
        <v>0</v>
      </c>
      <c r="K1325" s="179"/>
      <c r="L1325" s="183">
        <f t="shared" si="477"/>
        <v>0</v>
      </c>
      <c r="M1325" s="183">
        <f t="shared" si="477"/>
        <v>0</v>
      </c>
      <c r="N1325" s="184">
        <f t="shared" si="478"/>
        <v>0</v>
      </c>
      <c r="O1325" s="184">
        <f t="shared" si="479"/>
        <v>0</v>
      </c>
      <c r="P1325" s="181"/>
      <c r="Q1325" s="198"/>
      <c r="R1325" s="197" t="str">
        <f t="shared" si="472"/>
        <v/>
      </c>
      <c r="S1325" s="197" t="str">
        <f t="shared" si="473"/>
        <v/>
      </c>
    </row>
    <row r="1326" spans="1:19" ht="25.5" hidden="1">
      <c r="A1326" s="200">
        <v>83516</v>
      </c>
      <c r="B1326" s="205" t="s">
        <v>230</v>
      </c>
      <c r="C1326" s="127" t="s">
        <v>1572</v>
      </c>
      <c r="D1326" s="121" t="s">
        <v>238</v>
      </c>
      <c r="E1326" s="122">
        <v>19.239999999999998</v>
      </c>
      <c r="F1326" s="123">
        <f>IF(E1326=0,0,ROUND(E1326*(1+E$10)*(1-E$11),2))</f>
        <v>23.2</v>
      </c>
      <c r="G1326" s="206"/>
      <c r="H1326" s="183"/>
      <c r="I1326" s="182">
        <f t="shared" si="475"/>
        <v>0</v>
      </c>
      <c r="J1326" s="182">
        <f t="shared" si="476"/>
        <v>0</v>
      </c>
      <c r="K1326" s="179"/>
      <c r="L1326" s="183">
        <f t="shared" si="477"/>
        <v>0</v>
      </c>
      <c r="M1326" s="183">
        <f t="shared" si="477"/>
        <v>0</v>
      </c>
      <c r="N1326" s="184">
        <f t="shared" si="478"/>
        <v>0</v>
      </c>
      <c r="O1326" s="184">
        <f t="shared" si="479"/>
        <v>0</v>
      </c>
      <c r="P1326" s="181"/>
      <c r="Q1326" s="199"/>
      <c r="R1326" s="197" t="str">
        <f t="shared" si="472"/>
        <v/>
      </c>
      <c r="S1326" s="197" t="str">
        <f t="shared" si="473"/>
        <v/>
      </c>
    </row>
    <row r="1327" spans="1:19" hidden="1">
      <c r="A1327" s="200">
        <v>92272</v>
      </c>
      <c r="B1327" s="205" t="s">
        <v>230</v>
      </c>
      <c r="C1327" s="127" t="s">
        <v>1573</v>
      </c>
      <c r="D1327" s="121" t="s">
        <v>258</v>
      </c>
      <c r="E1327" s="122">
        <v>16.23</v>
      </c>
      <c r="F1327" s="123">
        <f>IF(E1327=0,0,ROUND(E1327*(1+E$10)*(1-E$11),2))</f>
        <v>19.57</v>
      </c>
      <c r="G1327" s="206"/>
      <c r="H1327" s="183"/>
      <c r="I1327" s="182">
        <f t="shared" si="475"/>
        <v>0</v>
      </c>
      <c r="J1327" s="182">
        <f t="shared" si="476"/>
        <v>0</v>
      </c>
      <c r="K1327" s="179"/>
      <c r="L1327" s="183">
        <f t="shared" si="477"/>
        <v>0</v>
      </c>
      <c r="M1327" s="183">
        <f t="shared" si="477"/>
        <v>0</v>
      </c>
      <c r="N1327" s="184">
        <f t="shared" si="478"/>
        <v>0</v>
      </c>
      <c r="O1327" s="184">
        <f t="shared" si="479"/>
        <v>0</v>
      </c>
      <c r="P1327" s="181"/>
      <c r="Q1327" s="199"/>
      <c r="R1327" s="197" t="str">
        <f t="shared" si="472"/>
        <v/>
      </c>
      <c r="S1327" s="197" t="str">
        <f t="shared" si="473"/>
        <v/>
      </c>
    </row>
    <row r="1328" spans="1:19" hidden="1">
      <c r="A1328" s="200">
        <v>92273</v>
      </c>
      <c r="B1328" s="205" t="s">
        <v>230</v>
      </c>
      <c r="C1328" s="127" t="s">
        <v>1574</v>
      </c>
      <c r="D1328" s="121" t="s">
        <v>258</v>
      </c>
      <c r="E1328" s="122">
        <v>6.53</v>
      </c>
      <c r="F1328" s="123">
        <f>IF(E1328=0,0,ROUND(E1328*(1+E$10)*(1-E$11),2))</f>
        <v>7.87</v>
      </c>
      <c r="G1328" s="206"/>
      <c r="H1328" s="183"/>
      <c r="I1328" s="182">
        <f t="shared" si="475"/>
        <v>0</v>
      </c>
      <c r="J1328" s="182">
        <f t="shared" si="476"/>
        <v>0</v>
      </c>
      <c r="K1328" s="179"/>
      <c r="L1328" s="183">
        <f t="shared" si="477"/>
        <v>0</v>
      </c>
      <c r="M1328" s="183">
        <f t="shared" si="477"/>
        <v>0</v>
      </c>
      <c r="N1328" s="184">
        <f t="shared" si="478"/>
        <v>0</v>
      </c>
      <c r="O1328" s="184">
        <f t="shared" si="479"/>
        <v>0</v>
      </c>
      <c r="P1328" s="181"/>
      <c r="Q1328" s="198"/>
      <c r="R1328" s="197" t="str">
        <f t="shared" si="472"/>
        <v/>
      </c>
      <c r="S1328" s="197" t="str">
        <f t="shared" si="473"/>
        <v/>
      </c>
    </row>
    <row r="1329" spans="1:19" hidden="1">
      <c r="A1329" s="200" t="s">
        <v>1575</v>
      </c>
      <c r="B1329" s="242"/>
      <c r="C1329" s="243" t="s">
        <v>1576</v>
      </c>
      <c r="D1329" s="121"/>
      <c r="E1329" s="122"/>
      <c r="F1329" s="123"/>
      <c r="G1329" s="244"/>
      <c r="H1329" s="246"/>
      <c r="I1329" s="248"/>
      <c r="J1329" s="249"/>
      <c r="K1329" s="179"/>
      <c r="L1329" s="250"/>
      <c r="M1329" s="251"/>
      <c r="N1329" s="248"/>
      <c r="O1329" s="249"/>
      <c r="P1329" s="181"/>
      <c r="Q1329" s="198" t="str">
        <f>IF(OR(SUM(J1330:J1330)&gt;0,SUM(O1330:O1330)&gt;0),"xx","")</f>
        <v/>
      </c>
      <c r="R1329" s="197" t="str">
        <f t="shared" si="472"/>
        <v/>
      </c>
      <c r="S1329" s="197" t="str">
        <f t="shared" si="473"/>
        <v/>
      </c>
    </row>
    <row r="1330" spans="1:19" hidden="1">
      <c r="A1330" s="200">
        <v>68328</v>
      </c>
      <c r="B1330" s="205" t="s">
        <v>230</v>
      </c>
      <c r="C1330" s="127" t="s">
        <v>1577</v>
      </c>
      <c r="D1330" s="121" t="s">
        <v>232</v>
      </c>
      <c r="E1330" s="122">
        <v>14.27</v>
      </c>
      <c r="F1330" s="123">
        <f>IF(E1330=0,0,ROUND(E1330*(1+E$10)*(1-E$11),2))</f>
        <v>17.2</v>
      </c>
      <c r="G1330" s="206"/>
      <c r="H1330" s="183"/>
      <c r="I1330" s="182">
        <f t="shared" ref="I1330" si="480">IF(ISBLANK(E1330),0,ROUND(F1330*G1330,2))</f>
        <v>0</v>
      </c>
      <c r="J1330" s="182">
        <f>IF(ISBLANK(G1330),0,ROUND(G1330*H1330,2))</f>
        <v>0</v>
      </c>
      <c r="K1330" s="179"/>
      <c r="L1330" s="183">
        <f t="shared" ref="L1330:M1330" si="481">G1330</f>
        <v>0</v>
      </c>
      <c r="M1330" s="183">
        <f t="shared" si="481"/>
        <v>0</v>
      </c>
      <c r="N1330" s="184">
        <f t="shared" ref="N1330" si="482">IF(ISBLANK(E1330),0,ROUND(F1330*L1330,2))</f>
        <v>0</v>
      </c>
      <c r="O1330" s="184">
        <f t="shared" ref="O1330" si="483">IF(ISBLANK(L1330),0,ROUND(L1330*M1330,2))</f>
        <v>0</v>
      </c>
      <c r="P1330" s="181"/>
      <c r="Q1330" s="198"/>
      <c r="R1330" s="197" t="str">
        <f t="shared" si="472"/>
        <v/>
      </c>
      <c r="S1330" s="197" t="str">
        <f t="shared" si="473"/>
        <v/>
      </c>
    </row>
    <row r="1331" spans="1:19">
      <c r="A1331" s="200" t="s">
        <v>1578</v>
      </c>
      <c r="B1331" s="205"/>
      <c r="C1331" s="127" t="s">
        <v>177</v>
      </c>
      <c r="D1331" s="121"/>
      <c r="E1331" s="122"/>
      <c r="F1331" s="123"/>
      <c r="G1331" s="244"/>
      <c r="H1331" s="207">
        <f>F1331</f>
        <v>0</v>
      </c>
      <c r="I1331" s="248"/>
      <c r="J1331" s="249"/>
      <c r="K1331" s="179"/>
      <c r="L1331" s="250"/>
      <c r="M1331" s="251"/>
      <c r="N1331" s="248"/>
      <c r="O1331" s="249"/>
      <c r="P1331" s="181"/>
      <c r="Q1331" s="252" t="str">
        <f>IF(OR(SUM(J1334:J1470)&gt;0,SUM(O1334:O1470)&gt;0),"xx","")</f>
        <v>xx</v>
      </c>
      <c r="R1331" s="237" t="str">
        <f t="shared" si="472"/>
        <v>x</v>
      </c>
      <c r="S1331" s="197" t="str">
        <f t="shared" si="473"/>
        <v>x</v>
      </c>
    </row>
    <row r="1332" spans="1:19" hidden="1">
      <c r="A1332" s="200" t="s">
        <v>1579</v>
      </c>
      <c r="B1332" s="205"/>
      <c r="C1332" s="127" t="s">
        <v>1580</v>
      </c>
      <c r="D1332" s="121"/>
      <c r="E1332" s="122"/>
      <c r="F1332" s="123"/>
      <c r="G1332" s="244"/>
      <c r="H1332" s="246"/>
      <c r="I1332" s="248"/>
      <c r="J1332" s="249"/>
      <c r="K1332" s="179"/>
      <c r="L1332" s="250"/>
      <c r="M1332" s="251"/>
      <c r="N1332" s="248"/>
      <c r="O1332" s="249"/>
      <c r="P1332" s="181"/>
      <c r="Q1332" s="198" t="str">
        <f>IF(OR(SUM(J1332)&gt;0,SUM(O1332)&gt;0),"xx","")</f>
        <v/>
      </c>
      <c r="R1332" s="197" t="str">
        <f t="shared" si="472"/>
        <v/>
      </c>
      <c r="S1332" s="197" t="str">
        <f t="shared" si="473"/>
        <v/>
      </c>
    </row>
    <row r="1333" spans="1:19" hidden="1">
      <c r="A1333" s="200" t="s">
        <v>1581</v>
      </c>
      <c r="B1333" s="205"/>
      <c r="C1333" s="127" t="s">
        <v>1582</v>
      </c>
      <c r="D1333" s="121"/>
      <c r="E1333" s="122"/>
      <c r="F1333" s="123"/>
      <c r="G1333" s="244"/>
      <c r="H1333" s="246"/>
      <c r="I1333" s="248"/>
      <c r="J1333" s="249"/>
      <c r="K1333" s="179"/>
      <c r="L1333" s="250"/>
      <c r="M1333" s="251"/>
      <c r="N1333" s="248"/>
      <c r="O1333" s="249"/>
      <c r="P1333" s="181"/>
      <c r="Q1333" s="198" t="str">
        <f>IF(OR(SUM(J1334:J1340)&gt;0,SUM(O1334:O1340)&gt;0),"xx","")</f>
        <v/>
      </c>
      <c r="R1333" s="197" t="str">
        <f t="shared" si="472"/>
        <v/>
      </c>
      <c r="S1333" s="197" t="str">
        <f t="shared" si="473"/>
        <v/>
      </c>
    </row>
    <row r="1334" spans="1:19" hidden="1">
      <c r="A1334" s="200">
        <v>92882</v>
      </c>
      <c r="B1334" s="205" t="s">
        <v>230</v>
      </c>
      <c r="C1334" s="127" t="s">
        <v>1583</v>
      </c>
      <c r="D1334" s="121" t="s">
        <v>765</v>
      </c>
      <c r="E1334" s="122">
        <v>8.66</v>
      </c>
      <c r="F1334" s="123">
        <f t="shared" ref="F1334:F1340" si="484">IF(E1334=0,0,ROUND(E1334*(1+E$10)*(1-E$11),2))</f>
        <v>10.44</v>
      </c>
      <c r="G1334" s="206"/>
      <c r="H1334" s="183"/>
      <c r="I1334" s="182">
        <f t="shared" ref="I1334:I1340" si="485">IF(ISBLANK(E1334),0,ROUND(F1334*G1334,2))</f>
        <v>0</v>
      </c>
      <c r="J1334" s="182">
        <f t="shared" ref="J1334:J1340" si="486">IF(ISBLANK(G1334),0,ROUND(G1334*H1334,2))</f>
        <v>0</v>
      </c>
      <c r="K1334" s="179"/>
      <c r="L1334" s="183">
        <f t="shared" ref="L1334:M1340" si="487">G1334</f>
        <v>0</v>
      </c>
      <c r="M1334" s="183">
        <f t="shared" si="487"/>
        <v>0</v>
      </c>
      <c r="N1334" s="184">
        <f t="shared" ref="N1334:N1340" si="488">IF(ISBLANK(E1334),0,ROUND(F1334*L1334,2))</f>
        <v>0</v>
      </c>
      <c r="O1334" s="184">
        <f t="shared" ref="O1334:O1340" si="489">IF(ISBLANK(L1334),0,ROUND(L1334*M1334,2))</f>
        <v>0</v>
      </c>
      <c r="P1334" s="181"/>
      <c r="Q1334" s="199"/>
      <c r="R1334" s="197" t="str">
        <f t="shared" si="472"/>
        <v/>
      </c>
      <c r="S1334" s="197" t="str">
        <f t="shared" si="473"/>
        <v/>
      </c>
    </row>
    <row r="1335" spans="1:19" hidden="1">
      <c r="A1335" s="200">
        <v>92883</v>
      </c>
      <c r="B1335" s="205" t="s">
        <v>230</v>
      </c>
      <c r="C1335" s="127" t="s">
        <v>1584</v>
      </c>
      <c r="D1335" s="121" t="s">
        <v>765</v>
      </c>
      <c r="E1335" s="122">
        <v>7.73</v>
      </c>
      <c r="F1335" s="123">
        <f t="shared" si="484"/>
        <v>9.32</v>
      </c>
      <c r="G1335" s="206"/>
      <c r="H1335" s="183"/>
      <c r="I1335" s="182">
        <f t="shared" si="485"/>
        <v>0</v>
      </c>
      <c r="J1335" s="182">
        <f t="shared" si="486"/>
        <v>0</v>
      </c>
      <c r="K1335" s="179"/>
      <c r="L1335" s="183">
        <f t="shared" si="487"/>
        <v>0</v>
      </c>
      <c r="M1335" s="183">
        <f t="shared" si="487"/>
        <v>0</v>
      </c>
      <c r="N1335" s="184">
        <f t="shared" si="488"/>
        <v>0</v>
      </c>
      <c r="O1335" s="184">
        <f t="shared" si="489"/>
        <v>0</v>
      </c>
      <c r="P1335" s="181"/>
      <c r="Q1335" s="199"/>
      <c r="R1335" s="197" t="str">
        <f t="shared" si="472"/>
        <v/>
      </c>
      <c r="S1335" s="197" t="str">
        <f t="shared" si="473"/>
        <v/>
      </c>
    </row>
    <row r="1336" spans="1:19" hidden="1">
      <c r="A1336" s="200">
        <v>92884</v>
      </c>
      <c r="B1336" s="205" t="s">
        <v>230</v>
      </c>
      <c r="C1336" s="127" t="s">
        <v>1585</v>
      </c>
      <c r="D1336" s="121" t="s">
        <v>765</v>
      </c>
      <c r="E1336" s="122">
        <v>7.61</v>
      </c>
      <c r="F1336" s="123">
        <f t="shared" si="484"/>
        <v>9.17</v>
      </c>
      <c r="G1336" s="206"/>
      <c r="H1336" s="183"/>
      <c r="I1336" s="182">
        <f t="shared" si="485"/>
        <v>0</v>
      </c>
      <c r="J1336" s="182">
        <f t="shared" si="486"/>
        <v>0</v>
      </c>
      <c r="K1336" s="179"/>
      <c r="L1336" s="183">
        <f t="shared" si="487"/>
        <v>0</v>
      </c>
      <c r="M1336" s="183">
        <f t="shared" si="487"/>
        <v>0</v>
      </c>
      <c r="N1336" s="184">
        <f t="shared" si="488"/>
        <v>0</v>
      </c>
      <c r="O1336" s="184">
        <f t="shared" si="489"/>
        <v>0</v>
      </c>
      <c r="P1336" s="181"/>
      <c r="Q1336" s="199"/>
      <c r="R1336" s="197" t="str">
        <f t="shared" si="472"/>
        <v/>
      </c>
      <c r="S1336" s="197" t="str">
        <f t="shared" si="473"/>
        <v/>
      </c>
    </row>
    <row r="1337" spans="1:19" hidden="1">
      <c r="A1337" s="200">
        <v>92885</v>
      </c>
      <c r="B1337" s="205" t="s">
        <v>230</v>
      </c>
      <c r="C1337" s="127" t="s">
        <v>1586</v>
      </c>
      <c r="D1337" s="121" t="s">
        <v>765</v>
      </c>
      <c r="E1337" s="122">
        <v>6.67</v>
      </c>
      <c r="F1337" s="123">
        <f t="shared" si="484"/>
        <v>8.0399999999999991</v>
      </c>
      <c r="G1337" s="206"/>
      <c r="H1337" s="183"/>
      <c r="I1337" s="182">
        <f t="shared" si="485"/>
        <v>0</v>
      </c>
      <c r="J1337" s="182">
        <f t="shared" si="486"/>
        <v>0</v>
      </c>
      <c r="K1337" s="179"/>
      <c r="L1337" s="183">
        <f t="shared" si="487"/>
        <v>0</v>
      </c>
      <c r="M1337" s="183">
        <f t="shared" si="487"/>
        <v>0</v>
      </c>
      <c r="N1337" s="184">
        <f t="shared" si="488"/>
        <v>0</v>
      </c>
      <c r="O1337" s="184">
        <f t="shared" si="489"/>
        <v>0</v>
      </c>
      <c r="P1337" s="181"/>
      <c r="Q1337" s="199"/>
      <c r="R1337" s="197" t="str">
        <f t="shared" si="472"/>
        <v/>
      </c>
      <c r="S1337" s="197" t="str">
        <f t="shared" si="473"/>
        <v/>
      </c>
    </row>
    <row r="1338" spans="1:19" hidden="1">
      <c r="A1338" s="200">
        <v>92886</v>
      </c>
      <c r="B1338" s="205" t="s">
        <v>230</v>
      </c>
      <c r="C1338" s="127" t="s">
        <v>1587</v>
      </c>
      <c r="D1338" s="121" t="s">
        <v>765</v>
      </c>
      <c r="E1338" s="122">
        <v>6.68</v>
      </c>
      <c r="F1338" s="123">
        <f t="shared" si="484"/>
        <v>8.0500000000000007</v>
      </c>
      <c r="G1338" s="206"/>
      <c r="H1338" s="183"/>
      <c r="I1338" s="182">
        <f t="shared" si="485"/>
        <v>0</v>
      </c>
      <c r="J1338" s="182">
        <f t="shared" si="486"/>
        <v>0</v>
      </c>
      <c r="K1338" s="179"/>
      <c r="L1338" s="183">
        <f t="shared" si="487"/>
        <v>0</v>
      </c>
      <c r="M1338" s="183">
        <f t="shared" si="487"/>
        <v>0</v>
      </c>
      <c r="N1338" s="184">
        <f t="shared" si="488"/>
        <v>0</v>
      </c>
      <c r="O1338" s="184">
        <f t="shared" si="489"/>
        <v>0</v>
      </c>
      <c r="P1338" s="181"/>
      <c r="Q1338" s="199"/>
      <c r="R1338" s="197" t="str">
        <f t="shared" si="472"/>
        <v/>
      </c>
      <c r="S1338" s="197" t="str">
        <f t="shared" si="473"/>
        <v/>
      </c>
    </row>
    <row r="1339" spans="1:19" hidden="1">
      <c r="A1339" s="200">
        <v>92887</v>
      </c>
      <c r="B1339" s="205" t="s">
        <v>230</v>
      </c>
      <c r="C1339" s="127" t="s">
        <v>1588</v>
      </c>
      <c r="D1339" s="121" t="s">
        <v>765</v>
      </c>
      <c r="E1339" s="122">
        <v>6.56</v>
      </c>
      <c r="F1339" s="123">
        <f t="shared" si="484"/>
        <v>7.91</v>
      </c>
      <c r="G1339" s="206"/>
      <c r="H1339" s="183"/>
      <c r="I1339" s="182">
        <f t="shared" si="485"/>
        <v>0</v>
      </c>
      <c r="J1339" s="182">
        <f t="shared" si="486"/>
        <v>0</v>
      </c>
      <c r="K1339" s="179"/>
      <c r="L1339" s="183">
        <f t="shared" si="487"/>
        <v>0</v>
      </c>
      <c r="M1339" s="183">
        <f t="shared" si="487"/>
        <v>0</v>
      </c>
      <c r="N1339" s="184">
        <f t="shared" si="488"/>
        <v>0</v>
      </c>
      <c r="O1339" s="184">
        <f t="shared" si="489"/>
        <v>0</v>
      </c>
      <c r="P1339" s="181"/>
      <c r="Q1339" s="199"/>
      <c r="R1339" s="197" t="str">
        <f t="shared" si="472"/>
        <v/>
      </c>
      <c r="S1339" s="197" t="str">
        <f t="shared" si="473"/>
        <v/>
      </c>
    </row>
    <row r="1340" spans="1:19" hidden="1">
      <c r="A1340" s="200">
        <v>92888</v>
      </c>
      <c r="B1340" s="205" t="s">
        <v>230</v>
      </c>
      <c r="C1340" s="127" t="s">
        <v>1589</v>
      </c>
      <c r="D1340" s="121" t="s">
        <v>765</v>
      </c>
      <c r="E1340" s="122">
        <v>6.35</v>
      </c>
      <c r="F1340" s="123">
        <f t="shared" si="484"/>
        <v>7.66</v>
      </c>
      <c r="G1340" s="206"/>
      <c r="H1340" s="183"/>
      <c r="I1340" s="182">
        <f t="shared" si="485"/>
        <v>0</v>
      </c>
      <c r="J1340" s="182">
        <f t="shared" si="486"/>
        <v>0</v>
      </c>
      <c r="K1340" s="179"/>
      <c r="L1340" s="183">
        <f t="shared" si="487"/>
        <v>0</v>
      </c>
      <c r="M1340" s="183">
        <f t="shared" si="487"/>
        <v>0</v>
      </c>
      <c r="N1340" s="184">
        <f t="shared" si="488"/>
        <v>0</v>
      </c>
      <c r="O1340" s="184">
        <f t="shared" si="489"/>
        <v>0</v>
      </c>
      <c r="P1340" s="181"/>
      <c r="Q1340" s="199"/>
      <c r="R1340" s="197" t="str">
        <f t="shared" si="472"/>
        <v/>
      </c>
      <c r="S1340" s="197" t="str">
        <f t="shared" si="473"/>
        <v/>
      </c>
    </row>
    <row r="1341" spans="1:19">
      <c r="A1341" s="200" t="s">
        <v>1590</v>
      </c>
      <c r="B1341" s="205"/>
      <c r="C1341" s="127" t="s">
        <v>1591</v>
      </c>
      <c r="D1341" s="121"/>
      <c r="E1341" s="122"/>
      <c r="F1341" s="123"/>
      <c r="G1341" s="244"/>
      <c r="H1341" s="207">
        <f>F1341</f>
        <v>0</v>
      </c>
      <c r="I1341" s="248"/>
      <c r="J1341" s="249"/>
      <c r="K1341" s="179"/>
      <c r="L1341" s="250"/>
      <c r="M1341" s="251"/>
      <c r="N1341" s="248"/>
      <c r="O1341" s="249"/>
      <c r="P1341" s="181"/>
      <c r="Q1341" s="252" t="str">
        <f>IF(OR(SUM(J1342:J1395)&gt;0,SUM(O1342:O1395)&gt;0),"xx","")</f>
        <v>xx</v>
      </c>
      <c r="R1341" s="237" t="str">
        <f t="shared" si="472"/>
        <v>x</v>
      </c>
      <c r="S1341" s="197" t="str">
        <f t="shared" si="473"/>
        <v>x</v>
      </c>
    </row>
    <row r="1342" spans="1:19" hidden="1">
      <c r="A1342" s="200" t="s">
        <v>1592</v>
      </c>
      <c r="B1342" s="205" t="s">
        <v>230</v>
      </c>
      <c r="C1342" s="127" t="s">
        <v>1593</v>
      </c>
      <c r="D1342" s="121" t="s">
        <v>274</v>
      </c>
      <c r="E1342" s="122">
        <v>519.86</v>
      </c>
      <c r="F1342" s="123">
        <f t="shared" ref="F1342:F1395" si="490">IF(E1342=0,0,ROUND(E1342*(1+E$10)*(1-E$11),2))</f>
        <v>626.74</v>
      </c>
      <c r="G1342" s="206"/>
      <c r="H1342" s="183"/>
      <c r="I1342" s="182">
        <f t="shared" ref="I1342:I1395" si="491">IF(ISBLANK(E1342),0,ROUND(F1342*G1342,2))</f>
        <v>0</v>
      </c>
      <c r="J1342" s="182">
        <f t="shared" ref="J1342:J1395" si="492">IF(ISBLANK(G1342),0,ROUND(G1342*H1342,2))</f>
        <v>0</v>
      </c>
      <c r="K1342" s="179"/>
      <c r="L1342" s="183">
        <f t="shared" ref="L1342:M1395" si="493">G1342</f>
        <v>0</v>
      </c>
      <c r="M1342" s="183">
        <f t="shared" si="493"/>
        <v>0</v>
      </c>
      <c r="N1342" s="184">
        <f t="shared" ref="N1342:N1395" si="494">IF(ISBLANK(E1342),0,ROUND(F1342*L1342,2))</f>
        <v>0</v>
      </c>
      <c r="O1342" s="184">
        <f t="shared" ref="O1342:O1395" si="495">IF(ISBLANK(L1342),0,ROUND(L1342*M1342,2))</f>
        <v>0</v>
      </c>
      <c r="P1342" s="181"/>
      <c r="Q1342" s="198"/>
      <c r="R1342" s="197" t="str">
        <f t="shared" si="472"/>
        <v/>
      </c>
      <c r="S1342" s="197" t="str">
        <f t="shared" si="473"/>
        <v/>
      </c>
    </row>
    <row r="1343" spans="1:19" ht="25.5" hidden="1">
      <c r="A1343" s="200">
        <v>95943</v>
      </c>
      <c r="B1343" s="205" t="s">
        <v>230</v>
      </c>
      <c r="C1343" s="127" t="s">
        <v>1594</v>
      </c>
      <c r="D1343" s="121" t="s">
        <v>765</v>
      </c>
      <c r="E1343" s="122">
        <v>15.78</v>
      </c>
      <c r="F1343" s="123">
        <f t="shared" si="490"/>
        <v>19.02</v>
      </c>
      <c r="G1343" s="206"/>
      <c r="H1343" s="183"/>
      <c r="I1343" s="182">
        <f t="shared" si="491"/>
        <v>0</v>
      </c>
      <c r="J1343" s="182">
        <f t="shared" si="492"/>
        <v>0</v>
      </c>
      <c r="K1343" s="179"/>
      <c r="L1343" s="183">
        <f t="shared" si="493"/>
        <v>0</v>
      </c>
      <c r="M1343" s="183">
        <f t="shared" si="493"/>
        <v>0</v>
      </c>
      <c r="N1343" s="184">
        <f t="shared" si="494"/>
        <v>0</v>
      </c>
      <c r="O1343" s="184">
        <f t="shared" si="495"/>
        <v>0</v>
      </c>
      <c r="P1343" s="181"/>
      <c r="Q1343" s="199"/>
      <c r="R1343" s="197" t="str">
        <f t="shared" si="472"/>
        <v/>
      </c>
      <c r="S1343" s="197" t="str">
        <f t="shared" si="473"/>
        <v/>
      </c>
    </row>
    <row r="1344" spans="1:19" ht="25.5" hidden="1">
      <c r="A1344" s="200">
        <v>95944</v>
      </c>
      <c r="B1344" s="205" t="s">
        <v>230</v>
      </c>
      <c r="C1344" s="127" t="s">
        <v>1595</v>
      </c>
      <c r="D1344" s="121" t="s">
        <v>765</v>
      </c>
      <c r="E1344" s="122">
        <v>13.91</v>
      </c>
      <c r="F1344" s="123">
        <f t="shared" si="490"/>
        <v>16.77</v>
      </c>
      <c r="G1344" s="206"/>
      <c r="H1344" s="183"/>
      <c r="I1344" s="182">
        <f t="shared" si="491"/>
        <v>0</v>
      </c>
      <c r="J1344" s="182">
        <f t="shared" si="492"/>
        <v>0</v>
      </c>
      <c r="K1344" s="179"/>
      <c r="L1344" s="183">
        <f t="shared" si="493"/>
        <v>0</v>
      </c>
      <c r="M1344" s="183">
        <f t="shared" si="493"/>
        <v>0</v>
      </c>
      <c r="N1344" s="184">
        <f t="shared" si="494"/>
        <v>0</v>
      </c>
      <c r="O1344" s="184">
        <f t="shared" si="495"/>
        <v>0</v>
      </c>
      <c r="P1344" s="181"/>
      <c r="Q1344" s="199"/>
      <c r="R1344" s="197" t="str">
        <f t="shared" si="472"/>
        <v/>
      </c>
      <c r="S1344" s="197" t="str">
        <f t="shared" si="473"/>
        <v/>
      </c>
    </row>
    <row r="1345" spans="1:19" ht="25.5" hidden="1">
      <c r="A1345" s="200">
        <v>95945</v>
      </c>
      <c r="B1345" s="205" t="s">
        <v>230</v>
      </c>
      <c r="C1345" s="127" t="s">
        <v>1596</v>
      </c>
      <c r="D1345" s="121" t="s">
        <v>765</v>
      </c>
      <c r="E1345" s="122">
        <v>10.7</v>
      </c>
      <c r="F1345" s="123">
        <f t="shared" si="490"/>
        <v>12.9</v>
      </c>
      <c r="G1345" s="206"/>
      <c r="H1345" s="183"/>
      <c r="I1345" s="182">
        <f t="shared" si="491"/>
        <v>0</v>
      </c>
      <c r="J1345" s="182">
        <f t="shared" si="492"/>
        <v>0</v>
      </c>
      <c r="K1345" s="179"/>
      <c r="L1345" s="183">
        <f t="shared" si="493"/>
        <v>0</v>
      </c>
      <c r="M1345" s="183">
        <f t="shared" si="493"/>
        <v>0</v>
      </c>
      <c r="N1345" s="184">
        <f t="shared" si="494"/>
        <v>0</v>
      </c>
      <c r="O1345" s="184">
        <f t="shared" si="495"/>
        <v>0</v>
      </c>
      <c r="P1345" s="181"/>
      <c r="Q1345" s="199"/>
      <c r="R1345" s="197" t="str">
        <f t="shared" si="472"/>
        <v/>
      </c>
      <c r="S1345" s="197" t="str">
        <f t="shared" si="473"/>
        <v/>
      </c>
    </row>
    <row r="1346" spans="1:19" ht="25.5" hidden="1">
      <c r="A1346" s="200">
        <v>95946</v>
      </c>
      <c r="B1346" s="205" t="s">
        <v>230</v>
      </c>
      <c r="C1346" s="127" t="s">
        <v>1597</v>
      </c>
      <c r="D1346" s="121" t="s">
        <v>765</v>
      </c>
      <c r="E1346" s="122">
        <v>8.15</v>
      </c>
      <c r="F1346" s="123">
        <f t="shared" si="490"/>
        <v>9.83</v>
      </c>
      <c r="G1346" s="206"/>
      <c r="H1346" s="183"/>
      <c r="I1346" s="182">
        <f t="shared" si="491"/>
        <v>0</v>
      </c>
      <c r="J1346" s="182">
        <f t="shared" si="492"/>
        <v>0</v>
      </c>
      <c r="K1346" s="179"/>
      <c r="L1346" s="183">
        <f t="shared" si="493"/>
        <v>0</v>
      </c>
      <c r="M1346" s="183">
        <f t="shared" si="493"/>
        <v>0</v>
      </c>
      <c r="N1346" s="184">
        <f t="shared" si="494"/>
        <v>0</v>
      </c>
      <c r="O1346" s="184">
        <f t="shared" si="495"/>
        <v>0</v>
      </c>
      <c r="P1346" s="181"/>
      <c r="Q1346" s="199"/>
      <c r="R1346" s="197" t="str">
        <f t="shared" si="472"/>
        <v/>
      </c>
      <c r="S1346" s="197" t="str">
        <f t="shared" si="473"/>
        <v/>
      </c>
    </row>
    <row r="1347" spans="1:19" ht="25.5" hidden="1">
      <c r="A1347" s="200">
        <v>95947</v>
      </c>
      <c r="B1347" s="205" t="s">
        <v>230</v>
      </c>
      <c r="C1347" s="127" t="s">
        <v>1598</v>
      </c>
      <c r="D1347" s="121" t="s">
        <v>765</v>
      </c>
      <c r="E1347" s="122">
        <v>6.04</v>
      </c>
      <c r="F1347" s="123">
        <f t="shared" si="490"/>
        <v>7.28</v>
      </c>
      <c r="G1347" s="206"/>
      <c r="H1347" s="183"/>
      <c r="I1347" s="182">
        <f t="shared" si="491"/>
        <v>0</v>
      </c>
      <c r="J1347" s="182">
        <f t="shared" si="492"/>
        <v>0</v>
      </c>
      <c r="K1347" s="179"/>
      <c r="L1347" s="183">
        <f t="shared" si="493"/>
        <v>0</v>
      </c>
      <c r="M1347" s="183">
        <f t="shared" si="493"/>
        <v>0</v>
      </c>
      <c r="N1347" s="184">
        <f t="shared" si="494"/>
        <v>0</v>
      </c>
      <c r="O1347" s="184">
        <f t="shared" si="495"/>
        <v>0</v>
      </c>
      <c r="P1347" s="181"/>
      <c r="Q1347" s="199"/>
      <c r="R1347" s="197" t="str">
        <f t="shared" si="472"/>
        <v/>
      </c>
      <c r="S1347" s="197" t="str">
        <f t="shared" si="473"/>
        <v/>
      </c>
    </row>
    <row r="1348" spans="1:19" ht="25.5" hidden="1">
      <c r="A1348" s="200">
        <v>95948</v>
      </c>
      <c r="B1348" s="205" t="s">
        <v>230</v>
      </c>
      <c r="C1348" s="127" t="s">
        <v>1599</v>
      </c>
      <c r="D1348" s="121" t="s">
        <v>765</v>
      </c>
      <c r="E1348" s="122">
        <v>5.07</v>
      </c>
      <c r="F1348" s="123">
        <f t="shared" si="490"/>
        <v>6.11</v>
      </c>
      <c r="G1348" s="206"/>
      <c r="H1348" s="183"/>
      <c r="I1348" s="182">
        <f t="shared" si="491"/>
        <v>0</v>
      </c>
      <c r="J1348" s="182">
        <f t="shared" si="492"/>
        <v>0</v>
      </c>
      <c r="K1348" s="179"/>
      <c r="L1348" s="183">
        <f t="shared" si="493"/>
        <v>0</v>
      </c>
      <c r="M1348" s="183">
        <f t="shared" si="493"/>
        <v>0</v>
      </c>
      <c r="N1348" s="184">
        <f t="shared" si="494"/>
        <v>0</v>
      </c>
      <c r="O1348" s="184">
        <f t="shared" si="495"/>
        <v>0</v>
      </c>
      <c r="P1348" s="181"/>
      <c r="Q1348" s="199"/>
      <c r="R1348" s="197" t="str">
        <f t="shared" si="472"/>
        <v/>
      </c>
      <c r="S1348" s="197" t="str">
        <f t="shared" si="473"/>
        <v/>
      </c>
    </row>
    <row r="1349" spans="1:19" ht="25.5" hidden="1">
      <c r="A1349" s="200">
        <v>96544</v>
      </c>
      <c r="B1349" s="205" t="s">
        <v>230</v>
      </c>
      <c r="C1349" s="127" t="s">
        <v>1600</v>
      </c>
      <c r="D1349" s="121" t="s">
        <v>765</v>
      </c>
      <c r="E1349" s="122">
        <v>11.02</v>
      </c>
      <c r="F1349" s="123">
        <f t="shared" si="490"/>
        <v>13.29</v>
      </c>
      <c r="G1349" s="206"/>
      <c r="H1349" s="183"/>
      <c r="I1349" s="182">
        <f t="shared" si="491"/>
        <v>0</v>
      </c>
      <c r="J1349" s="182">
        <f t="shared" si="492"/>
        <v>0</v>
      </c>
      <c r="K1349" s="179"/>
      <c r="L1349" s="183">
        <f t="shared" si="493"/>
        <v>0</v>
      </c>
      <c r="M1349" s="183">
        <f t="shared" si="493"/>
        <v>0</v>
      </c>
      <c r="N1349" s="184">
        <f t="shared" si="494"/>
        <v>0</v>
      </c>
      <c r="O1349" s="184">
        <f t="shared" si="495"/>
        <v>0</v>
      </c>
      <c r="P1349" s="181"/>
      <c r="Q1349" s="199"/>
      <c r="R1349" s="197" t="str">
        <f t="shared" si="472"/>
        <v/>
      </c>
      <c r="S1349" s="197" t="str">
        <f t="shared" si="473"/>
        <v/>
      </c>
    </row>
    <row r="1350" spans="1:19" ht="25.5" hidden="1">
      <c r="A1350" s="200">
        <v>96545</v>
      </c>
      <c r="B1350" s="205" t="s">
        <v>230</v>
      </c>
      <c r="C1350" s="127" t="s">
        <v>1601</v>
      </c>
      <c r="D1350" s="121" t="s">
        <v>765</v>
      </c>
      <c r="E1350" s="122">
        <v>9.7100000000000009</v>
      </c>
      <c r="F1350" s="123">
        <f t="shared" si="490"/>
        <v>11.71</v>
      </c>
      <c r="G1350" s="206"/>
      <c r="H1350" s="183"/>
      <c r="I1350" s="182">
        <f t="shared" si="491"/>
        <v>0</v>
      </c>
      <c r="J1350" s="182">
        <f t="shared" si="492"/>
        <v>0</v>
      </c>
      <c r="K1350" s="179"/>
      <c r="L1350" s="183">
        <f t="shared" si="493"/>
        <v>0</v>
      </c>
      <c r="M1350" s="183">
        <f t="shared" si="493"/>
        <v>0</v>
      </c>
      <c r="N1350" s="184">
        <f t="shared" si="494"/>
        <v>0</v>
      </c>
      <c r="O1350" s="184">
        <f t="shared" si="495"/>
        <v>0</v>
      </c>
      <c r="P1350" s="181"/>
      <c r="Q1350" s="199"/>
      <c r="R1350" s="197" t="str">
        <f t="shared" si="472"/>
        <v/>
      </c>
      <c r="S1350" s="197" t="str">
        <f t="shared" si="473"/>
        <v/>
      </c>
    </row>
    <row r="1351" spans="1:19" ht="25.5" hidden="1">
      <c r="A1351" s="200">
        <v>96546</v>
      </c>
      <c r="B1351" s="205" t="s">
        <v>230</v>
      </c>
      <c r="C1351" s="127" t="s">
        <v>1602</v>
      </c>
      <c r="D1351" s="121" t="s">
        <v>765</v>
      </c>
      <c r="E1351" s="122">
        <v>8.3800000000000008</v>
      </c>
      <c r="F1351" s="123">
        <f t="shared" si="490"/>
        <v>10.1</v>
      </c>
      <c r="G1351" s="206"/>
      <c r="H1351" s="183"/>
      <c r="I1351" s="182">
        <f t="shared" si="491"/>
        <v>0</v>
      </c>
      <c r="J1351" s="182">
        <f t="shared" si="492"/>
        <v>0</v>
      </c>
      <c r="K1351" s="179"/>
      <c r="L1351" s="183">
        <f t="shared" si="493"/>
        <v>0</v>
      </c>
      <c r="M1351" s="183">
        <f t="shared" si="493"/>
        <v>0</v>
      </c>
      <c r="N1351" s="184">
        <f t="shared" si="494"/>
        <v>0</v>
      </c>
      <c r="O1351" s="184">
        <f t="shared" si="495"/>
        <v>0</v>
      </c>
      <c r="P1351" s="181"/>
      <c r="Q1351" s="199"/>
      <c r="R1351" s="197" t="str">
        <f t="shared" si="472"/>
        <v/>
      </c>
      <c r="S1351" s="197" t="str">
        <f t="shared" si="473"/>
        <v/>
      </c>
    </row>
    <row r="1352" spans="1:19" ht="25.5" hidden="1">
      <c r="A1352" s="200">
        <v>96547</v>
      </c>
      <c r="B1352" s="205" t="s">
        <v>230</v>
      </c>
      <c r="C1352" s="127" t="s">
        <v>1603</v>
      </c>
      <c r="D1352" s="121" t="s">
        <v>765</v>
      </c>
      <c r="E1352" s="122">
        <v>6.92</v>
      </c>
      <c r="F1352" s="123">
        <f t="shared" si="490"/>
        <v>8.34</v>
      </c>
      <c r="G1352" s="206"/>
      <c r="H1352" s="183"/>
      <c r="I1352" s="182">
        <f t="shared" si="491"/>
        <v>0</v>
      </c>
      <c r="J1352" s="182">
        <f t="shared" si="492"/>
        <v>0</v>
      </c>
      <c r="K1352" s="179"/>
      <c r="L1352" s="183">
        <f t="shared" si="493"/>
        <v>0</v>
      </c>
      <c r="M1352" s="183">
        <f t="shared" si="493"/>
        <v>0</v>
      </c>
      <c r="N1352" s="184">
        <f t="shared" si="494"/>
        <v>0</v>
      </c>
      <c r="O1352" s="184">
        <f t="shared" si="495"/>
        <v>0</v>
      </c>
      <c r="P1352" s="181"/>
      <c r="Q1352" s="199"/>
      <c r="R1352" s="197" t="str">
        <f t="shared" si="472"/>
        <v/>
      </c>
      <c r="S1352" s="197" t="str">
        <f t="shared" si="473"/>
        <v/>
      </c>
    </row>
    <row r="1353" spans="1:19" ht="25.5" hidden="1">
      <c r="A1353" s="200">
        <v>96548</v>
      </c>
      <c r="B1353" s="205" t="s">
        <v>230</v>
      </c>
      <c r="C1353" s="127" t="s">
        <v>1604</v>
      </c>
      <c r="D1353" s="121" t="s">
        <v>765</v>
      </c>
      <c r="E1353" s="122">
        <v>6.32</v>
      </c>
      <c r="F1353" s="123">
        <f t="shared" si="490"/>
        <v>7.62</v>
      </c>
      <c r="G1353" s="206"/>
      <c r="H1353" s="183"/>
      <c r="I1353" s="182">
        <f t="shared" si="491"/>
        <v>0</v>
      </c>
      <c r="J1353" s="182">
        <f t="shared" si="492"/>
        <v>0</v>
      </c>
      <c r="K1353" s="179"/>
      <c r="L1353" s="183">
        <f t="shared" si="493"/>
        <v>0</v>
      </c>
      <c r="M1353" s="183">
        <f t="shared" si="493"/>
        <v>0</v>
      </c>
      <c r="N1353" s="184">
        <f t="shared" si="494"/>
        <v>0</v>
      </c>
      <c r="O1353" s="184">
        <f t="shared" si="495"/>
        <v>0</v>
      </c>
      <c r="P1353" s="181"/>
      <c r="Q1353" s="199"/>
      <c r="R1353" s="197" t="str">
        <f t="shared" si="472"/>
        <v/>
      </c>
      <c r="S1353" s="197" t="str">
        <f t="shared" si="473"/>
        <v/>
      </c>
    </row>
    <row r="1354" spans="1:19" ht="25.5" hidden="1">
      <c r="A1354" s="200">
        <v>96549</v>
      </c>
      <c r="B1354" s="205" t="s">
        <v>230</v>
      </c>
      <c r="C1354" s="127" t="s">
        <v>1605</v>
      </c>
      <c r="D1354" s="121" t="s">
        <v>765</v>
      </c>
      <c r="E1354" s="122">
        <v>6.75</v>
      </c>
      <c r="F1354" s="123">
        <f t="shared" si="490"/>
        <v>8.14</v>
      </c>
      <c r="G1354" s="206"/>
      <c r="H1354" s="183"/>
      <c r="I1354" s="182">
        <f t="shared" si="491"/>
        <v>0</v>
      </c>
      <c r="J1354" s="182">
        <f t="shared" si="492"/>
        <v>0</v>
      </c>
      <c r="K1354" s="179"/>
      <c r="L1354" s="183">
        <f t="shared" si="493"/>
        <v>0</v>
      </c>
      <c r="M1354" s="183">
        <f t="shared" si="493"/>
        <v>0</v>
      </c>
      <c r="N1354" s="184">
        <f t="shared" si="494"/>
        <v>0</v>
      </c>
      <c r="O1354" s="184">
        <f t="shared" si="495"/>
        <v>0</v>
      </c>
      <c r="P1354" s="181"/>
      <c r="Q1354" s="199"/>
      <c r="R1354" s="197" t="str">
        <f t="shared" si="472"/>
        <v/>
      </c>
      <c r="S1354" s="197" t="str">
        <f t="shared" si="473"/>
        <v/>
      </c>
    </row>
    <row r="1355" spans="1:19" ht="25.5" hidden="1">
      <c r="A1355" s="200">
        <v>96550</v>
      </c>
      <c r="B1355" s="205" t="s">
        <v>230</v>
      </c>
      <c r="C1355" s="127" t="s">
        <v>1606</v>
      </c>
      <c r="D1355" s="121" t="s">
        <v>765</v>
      </c>
      <c r="E1355" s="122">
        <v>6.43</v>
      </c>
      <c r="F1355" s="123">
        <f t="shared" si="490"/>
        <v>7.75</v>
      </c>
      <c r="G1355" s="206"/>
      <c r="H1355" s="183"/>
      <c r="I1355" s="182">
        <f t="shared" si="491"/>
        <v>0</v>
      </c>
      <c r="J1355" s="182">
        <f t="shared" si="492"/>
        <v>0</v>
      </c>
      <c r="K1355" s="179"/>
      <c r="L1355" s="183">
        <f t="shared" si="493"/>
        <v>0</v>
      </c>
      <c r="M1355" s="183">
        <f t="shared" si="493"/>
        <v>0</v>
      </c>
      <c r="N1355" s="184">
        <f t="shared" si="494"/>
        <v>0</v>
      </c>
      <c r="O1355" s="184">
        <f t="shared" si="495"/>
        <v>0</v>
      </c>
      <c r="P1355" s="181"/>
      <c r="Q1355" s="199"/>
      <c r="R1355" s="197" t="str">
        <f t="shared" si="472"/>
        <v/>
      </c>
      <c r="S1355" s="197" t="str">
        <f t="shared" si="473"/>
        <v/>
      </c>
    </row>
    <row r="1356" spans="1:19" ht="38.25">
      <c r="A1356" s="200">
        <v>92759</v>
      </c>
      <c r="B1356" s="205" t="s">
        <v>230</v>
      </c>
      <c r="C1356" s="127" t="s">
        <v>1607</v>
      </c>
      <c r="D1356" s="121" t="s">
        <v>765</v>
      </c>
      <c r="E1356" s="122">
        <v>10.23</v>
      </c>
      <c r="F1356" s="123">
        <f t="shared" si="490"/>
        <v>12.33</v>
      </c>
      <c r="G1356" s="206">
        <v>168.32</v>
      </c>
      <c r="H1356" s="207">
        <f>F1356</f>
        <v>12.33</v>
      </c>
      <c r="I1356" s="182">
        <f t="shared" si="491"/>
        <v>2075.39</v>
      </c>
      <c r="J1356" s="182">
        <f t="shared" si="492"/>
        <v>2075.39</v>
      </c>
      <c r="K1356" s="179"/>
      <c r="L1356" s="183">
        <f t="shared" si="493"/>
        <v>168.32</v>
      </c>
      <c r="M1356" s="183">
        <f t="shared" si="493"/>
        <v>12.33</v>
      </c>
      <c r="N1356" s="184">
        <f t="shared" si="494"/>
        <v>2075.39</v>
      </c>
      <c r="O1356" s="184">
        <f t="shared" si="495"/>
        <v>2075.39</v>
      </c>
      <c r="P1356" s="181"/>
      <c r="Q1356" s="236"/>
      <c r="R1356" s="237" t="str">
        <f t="shared" si="472"/>
        <v>x</v>
      </c>
      <c r="S1356" s="197" t="str">
        <f t="shared" si="473"/>
        <v>x</v>
      </c>
    </row>
    <row r="1357" spans="1:19" ht="38.25" hidden="1">
      <c r="A1357" s="200">
        <v>92760</v>
      </c>
      <c r="B1357" s="205" t="s">
        <v>230</v>
      </c>
      <c r="C1357" s="127" t="s">
        <v>1608</v>
      </c>
      <c r="D1357" s="121" t="s">
        <v>765</v>
      </c>
      <c r="E1357" s="122">
        <v>9.15</v>
      </c>
      <c r="F1357" s="123">
        <f t="shared" si="490"/>
        <v>11.03</v>
      </c>
      <c r="G1357" s="206"/>
      <c r="H1357" s="183"/>
      <c r="I1357" s="182">
        <f t="shared" si="491"/>
        <v>0</v>
      </c>
      <c r="J1357" s="182">
        <f t="shared" si="492"/>
        <v>0</v>
      </c>
      <c r="K1357" s="179"/>
      <c r="L1357" s="183">
        <f t="shared" si="493"/>
        <v>0</v>
      </c>
      <c r="M1357" s="183">
        <f t="shared" si="493"/>
        <v>0</v>
      </c>
      <c r="N1357" s="184">
        <f t="shared" si="494"/>
        <v>0</v>
      </c>
      <c r="O1357" s="184">
        <f t="shared" si="495"/>
        <v>0</v>
      </c>
      <c r="P1357" s="181"/>
      <c r="Q1357" s="199"/>
      <c r="R1357" s="197" t="str">
        <f t="shared" si="472"/>
        <v/>
      </c>
      <c r="S1357" s="197" t="str">
        <f t="shared" si="473"/>
        <v/>
      </c>
    </row>
    <row r="1358" spans="1:19" ht="38.25" hidden="1">
      <c r="A1358" s="200">
        <v>92761</v>
      </c>
      <c r="B1358" s="205" t="s">
        <v>230</v>
      </c>
      <c r="C1358" s="127" t="s">
        <v>1609</v>
      </c>
      <c r="D1358" s="121" t="s">
        <v>765</v>
      </c>
      <c r="E1358" s="122">
        <v>8.26</v>
      </c>
      <c r="F1358" s="123">
        <f t="shared" si="490"/>
        <v>9.9600000000000009</v>
      </c>
      <c r="G1358" s="206"/>
      <c r="H1358" s="183"/>
      <c r="I1358" s="182">
        <f t="shared" si="491"/>
        <v>0</v>
      </c>
      <c r="J1358" s="182">
        <f t="shared" si="492"/>
        <v>0</v>
      </c>
      <c r="K1358" s="179"/>
      <c r="L1358" s="183">
        <f t="shared" si="493"/>
        <v>0</v>
      </c>
      <c r="M1358" s="183">
        <f t="shared" si="493"/>
        <v>0</v>
      </c>
      <c r="N1358" s="184">
        <f t="shared" si="494"/>
        <v>0</v>
      </c>
      <c r="O1358" s="184">
        <f t="shared" si="495"/>
        <v>0</v>
      </c>
      <c r="P1358" s="181"/>
      <c r="Q1358" s="199"/>
      <c r="R1358" s="197" t="str">
        <f t="shared" si="472"/>
        <v/>
      </c>
      <c r="S1358" s="197" t="str">
        <f t="shared" si="473"/>
        <v/>
      </c>
    </row>
    <row r="1359" spans="1:19" ht="38.25" hidden="1">
      <c r="A1359" s="200">
        <v>92762</v>
      </c>
      <c r="B1359" s="205" t="s">
        <v>230</v>
      </c>
      <c r="C1359" s="127" t="s">
        <v>1610</v>
      </c>
      <c r="D1359" s="121" t="s">
        <v>765</v>
      </c>
      <c r="E1359" s="122">
        <v>7.23</v>
      </c>
      <c r="F1359" s="123">
        <f t="shared" si="490"/>
        <v>8.7200000000000006</v>
      </c>
      <c r="G1359" s="206"/>
      <c r="H1359" s="183"/>
      <c r="I1359" s="182">
        <f t="shared" si="491"/>
        <v>0</v>
      </c>
      <c r="J1359" s="182">
        <f t="shared" si="492"/>
        <v>0</v>
      </c>
      <c r="K1359" s="179"/>
      <c r="L1359" s="183">
        <f t="shared" si="493"/>
        <v>0</v>
      </c>
      <c r="M1359" s="183">
        <f t="shared" si="493"/>
        <v>0</v>
      </c>
      <c r="N1359" s="184">
        <f t="shared" si="494"/>
        <v>0</v>
      </c>
      <c r="O1359" s="184">
        <f t="shared" si="495"/>
        <v>0</v>
      </c>
      <c r="P1359" s="181"/>
      <c r="Q1359" s="199"/>
      <c r="R1359" s="197" t="str">
        <f t="shared" si="472"/>
        <v/>
      </c>
      <c r="S1359" s="197" t="str">
        <f t="shared" si="473"/>
        <v/>
      </c>
    </row>
    <row r="1360" spans="1:19" ht="38.25" hidden="1">
      <c r="A1360" s="200">
        <v>92763</v>
      </c>
      <c r="B1360" s="205" t="s">
        <v>230</v>
      </c>
      <c r="C1360" s="127" t="s">
        <v>1611</v>
      </c>
      <c r="D1360" s="121" t="s">
        <v>765</v>
      </c>
      <c r="E1360" s="122">
        <v>6</v>
      </c>
      <c r="F1360" s="123">
        <f t="shared" si="490"/>
        <v>7.23</v>
      </c>
      <c r="G1360" s="206"/>
      <c r="H1360" s="183"/>
      <c r="I1360" s="182">
        <f t="shared" si="491"/>
        <v>0</v>
      </c>
      <c r="J1360" s="182">
        <f t="shared" si="492"/>
        <v>0</v>
      </c>
      <c r="K1360" s="179"/>
      <c r="L1360" s="183">
        <f t="shared" si="493"/>
        <v>0</v>
      </c>
      <c r="M1360" s="183">
        <f t="shared" si="493"/>
        <v>0</v>
      </c>
      <c r="N1360" s="184">
        <f t="shared" si="494"/>
        <v>0</v>
      </c>
      <c r="O1360" s="184">
        <f t="shared" si="495"/>
        <v>0</v>
      </c>
      <c r="P1360" s="181"/>
      <c r="Q1360" s="199"/>
      <c r="R1360" s="197" t="str">
        <f t="shared" si="472"/>
        <v/>
      </c>
      <c r="S1360" s="197" t="str">
        <f t="shared" si="473"/>
        <v/>
      </c>
    </row>
    <row r="1361" spans="1:19" ht="38.25" hidden="1">
      <c r="A1361" s="200">
        <v>92764</v>
      </c>
      <c r="B1361" s="205" t="s">
        <v>230</v>
      </c>
      <c r="C1361" s="127" t="s">
        <v>1612</v>
      </c>
      <c r="D1361" s="121" t="s">
        <v>765</v>
      </c>
      <c r="E1361" s="122">
        <v>5.6</v>
      </c>
      <c r="F1361" s="123">
        <f t="shared" si="490"/>
        <v>6.75</v>
      </c>
      <c r="G1361" s="206"/>
      <c r="H1361" s="183"/>
      <c r="I1361" s="182">
        <f t="shared" si="491"/>
        <v>0</v>
      </c>
      <c r="J1361" s="182">
        <f t="shared" si="492"/>
        <v>0</v>
      </c>
      <c r="K1361" s="179"/>
      <c r="L1361" s="183">
        <f t="shared" si="493"/>
        <v>0</v>
      </c>
      <c r="M1361" s="183">
        <f t="shared" si="493"/>
        <v>0</v>
      </c>
      <c r="N1361" s="184">
        <f t="shared" si="494"/>
        <v>0</v>
      </c>
      <c r="O1361" s="184">
        <f t="shared" si="495"/>
        <v>0</v>
      </c>
      <c r="P1361" s="181"/>
      <c r="Q1361" s="199"/>
      <c r="R1361" s="197" t="str">
        <f t="shared" ref="R1361:R1424" si="496">IF(Q1361="X","x",IF(Q1361="xx","x",IF(O1361&gt;0,"x","")))</f>
        <v/>
      </c>
      <c r="S1361" s="197" t="str">
        <f t="shared" ref="S1361:S1424" si="497">IF(Q1361="X","x",IF(Q1361="xx","x",IF(OR(J1361&gt;0,O1361&gt;0),"x","")))</f>
        <v/>
      </c>
    </row>
    <row r="1362" spans="1:19" ht="38.25" hidden="1">
      <c r="A1362" s="200">
        <v>92765</v>
      </c>
      <c r="B1362" s="205" t="s">
        <v>230</v>
      </c>
      <c r="C1362" s="127" t="s">
        <v>1613</v>
      </c>
      <c r="D1362" s="121" t="s">
        <v>765</v>
      </c>
      <c r="E1362" s="122">
        <v>6.16</v>
      </c>
      <c r="F1362" s="123">
        <f t="shared" si="490"/>
        <v>7.43</v>
      </c>
      <c r="G1362" s="206"/>
      <c r="H1362" s="183"/>
      <c r="I1362" s="182">
        <f t="shared" si="491"/>
        <v>0</v>
      </c>
      <c r="J1362" s="182">
        <f t="shared" si="492"/>
        <v>0</v>
      </c>
      <c r="K1362" s="179"/>
      <c r="L1362" s="183">
        <f t="shared" si="493"/>
        <v>0</v>
      </c>
      <c r="M1362" s="183">
        <f t="shared" si="493"/>
        <v>0</v>
      </c>
      <c r="N1362" s="184">
        <f t="shared" si="494"/>
        <v>0</v>
      </c>
      <c r="O1362" s="184">
        <f t="shared" si="495"/>
        <v>0</v>
      </c>
      <c r="P1362" s="181"/>
      <c r="Q1362" s="199"/>
      <c r="R1362" s="197" t="str">
        <f t="shared" si="496"/>
        <v/>
      </c>
      <c r="S1362" s="197" t="str">
        <f t="shared" si="497"/>
        <v/>
      </c>
    </row>
    <row r="1363" spans="1:19" ht="38.25" hidden="1">
      <c r="A1363" s="200">
        <v>92766</v>
      </c>
      <c r="B1363" s="205" t="s">
        <v>230</v>
      </c>
      <c r="C1363" s="127" t="s">
        <v>1614</v>
      </c>
      <c r="D1363" s="121" t="s">
        <v>765</v>
      </c>
      <c r="E1363" s="122">
        <v>5.95</v>
      </c>
      <c r="F1363" s="123">
        <f t="shared" si="490"/>
        <v>7.17</v>
      </c>
      <c r="G1363" s="206"/>
      <c r="H1363" s="183"/>
      <c r="I1363" s="182">
        <f t="shared" si="491"/>
        <v>0</v>
      </c>
      <c r="J1363" s="182">
        <f t="shared" si="492"/>
        <v>0</v>
      </c>
      <c r="K1363" s="179"/>
      <c r="L1363" s="183">
        <f t="shared" si="493"/>
        <v>0</v>
      </c>
      <c r="M1363" s="183">
        <f t="shared" si="493"/>
        <v>0</v>
      </c>
      <c r="N1363" s="184">
        <f t="shared" si="494"/>
        <v>0</v>
      </c>
      <c r="O1363" s="184">
        <f t="shared" si="495"/>
        <v>0</v>
      </c>
      <c r="P1363" s="181"/>
      <c r="Q1363" s="199"/>
      <c r="R1363" s="197" t="str">
        <f t="shared" si="496"/>
        <v/>
      </c>
      <c r="S1363" s="197" t="str">
        <f t="shared" si="497"/>
        <v/>
      </c>
    </row>
    <row r="1364" spans="1:19" ht="38.25" hidden="1">
      <c r="A1364" s="200">
        <v>92767</v>
      </c>
      <c r="B1364" s="205" t="s">
        <v>230</v>
      </c>
      <c r="C1364" s="127" t="s">
        <v>1615</v>
      </c>
      <c r="D1364" s="121" t="s">
        <v>765</v>
      </c>
      <c r="E1364" s="122">
        <v>10.36</v>
      </c>
      <c r="F1364" s="123">
        <f t="shared" si="490"/>
        <v>12.49</v>
      </c>
      <c r="G1364" s="206"/>
      <c r="H1364" s="183"/>
      <c r="I1364" s="182">
        <f t="shared" si="491"/>
        <v>0</v>
      </c>
      <c r="J1364" s="182">
        <f t="shared" si="492"/>
        <v>0</v>
      </c>
      <c r="K1364" s="179"/>
      <c r="L1364" s="183">
        <f t="shared" si="493"/>
        <v>0</v>
      </c>
      <c r="M1364" s="183">
        <f t="shared" si="493"/>
        <v>0</v>
      </c>
      <c r="N1364" s="184">
        <f t="shared" si="494"/>
        <v>0</v>
      </c>
      <c r="O1364" s="184">
        <f t="shared" si="495"/>
        <v>0</v>
      </c>
      <c r="P1364" s="181"/>
      <c r="Q1364" s="199"/>
      <c r="R1364" s="197" t="str">
        <f t="shared" si="496"/>
        <v/>
      </c>
      <c r="S1364" s="197" t="str">
        <f t="shared" si="497"/>
        <v/>
      </c>
    </row>
    <row r="1365" spans="1:19" ht="38.25" hidden="1">
      <c r="A1365" s="200">
        <v>92768</v>
      </c>
      <c r="B1365" s="205" t="s">
        <v>230</v>
      </c>
      <c r="C1365" s="127" t="s">
        <v>1616</v>
      </c>
      <c r="D1365" s="121" t="s">
        <v>765</v>
      </c>
      <c r="E1365" s="122">
        <v>8.93</v>
      </c>
      <c r="F1365" s="123">
        <f t="shared" si="490"/>
        <v>10.77</v>
      </c>
      <c r="G1365" s="206"/>
      <c r="H1365" s="183"/>
      <c r="I1365" s="182">
        <f t="shared" si="491"/>
        <v>0</v>
      </c>
      <c r="J1365" s="182">
        <f t="shared" si="492"/>
        <v>0</v>
      </c>
      <c r="K1365" s="179"/>
      <c r="L1365" s="183">
        <f t="shared" si="493"/>
        <v>0</v>
      </c>
      <c r="M1365" s="183">
        <f t="shared" si="493"/>
        <v>0</v>
      </c>
      <c r="N1365" s="184">
        <f t="shared" si="494"/>
        <v>0</v>
      </c>
      <c r="O1365" s="184">
        <f t="shared" si="495"/>
        <v>0</v>
      </c>
      <c r="P1365" s="181"/>
      <c r="Q1365" s="199"/>
      <c r="R1365" s="197" t="str">
        <f t="shared" si="496"/>
        <v/>
      </c>
      <c r="S1365" s="197" t="str">
        <f t="shared" si="497"/>
        <v/>
      </c>
    </row>
    <row r="1366" spans="1:19" ht="38.25" hidden="1">
      <c r="A1366" s="200">
        <v>92769</v>
      </c>
      <c r="B1366" s="205" t="s">
        <v>230</v>
      </c>
      <c r="C1366" s="127" t="s">
        <v>1617</v>
      </c>
      <c r="D1366" s="121" t="s">
        <v>765</v>
      </c>
      <c r="E1366" s="122">
        <v>8.18</v>
      </c>
      <c r="F1366" s="123">
        <f t="shared" si="490"/>
        <v>9.86</v>
      </c>
      <c r="G1366" s="206"/>
      <c r="H1366" s="183"/>
      <c r="I1366" s="182">
        <f t="shared" si="491"/>
        <v>0</v>
      </c>
      <c r="J1366" s="182">
        <f t="shared" si="492"/>
        <v>0</v>
      </c>
      <c r="K1366" s="179"/>
      <c r="L1366" s="183">
        <f t="shared" si="493"/>
        <v>0</v>
      </c>
      <c r="M1366" s="183">
        <f t="shared" si="493"/>
        <v>0</v>
      </c>
      <c r="N1366" s="184">
        <f t="shared" si="494"/>
        <v>0</v>
      </c>
      <c r="O1366" s="184">
        <f t="shared" si="495"/>
        <v>0</v>
      </c>
      <c r="P1366" s="181"/>
      <c r="Q1366" s="199"/>
      <c r="R1366" s="197" t="str">
        <f t="shared" si="496"/>
        <v/>
      </c>
      <c r="S1366" s="197" t="str">
        <f t="shared" si="497"/>
        <v/>
      </c>
    </row>
    <row r="1367" spans="1:19" ht="38.25" hidden="1">
      <c r="A1367" s="200">
        <v>92770</v>
      </c>
      <c r="B1367" s="205" t="s">
        <v>230</v>
      </c>
      <c r="C1367" s="127" t="s">
        <v>1618</v>
      </c>
      <c r="D1367" s="121" t="s">
        <v>765</v>
      </c>
      <c r="E1367" s="122">
        <v>7.53</v>
      </c>
      <c r="F1367" s="123">
        <f t="shared" si="490"/>
        <v>9.08</v>
      </c>
      <c r="G1367" s="206"/>
      <c r="H1367" s="183"/>
      <c r="I1367" s="182">
        <f t="shared" si="491"/>
        <v>0</v>
      </c>
      <c r="J1367" s="182">
        <f t="shared" si="492"/>
        <v>0</v>
      </c>
      <c r="K1367" s="179"/>
      <c r="L1367" s="183">
        <f t="shared" si="493"/>
        <v>0</v>
      </c>
      <c r="M1367" s="183">
        <f t="shared" si="493"/>
        <v>0</v>
      </c>
      <c r="N1367" s="184">
        <f t="shared" si="494"/>
        <v>0</v>
      </c>
      <c r="O1367" s="184">
        <f t="shared" si="495"/>
        <v>0</v>
      </c>
      <c r="P1367" s="181"/>
      <c r="Q1367" s="199"/>
      <c r="R1367" s="197" t="str">
        <f t="shared" si="496"/>
        <v/>
      </c>
      <c r="S1367" s="197" t="str">
        <f t="shared" si="497"/>
        <v/>
      </c>
    </row>
    <row r="1368" spans="1:19" ht="38.25" hidden="1">
      <c r="A1368" s="200">
        <v>92771</v>
      </c>
      <c r="B1368" s="205" t="s">
        <v>230</v>
      </c>
      <c r="C1368" s="127" t="s">
        <v>1619</v>
      </c>
      <c r="D1368" s="121" t="s">
        <v>765</v>
      </c>
      <c r="E1368" s="122">
        <v>6.66</v>
      </c>
      <c r="F1368" s="123">
        <f t="shared" si="490"/>
        <v>8.0299999999999994</v>
      </c>
      <c r="G1368" s="206"/>
      <c r="H1368" s="183"/>
      <c r="I1368" s="182">
        <f t="shared" si="491"/>
        <v>0</v>
      </c>
      <c r="J1368" s="182">
        <f t="shared" si="492"/>
        <v>0</v>
      </c>
      <c r="K1368" s="179"/>
      <c r="L1368" s="183">
        <f t="shared" si="493"/>
        <v>0</v>
      </c>
      <c r="M1368" s="183">
        <f t="shared" si="493"/>
        <v>0</v>
      </c>
      <c r="N1368" s="184">
        <f t="shared" si="494"/>
        <v>0</v>
      </c>
      <c r="O1368" s="184">
        <f t="shared" si="495"/>
        <v>0</v>
      </c>
      <c r="P1368" s="181"/>
      <c r="Q1368" s="199"/>
      <c r="R1368" s="197" t="str">
        <f t="shared" si="496"/>
        <v/>
      </c>
      <c r="S1368" s="197" t="str">
        <f t="shared" si="497"/>
        <v/>
      </c>
    </row>
    <row r="1369" spans="1:19" ht="38.25" hidden="1">
      <c r="A1369" s="200">
        <v>92772</v>
      </c>
      <c r="B1369" s="205" t="s">
        <v>230</v>
      </c>
      <c r="C1369" s="127" t="s">
        <v>1620</v>
      </c>
      <c r="D1369" s="121" t="s">
        <v>765</v>
      </c>
      <c r="E1369" s="122">
        <v>5.57</v>
      </c>
      <c r="F1369" s="123">
        <f t="shared" si="490"/>
        <v>6.72</v>
      </c>
      <c r="G1369" s="206"/>
      <c r="H1369" s="183"/>
      <c r="I1369" s="182">
        <f t="shared" si="491"/>
        <v>0</v>
      </c>
      <c r="J1369" s="182">
        <f t="shared" si="492"/>
        <v>0</v>
      </c>
      <c r="K1369" s="179"/>
      <c r="L1369" s="183">
        <f t="shared" si="493"/>
        <v>0</v>
      </c>
      <c r="M1369" s="183">
        <f t="shared" si="493"/>
        <v>0</v>
      </c>
      <c r="N1369" s="184">
        <f t="shared" si="494"/>
        <v>0</v>
      </c>
      <c r="O1369" s="184">
        <f t="shared" si="495"/>
        <v>0</v>
      </c>
      <c r="P1369" s="181"/>
      <c r="Q1369" s="199"/>
      <c r="R1369" s="197" t="str">
        <f t="shared" si="496"/>
        <v/>
      </c>
      <c r="S1369" s="197" t="str">
        <f t="shared" si="497"/>
        <v/>
      </c>
    </row>
    <row r="1370" spans="1:19" ht="38.25" hidden="1">
      <c r="A1370" s="200">
        <v>92773</v>
      </c>
      <c r="B1370" s="205" t="s">
        <v>230</v>
      </c>
      <c r="C1370" s="127" t="s">
        <v>1621</v>
      </c>
      <c r="D1370" s="121" t="s">
        <v>765</v>
      </c>
      <c r="E1370" s="122">
        <v>5.29</v>
      </c>
      <c r="F1370" s="123">
        <f t="shared" si="490"/>
        <v>6.38</v>
      </c>
      <c r="G1370" s="206"/>
      <c r="H1370" s="183"/>
      <c r="I1370" s="182">
        <f t="shared" si="491"/>
        <v>0</v>
      </c>
      <c r="J1370" s="182">
        <f t="shared" si="492"/>
        <v>0</v>
      </c>
      <c r="K1370" s="179"/>
      <c r="L1370" s="183">
        <f t="shared" si="493"/>
        <v>0</v>
      </c>
      <c r="M1370" s="183">
        <f t="shared" si="493"/>
        <v>0</v>
      </c>
      <c r="N1370" s="184">
        <f t="shared" si="494"/>
        <v>0</v>
      </c>
      <c r="O1370" s="184">
        <f t="shared" si="495"/>
        <v>0</v>
      </c>
      <c r="P1370" s="181"/>
      <c r="Q1370" s="199"/>
      <c r="R1370" s="197" t="str">
        <f t="shared" si="496"/>
        <v/>
      </c>
      <c r="S1370" s="197" t="str">
        <f t="shared" si="497"/>
        <v/>
      </c>
    </row>
    <row r="1371" spans="1:19" ht="38.25" hidden="1">
      <c r="A1371" s="200">
        <v>92774</v>
      </c>
      <c r="B1371" s="205" t="s">
        <v>230</v>
      </c>
      <c r="C1371" s="127" t="s">
        <v>1622</v>
      </c>
      <c r="D1371" s="121" t="s">
        <v>765</v>
      </c>
      <c r="E1371" s="122">
        <v>5.93</v>
      </c>
      <c r="F1371" s="123">
        <f t="shared" si="490"/>
        <v>7.15</v>
      </c>
      <c r="G1371" s="206"/>
      <c r="H1371" s="183"/>
      <c r="I1371" s="182">
        <f t="shared" si="491"/>
        <v>0</v>
      </c>
      <c r="J1371" s="182">
        <f t="shared" si="492"/>
        <v>0</v>
      </c>
      <c r="K1371" s="179"/>
      <c r="L1371" s="183">
        <f t="shared" si="493"/>
        <v>0</v>
      </c>
      <c r="M1371" s="183">
        <f t="shared" si="493"/>
        <v>0</v>
      </c>
      <c r="N1371" s="184">
        <f t="shared" si="494"/>
        <v>0</v>
      </c>
      <c r="O1371" s="184">
        <f t="shared" si="495"/>
        <v>0</v>
      </c>
      <c r="P1371" s="181"/>
      <c r="Q1371" s="199"/>
      <c r="R1371" s="197" t="str">
        <f t="shared" si="496"/>
        <v/>
      </c>
      <c r="S1371" s="197" t="str">
        <f t="shared" si="497"/>
        <v/>
      </c>
    </row>
    <row r="1372" spans="1:19" ht="38.25">
      <c r="A1372" s="200">
        <v>92775</v>
      </c>
      <c r="B1372" s="205" t="s">
        <v>230</v>
      </c>
      <c r="C1372" s="127" t="s">
        <v>1623</v>
      </c>
      <c r="D1372" s="121" t="s">
        <v>765</v>
      </c>
      <c r="E1372" s="122">
        <v>12.75</v>
      </c>
      <c r="F1372" s="123">
        <f t="shared" si="490"/>
        <v>15.37</v>
      </c>
      <c r="G1372" s="206">
        <v>170.37</v>
      </c>
      <c r="H1372" s="207">
        <f>F1372</f>
        <v>15.37</v>
      </c>
      <c r="I1372" s="182">
        <f t="shared" si="491"/>
        <v>2618.59</v>
      </c>
      <c r="J1372" s="182">
        <f t="shared" si="492"/>
        <v>2618.59</v>
      </c>
      <c r="K1372" s="179"/>
      <c r="L1372" s="183">
        <f t="shared" si="493"/>
        <v>170.37</v>
      </c>
      <c r="M1372" s="183">
        <f t="shared" si="493"/>
        <v>15.37</v>
      </c>
      <c r="N1372" s="184">
        <f t="shared" si="494"/>
        <v>2618.59</v>
      </c>
      <c r="O1372" s="184">
        <f t="shared" si="495"/>
        <v>2618.59</v>
      </c>
      <c r="P1372" s="181"/>
      <c r="Q1372" s="236"/>
      <c r="R1372" s="237" t="str">
        <f t="shared" si="496"/>
        <v>x</v>
      </c>
      <c r="S1372" s="197" t="str">
        <f t="shared" si="497"/>
        <v>x</v>
      </c>
    </row>
    <row r="1373" spans="1:19" ht="38.25" hidden="1">
      <c r="A1373" s="200">
        <v>92776</v>
      </c>
      <c r="B1373" s="205" t="s">
        <v>230</v>
      </c>
      <c r="C1373" s="127" t="s">
        <v>1624</v>
      </c>
      <c r="D1373" s="121" t="s">
        <v>765</v>
      </c>
      <c r="E1373" s="122">
        <v>11.08</v>
      </c>
      <c r="F1373" s="123">
        <f t="shared" si="490"/>
        <v>13.36</v>
      </c>
      <c r="G1373" s="206"/>
      <c r="H1373" s="183"/>
      <c r="I1373" s="182">
        <f t="shared" si="491"/>
        <v>0</v>
      </c>
      <c r="J1373" s="182">
        <f t="shared" si="492"/>
        <v>0</v>
      </c>
      <c r="K1373" s="179"/>
      <c r="L1373" s="183">
        <f t="shared" si="493"/>
        <v>0</v>
      </c>
      <c r="M1373" s="183">
        <f t="shared" si="493"/>
        <v>0</v>
      </c>
      <c r="N1373" s="184">
        <f t="shared" si="494"/>
        <v>0</v>
      </c>
      <c r="O1373" s="184">
        <f t="shared" si="495"/>
        <v>0</v>
      </c>
      <c r="P1373" s="181"/>
      <c r="Q1373" s="199"/>
      <c r="R1373" s="197" t="str">
        <f t="shared" si="496"/>
        <v/>
      </c>
      <c r="S1373" s="197" t="str">
        <f t="shared" si="497"/>
        <v/>
      </c>
    </row>
    <row r="1374" spans="1:19" ht="38.25" hidden="1">
      <c r="A1374" s="200">
        <v>92777</v>
      </c>
      <c r="B1374" s="205" t="s">
        <v>230</v>
      </c>
      <c r="C1374" s="127" t="s">
        <v>1625</v>
      </c>
      <c r="D1374" s="121" t="s">
        <v>765</v>
      </c>
      <c r="E1374" s="122">
        <v>9.69</v>
      </c>
      <c r="F1374" s="123">
        <f t="shared" si="490"/>
        <v>11.68</v>
      </c>
      <c r="G1374" s="206"/>
      <c r="H1374" s="183"/>
      <c r="I1374" s="182">
        <f t="shared" si="491"/>
        <v>0</v>
      </c>
      <c r="J1374" s="182">
        <f t="shared" si="492"/>
        <v>0</v>
      </c>
      <c r="K1374" s="179"/>
      <c r="L1374" s="183">
        <f t="shared" si="493"/>
        <v>0</v>
      </c>
      <c r="M1374" s="183">
        <f t="shared" si="493"/>
        <v>0</v>
      </c>
      <c r="N1374" s="184">
        <f t="shared" si="494"/>
        <v>0</v>
      </c>
      <c r="O1374" s="184">
        <f t="shared" si="495"/>
        <v>0</v>
      </c>
      <c r="P1374" s="181"/>
      <c r="Q1374" s="199"/>
      <c r="R1374" s="197" t="str">
        <f t="shared" si="496"/>
        <v/>
      </c>
      <c r="S1374" s="197" t="str">
        <f t="shared" si="497"/>
        <v/>
      </c>
    </row>
    <row r="1375" spans="1:19" ht="38.25">
      <c r="A1375" s="200">
        <v>92778</v>
      </c>
      <c r="B1375" s="205" t="s">
        <v>230</v>
      </c>
      <c r="C1375" s="127" t="s">
        <v>1626</v>
      </c>
      <c r="D1375" s="121" t="s">
        <v>765</v>
      </c>
      <c r="E1375" s="122">
        <v>8.3000000000000007</v>
      </c>
      <c r="F1375" s="123">
        <f t="shared" si="490"/>
        <v>10.01</v>
      </c>
      <c r="G1375" s="206">
        <v>1480.98</v>
      </c>
      <c r="H1375" s="207">
        <f>F1375</f>
        <v>10.01</v>
      </c>
      <c r="I1375" s="182">
        <f t="shared" si="491"/>
        <v>14824.61</v>
      </c>
      <c r="J1375" s="182">
        <f t="shared" si="492"/>
        <v>14824.61</v>
      </c>
      <c r="K1375" s="179"/>
      <c r="L1375" s="183">
        <f t="shared" si="493"/>
        <v>1480.98</v>
      </c>
      <c r="M1375" s="183">
        <f t="shared" si="493"/>
        <v>10.01</v>
      </c>
      <c r="N1375" s="184">
        <f t="shared" si="494"/>
        <v>14824.61</v>
      </c>
      <c r="O1375" s="184">
        <f t="shared" si="495"/>
        <v>14824.61</v>
      </c>
      <c r="P1375" s="181"/>
      <c r="Q1375" s="236"/>
      <c r="R1375" s="237" t="str">
        <f t="shared" si="496"/>
        <v>x</v>
      </c>
      <c r="S1375" s="197" t="str">
        <f t="shared" si="497"/>
        <v>x</v>
      </c>
    </row>
    <row r="1376" spans="1:19" ht="38.25" hidden="1">
      <c r="A1376" s="200">
        <v>92779</v>
      </c>
      <c r="B1376" s="205" t="s">
        <v>230</v>
      </c>
      <c r="C1376" s="127" t="s">
        <v>1627</v>
      </c>
      <c r="D1376" s="121" t="s">
        <v>765</v>
      </c>
      <c r="E1376" s="122">
        <v>6.79</v>
      </c>
      <c r="F1376" s="123">
        <f t="shared" si="490"/>
        <v>8.19</v>
      </c>
      <c r="G1376" s="206"/>
      <c r="H1376" s="183"/>
      <c r="I1376" s="182">
        <f t="shared" si="491"/>
        <v>0</v>
      </c>
      <c r="J1376" s="182">
        <f t="shared" si="492"/>
        <v>0</v>
      </c>
      <c r="K1376" s="179"/>
      <c r="L1376" s="183">
        <f t="shared" si="493"/>
        <v>0</v>
      </c>
      <c r="M1376" s="183">
        <f t="shared" si="493"/>
        <v>0</v>
      </c>
      <c r="N1376" s="184">
        <f t="shared" si="494"/>
        <v>0</v>
      </c>
      <c r="O1376" s="184">
        <f t="shared" si="495"/>
        <v>0</v>
      </c>
      <c r="P1376" s="181"/>
      <c r="Q1376" s="199"/>
      <c r="R1376" s="197" t="str">
        <f t="shared" si="496"/>
        <v/>
      </c>
      <c r="S1376" s="197" t="str">
        <f t="shared" si="497"/>
        <v/>
      </c>
    </row>
    <row r="1377" spans="1:19" ht="38.25" hidden="1">
      <c r="A1377" s="200">
        <v>92780</v>
      </c>
      <c r="B1377" s="205" t="s">
        <v>230</v>
      </c>
      <c r="C1377" s="127" t="s">
        <v>1628</v>
      </c>
      <c r="D1377" s="121" t="s">
        <v>765</v>
      </c>
      <c r="E1377" s="122">
        <v>6.13</v>
      </c>
      <c r="F1377" s="123">
        <f t="shared" si="490"/>
        <v>7.39</v>
      </c>
      <c r="G1377" s="206"/>
      <c r="H1377" s="183"/>
      <c r="I1377" s="182">
        <f t="shared" si="491"/>
        <v>0</v>
      </c>
      <c r="J1377" s="182">
        <f t="shared" si="492"/>
        <v>0</v>
      </c>
      <c r="K1377" s="179"/>
      <c r="L1377" s="183">
        <f t="shared" si="493"/>
        <v>0</v>
      </c>
      <c r="M1377" s="183">
        <f t="shared" si="493"/>
        <v>0</v>
      </c>
      <c r="N1377" s="184">
        <f t="shared" si="494"/>
        <v>0</v>
      </c>
      <c r="O1377" s="184">
        <f t="shared" si="495"/>
        <v>0</v>
      </c>
      <c r="P1377" s="181"/>
      <c r="Q1377" s="199"/>
      <c r="R1377" s="197" t="str">
        <f t="shared" si="496"/>
        <v/>
      </c>
      <c r="S1377" s="197" t="str">
        <f t="shared" si="497"/>
        <v/>
      </c>
    </row>
    <row r="1378" spans="1:19" ht="38.25" hidden="1">
      <c r="A1378" s="200">
        <v>92781</v>
      </c>
      <c r="B1378" s="205" t="s">
        <v>230</v>
      </c>
      <c r="C1378" s="127" t="s">
        <v>1629</v>
      </c>
      <c r="D1378" s="121" t="s">
        <v>765</v>
      </c>
      <c r="E1378" s="122">
        <v>6.51</v>
      </c>
      <c r="F1378" s="123">
        <f t="shared" si="490"/>
        <v>7.85</v>
      </c>
      <c r="G1378" s="206"/>
      <c r="H1378" s="183"/>
      <c r="I1378" s="182">
        <f t="shared" si="491"/>
        <v>0</v>
      </c>
      <c r="J1378" s="182">
        <f t="shared" si="492"/>
        <v>0</v>
      </c>
      <c r="K1378" s="179"/>
      <c r="L1378" s="183">
        <f t="shared" si="493"/>
        <v>0</v>
      </c>
      <c r="M1378" s="183">
        <f t="shared" si="493"/>
        <v>0</v>
      </c>
      <c r="N1378" s="184">
        <f t="shared" si="494"/>
        <v>0</v>
      </c>
      <c r="O1378" s="184">
        <f t="shared" si="495"/>
        <v>0</v>
      </c>
      <c r="P1378" s="181"/>
      <c r="Q1378" s="199"/>
      <c r="R1378" s="197" t="str">
        <f t="shared" si="496"/>
        <v/>
      </c>
      <c r="S1378" s="197" t="str">
        <f t="shared" si="497"/>
        <v/>
      </c>
    </row>
    <row r="1379" spans="1:19" ht="38.25" hidden="1">
      <c r="A1379" s="200">
        <v>92782</v>
      </c>
      <c r="B1379" s="205" t="s">
        <v>230</v>
      </c>
      <c r="C1379" s="127" t="s">
        <v>1630</v>
      </c>
      <c r="D1379" s="121" t="s">
        <v>765</v>
      </c>
      <c r="E1379" s="122">
        <v>6.16</v>
      </c>
      <c r="F1379" s="123">
        <f t="shared" si="490"/>
        <v>7.43</v>
      </c>
      <c r="G1379" s="206"/>
      <c r="H1379" s="183"/>
      <c r="I1379" s="182">
        <f t="shared" si="491"/>
        <v>0</v>
      </c>
      <c r="J1379" s="182">
        <f t="shared" si="492"/>
        <v>0</v>
      </c>
      <c r="K1379" s="179"/>
      <c r="L1379" s="183">
        <f t="shared" si="493"/>
        <v>0</v>
      </c>
      <c r="M1379" s="183">
        <f t="shared" si="493"/>
        <v>0</v>
      </c>
      <c r="N1379" s="184">
        <f t="shared" si="494"/>
        <v>0</v>
      </c>
      <c r="O1379" s="184">
        <f t="shared" si="495"/>
        <v>0</v>
      </c>
      <c r="P1379" s="181"/>
      <c r="Q1379" s="199"/>
      <c r="R1379" s="197" t="str">
        <f t="shared" si="496"/>
        <v/>
      </c>
      <c r="S1379" s="197" t="str">
        <f t="shared" si="497"/>
        <v/>
      </c>
    </row>
    <row r="1380" spans="1:19" ht="25.5" hidden="1">
      <c r="A1380" s="200">
        <v>92783</v>
      </c>
      <c r="B1380" s="205" t="s">
        <v>230</v>
      </c>
      <c r="C1380" s="127" t="s">
        <v>1631</v>
      </c>
      <c r="D1380" s="121" t="s">
        <v>765</v>
      </c>
      <c r="E1380" s="122">
        <v>12.49</v>
      </c>
      <c r="F1380" s="123">
        <f t="shared" si="490"/>
        <v>15.06</v>
      </c>
      <c r="G1380" s="206"/>
      <c r="H1380" s="183"/>
      <c r="I1380" s="182">
        <f t="shared" si="491"/>
        <v>0</v>
      </c>
      <c r="J1380" s="182">
        <f t="shared" si="492"/>
        <v>0</v>
      </c>
      <c r="K1380" s="179"/>
      <c r="L1380" s="183">
        <f t="shared" si="493"/>
        <v>0</v>
      </c>
      <c r="M1380" s="183">
        <f t="shared" si="493"/>
        <v>0</v>
      </c>
      <c r="N1380" s="184">
        <f t="shared" si="494"/>
        <v>0</v>
      </c>
      <c r="O1380" s="184">
        <f t="shared" si="495"/>
        <v>0</v>
      </c>
      <c r="P1380" s="181"/>
      <c r="Q1380" s="199"/>
      <c r="R1380" s="197" t="str">
        <f t="shared" si="496"/>
        <v/>
      </c>
      <c r="S1380" s="197" t="str">
        <f t="shared" si="497"/>
        <v/>
      </c>
    </row>
    <row r="1381" spans="1:19" ht="25.5" hidden="1">
      <c r="A1381" s="200">
        <v>92784</v>
      </c>
      <c r="B1381" s="205" t="s">
        <v>230</v>
      </c>
      <c r="C1381" s="127" t="s">
        <v>1632</v>
      </c>
      <c r="D1381" s="121" t="s">
        <v>765</v>
      </c>
      <c r="E1381" s="122">
        <v>10.66</v>
      </c>
      <c r="F1381" s="123">
        <f t="shared" si="490"/>
        <v>12.85</v>
      </c>
      <c r="G1381" s="206"/>
      <c r="H1381" s="183"/>
      <c r="I1381" s="182">
        <f t="shared" si="491"/>
        <v>0</v>
      </c>
      <c r="J1381" s="182">
        <f t="shared" si="492"/>
        <v>0</v>
      </c>
      <c r="K1381" s="179"/>
      <c r="L1381" s="183">
        <f t="shared" si="493"/>
        <v>0</v>
      </c>
      <c r="M1381" s="183">
        <f t="shared" si="493"/>
        <v>0</v>
      </c>
      <c r="N1381" s="184">
        <f t="shared" si="494"/>
        <v>0</v>
      </c>
      <c r="O1381" s="184">
        <f t="shared" si="495"/>
        <v>0</v>
      </c>
      <c r="P1381" s="181"/>
      <c r="Q1381" s="199"/>
      <c r="R1381" s="197" t="str">
        <f t="shared" si="496"/>
        <v/>
      </c>
      <c r="S1381" s="197" t="str">
        <f t="shared" si="497"/>
        <v/>
      </c>
    </row>
    <row r="1382" spans="1:19" ht="25.5" hidden="1">
      <c r="A1382" s="200">
        <v>92785</v>
      </c>
      <c r="B1382" s="205" t="s">
        <v>230</v>
      </c>
      <c r="C1382" s="127" t="s">
        <v>1633</v>
      </c>
      <c r="D1382" s="121" t="s">
        <v>765</v>
      </c>
      <c r="E1382" s="122">
        <v>9.48</v>
      </c>
      <c r="F1382" s="123">
        <f t="shared" si="490"/>
        <v>11.43</v>
      </c>
      <c r="G1382" s="206"/>
      <c r="H1382" s="183"/>
      <c r="I1382" s="182">
        <f t="shared" si="491"/>
        <v>0</v>
      </c>
      <c r="J1382" s="182">
        <f t="shared" si="492"/>
        <v>0</v>
      </c>
      <c r="K1382" s="179"/>
      <c r="L1382" s="183">
        <f t="shared" si="493"/>
        <v>0</v>
      </c>
      <c r="M1382" s="183">
        <f t="shared" si="493"/>
        <v>0</v>
      </c>
      <c r="N1382" s="184">
        <f t="shared" si="494"/>
        <v>0</v>
      </c>
      <c r="O1382" s="184">
        <f t="shared" si="495"/>
        <v>0</v>
      </c>
      <c r="P1382" s="181"/>
      <c r="Q1382" s="199"/>
      <c r="R1382" s="197" t="str">
        <f t="shared" si="496"/>
        <v/>
      </c>
      <c r="S1382" s="197" t="str">
        <f t="shared" si="497"/>
        <v/>
      </c>
    </row>
    <row r="1383" spans="1:19" ht="25.5" hidden="1">
      <c r="A1383" s="200">
        <v>92786</v>
      </c>
      <c r="B1383" s="205" t="s">
        <v>230</v>
      </c>
      <c r="C1383" s="127" t="s">
        <v>1634</v>
      </c>
      <c r="D1383" s="121" t="s">
        <v>765</v>
      </c>
      <c r="E1383" s="122">
        <v>8.5</v>
      </c>
      <c r="F1383" s="123">
        <f t="shared" si="490"/>
        <v>10.25</v>
      </c>
      <c r="G1383" s="206"/>
      <c r="H1383" s="183"/>
      <c r="I1383" s="182">
        <f t="shared" si="491"/>
        <v>0</v>
      </c>
      <c r="J1383" s="182">
        <f t="shared" si="492"/>
        <v>0</v>
      </c>
      <c r="K1383" s="179"/>
      <c r="L1383" s="183">
        <f t="shared" si="493"/>
        <v>0</v>
      </c>
      <c r="M1383" s="183">
        <f t="shared" si="493"/>
        <v>0</v>
      </c>
      <c r="N1383" s="184">
        <f t="shared" si="494"/>
        <v>0</v>
      </c>
      <c r="O1383" s="184">
        <f t="shared" si="495"/>
        <v>0</v>
      </c>
      <c r="P1383" s="181"/>
      <c r="Q1383" s="199"/>
      <c r="R1383" s="197" t="str">
        <f t="shared" si="496"/>
        <v/>
      </c>
      <c r="S1383" s="197" t="str">
        <f t="shared" si="497"/>
        <v/>
      </c>
    </row>
    <row r="1384" spans="1:19" ht="25.5" hidden="1">
      <c r="A1384" s="200">
        <v>92787</v>
      </c>
      <c r="B1384" s="205" t="s">
        <v>230</v>
      </c>
      <c r="C1384" s="127" t="s">
        <v>1635</v>
      </c>
      <c r="D1384" s="121" t="s">
        <v>765</v>
      </c>
      <c r="E1384" s="122">
        <v>7.37</v>
      </c>
      <c r="F1384" s="123">
        <f t="shared" si="490"/>
        <v>8.89</v>
      </c>
      <c r="G1384" s="206"/>
      <c r="H1384" s="183"/>
      <c r="I1384" s="182">
        <f t="shared" si="491"/>
        <v>0</v>
      </c>
      <c r="J1384" s="182">
        <f t="shared" si="492"/>
        <v>0</v>
      </c>
      <c r="K1384" s="179"/>
      <c r="L1384" s="183">
        <f t="shared" si="493"/>
        <v>0</v>
      </c>
      <c r="M1384" s="183">
        <f t="shared" si="493"/>
        <v>0</v>
      </c>
      <c r="N1384" s="184">
        <f t="shared" si="494"/>
        <v>0</v>
      </c>
      <c r="O1384" s="184">
        <f t="shared" si="495"/>
        <v>0</v>
      </c>
      <c r="P1384" s="181"/>
      <c r="Q1384" s="199"/>
      <c r="R1384" s="197" t="str">
        <f t="shared" si="496"/>
        <v/>
      </c>
      <c r="S1384" s="197" t="str">
        <f t="shared" si="497"/>
        <v/>
      </c>
    </row>
    <row r="1385" spans="1:19" ht="25.5" hidden="1">
      <c r="A1385" s="200">
        <v>92788</v>
      </c>
      <c r="B1385" s="205" t="s">
        <v>230</v>
      </c>
      <c r="C1385" s="127" t="s">
        <v>1636</v>
      </c>
      <c r="D1385" s="121" t="s">
        <v>765</v>
      </c>
      <c r="E1385" s="122">
        <v>6.08</v>
      </c>
      <c r="F1385" s="123">
        <f t="shared" si="490"/>
        <v>7.33</v>
      </c>
      <c r="G1385" s="206"/>
      <c r="H1385" s="183"/>
      <c r="I1385" s="182">
        <f t="shared" si="491"/>
        <v>0</v>
      </c>
      <c r="J1385" s="182">
        <f t="shared" si="492"/>
        <v>0</v>
      </c>
      <c r="K1385" s="179"/>
      <c r="L1385" s="183">
        <f t="shared" si="493"/>
        <v>0</v>
      </c>
      <c r="M1385" s="183">
        <f t="shared" si="493"/>
        <v>0</v>
      </c>
      <c r="N1385" s="184">
        <f t="shared" si="494"/>
        <v>0</v>
      </c>
      <c r="O1385" s="184">
        <f t="shared" si="495"/>
        <v>0</v>
      </c>
      <c r="P1385" s="181"/>
      <c r="Q1385" s="199"/>
      <c r="R1385" s="197" t="str">
        <f t="shared" si="496"/>
        <v/>
      </c>
      <c r="S1385" s="197" t="str">
        <f t="shared" si="497"/>
        <v/>
      </c>
    </row>
    <row r="1386" spans="1:19" ht="25.5" hidden="1">
      <c r="A1386" s="200">
        <v>92789</v>
      </c>
      <c r="B1386" s="205" t="s">
        <v>230</v>
      </c>
      <c r="C1386" s="127" t="s">
        <v>1637</v>
      </c>
      <c r="D1386" s="121" t="s">
        <v>765</v>
      </c>
      <c r="E1386" s="122">
        <v>5.61</v>
      </c>
      <c r="F1386" s="123">
        <f t="shared" si="490"/>
        <v>6.76</v>
      </c>
      <c r="G1386" s="206"/>
      <c r="H1386" s="183"/>
      <c r="I1386" s="182">
        <f t="shared" si="491"/>
        <v>0</v>
      </c>
      <c r="J1386" s="182">
        <f t="shared" si="492"/>
        <v>0</v>
      </c>
      <c r="K1386" s="179"/>
      <c r="L1386" s="183">
        <f t="shared" si="493"/>
        <v>0</v>
      </c>
      <c r="M1386" s="183">
        <f t="shared" si="493"/>
        <v>0</v>
      </c>
      <c r="N1386" s="184">
        <f t="shared" si="494"/>
        <v>0</v>
      </c>
      <c r="O1386" s="184">
        <f t="shared" si="495"/>
        <v>0</v>
      </c>
      <c r="P1386" s="181"/>
      <c r="Q1386" s="199"/>
      <c r="R1386" s="197" t="str">
        <f t="shared" si="496"/>
        <v/>
      </c>
      <c r="S1386" s="197" t="str">
        <f t="shared" si="497"/>
        <v/>
      </c>
    </row>
    <row r="1387" spans="1:19" ht="25.5" hidden="1">
      <c r="A1387" s="200">
        <v>92790</v>
      </c>
      <c r="B1387" s="205" t="s">
        <v>230</v>
      </c>
      <c r="C1387" s="127" t="s">
        <v>1638</v>
      </c>
      <c r="D1387" s="121" t="s">
        <v>765</v>
      </c>
      <c r="E1387" s="122">
        <v>6.13</v>
      </c>
      <c r="F1387" s="123">
        <f t="shared" si="490"/>
        <v>7.39</v>
      </c>
      <c r="G1387" s="206"/>
      <c r="H1387" s="183"/>
      <c r="I1387" s="182">
        <f t="shared" si="491"/>
        <v>0</v>
      </c>
      <c r="J1387" s="182">
        <f t="shared" si="492"/>
        <v>0</v>
      </c>
      <c r="K1387" s="179"/>
      <c r="L1387" s="183">
        <f t="shared" si="493"/>
        <v>0</v>
      </c>
      <c r="M1387" s="183">
        <f t="shared" si="493"/>
        <v>0</v>
      </c>
      <c r="N1387" s="184">
        <f t="shared" si="494"/>
        <v>0</v>
      </c>
      <c r="O1387" s="184">
        <f t="shared" si="495"/>
        <v>0</v>
      </c>
      <c r="P1387" s="181"/>
      <c r="Q1387" s="199"/>
      <c r="R1387" s="197" t="str">
        <f t="shared" si="496"/>
        <v/>
      </c>
      <c r="S1387" s="197" t="str">
        <f t="shared" si="497"/>
        <v/>
      </c>
    </row>
    <row r="1388" spans="1:19" ht="25.5" hidden="1">
      <c r="A1388" s="200">
        <v>92915</v>
      </c>
      <c r="B1388" s="205" t="s">
        <v>230</v>
      </c>
      <c r="C1388" s="127" t="s">
        <v>1639</v>
      </c>
      <c r="D1388" s="121" t="s">
        <v>765</v>
      </c>
      <c r="E1388" s="122">
        <v>11.48</v>
      </c>
      <c r="F1388" s="123">
        <f t="shared" si="490"/>
        <v>13.84</v>
      </c>
      <c r="G1388" s="206"/>
      <c r="H1388" s="183"/>
      <c r="I1388" s="182">
        <f t="shared" si="491"/>
        <v>0</v>
      </c>
      <c r="J1388" s="182">
        <f t="shared" si="492"/>
        <v>0</v>
      </c>
      <c r="K1388" s="179"/>
      <c r="L1388" s="183">
        <f t="shared" si="493"/>
        <v>0</v>
      </c>
      <c r="M1388" s="183">
        <f t="shared" si="493"/>
        <v>0</v>
      </c>
      <c r="N1388" s="184">
        <f t="shared" si="494"/>
        <v>0</v>
      </c>
      <c r="O1388" s="184">
        <f t="shared" si="495"/>
        <v>0</v>
      </c>
      <c r="P1388" s="181"/>
      <c r="Q1388" s="199"/>
      <c r="R1388" s="197" t="str">
        <f t="shared" si="496"/>
        <v/>
      </c>
      <c r="S1388" s="197" t="str">
        <f t="shared" si="497"/>
        <v/>
      </c>
    </row>
    <row r="1389" spans="1:19" ht="25.5" hidden="1">
      <c r="A1389" s="200">
        <v>92916</v>
      </c>
      <c r="B1389" s="205" t="s">
        <v>230</v>
      </c>
      <c r="C1389" s="127" t="s">
        <v>1640</v>
      </c>
      <c r="D1389" s="121" t="s">
        <v>765</v>
      </c>
      <c r="E1389" s="122">
        <v>10.119999999999999</v>
      </c>
      <c r="F1389" s="123">
        <f t="shared" si="490"/>
        <v>12.2</v>
      </c>
      <c r="G1389" s="206"/>
      <c r="H1389" s="183"/>
      <c r="I1389" s="182">
        <f t="shared" si="491"/>
        <v>0</v>
      </c>
      <c r="J1389" s="182">
        <f t="shared" si="492"/>
        <v>0</v>
      </c>
      <c r="K1389" s="179"/>
      <c r="L1389" s="183">
        <f t="shared" si="493"/>
        <v>0</v>
      </c>
      <c r="M1389" s="183">
        <f t="shared" si="493"/>
        <v>0</v>
      </c>
      <c r="N1389" s="184">
        <f t="shared" si="494"/>
        <v>0</v>
      </c>
      <c r="O1389" s="184">
        <f t="shared" si="495"/>
        <v>0</v>
      </c>
      <c r="P1389" s="181"/>
      <c r="Q1389" s="199"/>
      <c r="R1389" s="197" t="str">
        <f t="shared" si="496"/>
        <v/>
      </c>
      <c r="S1389" s="197" t="str">
        <f t="shared" si="497"/>
        <v/>
      </c>
    </row>
    <row r="1390" spans="1:19" ht="25.5" hidden="1">
      <c r="A1390" s="200">
        <v>92917</v>
      </c>
      <c r="B1390" s="205" t="s">
        <v>230</v>
      </c>
      <c r="C1390" s="127" t="s">
        <v>1641</v>
      </c>
      <c r="D1390" s="121" t="s">
        <v>765</v>
      </c>
      <c r="E1390" s="122">
        <v>8.98</v>
      </c>
      <c r="F1390" s="123">
        <f t="shared" si="490"/>
        <v>10.83</v>
      </c>
      <c r="G1390" s="206"/>
      <c r="H1390" s="183"/>
      <c r="I1390" s="182">
        <f t="shared" si="491"/>
        <v>0</v>
      </c>
      <c r="J1390" s="182">
        <f t="shared" si="492"/>
        <v>0</v>
      </c>
      <c r="K1390" s="179"/>
      <c r="L1390" s="183">
        <f t="shared" si="493"/>
        <v>0</v>
      </c>
      <c r="M1390" s="183">
        <f t="shared" si="493"/>
        <v>0</v>
      </c>
      <c r="N1390" s="184">
        <f t="shared" si="494"/>
        <v>0</v>
      </c>
      <c r="O1390" s="184">
        <f t="shared" si="495"/>
        <v>0</v>
      </c>
      <c r="P1390" s="181"/>
      <c r="Q1390" s="199"/>
      <c r="R1390" s="197" t="str">
        <f t="shared" si="496"/>
        <v/>
      </c>
      <c r="S1390" s="197" t="str">
        <f t="shared" si="497"/>
        <v/>
      </c>
    </row>
    <row r="1391" spans="1:19" ht="25.5" hidden="1">
      <c r="A1391" s="200">
        <v>92919</v>
      </c>
      <c r="B1391" s="205" t="s">
        <v>230</v>
      </c>
      <c r="C1391" s="127" t="s">
        <v>1642</v>
      </c>
      <c r="D1391" s="121" t="s">
        <v>765</v>
      </c>
      <c r="E1391" s="122">
        <v>7.77</v>
      </c>
      <c r="F1391" s="123">
        <f t="shared" si="490"/>
        <v>9.3699999999999992</v>
      </c>
      <c r="G1391" s="206"/>
      <c r="H1391" s="183"/>
      <c r="I1391" s="182">
        <f t="shared" si="491"/>
        <v>0</v>
      </c>
      <c r="J1391" s="182">
        <f t="shared" si="492"/>
        <v>0</v>
      </c>
      <c r="K1391" s="179"/>
      <c r="L1391" s="183">
        <f t="shared" si="493"/>
        <v>0</v>
      </c>
      <c r="M1391" s="183">
        <f t="shared" si="493"/>
        <v>0</v>
      </c>
      <c r="N1391" s="184">
        <f t="shared" si="494"/>
        <v>0</v>
      </c>
      <c r="O1391" s="184">
        <f t="shared" si="495"/>
        <v>0</v>
      </c>
      <c r="P1391" s="181"/>
      <c r="Q1391" s="199"/>
      <c r="R1391" s="197" t="str">
        <f t="shared" si="496"/>
        <v/>
      </c>
      <c r="S1391" s="197" t="str">
        <f t="shared" si="497"/>
        <v/>
      </c>
    </row>
    <row r="1392" spans="1:19" ht="25.5" hidden="1">
      <c r="A1392" s="200">
        <v>92921</v>
      </c>
      <c r="B1392" s="205" t="s">
        <v>230</v>
      </c>
      <c r="C1392" s="127" t="s">
        <v>1643</v>
      </c>
      <c r="D1392" s="121" t="s">
        <v>765</v>
      </c>
      <c r="E1392" s="122">
        <v>6.4</v>
      </c>
      <c r="F1392" s="123">
        <f t="shared" si="490"/>
        <v>7.72</v>
      </c>
      <c r="G1392" s="206"/>
      <c r="H1392" s="183"/>
      <c r="I1392" s="182">
        <f t="shared" si="491"/>
        <v>0</v>
      </c>
      <c r="J1392" s="182">
        <f t="shared" si="492"/>
        <v>0</v>
      </c>
      <c r="K1392" s="179"/>
      <c r="L1392" s="183">
        <f t="shared" si="493"/>
        <v>0</v>
      </c>
      <c r="M1392" s="183">
        <f t="shared" si="493"/>
        <v>0</v>
      </c>
      <c r="N1392" s="184">
        <f t="shared" si="494"/>
        <v>0</v>
      </c>
      <c r="O1392" s="184">
        <f t="shared" si="495"/>
        <v>0</v>
      </c>
      <c r="P1392" s="181"/>
      <c r="Q1392" s="199"/>
      <c r="R1392" s="197" t="str">
        <f t="shared" si="496"/>
        <v/>
      </c>
      <c r="S1392" s="197" t="str">
        <f t="shared" si="497"/>
        <v/>
      </c>
    </row>
    <row r="1393" spans="1:19" ht="25.5" hidden="1">
      <c r="A1393" s="200">
        <v>92922</v>
      </c>
      <c r="B1393" s="205" t="s">
        <v>230</v>
      </c>
      <c r="C1393" s="127" t="s">
        <v>1644</v>
      </c>
      <c r="D1393" s="121" t="s">
        <v>765</v>
      </c>
      <c r="E1393" s="122">
        <v>5.86</v>
      </c>
      <c r="F1393" s="123">
        <f t="shared" si="490"/>
        <v>7.06</v>
      </c>
      <c r="G1393" s="206"/>
      <c r="H1393" s="183"/>
      <c r="I1393" s="182">
        <f t="shared" si="491"/>
        <v>0</v>
      </c>
      <c r="J1393" s="182">
        <f t="shared" si="492"/>
        <v>0</v>
      </c>
      <c r="K1393" s="179"/>
      <c r="L1393" s="183">
        <f t="shared" si="493"/>
        <v>0</v>
      </c>
      <c r="M1393" s="183">
        <f t="shared" si="493"/>
        <v>0</v>
      </c>
      <c r="N1393" s="184">
        <f t="shared" si="494"/>
        <v>0</v>
      </c>
      <c r="O1393" s="184">
        <f t="shared" si="495"/>
        <v>0</v>
      </c>
      <c r="P1393" s="181"/>
      <c r="Q1393" s="199"/>
      <c r="R1393" s="197" t="str">
        <f t="shared" si="496"/>
        <v/>
      </c>
      <c r="S1393" s="197" t="str">
        <f t="shared" si="497"/>
        <v/>
      </c>
    </row>
    <row r="1394" spans="1:19" ht="25.5" hidden="1">
      <c r="A1394" s="200">
        <v>92923</v>
      </c>
      <c r="B1394" s="205" t="s">
        <v>230</v>
      </c>
      <c r="C1394" s="127" t="s">
        <v>1645</v>
      </c>
      <c r="D1394" s="121" t="s">
        <v>765</v>
      </c>
      <c r="E1394" s="122">
        <v>6.33</v>
      </c>
      <c r="F1394" s="123">
        <f t="shared" si="490"/>
        <v>7.63</v>
      </c>
      <c r="G1394" s="206"/>
      <c r="H1394" s="183"/>
      <c r="I1394" s="182">
        <f t="shared" si="491"/>
        <v>0</v>
      </c>
      <c r="J1394" s="182">
        <f t="shared" si="492"/>
        <v>0</v>
      </c>
      <c r="K1394" s="179"/>
      <c r="L1394" s="183">
        <f t="shared" si="493"/>
        <v>0</v>
      </c>
      <c r="M1394" s="183">
        <f t="shared" si="493"/>
        <v>0</v>
      </c>
      <c r="N1394" s="184">
        <f t="shared" si="494"/>
        <v>0</v>
      </c>
      <c r="O1394" s="184">
        <f t="shared" si="495"/>
        <v>0</v>
      </c>
      <c r="P1394" s="181"/>
      <c r="Q1394" s="199"/>
      <c r="R1394" s="197" t="str">
        <f t="shared" si="496"/>
        <v/>
      </c>
      <c r="S1394" s="197" t="str">
        <f t="shared" si="497"/>
        <v/>
      </c>
    </row>
    <row r="1395" spans="1:19" ht="25.5" hidden="1">
      <c r="A1395" s="200">
        <v>92924</v>
      </c>
      <c r="B1395" s="205" t="s">
        <v>230</v>
      </c>
      <c r="C1395" s="127" t="s">
        <v>1646</v>
      </c>
      <c r="D1395" s="121" t="s">
        <v>765</v>
      </c>
      <c r="E1395" s="122">
        <v>6.05</v>
      </c>
      <c r="F1395" s="123">
        <f t="shared" si="490"/>
        <v>7.29</v>
      </c>
      <c r="G1395" s="206"/>
      <c r="H1395" s="183"/>
      <c r="I1395" s="182">
        <f t="shared" si="491"/>
        <v>0</v>
      </c>
      <c r="J1395" s="182">
        <f t="shared" si="492"/>
        <v>0</v>
      </c>
      <c r="K1395" s="179"/>
      <c r="L1395" s="183">
        <f t="shared" si="493"/>
        <v>0</v>
      </c>
      <c r="M1395" s="183">
        <f t="shared" si="493"/>
        <v>0</v>
      </c>
      <c r="N1395" s="184">
        <f t="shared" si="494"/>
        <v>0</v>
      </c>
      <c r="O1395" s="184">
        <f t="shared" si="495"/>
        <v>0</v>
      </c>
      <c r="P1395" s="181"/>
      <c r="Q1395" s="199"/>
      <c r="R1395" s="197" t="str">
        <f t="shared" si="496"/>
        <v/>
      </c>
      <c r="S1395" s="197" t="str">
        <f t="shared" si="497"/>
        <v/>
      </c>
    </row>
    <row r="1396" spans="1:19" hidden="1">
      <c r="A1396" s="200" t="s">
        <v>1647</v>
      </c>
      <c r="B1396" s="205"/>
      <c r="C1396" s="127" t="s">
        <v>1648</v>
      </c>
      <c r="D1396" s="121"/>
      <c r="E1396" s="122"/>
      <c r="F1396" s="123"/>
      <c r="G1396" s="244"/>
      <c r="H1396" s="246"/>
      <c r="I1396" s="248"/>
      <c r="J1396" s="249"/>
      <c r="K1396" s="179"/>
      <c r="L1396" s="250"/>
      <c r="M1396" s="251"/>
      <c r="N1396" s="248"/>
      <c r="O1396" s="249"/>
      <c r="P1396" s="181"/>
      <c r="Q1396" s="198" t="str">
        <f>IF(OR(SUM(J1397:J1397)&gt;0,SUM(O1397:O1397)&gt;0),"xx","")</f>
        <v/>
      </c>
      <c r="R1396" s="197" t="str">
        <f t="shared" si="496"/>
        <v/>
      </c>
      <c r="S1396" s="197" t="str">
        <f t="shared" si="497"/>
        <v/>
      </c>
    </row>
    <row r="1397" spans="1:19" hidden="1">
      <c r="A1397" s="200">
        <v>85662</v>
      </c>
      <c r="B1397" s="205" t="s">
        <v>230</v>
      </c>
      <c r="C1397" s="127" t="s">
        <v>1649</v>
      </c>
      <c r="D1397" s="121" t="s">
        <v>232</v>
      </c>
      <c r="E1397" s="122">
        <v>10.62</v>
      </c>
      <c r="F1397" s="123">
        <f>IF(E1397=0,0,ROUND(E1397*(1+E$10)*(1-E$11),2))</f>
        <v>12.8</v>
      </c>
      <c r="G1397" s="206"/>
      <c r="H1397" s="183"/>
      <c r="I1397" s="262">
        <f t="shared" ref="I1397" si="498">IF(ISBLANK(E1397),0,ROUND(F1397*G1397,2))</f>
        <v>0</v>
      </c>
      <c r="J1397" s="262">
        <f t="shared" ref="J1397" si="499">IF(ISBLANK(G1397),0,ROUND(G1397*H1397,2))</f>
        <v>0</v>
      </c>
      <c r="K1397" s="263"/>
      <c r="L1397" s="183">
        <f t="shared" ref="L1397:M1397" si="500">G1397</f>
        <v>0</v>
      </c>
      <c r="M1397" s="183">
        <f t="shared" si="500"/>
        <v>0</v>
      </c>
      <c r="N1397" s="227">
        <f t="shared" ref="N1397" si="501">IF(ISBLANK(E1397),0,ROUND(F1397*L1397,2))</f>
        <v>0</v>
      </c>
      <c r="O1397" s="227">
        <f t="shared" ref="O1397" si="502">IF(ISBLANK(L1397),0,ROUND(L1397*M1397,2))</f>
        <v>0</v>
      </c>
      <c r="P1397" s="259"/>
      <c r="Q1397" s="264"/>
      <c r="R1397" s="197" t="str">
        <f t="shared" si="496"/>
        <v/>
      </c>
      <c r="S1397" s="197" t="str">
        <f t="shared" si="497"/>
        <v/>
      </c>
    </row>
    <row r="1398" spans="1:19" hidden="1">
      <c r="A1398" s="200" t="s">
        <v>1650</v>
      </c>
      <c r="B1398" s="242"/>
      <c r="C1398" s="243" t="s">
        <v>1651</v>
      </c>
      <c r="D1398" s="121"/>
      <c r="E1398" s="122"/>
      <c r="F1398" s="123"/>
      <c r="G1398" s="244"/>
      <c r="H1398" s="246"/>
      <c r="I1398" s="248"/>
      <c r="J1398" s="249"/>
      <c r="K1398" s="179"/>
      <c r="L1398" s="250"/>
      <c r="M1398" s="251"/>
      <c r="N1398" s="248"/>
      <c r="O1398" s="249"/>
      <c r="P1398" s="181"/>
      <c r="Q1398" s="198" t="str">
        <f>IF(OR(SUM(J1399:J1401)&gt;0,SUM(O1399:O1401)&gt;0),"xx","")</f>
        <v/>
      </c>
      <c r="R1398" s="197" t="str">
        <f t="shared" si="496"/>
        <v/>
      </c>
      <c r="S1398" s="197" t="str">
        <f t="shared" si="497"/>
        <v/>
      </c>
    </row>
    <row r="1399" spans="1:19" hidden="1">
      <c r="A1399" s="200">
        <v>88544</v>
      </c>
      <c r="B1399" s="205" t="s">
        <v>230</v>
      </c>
      <c r="C1399" s="127" t="s">
        <v>1652</v>
      </c>
      <c r="D1399" s="121" t="s">
        <v>274</v>
      </c>
      <c r="E1399" s="122">
        <v>92.28</v>
      </c>
      <c r="F1399" s="123">
        <f>IF(E1399=0,0,ROUND(E1399*(1+E$10)*(1-E$11),2))</f>
        <v>111.25</v>
      </c>
      <c r="G1399" s="206"/>
      <c r="H1399" s="183"/>
      <c r="I1399" s="182">
        <f t="shared" ref="I1399:I1401" si="503">IF(ISBLANK(E1399),0,ROUND(F1399*G1399,2))</f>
        <v>0</v>
      </c>
      <c r="J1399" s="182">
        <f t="shared" ref="J1399:J1401" si="504">IF(ISBLANK(G1399),0,ROUND(G1399*H1399,2))</f>
        <v>0</v>
      </c>
      <c r="K1399" s="179"/>
      <c r="L1399" s="183">
        <f t="shared" ref="L1399:M1401" si="505">G1399</f>
        <v>0</v>
      </c>
      <c r="M1399" s="183">
        <f t="shared" si="505"/>
        <v>0</v>
      </c>
      <c r="N1399" s="184">
        <f t="shared" ref="N1399:N1401" si="506">IF(ISBLANK(E1399),0,ROUND(F1399*L1399,2))</f>
        <v>0</v>
      </c>
      <c r="O1399" s="184">
        <f t="shared" ref="O1399:O1401" si="507">IF(ISBLANK(L1399),0,ROUND(L1399*M1399,2))</f>
        <v>0</v>
      </c>
      <c r="P1399" s="181"/>
      <c r="Q1399" s="199"/>
      <c r="R1399" s="197" t="str">
        <f t="shared" si="496"/>
        <v/>
      </c>
      <c r="S1399" s="197" t="str">
        <f t="shared" si="497"/>
        <v/>
      </c>
    </row>
    <row r="1400" spans="1:19" ht="25.5" hidden="1">
      <c r="A1400" s="200">
        <v>88545</v>
      </c>
      <c r="B1400" s="205" t="s">
        <v>230</v>
      </c>
      <c r="C1400" s="127" t="s">
        <v>1653</v>
      </c>
      <c r="D1400" s="121" t="s">
        <v>274</v>
      </c>
      <c r="E1400" s="122">
        <v>166.29</v>
      </c>
      <c r="F1400" s="123">
        <f>IF(E1400=0,0,ROUND(E1400*(1+E$10)*(1-E$11),2))</f>
        <v>200.48</v>
      </c>
      <c r="G1400" s="206"/>
      <c r="H1400" s="183"/>
      <c r="I1400" s="182">
        <f t="shared" si="503"/>
        <v>0</v>
      </c>
      <c r="J1400" s="182">
        <f t="shared" si="504"/>
        <v>0</v>
      </c>
      <c r="K1400" s="179"/>
      <c r="L1400" s="183">
        <f t="shared" si="505"/>
        <v>0</v>
      </c>
      <c r="M1400" s="183">
        <f t="shared" si="505"/>
        <v>0</v>
      </c>
      <c r="N1400" s="184">
        <f t="shared" si="506"/>
        <v>0</v>
      </c>
      <c r="O1400" s="184">
        <f t="shared" si="507"/>
        <v>0</v>
      </c>
      <c r="P1400" s="181"/>
      <c r="Q1400" s="199"/>
      <c r="R1400" s="197" t="str">
        <f t="shared" si="496"/>
        <v/>
      </c>
      <c r="S1400" s="197" t="str">
        <f t="shared" si="497"/>
        <v/>
      </c>
    </row>
    <row r="1401" spans="1:19" hidden="1">
      <c r="A1401" s="200">
        <v>88543</v>
      </c>
      <c r="B1401" s="205" t="s">
        <v>230</v>
      </c>
      <c r="C1401" s="127" t="s">
        <v>1654</v>
      </c>
      <c r="D1401" s="121" t="s">
        <v>274</v>
      </c>
      <c r="E1401" s="122">
        <v>143.83000000000001</v>
      </c>
      <c r="F1401" s="123">
        <f>IF(E1401=0,0,ROUND(E1401*(1+E$10)*(1-E$11),2))</f>
        <v>173.4</v>
      </c>
      <c r="G1401" s="206"/>
      <c r="H1401" s="183"/>
      <c r="I1401" s="182">
        <f t="shared" si="503"/>
        <v>0</v>
      </c>
      <c r="J1401" s="182">
        <f t="shared" si="504"/>
        <v>0</v>
      </c>
      <c r="K1401" s="179"/>
      <c r="L1401" s="183">
        <f t="shared" si="505"/>
        <v>0</v>
      </c>
      <c r="M1401" s="183">
        <f t="shared" si="505"/>
        <v>0</v>
      </c>
      <c r="N1401" s="184">
        <f t="shared" si="506"/>
        <v>0</v>
      </c>
      <c r="O1401" s="184">
        <f t="shared" si="507"/>
        <v>0</v>
      </c>
      <c r="P1401" s="181"/>
      <c r="Q1401" s="199"/>
      <c r="R1401" s="197" t="str">
        <f t="shared" si="496"/>
        <v/>
      </c>
      <c r="S1401" s="197" t="str">
        <f t="shared" si="497"/>
        <v/>
      </c>
    </row>
    <row r="1402" spans="1:19" hidden="1">
      <c r="A1402" s="200" t="s">
        <v>1655</v>
      </c>
      <c r="B1402" s="205"/>
      <c r="C1402" s="127" t="s">
        <v>1656</v>
      </c>
      <c r="D1402" s="121"/>
      <c r="E1402" s="122"/>
      <c r="F1402" s="123"/>
      <c r="G1402" s="244"/>
      <c r="H1402" s="246"/>
      <c r="I1402" s="248"/>
      <c r="J1402" s="249"/>
      <c r="K1402" s="179"/>
      <c r="L1402" s="250"/>
      <c r="M1402" s="251"/>
      <c r="N1402" s="248"/>
      <c r="O1402" s="249"/>
      <c r="P1402" s="181"/>
      <c r="Q1402" s="198" t="str">
        <f>IF(OR(SUM(J1403:J1407)&gt;0,SUM(O1403:O1407)&gt;0),"xx","")</f>
        <v/>
      </c>
      <c r="R1402" s="197" t="str">
        <f t="shared" si="496"/>
        <v/>
      </c>
      <c r="S1402" s="197" t="str">
        <f t="shared" si="497"/>
        <v/>
      </c>
    </row>
    <row r="1403" spans="1:19" hidden="1">
      <c r="A1403" s="200">
        <v>89996</v>
      </c>
      <c r="B1403" s="205" t="s">
        <v>230</v>
      </c>
      <c r="C1403" s="127" t="s">
        <v>1657</v>
      </c>
      <c r="D1403" s="121" t="s">
        <v>765</v>
      </c>
      <c r="E1403" s="122">
        <v>6.9</v>
      </c>
      <c r="F1403" s="123">
        <f>IF(E1403=0,0,ROUND(E1403*(1+E$10)*(1-E$11),2))</f>
        <v>8.32</v>
      </c>
      <c r="G1403" s="206"/>
      <c r="H1403" s="183"/>
      <c r="I1403" s="182">
        <f t="shared" ref="I1403:I1407" si="508">IF(ISBLANK(E1403),0,ROUND(F1403*G1403,2))</f>
        <v>0</v>
      </c>
      <c r="J1403" s="182">
        <f t="shared" ref="J1403:J1407" si="509">IF(ISBLANK(G1403),0,ROUND(G1403*H1403,2))</f>
        <v>0</v>
      </c>
      <c r="K1403" s="179"/>
      <c r="L1403" s="183">
        <f t="shared" ref="L1403:M1407" si="510">G1403</f>
        <v>0</v>
      </c>
      <c r="M1403" s="183">
        <f t="shared" si="510"/>
        <v>0</v>
      </c>
      <c r="N1403" s="184">
        <f t="shared" ref="N1403:N1407" si="511">IF(ISBLANK(E1403),0,ROUND(F1403*L1403,2))</f>
        <v>0</v>
      </c>
      <c r="O1403" s="184">
        <f t="shared" ref="O1403:O1407" si="512">IF(ISBLANK(L1403),0,ROUND(L1403*M1403,2))</f>
        <v>0</v>
      </c>
      <c r="P1403" s="181"/>
      <c r="Q1403" s="199"/>
      <c r="R1403" s="197" t="str">
        <f t="shared" si="496"/>
        <v/>
      </c>
      <c r="S1403" s="197" t="str">
        <f t="shared" si="497"/>
        <v/>
      </c>
    </row>
    <row r="1404" spans="1:19" hidden="1">
      <c r="A1404" s="200">
        <v>89997</v>
      </c>
      <c r="B1404" s="205" t="s">
        <v>230</v>
      </c>
      <c r="C1404" s="127" t="s">
        <v>1658</v>
      </c>
      <c r="D1404" s="121" t="s">
        <v>765</v>
      </c>
      <c r="E1404" s="122">
        <v>5.5</v>
      </c>
      <c r="F1404" s="123">
        <f>IF(E1404=0,0,ROUND(E1404*(1+E$10)*(1-E$11),2))</f>
        <v>6.63</v>
      </c>
      <c r="G1404" s="206"/>
      <c r="H1404" s="183"/>
      <c r="I1404" s="182">
        <f t="shared" si="508"/>
        <v>0</v>
      </c>
      <c r="J1404" s="182">
        <f t="shared" si="509"/>
        <v>0</v>
      </c>
      <c r="K1404" s="179"/>
      <c r="L1404" s="183">
        <f t="shared" si="510"/>
        <v>0</v>
      </c>
      <c r="M1404" s="183">
        <f t="shared" si="510"/>
        <v>0</v>
      </c>
      <c r="N1404" s="184">
        <f t="shared" si="511"/>
        <v>0</v>
      </c>
      <c r="O1404" s="184">
        <f t="shared" si="512"/>
        <v>0</v>
      </c>
      <c r="P1404" s="181"/>
      <c r="Q1404" s="199"/>
      <c r="R1404" s="197" t="str">
        <f t="shared" si="496"/>
        <v/>
      </c>
      <c r="S1404" s="197" t="str">
        <f t="shared" si="497"/>
        <v/>
      </c>
    </row>
    <row r="1405" spans="1:19" hidden="1">
      <c r="A1405" s="200">
        <v>89998</v>
      </c>
      <c r="B1405" s="205" t="s">
        <v>230</v>
      </c>
      <c r="C1405" s="127" t="s">
        <v>1659</v>
      </c>
      <c r="D1405" s="121" t="s">
        <v>765</v>
      </c>
      <c r="E1405" s="122">
        <v>6.44</v>
      </c>
      <c r="F1405" s="123">
        <f>IF(E1405=0,0,ROUND(E1405*(1+E$10)*(1-E$11),2))</f>
        <v>7.76</v>
      </c>
      <c r="G1405" s="206"/>
      <c r="H1405" s="183"/>
      <c r="I1405" s="182">
        <f t="shared" si="508"/>
        <v>0</v>
      </c>
      <c r="J1405" s="182">
        <f t="shared" si="509"/>
        <v>0</v>
      </c>
      <c r="K1405" s="179"/>
      <c r="L1405" s="183">
        <f t="shared" si="510"/>
        <v>0</v>
      </c>
      <c r="M1405" s="183">
        <f t="shared" si="510"/>
        <v>0</v>
      </c>
      <c r="N1405" s="184">
        <f t="shared" si="511"/>
        <v>0</v>
      </c>
      <c r="O1405" s="184">
        <f t="shared" si="512"/>
        <v>0</v>
      </c>
      <c r="P1405" s="181"/>
      <c r="Q1405" s="199"/>
      <c r="R1405" s="197" t="str">
        <f t="shared" si="496"/>
        <v/>
      </c>
      <c r="S1405" s="197" t="str">
        <f t="shared" si="497"/>
        <v/>
      </c>
    </row>
    <row r="1406" spans="1:19" ht="25.5" hidden="1">
      <c r="A1406" s="200">
        <v>89999</v>
      </c>
      <c r="B1406" s="205" t="s">
        <v>230</v>
      </c>
      <c r="C1406" s="127" t="s">
        <v>1660</v>
      </c>
      <c r="D1406" s="121" t="s">
        <v>765</v>
      </c>
      <c r="E1406" s="122">
        <v>10.28</v>
      </c>
      <c r="F1406" s="123">
        <f>IF(E1406=0,0,ROUND(E1406*(1+E$10)*(1-E$11),2))</f>
        <v>12.39</v>
      </c>
      <c r="G1406" s="206"/>
      <c r="H1406" s="183"/>
      <c r="I1406" s="182">
        <f t="shared" si="508"/>
        <v>0</v>
      </c>
      <c r="J1406" s="182">
        <f t="shared" si="509"/>
        <v>0</v>
      </c>
      <c r="K1406" s="179"/>
      <c r="L1406" s="183">
        <f t="shared" si="510"/>
        <v>0</v>
      </c>
      <c r="M1406" s="183">
        <f t="shared" si="510"/>
        <v>0</v>
      </c>
      <c r="N1406" s="184">
        <f t="shared" si="511"/>
        <v>0</v>
      </c>
      <c r="O1406" s="184">
        <f t="shared" si="512"/>
        <v>0</v>
      </c>
      <c r="P1406" s="181"/>
      <c r="Q1406" s="199"/>
      <c r="R1406" s="197" t="str">
        <f t="shared" si="496"/>
        <v/>
      </c>
      <c r="S1406" s="197" t="str">
        <f t="shared" si="497"/>
        <v/>
      </c>
    </row>
    <row r="1407" spans="1:19" ht="25.5" hidden="1">
      <c r="A1407" s="200">
        <v>90000</v>
      </c>
      <c r="B1407" s="205" t="s">
        <v>230</v>
      </c>
      <c r="C1407" s="127" t="s">
        <v>1661</v>
      </c>
      <c r="D1407" s="121" t="s">
        <v>765</v>
      </c>
      <c r="E1407" s="122">
        <v>8.1</v>
      </c>
      <c r="F1407" s="123">
        <f>IF(E1407=0,0,ROUND(E1407*(1+E$10)*(1-E$11),2))</f>
        <v>9.77</v>
      </c>
      <c r="G1407" s="206"/>
      <c r="H1407" s="183"/>
      <c r="I1407" s="182">
        <f t="shared" si="508"/>
        <v>0</v>
      </c>
      <c r="J1407" s="182">
        <f t="shared" si="509"/>
        <v>0</v>
      </c>
      <c r="K1407" s="179"/>
      <c r="L1407" s="183">
        <f t="shared" si="510"/>
        <v>0</v>
      </c>
      <c r="M1407" s="183">
        <f t="shared" si="510"/>
        <v>0</v>
      </c>
      <c r="N1407" s="184">
        <f t="shared" si="511"/>
        <v>0</v>
      </c>
      <c r="O1407" s="184">
        <f t="shared" si="512"/>
        <v>0</v>
      </c>
      <c r="P1407" s="181"/>
      <c r="Q1407" s="199"/>
      <c r="R1407" s="197" t="str">
        <f t="shared" si="496"/>
        <v/>
      </c>
      <c r="S1407" s="197" t="str">
        <f t="shared" si="497"/>
        <v/>
      </c>
    </row>
    <row r="1408" spans="1:19" hidden="1">
      <c r="A1408" s="200" t="s">
        <v>1662</v>
      </c>
      <c r="B1408" s="205"/>
      <c r="C1408" s="127" t="s">
        <v>1663</v>
      </c>
      <c r="D1408" s="121"/>
      <c r="E1408" s="122"/>
      <c r="F1408" s="123"/>
      <c r="G1408" s="244"/>
      <c r="H1408" s="246"/>
      <c r="I1408" s="248"/>
      <c r="J1408" s="249"/>
      <c r="K1408" s="179"/>
      <c r="L1408" s="250"/>
      <c r="M1408" s="251"/>
      <c r="N1408" s="248"/>
      <c r="O1408" s="249"/>
      <c r="P1408" s="181"/>
      <c r="Q1408" s="198" t="str">
        <f>IF(OR(SUM(J1409:J1422)&gt;0,SUM(O1409:O1422)&gt;0),"xx","")</f>
        <v/>
      </c>
      <c r="R1408" s="197" t="str">
        <f t="shared" si="496"/>
        <v/>
      </c>
      <c r="S1408" s="197" t="str">
        <f t="shared" si="497"/>
        <v/>
      </c>
    </row>
    <row r="1409" spans="1:19" ht="25.5" hidden="1">
      <c r="A1409" s="200">
        <v>100066</v>
      </c>
      <c r="B1409" s="205" t="s">
        <v>230</v>
      </c>
      <c r="C1409" s="127" t="s">
        <v>1664</v>
      </c>
      <c r="D1409" s="121" t="s">
        <v>765</v>
      </c>
      <c r="E1409" s="122">
        <v>7.07</v>
      </c>
      <c r="F1409" s="123">
        <f t="shared" ref="F1409:F1422" si="513">IF(E1409=0,0,ROUND(E1409*(1+E$10)*(1-E$11),2))</f>
        <v>8.52</v>
      </c>
      <c r="G1409" s="206"/>
      <c r="H1409" s="183"/>
      <c r="I1409" s="182">
        <f t="shared" ref="I1409:I1422" si="514">IF(ISBLANK(E1409),0,ROUND(F1409*G1409,2))</f>
        <v>0</v>
      </c>
      <c r="J1409" s="182">
        <f t="shared" ref="J1409:J1422" si="515">IF(ISBLANK(G1409),0,ROUND(G1409*H1409,2))</f>
        <v>0</v>
      </c>
      <c r="K1409" s="179"/>
      <c r="L1409" s="183">
        <f t="shared" ref="L1409:M1422" si="516">G1409</f>
        <v>0</v>
      </c>
      <c r="M1409" s="183">
        <f t="shared" si="516"/>
        <v>0</v>
      </c>
      <c r="N1409" s="184">
        <f t="shared" ref="N1409:N1422" si="517">IF(ISBLANK(E1409),0,ROUND(F1409*L1409,2))</f>
        <v>0</v>
      </c>
      <c r="O1409" s="184">
        <f t="shared" ref="O1409:O1422" si="518">IF(ISBLANK(L1409),0,ROUND(L1409*M1409,2))</f>
        <v>0</v>
      </c>
      <c r="P1409" s="181"/>
      <c r="Q1409" s="199"/>
      <c r="R1409" s="197" t="str">
        <f t="shared" si="496"/>
        <v/>
      </c>
      <c r="S1409" s="197" t="str">
        <f t="shared" si="497"/>
        <v/>
      </c>
    </row>
    <row r="1410" spans="1:19" ht="25.5" hidden="1">
      <c r="A1410" s="200">
        <v>100067</v>
      </c>
      <c r="B1410" s="205" t="s">
        <v>230</v>
      </c>
      <c r="C1410" s="127" t="s">
        <v>1665</v>
      </c>
      <c r="D1410" s="121" t="s">
        <v>765</v>
      </c>
      <c r="E1410" s="122">
        <v>7.8</v>
      </c>
      <c r="F1410" s="123">
        <f t="shared" si="513"/>
        <v>9.4</v>
      </c>
      <c r="G1410" s="206"/>
      <c r="H1410" s="183"/>
      <c r="I1410" s="182">
        <f t="shared" si="514"/>
        <v>0</v>
      </c>
      <c r="J1410" s="182">
        <f t="shared" si="515"/>
        <v>0</v>
      </c>
      <c r="K1410" s="179"/>
      <c r="L1410" s="183">
        <f t="shared" si="516"/>
        <v>0</v>
      </c>
      <c r="M1410" s="183">
        <f t="shared" si="516"/>
        <v>0</v>
      </c>
      <c r="N1410" s="184">
        <f t="shared" si="517"/>
        <v>0</v>
      </c>
      <c r="O1410" s="184">
        <f t="shared" si="518"/>
        <v>0</v>
      </c>
      <c r="P1410" s="181"/>
      <c r="Q1410" s="199"/>
      <c r="R1410" s="197" t="str">
        <f t="shared" si="496"/>
        <v/>
      </c>
      <c r="S1410" s="197" t="str">
        <f t="shared" si="497"/>
        <v/>
      </c>
    </row>
    <row r="1411" spans="1:19" ht="25.5" hidden="1">
      <c r="A1411" s="200">
        <v>100068</v>
      </c>
      <c r="B1411" s="205" t="s">
        <v>230</v>
      </c>
      <c r="C1411" s="127" t="s">
        <v>1666</v>
      </c>
      <c r="D1411" s="121" t="s">
        <v>765</v>
      </c>
      <c r="E1411" s="122">
        <v>5.63</v>
      </c>
      <c r="F1411" s="123">
        <f t="shared" si="513"/>
        <v>6.79</v>
      </c>
      <c r="G1411" s="206"/>
      <c r="H1411" s="183"/>
      <c r="I1411" s="182">
        <f t="shared" si="514"/>
        <v>0</v>
      </c>
      <c r="J1411" s="182">
        <f t="shared" si="515"/>
        <v>0</v>
      </c>
      <c r="K1411" s="179"/>
      <c r="L1411" s="183">
        <f t="shared" si="516"/>
        <v>0</v>
      </c>
      <c r="M1411" s="183">
        <f t="shared" si="516"/>
        <v>0</v>
      </c>
      <c r="N1411" s="184">
        <f t="shared" si="517"/>
        <v>0</v>
      </c>
      <c r="O1411" s="184">
        <f t="shared" si="518"/>
        <v>0</v>
      </c>
      <c r="P1411" s="181"/>
      <c r="Q1411" s="199"/>
      <c r="R1411" s="197" t="str">
        <f t="shared" si="496"/>
        <v/>
      </c>
      <c r="S1411" s="197" t="str">
        <f t="shared" si="497"/>
        <v/>
      </c>
    </row>
    <row r="1412" spans="1:19" ht="25.5" hidden="1">
      <c r="A1412" s="200">
        <v>91593</v>
      </c>
      <c r="B1412" s="205" t="s">
        <v>230</v>
      </c>
      <c r="C1412" s="127" t="s">
        <v>1667</v>
      </c>
      <c r="D1412" s="121" t="s">
        <v>765</v>
      </c>
      <c r="E1412" s="122">
        <v>6.97</v>
      </c>
      <c r="F1412" s="123">
        <f t="shared" si="513"/>
        <v>8.4</v>
      </c>
      <c r="G1412" s="206"/>
      <c r="H1412" s="183"/>
      <c r="I1412" s="182">
        <f t="shared" si="514"/>
        <v>0</v>
      </c>
      <c r="J1412" s="182">
        <f t="shared" si="515"/>
        <v>0</v>
      </c>
      <c r="K1412" s="179"/>
      <c r="L1412" s="183">
        <f t="shared" si="516"/>
        <v>0</v>
      </c>
      <c r="M1412" s="183">
        <f t="shared" si="516"/>
        <v>0</v>
      </c>
      <c r="N1412" s="184">
        <f t="shared" si="517"/>
        <v>0</v>
      </c>
      <c r="O1412" s="184">
        <f t="shared" si="518"/>
        <v>0</v>
      </c>
      <c r="P1412" s="181"/>
      <c r="Q1412" s="199"/>
      <c r="R1412" s="197" t="str">
        <f t="shared" si="496"/>
        <v/>
      </c>
      <c r="S1412" s="197" t="str">
        <f t="shared" si="497"/>
        <v/>
      </c>
    </row>
    <row r="1413" spans="1:19" ht="25.5" hidden="1">
      <c r="A1413" s="200">
        <v>91594</v>
      </c>
      <c r="B1413" s="205" t="s">
        <v>230</v>
      </c>
      <c r="C1413" s="127" t="s">
        <v>1668</v>
      </c>
      <c r="D1413" s="121" t="s">
        <v>765</v>
      </c>
      <c r="E1413" s="122">
        <v>7.3</v>
      </c>
      <c r="F1413" s="123">
        <f t="shared" si="513"/>
        <v>8.8000000000000007</v>
      </c>
      <c r="G1413" s="206"/>
      <c r="H1413" s="183"/>
      <c r="I1413" s="182">
        <f t="shared" si="514"/>
        <v>0</v>
      </c>
      <c r="J1413" s="182">
        <f t="shared" si="515"/>
        <v>0</v>
      </c>
      <c r="K1413" s="179"/>
      <c r="L1413" s="183">
        <f t="shared" si="516"/>
        <v>0</v>
      </c>
      <c r="M1413" s="183">
        <f t="shared" si="516"/>
        <v>0</v>
      </c>
      <c r="N1413" s="184">
        <f t="shared" si="517"/>
        <v>0</v>
      </c>
      <c r="O1413" s="184">
        <f t="shared" si="518"/>
        <v>0</v>
      </c>
      <c r="P1413" s="181"/>
      <c r="Q1413" s="199"/>
      <c r="R1413" s="197" t="str">
        <f t="shared" si="496"/>
        <v/>
      </c>
      <c r="S1413" s="197" t="str">
        <f t="shared" si="497"/>
        <v/>
      </c>
    </row>
    <row r="1414" spans="1:19" ht="25.5" hidden="1">
      <c r="A1414" s="200">
        <v>91595</v>
      </c>
      <c r="B1414" s="205" t="s">
        <v>230</v>
      </c>
      <c r="C1414" s="127" t="s">
        <v>1669</v>
      </c>
      <c r="D1414" s="121" t="s">
        <v>765</v>
      </c>
      <c r="E1414" s="122">
        <v>7.9</v>
      </c>
      <c r="F1414" s="123">
        <f t="shared" si="513"/>
        <v>9.52</v>
      </c>
      <c r="G1414" s="206"/>
      <c r="H1414" s="183"/>
      <c r="I1414" s="182">
        <f t="shared" si="514"/>
        <v>0</v>
      </c>
      <c r="J1414" s="182">
        <f t="shared" si="515"/>
        <v>0</v>
      </c>
      <c r="K1414" s="179"/>
      <c r="L1414" s="183">
        <f t="shared" si="516"/>
        <v>0</v>
      </c>
      <c r="M1414" s="183">
        <f t="shared" si="516"/>
        <v>0</v>
      </c>
      <c r="N1414" s="184">
        <f t="shared" si="517"/>
        <v>0</v>
      </c>
      <c r="O1414" s="184">
        <f t="shared" si="518"/>
        <v>0</v>
      </c>
      <c r="P1414" s="181"/>
      <c r="Q1414" s="199"/>
      <c r="R1414" s="197" t="str">
        <f t="shared" si="496"/>
        <v/>
      </c>
      <c r="S1414" s="197" t="str">
        <f t="shared" si="497"/>
        <v/>
      </c>
    </row>
    <row r="1415" spans="1:19" ht="25.5" hidden="1">
      <c r="A1415" s="200">
        <v>91596</v>
      </c>
      <c r="B1415" s="205" t="s">
        <v>230</v>
      </c>
      <c r="C1415" s="127" t="s">
        <v>1670</v>
      </c>
      <c r="D1415" s="121" t="s">
        <v>765</v>
      </c>
      <c r="E1415" s="122">
        <v>7.23</v>
      </c>
      <c r="F1415" s="123">
        <f t="shared" si="513"/>
        <v>8.7200000000000006</v>
      </c>
      <c r="G1415" s="206"/>
      <c r="H1415" s="183"/>
      <c r="I1415" s="182">
        <f t="shared" si="514"/>
        <v>0</v>
      </c>
      <c r="J1415" s="182">
        <f t="shared" si="515"/>
        <v>0</v>
      </c>
      <c r="K1415" s="179"/>
      <c r="L1415" s="183">
        <f t="shared" si="516"/>
        <v>0</v>
      </c>
      <c r="M1415" s="183">
        <f t="shared" si="516"/>
        <v>0</v>
      </c>
      <c r="N1415" s="184">
        <f t="shared" si="517"/>
        <v>0</v>
      </c>
      <c r="O1415" s="184">
        <f t="shared" si="518"/>
        <v>0</v>
      </c>
      <c r="P1415" s="181"/>
      <c r="Q1415" s="199"/>
      <c r="R1415" s="197" t="str">
        <f t="shared" si="496"/>
        <v/>
      </c>
      <c r="S1415" s="197" t="str">
        <f t="shared" si="497"/>
        <v/>
      </c>
    </row>
    <row r="1416" spans="1:19" ht="25.5" hidden="1">
      <c r="A1416" s="200">
        <v>91597</v>
      </c>
      <c r="B1416" s="205" t="s">
        <v>230</v>
      </c>
      <c r="C1416" s="127" t="s">
        <v>1671</v>
      </c>
      <c r="D1416" s="121" t="s">
        <v>765</v>
      </c>
      <c r="E1416" s="122">
        <v>5.22</v>
      </c>
      <c r="F1416" s="123">
        <f t="shared" si="513"/>
        <v>6.29</v>
      </c>
      <c r="G1416" s="206"/>
      <c r="H1416" s="183"/>
      <c r="I1416" s="182">
        <f t="shared" si="514"/>
        <v>0</v>
      </c>
      <c r="J1416" s="182">
        <f t="shared" si="515"/>
        <v>0</v>
      </c>
      <c r="K1416" s="179"/>
      <c r="L1416" s="183">
        <f t="shared" si="516"/>
        <v>0</v>
      </c>
      <c r="M1416" s="183">
        <f t="shared" si="516"/>
        <v>0</v>
      </c>
      <c r="N1416" s="184">
        <f t="shared" si="517"/>
        <v>0</v>
      </c>
      <c r="O1416" s="184">
        <f t="shared" si="518"/>
        <v>0</v>
      </c>
      <c r="P1416" s="181"/>
      <c r="Q1416" s="199"/>
      <c r="R1416" s="197" t="str">
        <f t="shared" si="496"/>
        <v/>
      </c>
      <c r="S1416" s="197" t="str">
        <f t="shared" si="497"/>
        <v/>
      </c>
    </row>
    <row r="1417" spans="1:19" ht="25.5" hidden="1">
      <c r="A1417" s="200">
        <v>91598</v>
      </c>
      <c r="B1417" s="205" t="s">
        <v>230</v>
      </c>
      <c r="C1417" s="127" t="s">
        <v>1672</v>
      </c>
      <c r="D1417" s="121" t="s">
        <v>765</v>
      </c>
      <c r="E1417" s="122">
        <v>7.16</v>
      </c>
      <c r="F1417" s="123">
        <f t="shared" si="513"/>
        <v>8.6300000000000008</v>
      </c>
      <c r="G1417" s="206"/>
      <c r="H1417" s="183"/>
      <c r="I1417" s="182">
        <f t="shared" si="514"/>
        <v>0</v>
      </c>
      <c r="J1417" s="182">
        <f t="shared" si="515"/>
        <v>0</v>
      </c>
      <c r="K1417" s="179"/>
      <c r="L1417" s="183">
        <f t="shared" si="516"/>
        <v>0</v>
      </c>
      <c r="M1417" s="183">
        <f t="shared" si="516"/>
        <v>0</v>
      </c>
      <c r="N1417" s="184">
        <f t="shared" si="517"/>
        <v>0</v>
      </c>
      <c r="O1417" s="184">
        <f t="shared" si="518"/>
        <v>0</v>
      </c>
      <c r="P1417" s="181"/>
      <c r="Q1417" s="199"/>
      <c r="R1417" s="197" t="str">
        <f t="shared" si="496"/>
        <v/>
      </c>
      <c r="S1417" s="197" t="str">
        <f t="shared" si="497"/>
        <v/>
      </c>
    </row>
    <row r="1418" spans="1:19" ht="25.5" hidden="1">
      <c r="A1418" s="200">
        <v>91599</v>
      </c>
      <c r="B1418" s="205" t="s">
        <v>230</v>
      </c>
      <c r="C1418" s="127" t="s">
        <v>1673</v>
      </c>
      <c r="D1418" s="121" t="s">
        <v>765</v>
      </c>
      <c r="E1418" s="122">
        <v>5.51</v>
      </c>
      <c r="F1418" s="123">
        <f t="shared" si="513"/>
        <v>6.64</v>
      </c>
      <c r="G1418" s="206"/>
      <c r="H1418" s="183"/>
      <c r="I1418" s="182">
        <f t="shared" si="514"/>
        <v>0</v>
      </c>
      <c r="J1418" s="182">
        <f t="shared" si="515"/>
        <v>0</v>
      </c>
      <c r="K1418" s="179"/>
      <c r="L1418" s="183">
        <f t="shared" si="516"/>
        <v>0</v>
      </c>
      <c r="M1418" s="183">
        <f t="shared" si="516"/>
        <v>0</v>
      </c>
      <c r="N1418" s="184">
        <f t="shared" si="517"/>
        <v>0</v>
      </c>
      <c r="O1418" s="184">
        <f t="shared" si="518"/>
        <v>0</v>
      </c>
      <c r="P1418" s="181"/>
      <c r="Q1418" s="199"/>
      <c r="R1418" s="197" t="str">
        <f t="shared" si="496"/>
        <v/>
      </c>
      <c r="S1418" s="197" t="str">
        <f t="shared" si="497"/>
        <v/>
      </c>
    </row>
    <row r="1419" spans="1:19" ht="25.5" hidden="1">
      <c r="A1419" s="200">
        <v>91600</v>
      </c>
      <c r="B1419" s="205" t="s">
        <v>230</v>
      </c>
      <c r="C1419" s="127" t="s">
        <v>1674</v>
      </c>
      <c r="D1419" s="121" t="s">
        <v>765</v>
      </c>
      <c r="E1419" s="122">
        <v>9.32</v>
      </c>
      <c r="F1419" s="123">
        <f t="shared" si="513"/>
        <v>11.24</v>
      </c>
      <c r="G1419" s="206"/>
      <c r="H1419" s="183"/>
      <c r="I1419" s="182">
        <f t="shared" si="514"/>
        <v>0</v>
      </c>
      <c r="J1419" s="182">
        <f t="shared" si="515"/>
        <v>0</v>
      </c>
      <c r="K1419" s="179"/>
      <c r="L1419" s="183">
        <f t="shared" si="516"/>
        <v>0</v>
      </c>
      <c r="M1419" s="183">
        <f t="shared" si="516"/>
        <v>0</v>
      </c>
      <c r="N1419" s="184">
        <f t="shared" si="517"/>
        <v>0</v>
      </c>
      <c r="O1419" s="184">
        <f t="shared" si="518"/>
        <v>0</v>
      </c>
      <c r="P1419" s="181"/>
      <c r="Q1419" s="199"/>
      <c r="R1419" s="197" t="str">
        <f t="shared" si="496"/>
        <v/>
      </c>
      <c r="S1419" s="197" t="str">
        <f t="shared" si="497"/>
        <v/>
      </c>
    </row>
    <row r="1420" spans="1:19" ht="25.5" hidden="1">
      <c r="A1420" s="200">
        <v>91601</v>
      </c>
      <c r="B1420" s="205" t="s">
        <v>230</v>
      </c>
      <c r="C1420" s="127" t="s">
        <v>1675</v>
      </c>
      <c r="D1420" s="121" t="s">
        <v>765</v>
      </c>
      <c r="E1420" s="122">
        <v>7.83</v>
      </c>
      <c r="F1420" s="123">
        <f t="shared" si="513"/>
        <v>9.44</v>
      </c>
      <c r="G1420" s="206"/>
      <c r="H1420" s="183"/>
      <c r="I1420" s="182">
        <f t="shared" si="514"/>
        <v>0</v>
      </c>
      <c r="J1420" s="182">
        <f t="shared" si="515"/>
        <v>0</v>
      </c>
      <c r="K1420" s="179"/>
      <c r="L1420" s="183">
        <f t="shared" si="516"/>
        <v>0</v>
      </c>
      <c r="M1420" s="183">
        <f t="shared" si="516"/>
        <v>0</v>
      </c>
      <c r="N1420" s="184">
        <f t="shared" si="517"/>
        <v>0</v>
      </c>
      <c r="O1420" s="184">
        <f t="shared" si="518"/>
        <v>0</v>
      </c>
      <c r="P1420" s="181"/>
      <c r="Q1420" s="199"/>
      <c r="R1420" s="197" t="str">
        <f t="shared" si="496"/>
        <v/>
      </c>
      <c r="S1420" s="197" t="str">
        <f t="shared" si="497"/>
        <v/>
      </c>
    </row>
    <row r="1421" spans="1:19" ht="25.5" hidden="1">
      <c r="A1421" s="200">
        <v>91602</v>
      </c>
      <c r="B1421" s="205" t="s">
        <v>230</v>
      </c>
      <c r="C1421" s="127" t="s">
        <v>1676</v>
      </c>
      <c r="D1421" s="121" t="s">
        <v>765</v>
      </c>
      <c r="E1421" s="122">
        <v>6.99</v>
      </c>
      <c r="F1421" s="123">
        <f t="shared" si="513"/>
        <v>8.43</v>
      </c>
      <c r="G1421" s="206"/>
      <c r="H1421" s="183"/>
      <c r="I1421" s="182">
        <f t="shared" si="514"/>
        <v>0</v>
      </c>
      <c r="J1421" s="182">
        <f t="shared" si="515"/>
        <v>0</v>
      </c>
      <c r="K1421" s="179"/>
      <c r="L1421" s="183">
        <f t="shared" si="516"/>
        <v>0</v>
      </c>
      <c r="M1421" s="183">
        <f t="shared" si="516"/>
        <v>0</v>
      </c>
      <c r="N1421" s="184">
        <f t="shared" si="517"/>
        <v>0</v>
      </c>
      <c r="O1421" s="184">
        <f t="shared" si="518"/>
        <v>0</v>
      </c>
      <c r="P1421" s="181"/>
      <c r="Q1421" s="199"/>
      <c r="R1421" s="197" t="str">
        <f t="shared" si="496"/>
        <v/>
      </c>
      <c r="S1421" s="197" t="str">
        <f t="shared" si="497"/>
        <v/>
      </c>
    </row>
    <row r="1422" spans="1:19" ht="25.5" hidden="1">
      <c r="A1422" s="200">
        <v>91603</v>
      </c>
      <c r="B1422" s="205" t="s">
        <v>230</v>
      </c>
      <c r="C1422" s="127" t="s">
        <v>1677</v>
      </c>
      <c r="D1422" s="121" t="s">
        <v>765</v>
      </c>
      <c r="E1422" s="122">
        <v>6.61</v>
      </c>
      <c r="F1422" s="123">
        <f t="shared" si="513"/>
        <v>7.97</v>
      </c>
      <c r="G1422" s="206"/>
      <c r="H1422" s="183"/>
      <c r="I1422" s="182">
        <f t="shared" si="514"/>
        <v>0</v>
      </c>
      <c r="J1422" s="182">
        <f t="shared" si="515"/>
        <v>0</v>
      </c>
      <c r="K1422" s="179"/>
      <c r="L1422" s="183">
        <f t="shared" si="516"/>
        <v>0</v>
      </c>
      <c r="M1422" s="183">
        <f t="shared" si="516"/>
        <v>0</v>
      </c>
      <c r="N1422" s="184">
        <f t="shared" si="517"/>
        <v>0</v>
      </c>
      <c r="O1422" s="184">
        <f t="shared" si="518"/>
        <v>0</v>
      </c>
      <c r="P1422" s="181"/>
      <c r="Q1422" s="199"/>
      <c r="R1422" s="197" t="str">
        <f t="shared" si="496"/>
        <v/>
      </c>
      <c r="S1422" s="197" t="str">
        <f t="shared" si="497"/>
        <v/>
      </c>
    </row>
    <row r="1423" spans="1:19" hidden="1">
      <c r="A1423" s="200" t="s">
        <v>1678</v>
      </c>
      <c r="B1423" s="205"/>
      <c r="C1423" s="127" t="s">
        <v>1679</v>
      </c>
      <c r="D1423" s="121"/>
      <c r="E1423" s="122"/>
      <c r="F1423" s="123"/>
      <c r="G1423" s="244"/>
      <c r="H1423" s="246"/>
      <c r="I1423" s="248"/>
      <c r="J1423" s="249"/>
      <c r="K1423" s="179"/>
      <c r="L1423" s="250"/>
      <c r="M1423" s="251"/>
      <c r="N1423" s="248"/>
      <c r="O1423" s="249"/>
      <c r="P1423" s="181"/>
      <c r="Q1423" s="198" t="str">
        <f>IF(OR(SUM(J1424:J1426)&gt;0,SUM(O1424:O1426)&gt;0),"xx","")</f>
        <v/>
      </c>
      <c r="R1423" s="197" t="str">
        <f t="shared" si="496"/>
        <v/>
      </c>
      <c r="S1423" s="197" t="str">
        <f t="shared" si="497"/>
        <v/>
      </c>
    </row>
    <row r="1424" spans="1:19" hidden="1">
      <c r="A1424" s="200" t="s">
        <v>1680</v>
      </c>
      <c r="B1424" s="205" t="s">
        <v>230</v>
      </c>
      <c r="C1424" s="127" t="s">
        <v>1681</v>
      </c>
      <c r="D1424" s="121" t="s">
        <v>274</v>
      </c>
      <c r="E1424" s="122">
        <v>20.5</v>
      </c>
      <c r="F1424" s="123">
        <f>IF(E1424=0,0,ROUND(E1424*(1+E$10)*(1-E$11),2))</f>
        <v>24.71</v>
      </c>
      <c r="G1424" s="206"/>
      <c r="H1424" s="183"/>
      <c r="I1424" s="182">
        <f t="shared" ref="I1424:I1426" si="519">IF(ISBLANK(E1424),0,ROUND(F1424*G1424,2))</f>
        <v>0</v>
      </c>
      <c r="J1424" s="182">
        <f t="shared" ref="J1424:J1426" si="520">IF(ISBLANK(G1424),0,ROUND(G1424*H1424,2))</f>
        <v>0</v>
      </c>
      <c r="K1424" s="179"/>
      <c r="L1424" s="183">
        <f t="shared" ref="L1424:M1426" si="521">G1424</f>
        <v>0</v>
      </c>
      <c r="M1424" s="183">
        <f t="shared" si="521"/>
        <v>0</v>
      </c>
      <c r="N1424" s="184">
        <f t="shared" ref="N1424:N1426" si="522">IF(ISBLANK(E1424),0,ROUND(F1424*L1424,2))</f>
        <v>0</v>
      </c>
      <c r="O1424" s="184">
        <f t="shared" ref="O1424:O1426" si="523">IF(ISBLANK(L1424),0,ROUND(L1424*M1424,2))</f>
        <v>0</v>
      </c>
      <c r="P1424" s="181"/>
      <c r="Q1424" s="199"/>
      <c r="R1424" s="197" t="str">
        <f t="shared" si="496"/>
        <v/>
      </c>
      <c r="S1424" s="197" t="str">
        <f t="shared" si="497"/>
        <v/>
      </c>
    </row>
    <row r="1425" spans="1:19" hidden="1">
      <c r="A1425" s="200" t="s">
        <v>1682</v>
      </c>
      <c r="B1425" s="205" t="s">
        <v>292</v>
      </c>
      <c r="C1425" s="127" t="s">
        <v>1683</v>
      </c>
      <c r="D1425" s="121" t="s">
        <v>258</v>
      </c>
      <c r="E1425" s="122">
        <v>43.25</v>
      </c>
      <c r="F1425" s="123">
        <f>IF(E1425=0,0,ROUND(E1425*(1+E$10)*(1-E$11),2))</f>
        <v>52.14</v>
      </c>
      <c r="G1425" s="206"/>
      <c r="H1425" s="183"/>
      <c r="I1425" s="182">
        <f t="shared" si="519"/>
        <v>0</v>
      </c>
      <c r="J1425" s="182">
        <f t="shared" si="520"/>
        <v>0</v>
      </c>
      <c r="K1425" s="179"/>
      <c r="L1425" s="183">
        <f t="shared" si="521"/>
        <v>0</v>
      </c>
      <c r="M1425" s="183">
        <f t="shared" si="521"/>
        <v>0</v>
      </c>
      <c r="N1425" s="184">
        <f t="shared" si="522"/>
        <v>0</v>
      </c>
      <c r="O1425" s="184">
        <f t="shared" si="523"/>
        <v>0</v>
      </c>
      <c r="P1425" s="181"/>
      <c r="Q1425" s="199"/>
      <c r="R1425" s="197" t="str">
        <f t="shared" ref="R1425:R1508" si="524">IF(Q1425="X","x",IF(Q1425="xx","x",IF(O1425&gt;0,"x","")))</f>
        <v/>
      </c>
      <c r="S1425" s="197" t="str">
        <f t="shared" ref="S1425:S1488" si="525">IF(Q1425="X","x",IF(Q1425="xx","x",IF(OR(J1425&gt;0,O1425&gt;0),"x","")))</f>
        <v/>
      </c>
    </row>
    <row r="1426" spans="1:19" ht="25.5" hidden="1">
      <c r="A1426" s="200">
        <v>95108</v>
      </c>
      <c r="B1426" s="205" t="s">
        <v>230</v>
      </c>
      <c r="C1426" s="127" t="s">
        <v>1684</v>
      </c>
      <c r="D1426" s="121" t="s">
        <v>274</v>
      </c>
      <c r="E1426" s="122">
        <v>24.47</v>
      </c>
      <c r="F1426" s="123">
        <f>IF(E1426=0,0,ROUND(E1426*(1+E$10)*(1-E$11),2))</f>
        <v>29.5</v>
      </c>
      <c r="G1426" s="206"/>
      <c r="H1426" s="183"/>
      <c r="I1426" s="182">
        <f t="shared" si="519"/>
        <v>0</v>
      </c>
      <c r="J1426" s="182">
        <f t="shared" si="520"/>
        <v>0</v>
      </c>
      <c r="K1426" s="179"/>
      <c r="L1426" s="183">
        <f t="shared" si="521"/>
        <v>0</v>
      </c>
      <c r="M1426" s="183">
        <f t="shared" si="521"/>
        <v>0</v>
      </c>
      <c r="N1426" s="184">
        <f t="shared" si="522"/>
        <v>0</v>
      </c>
      <c r="O1426" s="184">
        <f t="shared" si="523"/>
        <v>0</v>
      </c>
      <c r="P1426" s="181"/>
      <c r="Q1426" s="199"/>
      <c r="R1426" s="197" t="str">
        <f t="shared" si="524"/>
        <v/>
      </c>
      <c r="S1426" s="197" t="str">
        <f t="shared" si="525"/>
        <v/>
      </c>
    </row>
    <row r="1427" spans="1:19" hidden="1">
      <c r="A1427" s="200" t="s">
        <v>1685</v>
      </c>
      <c r="B1427" s="205"/>
      <c r="C1427" s="127" t="s">
        <v>1686</v>
      </c>
      <c r="D1427" s="121"/>
      <c r="E1427" s="122"/>
      <c r="F1427" s="123"/>
      <c r="G1427" s="244"/>
      <c r="H1427" s="246"/>
      <c r="I1427" s="248"/>
      <c r="J1427" s="249"/>
      <c r="K1427" s="179"/>
      <c r="L1427" s="250"/>
      <c r="M1427" s="251"/>
      <c r="N1427" s="248"/>
      <c r="O1427" s="249"/>
      <c r="P1427" s="181"/>
      <c r="Q1427" s="198" t="str">
        <f>IF(OR(SUM(J1429:J1470)&gt;0,SUM(O1429:O1470)&gt;0),"xx","")</f>
        <v/>
      </c>
      <c r="R1427" s="197" t="str">
        <f t="shared" si="524"/>
        <v/>
      </c>
      <c r="S1427" s="197" t="str">
        <f t="shared" si="525"/>
        <v/>
      </c>
    </row>
    <row r="1428" spans="1:19" hidden="1">
      <c r="A1428" s="200" t="s">
        <v>1687</v>
      </c>
      <c r="B1428" s="205"/>
      <c r="C1428" s="127" t="s">
        <v>1688</v>
      </c>
      <c r="D1428" s="121"/>
      <c r="E1428" s="122"/>
      <c r="F1428" s="123"/>
      <c r="G1428" s="244"/>
      <c r="H1428" s="246"/>
      <c r="I1428" s="248"/>
      <c r="J1428" s="249"/>
      <c r="K1428" s="179"/>
      <c r="L1428" s="250"/>
      <c r="M1428" s="251"/>
      <c r="N1428" s="248"/>
      <c r="O1428" s="249"/>
      <c r="P1428" s="181"/>
      <c r="Q1428" s="198" t="str">
        <f>IF(OR(SUM(J1429:J1453)&gt;0,SUM(O1429:O1453)&gt;0),"xx","")</f>
        <v/>
      </c>
      <c r="R1428" s="197" t="str">
        <f t="shared" si="524"/>
        <v/>
      </c>
      <c r="S1428" s="197" t="str">
        <f t="shared" si="525"/>
        <v/>
      </c>
    </row>
    <row r="1429" spans="1:19" ht="25.5" hidden="1">
      <c r="A1429" s="200">
        <v>92791</v>
      </c>
      <c r="B1429" s="205" t="s">
        <v>230</v>
      </c>
      <c r="C1429" s="127" t="s">
        <v>1689</v>
      </c>
      <c r="D1429" s="121" t="s">
        <v>765</v>
      </c>
      <c r="E1429" s="122">
        <v>6.69</v>
      </c>
      <c r="F1429" s="123">
        <f t="shared" ref="F1429:F1453" si="526">IF(E1429=0,0,ROUND(E1429*(1+E$10)*(1-E$11),2))</f>
        <v>8.07</v>
      </c>
      <c r="G1429" s="206"/>
      <c r="H1429" s="183"/>
      <c r="I1429" s="182">
        <f t="shared" ref="I1429:I1453" si="527">IF(ISBLANK(E1429),0,ROUND(F1429*G1429,2))</f>
        <v>0</v>
      </c>
      <c r="J1429" s="182">
        <f t="shared" ref="J1429:J1453" si="528">IF(ISBLANK(G1429),0,ROUND(G1429*H1429,2))</f>
        <v>0</v>
      </c>
      <c r="K1429" s="179"/>
      <c r="L1429" s="183">
        <f t="shared" ref="L1429:M1453" si="529">G1429</f>
        <v>0</v>
      </c>
      <c r="M1429" s="183">
        <f t="shared" si="529"/>
        <v>0</v>
      </c>
      <c r="N1429" s="184">
        <f t="shared" ref="N1429:N1453" si="530">IF(ISBLANK(E1429),0,ROUND(F1429*L1429,2))</f>
        <v>0</v>
      </c>
      <c r="O1429" s="184">
        <f t="shared" ref="O1429:O1453" si="531">IF(ISBLANK(L1429),0,ROUND(L1429*M1429,2))</f>
        <v>0</v>
      </c>
      <c r="P1429" s="181"/>
      <c r="Q1429" s="199"/>
      <c r="R1429" s="197" t="str">
        <f t="shared" si="524"/>
        <v/>
      </c>
      <c r="S1429" s="197" t="str">
        <f t="shared" si="525"/>
        <v/>
      </c>
    </row>
    <row r="1430" spans="1:19" ht="25.5" hidden="1">
      <c r="A1430" s="200">
        <v>92792</v>
      </c>
      <c r="B1430" s="205" t="s">
        <v>230</v>
      </c>
      <c r="C1430" s="127" t="s">
        <v>1690</v>
      </c>
      <c r="D1430" s="121" t="s">
        <v>765</v>
      </c>
      <c r="E1430" s="122">
        <v>6.38</v>
      </c>
      <c r="F1430" s="123">
        <f t="shared" si="526"/>
        <v>7.69</v>
      </c>
      <c r="G1430" s="206"/>
      <c r="H1430" s="183"/>
      <c r="I1430" s="182">
        <f t="shared" si="527"/>
        <v>0</v>
      </c>
      <c r="J1430" s="182">
        <f t="shared" si="528"/>
        <v>0</v>
      </c>
      <c r="K1430" s="179"/>
      <c r="L1430" s="183">
        <f t="shared" si="529"/>
        <v>0</v>
      </c>
      <c r="M1430" s="183">
        <f t="shared" si="529"/>
        <v>0</v>
      </c>
      <c r="N1430" s="184">
        <f t="shared" si="530"/>
        <v>0</v>
      </c>
      <c r="O1430" s="184">
        <f t="shared" si="531"/>
        <v>0</v>
      </c>
      <c r="P1430" s="181"/>
      <c r="Q1430" s="199"/>
      <c r="R1430" s="197" t="str">
        <f t="shared" si="524"/>
        <v/>
      </c>
      <c r="S1430" s="197" t="str">
        <f t="shared" si="525"/>
        <v/>
      </c>
    </row>
    <row r="1431" spans="1:19" ht="25.5" hidden="1">
      <c r="A1431" s="200">
        <v>92793</v>
      </c>
      <c r="B1431" s="205" t="s">
        <v>230</v>
      </c>
      <c r="C1431" s="127" t="s">
        <v>1691</v>
      </c>
      <c r="D1431" s="121" t="s">
        <v>765</v>
      </c>
      <c r="E1431" s="122">
        <v>6.12</v>
      </c>
      <c r="F1431" s="123">
        <f t="shared" si="526"/>
        <v>7.38</v>
      </c>
      <c r="G1431" s="206"/>
      <c r="H1431" s="183"/>
      <c r="I1431" s="182">
        <f t="shared" si="527"/>
        <v>0</v>
      </c>
      <c r="J1431" s="182">
        <f t="shared" si="528"/>
        <v>0</v>
      </c>
      <c r="K1431" s="179"/>
      <c r="L1431" s="183">
        <f t="shared" si="529"/>
        <v>0</v>
      </c>
      <c r="M1431" s="183">
        <f t="shared" si="529"/>
        <v>0</v>
      </c>
      <c r="N1431" s="184">
        <f t="shared" si="530"/>
        <v>0</v>
      </c>
      <c r="O1431" s="184">
        <f t="shared" si="531"/>
        <v>0</v>
      </c>
      <c r="P1431" s="181"/>
      <c r="Q1431" s="199"/>
      <c r="R1431" s="197" t="str">
        <f t="shared" si="524"/>
        <v/>
      </c>
      <c r="S1431" s="197" t="str">
        <f t="shared" si="525"/>
        <v/>
      </c>
    </row>
    <row r="1432" spans="1:19" ht="25.5" hidden="1">
      <c r="A1432" s="200">
        <v>92794</v>
      </c>
      <c r="B1432" s="205" t="s">
        <v>230</v>
      </c>
      <c r="C1432" s="127" t="s">
        <v>1692</v>
      </c>
      <c r="D1432" s="121" t="s">
        <v>765</v>
      </c>
      <c r="E1432" s="122">
        <v>5.56</v>
      </c>
      <c r="F1432" s="123">
        <f t="shared" si="526"/>
        <v>6.7</v>
      </c>
      <c r="G1432" s="206"/>
      <c r="H1432" s="183"/>
      <c r="I1432" s="182">
        <f t="shared" si="527"/>
        <v>0</v>
      </c>
      <c r="J1432" s="182">
        <f t="shared" si="528"/>
        <v>0</v>
      </c>
      <c r="K1432" s="179"/>
      <c r="L1432" s="183">
        <f t="shared" si="529"/>
        <v>0</v>
      </c>
      <c r="M1432" s="183">
        <f t="shared" si="529"/>
        <v>0</v>
      </c>
      <c r="N1432" s="184">
        <f t="shared" si="530"/>
        <v>0</v>
      </c>
      <c r="O1432" s="184">
        <f t="shared" si="531"/>
        <v>0</v>
      </c>
      <c r="P1432" s="181"/>
      <c r="Q1432" s="199"/>
      <c r="R1432" s="197" t="str">
        <f t="shared" si="524"/>
        <v/>
      </c>
      <c r="S1432" s="197" t="str">
        <f t="shared" si="525"/>
        <v/>
      </c>
    </row>
    <row r="1433" spans="1:19" ht="25.5" hidden="1">
      <c r="A1433" s="200">
        <v>92795</v>
      </c>
      <c r="B1433" s="205" t="s">
        <v>230</v>
      </c>
      <c r="C1433" s="127" t="s">
        <v>1693</v>
      </c>
      <c r="D1433" s="121" t="s">
        <v>765</v>
      </c>
      <c r="E1433" s="122">
        <v>4.72</v>
      </c>
      <c r="F1433" s="123">
        <f t="shared" si="526"/>
        <v>5.69</v>
      </c>
      <c r="G1433" s="206"/>
      <c r="H1433" s="183"/>
      <c r="I1433" s="182">
        <f t="shared" si="527"/>
        <v>0</v>
      </c>
      <c r="J1433" s="182">
        <f t="shared" si="528"/>
        <v>0</v>
      </c>
      <c r="K1433" s="179"/>
      <c r="L1433" s="183">
        <f t="shared" si="529"/>
        <v>0</v>
      </c>
      <c r="M1433" s="183">
        <f t="shared" si="529"/>
        <v>0</v>
      </c>
      <c r="N1433" s="184">
        <f t="shared" si="530"/>
        <v>0</v>
      </c>
      <c r="O1433" s="184">
        <f t="shared" si="531"/>
        <v>0</v>
      </c>
      <c r="P1433" s="181"/>
      <c r="Q1433" s="199"/>
      <c r="R1433" s="197" t="str">
        <f t="shared" si="524"/>
        <v/>
      </c>
      <c r="S1433" s="197" t="str">
        <f t="shared" si="525"/>
        <v/>
      </c>
    </row>
    <row r="1434" spans="1:19" ht="25.5" hidden="1">
      <c r="A1434" s="200">
        <v>92796</v>
      </c>
      <c r="B1434" s="205" t="s">
        <v>230</v>
      </c>
      <c r="C1434" s="127" t="s">
        <v>1694</v>
      </c>
      <c r="D1434" s="121" t="s">
        <v>765</v>
      </c>
      <c r="E1434" s="122">
        <v>4.6399999999999997</v>
      </c>
      <c r="F1434" s="123">
        <f t="shared" si="526"/>
        <v>5.59</v>
      </c>
      <c r="G1434" s="206"/>
      <c r="H1434" s="183"/>
      <c r="I1434" s="182">
        <f t="shared" si="527"/>
        <v>0</v>
      </c>
      <c r="J1434" s="182">
        <f t="shared" si="528"/>
        <v>0</v>
      </c>
      <c r="K1434" s="179"/>
      <c r="L1434" s="183">
        <f t="shared" si="529"/>
        <v>0</v>
      </c>
      <c r="M1434" s="183">
        <f t="shared" si="529"/>
        <v>0</v>
      </c>
      <c r="N1434" s="184">
        <f t="shared" si="530"/>
        <v>0</v>
      </c>
      <c r="O1434" s="184">
        <f t="shared" si="531"/>
        <v>0</v>
      </c>
      <c r="P1434" s="181"/>
      <c r="Q1434" s="199"/>
      <c r="R1434" s="197" t="str">
        <f t="shared" si="524"/>
        <v/>
      </c>
      <c r="S1434" s="197" t="str">
        <f t="shared" si="525"/>
        <v/>
      </c>
    </row>
    <row r="1435" spans="1:19" ht="25.5" hidden="1">
      <c r="A1435" s="200">
        <v>92797</v>
      </c>
      <c r="B1435" s="205" t="s">
        <v>230</v>
      </c>
      <c r="C1435" s="127" t="s">
        <v>1695</v>
      </c>
      <c r="D1435" s="121" t="s">
        <v>765</v>
      </c>
      <c r="E1435" s="122">
        <v>5.44</v>
      </c>
      <c r="F1435" s="123">
        <f t="shared" si="526"/>
        <v>6.56</v>
      </c>
      <c r="G1435" s="206"/>
      <c r="H1435" s="183"/>
      <c r="I1435" s="182">
        <f t="shared" si="527"/>
        <v>0</v>
      </c>
      <c r="J1435" s="182">
        <f t="shared" si="528"/>
        <v>0</v>
      </c>
      <c r="K1435" s="179"/>
      <c r="L1435" s="183">
        <f t="shared" si="529"/>
        <v>0</v>
      </c>
      <c r="M1435" s="183">
        <f t="shared" si="529"/>
        <v>0</v>
      </c>
      <c r="N1435" s="184">
        <f t="shared" si="530"/>
        <v>0</v>
      </c>
      <c r="O1435" s="184">
        <f t="shared" si="531"/>
        <v>0</v>
      </c>
      <c r="P1435" s="181"/>
      <c r="Q1435" s="199"/>
      <c r="R1435" s="197" t="str">
        <f t="shared" si="524"/>
        <v/>
      </c>
      <c r="S1435" s="197" t="str">
        <f t="shared" si="525"/>
        <v/>
      </c>
    </row>
    <row r="1436" spans="1:19" ht="25.5" hidden="1">
      <c r="A1436" s="200">
        <v>92798</v>
      </c>
      <c r="B1436" s="205" t="s">
        <v>230</v>
      </c>
      <c r="C1436" s="127" t="s">
        <v>1696</v>
      </c>
      <c r="D1436" s="121" t="s">
        <v>765</v>
      </c>
      <c r="E1436" s="122">
        <v>5.42</v>
      </c>
      <c r="F1436" s="123">
        <f t="shared" si="526"/>
        <v>6.53</v>
      </c>
      <c r="G1436" s="206"/>
      <c r="H1436" s="183"/>
      <c r="I1436" s="182">
        <f t="shared" si="527"/>
        <v>0</v>
      </c>
      <c r="J1436" s="182">
        <f t="shared" si="528"/>
        <v>0</v>
      </c>
      <c r="K1436" s="179"/>
      <c r="L1436" s="183">
        <f t="shared" si="529"/>
        <v>0</v>
      </c>
      <c r="M1436" s="183">
        <f t="shared" si="529"/>
        <v>0</v>
      </c>
      <c r="N1436" s="184">
        <f t="shared" si="530"/>
        <v>0</v>
      </c>
      <c r="O1436" s="184">
        <f t="shared" si="531"/>
        <v>0</v>
      </c>
      <c r="P1436" s="181"/>
      <c r="Q1436" s="199"/>
      <c r="R1436" s="197" t="str">
        <f t="shared" si="524"/>
        <v/>
      </c>
      <c r="S1436" s="197" t="str">
        <f t="shared" si="525"/>
        <v/>
      </c>
    </row>
    <row r="1437" spans="1:19" hidden="1">
      <c r="A1437" s="200">
        <v>92799</v>
      </c>
      <c r="B1437" s="205" t="s">
        <v>230</v>
      </c>
      <c r="C1437" s="127" t="s">
        <v>1697</v>
      </c>
      <c r="D1437" s="121" t="s">
        <v>765</v>
      </c>
      <c r="E1437" s="122">
        <v>7.09</v>
      </c>
      <c r="F1437" s="123">
        <f t="shared" si="526"/>
        <v>8.5500000000000007</v>
      </c>
      <c r="G1437" s="206"/>
      <c r="H1437" s="183"/>
      <c r="I1437" s="182">
        <f t="shared" si="527"/>
        <v>0</v>
      </c>
      <c r="J1437" s="182">
        <f t="shared" si="528"/>
        <v>0</v>
      </c>
      <c r="K1437" s="179"/>
      <c r="L1437" s="183">
        <f t="shared" si="529"/>
        <v>0</v>
      </c>
      <c r="M1437" s="183">
        <f t="shared" si="529"/>
        <v>0</v>
      </c>
      <c r="N1437" s="184">
        <f t="shared" si="530"/>
        <v>0</v>
      </c>
      <c r="O1437" s="184">
        <f t="shared" si="531"/>
        <v>0</v>
      </c>
      <c r="P1437" s="181"/>
      <c r="Q1437" s="199"/>
      <c r="R1437" s="197" t="str">
        <f t="shared" si="524"/>
        <v/>
      </c>
      <c r="S1437" s="197" t="str">
        <f t="shared" si="525"/>
        <v/>
      </c>
    </row>
    <row r="1438" spans="1:19" hidden="1">
      <c r="A1438" s="200">
        <v>92800</v>
      </c>
      <c r="B1438" s="205" t="s">
        <v>230</v>
      </c>
      <c r="C1438" s="127" t="s">
        <v>1698</v>
      </c>
      <c r="D1438" s="121" t="s">
        <v>765</v>
      </c>
      <c r="E1438" s="122">
        <v>6.23</v>
      </c>
      <c r="F1438" s="123">
        <f t="shared" si="526"/>
        <v>7.51</v>
      </c>
      <c r="G1438" s="206"/>
      <c r="H1438" s="183"/>
      <c r="I1438" s="182">
        <f t="shared" si="527"/>
        <v>0</v>
      </c>
      <c r="J1438" s="182">
        <f t="shared" si="528"/>
        <v>0</v>
      </c>
      <c r="K1438" s="179"/>
      <c r="L1438" s="183">
        <f t="shared" si="529"/>
        <v>0</v>
      </c>
      <c r="M1438" s="183">
        <f t="shared" si="529"/>
        <v>0</v>
      </c>
      <c r="N1438" s="184">
        <f t="shared" si="530"/>
        <v>0</v>
      </c>
      <c r="O1438" s="184">
        <f t="shared" si="531"/>
        <v>0</v>
      </c>
      <c r="P1438" s="181"/>
      <c r="Q1438" s="199"/>
      <c r="R1438" s="197" t="str">
        <f t="shared" si="524"/>
        <v/>
      </c>
      <c r="S1438" s="197" t="str">
        <f t="shared" si="525"/>
        <v/>
      </c>
    </row>
    <row r="1439" spans="1:19" hidden="1">
      <c r="A1439" s="200">
        <v>92801</v>
      </c>
      <c r="B1439" s="205" t="s">
        <v>230</v>
      </c>
      <c r="C1439" s="127" t="s">
        <v>1699</v>
      </c>
      <c r="D1439" s="121" t="s">
        <v>765</v>
      </c>
      <c r="E1439" s="122">
        <v>6.11</v>
      </c>
      <c r="F1439" s="123">
        <f t="shared" si="526"/>
        <v>7.37</v>
      </c>
      <c r="G1439" s="206"/>
      <c r="H1439" s="183"/>
      <c r="I1439" s="182">
        <f t="shared" si="527"/>
        <v>0</v>
      </c>
      <c r="J1439" s="182">
        <f t="shared" si="528"/>
        <v>0</v>
      </c>
      <c r="K1439" s="179"/>
      <c r="L1439" s="183">
        <f t="shared" si="529"/>
        <v>0</v>
      </c>
      <c r="M1439" s="183">
        <f t="shared" si="529"/>
        <v>0</v>
      </c>
      <c r="N1439" s="184">
        <f t="shared" si="530"/>
        <v>0</v>
      </c>
      <c r="O1439" s="184">
        <f t="shared" si="531"/>
        <v>0</v>
      </c>
      <c r="P1439" s="181"/>
      <c r="Q1439" s="199"/>
      <c r="R1439" s="197" t="str">
        <f t="shared" si="524"/>
        <v/>
      </c>
      <c r="S1439" s="197" t="str">
        <f t="shared" si="525"/>
        <v/>
      </c>
    </row>
    <row r="1440" spans="1:19" hidden="1">
      <c r="A1440" s="200">
        <v>92802</v>
      </c>
      <c r="B1440" s="205" t="s">
        <v>230</v>
      </c>
      <c r="C1440" s="127" t="s">
        <v>1700</v>
      </c>
      <c r="D1440" s="121" t="s">
        <v>765</v>
      </c>
      <c r="E1440" s="122">
        <v>5.97</v>
      </c>
      <c r="F1440" s="123">
        <f t="shared" si="526"/>
        <v>7.2</v>
      </c>
      <c r="G1440" s="206"/>
      <c r="H1440" s="183"/>
      <c r="I1440" s="182">
        <f t="shared" si="527"/>
        <v>0</v>
      </c>
      <c r="J1440" s="182">
        <f t="shared" si="528"/>
        <v>0</v>
      </c>
      <c r="K1440" s="179"/>
      <c r="L1440" s="183">
        <f t="shared" si="529"/>
        <v>0</v>
      </c>
      <c r="M1440" s="183">
        <f t="shared" si="529"/>
        <v>0</v>
      </c>
      <c r="N1440" s="184">
        <f t="shared" si="530"/>
        <v>0</v>
      </c>
      <c r="O1440" s="184">
        <f t="shared" si="531"/>
        <v>0</v>
      </c>
      <c r="P1440" s="181"/>
      <c r="Q1440" s="199"/>
      <c r="R1440" s="197" t="str">
        <f t="shared" si="524"/>
        <v/>
      </c>
      <c r="S1440" s="197" t="str">
        <f t="shared" si="525"/>
        <v/>
      </c>
    </row>
    <row r="1441" spans="1:19" hidden="1">
      <c r="A1441" s="200">
        <v>92803</v>
      </c>
      <c r="B1441" s="205" t="s">
        <v>230</v>
      </c>
      <c r="C1441" s="127" t="s">
        <v>1701</v>
      </c>
      <c r="D1441" s="121" t="s">
        <v>765</v>
      </c>
      <c r="E1441" s="122">
        <v>5.47</v>
      </c>
      <c r="F1441" s="123">
        <f t="shared" si="526"/>
        <v>6.59</v>
      </c>
      <c r="G1441" s="206"/>
      <c r="H1441" s="183"/>
      <c r="I1441" s="182">
        <f t="shared" si="527"/>
        <v>0</v>
      </c>
      <c r="J1441" s="182">
        <f t="shared" si="528"/>
        <v>0</v>
      </c>
      <c r="K1441" s="179"/>
      <c r="L1441" s="183">
        <f t="shared" si="529"/>
        <v>0</v>
      </c>
      <c r="M1441" s="183">
        <f t="shared" si="529"/>
        <v>0</v>
      </c>
      <c r="N1441" s="184">
        <f t="shared" si="530"/>
        <v>0</v>
      </c>
      <c r="O1441" s="184">
        <f t="shared" si="531"/>
        <v>0</v>
      </c>
      <c r="P1441" s="181"/>
      <c r="Q1441" s="199"/>
      <c r="R1441" s="197" t="str">
        <f t="shared" si="524"/>
        <v/>
      </c>
      <c r="S1441" s="197" t="str">
        <f t="shared" si="525"/>
        <v/>
      </c>
    </row>
    <row r="1442" spans="1:19" hidden="1">
      <c r="A1442" s="200">
        <v>92804</v>
      </c>
      <c r="B1442" s="205" t="s">
        <v>230</v>
      </c>
      <c r="C1442" s="127" t="s">
        <v>1702</v>
      </c>
      <c r="D1442" s="121" t="s">
        <v>765</v>
      </c>
      <c r="E1442" s="122">
        <v>4.67</v>
      </c>
      <c r="F1442" s="123">
        <f t="shared" si="526"/>
        <v>5.63</v>
      </c>
      <c r="G1442" s="206"/>
      <c r="H1442" s="183"/>
      <c r="I1442" s="182">
        <f t="shared" si="527"/>
        <v>0</v>
      </c>
      <c r="J1442" s="182">
        <f t="shared" si="528"/>
        <v>0</v>
      </c>
      <c r="K1442" s="179"/>
      <c r="L1442" s="183">
        <f t="shared" si="529"/>
        <v>0</v>
      </c>
      <c r="M1442" s="183">
        <f t="shared" si="529"/>
        <v>0</v>
      </c>
      <c r="N1442" s="184">
        <f t="shared" si="530"/>
        <v>0</v>
      </c>
      <c r="O1442" s="184">
        <f t="shared" si="531"/>
        <v>0</v>
      </c>
      <c r="P1442" s="181"/>
      <c r="Q1442" s="199"/>
      <c r="R1442" s="197" t="str">
        <f t="shared" si="524"/>
        <v/>
      </c>
      <c r="S1442" s="197" t="str">
        <f t="shared" si="525"/>
        <v/>
      </c>
    </row>
    <row r="1443" spans="1:19" hidden="1">
      <c r="A1443" s="200">
        <v>92805</v>
      </c>
      <c r="B1443" s="205" t="s">
        <v>230</v>
      </c>
      <c r="C1443" s="127" t="s">
        <v>1703</v>
      </c>
      <c r="D1443" s="121" t="s">
        <v>765</v>
      </c>
      <c r="E1443" s="122">
        <v>4.6100000000000003</v>
      </c>
      <c r="F1443" s="123">
        <f t="shared" si="526"/>
        <v>5.56</v>
      </c>
      <c r="G1443" s="206"/>
      <c r="H1443" s="183"/>
      <c r="I1443" s="182">
        <f t="shared" si="527"/>
        <v>0</v>
      </c>
      <c r="J1443" s="182">
        <f t="shared" si="528"/>
        <v>0</v>
      </c>
      <c r="K1443" s="179"/>
      <c r="L1443" s="183">
        <f t="shared" si="529"/>
        <v>0</v>
      </c>
      <c r="M1443" s="183">
        <f t="shared" si="529"/>
        <v>0</v>
      </c>
      <c r="N1443" s="184">
        <f t="shared" si="530"/>
        <v>0</v>
      </c>
      <c r="O1443" s="184">
        <f t="shared" si="531"/>
        <v>0</v>
      </c>
      <c r="P1443" s="181"/>
      <c r="Q1443" s="199"/>
      <c r="R1443" s="197" t="str">
        <f t="shared" si="524"/>
        <v/>
      </c>
      <c r="S1443" s="197" t="str">
        <f t="shared" si="525"/>
        <v/>
      </c>
    </row>
    <row r="1444" spans="1:19" hidden="1">
      <c r="A1444" s="200">
        <v>92806</v>
      </c>
      <c r="B1444" s="205" t="s">
        <v>230</v>
      </c>
      <c r="C1444" s="127" t="s">
        <v>1704</v>
      </c>
      <c r="D1444" s="121" t="s">
        <v>765</v>
      </c>
      <c r="E1444" s="122">
        <v>5.42</v>
      </c>
      <c r="F1444" s="123">
        <f t="shared" si="526"/>
        <v>6.53</v>
      </c>
      <c r="G1444" s="206"/>
      <c r="H1444" s="183"/>
      <c r="I1444" s="182">
        <f t="shared" si="527"/>
        <v>0</v>
      </c>
      <c r="J1444" s="182">
        <f t="shared" si="528"/>
        <v>0</v>
      </c>
      <c r="K1444" s="179"/>
      <c r="L1444" s="183">
        <f t="shared" si="529"/>
        <v>0</v>
      </c>
      <c r="M1444" s="183">
        <f t="shared" si="529"/>
        <v>0</v>
      </c>
      <c r="N1444" s="184">
        <f t="shared" si="530"/>
        <v>0</v>
      </c>
      <c r="O1444" s="184">
        <f t="shared" si="531"/>
        <v>0</v>
      </c>
      <c r="P1444" s="181"/>
      <c r="Q1444" s="199"/>
      <c r="R1444" s="197" t="str">
        <f t="shared" si="524"/>
        <v/>
      </c>
      <c r="S1444" s="197" t="str">
        <f t="shared" si="525"/>
        <v/>
      </c>
    </row>
    <row r="1445" spans="1:19" hidden="1">
      <c r="A1445" s="200">
        <v>92875</v>
      </c>
      <c r="B1445" s="205" t="s">
        <v>230</v>
      </c>
      <c r="C1445" s="127" t="s">
        <v>1705</v>
      </c>
      <c r="D1445" s="121" t="s">
        <v>765</v>
      </c>
      <c r="E1445" s="122">
        <v>5.89</v>
      </c>
      <c r="F1445" s="123">
        <f t="shared" si="526"/>
        <v>7.1</v>
      </c>
      <c r="G1445" s="206"/>
      <c r="H1445" s="183"/>
      <c r="I1445" s="182">
        <f t="shared" si="527"/>
        <v>0</v>
      </c>
      <c r="J1445" s="182">
        <f t="shared" si="528"/>
        <v>0</v>
      </c>
      <c r="K1445" s="179"/>
      <c r="L1445" s="183">
        <f t="shared" si="529"/>
        <v>0</v>
      </c>
      <c r="M1445" s="183">
        <f t="shared" si="529"/>
        <v>0</v>
      </c>
      <c r="N1445" s="184">
        <f t="shared" si="530"/>
        <v>0</v>
      </c>
      <c r="O1445" s="184">
        <f t="shared" si="531"/>
        <v>0</v>
      </c>
      <c r="P1445" s="181"/>
      <c r="Q1445" s="199"/>
      <c r="R1445" s="197" t="str">
        <f t="shared" si="524"/>
        <v/>
      </c>
      <c r="S1445" s="197" t="str">
        <f t="shared" si="525"/>
        <v/>
      </c>
    </row>
    <row r="1446" spans="1:19" hidden="1">
      <c r="A1446" s="200">
        <v>92876</v>
      </c>
      <c r="B1446" s="205" t="s">
        <v>230</v>
      </c>
      <c r="C1446" s="127" t="s">
        <v>1706</v>
      </c>
      <c r="D1446" s="121" t="s">
        <v>765</v>
      </c>
      <c r="E1446" s="122">
        <v>5.59</v>
      </c>
      <c r="F1446" s="123">
        <f t="shared" si="526"/>
        <v>6.74</v>
      </c>
      <c r="G1446" s="206"/>
      <c r="H1446" s="183"/>
      <c r="I1446" s="182">
        <f t="shared" si="527"/>
        <v>0</v>
      </c>
      <c r="J1446" s="182">
        <f t="shared" si="528"/>
        <v>0</v>
      </c>
      <c r="K1446" s="179"/>
      <c r="L1446" s="183">
        <f t="shared" si="529"/>
        <v>0</v>
      </c>
      <c r="M1446" s="183">
        <f t="shared" si="529"/>
        <v>0</v>
      </c>
      <c r="N1446" s="184">
        <f t="shared" si="530"/>
        <v>0</v>
      </c>
      <c r="O1446" s="184">
        <f t="shared" si="531"/>
        <v>0</v>
      </c>
      <c r="P1446" s="181"/>
      <c r="Q1446" s="199"/>
      <c r="R1446" s="197" t="str">
        <f t="shared" si="524"/>
        <v/>
      </c>
      <c r="S1446" s="197" t="str">
        <f t="shared" si="525"/>
        <v/>
      </c>
    </row>
    <row r="1447" spans="1:19" hidden="1">
      <c r="A1447" s="200">
        <v>92877</v>
      </c>
      <c r="B1447" s="205" t="s">
        <v>230</v>
      </c>
      <c r="C1447" s="127" t="s">
        <v>1707</v>
      </c>
      <c r="D1447" s="121" t="s">
        <v>765</v>
      </c>
      <c r="E1447" s="122">
        <v>5.94</v>
      </c>
      <c r="F1447" s="123">
        <f t="shared" si="526"/>
        <v>7.16</v>
      </c>
      <c r="G1447" s="206"/>
      <c r="H1447" s="183"/>
      <c r="I1447" s="182">
        <f t="shared" si="527"/>
        <v>0</v>
      </c>
      <c r="J1447" s="182">
        <f t="shared" si="528"/>
        <v>0</v>
      </c>
      <c r="K1447" s="179"/>
      <c r="L1447" s="183">
        <f t="shared" si="529"/>
        <v>0</v>
      </c>
      <c r="M1447" s="183">
        <f t="shared" si="529"/>
        <v>0</v>
      </c>
      <c r="N1447" s="184">
        <f t="shared" si="530"/>
        <v>0</v>
      </c>
      <c r="O1447" s="184">
        <f t="shared" si="531"/>
        <v>0</v>
      </c>
      <c r="P1447" s="181"/>
      <c r="Q1447" s="199"/>
      <c r="R1447" s="197" t="str">
        <f t="shared" si="524"/>
        <v/>
      </c>
      <c r="S1447" s="197" t="str">
        <f t="shared" si="525"/>
        <v/>
      </c>
    </row>
    <row r="1448" spans="1:19" hidden="1">
      <c r="A1448" s="200">
        <v>92878</v>
      </c>
      <c r="B1448" s="205" t="s">
        <v>230</v>
      </c>
      <c r="C1448" s="127" t="s">
        <v>1708</v>
      </c>
      <c r="D1448" s="121" t="s">
        <v>765</v>
      </c>
      <c r="E1448" s="122">
        <v>5.39</v>
      </c>
      <c r="F1448" s="123">
        <f t="shared" si="526"/>
        <v>6.5</v>
      </c>
      <c r="G1448" s="206"/>
      <c r="H1448" s="183"/>
      <c r="I1448" s="182">
        <f t="shared" si="527"/>
        <v>0</v>
      </c>
      <c r="J1448" s="182">
        <f t="shared" si="528"/>
        <v>0</v>
      </c>
      <c r="K1448" s="179"/>
      <c r="L1448" s="183">
        <f t="shared" si="529"/>
        <v>0</v>
      </c>
      <c r="M1448" s="183">
        <f t="shared" si="529"/>
        <v>0</v>
      </c>
      <c r="N1448" s="184">
        <f t="shared" si="530"/>
        <v>0</v>
      </c>
      <c r="O1448" s="184">
        <f t="shared" si="531"/>
        <v>0</v>
      </c>
      <c r="P1448" s="181"/>
      <c r="Q1448" s="199"/>
      <c r="R1448" s="197" t="str">
        <f t="shared" si="524"/>
        <v/>
      </c>
      <c r="S1448" s="197" t="str">
        <f t="shared" si="525"/>
        <v/>
      </c>
    </row>
    <row r="1449" spans="1:19" hidden="1">
      <c r="A1449" s="200">
        <v>92879</v>
      </c>
      <c r="B1449" s="205" t="s">
        <v>230</v>
      </c>
      <c r="C1449" s="127" t="s">
        <v>1709</v>
      </c>
      <c r="D1449" s="121" t="s">
        <v>765</v>
      </c>
      <c r="E1449" s="122">
        <v>5.72</v>
      </c>
      <c r="F1449" s="123">
        <f t="shared" si="526"/>
        <v>6.9</v>
      </c>
      <c r="G1449" s="206"/>
      <c r="H1449" s="183"/>
      <c r="I1449" s="182">
        <f t="shared" si="527"/>
        <v>0</v>
      </c>
      <c r="J1449" s="182">
        <f t="shared" si="528"/>
        <v>0</v>
      </c>
      <c r="K1449" s="179"/>
      <c r="L1449" s="183">
        <f t="shared" si="529"/>
        <v>0</v>
      </c>
      <c r="M1449" s="183">
        <f t="shared" si="529"/>
        <v>0</v>
      </c>
      <c r="N1449" s="184">
        <f t="shared" si="530"/>
        <v>0</v>
      </c>
      <c r="O1449" s="184">
        <f t="shared" si="531"/>
        <v>0</v>
      </c>
      <c r="P1449" s="181"/>
      <c r="Q1449" s="199"/>
      <c r="R1449" s="197" t="str">
        <f t="shared" si="524"/>
        <v/>
      </c>
      <c r="S1449" s="197" t="str">
        <f t="shared" si="525"/>
        <v/>
      </c>
    </row>
    <row r="1450" spans="1:19" hidden="1">
      <c r="A1450" s="200">
        <v>92880</v>
      </c>
      <c r="B1450" s="205" t="s">
        <v>230</v>
      </c>
      <c r="C1450" s="127" t="s">
        <v>1710</v>
      </c>
      <c r="D1450" s="121" t="s">
        <v>765</v>
      </c>
      <c r="E1450" s="122">
        <v>5.84</v>
      </c>
      <c r="F1450" s="123">
        <f t="shared" si="526"/>
        <v>7.04</v>
      </c>
      <c r="G1450" s="206"/>
      <c r="H1450" s="183"/>
      <c r="I1450" s="182">
        <f t="shared" si="527"/>
        <v>0</v>
      </c>
      <c r="J1450" s="182">
        <f t="shared" si="528"/>
        <v>0</v>
      </c>
      <c r="K1450" s="179"/>
      <c r="L1450" s="183">
        <f t="shared" si="529"/>
        <v>0</v>
      </c>
      <c r="M1450" s="183">
        <f t="shared" si="529"/>
        <v>0</v>
      </c>
      <c r="N1450" s="184">
        <f t="shared" si="530"/>
        <v>0</v>
      </c>
      <c r="O1450" s="184">
        <f t="shared" si="531"/>
        <v>0</v>
      </c>
      <c r="P1450" s="181"/>
      <c r="Q1450" s="199"/>
      <c r="R1450" s="197" t="str">
        <f t="shared" si="524"/>
        <v/>
      </c>
      <c r="S1450" s="197" t="str">
        <f t="shared" si="525"/>
        <v/>
      </c>
    </row>
    <row r="1451" spans="1:19" hidden="1">
      <c r="A1451" s="200">
        <v>92881</v>
      </c>
      <c r="B1451" s="205" t="s">
        <v>230</v>
      </c>
      <c r="C1451" s="127" t="s">
        <v>1711</v>
      </c>
      <c r="D1451" s="121" t="s">
        <v>765</v>
      </c>
      <c r="E1451" s="122">
        <v>5.82</v>
      </c>
      <c r="F1451" s="123">
        <f t="shared" si="526"/>
        <v>7.02</v>
      </c>
      <c r="G1451" s="206"/>
      <c r="H1451" s="183"/>
      <c r="I1451" s="182">
        <f t="shared" si="527"/>
        <v>0</v>
      </c>
      <c r="J1451" s="182">
        <f t="shared" si="528"/>
        <v>0</v>
      </c>
      <c r="K1451" s="179"/>
      <c r="L1451" s="183">
        <f t="shared" si="529"/>
        <v>0</v>
      </c>
      <c r="M1451" s="183">
        <f t="shared" si="529"/>
        <v>0</v>
      </c>
      <c r="N1451" s="184">
        <f t="shared" si="530"/>
        <v>0</v>
      </c>
      <c r="O1451" s="184">
        <f t="shared" si="531"/>
        <v>0</v>
      </c>
      <c r="P1451" s="181"/>
      <c r="Q1451" s="199"/>
      <c r="R1451" s="197" t="str">
        <f t="shared" si="524"/>
        <v/>
      </c>
      <c r="S1451" s="197" t="str">
        <f t="shared" si="525"/>
        <v/>
      </c>
    </row>
    <row r="1452" spans="1:19" ht="25.5" hidden="1">
      <c r="A1452" s="200">
        <v>95445</v>
      </c>
      <c r="B1452" s="205" t="s">
        <v>230</v>
      </c>
      <c r="C1452" s="127" t="s">
        <v>1712</v>
      </c>
      <c r="D1452" s="121" t="s">
        <v>765</v>
      </c>
      <c r="E1452" s="122">
        <v>5.12</v>
      </c>
      <c r="F1452" s="123">
        <f t="shared" si="526"/>
        <v>6.17</v>
      </c>
      <c r="G1452" s="206"/>
      <c r="H1452" s="183"/>
      <c r="I1452" s="182">
        <f t="shared" si="527"/>
        <v>0</v>
      </c>
      <c r="J1452" s="182">
        <f t="shared" si="528"/>
        <v>0</v>
      </c>
      <c r="K1452" s="179"/>
      <c r="L1452" s="183">
        <f t="shared" si="529"/>
        <v>0</v>
      </c>
      <c r="M1452" s="183">
        <f t="shared" si="529"/>
        <v>0</v>
      </c>
      <c r="N1452" s="184">
        <f t="shared" si="530"/>
        <v>0</v>
      </c>
      <c r="O1452" s="184">
        <f t="shared" si="531"/>
        <v>0</v>
      </c>
      <c r="P1452" s="181"/>
      <c r="Q1452" s="199"/>
      <c r="R1452" s="197" t="str">
        <f t="shared" si="524"/>
        <v/>
      </c>
      <c r="S1452" s="197" t="str">
        <f t="shared" si="525"/>
        <v/>
      </c>
    </row>
    <row r="1453" spans="1:19" ht="25.5" hidden="1">
      <c r="A1453" s="200">
        <v>95446</v>
      </c>
      <c r="B1453" s="205" t="s">
        <v>230</v>
      </c>
      <c r="C1453" s="127" t="s">
        <v>1713</v>
      </c>
      <c r="D1453" s="121" t="s">
        <v>765</v>
      </c>
      <c r="E1453" s="122">
        <v>5.46</v>
      </c>
      <c r="F1453" s="123">
        <f t="shared" si="526"/>
        <v>6.58</v>
      </c>
      <c r="G1453" s="206"/>
      <c r="H1453" s="183"/>
      <c r="I1453" s="182">
        <f t="shared" si="527"/>
        <v>0</v>
      </c>
      <c r="J1453" s="182">
        <f t="shared" si="528"/>
        <v>0</v>
      </c>
      <c r="K1453" s="179"/>
      <c r="L1453" s="183">
        <f t="shared" si="529"/>
        <v>0</v>
      </c>
      <c r="M1453" s="183">
        <f t="shared" si="529"/>
        <v>0</v>
      </c>
      <c r="N1453" s="184">
        <f t="shared" si="530"/>
        <v>0</v>
      </c>
      <c r="O1453" s="184">
        <f t="shared" si="531"/>
        <v>0</v>
      </c>
      <c r="P1453" s="181"/>
      <c r="Q1453" s="199"/>
      <c r="R1453" s="197" t="str">
        <f t="shared" si="524"/>
        <v/>
      </c>
      <c r="S1453" s="197" t="str">
        <f t="shared" si="525"/>
        <v/>
      </c>
    </row>
    <row r="1454" spans="1:19" hidden="1">
      <c r="A1454" s="200" t="s">
        <v>1714</v>
      </c>
      <c r="B1454" s="205"/>
      <c r="C1454" s="127" t="s">
        <v>1715</v>
      </c>
      <c r="D1454" s="121"/>
      <c r="E1454" s="122"/>
      <c r="F1454" s="123"/>
      <c r="G1454" s="244"/>
      <c r="H1454" s="246"/>
      <c r="I1454" s="248"/>
      <c r="J1454" s="249"/>
      <c r="K1454" s="179"/>
      <c r="L1454" s="250"/>
      <c r="M1454" s="251"/>
      <c r="N1454" s="248"/>
      <c r="O1454" s="249"/>
      <c r="P1454" s="181"/>
      <c r="Q1454" s="198" t="str">
        <f>IF(OR(SUM(J1455:J1470)&gt;0,SUM(O1455:O1470)&gt;0),"xx","")</f>
        <v/>
      </c>
      <c r="R1454" s="197" t="str">
        <f t="shared" si="524"/>
        <v/>
      </c>
      <c r="S1454" s="197" t="str">
        <f t="shared" si="525"/>
        <v/>
      </c>
    </row>
    <row r="1455" spans="1:19" ht="25.5" hidden="1">
      <c r="A1455" s="200">
        <v>95576</v>
      </c>
      <c r="B1455" s="205" t="s">
        <v>230</v>
      </c>
      <c r="C1455" s="127" t="s">
        <v>1716</v>
      </c>
      <c r="D1455" s="121" t="s">
        <v>765</v>
      </c>
      <c r="E1455" s="122">
        <v>8.4499999999999993</v>
      </c>
      <c r="F1455" s="123">
        <f t="shared" ref="F1455:F1470" si="532">IF(E1455=0,0,ROUND(E1455*(1+E$10)*(1-E$11),2))</f>
        <v>10.19</v>
      </c>
      <c r="G1455" s="206"/>
      <c r="H1455" s="183"/>
      <c r="I1455" s="182">
        <f t="shared" ref="I1455:I1470" si="533">IF(ISBLANK(E1455),0,ROUND(F1455*G1455,2))</f>
        <v>0</v>
      </c>
      <c r="J1455" s="182">
        <f t="shared" ref="J1455:J1470" si="534">IF(ISBLANK(G1455),0,ROUND(G1455*H1455,2))</f>
        <v>0</v>
      </c>
      <c r="K1455" s="179"/>
      <c r="L1455" s="183">
        <f t="shared" ref="L1455:M1470" si="535">G1455</f>
        <v>0</v>
      </c>
      <c r="M1455" s="183">
        <f t="shared" si="535"/>
        <v>0</v>
      </c>
      <c r="N1455" s="184">
        <f t="shared" ref="N1455:N1470" si="536">IF(ISBLANK(E1455),0,ROUND(F1455*L1455,2))</f>
        <v>0</v>
      </c>
      <c r="O1455" s="184">
        <f t="shared" ref="O1455:O1470" si="537">IF(ISBLANK(L1455),0,ROUND(L1455*M1455,2))</f>
        <v>0</v>
      </c>
      <c r="P1455" s="181"/>
      <c r="Q1455" s="199"/>
      <c r="R1455" s="197" t="str">
        <f t="shared" si="524"/>
        <v/>
      </c>
      <c r="S1455" s="197" t="str">
        <f t="shared" si="525"/>
        <v/>
      </c>
    </row>
    <row r="1456" spans="1:19" ht="25.5" hidden="1">
      <c r="A1456" s="200">
        <v>95577</v>
      </c>
      <c r="B1456" s="205" t="s">
        <v>230</v>
      </c>
      <c r="C1456" s="127" t="s">
        <v>1717</v>
      </c>
      <c r="D1456" s="121" t="s">
        <v>765</v>
      </c>
      <c r="E1456" s="122">
        <v>7.47</v>
      </c>
      <c r="F1456" s="123">
        <f t="shared" si="532"/>
        <v>9.01</v>
      </c>
      <c r="G1456" s="206"/>
      <c r="H1456" s="183"/>
      <c r="I1456" s="182">
        <f t="shared" si="533"/>
        <v>0</v>
      </c>
      <c r="J1456" s="182">
        <f t="shared" si="534"/>
        <v>0</v>
      </c>
      <c r="K1456" s="179"/>
      <c r="L1456" s="183">
        <f t="shared" si="535"/>
        <v>0</v>
      </c>
      <c r="M1456" s="183">
        <f t="shared" si="535"/>
        <v>0</v>
      </c>
      <c r="N1456" s="184">
        <f t="shared" si="536"/>
        <v>0</v>
      </c>
      <c r="O1456" s="184">
        <f t="shared" si="537"/>
        <v>0</v>
      </c>
      <c r="P1456" s="181"/>
      <c r="Q1456" s="199"/>
      <c r="R1456" s="197" t="str">
        <f t="shared" si="524"/>
        <v/>
      </c>
      <c r="S1456" s="197" t="str">
        <f t="shared" si="525"/>
        <v/>
      </c>
    </row>
    <row r="1457" spans="1:19" ht="25.5" hidden="1">
      <c r="A1457" s="200">
        <v>95578</v>
      </c>
      <c r="B1457" s="205" t="s">
        <v>230</v>
      </c>
      <c r="C1457" s="127" t="s">
        <v>1718</v>
      </c>
      <c r="D1457" s="121" t="s">
        <v>765</v>
      </c>
      <c r="E1457" s="122">
        <v>6.31</v>
      </c>
      <c r="F1457" s="123">
        <f t="shared" si="532"/>
        <v>7.61</v>
      </c>
      <c r="G1457" s="206"/>
      <c r="H1457" s="183"/>
      <c r="I1457" s="182">
        <f t="shared" si="533"/>
        <v>0</v>
      </c>
      <c r="J1457" s="182">
        <f t="shared" si="534"/>
        <v>0</v>
      </c>
      <c r="K1457" s="179"/>
      <c r="L1457" s="183">
        <f t="shared" si="535"/>
        <v>0</v>
      </c>
      <c r="M1457" s="183">
        <f t="shared" si="535"/>
        <v>0</v>
      </c>
      <c r="N1457" s="184">
        <f t="shared" si="536"/>
        <v>0</v>
      </c>
      <c r="O1457" s="184">
        <f t="shared" si="537"/>
        <v>0</v>
      </c>
      <c r="P1457" s="181"/>
      <c r="Q1457" s="199"/>
      <c r="R1457" s="197" t="str">
        <f t="shared" si="524"/>
        <v/>
      </c>
      <c r="S1457" s="197" t="str">
        <f t="shared" si="525"/>
        <v/>
      </c>
    </row>
    <row r="1458" spans="1:19" ht="25.5" hidden="1">
      <c r="A1458" s="200">
        <v>95579</v>
      </c>
      <c r="B1458" s="205" t="s">
        <v>230</v>
      </c>
      <c r="C1458" s="127" t="s">
        <v>1719</v>
      </c>
      <c r="D1458" s="121" t="s">
        <v>765</v>
      </c>
      <c r="E1458" s="122">
        <v>5.92</v>
      </c>
      <c r="F1458" s="123">
        <f t="shared" si="532"/>
        <v>7.14</v>
      </c>
      <c r="G1458" s="206"/>
      <c r="H1458" s="183"/>
      <c r="I1458" s="182">
        <f t="shared" si="533"/>
        <v>0</v>
      </c>
      <c r="J1458" s="182">
        <f t="shared" si="534"/>
        <v>0</v>
      </c>
      <c r="K1458" s="179"/>
      <c r="L1458" s="183">
        <f t="shared" si="535"/>
        <v>0</v>
      </c>
      <c r="M1458" s="183">
        <f t="shared" si="535"/>
        <v>0</v>
      </c>
      <c r="N1458" s="184">
        <f t="shared" si="536"/>
        <v>0</v>
      </c>
      <c r="O1458" s="184">
        <f t="shared" si="537"/>
        <v>0</v>
      </c>
      <c r="P1458" s="181"/>
      <c r="Q1458" s="199"/>
      <c r="R1458" s="197" t="str">
        <f t="shared" si="524"/>
        <v/>
      </c>
      <c r="S1458" s="197" t="str">
        <f t="shared" si="525"/>
        <v/>
      </c>
    </row>
    <row r="1459" spans="1:19" ht="25.5" hidden="1">
      <c r="A1459" s="200">
        <v>95580</v>
      </c>
      <c r="B1459" s="205" t="s">
        <v>230</v>
      </c>
      <c r="C1459" s="127" t="s">
        <v>1720</v>
      </c>
      <c r="D1459" s="121" t="s">
        <v>765</v>
      </c>
      <c r="E1459" s="122">
        <v>6.53</v>
      </c>
      <c r="F1459" s="123">
        <f t="shared" si="532"/>
        <v>7.87</v>
      </c>
      <c r="G1459" s="206"/>
      <c r="H1459" s="183"/>
      <c r="I1459" s="182">
        <f t="shared" si="533"/>
        <v>0</v>
      </c>
      <c r="J1459" s="182">
        <f t="shared" si="534"/>
        <v>0</v>
      </c>
      <c r="K1459" s="179"/>
      <c r="L1459" s="183">
        <f t="shared" si="535"/>
        <v>0</v>
      </c>
      <c r="M1459" s="183">
        <f t="shared" si="535"/>
        <v>0</v>
      </c>
      <c r="N1459" s="184">
        <f t="shared" si="536"/>
        <v>0</v>
      </c>
      <c r="O1459" s="184">
        <f t="shared" si="537"/>
        <v>0</v>
      </c>
      <c r="P1459" s="181"/>
      <c r="Q1459" s="199"/>
      <c r="R1459" s="197" t="str">
        <f t="shared" si="524"/>
        <v/>
      </c>
      <c r="S1459" s="197" t="str">
        <f t="shared" si="525"/>
        <v/>
      </c>
    </row>
    <row r="1460" spans="1:19" ht="25.5" hidden="1">
      <c r="A1460" s="200">
        <v>95581</v>
      </c>
      <c r="B1460" s="205" t="s">
        <v>230</v>
      </c>
      <c r="C1460" s="127" t="s">
        <v>1721</v>
      </c>
      <c r="D1460" s="121" t="s">
        <v>765</v>
      </c>
      <c r="E1460" s="122">
        <v>6.34</v>
      </c>
      <c r="F1460" s="123">
        <f t="shared" si="532"/>
        <v>7.64</v>
      </c>
      <c r="G1460" s="206"/>
      <c r="H1460" s="183"/>
      <c r="I1460" s="182">
        <f t="shared" si="533"/>
        <v>0</v>
      </c>
      <c r="J1460" s="182">
        <f t="shared" si="534"/>
        <v>0</v>
      </c>
      <c r="K1460" s="179"/>
      <c r="L1460" s="183">
        <f t="shared" si="535"/>
        <v>0</v>
      </c>
      <c r="M1460" s="183">
        <f t="shared" si="535"/>
        <v>0</v>
      </c>
      <c r="N1460" s="184">
        <f t="shared" si="536"/>
        <v>0</v>
      </c>
      <c r="O1460" s="184">
        <f t="shared" si="537"/>
        <v>0</v>
      </c>
      <c r="P1460" s="181"/>
      <c r="Q1460" s="199"/>
      <c r="R1460" s="197" t="str">
        <f t="shared" si="524"/>
        <v/>
      </c>
      <c r="S1460" s="197" t="str">
        <f t="shared" si="525"/>
        <v/>
      </c>
    </row>
    <row r="1461" spans="1:19" ht="25.5" hidden="1">
      <c r="A1461" s="200">
        <v>95583</v>
      </c>
      <c r="B1461" s="205" t="s">
        <v>230</v>
      </c>
      <c r="C1461" s="127" t="s">
        <v>1722</v>
      </c>
      <c r="D1461" s="121" t="s">
        <v>765</v>
      </c>
      <c r="E1461" s="122">
        <v>12.09</v>
      </c>
      <c r="F1461" s="123">
        <f t="shared" si="532"/>
        <v>14.58</v>
      </c>
      <c r="G1461" s="206"/>
      <c r="H1461" s="183"/>
      <c r="I1461" s="182">
        <f t="shared" si="533"/>
        <v>0</v>
      </c>
      <c r="J1461" s="182">
        <f t="shared" si="534"/>
        <v>0</v>
      </c>
      <c r="K1461" s="179"/>
      <c r="L1461" s="183">
        <f t="shared" si="535"/>
        <v>0</v>
      </c>
      <c r="M1461" s="183">
        <f t="shared" si="535"/>
        <v>0</v>
      </c>
      <c r="N1461" s="184">
        <f t="shared" si="536"/>
        <v>0</v>
      </c>
      <c r="O1461" s="184">
        <f t="shared" si="537"/>
        <v>0</v>
      </c>
      <c r="P1461" s="181"/>
      <c r="Q1461" s="199"/>
      <c r="R1461" s="197" t="str">
        <f t="shared" si="524"/>
        <v/>
      </c>
      <c r="S1461" s="197" t="str">
        <f t="shared" si="525"/>
        <v/>
      </c>
    </row>
    <row r="1462" spans="1:19" ht="25.5" hidden="1">
      <c r="A1462" s="200">
        <v>95584</v>
      </c>
      <c r="B1462" s="205" t="s">
        <v>230</v>
      </c>
      <c r="C1462" s="127" t="s">
        <v>1723</v>
      </c>
      <c r="D1462" s="121" t="s">
        <v>765</v>
      </c>
      <c r="E1462" s="122">
        <v>9.8800000000000008</v>
      </c>
      <c r="F1462" s="123">
        <f t="shared" si="532"/>
        <v>11.91</v>
      </c>
      <c r="G1462" s="206"/>
      <c r="H1462" s="183"/>
      <c r="I1462" s="182">
        <f t="shared" si="533"/>
        <v>0</v>
      </c>
      <c r="J1462" s="182">
        <f t="shared" si="534"/>
        <v>0</v>
      </c>
      <c r="K1462" s="179"/>
      <c r="L1462" s="183">
        <f t="shared" si="535"/>
        <v>0</v>
      </c>
      <c r="M1462" s="183">
        <f t="shared" si="535"/>
        <v>0</v>
      </c>
      <c r="N1462" s="184">
        <f t="shared" si="536"/>
        <v>0</v>
      </c>
      <c r="O1462" s="184">
        <f t="shared" si="537"/>
        <v>0</v>
      </c>
      <c r="P1462" s="181"/>
      <c r="Q1462" s="199"/>
      <c r="R1462" s="197" t="str">
        <f t="shared" si="524"/>
        <v/>
      </c>
      <c r="S1462" s="197" t="str">
        <f t="shared" si="525"/>
        <v/>
      </c>
    </row>
    <row r="1463" spans="1:19" ht="25.5" hidden="1">
      <c r="A1463" s="200">
        <v>95585</v>
      </c>
      <c r="B1463" s="205" t="s">
        <v>230</v>
      </c>
      <c r="C1463" s="127" t="s">
        <v>1724</v>
      </c>
      <c r="D1463" s="121" t="s">
        <v>765</v>
      </c>
      <c r="E1463" s="122">
        <v>8.8800000000000008</v>
      </c>
      <c r="F1463" s="123">
        <f t="shared" si="532"/>
        <v>10.71</v>
      </c>
      <c r="G1463" s="206"/>
      <c r="H1463" s="183"/>
      <c r="I1463" s="182">
        <f t="shared" si="533"/>
        <v>0</v>
      </c>
      <c r="J1463" s="182">
        <f t="shared" si="534"/>
        <v>0</v>
      </c>
      <c r="K1463" s="179"/>
      <c r="L1463" s="183">
        <f t="shared" si="535"/>
        <v>0</v>
      </c>
      <c r="M1463" s="183">
        <f t="shared" si="535"/>
        <v>0</v>
      </c>
      <c r="N1463" s="184">
        <f t="shared" si="536"/>
        <v>0</v>
      </c>
      <c r="O1463" s="184">
        <f t="shared" si="537"/>
        <v>0</v>
      </c>
      <c r="P1463" s="181"/>
      <c r="Q1463" s="199"/>
      <c r="R1463" s="197" t="str">
        <f t="shared" si="524"/>
        <v/>
      </c>
      <c r="S1463" s="197" t="str">
        <f t="shared" si="525"/>
        <v/>
      </c>
    </row>
    <row r="1464" spans="1:19" ht="25.5" hidden="1">
      <c r="A1464" s="200">
        <v>95586</v>
      </c>
      <c r="B1464" s="205" t="s">
        <v>230</v>
      </c>
      <c r="C1464" s="127" t="s">
        <v>1725</v>
      </c>
      <c r="D1464" s="121" t="s">
        <v>765</v>
      </c>
      <c r="E1464" s="122">
        <v>7.8</v>
      </c>
      <c r="F1464" s="123">
        <f t="shared" si="532"/>
        <v>9.4</v>
      </c>
      <c r="G1464" s="206"/>
      <c r="H1464" s="183"/>
      <c r="I1464" s="182">
        <f t="shared" si="533"/>
        <v>0</v>
      </c>
      <c r="J1464" s="182">
        <f t="shared" si="534"/>
        <v>0</v>
      </c>
      <c r="K1464" s="179"/>
      <c r="L1464" s="183">
        <f t="shared" si="535"/>
        <v>0</v>
      </c>
      <c r="M1464" s="183">
        <f t="shared" si="535"/>
        <v>0</v>
      </c>
      <c r="N1464" s="184">
        <f t="shared" si="536"/>
        <v>0</v>
      </c>
      <c r="O1464" s="184">
        <f t="shared" si="537"/>
        <v>0</v>
      </c>
      <c r="P1464" s="181"/>
      <c r="Q1464" s="199"/>
      <c r="R1464" s="197" t="str">
        <f t="shared" si="524"/>
        <v/>
      </c>
      <c r="S1464" s="197" t="str">
        <f t="shared" si="525"/>
        <v/>
      </c>
    </row>
    <row r="1465" spans="1:19" ht="25.5" hidden="1">
      <c r="A1465" s="200">
        <v>95587</v>
      </c>
      <c r="B1465" s="205" t="s">
        <v>230</v>
      </c>
      <c r="C1465" s="127" t="s">
        <v>1726</v>
      </c>
      <c r="D1465" s="121" t="s">
        <v>765</v>
      </c>
      <c r="E1465" s="122">
        <v>6.59</v>
      </c>
      <c r="F1465" s="123">
        <f t="shared" si="532"/>
        <v>7.94</v>
      </c>
      <c r="G1465" s="206"/>
      <c r="H1465" s="183"/>
      <c r="I1465" s="182">
        <f t="shared" si="533"/>
        <v>0</v>
      </c>
      <c r="J1465" s="182">
        <f t="shared" si="534"/>
        <v>0</v>
      </c>
      <c r="K1465" s="179"/>
      <c r="L1465" s="183">
        <f t="shared" si="535"/>
        <v>0</v>
      </c>
      <c r="M1465" s="183">
        <f t="shared" si="535"/>
        <v>0</v>
      </c>
      <c r="N1465" s="184">
        <f t="shared" si="536"/>
        <v>0</v>
      </c>
      <c r="O1465" s="184">
        <f t="shared" si="537"/>
        <v>0</v>
      </c>
      <c r="P1465" s="181"/>
      <c r="Q1465" s="199"/>
      <c r="R1465" s="197" t="str">
        <f t="shared" si="524"/>
        <v/>
      </c>
      <c r="S1465" s="197" t="str">
        <f t="shared" si="525"/>
        <v/>
      </c>
    </row>
    <row r="1466" spans="1:19" ht="25.5" hidden="1">
      <c r="A1466" s="200">
        <v>95588</v>
      </c>
      <c r="B1466" s="205" t="s">
        <v>230</v>
      </c>
      <c r="C1466" s="127" t="s">
        <v>1727</v>
      </c>
      <c r="D1466" s="121" t="s">
        <v>765</v>
      </c>
      <c r="E1466" s="122">
        <v>6.14</v>
      </c>
      <c r="F1466" s="123">
        <f t="shared" si="532"/>
        <v>7.4</v>
      </c>
      <c r="G1466" s="206"/>
      <c r="H1466" s="183"/>
      <c r="I1466" s="182">
        <f t="shared" si="533"/>
        <v>0</v>
      </c>
      <c r="J1466" s="182">
        <f t="shared" si="534"/>
        <v>0</v>
      </c>
      <c r="K1466" s="179"/>
      <c r="L1466" s="183">
        <f t="shared" si="535"/>
        <v>0</v>
      </c>
      <c r="M1466" s="183">
        <f t="shared" si="535"/>
        <v>0</v>
      </c>
      <c r="N1466" s="184">
        <f t="shared" si="536"/>
        <v>0</v>
      </c>
      <c r="O1466" s="184">
        <f t="shared" si="537"/>
        <v>0</v>
      </c>
      <c r="P1466" s="181"/>
      <c r="Q1466" s="199"/>
      <c r="R1466" s="197" t="str">
        <f t="shared" si="524"/>
        <v/>
      </c>
      <c r="S1466" s="197" t="str">
        <f t="shared" si="525"/>
        <v/>
      </c>
    </row>
    <row r="1467" spans="1:19" ht="25.5" hidden="1">
      <c r="A1467" s="200">
        <v>95589</v>
      </c>
      <c r="B1467" s="205" t="s">
        <v>230</v>
      </c>
      <c r="C1467" s="127" t="s">
        <v>1728</v>
      </c>
      <c r="D1467" s="121" t="s">
        <v>765</v>
      </c>
      <c r="E1467" s="122">
        <v>6.7</v>
      </c>
      <c r="F1467" s="123">
        <f t="shared" si="532"/>
        <v>8.08</v>
      </c>
      <c r="G1467" s="206"/>
      <c r="H1467" s="183"/>
      <c r="I1467" s="182">
        <f t="shared" si="533"/>
        <v>0</v>
      </c>
      <c r="J1467" s="182">
        <f t="shared" si="534"/>
        <v>0</v>
      </c>
      <c r="K1467" s="179"/>
      <c r="L1467" s="183">
        <f t="shared" si="535"/>
        <v>0</v>
      </c>
      <c r="M1467" s="183">
        <f t="shared" si="535"/>
        <v>0</v>
      </c>
      <c r="N1467" s="184">
        <f t="shared" si="536"/>
        <v>0</v>
      </c>
      <c r="O1467" s="184">
        <f t="shared" si="537"/>
        <v>0</v>
      </c>
      <c r="P1467" s="181"/>
      <c r="Q1467" s="199"/>
      <c r="R1467" s="197" t="str">
        <f t="shared" si="524"/>
        <v/>
      </c>
      <c r="S1467" s="197" t="str">
        <f t="shared" si="525"/>
        <v/>
      </c>
    </row>
    <row r="1468" spans="1:19" ht="25.5" hidden="1">
      <c r="A1468" s="200">
        <v>95590</v>
      </c>
      <c r="B1468" s="205" t="s">
        <v>230</v>
      </c>
      <c r="C1468" s="127" t="s">
        <v>1729</v>
      </c>
      <c r="D1468" s="121" t="s">
        <v>765</v>
      </c>
      <c r="E1468" s="122">
        <v>6.48</v>
      </c>
      <c r="F1468" s="123">
        <f t="shared" si="532"/>
        <v>7.81</v>
      </c>
      <c r="G1468" s="206"/>
      <c r="H1468" s="183"/>
      <c r="I1468" s="182">
        <f t="shared" si="533"/>
        <v>0</v>
      </c>
      <c r="J1468" s="182">
        <f t="shared" si="534"/>
        <v>0</v>
      </c>
      <c r="K1468" s="179"/>
      <c r="L1468" s="183">
        <f t="shared" si="535"/>
        <v>0</v>
      </c>
      <c r="M1468" s="183">
        <f t="shared" si="535"/>
        <v>0</v>
      </c>
      <c r="N1468" s="184">
        <f t="shared" si="536"/>
        <v>0</v>
      </c>
      <c r="O1468" s="184">
        <f t="shared" si="537"/>
        <v>0</v>
      </c>
      <c r="P1468" s="181"/>
      <c r="Q1468" s="199"/>
      <c r="R1468" s="197" t="str">
        <f t="shared" si="524"/>
        <v/>
      </c>
      <c r="S1468" s="197" t="str">
        <f t="shared" si="525"/>
        <v/>
      </c>
    </row>
    <row r="1469" spans="1:19" ht="25.5" hidden="1">
      <c r="A1469" s="200">
        <v>95592</v>
      </c>
      <c r="B1469" s="205" t="s">
        <v>230</v>
      </c>
      <c r="C1469" s="127" t="s">
        <v>1730</v>
      </c>
      <c r="D1469" s="121" t="s">
        <v>765</v>
      </c>
      <c r="E1469" s="122">
        <v>15</v>
      </c>
      <c r="F1469" s="123">
        <f t="shared" si="532"/>
        <v>18.079999999999998</v>
      </c>
      <c r="G1469" s="206"/>
      <c r="H1469" s="183"/>
      <c r="I1469" s="182">
        <f t="shared" si="533"/>
        <v>0</v>
      </c>
      <c r="J1469" s="182">
        <f t="shared" si="534"/>
        <v>0</v>
      </c>
      <c r="K1469" s="179"/>
      <c r="L1469" s="183">
        <f t="shared" si="535"/>
        <v>0</v>
      </c>
      <c r="M1469" s="183">
        <f t="shared" si="535"/>
        <v>0</v>
      </c>
      <c r="N1469" s="184">
        <f t="shared" si="536"/>
        <v>0</v>
      </c>
      <c r="O1469" s="184">
        <f t="shared" si="537"/>
        <v>0</v>
      </c>
      <c r="P1469" s="181"/>
      <c r="Q1469" s="199"/>
      <c r="R1469" s="197" t="str">
        <f t="shared" si="524"/>
        <v/>
      </c>
      <c r="S1469" s="197" t="str">
        <f t="shared" si="525"/>
        <v/>
      </c>
    </row>
    <row r="1470" spans="1:19" ht="25.5" hidden="1">
      <c r="A1470" s="200">
        <v>95593</v>
      </c>
      <c r="B1470" s="205" t="s">
        <v>230</v>
      </c>
      <c r="C1470" s="127" t="s">
        <v>1731</v>
      </c>
      <c r="D1470" s="121" t="s">
        <v>765</v>
      </c>
      <c r="E1470" s="122">
        <v>11.63</v>
      </c>
      <c r="F1470" s="123">
        <f t="shared" si="532"/>
        <v>14.02</v>
      </c>
      <c r="G1470" s="206"/>
      <c r="H1470" s="183"/>
      <c r="I1470" s="182">
        <f t="shared" si="533"/>
        <v>0</v>
      </c>
      <c r="J1470" s="182">
        <f t="shared" si="534"/>
        <v>0</v>
      </c>
      <c r="K1470" s="179"/>
      <c r="L1470" s="183">
        <f t="shared" si="535"/>
        <v>0</v>
      </c>
      <c r="M1470" s="183">
        <f t="shared" si="535"/>
        <v>0</v>
      </c>
      <c r="N1470" s="184">
        <f t="shared" si="536"/>
        <v>0</v>
      </c>
      <c r="O1470" s="184">
        <f t="shared" si="537"/>
        <v>0</v>
      </c>
      <c r="P1470" s="181"/>
      <c r="Q1470" s="199"/>
      <c r="R1470" s="197" t="str">
        <f t="shared" si="524"/>
        <v/>
      </c>
      <c r="S1470" s="197" t="str">
        <f t="shared" si="525"/>
        <v/>
      </c>
    </row>
    <row r="1471" spans="1:19">
      <c r="A1471" s="118" t="s">
        <v>1732</v>
      </c>
      <c r="B1471" s="242"/>
      <c r="C1471" s="243" t="s">
        <v>1733</v>
      </c>
      <c r="D1471" s="245"/>
      <c r="E1471" s="204"/>
      <c r="F1471" s="126"/>
      <c r="G1471" s="244"/>
      <c r="H1471" s="207">
        <f>F1471</f>
        <v>0</v>
      </c>
      <c r="I1471" s="248"/>
      <c r="J1471" s="249"/>
      <c r="K1471" s="179"/>
      <c r="L1471" s="250"/>
      <c r="M1471" s="251"/>
      <c r="N1471" s="248"/>
      <c r="O1471" s="249"/>
      <c r="P1471" s="181"/>
      <c r="Q1471" s="252" t="str">
        <f>IF(OR(SUM(J1473:J1568)&gt;0,SUM(O1473:O1568)&gt;0),"xx","")</f>
        <v>xx</v>
      </c>
      <c r="R1471" s="237" t="str">
        <f t="shared" si="524"/>
        <v>x</v>
      </c>
      <c r="S1471" s="197" t="str">
        <f t="shared" si="525"/>
        <v>x</v>
      </c>
    </row>
    <row r="1472" spans="1:19" hidden="1">
      <c r="A1472" s="265" t="s">
        <v>1734</v>
      </c>
      <c r="B1472" s="208"/>
      <c r="C1472" s="243" t="s">
        <v>1735</v>
      </c>
      <c r="D1472" s="245"/>
      <c r="E1472" s="204"/>
      <c r="F1472" s="126"/>
      <c r="G1472" s="244"/>
      <c r="H1472" s="246"/>
      <c r="I1472" s="248"/>
      <c r="J1472" s="249"/>
      <c r="K1472" s="179"/>
      <c r="L1472" s="250"/>
      <c r="M1472" s="251"/>
      <c r="N1472" s="248"/>
      <c r="O1472" s="249"/>
      <c r="P1472" s="181"/>
      <c r="Q1472" s="198" t="str">
        <f>IF(OR(SUM(J1473:J1485)&gt;0,SUM(O1473:O1485)&gt;0),"xx","")</f>
        <v/>
      </c>
      <c r="R1472" s="197" t="str">
        <f t="shared" si="524"/>
        <v/>
      </c>
      <c r="S1472" s="197" t="str">
        <f t="shared" si="525"/>
        <v/>
      </c>
    </row>
    <row r="1473" spans="1:19" hidden="1">
      <c r="A1473" s="723" t="s">
        <v>235</v>
      </c>
      <c r="B1473" s="119" t="s">
        <v>236</v>
      </c>
      <c r="C1473" s="127" t="s">
        <v>237</v>
      </c>
      <c r="D1473" s="121" t="s">
        <v>238</v>
      </c>
      <c r="E1473" s="122">
        <v>243.49</v>
      </c>
      <c r="F1473" s="123">
        <f t="shared" ref="F1473:F1485" si="538">IF(E1473=0,0,ROUND(E1473*(1+E$10)*(1-E$11),2))</f>
        <v>293.55</v>
      </c>
      <c r="G1473" s="206"/>
      <c r="H1473" s="183"/>
      <c r="I1473" s="182">
        <f t="shared" ref="I1473:I1485" si="539">IF(ISBLANK(E1473),0,ROUND(F1473*G1473,2))</f>
        <v>0</v>
      </c>
      <c r="J1473" s="182">
        <f t="shared" ref="J1473:J1485" si="540">IF(ISBLANK(G1473),0,ROUND(G1473*H1473,2))</f>
        <v>0</v>
      </c>
      <c r="K1473" s="179"/>
      <c r="L1473" s="183">
        <f t="shared" ref="L1473:M1485" si="541">G1473</f>
        <v>0</v>
      </c>
      <c r="M1473" s="183">
        <f t="shared" si="541"/>
        <v>0</v>
      </c>
      <c r="N1473" s="184">
        <f t="shared" ref="N1473:N1485" si="542">IF(ISBLANK(E1473),0,ROUND(F1473*L1473,2))</f>
        <v>0</v>
      </c>
      <c r="O1473" s="184">
        <f t="shared" ref="O1473:O1485" si="543">IF(ISBLANK(L1473),0,ROUND(L1473*M1473,2))</f>
        <v>0</v>
      </c>
      <c r="P1473" s="181"/>
      <c r="Q1473" s="199"/>
      <c r="R1473" s="197" t="str">
        <f t="shared" si="524"/>
        <v/>
      </c>
      <c r="S1473" s="197" t="str">
        <f t="shared" si="525"/>
        <v/>
      </c>
    </row>
    <row r="1474" spans="1:19" hidden="1">
      <c r="A1474" s="723" t="s">
        <v>239</v>
      </c>
      <c r="B1474" s="119" t="s">
        <v>236</v>
      </c>
      <c r="C1474" s="127" t="s">
        <v>240</v>
      </c>
      <c r="D1474" s="121" t="s">
        <v>238</v>
      </c>
      <c r="E1474" s="122">
        <v>249.54</v>
      </c>
      <c r="F1474" s="123">
        <f t="shared" si="538"/>
        <v>300.85000000000002</v>
      </c>
      <c r="G1474" s="206"/>
      <c r="H1474" s="183"/>
      <c r="I1474" s="182">
        <f t="shared" si="539"/>
        <v>0</v>
      </c>
      <c r="J1474" s="182">
        <f t="shared" si="540"/>
        <v>0</v>
      </c>
      <c r="K1474" s="179"/>
      <c r="L1474" s="183">
        <f t="shared" si="541"/>
        <v>0</v>
      </c>
      <c r="M1474" s="183">
        <f t="shared" si="541"/>
        <v>0</v>
      </c>
      <c r="N1474" s="184">
        <f t="shared" si="542"/>
        <v>0</v>
      </c>
      <c r="O1474" s="184">
        <f t="shared" si="543"/>
        <v>0</v>
      </c>
      <c r="P1474" s="181"/>
      <c r="Q1474" s="199"/>
      <c r="R1474" s="197" t="str">
        <f t="shared" si="524"/>
        <v/>
      </c>
      <c r="S1474" s="197" t="str">
        <f t="shared" si="525"/>
        <v/>
      </c>
    </row>
    <row r="1475" spans="1:19" hidden="1">
      <c r="A1475" s="723" t="s">
        <v>241</v>
      </c>
      <c r="B1475" s="119" t="s">
        <v>236</v>
      </c>
      <c r="C1475" s="127" t="s">
        <v>242</v>
      </c>
      <c r="D1475" s="121" t="s">
        <v>238</v>
      </c>
      <c r="E1475" s="122">
        <v>365.24</v>
      </c>
      <c r="F1475" s="123">
        <f t="shared" si="538"/>
        <v>440.33</v>
      </c>
      <c r="G1475" s="206"/>
      <c r="H1475" s="183"/>
      <c r="I1475" s="182">
        <f t="shared" si="539"/>
        <v>0</v>
      </c>
      <c r="J1475" s="182">
        <f t="shared" si="540"/>
        <v>0</v>
      </c>
      <c r="K1475" s="179"/>
      <c r="L1475" s="183">
        <f t="shared" si="541"/>
        <v>0</v>
      </c>
      <c r="M1475" s="183">
        <f t="shared" si="541"/>
        <v>0</v>
      </c>
      <c r="N1475" s="184">
        <f t="shared" si="542"/>
        <v>0</v>
      </c>
      <c r="O1475" s="184">
        <f t="shared" si="543"/>
        <v>0</v>
      </c>
      <c r="P1475" s="181"/>
      <c r="Q1475" s="199"/>
      <c r="R1475" s="197" t="str">
        <f t="shared" si="524"/>
        <v/>
      </c>
      <c r="S1475" s="197" t="str">
        <f t="shared" si="525"/>
        <v/>
      </c>
    </row>
    <row r="1476" spans="1:19" hidden="1">
      <c r="A1476" s="723" t="s">
        <v>243</v>
      </c>
      <c r="B1476" s="119" t="s">
        <v>236</v>
      </c>
      <c r="C1476" s="127" t="s">
        <v>244</v>
      </c>
      <c r="D1476" s="121" t="s">
        <v>238</v>
      </c>
      <c r="E1476" s="122">
        <v>374.29</v>
      </c>
      <c r="F1476" s="123">
        <f t="shared" si="538"/>
        <v>451.24</v>
      </c>
      <c r="G1476" s="206"/>
      <c r="H1476" s="183"/>
      <c r="I1476" s="182">
        <f t="shared" si="539"/>
        <v>0</v>
      </c>
      <c r="J1476" s="182">
        <f t="shared" si="540"/>
        <v>0</v>
      </c>
      <c r="K1476" s="179"/>
      <c r="L1476" s="183">
        <f t="shared" si="541"/>
        <v>0</v>
      </c>
      <c r="M1476" s="183">
        <f t="shared" si="541"/>
        <v>0</v>
      </c>
      <c r="N1476" s="184">
        <f t="shared" si="542"/>
        <v>0</v>
      </c>
      <c r="O1476" s="184">
        <f t="shared" si="543"/>
        <v>0</v>
      </c>
      <c r="P1476" s="181"/>
      <c r="Q1476" s="199"/>
      <c r="R1476" s="197" t="str">
        <f t="shared" si="524"/>
        <v/>
      </c>
      <c r="S1476" s="197" t="str">
        <f t="shared" si="525"/>
        <v/>
      </c>
    </row>
    <row r="1477" spans="1:19" ht="25.5" hidden="1">
      <c r="A1477" s="118">
        <v>97626</v>
      </c>
      <c r="B1477" s="119" t="s">
        <v>230</v>
      </c>
      <c r="C1477" s="127" t="s">
        <v>254</v>
      </c>
      <c r="D1477" s="121" t="s">
        <v>238</v>
      </c>
      <c r="E1477" s="122">
        <v>470.64</v>
      </c>
      <c r="F1477" s="123">
        <f t="shared" si="538"/>
        <v>567.4</v>
      </c>
      <c r="G1477" s="206"/>
      <c r="H1477" s="183"/>
      <c r="I1477" s="182">
        <f t="shared" si="539"/>
        <v>0</v>
      </c>
      <c r="J1477" s="182">
        <f t="shared" si="540"/>
        <v>0</v>
      </c>
      <c r="K1477" s="179"/>
      <c r="L1477" s="183">
        <f t="shared" si="541"/>
        <v>0</v>
      </c>
      <c r="M1477" s="183">
        <f t="shared" si="541"/>
        <v>0</v>
      </c>
      <c r="N1477" s="184">
        <f t="shared" si="542"/>
        <v>0</v>
      </c>
      <c r="O1477" s="184">
        <f t="shared" si="543"/>
        <v>0</v>
      </c>
      <c r="P1477" s="181"/>
      <c r="Q1477" s="199"/>
      <c r="R1477" s="197" t="str">
        <f t="shared" si="524"/>
        <v/>
      </c>
      <c r="S1477" s="197" t="str">
        <f t="shared" si="525"/>
        <v/>
      </c>
    </row>
    <row r="1478" spans="1:19" ht="25.5" hidden="1">
      <c r="A1478" s="118">
        <v>97627</v>
      </c>
      <c r="B1478" s="119" t="s">
        <v>230</v>
      </c>
      <c r="C1478" s="127" t="s">
        <v>255</v>
      </c>
      <c r="D1478" s="121" t="s">
        <v>238</v>
      </c>
      <c r="E1478" s="122">
        <v>215.68</v>
      </c>
      <c r="F1478" s="123">
        <f t="shared" si="538"/>
        <v>260.02</v>
      </c>
      <c r="G1478" s="206"/>
      <c r="H1478" s="183"/>
      <c r="I1478" s="182">
        <f t="shared" si="539"/>
        <v>0</v>
      </c>
      <c r="J1478" s="182">
        <f t="shared" si="540"/>
        <v>0</v>
      </c>
      <c r="K1478" s="179"/>
      <c r="L1478" s="183">
        <f t="shared" si="541"/>
        <v>0</v>
      </c>
      <c r="M1478" s="183">
        <f t="shared" si="541"/>
        <v>0</v>
      </c>
      <c r="N1478" s="184">
        <f t="shared" si="542"/>
        <v>0</v>
      </c>
      <c r="O1478" s="184">
        <f t="shared" si="543"/>
        <v>0</v>
      </c>
      <c r="P1478" s="181"/>
      <c r="Q1478" s="199"/>
      <c r="R1478" s="197" t="str">
        <f t="shared" si="524"/>
        <v/>
      </c>
      <c r="S1478" s="197" t="str">
        <f t="shared" si="525"/>
        <v/>
      </c>
    </row>
    <row r="1479" spans="1:19" hidden="1">
      <c r="A1479" s="266">
        <v>97628</v>
      </c>
      <c r="B1479" s="208" t="s">
        <v>230</v>
      </c>
      <c r="C1479" s="127" t="s">
        <v>1736</v>
      </c>
      <c r="D1479" s="121" t="s">
        <v>238</v>
      </c>
      <c r="E1479" s="122">
        <v>224.3</v>
      </c>
      <c r="F1479" s="123">
        <f t="shared" si="538"/>
        <v>270.42</v>
      </c>
      <c r="G1479" s="206"/>
      <c r="H1479" s="183"/>
      <c r="I1479" s="182">
        <f t="shared" si="539"/>
        <v>0</v>
      </c>
      <c r="J1479" s="182">
        <f t="shared" si="540"/>
        <v>0</v>
      </c>
      <c r="K1479" s="179"/>
      <c r="L1479" s="183">
        <f t="shared" si="541"/>
        <v>0</v>
      </c>
      <c r="M1479" s="183">
        <f t="shared" si="541"/>
        <v>0</v>
      </c>
      <c r="N1479" s="184">
        <f t="shared" si="542"/>
        <v>0</v>
      </c>
      <c r="O1479" s="184">
        <f t="shared" si="543"/>
        <v>0</v>
      </c>
      <c r="P1479" s="181"/>
      <c r="Q1479" s="199"/>
      <c r="R1479" s="197" t="str">
        <f t="shared" si="524"/>
        <v/>
      </c>
      <c r="S1479" s="197" t="str">
        <f t="shared" si="525"/>
        <v/>
      </c>
    </row>
    <row r="1480" spans="1:19" ht="25.5" hidden="1">
      <c r="A1480" s="266">
        <v>97629</v>
      </c>
      <c r="B1480" s="208" t="s">
        <v>230</v>
      </c>
      <c r="C1480" s="127" t="s">
        <v>1737</v>
      </c>
      <c r="D1480" s="121" t="s">
        <v>238</v>
      </c>
      <c r="E1480" s="122">
        <v>102.08</v>
      </c>
      <c r="F1480" s="123">
        <f t="shared" si="538"/>
        <v>123.07</v>
      </c>
      <c r="G1480" s="206"/>
      <c r="H1480" s="183"/>
      <c r="I1480" s="182">
        <f t="shared" si="539"/>
        <v>0</v>
      </c>
      <c r="J1480" s="182">
        <f t="shared" si="540"/>
        <v>0</v>
      </c>
      <c r="K1480" s="179"/>
      <c r="L1480" s="183">
        <f t="shared" si="541"/>
        <v>0</v>
      </c>
      <c r="M1480" s="183">
        <f t="shared" si="541"/>
        <v>0</v>
      </c>
      <c r="N1480" s="184">
        <f t="shared" si="542"/>
        <v>0</v>
      </c>
      <c r="O1480" s="184">
        <f t="shared" si="543"/>
        <v>0</v>
      </c>
      <c r="P1480" s="181"/>
      <c r="Q1480" s="199"/>
      <c r="R1480" s="197" t="str">
        <f t="shared" si="524"/>
        <v/>
      </c>
      <c r="S1480" s="197" t="str">
        <f t="shared" si="525"/>
        <v/>
      </c>
    </row>
    <row r="1481" spans="1:19" hidden="1">
      <c r="A1481" s="266">
        <v>84084</v>
      </c>
      <c r="B1481" s="208" t="s">
        <v>230</v>
      </c>
      <c r="C1481" s="127" t="s">
        <v>1738</v>
      </c>
      <c r="D1481" s="121" t="s">
        <v>232</v>
      </c>
      <c r="E1481" s="122">
        <v>6.94</v>
      </c>
      <c r="F1481" s="123">
        <f t="shared" si="538"/>
        <v>8.3699999999999992</v>
      </c>
      <c r="G1481" s="206"/>
      <c r="H1481" s="183"/>
      <c r="I1481" s="182">
        <f t="shared" si="539"/>
        <v>0</v>
      </c>
      <c r="J1481" s="182">
        <f t="shared" si="540"/>
        <v>0</v>
      </c>
      <c r="K1481" s="179"/>
      <c r="L1481" s="183">
        <f t="shared" si="541"/>
        <v>0</v>
      </c>
      <c r="M1481" s="183">
        <f t="shared" si="541"/>
        <v>0</v>
      </c>
      <c r="N1481" s="184">
        <f t="shared" si="542"/>
        <v>0</v>
      </c>
      <c r="O1481" s="184">
        <f t="shared" si="543"/>
        <v>0</v>
      </c>
      <c r="P1481" s="181"/>
      <c r="Q1481" s="199"/>
      <c r="R1481" s="197" t="str">
        <f t="shared" si="524"/>
        <v/>
      </c>
      <c r="S1481" s="197" t="str">
        <f t="shared" si="525"/>
        <v/>
      </c>
    </row>
    <row r="1482" spans="1:19" ht="25.5" hidden="1">
      <c r="A1482" s="266">
        <v>83730</v>
      </c>
      <c r="B1482" s="208" t="s">
        <v>230</v>
      </c>
      <c r="C1482" s="127" t="s">
        <v>1739</v>
      </c>
      <c r="D1482" s="121" t="s">
        <v>232</v>
      </c>
      <c r="E1482" s="122">
        <v>136.83000000000001</v>
      </c>
      <c r="F1482" s="123">
        <f t="shared" si="538"/>
        <v>164.96</v>
      </c>
      <c r="G1482" s="206"/>
      <c r="H1482" s="183"/>
      <c r="I1482" s="182">
        <f t="shared" si="539"/>
        <v>0</v>
      </c>
      <c r="J1482" s="182">
        <f t="shared" si="540"/>
        <v>0</v>
      </c>
      <c r="K1482" s="179"/>
      <c r="L1482" s="183">
        <f t="shared" si="541"/>
        <v>0</v>
      </c>
      <c r="M1482" s="183">
        <f t="shared" si="541"/>
        <v>0</v>
      </c>
      <c r="N1482" s="184">
        <f t="shared" si="542"/>
        <v>0</v>
      </c>
      <c r="O1482" s="184">
        <f t="shared" si="543"/>
        <v>0</v>
      </c>
      <c r="P1482" s="181"/>
      <c r="Q1482" s="199"/>
      <c r="R1482" s="197" t="str">
        <f t="shared" si="524"/>
        <v/>
      </c>
      <c r="S1482" s="197" t="str">
        <f t="shared" si="525"/>
        <v/>
      </c>
    </row>
    <row r="1483" spans="1:19" ht="25.5" hidden="1">
      <c r="A1483" s="266">
        <v>83736</v>
      </c>
      <c r="B1483" s="208" t="s">
        <v>230</v>
      </c>
      <c r="C1483" s="127" t="s">
        <v>1740</v>
      </c>
      <c r="D1483" s="121" t="s">
        <v>232</v>
      </c>
      <c r="E1483" s="122">
        <v>146.72999999999999</v>
      </c>
      <c r="F1483" s="123">
        <f t="shared" si="538"/>
        <v>176.9</v>
      </c>
      <c r="G1483" s="206"/>
      <c r="H1483" s="183"/>
      <c r="I1483" s="182">
        <f t="shared" si="539"/>
        <v>0</v>
      </c>
      <c r="J1483" s="182">
        <f t="shared" si="540"/>
        <v>0</v>
      </c>
      <c r="K1483" s="179"/>
      <c r="L1483" s="183">
        <f t="shared" si="541"/>
        <v>0</v>
      </c>
      <c r="M1483" s="183">
        <f t="shared" si="541"/>
        <v>0</v>
      </c>
      <c r="N1483" s="184">
        <f t="shared" si="542"/>
        <v>0</v>
      </c>
      <c r="O1483" s="184">
        <f t="shared" si="543"/>
        <v>0</v>
      </c>
      <c r="P1483" s="181"/>
      <c r="Q1483" s="199"/>
      <c r="R1483" s="197" t="str">
        <f t="shared" si="524"/>
        <v/>
      </c>
      <c r="S1483" s="197" t="str">
        <f t="shared" si="525"/>
        <v/>
      </c>
    </row>
    <row r="1484" spans="1:19" hidden="1">
      <c r="A1484" s="266">
        <v>79471</v>
      </c>
      <c r="B1484" s="208" t="s">
        <v>230</v>
      </c>
      <c r="C1484" s="127" t="s">
        <v>1741</v>
      </c>
      <c r="D1484" s="121" t="s">
        <v>765</v>
      </c>
      <c r="E1484" s="122">
        <v>49.35</v>
      </c>
      <c r="F1484" s="123">
        <f t="shared" si="538"/>
        <v>59.5</v>
      </c>
      <c r="G1484" s="206"/>
      <c r="H1484" s="183"/>
      <c r="I1484" s="182">
        <f t="shared" si="539"/>
        <v>0</v>
      </c>
      <c r="J1484" s="182">
        <f t="shared" si="540"/>
        <v>0</v>
      </c>
      <c r="K1484" s="179"/>
      <c r="L1484" s="183">
        <f t="shared" si="541"/>
        <v>0</v>
      </c>
      <c r="M1484" s="183">
        <f t="shared" si="541"/>
        <v>0</v>
      </c>
      <c r="N1484" s="184">
        <f t="shared" si="542"/>
        <v>0</v>
      </c>
      <c r="O1484" s="184">
        <f t="shared" si="543"/>
        <v>0</v>
      </c>
      <c r="P1484" s="181"/>
      <c r="Q1484" s="199"/>
      <c r="R1484" s="197" t="str">
        <f t="shared" si="524"/>
        <v/>
      </c>
      <c r="S1484" s="197" t="str">
        <f t="shared" si="525"/>
        <v/>
      </c>
    </row>
    <row r="1485" spans="1:19" hidden="1">
      <c r="A1485" s="266">
        <v>85233</v>
      </c>
      <c r="B1485" s="208" t="s">
        <v>230</v>
      </c>
      <c r="C1485" s="127" t="s">
        <v>1742</v>
      </c>
      <c r="D1485" s="121" t="s">
        <v>238</v>
      </c>
      <c r="E1485" s="122">
        <v>2417.96</v>
      </c>
      <c r="F1485" s="123">
        <f t="shared" si="538"/>
        <v>2915.09</v>
      </c>
      <c r="G1485" s="206"/>
      <c r="H1485" s="183"/>
      <c r="I1485" s="182">
        <f t="shared" si="539"/>
        <v>0</v>
      </c>
      <c r="J1485" s="182">
        <f t="shared" si="540"/>
        <v>0</v>
      </c>
      <c r="K1485" s="179"/>
      <c r="L1485" s="183">
        <f t="shared" si="541"/>
        <v>0</v>
      </c>
      <c r="M1485" s="183">
        <f t="shared" si="541"/>
        <v>0</v>
      </c>
      <c r="N1485" s="184">
        <f t="shared" si="542"/>
        <v>0</v>
      </c>
      <c r="O1485" s="184">
        <f t="shared" si="543"/>
        <v>0</v>
      </c>
      <c r="P1485" s="181"/>
      <c r="Q1485" s="199"/>
      <c r="R1485" s="197" t="str">
        <f t="shared" si="524"/>
        <v/>
      </c>
      <c r="S1485" s="197" t="str">
        <f t="shared" si="525"/>
        <v/>
      </c>
    </row>
    <row r="1486" spans="1:19" hidden="1">
      <c r="A1486" s="266" t="s">
        <v>1743</v>
      </c>
      <c r="B1486" s="267"/>
      <c r="C1486" s="243" t="s">
        <v>1744</v>
      </c>
      <c r="D1486" s="121"/>
      <c r="E1486" s="122"/>
      <c r="F1486" s="123"/>
      <c r="G1486" s="244"/>
      <c r="H1486" s="246"/>
      <c r="I1486" s="248"/>
      <c r="J1486" s="249"/>
      <c r="K1486" s="179"/>
      <c r="L1486" s="250"/>
      <c r="M1486" s="251"/>
      <c r="N1486" s="248"/>
      <c r="O1486" s="249"/>
      <c r="P1486" s="181"/>
      <c r="Q1486" s="198" t="str">
        <f>IF(OR(SUM(J1487:J1487)&gt;0,SUM(O1487:O1487)&gt;0),"xx","")</f>
        <v/>
      </c>
      <c r="R1486" s="197" t="str">
        <f t="shared" si="524"/>
        <v/>
      </c>
      <c r="S1486" s="197" t="str">
        <f t="shared" si="525"/>
        <v/>
      </c>
    </row>
    <row r="1487" spans="1:19" hidden="1">
      <c r="A1487" s="266">
        <v>73361</v>
      </c>
      <c r="B1487" s="208" t="s">
        <v>230</v>
      </c>
      <c r="C1487" s="127" t="s">
        <v>1745</v>
      </c>
      <c r="D1487" s="121" t="s">
        <v>238</v>
      </c>
      <c r="E1487" s="122">
        <v>357.76</v>
      </c>
      <c r="F1487" s="123">
        <f>IF(E1487=0,0,ROUND(E1487*(1+E$10)*(1-E$11),2))</f>
        <v>431.32</v>
      </c>
      <c r="G1487" s="206"/>
      <c r="H1487" s="183"/>
      <c r="I1487" s="182">
        <f t="shared" ref="I1487" si="544">IF(ISBLANK(E1487),0,ROUND(F1487*G1487,2))</f>
        <v>0</v>
      </c>
      <c r="J1487" s="182">
        <f>IF(ISBLANK(G1487),0,ROUND(G1487*H1487,2))</f>
        <v>0</v>
      </c>
      <c r="K1487" s="179"/>
      <c r="L1487" s="183">
        <f t="shared" ref="L1487:M1487" si="545">G1487</f>
        <v>0</v>
      </c>
      <c r="M1487" s="183">
        <f t="shared" si="545"/>
        <v>0</v>
      </c>
      <c r="N1487" s="184">
        <f t="shared" ref="N1487" si="546">IF(ISBLANK(E1487),0,ROUND(F1487*L1487,2))</f>
        <v>0</v>
      </c>
      <c r="O1487" s="184">
        <f t="shared" ref="O1487" si="547">IF(ISBLANK(L1487),0,ROUND(L1487*M1487,2))</f>
        <v>0</v>
      </c>
      <c r="P1487" s="181"/>
      <c r="Q1487" s="198"/>
      <c r="R1487" s="197" t="str">
        <f t="shared" si="524"/>
        <v/>
      </c>
      <c r="S1487" s="197" t="str">
        <f t="shared" si="525"/>
        <v/>
      </c>
    </row>
    <row r="1488" spans="1:19" hidden="1">
      <c r="A1488" s="266" t="s">
        <v>1746</v>
      </c>
      <c r="B1488" s="267"/>
      <c r="C1488" s="243" t="s">
        <v>1747</v>
      </c>
      <c r="D1488" s="121"/>
      <c r="E1488" s="122"/>
      <c r="F1488" s="123"/>
      <c r="G1488" s="244"/>
      <c r="H1488" s="246"/>
      <c r="I1488" s="248"/>
      <c r="J1488" s="249"/>
      <c r="K1488" s="179"/>
      <c r="L1488" s="250"/>
      <c r="M1488" s="251"/>
      <c r="N1488" s="248"/>
      <c r="O1488" s="249"/>
      <c r="P1488" s="181"/>
      <c r="Q1488" s="198" t="str">
        <f>IF(OR(SUM(J1489:J1499)&gt;0,SUM(O1489:O1499)&gt;0),"xx","")</f>
        <v/>
      </c>
      <c r="R1488" s="197" t="str">
        <f t="shared" si="524"/>
        <v/>
      </c>
      <c r="S1488" s="197" t="str">
        <f t="shared" si="525"/>
        <v/>
      </c>
    </row>
    <row r="1489" spans="1:19" ht="25.5" hidden="1">
      <c r="A1489" s="266">
        <v>94963</v>
      </c>
      <c r="B1489" s="208" t="s">
        <v>230</v>
      </c>
      <c r="C1489" s="127" t="s">
        <v>1748</v>
      </c>
      <c r="D1489" s="121" t="s">
        <v>238</v>
      </c>
      <c r="E1489" s="122">
        <v>260.11</v>
      </c>
      <c r="F1489" s="123">
        <f t="shared" ref="F1489:F1499" si="548">IF(E1489=0,0,ROUND(E1489*(1+E$10)*(1-E$11),2))</f>
        <v>313.58999999999997</v>
      </c>
      <c r="G1489" s="206"/>
      <c r="H1489" s="183"/>
      <c r="I1489" s="182">
        <f t="shared" ref="I1489:I1499" si="549">IF(ISBLANK(E1489),0,ROUND(F1489*G1489,2))</f>
        <v>0</v>
      </c>
      <c r="J1489" s="182">
        <f t="shared" ref="J1489:J1499" si="550">IF(ISBLANK(G1489),0,ROUND(G1489*H1489,2))</f>
        <v>0</v>
      </c>
      <c r="K1489" s="179"/>
      <c r="L1489" s="183">
        <f t="shared" ref="L1489:M1499" si="551">G1489</f>
        <v>0</v>
      </c>
      <c r="M1489" s="183">
        <f t="shared" si="551"/>
        <v>0</v>
      </c>
      <c r="N1489" s="184">
        <f t="shared" ref="N1489:N1499" si="552">IF(ISBLANK(E1489),0,ROUND(F1489*L1489,2))</f>
        <v>0</v>
      </c>
      <c r="O1489" s="184">
        <f t="shared" ref="O1489:O1499" si="553">IF(ISBLANK(L1489),0,ROUND(L1489*M1489,2))</f>
        <v>0</v>
      </c>
      <c r="P1489" s="181"/>
      <c r="Q1489" s="199"/>
      <c r="R1489" s="197" t="str">
        <f t="shared" si="524"/>
        <v/>
      </c>
      <c r="S1489" s="197" t="str">
        <f t="shared" ref="S1489:S1606" si="554">IF(Q1489="X","x",IF(Q1489="xx","x",IF(OR(J1489&gt;0,O1489&gt;0),"x","")))</f>
        <v/>
      </c>
    </row>
    <row r="1490" spans="1:19" ht="25.5" hidden="1">
      <c r="A1490" s="266">
        <v>94964</v>
      </c>
      <c r="B1490" s="208" t="s">
        <v>230</v>
      </c>
      <c r="C1490" s="127" t="s">
        <v>1749</v>
      </c>
      <c r="D1490" s="121" t="s">
        <v>238</v>
      </c>
      <c r="E1490" s="122">
        <v>284.7</v>
      </c>
      <c r="F1490" s="123">
        <f t="shared" si="548"/>
        <v>343.23</v>
      </c>
      <c r="G1490" s="206"/>
      <c r="H1490" s="183"/>
      <c r="I1490" s="182">
        <f t="shared" si="549"/>
        <v>0</v>
      </c>
      <c r="J1490" s="182">
        <f t="shared" si="550"/>
        <v>0</v>
      </c>
      <c r="K1490" s="179"/>
      <c r="L1490" s="183">
        <f t="shared" si="551"/>
        <v>0</v>
      </c>
      <c r="M1490" s="183">
        <f t="shared" si="551"/>
        <v>0</v>
      </c>
      <c r="N1490" s="184">
        <f t="shared" si="552"/>
        <v>0</v>
      </c>
      <c r="O1490" s="184">
        <f t="shared" si="553"/>
        <v>0</v>
      </c>
      <c r="P1490" s="181"/>
      <c r="Q1490" s="199"/>
      <c r="R1490" s="197" t="str">
        <f t="shared" si="524"/>
        <v/>
      </c>
      <c r="S1490" s="197" t="str">
        <f t="shared" si="554"/>
        <v/>
      </c>
    </row>
    <row r="1491" spans="1:19" ht="25.5" hidden="1">
      <c r="A1491" s="266">
        <v>94965</v>
      </c>
      <c r="B1491" s="208" t="s">
        <v>230</v>
      </c>
      <c r="C1491" s="127" t="s">
        <v>1750</v>
      </c>
      <c r="D1491" s="121" t="s">
        <v>238</v>
      </c>
      <c r="E1491" s="122">
        <v>293.66000000000003</v>
      </c>
      <c r="F1491" s="123">
        <f t="shared" si="548"/>
        <v>354.04</v>
      </c>
      <c r="G1491" s="206"/>
      <c r="H1491" s="183"/>
      <c r="I1491" s="182">
        <f t="shared" si="549"/>
        <v>0</v>
      </c>
      <c r="J1491" s="182">
        <f t="shared" si="550"/>
        <v>0</v>
      </c>
      <c r="K1491" s="179"/>
      <c r="L1491" s="183">
        <f t="shared" si="551"/>
        <v>0</v>
      </c>
      <c r="M1491" s="183">
        <f t="shared" si="551"/>
        <v>0</v>
      </c>
      <c r="N1491" s="184">
        <f t="shared" si="552"/>
        <v>0</v>
      </c>
      <c r="O1491" s="184">
        <f t="shared" si="553"/>
        <v>0</v>
      </c>
      <c r="P1491" s="181"/>
      <c r="Q1491" s="199"/>
      <c r="R1491" s="197" t="str">
        <f t="shared" si="524"/>
        <v/>
      </c>
      <c r="S1491" s="197" t="str">
        <f t="shared" si="554"/>
        <v/>
      </c>
    </row>
    <row r="1492" spans="1:19" ht="25.5" hidden="1">
      <c r="A1492" s="266">
        <v>94966</v>
      </c>
      <c r="B1492" s="208" t="s">
        <v>230</v>
      </c>
      <c r="C1492" s="127" t="s">
        <v>1751</v>
      </c>
      <c r="D1492" s="121" t="s">
        <v>238</v>
      </c>
      <c r="E1492" s="122">
        <v>303.47000000000003</v>
      </c>
      <c r="F1492" s="123">
        <f t="shared" si="548"/>
        <v>365.86</v>
      </c>
      <c r="G1492" s="206"/>
      <c r="H1492" s="183"/>
      <c r="I1492" s="182">
        <f t="shared" si="549"/>
        <v>0</v>
      </c>
      <c r="J1492" s="182">
        <f t="shared" si="550"/>
        <v>0</v>
      </c>
      <c r="K1492" s="179"/>
      <c r="L1492" s="183">
        <f t="shared" si="551"/>
        <v>0</v>
      </c>
      <c r="M1492" s="183">
        <f t="shared" si="551"/>
        <v>0</v>
      </c>
      <c r="N1492" s="184">
        <f t="shared" si="552"/>
        <v>0</v>
      </c>
      <c r="O1492" s="184">
        <f t="shared" si="553"/>
        <v>0</v>
      </c>
      <c r="P1492" s="181"/>
      <c r="Q1492" s="199"/>
      <c r="R1492" s="197" t="str">
        <f t="shared" si="524"/>
        <v/>
      </c>
      <c r="S1492" s="197" t="str">
        <f t="shared" si="554"/>
        <v/>
      </c>
    </row>
    <row r="1493" spans="1:19" ht="25.5" hidden="1">
      <c r="A1493" s="266">
        <v>94967</v>
      </c>
      <c r="B1493" s="208" t="s">
        <v>230</v>
      </c>
      <c r="C1493" s="127" t="s">
        <v>1752</v>
      </c>
      <c r="D1493" s="121" t="s">
        <v>238</v>
      </c>
      <c r="E1493" s="122">
        <v>346.32</v>
      </c>
      <c r="F1493" s="123">
        <f t="shared" si="548"/>
        <v>417.52</v>
      </c>
      <c r="G1493" s="206"/>
      <c r="H1493" s="183"/>
      <c r="I1493" s="182">
        <f t="shared" si="549"/>
        <v>0</v>
      </c>
      <c r="J1493" s="182">
        <f t="shared" si="550"/>
        <v>0</v>
      </c>
      <c r="K1493" s="179"/>
      <c r="L1493" s="183">
        <f t="shared" si="551"/>
        <v>0</v>
      </c>
      <c r="M1493" s="183">
        <f t="shared" si="551"/>
        <v>0</v>
      </c>
      <c r="N1493" s="184">
        <f t="shared" si="552"/>
        <v>0</v>
      </c>
      <c r="O1493" s="184">
        <f t="shared" si="553"/>
        <v>0</v>
      </c>
      <c r="P1493" s="181"/>
      <c r="Q1493" s="199"/>
      <c r="R1493" s="197" t="str">
        <f t="shared" si="524"/>
        <v/>
      </c>
      <c r="S1493" s="197" t="str">
        <f t="shared" si="554"/>
        <v/>
      </c>
    </row>
    <row r="1494" spans="1:19" ht="25.5" hidden="1">
      <c r="A1494" s="266">
        <v>94969</v>
      </c>
      <c r="B1494" s="208" t="s">
        <v>230</v>
      </c>
      <c r="C1494" s="127" t="s">
        <v>1753</v>
      </c>
      <c r="D1494" s="121" t="s">
        <v>238</v>
      </c>
      <c r="E1494" s="122">
        <v>254.07</v>
      </c>
      <c r="F1494" s="123">
        <f t="shared" si="548"/>
        <v>306.31</v>
      </c>
      <c r="G1494" s="206"/>
      <c r="H1494" s="183"/>
      <c r="I1494" s="182">
        <f t="shared" si="549"/>
        <v>0</v>
      </c>
      <c r="J1494" s="182">
        <f t="shared" si="550"/>
        <v>0</v>
      </c>
      <c r="K1494" s="179"/>
      <c r="L1494" s="183">
        <f t="shared" si="551"/>
        <v>0</v>
      </c>
      <c r="M1494" s="183">
        <f t="shared" si="551"/>
        <v>0</v>
      </c>
      <c r="N1494" s="184">
        <f t="shared" si="552"/>
        <v>0</v>
      </c>
      <c r="O1494" s="184">
        <f t="shared" si="553"/>
        <v>0</v>
      </c>
      <c r="P1494" s="181"/>
      <c r="Q1494" s="199"/>
      <c r="R1494" s="197" t="str">
        <f t="shared" si="524"/>
        <v/>
      </c>
      <c r="S1494" s="197" t="str">
        <f t="shared" si="554"/>
        <v/>
      </c>
    </row>
    <row r="1495" spans="1:19" ht="25.5" hidden="1">
      <c r="A1495" s="266">
        <v>94970</v>
      </c>
      <c r="B1495" s="208" t="s">
        <v>230</v>
      </c>
      <c r="C1495" s="127" t="s">
        <v>1754</v>
      </c>
      <c r="D1495" s="121" t="s">
        <v>238</v>
      </c>
      <c r="E1495" s="122">
        <v>273.58</v>
      </c>
      <c r="F1495" s="123">
        <f t="shared" si="548"/>
        <v>329.83</v>
      </c>
      <c r="G1495" s="206"/>
      <c r="H1495" s="183"/>
      <c r="I1495" s="182">
        <f t="shared" si="549"/>
        <v>0</v>
      </c>
      <c r="J1495" s="182">
        <f t="shared" si="550"/>
        <v>0</v>
      </c>
      <c r="K1495" s="179"/>
      <c r="L1495" s="183">
        <f t="shared" si="551"/>
        <v>0</v>
      </c>
      <c r="M1495" s="183">
        <f t="shared" si="551"/>
        <v>0</v>
      </c>
      <c r="N1495" s="184">
        <f t="shared" si="552"/>
        <v>0</v>
      </c>
      <c r="O1495" s="184">
        <f t="shared" si="553"/>
        <v>0</v>
      </c>
      <c r="P1495" s="181"/>
      <c r="Q1495" s="199"/>
      <c r="R1495" s="197" t="str">
        <f t="shared" si="524"/>
        <v/>
      </c>
      <c r="S1495" s="197" t="str">
        <f t="shared" si="554"/>
        <v/>
      </c>
    </row>
    <row r="1496" spans="1:19" ht="25.5" hidden="1">
      <c r="A1496" s="266">
        <v>94971</v>
      </c>
      <c r="B1496" s="208" t="s">
        <v>230</v>
      </c>
      <c r="C1496" s="127" t="s">
        <v>1755</v>
      </c>
      <c r="D1496" s="121" t="s">
        <v>238</v>
      </c>
      <c r="E1496" s="122">
        <v>287.39</v>
      </c>
      <c r="F1496" s="123">
        <f t="shared" si="548"/>
        <v>346.48</v>
      </c>
      <c r="G1496" s="206"/>
      <c r="H1496" s="183"/>
      <c r="I1496" s="182">
        <f t="shared" si="549"/>
        <v>0</v>
      </c>
      <c r="J1496" s="182">
        <f t="shared" si="550"/>
        <v>0</v>
      </c>
      <c r="K1496" s="179"/>
      <c r="L1496" s="183">
        <f t="shared" si="551"/>
        <v>0</v>
      </c>
      <c r="M1496" s="183">
        <f t="shared" si="551"/>
        <v>0</v>
      </c>
      <c r="N1496" s="184">
        <f t="shared" si="552"/>
        <v>0</v>
      </c>
      <c r="O1496" s="184">
        <f t="shared" si="553"/>
        <v>0</v>
      </c>
      <c r="P1496" s="181"/>
      <c r="Q1496" s="199"/>
      <c r="R1496" s="197" t="str">
        <f t="shared" si="524"/>
        <v/>
      </c>
      <c r="S1496" s="197" t="str">
        <f t="shared" si="554"/>
        <v/>
      </c>
    </row>
    <row r="1497" spans="1:19" ht="25.5" hidden="1">
      <c r="A1497" s="266">
        <v>94972</v>
      </c>
      <c r="B1497" s="208" t="s">
        <v>230</v>
      </c>
      <c r="C1497" s="127" t="s">
        <v>1756</v>
      </c>
      <c r="D1497" s="121" t="s">
        <v>238</v>
      </c>
      <c r="E1497" s="122">
        <v>297.01</v>
      </c>
      <c r="F1497" s="123">
        <f t="shared" si="548"/>
        <v>358.08</v>
      </c>
      <c r="G1497" s="206"/>
      <c r="H1497" s="183"/>
      <c r="I1497" s="182">
        <f t="shared" si="549"/>
        <v>0</v>
      </c>
      <c r="J1497" s="182">
        <f t="shared" si="550"/>
        <v>0</v>
      </c>
      <c r="K1497" s="179"/>
      <c r="L1497" s="183">
        <f t="shared" si="551"/>
        <v>0</v>
      </c>
      <c r="M1497" s="183">
        <f t="shared" si="551"/>
        <v>0</v>
      </c>
      <c r="N1497" s="184">
        <f t="shared" si="552"/>
        <v>0</v>
      </c>
      <c r="O1497" s="184">
        <f t="shared" si="553"/>
        <v>0</v>
      </c>
      <c r="P1497" s="181"/>
      <c r="Q1497" s="199"/>
      <c r="R1497" s="197" t="str">
        <f t="shared" si="524"/>
        <v/>
      </c>
      <c r="S1497" s="197" t="str">
        <f t="shared" si="554"/>
        <v/>
      </c>
    </row>
    <row r="1498" spans="1:19" ht="25.5" hidden="1">
      <c r="A1498" s="266">
        <v>94973</v>
      </c>
      <c r="B1498" s="208" t="s">
        <v>230</v>
      </c>
      <c r="C1498" s="127" t="s">
        <v>1757</v>
      </c>
      <c r="D1498" s="121" t="s">
        <v>238</v>
      </c>
      <c r="E1498" s="122">
        <v>338.42</v>
      </c>
      <c r="F1498" s="123">
        <f t="shared" si="548"/>
        <v>408</v>
      </c>
      <c r="G1498" s="206"/>
      <c r="H1498" s="183"/>
      <c r="I1498" s="182">
        <f t="shared" si="549"/>
        <v>0</v>
      </c>
      <c r="J1498" s="182">
        <f t="shared" si="550"/>
        <v>0</v>
      </c>
      <c r="K1498" s="179"/>
      <c r="L1498" s="183">
        <f t="shared" si="551"/>
        <v>0</v>
      </c>
      <c r="M1498" s="183">
        <f t="shared" si="551"/>
        <v>0</v>
      </c>
      <c r="N1498" s="184">
        <f t="shared" si="552"/>
        <v>0</v>
      </c>
      <c r="O1498" s="184">
        <f t="shared" si="553"/>
        <v>0</v>
      </c>
      <c r="P1498" s="181"/>
      <c r="Q1498" s="199"/>
      <c r="R1498" s="197" t="str">
        <f t="shared" si="524"/>
        <v/>
      </c>
      <c r="S1498" s="197" t="str">
        <f t="shared" si="554"/>
        <v/>
      </c>
    </row>
    <row r="1499" spans="1:19" ht="25.5" hidden="1">
      <c r="A1499" s="266">
        <v>94975</v>
      </c>
      <c r="B1499" s="208" t="s">
        <v>230</v>
      </c>
      <c r="C1499" s="127" t="s">
        <v>1758</v>
      </c>
      <c r="D1499" s="121" t="s">
        <v>238</v>
      </c>
      <c r="E1499" s="122">
        <v>370.67</v>
      </c>
      <c r="F1499" s="123">
        <f t="shared" si="548"/>
        <v>446.88</v>
      </c>
      <c r="G1499" s="206"/>
      <c r="H1499" s="183"/>
      <c r="I1499" s="182">
        <f t="shared" si="549"/>
        <v>0</v>
      </c>
      <c r="J1499" s="182">
        <f t="shared" si="550"/>
        <v>0</v>
      </c>
      <c r="K1499" s="179"/>
      <c r="L1499" s="183">
        <f t="shared" si="551"/>
        <v>0</v>
      </c>
      <c r="M1499" s="183">
        <f t="shared" si="551"/>
        <v>0</v>
      </c>
      <c r="N1499" s="184">
        <f t="shared" si="552"/>
        <v>0</v>
      </c>
      <c r="O1499" s="184">
        <f t="shared" si="553"/>
        <v>0</v>
      </c>
      <c r="P1499" s="181"/>
      <c r="Q1499" s="198"/>
      <c r="R1499" s="197" t="str">
        <f t="shared" si="524"/>
        <v/>
      </c>
      <c r="S1499" s="197" t="str">
        <f t="shared" si="554"/>
        <v/>
      </c>
    </row>
    <row r="1500" spans="1:19">
      <c r="A1500" s="266" t="s">
        <v>1759</v>
      </c>
      <c r="B1500" s="267"/>
      <c r="C1500" s="243" t="s">
        <v>1760</v>
      </c>
      <c r="D1500" s="121"/>
      <c r="E1500" s="122"/>
      <c r="F1500" s="123"/>
      <c r="G1500" s="244"/>
      <c r="H1500" s="207">
        <f t="shared" ref="H1500:H1501" si="555">F1500</f>
        <v>0</v>
      </c>
      <c r="I1500" s="248"/>
      <c r="J1500" s="249"/>
      <c r="K1500" s="179"/>
      <c r="L1500" s="250"/>
      <c r="M1500" s="251"/>
      <c r="N1500" s="248"/>
      <c r="O1500" s="249"/>
      <c r="P1500" s="181"/>
      <c r="Q1500" s="231" t="str">
        <f>IF(OR(SUM(J1502:J1555)&gt;0,SUM(O1502:O1555)&gt;0),"xx","")</f>
        <v>xx</v>
      </c>
      <c r="R1500" s="232" t="str">
        <f t="shared" si="524"/>
        <v>x</v>
      </c>
      <c r="S1500" s="197" t="str">
        <f t="shared" si="554"/>
        <v>x</v>
      </c>
    </row>
    <row r="1501" spans="1:19">
      <c r="A1501" s="266" t="s">
        <v>1761</v>
      </c>
      <c r="B1501" s="208"/>
      <c r="C1501" s="202" t="s">
        <v>1762</v>
      </c>
      <c r="D1501" s="121"/>
      <c r="E1501" s="122"/>
      <c r="F1501" s="123"/>
      <c r="G1501" s="124"/>
      <c r="H1501" s="207">
        <f t="shared" si="555"/>
        <v>0</v>
      </c>
      <c r="I1501" s="177"/>
      <c r="J1501" s="178"/>
      <c r="K1501" s="179"/>
      <c r="L1501" s="180"/>
      <c r="M1501" s="124"/>
      <c r="N1501" s="177"/>
      <c r="O1501" s="178"/>
      <c r="P1501" s="181"/>
      <c r="Q1501" s="195" t="str">
        <f>IF(OR(SUM(J1502:J1553)&gt;0,SUM(O1502:O1553)&gt;0),"xx","")</f>
        <v>xx</v>
      </c>
      <c r="R1501" s="196" t="str">
        <f t="shared" si="524"/>
        <v>x</v>
      </c>
      <c r="S1501" s="197" t="str">
        <f t="shared" si="554"/>
        <v>x</v>
      </c>
    </row>
    <row r="1502" spans="1:19" ht="25.5" hidden="1">
      <c r="A1502" s="266">
        <v>92873</v>
      </c>
      <c r="B1502" s="208" t="s">
        <v>230</v>
      </c>
      <c r="C1502" s="127" t="s">
        <v>1763</v>
      </c>
      <c r="D1502" s="121" t="s">
        <v>238</v>
      </c>
      <c r="E1502" s="122">
        <v>179.67</v>
      </c>
      <c r="F1502" s="123">
        <f t="shared" ref="F1502:F1553" si="556">IF(E1502=0,0,ROUND(E1502*(1+E$10)*(1-E$11),2))</f>
        <v>216.61</v>
      </c>
      <c r="G1502" s="206"/>
      <c r="H1502" s="183"/>
      <c r="I1502" s="182">
        <f t="shared" ref="I1502:I1553" si="557">IF(ISBLANK(E1502),0,ROUND(F1502*G1502,2))</f>
        <v>0</v>
      </c>
      <c r="J1502" s="182">
        <f t="shared" ref="J1502:J1553" si="558">IF(ISBLANK(G1502),0,ROUND(G1502*H1502,2))</f>
        <v>0</v>
      </c>
      <c r="K1502" s="179"/>
      <c r="L1502" s="183">
        <f t="shared" ref="L1502:M1553" si="559">G1502</f>
        <v>0</v>
      </c>
      <c r="M1502" s="183">
        <f t="shared" si="559"/>
        <v>0</v>
      </c>
      <c r="N1502" s="184">
        <f t="shared" ref="N1502:N1553" si="560">IF(ISBLANK(E1502),0,ROUND(F1502*L1502,2))</f>
        <v>0</v>
      </c>
      <c r="O1502" s="184">
        <f t="shared" ref="O1502:O1553" si="561">IF(ISBLANK(L1502),0,ROUND(L1502*M1502,2))</f>
        <v>0</v>
      </c>
      <c r="P1502" s="181"/>
      <c r="Q1502" s="199"/>
      <c r="R1502" s="197" t="str">
        <f t="shared" si="524"/>
        <v/>
      </c>
      <c r="S1502" s="197" t="str">
        <f t="shared" si="554"/>
        <v/>
      </c>
    </row>
    <row r="1503" spans="1:19" ht="25.5" hidden="1">
      <c r="A1503" s="266">
        <v>92874</v>
      </c>
      <c r="B1503" s="208" t="s">
        <v>230</v>
      </c>
      <c r="C1503" s="127" t="s">
        <v>1764</v>
      </c>
      <c r="D1503" s="121" t="s">
        <v>238</v>
      </c>
      <c r="E1503" s="122">
        <v>29.68</v>
      </c>
      <c r="F1503" s="123">
        <f t="shared" si="556"/>
        <v>35.78</v>
      </c>
      <c r="G1503" s="206"/>
      <c r="H1503" s="183"/>
      <c r="I1503" s="182">
        <f t="shared" si="557"/>
        <v>0</v>
      </c>
      <c r="J1503" s="182">
        <f t="shared" si="558"/>
        <v>0</v>
      </c>
      <c r="K1503" s="179"/>
      <c r="L1503" s="183">
        <f t="shared" si="559"/>
        <v>0</v>
      </c>
      <c r="M1503" s="183">
        <f t="shared" si="559"/>
        <v>0</v>
      </c>
      <c r="N1503" s="184">
        <f t="shared" si="560"/>
        <v>0</v>
      </c>
      <c r="O1503" s="184">
        <f t="shared" si="561"/>
        <v>0</v>
      </c>
      <c r="P1503" s="181"/>
      <c r="Q1503" s="199"/>
      <c r="R1503" s="197" t="str">
        <f t="shared" si="524"/>
        <v/>
      </c>
      <c r="S1503" s="197" t="str">
        <f t="shared" si="554"/>
        <v/>
      </c>
    </row>
    <row r="1504" spans="1:19" ht="38.25" hidden="1">
      <c r="A1504" s="266">
        <v>90853</v>
      </c>
      <c r="B1504" s="208" t="s">
        <v>230</v>
      </c>
      <c r="C1504" s="127" t="s">
        <v>1765</v>
      </c>
      <c r="D1504" s="121" t="s">
        <v>238</v>
      </c>
      <c r="E1504" s="122">
        <v>351.99</v>
      </c>
      <c r="F1504" s="123">
        <f t="shared" si="556"/>
        <v>424.36</v>
      </c>
      <c r="G1504" s="206"/>
      <c r="H1504" s="183"/>
      <c r="I1504" s="182">
        <f t="shared" si="557"/>
        <v>0</v>
      </c>
      <c r="J1504" s="182">
        <f t="shared" si="558"/>
        <v>0</v>
      </c>
      <c r="K1504" s="179"/>
      <c r="L1504" s="183">
        <f t="shared" si="559"/>
        <v>0</v>
      </c>
      <c r="M1504" s="183">
        <f t="shared" si="559"/>
        <v>0</v>
      </c>
      <c r="N1504" s="184">
        <f t="shared" si="560"/>
        <v>0</v>
      </c>
      <c r="O1504" s="184">
        <f t="shared" si="561"/>
        <v>0</v>
      </c>
      <c r="P1504" s="181"/>
      <c r="Q1504" s="199"/>
      <c r="R1504" s="197" t="str">
        <f t="shared" si="524"/>
        <v/>
      </c>
      <c r="S1504" s="197" t="str">
        <f t="shared" si="554"/>
        <v/>
      </c>
    </row>
    <row r="1505" spans="1:19" ht="38.25" hidden="1">
      <c r="A1505" s="266">
        <v>90854</v>
      </c>
      <c r="B1505" s="208" t="s">
        <v>230</v>
      </c>
      <c r="C1505" s="127" t="s">
        <v>1766</v>
      </c>
      <c r="D1505" s="121" t="s">
        <v>238</v>
      </c>
      <c r="E1505" s="122">
        <v>340.79</v>
      </c>
      <c r="F1505" s="123">
        <f t="shared" si="556"/>
        <v>410.86</v>
      </c>
      <c r="G1505" s="206"/>
      <c r="H1505" s="183"/>
      <c r="I1505" s="182">
        <f t="shared" si="557"/>
        <v>0</v>
      </c>
      <c r="J1505" s="182">
        <f t="shared" si="558"/>
        <v>0</v>
      </c>
      <c r="K1505" s="179"/>
      <c r="L1505" s="183">
        <f t="shared" si="559"/>
        <v>0</v>
      </c>
      <c r="M1505" s="183">
        <f t="shared" si="559"/>
        <v>0</v>
      </c>
      <c r="N1505" s="184">
        <f t="shared" si="560"/>
        <v>0</v>
      </c>
      <c r="O1505" s="184">
        <f t="shared" si="561"/>
        <v>0</v>
      </c>
      <c r="P1505" s="181"/>
      <c r="Q1505" s="199"/>
      <c r="R1505" s="197" t="str">
        <f t="shared" si="524"/>
        <v/>
      </c>
      <c r="S1505" s="197" t="str">
        <f t="shared" si="554"/>
        <v/>
      </c>
    </row>
    <row r="1506" spans="1:19" ht="38.25" hidden="1">
      <c r="A1506" s="266">
        <v>90855</v>
      </c>
      <c r="B1506" s="208" t="s">
        <v>230</v>
      </c>
      <c r="C1506" s="127" t="s">
        <v>1767</v>
      </c>
      <c r="D1506" s="121" t="s">
        <v>238</v>
      </c>
      <c r="E1506" s="122">
        <v>376.66</v>
      </c>
      <c r="F1506" s="123">
        <f t="shared" si="556"/>
        <v>454.1</v>
      </c>
      <c r="G1506" s="206"/>
      <c r="H1506" s="183"/>
      <c r="I1506" s="182">
        <f t="shared" si="557"/>
        <v>0</v>
      </c>
      <c r="J1506" s="182">
        <f t="shared" si="558"/>
        <v>0</v>
      </c>
      <c r="K1506" s="179"/>
      <c r="L1506" s="183">
        <f t="shared" si="559"/>
        <v>0</v>
      </c>
      <c r="M1506" s="183">
        <f t="shared" si="559"/>
        <v>0</v>
      </c>
      <c r="N1506" s="184">
        <f t="shared" si="560"/>
        <v>0</v>
      </c>
      <c r="O1506" s="184">
        <f t="shared" si="561"/>
        <v>0</v>
      </c>
      <c r="P1506" s="181"/>
      <c r="Q1506" s="199"/>
      <c r="R1506" s="197" t="str">
        <f t="shared" si="524"/>
        <v/>
      </c>
      <c r="S1506" s="197" t="str">
        <f t="shared" si="554"/>
        <v/>
      </c>
    </row>
    <row r="1507" spans="1:19" ht="38.25" hidden="1">
      <c r="A1507" s="266">
        <v>90856</v>
      </c>
      <c r="B1507" s="208" t="s">
        <v>230</v>
      </c>
      <c r="C1507" s="127" t="s">
        <v>1768</v>
      </c>
      <c r="D1507" s="121" t="s">
        <v>238</v>
      </c>
      <c r="E1507" s="122">
        <v>355.98</v>
      </c>
      <c r="F1507" s="123">
        <f t="shared" si="556"/>
        <v>429.17</v>
      </c>
      <c r="G1507" s="206"/>
      <c r="H1507" s="183"/>
      <c r="I1507" s="182">
        <f t="shared" si="557"/>
        <v>0</v>
      </c>
      <c r="J1507" s="182">
        <f t="shared" si="558"/>
        <v>0</v>
      </c>
      <c r="K1507" s="179"/>
      <c r="L1507" s="183">
        <f t="shared" si="559"/>
        <v>0</v>
      </c>
      <c r="M1507" s="183">
        <f t="shared" si="559"/>
        <v>0</v>
      </c>
      <c r="N1507" s="184">
        <f t="shared" si="560"/>
        <v>0</v>
      </c>
      <c r="O1507" s="184">
        <f t="shared" si="561"/>
        <v>0</v>
      </c>
      <c r="P1507" s="181"/>
      <c r="Q1507" s="199"/>
      <c r="R1507" s="197" t="str">
        <f t="shared" si="524"/>
        <v/>
      </c>
      <c r="S1507" s="197" t="str">
        <f t="shared" si="554"/>
        <v/>
      </c>
    </row>
    <row r="1508" spans="1:19" ht="38.25" hidden="1">
      <c r="A1508" s="266">
        <v>90857</v>
      </c>
      <c r="B1508" s="208" t="s">
        <v>230</v>
      </c>
      <c r="C1508" s="127" t="s">
        <v>1769</v>
      </c>
      <c r="D1508" s="121" t="s">
        <v>238</v>
      </c>
      <c r="E1508" s="122">
        <v>343.43</v>
      </c>
      <c r="F1508" s="123">
        <f t="shared" si="556"/>
        <v>414.04</v>
      </c>
      <c r="G1508" s="206"/>
      <c r="H1508" s="183"/>
      <c r="I1508" s="182">
        <f t="shared" si="557"/>
        <v>0</v>
      </c>
      <c r="J1508" s="182">
        <f t="shared" si="558"/>
        <v>0</v>
      </c>
      <c r="K1508" s="179"/>
      <c r="L1508" s="183">
        <f t="shared" si="559"/>
        <v>0</v>
      </c>
      <c r="M1508" s="183">
        <f t="shared" si="559"/>
        <v>0</v>
      </c>
      <c r="N1508" s="184">
        <f t="shared" si="560"/>
        <v>0</v>
      </c>
      <c r="O1508" s="184">
        <f t="shared" si="561"/>
        <v>0</v>
      </c>
      <c r="P1508" s="181"/>
      <c r="Q1508" s="199"/>
      <c r="R1508" s="197" t="str">
        <f t="shared" si="524"/>
        <v/>
      </c>
      <c r="S1508" s="197" t="str">
        <f t="shared" si="554"/>
        <v/>
      </c>
    </row>
    <row r="1509" spans="1:19" ht="38.25" hidden="1">
      <c r="A1509" s="266">
        <v>90858</v>
      </c>
      <c r="B1509" s="208" t="s">
        <v>230</v>
      </c>
      <c r="C1509" s="127" t="s">
        <v>1770</v>
      </c>
      <c r="D1509" s="121" t="s">
        <v>238</v>
      </c>
      <c r="E1509" s="122">
        <v>394.97</v>
      </c>
      <c r="F1509" s="123">
        <f t="shared" si="556"/>
        <v>476.18</v>
      </c>
      <c r="G1509" s="206"/>
      <c r="H1509" s="183"/>
      <c r="I1509" s="182">
        <f t="shared" si="557"/>
        <v>0</v>
      </c>
      <c r="J1509" s="182">
        <f t="shared" si="558"/>
        <v>0</v>
      </c>
      <c r="K1509" s="179"/>
      <c r="L1509" s="183">
        <f t="shared" si="559"/>
        <v>0</v>
      </c>
      <c r="M1509" s="183">
        <f t="shared" si="559"/>
        <v>0</v>
      </c>
      <c r="N1509" s="184">
        <f t="shared" si="560"/>
        <v>0</v>
      </c>
      <c r="O1509" s="184">
        <f t="shared" si="561"/>
        <v>0</v>
      </c>
      <c r="P1509" s="181"/>
      <c r="Q1509" s="199"/>
      <c r="R1509" s="197" t="str">
        <f t="shared" ref="R1509:R1572" si="562">IF(Q1509="X","x",IF(Q1509="xx","x",IF(O1509&gt;0,"x","")))</f>
        <v/>
      </c>
      <c r="S1509" s="197" t="str">
        <f t="shared" si="554"/>
        <v/>
      </c>
    </row>
    <row r="1510" spans="1:19" ht="38.25" hidden="1">
      <c r="A1510" s="266">
        <v>90859</v>
      </c>
      <c r="B1510" s="208" t="s">
        <v>230</v>
      </c>
      <c r="C1510" s="127" t="s">
        <v>1771</v>
      </c>
      <c r="D1510" s="121" t="s">
        <v>238</v>
      </c>
      <c r="E1510" s="122">
        <v>333.55</v>
      </c>
      <c r="F1510" s="123">
        <f t="shared" si="556"/>
        <v>402.13</v>
      </c>
      <c r="G1510" s="206"/>
      <c r="H1510" s="183"/>
      <c r="I1510" s="182">
        <f t="shared" si="557"/>
        <v>0</v>
      </c>
      <c r="J1510" s="182">
        <f t="shared" si="558"/>
        <v>0</v>
      </c>
      <c r="K1510" s="179"/>
      <c r="L1510" s="183">
        <f t="shared" si="559"/>
        <v>0</v>
      </c>
      <c r="M1510" s="183">
        <f t="shared" si="559"/>
        <v>0</v>
      </c>
      <c r="N1510" s="184">
        <f t="shared" si="560"/>
        <v>0</v>
      </c>
      <c r="O1510" s="184">
        <f t="shared" si="561"/>
        <v>0</v>
      </c>
      <c r="P1510" s="181"/>
      <c r="Q1510" s="199"/>
      <c r="R1510" s="197" t="str">
        <f t="shared" si="562"/>
        <v/>
      </c>
      <c r="S1510" s="197" t="str">
        <f t="shared" si="554"/>
        <v/>
      </c>
    </row>
    <row r="1511" spans="1:19" ht="38.25" hidden="1">
      <c r="A1511" s="266">
        <v>90860</v>
      </c>
      <c r="B1511" s="208" t="s">
        <v>230</v>
      </c>
      <c r="C1511" s="127" t="s">
        <v>1772</v>
      </c>
      <c r="D1511" s="121" t="s">
        <v>238</v>
      </c>
      <c r="E1511" s="122">
        <v>339.09</v>
      </c>
      <c r="F1511" s="123">
        <f t="shared" si="556"/>
        <v>408.81</v>
      </c>
      <c r="G1511" s="206"/>
      <c r="H1511" s="183"/>
      <c r="I1511" s="182">
        <f t="shared" si="557"/>
        <v>0</v>
      </c>
      <c r="J1511" s="182">
        <f t="shared" si="558"/>
        <v>0</v>
      </c>
      <c r="K1511" s="179"/>
      <c r="L1511" s="183">
        <f t="shared" si="559"/>
        <v>0</v>
      </c>
      <c r="M1511" s="183">
        <f t="shared" si="559"/>
        <v>0</v>
      </c>
      <c r="N1511" s="184">
        <f t="shared" si="560"/>
        <v>0</v>
      </c>
      <c r="O1511" s="184">
        <f t="shared" si="561"/>
        <v>0</v>
      </c>
      <c r="P1511" s="181"/>
      <c r="Q1511" s="199"/>
      <c r="R1511" s="197" t="str">
        <f t="shared" si="562"/>
        <v/>
      </c>
      <c r="S1511" s="197" t="str">
        <f t="shared" si="554"/>
        <v/>
      </c>
    </row>
    <row r="1512" spans="1:19" ht="38.25" hidden="1">
      <c r="A1512" s="266">
        <v>90861</v>
      </c>
      <c r="B1512" s="208" t="s">
        <v>230</v>
      </c>
      <c r="C1512" s="127" t="s">
        <v>1773</v>
      </c>
      <c r="D1512" s="121" t="s">
        <v>238</v>
      </c>
      <c r="E1512" s="122">
        <v>346.75</v>
      </c>
      <c r="F1512" s="123">
        <f t="shared" si="556"/>
        <v>418.04</v>
      </c>
      <c r="G1512" s="206"/>
      <c r="H1512" s="183"/>
      <c r="I1512" s="182">
        <f t="shared" si="557"/>
        <v>0</v>
      </c>
      <c r="J1512" s="182">
        <f t="shared" si="558"/>
        <v>0</v>
      </c>
      <c r="K1512" s="179"/>
      <c r="L1512" s="183">
        <f t="shared" si="559"/>
        <v>0</v>
      </c>
      <c r="M1512" s="183">
        <f t="shared" si="559"/>
        <v>0</v>
      </c>
      <c r="N1512" s="184">
        <f t="shared" si="560"/>
        <v>0</v>
      </c>
      <c r="O1512" s="184">
        <f t="shared" si="561"/>
        <v>0</v>
      </c>
      <c r="P1512" s="181"/>
      <c r="Q1512" s="199"/>
      <c r="R1512" s="197" t="str">
        <f t="shared" si="562"/>
        <v/>
      </c>
      <c r="S1512" s="197" t="str">
        <f t="shared" si="554"/>
        <v/>
      </c>
    </row>
    <row r="1513" spans="1:19" ht="38.25" hidden="1">
      <c r="A1513" s="266">
        <v>90862</v>
      </c>
      <c r="B1513" s="208" t="s">
        <v>230</v>
      </c>
      <c r="C1513" s="127" t="s">
        <v>1774</v>
      </c>
      <c r="D1513" s="121" t="s">
        <v>238</v>
      </c>
      <c r="E1513" s="122">
        <v>312.39999999999998</v>
      </c>
      <c r="F1513" s="123">
        <f t="shared" si="556"/>
        <v>376.63</v>
      </c>
      <c r="G1513" s="206"/>
      <c r="H1513" s="183"/>
      <c r="I1513" s="182">
        <f t="shared" si="557"/>
        <v>0</v>
      </c>
      <c r="J1513" s="182">
        <f t="shared" si="558"/>
        <v>0</v>
      </c>
      <c r="K1513" s="179"/>
      <c r="L1513" s="183">
        <f t="shared" si="559"/>
        <v>0</v>
      </c>
      <c r="M1513" s="183">
        <f t="shared" si="559"/>
        <v>0</v>
      </c>
      <c r="N1513" s="184">
        <f t="shared" si="560"/>
        <v>0</v>
      </c>
      <c r="O1513" s="184">
        <f t="shared" si="561"/>
        <v>0</v>
      </c>
      <c r="P1513" s="181"/>
      <c r="Q1513" s="199"/>
      <c r="R1513" s="197" t="str">
        <f t="shared" si="562"/>
        <v/>
      </c>
      <c r="S1513" s="197" t="str">
        <f t="shared" si="554"/>
        <v/>
      </c>
    </row>
    <row r="1514" spans="1:19" ht="38.25">
      <c r="A1514" s="266">
        <v>92718</v>
      </c>
      <c r="B1514" s="208" t="s">
        <v>230</v>
      </c>
      <c r="C1514" s="127" t="s">
        <v>1775</v>
      </c>
      <c r="D1514" s="121" t="s">
        <v>238</v>
      </c>
      <c r="E1514" s="122">
        <v>450.53</v>
      </c>
      <c r="F1514" s="123">
        <f t="shared" si="556"/>
        <v>543.16</v>
      </c>
      <c r="G1514" s="206">
        <v>5</v>
      </c>
      <c r="H1514" s="207">
        <f>F1514</f>
        <v>543.16</v>
      </c>
      <c r="I1514" s="182">
        <f t="shared" si="557"/>
        <v>2715.8</v>
      </c>
      <c r="J1514" s="182">
        <f t="shared" si="558"/>
        <v>2715.8</v>
      </c>
      <c r="K1514" s="179"/>
      <c r="L1514" s="183">
        <f t="shared" si="559"/>
        <v>5</v>
      </c>
      <c r="M1514" s="183">
        <f t="shared" si="559"/>
        <v>543.16</v>
      </c>
      <c r="N1514" s="184">
        <f t="shared" si="560"/>
        <v>2715.8</v>
      </c>
      <c r="O1514" s="184">
        <f t="shared" si="561"/>
        <v>2715.8</v>
      </c>
      <c r="P1514" s="181"/>
      <c r="Q1514" s="236"/>
      <c r="R1514" s="237" t="str">
        <f t="shared" si="562"/>
        <v>x</v>
      </c>
      <c r="S1514" s="197" t="str">
        <f t="shared" si="554"/>
        <v>x</v>
      </c>
    </row>
    <row r="1515" spans="1:19" ht="38.25" hidden="1">
      <c r="A1515" s="266">
        <v>92719</v>
      </c>
      <c r="B1515" s="208" t="s">
        <v>230</v>
      </c>
      <c r="C1515" s="127" t="s">
        <v>1776</v>
      </c>
      <c r="D1515" s="121" t="s">
        <v>238</v>
      </c>
      <c r="E1515" s="122">
        <v>305.22000000000003</v>
      </c>
      <c r="F1515" s="123">
        <f t="shared" si="556"/>
        <v>367.97</v>
      </c>
      <c r="G1515" s="206"/>
      <c r="H1515" s="183"/>
      <c r="I1515" s="182">
        <f t="shared" si="557"/>
        <v>0</v>
      </c>
      <c r="J1515" s="182">
        <f t="shared" si="558"/>
        <v>0</v>
      </c>
      <c r="K1515" s="179"/>
      <c r="L1515" s="183">
        <f t="shared" si="559"/>
        <v>0</v>
      </c>
      <c r="M1515" s="183">
        <f t="shared" si="559"/>
        <v>0</v>
      </c>
      <c r="N1515" s="184">
        <f t="shared" si="560"/>
        <v>0</v>
      </c>
      <c r="O1515" s="184">
        <f t="shared" si="561"/>
        <v>0</v>
      </c>
      <c r="P1515" s="181"/>
      <c r="Q1515" s="199"/>
      <c r="R1515" s="197" t="str">
        <f t="shared" si="562"/>
        <v/>
      </c>
      <c r="S1515" s="197" t="str">
        <f t="shared" si="554"/>
        <v/>
      </c>
    </row>
    <row r="1516" spans="1:19" ht="38.25" hidden="1">
      <c r="A1516" s="266">
        <v>92720</v>
      </c>
      <c r="B1516" s="208" t="s">
        <v>230</v>
      </c>
      <c r="C1516" s="127" t="s">
        <v>1777</v>
      </c>
      <c r="D1516" s="121" t="s">
        <v>238</v>
      </c>
      <c r="E1516" s="122">
        <v>345.76</v>
      </c>
      <c r="F1516" s="123">
        <f t="shared" si="556"/>
        <v>416.85</v>
      </c>
      <c r="G1516" s="206"/>
      <c r="H1516" s="183"/>
      <c r="I1516" s="182">
        <f t="shared" si="557"/>
        <v>0</v>
      </c>
      <c r="J1516" s="182">
        <f t="shared" si="558"/>
        <v>0</v>
      </c>
      <c r="K1516" s="179"/>
      <c r="L1516" s="183">
        <f t="shared" si="559"/>
        <v>0</v>
      </c>
      <c r="M1516" s="183">
        <f t="shared" si="559"/>
        <v>0</v>
      </c>
      <c r="N1516" s="184">
        <f t="shared" si="560"/>
        <v>0</v>
      </c>
      <c r="O1516" s="184">
        <f t="shared" si="561"/>
        <v>0</v>
      </c>
      <c r="P1516" s="181"/>
      <c r="Q1516" s="199"/>
      <c r="R1516" s="197" t="str">
        <f t="shared" si="562"/>
        <v/>
      </c>
      <c r="S1516" s="197" t="str">
        <f t="shared" si="554"/>
        <v/>
      </c>
    </row>
    <row r="1517" spans="1:19" ht="38.25" hidden="1">
      <c r="A1517" s="266">
        <v>92721</v>
      </c>
      <c r="B1517" s="208" t="s">
        <v>230</v>
      </c>
      <c r="C1517" s="127" t="s">
        <v>1778</v>
      </c>
      <c r="D1517" s="121" t="s">
        <v>238</v>
      </c>
      <c r="E1517" s="122">
        <v>296.33</v>
      </c>
      <c r="F1517" s="123">
        <f t="shared" si="556"/>
        <v>357.26</v>
      </c>
      <c r="G1517" s="206"/>
      <c r="H1517" s="183"/>
      <c r="I1517" s="182">
        <f t="shared" si="557"/>
        <v>0</v>
      </c>
      <c r="J1517" s="182">
        <f t="shared" si="558"/>
        <v>0</v>
      </c>
      <c r="K1517" s="179"/>
      <c r="L1517" s="183">
        <f t="shared" si="559"/>
        <v>0</v>
      </c>
      <c r="M1517" s="183">
        <f t="shared" si="559"/>
        <v>0</v>
      </c>
      <c r="N1517" s="184">
        <f t="shared" si="560"/>
        <v>0</v>
      </c>
      <c r="O1517" s="184">
        <f t="shared" si="561"/>
        <v>0</v>
      </c>
      <c r="P1517" s="181"/>
      <c r="Q1517" s="199"/>
      <c r="R1517" s="197" t="str">
        <f t="shared" si="562"/>
        <v/>
      </c>
      <c r="S1517" s="197" t="str">
        <f t="shared" si="554"/>
        <v/>
      </c>
    </row>
    <row r="1518" spans="1:19" ht="38.25" hidden="1">
      <c r="A1518" s="266">
        <v>92722</v>
      </c>
      <c r="B1518" s="208" t="s">
        <v>230</v>
      </c>
      <c r="C1518" s="127" t="s">
        <v>1779</v>
      </c>
      <c r="D1518" s="121" t="s">
        <v>238</v>
      </c>
      <c r="E1518" s="122">
        <v>342.07</v>
      </c>
      <c r="F1518" s="123">
        <f t="shared" si="556"/>
        <v>412.4</v>
      </c>
      <c r="G1518" s="206"/>
      <c r="H1518" s="183"/>
      <c r="I1518" s="182">
        <f t="shared" si="557"/>
        <v>0</v>
      </c>
      <c r="J1518" s="182">
        <f t="shared" si="558"/>
        <v>0</v>
      </c>
      <c r="K1518" s="179"/>
      <c r="L1518" s="183">
        <f t="shared" si="559"/>
        <v>0</v>
      </c>
      <c r="M1518" s="183">
        <f t="shared" si="559"/>
        <v>0</v>
      </c>
      <c r="N1518" s="184">
        <f t="shared" si="560"/>
        <v>0</v>
      </c>
      <c r="O1518" s="184">
        <f t="shared" si="561"/>
        <v>0</v>
      </c>
      <c r="P1518" s="181"/>
      <c r="Q1518" s="199"/>
      <c r="R1518" s="197" t="str">
        <f t="shared" si="562"/>
        <v/>
      </c>
      <c r="S1518" s="197" t="str">
        <f t="shared" si="554"/>
        <v/>
      </c>
    </row>
    <row r="1519" spans="1:19" ht="38.25" hidden="1">
      <c r="A1519" s="266">
        <v>92723</v>
      </c>
      <c r="B1519" s="208" t="s">
        <v>230</v>
      </c>
      <c r="C1519" s="127" t="s">
        <v>1780</v>
      </c>
      <c r="D1519" s="121" t="s">
        <v>238</v>
      </c>
      <c r="E1519" s="122">
        <v>333.83</v>
      </c>
      <c r="F1519" s="123">
        <f t="shared" si="556"/>
        <v>402.47</v>
      </c>
      <c r="G1519" s="206"/>
      <c r="H1519" s="183"/>
      <c r="I1519" s="182">
        <f t="shared" si="557"/>
        <v>0</v>
      </c>
      <c r="J1519" s="182">
        <f t="shared" si="558"/>
        <v>0</v>
      </c>
      <c r="K1519" s="179"/>
      <c r="L1519" s="183">
        <f t="shared" si="559"/>
        <v>0</v>
      </c>
      <c r="M1519" s="183">
        <f t="shared" si="559"/>
        <v>0</v>
      </c>
      <c r="N1519" s="184">
        <f t="shared" si="560"/>
        <v>0</v>
      </c>
      <c r="O1519" s="184">
        <f t="shared" si="561"/>
        <v>0</v>
      </c>
      <c r="P1519" s="181"/>
      <c r="Q1519" s="199"/>
      <c r="R1519" s="197" t="str">
        <f t="shared" si="562"/>
        <v/>
      </c>
      <c r="S1519" s="197" t="str">
        <f t="shared" si="554"/>
        <v/>
      </c>
    </row>
    <row r="1520" spans="1:19" ht="38.25" hidden="1">
      <c r="A1520" s="266">
        <v>92724</v>
      </c>
      <c r="B1520" s="208" t="s">
        <v>230</v>
      </c>
      <c r="C1520" s="127" t="s">
        <v>1781</v>
      </c>
      <c r="D1520" s="121" t="s">
        <v>238</v>
      </c>
      <c r="E1520" s="122">
        <v>330.58</v>
      </c>
      <c r="F1520" s="123">
        <f t="shared" si="556"/>
        <v>398.55</v>
      </c>
      <c r="G1520" s="206"/>
      <c r="H1520" s="183"/>
      <c r="I1520" s="182">
        <f t="shared" si="557"/>
        <v>0</v>
      </c>
      <c r="J1520" s="182">
        <f t="shared" si="558"/>
        <v>0</v>
      </c>
      <c r="K1520" s="179"/>
      <c r="L1520" s="183">
        <f t="shared" si="559"/>
        <v>0</v>
      </c>
      <c r="M1520" s="183">
        <f t="shared" si="559"/>
        <v>0</v>
      </c>
      <c r="N1520" s="184">
        <f t="shared" si="560"/>
        <v>0</v>
      </c>
      <c r="O1520" s="184">
        <f t="shared" si="561"/>
        <v>0</v>
      </c>
      <c r="P1520" s="181"/>
      <c r="Q1520" s="199"/>
      <c r="R1520" s="197" t="str">
        <f t="shared" si="562"/>
        <v/>
      </c>
      <c r="S1520" s="197" t="str">
        <f t="shared" si="554"/>
        <v/>
      </c>
    </row>
    <row r="1521" spans="1:19" ht="38.25" hidden="1">
      <c r="A1521" s="266">
        <v>92725</v>
      </c>
      <c r="B1521" s="208" t="s">
        <v>230</v>
      </c>
      <c r="C1521" s="127" t="s">
        <v>1782</v>
      </c>
      <c r="D1521" s="121" t="s">
        <v>238</v>
      </c>
      <c r="E1521" s="122">
        <v>329.2</v>
      </c>
      <c r="F1521" s="123">
        <f t="shared" si="556"/>
        <v>396.88</v>
      </c>
      <c r="G1521" s="206"/>
      <c r="H1521" s="183"/>
      <c r="I1521" s="182">
        <f t="shared" si="557"/>
        <v>0</v>
      </c>
      <c r="J1521" s="182">
        <f t="shared" si="558"/>
        <v>0</v>
      </c>
      <c r="K1521" s="179"/>
      <c r="L1521" s="183">
        <f t="shared" si="559"/>
        <v>0</v>
      </c>
      <c r="M1521" s="183">
        <f t="shared" si="559"/>
        <v>0</v>
      </c>
      <c r="N1521" s="184">
        <f t="shared" si="560"/>
        <v>0</v>
      </c>
      <c r="O1521" s="184">
        <f t="shared" si="561"/>
        <v>0</v>
      </c>
      <c r="P1521" s="181"/>
      <c r="Q1521" s="199"/>
      <c r="R1521" s="197" t="str">
        <f t="shared" si="562"/>
        <v/>
      </c>
      <c r="S1521" s="197" t="str">
        <f t="shared" si="554"/>
        <v/>
      </c>
    </row>
    <row r="1522" spans="1:19" ht="38.25" hidden="1">
      <c r="A1522" s="266">
        <v>92726</v>
      </c>
      <c r="B1522" s="208" t="s">
        <v>230</v>
      </c>
      <c r="C1522" s="127" t="s">
        <v>1783</v>
      </c>
      <c r="D1522" s="121" t="s">
        <v>238</v>
      </c>
      <c r="E1522" s="122">
        <v>326.91000000000003</v>
      </c>
      <c r="F1522" s="123">
        <f t="shared" si="556"/>
        <v>394.12</v>
      </c>
      <c r="G1522" s="206"/>
      <c r="H1522" s="183"/>
      <c r="I1522" s="182">
        <f t="shared" si="557"/>
        <v>0</v>
      </c>
      <c r="J1522" s="182">
        <f t="shared" si="558"/>
        <v>0</v>
      </c>
      <c r="K1522" s="179"/>
      <c r="L1522" s="183">
        <f t="shared" si="559"/>
        <v>0</v>
      </c>
      <c r="M1522" s="183">
        <f t="shared" si="559"/>
        <v>0</v>
      </c>
      <c r="N1522" s="184">
        <f t="shared" si="560"/>
        <v>0</v>
      </c>
      <c r="O1522" s="184">
        <f t="shared" si="561"/>
        <v>0</v>
      </c>
      <c r="P1522" s="181"/>
      <c r="Q1522" s="199"/>
      <c r="R1522" s="197" t="str">
        <f t="shared" si="562"/>
        <v/>
      </c>
      <c r="S1522" s="197" t="str">
        <f t="shared" si="554"/>
        <v/>
      </c>
    </row>
    <row r="1523" spans="1:19" ht="38.25" hidden="1">
      <c r="A1523" s="266">
        <v>92727</v>
      </c>
      <c r="B1523" s="208" t="s">
        <v>230</v>
      </c>
      <c r="C1523" s="127" t="s">
        <v>1784</v>
      </c>
      <c r="D1523" s="121" t="s">
        <v>238</v>
      </c>
      <c r="E1523" s="122">
        <v>386.78</v>
      </c>
      <c r="F1523" s="123">
        <f t="shared" si="556"/>
        <v>466.3</v>
      </c>
      <c r="G1523" s="206"/>
      <c r="H1523" s="183"/>
      <c r="I1523" s="182">
        <f t="shared" si="557"/>
        <v>0</v>
      </c>
      <c r="J1523" s="182">
        <f t="shared" si="558"/>
        <v>0</v>
      </c>
      <c r="K1523" s="179"/>
      <c r="L1523" s="183">
        <f t="shared" si="559"/>
        <v>0</v>
      </c>
      <c r="M1523" s="183">
        <f t="shared" si="559"/>
        <v>0</v>
      </c>
      <c r="N1523" s="184">
        <f t="shared" si="560"/>
        <v>0</v>
      </c>
      <c r="O1523" s="184">
        <f t="shared" si="561"/>
        <v>0</v>
      </c>
      <c r="P1523" s="181"/>
      <c r="Q1523" s="199"/>
      <c r="R1523" s="197" t="str">
        <f t="shared" si="562"/>
        <v/>
      </c>
      <c r="S1523" s="197" t="str">
        <f t="shared" si="554"/>
        <v/>
      </c>
    </row>
    <row r="1524" spans="1:19" ht="38.25" hidden="1">
      <c r="A1524" s="266">
        <v>92728</v>
      </c>
      <c r="B1524" s="208" t="s">
        <v>230</v>
      </c>
      <c r="C1524" s="127" t="s">
        <v>1785</v>
      </c>
      <c r="D1524" s="121" t="s">
        <v>238</v>
      </c>
      <c r="E1524" s="122">
        <v>363.63</v>
      </c>
      <c r="F1524" s="123">
        <f t="shared" si="556"/>
        <v>438.39</v>
      </c>
      <c r="G1524" s="206"/>
      <c r="H1524" s="183"/>
      <c r="I1524" s="182">
        <f t="shared" si="557"/>
        <v>0</v>
      </c>
      <c r="J1524" s="182">
        <f t="shared" si="558"/>
        <v>0</v>
      </c>
      <c r="K1524" s="179"/>
      <c r="L1524" s="183">
        <f t="shared" si="559"/>
        <v>0</v>
      </c>
      <c r="M1524" s="183">
        <f t="shared" si="559"/>
        <v>0</v>
      </c>
      <c r="N1524" s="184">
        <f t="shared" si="560"/>
        <v>0</v>
      </c>
      <c r="O1524" s="184">
        <f t="shared" si="561"/>
        <v>0</v>
      </c>
      <c r="P1524" s="181"/>
      <c r="Q1524" s="199"/>
      <c r="R1524" s="197" t="str">
        <f t="shared" si="562"/>
        <v/>
      </c>
      <c r="S1524" s="197" t="str">
        <f t="shared" si="554"/>
        <v/>
      </c>
    </row>
    <row r="1525" spans="1:19" ht="38.25" hidden="1">
      <c r="A1525" s="266">
        <v>92729</v>
      </c>
      <c r="B1525" s="208" t="s">
        <v>230</v>
      </c>
      <c r="C1525" s="127" t="s">
        <v>1786</v>
      </c>
      <c r="D1525" s="121" t="s">
        <v>238</v>
      </c>
      <c r="E1525" s="122">
        <v>353.82</v>
      </c>
      <c r="F1525" s="123">
        <f t="shared" si="556"/>
        <v>426.57</v>
      </c>
      <c r="G1525" s="206"/>
      <c r="H1525" s="183"/>
      <c r="I1525" s="182">
        <f t="shared" si="557"/>
        <v>0</v>
      </c>
      <c r="J1525" s="182">
        <f t="shared" si="558"/>
        <v>0</v>
      </c>
      <c r="K1525" s="179"/>
      <c r="L1525" s="183">
        <f t="shared" si="559"/>
        <v>0</v>
      </c>
      <c r="M1525" s="183">
        <f t="shared" si="559"/>
        <v>0</v>
      </c>
      <c r="N1525" s="184">
        <f t="shared" si="560"/>
        <v>0</v>
      </c>
      <c r="O1525" s="184">
        <f t="shared" si="561"/>
        <v>0</v>
      </c>
      <c r="P1525" s="181"/>
      <c r="Q1525" s="199"/>
      <c r="R1525" s="197" t="str">
        <f t="shared" si="562"/>
        <v/>
      </c>
      <c r="S1525" s="197" t="str">
        <f t="shared" si="554"/>
        <v/>
      </c>
    </row>
    <row r="1526" spans="1:19" ht="51" hidden="1">
      <c r="A1526" s="266">
        <v>92730</v>
      </c>
      <c r="B1526" s="208" t="s">
        <v>230</v>
      </c>
      <c r="C1526" s="127" t="s">
        <v>1787</v>
      </c>
      <c r="D1526" s="121" t="s">
        <v>238</v>
      </c>
      <c r="E1526" s="122">
        <v>337.48</v>
      </c>
      <c r="F1526" s="123">
        <f t="shared" si="556"/>
        <v>406.87</v>
      </c>
      <c r="G1526" s="206"/>
      <c r="H1526" s="183"/>
      <c r="I1526" s="182">
        <f t="shared" si="557"/>
        <v>0</v>
      </c>
      <c r="J1526" s="182">
        <f t="shared" si="558"/>
        <v>0</v>
      </c>
      <c r="K1526" s="179"/>
      <c r="L1526" s="183">
        <f t="shared" si="559"/>
        <v>0</v>
      </c>
      <c r="M1526" s="183">
        <f t="shared" si="559"/>
        <v>0</v>
      </c>
      <c r="N1526" s="184">
        <f t="shared" si="560"/>
        <v>0</v>
      </c>
      <c r="O1526" s="184">
        <f t="shared" si="561"/>
        <v>0</v>
      </c>
      <c r="P1526" s="181"/>
      <c r="Q1526" s="199"/>
      <c r="R1526" s="197" t="str">
        <f t="shared" si="562"/>
        <v/>
      </c>
      <c r="S1526" s="197" t="str">
        <f t="shared" si="554"/>
        <v/>
      </c>
    </row>
    <row r="1527" spans="1:19" ht="38.25" hidden="1">
      <c r="A1527" s="266">
        <v>92731</v>
      </c>
      <c r="B1527" s="208" t="s">
        <v>230</v>
      </c>
      <c r="C1527" s="127" t="s">
        <v>1788</v>
      </c>
      <c r="D1527" s="121" t="s">
        <v>238</v>
      </c>
      <c r="E1527" s="122">
        <v>356.39</v>
      </c>
      <c r="F1527" s="123">
        <f t="shared" si="556"/>
        <v>429.66</v>
      </c>
      <c r="G1527" s="206"/>
      <c r="H1527" s="183"/>
      <c r="I1527" s="182">
        <f t="shared" si="557"/>
        <v>0</v>
      </c>
      <c r="J1527" s="182">
        <f t="shared" si="558"/>
        <v>0</v>
      </c>
      <c r="K1527" s="179"/>
      <c r="L1527" s="183">
        <f t="shared" si="559"/>
        <v>0</v>
      </c>
      <c r="M1527" s="183">
        <f t="shared" si="559"/>
        <v>0</v>
      </c>
      <c r="N1527" s="184">
        <f t="shared" si="560"/>
        <v>0</v>
      </c>
      <c r="O1527" s="184">
        <f t="shared" si="561"/>
        <v>0</v>
      </c>
      <c r="P1527" s="181"/>
      <c r="Q1527" s="199"/>
      <c r="R1527" s="197" t="str">
        <f t="shared" si="562"/>
        <v/>
      </c>
      <c r="S1527" s="197" t="str">
        <f t="shared" si="554"/>
        <v/>
      </c>
    </row>
    <row r="1528" spans="1:19" ht="38.25" hidden="1">
      <c r="A1528" s="266">
        <v>92732</v>
      </c>
      <c r="B1528" s="208" t="s">
        <v>230</v>
      </c>
      <c r="C1528" s="127" t="s">
        <v>1789</v>
      </c>
      <c r="D1528" s="121" t="s">
        <v>238</v>
      </c>
      <c r="E1528" s="122">
        <v>340.52</v>
      </c>
      <c r="F1528" s="123">
        <f t="shared" si="556"/>
        <v>410.53</v>
      </c>
      <c r="G1528" s="206"/>
      <c r="H1528" s="183"/>
      <c r="I1528" s="182">
        <f t="shared" si="557"/>
        <v>0</v>
      </c>
      <c r="J1528" s="182">
        <f t="shared" si="558"/>
        <v>0</v>
      </c>
      <c r="K1528" s="179"/>
      <c r="L1528" s="183">
        <f t="shared" si="559"/>
        <v>0</v>
      </c>
      <c r="M1528" s="183">
        <f t="shared" si="559"/>
        <v>0</v>
      </c>
      <c r="N1528" s="184">
        <f t="shared" si="560"/>
        <v>0</v>
      </c>
      <c r="O1528" s="184">
        <f t="shared" si="561"/>
        <v>0</v>
      </c>
      <c r="P1528" s="181"/>
      <c r="Q1528" s="199"/>
      <c r="R1528" s="197" t="str">
        <f t="shared" si="562"/>
        <v/>
      </c>
      <c r="S1528" s="197" t="str">
        <f t="shared" si="554"/>
        <v/>
      </c>
    </row>
    <row r="1529" spans="1:19" ht="51" hidden="1">
      <c r="A1529" s="266">
        <v>92733</v>
      </c>
      <c r="B1529" s="208" t="s">
        <v>230</v>
      </c>
      <c r="C1529" s="127" t="s">
        <v>1790</v>
      </c>
      <c r="D1529" s="121" t="s">
        <v>238</v>
      </c>
      <c r="E1529" s="122">
        <v>333.78</v>
      </c>
      <c r="F1529" s="123">
        <f t="shared" si="556"/>
        <v>402.41</v>
      </c>
      <c r="G1529" s="206"/>
      <c r="H1529" s="183"/>
      <c r="I1529" s="182">
        <f t="shared" si="557"/>
        <v>0</v>
      </c>
      <c r="J1529" s="182">
        <f t="shared" si="558"/>
        <v>0</v>
      </c>
      <c r="K1529" s="179"/>
      <c r="L1529" s="183">
        <f t="shared" si="559"/>
        <v>0</v>
      </c>
      <c r="M1529" s="183">
        <f t="shared" si="559"/>
        <v>0</v>
      </c>
      <c r="N1529" s="184">
        <f t="shared" si="560"/>
        <v>0</v>
      </c>
      <c r="O1529" s="184">
        <f t="shared" si="561"/>
        <v>0</v>
      </c>
      <c r="P1529" s="181"/>
      <c r="Q1529" s="199"/>
      <c r="R1529" s="197" t="str">
        <f t="shared" si="562"/>
        <v/>
      </c>
      <c r="S1529" s="197" t="str">
        <f t="shared" si="554"/>
        <v/>
      </c>
    </row>
    <row r="1530" spans="1:19" ht="38.25" hidden="1">
      <c r="A1530" s="266">
        <v>92734</v>
      </c>
      <c r="B1530" s="208" t="s">
        <v>230</v>
      </c>
      <c r="C1530" s="127" t="s">
        <v>1791</v>
      </c>
      <c r="D1530" s="121" t="s">
        <v>238</v>
      </c>
      <c r="E1530" s="122">
        <v>322.58</v>
      </c>
      <c r="F1530" s="123">
        <f t="shared" si="556"/>
        <v>388.9</v>
      </c>
      <c r="G1530" s="206"/>
      <c r="H1530" s="183"/>
      <c r="I1530" s="182">
        <f t="shared" si="557"/>
        <v>0</v>
      </c>
      <c r="J1530" s="182">
        <f t="shared" si="558"/>
        <v>0</v>
      </c>
      <c r="K1530" s="179"/>
      <c r="L1530" s="183">
        <f t="shared" si="559"/>
        <v>0</v>
      </c>
      <c r="M1530" s="183">
        <f t="shared" si="559"/>
        <v>0</v>
      </c>
      <c r="N1530" s="184">
        <f t="shared" si="560"/>
        <v>0</v>
      </c>
      <c r="O1530" s="184">
        <f t="shared" si="561"/>
        <v>0</v>
      </c>
      <c r="P1530" s="181"/>
      <c r="Q1530" s="199"/>
      <c r="R1530" s="197" t="str">
        <f t="shared" si="562"/>
        <v/>
      </c>
      <c r="S1530" s="197" t="str">
        <f t="shared" si="554"/>
        <v/>
      </c>
    </row>
    <row r="1531" spans="1:19" ht="38.25" hidden="1">
      <c r="A1531" s="266">
        <v>92735</v>
      </c>
      <c r="B1531" s="208" t="s">
        <v>230</v>
      </c>
      <c r="C1531" s="127" t="s">
        <v>1792</v>
      </c>
      <c r="D1531" s="121" t="s">
        <v>238</v>
      </c>
      <c r="E1531" s="122">
        <v>329.52</v>
      </c>
      <c r="F1531" s="123">
        <f t="shared" si="556"/>
        <v>397.27</v>
      </c>
      <c r="G1531" s="206"/>
      <c r="H1531" s="183"/>
      <c r="I1531" s="182">
        <f t="shared" si="557"/>
        <v>0</v>
      </c>
      <c r="J1531" s="182">
        <f t="shared" si="558"/>
        <v>0</v>
      </c>
      <c r="K1531" s="179"/>
      <c r="L1531" s="183">
        <f t="shared" si="559"/>
        <v>0</v>
      </c>
      <c r="M1531" s="183">
        <f t="shared" si="559"/>
        <v>0</v>
      </c>
      <c r="N1531" s="184">
        <f t="shared" si="560"/>
        <v>0</v>
      </c>
      <c r="O1531" s="184">
        <f t="shared" si="561"/>
        <v>0</v>
      </c>
      <c r="P1531" s="181"/>
      <c r="Q1531" s="199"/>
      <c r="R1531" s="197" t="str">
        <f t="shared" si="562"/>
        <v/>
      </c>
      <c r="S1531" s="197" t="str">
        <f t="shared" si="554"/>
        <v/>
      </c>
    </row>
    <row r="1532" spans="1:19" ht="38.25" hidden="1">
      <c r="A1532" s="266">
        <v>92736</v>
      </c>
      <c r="B1532" s="208" t="s">
        <v>230</v>
      </c>
      <c r="C1532" s="127" t="s">
        <v>1793</v>
      </c>
      <c r="D1532" s="121" t="s">
        <v>238</v>
      </c>
      <c r="E1532" s="122">
        <v>317.33</v>
      </c>
      <c r="F1532" s="123">
        <f t="shared" si="556"/>
        <v>382.57</v>
      </c>
      <c r="G1532" s="206"/>
      <c r="H1532" s="183"/>
      <c r="I1532" s="182">
        <f t="shared" si="557"/>
        <v>0</v>
      </c>
      <c r="J1532" s="182">
        <f t="shared" si="558"/>
        <v>0</v>
      </c>
      <c r="K1532" s="179"/>
      <c r="L1532" s="183">
        <f t="shared" si="559"/>
        <v>0</v>
      </c>
      <c r="M1532" s="183">
        <f t="shared" si="559"/>
        <v>0</v>
      </c>
      <c r="N1532" s="184">
        <f t="shared" si="560"/>
        <v>0</v>
      </c>
      <c r="O1532" s="184">
        <f t="shared" si="561"/>
        <v>0</v>
      </c>
      <c r="P1532" s="181"/>
      <c r="Q1532" s="199"/>
      <c r="R1532" s="197" t="str">
        <f t="shared" si="562"/>
        <v/>
      </c>
      <c r="S1532" s="197" t="str">
        <f t="shared" si="554"/>
        <v/>
      </c>
    </row>
    <row r="1533" spans="1:19" ht="51" hidden="1">
      <c r="A1533" s="266">
        <v>92739</v>
      </c>
      <c r="B1533" s="208" t="s">
        <v>230</v>
      </c>
      <c r="C1533" s="127" t="s">
        <v>1794</v>
      </c>
      <c r="D1533" s="121" t="s">
        <v>238</v>
      </c>
      <c r="E1533" s="122">
        <v>299.64999999999998</v>
      </c>
      <c r="F1533" s="123">
        <f t="shared" si="556"/>
        <v>361.26</v>
      </c>
      <c r="G1533" s="206"/>
      <c r="H1533" s="183"/>
      <c r="I1533" s="182">
        <f t="shared" si="557"/>
        <v>0</v>
      </c>
      <c r="J1533" s="182">
        <f t="shared" si="558"/>
        <v>0</v>
      </c>
      <c r="K1533" s="179"/>
      <c r="L1533" s="183">
        <f t="shared" si="559"/>
        <v>0</v>
      </c>
      <c r="M1533" s="183">
        <f t="shared" si="559"/>
        <v>0</v>
      </c>
      <c r="N1533" s="184">
        <f t="shared" si="560"/>
        <v>0</v>
      </c>
      <c r="O1533" s="184">
        <f t="shared" si="561"/>
        <v>0</v>
      </c>
      <c r="P1533" s="181"/>
      <c r="Q1533" s="199"/>
      <c r="R1533" s="197" t="str">
        <f t="shared" si="562"/>
        <v/>
      </c>
      <c r="S1533" s="197" t="str">
        <f t="shared" si="554"/>
        <v/>
      </c>
    </row>
    <row r="1534" spans="1:19" ht="51" hidden="1">
      <c r="A1534" s="266">
        <v>92740</v>
      </c>
      <c r="B1534" s="208" t="s">
        <v>230</v>
      </c>
      <c r="C1534" s="127" t="s">
        <v>1795</v>
      </c>
      <c r="D1534" s="121" t="s">
        <v>238</v>
      </c>
      <c r="E1534" s="122">
        <v>293.63</v>
      </c>
      <c r="F1534" s="123">
        <f t="shared" si="556"/>
        <v>354</v>
      </c>
      <c r="G1534" s="206"/>
      <c r="H1534" s="183"/>
      <c r="I1534" s="182">
        <f t="shared" si="557"/>
        <v>0</v>
      </c>
      <c r="J1534" s="182">
        <f t="shared" si="558"/>
        <v>0</v>
      </c>
      <c r="K1534" s="179"/>
      <c r="L1534" s="183">
        <f t="shared" si="559"/>
        <v>0</v>
      </c>
      <c r="M1534" s="183">
        <f t="shared" si="559"/>
        <v>0</v>
      </c>
      <c r="N1534" s="184">
        <f t="shared" si="560"/>
        <v>0</v>
      </c>
      <c r="O1534" s="184">
        <f t="shared" si="561"/>
        <v>0</v>
      </c>
      <c r="P1534" s="181"/>
      <c r="Q1534" s="199"/>
      <c r="R1534" s="197" t="str">
        <f t="shared" si="562"/>
        <v/>
      </c>
      <c r="S1534" s="197" t="str">
        <f t="shared" si="554"/>
        <v/>
      </c>
    </row>
    <row r="1535" spans="1:19" ht="38.25" hidden="1">
      <c r="A1535" s="266">
        <v>92741</v>
      </c>
      <c r="B1535" s="208" t="s">
        <v>230</v>
      </c>
      <c r="C1535" s="127" t="s">
        <v>1796</v>
      </c>
      <c r="D1535" s="121" t="s">
        <v>238</v>
      </c>
      <c r="E1535" s="122">
        <v>514</v>
      </c>
      <c r="F1535" s="123">
        <f t="shared" si="556"/>
        <v>619.67999999999995</v>
      </c>
      <c r="G1535" s="206"/>
      <c r="H1535" s="183"/>
      <c r="I1535" s="182">
        <f t="shared" si="557"/>
        <v>0</v>
      </c>
      <c r="J1535" s="182">
        <f t="shared" si="558"/>
        <v>0</v>
      </c>
      <c r="K1535" s="179"/>
      <c r="L1535" s="183">
        <f t="shared" si="559"/>
        <v>0</v>
      </c>
      <c r="M1535" s="183">
        <f t="shared" si="559"/>
        <v>0</v>
      </c>
      <c r="N1535" s="184">
        <f t="shared" si="560"/>
        <v>0</v>
      </c>
      <c r="O1535" s="184">
        <f t="shared" si="561"/>
        <v>0</v>
      </c>
      <c r="P1535" s="181"/>
      <c r="Q1535" s="199"/>
      <c r="R1535" s="197" t="str">
        <f t="shared" si="562"/>
        <v/>
      </c>
      <c r="S1535" s="197" t="str">
        <f t="shared" si="554"/>
        <v/>
      </c>
    </row>
    <row r="1536" spans="1:19" ht="38.25" hidden="1">
      <c r="A1536" s="266">
        <v>92742</v>
      </c>
      <c r="B1536" s="208" t="s">
        <v>230</v>
      </c>
      <c r="C1536" s="127" t="s">
        <v>1797</v>
      </c>
      <c r="D1536" s="121" t="s">
        <v>238</v>
      </c>
      <c r="E1536" s="122">
        <v>745.9</v>
      </c>
      <c r="F1536" s="123">
        <f t="shared" si="556"/>
        <v>899.26</v>
      </c>
      <c r="G1536" s="206"/>
      <c r="H1536" s="183"/>
      <c r="I1536" s="182">
        <f t="shared" si="557"/>
        <v>0</v>
      </c>
      <c r="J1536" s="182">
        <f t="shared" si="558"/>
        <v>0</v>
      </c>
      <c r="K1536" s="179"/>
      <c r="L1536" s="183">
        <f t="shared" si="559"/>
        <v>0</v>
      </c>
      <c r="M1536" s="183">
        <f t="shared" si="559"/>
        <v>0</v>
      </c>
      <c r="N1536" s="184">
        <f t="shared" si="560"/>
        <v>0</v>
      </c>
      <c r="O1536" s="184">
        <f t="shared" si="561"/>
        <v>0</v>
      </c>
      <c r="P1536" s="181"/>
      <c r="Q1536" s="199"/>
      <c r="R1536" s="197" t="str">
        <f t="shared" si="562"/>
        <v/>
      </c>
      <c r="S1536" s="197" t="str">
        <f t="shared" si="554"/>
        <v/>
      </c>
    </row>
    <row r="1537" spans="1:19" ht="25.5" hidden="1">
      <c r="A1537" s="266">
        <v>97094</v>
      </c>
      <c r="B1537" s="208" t="s">
        <v>230</v>
      </c>
      <c r="C1537" s="127" t="s">
        <v>1798</v>
      </c>
      <c r="D1537" s="121" t="s">
        <v>238</v>
      </c>
      <c r="E1537" s="122">
        <v>364.61</v>
      </c>
      <c r="F1537" s="123">
        <f t="shared" si="556"/>
        <v>439.57</v>
      </c>
      <c r="G1537" s="206"/>
      <c r="H1537" s="183"/>
      <c r="I1537" s="182">
        <f t="shared" si="557"/>
        <v>0</v>
      </c>
      <c r="J1537" s="182">
        <f t="shared" si="558"/>
        <v>0</v>
      </c>
      <c r="K1537" s="179"/>
      <c r="L1537" s="183">
        <f t="shared" si="559"/>
        <v>0</v>
      </c>
      <c r="M1537" s="183">
        <f t="shared" si="559"/>
        <v>0</v>
      </c>
      <c r="N1537" s="184">
        <f t="shared" si="560"/>
        <v>0</v>
      </c>
      <c r="O1537" s="184">
        <f t="shared" si="561"/>
        <v>0</v>
      </c>
      <c r="P1537" s="181"/>
      <c r="Q1537" s="199"/>
      <c r="R1537" s="197" t="str">
        <f t="shared" si="562"/>
        <v/>
      </c>
      <c r="S1537" s="197" t="str">
        <f t="shared" si="554"/>
        <v/>
      </c>
    </row>
    <row r="1538" spans="1:19" ht="25.5" hidden="1">
      <c r="A1538" s="266">
        <v>97095</v>
      </c>
      <c r="B1538" s="208" t="s">
        <v>230</v>
      </c>
      <c r="C1538" s="127" t="s">
        <v>1799</v>
      </c>
      <c r="D1538" s="121" t="s">
        <v>238</v>
      </c>
      <c r="E1538" s="122">
        <v>342</v>
      </c>
      <c r="F1538" s="123">
        <f t="shared" si="556"/>
        <v>412.32</v>
      </c>
      <c r="G1538" s="206"/>
      <c r="H1538" s="183"/>
      <c r="I1538" s="182">
        <f t="shared" si="557"/>
        <v>0</v>
      </c>
      <c r="J1538" s="182">
        <f t="shared" si="558"/>
        <v>0</v>
      </c>
      <c r="K1538" s="179"/>
      <c r="L1538" s="183">
        <f t="shared" si="559"/>
        <v>0</v>
      </c>
      <c r="M1538" s="183">
        <f t="shared" si="559"/>
        <v>0</v>
      </c>
      <c r="N1538" s="184">
        <f t="shared" si="560"/>
        <v>0</v>
      </c>
      <c r="O1538" s="184">
        <f t="shared" si="561"/>
        <v>0</v>
      </c>
      <c r="P1538" s="181"/>
      <c r="Q1538" s="199"/>
      <c r="R1538" s="197" t="str">
        <f t="shared" si="562"/>
        <v/>
      </c>
      <c r="S1538" s="197" t="str">
        <f t="shared" si="554"/>
        <v/>
      </c>
    </row>
    <row r="1539" spans="1:19" ht="25.5" hidden="1">
      <c r="A1539" s="266">
        <v>97096</v>
      </c>
      <c r="B1539" s="208" t="s">
        <v>230</v>
      </c>
      <c r="C1539" s="127" t="s">
        <v>1800</v>
      </c>
      <c r="D1539" s="121" t="s">
        <v>238</v>
      </c>
      <c r="E1539" s="122">
        <v>330.39</v>
      </c>
      <c r="F1539" s="123">
        <f t="shared" si="556"/>
        <v>398.32</v>
      </c>
      <c r="G1539" s="206"/>
      <c r="H1539" s="183"/>
      <c r="I1539" s="182">
        <f t="shared" si="557"/>
        <v>0</v>
      </c>
      <c r="J1539" s="182">
        <f t="shared" si="558"/>
        <v>0</v>
      </c>
      <c r="K1539" s="179"/>
      <c r="L1539" s="183">
        <f t="shared" si="559"/>
        <v>0</v>
      </c>
      <c r="M1539" s="183">
        <f t="shared" si="559"/>
        <v>0</v>
      </c>
      <c r="N1539" s="184">
        <f t="shared" si="560"/>
        <v>0</v>
      </c>
      <c r="O1539" s="184">
        <f t="shared" si="561"/>
        <v>0</v>
      </c>
      <c r="P1539" s="181"/>
      <c r="Q1539" s="199"/>
      <c r="R1539" s="197" t="str">
        <f t="shared" si="562"/>
        <v/>
      </c>
      <c r="S1539" s="197" t="str">
        <f t="shared" si="554"/>
        <v/>
      </c>
    </row>
    <row r="1540" spans="1:19" ht="25.5" hidden="1">
      <c r="A1540" s="266">
        <v>96555</v>
      </c>
      <c r="B1540" s="208" t="s">
        <v>230</v>
      </c>
      <c r="C1540" s="127" t="s">
        <v>1801</v>
      </c>
      <c r="D1540" s="121" t="s">
        <v>238</v>
      </c>
      <c r="E1540" s="122">
        <v>438.13</v>
      </c>
      <c r="F1540" s="123">
        <f t="shared" si="556"/>
        <v>528.21</v>
      </c>
      <c r="G1540" s="206"/>
      <c r="H1540" s="183"/>
      <c r="I1540" s="182">
        <f t="shared" si="557"/>
        <v>0</v>
      </c>
      <c r="J1540" s="182">
        <f t="shared" si="558"/>
        <v>0</v>
      </c>
      <c r="K1540" s="179"/>
      <c r="L1540" s="183">
        <f t="shared" si="559"/>
        <v>0</v>
      </c>
      <c r="M1540" s="183">
        <f t="shared" si="559"/>
        <v>0</v>
      </c>
      <c r="N1540" s="184">
        <f t="shared" si="560"/>
        <v>0</v>
      </c>
      <c r="O1540" s="184">
        <f t="shared" si="561"/>
        <v>0</v>
      </c>
      <c r="P1540" s="181"/>
      <c r="Q1540" s="199"/>
      <c r="R1540" s="197" t="str">
        <f t="shared" si="562"/>
        <v/>
      </c>
      <c r="S1540" s="197" t="str">
        <f t="shared" si="554"/>
        <v/>
      </c>
    </row>
    <row r="1541" spans="1:19" ht="25.5" hidden="1">
      <c r="A1541" s="266">
        <v>96556</v>
      </c>
      <c r="B1541" s="208" t="s">
        <v>230</v>
      </c>
      <c r="C1541" s="127" t="s">
        <v>1802</v>
      </c>
      <c r="D1541" s="121" t="s">
        <v>238</v>
      </c>
      <c r="E1541" s="122">
        <v>509.41</v>
      </c>
      <c r="F1541" s="123">
        <f t="shared" si="556"/>
        <v>614.14</v>
      </c>
      <c r="G1541" s="206"/>
      <c r="H1541" s="183"/>
      <c r="I1541" s="182">
        <f t="shared" si="557"/>
        <v>0</v>
      </c>
      <c r="J1541" s="182">
        <f t="shared" si="558"/>
        <v>0</v>
      </c>
      <c r="K1541" s="179"/>
      <c r="L1541" s="183">
        <f t="shared" si="559"/>
        <v>0</v>
      </c>
      <c r="M1541" s="183">
        <f t="shared" si="559"/>
        <v>0</v>
      </c>
      <c r="N1541" s="184">
        <f t="shared" si="560"/>
        <v>0</v>
      </c>
      <c r="O1541" s="184">
        <f t="shared" si="561"/>
        <v>0</v>
      </c>
      <c r="P1541" s="181"/>
      <c r="Q1541" s="199"/>
      <c r="R1541" s="197" t="str">
        <f t="shared" si="562"/>
        <v/>
      </c>
      <c r="S1541" s="197" t="str">
        <f t="shared" si="554"/>
        <v/>
      </c>
    </row>
    <row r="1542" spans="1:19" ht="25.5" hidden="1">
      <c r="A1542" s="266">
        <v>96557</v>
      </c>
      <c r="B1542" s="208" t="s">
        <v>230</v>
      </c>
      <c r="C1542" s="127" t="s">
        <v>1803</v>
      </c>
      <c r="D1542" s="121" t="s">
        <v>238</v>
      </c>
      <c r="E1542" s="122">
        <v>358.35</v>
      </c>
      <c r="F1542" s="123">
        <f t="shared" si="556"/>
        <v>432.03</v>
      </c>
      <c r="G1542" s="206"/>
      <c r="H1542" s="183"/>
      <c r="I1542" s="182">
        <f t="shared" si="557"/>
        <v>0</v>
      </c>
      <c r="J1542" s="182">
        <f t="shared" si="558"/>
        <v>0</v>
      </c>
      <c r="K1542" s="179"/>
      <c r="L1542" s="183">
        <f t="shared" si="559"/>
        <v>0</v>
      </c>
      <c r="M1542" s="183">
        <f t="shared" si="559"/>
        <v>0</v>
      </c>
      <c r="N1542" s="184">
        <f t="shared" si="560"/>
        <v>0</v>
      </c>
      <c r="O1542" s="184">
        <f t="shared" si="561"/>
        <v>0</v>
      </c>
      <c r="P1542" s="181"/>
      <c r="Q1542" s="199"/>
      <c r="R1542" s="197" t="str">
        <f t="shared" si="562"/>
        <v/>
      </c>
      <c r="S1542" s="197" t="str">
        <f t="shared" si="554"/>
        <v/>
      </c>
    </row>
    <row r="1543" spans="1:19" ht="25.5" hidden="1">
      <c r="A1543" s="266">
        <v>96558</v>
      </c>
      <c r="B1543" s="208" t="s">
        <v>230</v>
      </c>
      <c r="C1543" s="127" t="s">
        <v>1804</v>
      </c>
      <c r="D1543" s="121" t="s">
        <v>238</v>
      </c>
      <c r="E1543" s="122">
        <v>364.7</v>
      </c>
      <c r="F1543" s="123">
        <f t="shared" si="556"/>
        <v>439.68</v>
      </c>
      <c r="G1543" s="206"/>
      <c r="H1543" s="183"/>
      <c r="I1543" s="182">
        <f t="shared" si="557"/>
        <v>0</v>
      </c>
      <c r="J1543" s="182">
        <f t="shared" si="558"/>
        <v>0</v>
      </c>
      <c r="K1543" s="179"/>
      <c r="L1543" s="183">
        <f t="shared" si="559"/>
        <v>0</v>
      </c>
      <c r="M1543" s="183">
        <f t="shared" si="559"/>
        <v>0</v>
      </c>
      <c r="N1543" s="184">
        <f t="shared" si="560"/>
        <v>0</v>
      </c>
      <c r="O1543" s="184">
        <f t="shared" si="561"/>
        <v>0</v>
      </c>
      <c r="P1543" s="181"/>
      <c r="Q1543" s="199"/>
      <c r="R1543" s="197" t="str">
        <f t="shared" si="562"/>
        <v/>
      </c>
      <c r="S1543" s="197" t="str">
        <f t="shared" si="554"/>
        <v/>
      </c>
    </row>
    <row r="1544" spans="1:19" ht="38.25" hidden="1">
      <c r="A1544" s="266">
        <v>99235</v>
      </c>
      <c r="B1544" s="208" t="s">
        <v>230</v>
      </c>
      <c r="C1544" s="127" t="s">
        <v>1805</v>
      </c>
      <c r="D1544" s="121" t="s">
        <v>238</v>
      </c>
      <c r="E1544" s="122">
        <v>322.92</v>
      </c>
      <c r="F1544" s="123">
        <f t="shared" si="556"/>
        <v>389.31</v>
      </c>
      <c r="G1544" s="206"/>
      <c r="H1544" s="183"/>
      <c r="I1544" s="182">
        <f t="shared" si="557"/>
        <v>0</v>
      </c>
      <c r="J1544" s="182">
        <f t="shared" si="558"/>
        <v>0</v>
      </c>
      <c r="K1544" s="179"/>
      <c r="L1544" s="183">
        <f t="shared" si="559"/>
        <v>0</v>
      </c>
      <c r="M1544" s="183">
        <f t="shared" si="559"/>
        <v>0</v>
      </c>
      <c r="N1544" s="184">
        <f t="shared" si="560"/>
        <v>0</v>
      </c>
      <c r="O1544" s="184">
        <f t="shared" si="561"/>
        <v>0</v>
      </c>
      <c r="P1544" s="181"/>
      <c r="Q1544" s="199"/>
      <c r="R1544" s="197" t="str">
        <f t="shared" si="562"/>
        <v/>
      </c>
      <c r="S1544" s="197" t="str">
        <f t="shared" si="554"/>
        <v/>
      </c>
    </row>
    <row r="1545" spans="1:19" ht="38.25" hidden="1">
      <c r="A1545" s="266">
        <v>99431</v>
      </c>
      <c r="B1545" s="208" t="s">
        <v>230</v>
      </c>
      <c r="C1545" s="127" t="s">
        <v>1806</v>
      </c>
      <c r="D1545" s="121" t="s">
        <v>238</v>
      </c>
      <c r="E1545" s="122">
        <v>385.63</v>
      </c>
      <c r="F1545" s="123">
        <f t="shared" si="556"/>
        <v>464.92</v>
      </c>
      <c r="G1545" s="206"/>
      <c r="H1545" s="183"/>
      <c r="I1545" s="182">
        <f t="shared" si="557"/>
        <v>0</v>
      </c>
      <c r="J1545" s="182">
        <f t="shared" si="558"/>
        <v>0</v>
      </c>
      <c r="K1545" s="179"/>
      <c r="L1545" s="183">
        <f t="shared" si="559"/>
        <v>0</v>
      </c>
      <c r="M1545" s="183">
        <f t="shared" si="559"/>
        <v>0</v>
      </c>
      <c r="N1545" s="184">
        <f t="shared" si="560"/>
        <v>0</v>
      </c>
      <c r="O1545" s="184">
        <f t="shared" si="561"/>
        <v>0</v>
      </c>
      <c r="P1545" s="181"/>
      <c r="Q1545" s="199"/>
      <c r="R1545" s="197" t="str">
        <f t="shared" si="562"/>
        <v/>
      </c>
      <c r="S1545" s="197" t="str">
        <f t="shared" si="554"/>
        <v/>
      </c>
    </row>
    <row r="1546" spans="1:19" ht="38.25" hidden="1">
      <c r="A1546" s="266">
        <v>99432</v>
      </c>
      <c r="B1546" s="208" t="s">
        <v>230</v>
      </c>
      <c r="C1546" s="127" t="s">
        <v>1807</v>
      </c>
      <c r="D1546" s="121" t="s">
        <v>238</v>
      </c>
      <c r="E1546" s="122">
        <v>362.02</v>
      </c>
      <c r="F1546" s="123">
        <f t="shared" si="556"/>
        <v>436.45</v>
      </c>
      <c r="G1546" s="206"/>
      <c r="H1546" s="183"/>
      <c r="I1546" s="182">
        <f t="shared" si="557"/>
        <v>0</v>
      </c>
      <c r="J1546" s="182">
        <f t="shared" si="558"/>
        <v>0</v>
      </c>
      <c r="K1546" s="179"/>
      <c r="L1546" s="183">
        <f t="shared" si="559"/>
        <v>0</v>
      </c>
      <c r="M1546" s="183">
        <f t="shared" si="559"/>
        <v>0</v>
      </c>
      <c r="N1546" s="184">
        <f t="shared" si="560"/>
        <v>0</v>
      </c>
      <c r="O1546" s="184">
        <f t="shared" si="561"/>
        <v>0</v>
      </c>
      <c r="P1546" s="181"/>
      <c r="Q1546" s="199"/>
      <c r="R1546" s="197" t="str">
        <f t="shared" si="562"/>
        <v/>
      </c>
      <c r="S1546" s="197" t="str">
        <f t="shared" si="554"/>
        <v/>
      </c>
    </row>
    <row r="1547" spans="1:19" ht="38.25" hidden="1">
      <c r="A1547" s="266">
        <v>99433</v>
      </c>
      <c r="B1547" s="208" t="s">
        <v>230</v>
      </c>
      <c r="C1547" s="127" t="s">
        <v>1808</v>
      </c>
      <c r="D1547" s="121" t="s">
        <v>238</v>
      </c>
      <c r="E1547" s="122">
        <v>411.5</v>
      </c>
      <c r="F1547" s="123">
        <f t="shared" si="556"/>
        <v>496.1</v>
      </c>
      <c r="G1547" s="206"/>
      <c r="H1547" s="183"/>
      <c r="I1547" s="182">
        <f t="shared" si="557"/>
        <v>0</v>
      </c>
      <c r="J1547" s="182">
        <f t="shared" si="558"/>
        <v>0</v>
      </c>
      <c r="K1547" s="179"/>
      <c r="L1547" s="183">
        <f t="shared" si="559"/>
        <v>0</v>
      </c>
      <c r="M1547" s="183">
        <f t="shared" si="559"/>
        <v>0</v>
      </c>
      <c r="N1547" s="184">
        <f t="shared" si="560"/>
        <v>0</v>
      </c>
      <c r="O1547" s="184">
        <f t="shared" si="561"/>
        <v>0</v>
      </c>
      <c r="P1547" s="181"/>
      <c r="Q1547" s="199"/>
      <c r="R1547" s="197" t="str">
        <f t="shared" si="562"/>
        <v/>
      </c>
      <c r="S1547" s="197" t="str">
        <f t="shared" si="554"/>
        <v/>
      </c>
    </row>
    <row r="1548" spans="1:19" ht="38.25" hidden="1">
      <c r="A1548" s="266">
        <v>99434</v>
      </c>
      <c r="B1548" s="208" t="s">
        <v>230</v>
      </c>
      <c r="C1548" s="127" t="s">
        <v>1809</v>
      </c>
      <c r="D1548" s="121" t="s">
        <v>238</v>
      </c>
      <c r="E1548" s="122">
        <v>389.62</v>
      </c>
      <c r="F1548" s="123">
        <f t="shared" si="556"/>
        <v>469.73</v>
      </c>
      <c r="G1548" s="206"/>
      <c r="H1548" s="183"/>
      <c r="I1548" s="182">
        <f t="shared" si="557"/>
        <v>0</v>
      </c>
      <c r="J1548" s="182">
        <f t="shared" si="558"/>
        <v>0</v>
      </c>
      <c r="K1548" s="179"/>
      <c r="L1548" s="183">
        <f t="shared" si="559"/>
        <v>0</v>
      </c>
      <c r="M1548" s="183">
        <f t="shared" si="559"/>
        <v>0</v>
      </c>
      <c r="N1548" s="184">
        <f t="shared" si="560"/>
        <v>0</v>
      </c>
      <c r="O1548" s="184">
        <f t="shared" si="561"/>
        <v>0</v>
      </c>
      <c r="P1548" s="181"/>
      <c r="Q1548" s="199"/>
      <c r="R1548" s="197" t="str">
        <f t="shared" si="562"/>
        <v/>
      </c>
      <c r="S1548" s="197" t="str">
        <f t="shared" si="554"/>
        <v/>
      </c>
    </row>
    <row r="1549" spans="1:19" ht="38.25" hidden="1">
      <c r="A1549" s="266">
        <v>99435</v>
      </c>
      <c r="B1549" s="208" t="s">
        <v>230</v>
      </c>
      <c r="C1549" s="127" t="s">
        <v>1810</v>
      </c>
      <c r="D1549" s="121" t="s">
        <v>238</v>
      </c>
      <c r="E1549" s="122">
        <v>376.15</v>
      </c>
      <c r="F1549" s="123">
        <f t="shared" si="556"/>
        <v>453.49</v>
      </c>
      <c r="G1549" s="206"/>
      <c r="H1549" s="183"/>
      <c r="I1549" s="182">
        <f t="shared" si="557"/>
        <v>0</v>
      </c>
      <c r="J1549" s="182">
        <f t="shared" si="558"/>
        <v>0</v>
      </c>
      <c r="K1549" s="179"/>
      <c r="L1549" s="183">
        <f t="shared" si="559"/>
        <v>0</v>
      </c>
      <c r="M1549" s="183">
        <f t="shared" si="559"/>
        <v>0</v>
      </c>
      <c r="N1549" s="184">
        <f t="shared" si="560"/>
        <v>0</v>
      </c>
      <c r="O1549" s="184">
        <f t="shared" si="561"/>
        <v>0</v>
      </c>
      <c r="P1549" s="181"/>
      <c r="Q1549" s="199"/>
      <c r="R1549" s="197" t="str">
        <f t="shared" si="562"/>
        <v/>
      </c>
      <c r="S1549" s="197" t="str">
        <f t="shared" si="554"/>
        <v/>
      </c>
    </row>
    <row r="1550" spans="1:19" ht="38.25" hidden="1">
      <c r="A1550" s="266">
        <v>99436</v>
      </c>
      <c r="B1550" s="208" t="s">
        <v>230</v>
      </c>
      <c r="C1550" s="127" t="s">
        <v>1811</v>
      </c>
      <c r="D1550" s="121" t="s">
        <v>238</v>
      </c>
      <c r="E1550" s="122">
        <v>429.81</v>
      </c>
      <c r="F1550" s="123">
        <f t="shared" si="556"/>
        <v>518.17999999999995</v>
      </c>
      <c r="G1550" s="206"/>
      <c r="H1550" s="183"/>
      <c r="I1550" s="182">
        <f t="shared" si="557"/>
        <v>0</v>
      </c>
      <c r="J1550" s="182">
        <f t="shared" si="558"/>
        <v>0</v>
      </c>
      <c r="K1550" s="179"/>
      <c r="L1550" s="183">
        <f t="shared" si="559"/>
        <v>0</v>
      </c>
      <c r="M1550" s="183">
        <f t="shared" si="559"/>
        <v>0</v>
      </c>
      <c r="N1550" s="184">
        <f t="shared" si="560"/>
        <v>0</v>
      </c>
      <c r="O1550" s="184">
        <f t="shared" si="561"/>
        <v>0</v>
      </c>
      <c r="P1550" s="181"/>
      <c r="Q1550" s="199"/>
      <c r="R1550" s="197" t="str">
        <f t="shared" si="562"/>
        <v/>
      </c>
      <c r="S1550" s="197" t="str">
        <f t="shared" si="554"/>
        <v/>
      </c>
    </row>
    <row r="1551" spans="1:19" ht="38.25" hidden="1">
      <c r="A1551" s="266">
        <v>99437</v>
      </c>
      <c r="B1551" s="208" t="s">
        <v>230</v>
      </c>
      <c r="C1551" s="127" t="s">
        <v>1812</v>
      </c>
      <c r="D1551" s="121" t="s">
        <v>238</v>
      </c>
      <c r="E1551" s="122">
        <v>344.65</v>
      </c>
      <c r="F1551" s="123">
        <f t="shared" si="556"/>
        <v>415.51</v>
      </c>
      <c r="G1551" s="206"/>
      <c r="H1551" s="183"/>
      <c r="I1551" s="182">
        <f t="shared" si="557"/>
        <v>0</v>
      </c>
      <c r="J1551" s="182">
        <f t="shared" si="558"/>
        <v>0</v>
      </c>
      <c r="K1551" s="179"/>
      <c r="L1551" s="183">
        <f t="shared" si="559"/>
        <v>0</v>
      </c>
      <c r="M1551" s="183">
        <f t="shared" si="559"/>
        <v>0</v>
      </c>
      <c r="N1551" s="184">
        <f t="shared" si="560"/>
        <v>0</v>
      </c>
      <c r="O1551" s="184">
        <f t="shared" si="561"/>
        <v>0</v>
      </c>
      <c r="P1551" s="181"/>
      <c r="Q1551" s="199"/>
      <c r="R1551" s="197" t="str">
        <f t="shared" si="562"/>
        <v/>
      </c>
      <c r="S1551" s="197" t="str">
        <f t="shared" si="554"/>
        <v/>
      </c>
    </row>
    <row r="1552" spans="1:19" ht="38.25" hidden="1">
      <c r="A1552" s="266">
        <v>99438</v>
      </c>
      <c r="B1552" s="208" t="s">
        <v>230</v>
      </c>
      <c r="C1552" s="127" t="s">
        <v>1813</v>
      </c>
      <c r="D1552" s="121" t="s">
        <v>238</v>
      </c>
      <c r="E1552" s="122">
        <v>350.19</v>
      </c>
      <c r="F1552" s="123">
        <f t="shared" si="556"/>
        <v>422.19</v>
      </c>
      <c r="G1552" s="206"/>
      <c r="H1552" s="183"/>
      <c r="I1552" s="182">
        <f t="shared" si="557"/>
        <v>0</v>
      </c>
      <c r="J1552" s="182">
        <f t="shared" si="558"/>
        <v>0</v>
      </c>
      <c r="K1552" s="179"/>
      <c r="L1552" s="183">
        <f t="shared" si="559"/>
        <v>0</v>
      </c>
      <c r="M1552" s="183">
        <f t="shared" si="559"/>
        <v>0</v>
      </c>
      <c r="N1552" s="184">
        <f t="shared" si="560"/>
        <v>0</v>
      </c>
      <c r="O1552" s="184">
        <f t="shared" si="561"/>
        <v>0</v>
      </c>
      <c r="P1552" s="181"/>
      <c r="Q1552" s="199"/>
      <c r="R1552" s="197" t="str">
        <f t="shared" si="562"/>
        <v/>
      </c>
      <c r="S1552" s="197" t="str">
        <f t="shared" si="554"/>
        <v/>
      </c>
    </row>
    <row r="1553" spans="1:19" ht="38.25" hidden="1">
      <c r="A1553" s="266">
        <v>99439</v>
      </c>
      <c r="B1553" s="208" t="s">
        <v>230</v>
      </c>
      <c r="C1553" s="127" t="s">
        <v>1814</v>
      </c>
      <c r="D1553" s="121" t="s">
        <v>238</v>
      </c>
      <c r="E1553" s="122">
        <v>379.78</v>
      </c>
      <c r="F1553" s="123">
        <f t="shared" si="556"/>
        <v>457.86</v>
      </c>
      <c r="G1553" s="206"/>
      <c r="H1553" s="183"/>
      <c r="I1553" s="182">
        <f t="shared" si="557"/>
        <v>0</v>
      </c>
      <c r="J1553" s="182">
        <f t="shared" si="558"/>
        <v>0</v>
      </c>
      <c r="K1553" s="179"/>
      <c r="L1553" s="183">
        <f t="shared" si="559"/>
        <v>0</v>
      </c>
      <c r="M1553" s="183">
        <f t="shared" si="559"/>
        <v>0</v>
      </c>
      <c r="N1553" s="184">
        <f t="shared" si="560"/>
        <v>0</v>
      </c>
      <c r="O1553" s="184">
        <f t="shared" si="561"/>
        <v>0</v>
      </c>
      <c r="P1553" s="181"/>
      <c r="Q1553" s="199"/>
      <c r="R1553" s="197" t="str">
        <f t="shared" si="562"/>
        <v/>
      </c>
      <c r="S1553" s="197" t="str">
        <f t="shared" si="554"/>
        <v/>
      </c>
    </row>
    <row r="1554" spans="1:19" hidden="1">
      <c r="A1554" s="266" t="s">
        <v>1815</v>
      </c>
      <c r="B1554" s="208"/>
      <c r="C1554" s="202" t="s">
        <v>1816</v>
      </c>
      <c r="D1554" s="121"/>
      <c r="E1554" s="122"/>
      <c r="F1554" s="123"/>
      <c r="G1554" s="124"/>
      <c r="H1554" s="124"/>
      <c r="I1554" s="177"/>
      <c r="J1554" s="178"/>
      <c r="K1554" s="179"/>
      <c r="L1554" s="180"/>
      <c r="M1554" s="124"/>
      <c r="N1554" s="177"/>
      <c r="O1554" s="178"/>
      <c r="P1554" s="181"/>
      <c r="Q1554" s="198" t="str">
        <f>IF(OR(SUM(J1555)&gt;0,SUM(O1555)&gt;0),"xx","")</f>
        <v/>
      </c>
      <c r="R1554" s="197" t="str">
        <f t="shared" si="562"/>
        <v/>
      </c>
      <c r="S1554" s="197" t="str">
        <f t="shared" si="554"/>
        <v/>
      </c>
    </row>
    <row r="1555" spans="1:19" hidden="1">
      <c r="A1555" s="266" t="s">
        <v>1817</v>
      </c>
      <c r="B1555" s="208" t="s">
        <v>230</v>
      </c>
      <c r="C1555" s="127" t="s">
        <v>1818</v>
      </c>
      <c r="D1555" s="121" t="s">
        <v>238</v>
      </c>
      <c r="E1555" s="122">
        <v>115.45</v>
      </c>
      <c r="F1555" s="123">
        <f>IF(E1555=0,0,ROUND(E1555*(1+E$10)*(1-E$11),2))</f>
        <v>139.19</v>
      </c>
      <c r="G1555" s="206"/>
      <c r="H1555" s="183"/>
      <c r="I1555" s="182">
        <f t="shared" ref="I1555" si="563">IF(ISBLANK(E1555),0,ROUND(F1555*G1555,2))</f>
        <v>0</v>
      </c>
      <c r="J1555" s="182">
        <f>IF(ISBLANK(G1555),0,ROUND(G1555*H1555,2))</f>
        <v>0</v>
      </c>
      <c r="K1555" s="179"/>
      <c r="L1555" s="183">
        <f t="shared" ref="L1555:M1555" si="564">G1555</f>
        <v>0</v>
      </c>
      <c r="M1555" s="183">
        <f t="shared" si="564"/>
        <v>0</v>
      </c>
      <c r="N1555" s="184">
        <f t="shared" ref="N1555" si="565">IF(ISBLANK(E1555),0,ROUND(F1555*L1555,2))</f>
        <v>0</v>
      </c>
      <c r="O1555" s="184">
        <f t="shared" ref="O1555" si="566">IF(ISBLANK(L1555),0,ROUND(L1555*M1555,2))</f>
        <v>0</v>
      </c>
      <c r="P1555" s="181"/>
      <c r="Q1555" s="199"/>
      <c r="R1555" s="197" t="str">
        <f t="shared" si="562"/>
        <v/>
      </c>
      <c r="S1555" s="197" t="str">
        <f t="shared" si="554"/>
        <v/>
      </c>
    </row>
    <row r="1556" spans="1:19" hidden="1">
      <c r="A1556" s="265" t="s">
        <v>1819</v>
      </c>
      <c r="B1556" s="267"/>
      <c r="C1556" s="243" t="s">
        <v>1820</v>
      </c>
      <c r="D1556" s="245"/>
      <c r="E1556" s="204"/>
      <c r="F1556" s="126"/>
      <c r="G1556" s="244"/>
      <c r="H1556" s="246"/>
      <c r="I1556" s="248"/>
      <c r="J1556" s="249"/>
      <c r="K1556" s="179"/>
      <c r="L1556" s="250"/>
      <c r="M1556" s="251"/>
      <c r="N1556" s="248"/>
      <c r="O1556" s="249"/>
      <c r="P1556" s="181"/>
      <c r="Q1556" s="198" t="str">
        <f>IF(OR(SUM(J1557:J1564)&gt;0,SUM(O1557:O1564)&gt;0),"xx","")</f>
        <v/>
      </c>
      <c r="R1556" s="197" t="str">
        <f t="shared" si="562"/>
        <v/>
      </c>
      <c r="S1556" s="197" t="str">
        <f t="shared" si="554"/>
        <v/>
      </c>
    </row>
    <row r="1557" spans="1:19" ht="25.5" hidden="1">
      <c r="A1557" s="266">
        <v>90278</v>
      </c>
      <c r="B1557" s="208" t="s">
        <v>230</v>
      </c>
      <c r="C1557" s="127" t="s">
        <v>1821</v>
      </c>
      <c r="D1557" s="121" t="s">
        <v>238</v>
      </c>
      <c r="E1557" s="122">
        <v>259.95999999999998</v>
      </c>
      <c r="F1557" s="123">
        <f t="shared" ref="F1557:F1564" si="567">IF(E1557=0,0,ROUND(E1557*(1+E$10)*(1-E$11),2))</f>
        <v>313.41000000000003</v>
      </c>
      <c r="G1557" s="206"/>
      <c r="H1557" s="183"/>
      <c r="I1557" s="182">
        <f t="shared" ref="I1557:I1564" si="568">IF(ISBLANK(E1557),0,ROUND(F1557*G1557,2))</f>
        <v>0</v>
      </c>
      <c r="J1557" s="182">
        <f t="shared" ref="J1557:J1564" si="569">IF(ISBLANK(G1557),0,ROUND(G1557*H1557,2))</f>
        <v>0</v>
      </c>
      <c r="K1557" s="179"/>
      <c r="L1557" s="183">
        <f t="shared" ref="L1557:M1564" si="570">G1557</f>
        <v>0</v>
      </c>
      <c r="M1557" s="183">
        <f t="shared" si="570"/>
        <v>0</v>
      </c>
      <c r="N1557" s="184">
        <f t="shared" ref="N1557:N1564" si="571">IF(ISBLANK(E1557),0,ROUND(F1557*L1557,2))</f>
        <v>0</v>
      </c>
      <c r="O1557" s="184">
        <f t="shared" ref="O1557:O1564" si="572">IF(ISBLANK(L1557),0,ROUND(L1557*M1557,2))</f>
        <v>0</v>
      </c>
      <c r="P1557" s="181"/>
      <c r="Q1557" s="199"/>
      <c r="R1557" s="197" t="str">
        <f t="shared" si="562"/>
        <v/>
      </c>
      <c r="S1557" s="197" t="str">
        <f t="shared" si="554"/>
        <v/>
      </c>
    </row>
    <row r="1558" spans="1:19" ht="25.5" hidden="1">
      <c r="A1558" s="266">
        <v>90279</v>
      </c>
      <c r="B1558" s="208" t="s">
        <v>230</v>
      </c>
      <c r="C1558" s="127" t="s">
        <v>1822</v>
      </c>
      <c r="D1558" s="121" t="s">
        <v>238</v>
      </c>
      <c r="E1558" s="122">
        <v>273.91000000000003</v>
      </c>
      <c r="F1558" s="123">
        <f t="shared" si="567"/>
        <v>330.23</v>
      </c>
      <c r="G1558" s="206"/>
      <c r="H1558" s="183"/>
      <c r="I1558" s="182">
        <f t="shared" si="568"/>
        <v>0</v>
      </c>
      <c r="J1558" s="182">
        <f t="shared" si="569"/>
        <v>0</v>
      </c>
      <c r="K1558" s="179"/>
      <c r="L1558" s="183">
        <f t="shared" si="570"/>
        <v>0</v>
      </c>
      <c r="M1558" s="183">
        <f t="shared" si="570"/>
        <v>0</v>
      </c>
      <c r="N1558" s="184">
        <f t="shared" si="571"/>
        <v>0</v>
      </c>
      <c r="O1558" s="184">
        <f t="shared" si="572"/>
        <v>0</v>
      </c>
      <c r="P1558" s="181"/>
      <c r="Q1558" s="199"/>
      <c r="R1558" s="197" t="str">
        <f t="shared" si="562"/>
        <v/>
      </c>
      <c r="S1558" s="197" t="str">
        <f t="shared" si="554"/>
        <v/>
      </c>
    </row>
    <row r="1559" spans="1:19" ht="25.5" hidden="1">
      <c r="A1559" s="266">
        <v>90280</v>
      </c>
      <c r="B1559" s="208" t="s">
        <v>230</v>
      </c>
      <c r="C1559" s="127" t="s">
        <v>1823</v>
      </c>
      <c r="D1559" s="121" t="s">
        <v>238</v>
      </c>
      <c r="E1559" s="122">
        <v>305.97000000000003</v>
      </c>
      <c r="F1559" s="123">
        <f t="shared" si="567"/>
        <v>368.88</v>
      </c>
      <c r="G1559" s="206"/>
      <c r="H1559" s="183"/>
      <c r="I1559" s="182">
        <f t="shared" si="568"/>
        <v>0</v>
      </c>
      <c r="J1559" s="182">
        <f t="shared" si="569"/>
        <v>0</v>
      </c>
      <c r="K1559" s="179"/>
      <c r="L1559" s="183">
        <f t="shared" si="570"/>
        <v>0</v>
      </c>
      <c r="M1559" s="183">
        <f t="shared" si="570"/>
        <v>0</v>
      </c>
      <c r="N1559" s="184">
        <f t="shared" si="571"/>
        <v>0</v>
      </c>
      <c r="O1559" s="184">
        <f t="shared" si="572"/>
        <v>0</v>
      </c>
      <c r="P1559" s="181"/>
      <c r="Q1559" s="199"/>
      <c r="R1559" s="197" t="str">
        <f t="shared" si="562"/>
        <v/>
      </c>
      <c r="S1559" s="197" t="str">
        <f t="shared" si="554"/>
        <v/>
      </c>
    </row>
    <row r="1560" spans="1:19" ht="25.5" hidden="1">
      <c r="A1560" s="266">
        <v>90281</v>
      </c>
      <c r="B1560" s="208" t="s">
        <v>230</v>
      </c>
      <c r="C1560" s="127" t="s">
        <v>1824</v>
      </c>
      <c r="D1560" s="121" t="s">
        <v>238</v>
      </c>
      <c r="E1560" s="122">
        <v>346.82</v>
      </c>
      <c r="F1560" s="123">
        <f t="shared" si="567"/>
        <v>418.13</v>
      </c>
      <c r="G1560" s="206"/>
      <c r="H1560" s="183"/>
      <c r="I1560" s="182">
        <f t="shared" si="568"/>
        <v>0</v>
      </c>
      <c r="J1560" s="182">
        <f t="shared" si="569"/>
        <v>0</v>
      </c>
      <c r="K1560" s="179"/>
      <c r="L1560" s="183">
        <f t="shared" si="570"/>
        <v>0</v>
      </c>
      <c r="M1560" s="183">
        <f t="shared" si="570"/>
        <v>0</v>
      </c>
      <c r="N1560" s="184">
        <f t="shared" si="571"/>
        <v>0</v>
      </c>
      <c r="O1560" s="184">
        <f t="shared" si="572"/>
        <v>0</v>
      </c>
      <c r="P1560" s="181"/>
      <c r="Q1560" s="199"/>
      <c r="R1560" s="197" t="str">
        <f t="shared" si="562"/>
        <v/>
      </c>
      <c r="S1560" s="197" t="str">
        <f t="shared" si="554"/>
        <v/>
      </c>
    </row>
    <row r="1561" spans="1:19" ht="25.5" hidden="1">
      <c r="A1561" s="266">
        <v>90282</v>
      </c>
      <c r="B1561" s="208" t="s">
        <v>230</v>
      </c>
      <c r="C1561" s="127" t="s">
        <v>1825</v>
      </c>
      <c r="D1561" s="121" t="s">
        <v>238</v>
      </c>
      <c r="E1561" s="122">
        <v>266.74</v>
      </c>
      <c r="F1561" s="123">
        <f t="shared" si="567"/>
        <v>321.58</v>
      </c>
      <c r="G1561" s="206"/>
      <c r="H1561" s="183"/>
      <c r="I1561" s="182">
        <f t="shared" si="568"/>
        <v>0</v>
      </c>
      <c r="J1561" s="182">
        <f t="shared" si="569"/>
        <v>0</v>
      </c>
      <c r="K1561" s="179"/>
      <c r="L1561" s="183">
        <f t="shared" si="570"/>
        <v>0</v>
      </c>
      <c r="M1561" s="183">
        <f t="shared" si="570"/>
        <v>0</v>
      </c>
      <c r="N1561" s="184">
        <f t="shared" si="571"/>
        <v>0</v>
      </c>
      <c r="O1561" s="184">
        <f t="shared" si="572"/>
        <v>0</v>
      </c>
      <c r="P1561" s="181"/>
      <c r="Q1561" s="199"/>
      <c r="R1561" s="197" t="str">
        <f t="shared" si="562"/>
        <v/>
      </c>
      <c r="S1561" s="197" t="str">
        <f t="shared" si="554"/>
        <v/>
      </c>
    </row>
    <row r="1562" spans="1:19" ht="25.5" hidden="1">
      <c r="A1562" s="266">
        <v>90283</v>
      </c>
      <c r="B1562" s="208" t="s">
        <v>230</v>
      </c>
      <c r="C1562" s="127" t="s">
        <v>1826</v>
      </c>
      <c r="D1562" s="121" t="s">
        <v>238</v>
      </c>
      <c r="E1562" s="122">
        <v>282.23</v>
      </c>
      <c r="F1562" s="123">
        <f t="shared" si="567"/>
        <v>340.26</v>
      </c>
      <c r="G1562" s="206"/>
      <c r="H1562" s="183"/>
      <c r="I1562" s="182">
        <f t="shared" si="568"/>
        <v>0</v>
      </c>
      <c r="J1562" s="182">
        <f t="shared" si="569"/>
        <v>0</v>
      </c>
      <c r="K1562" s="179"/>
      <c r="L1562" s="183">
        <f t="shared" si="570"/>
        <v>0</v>
      </c>
      <c r="M1562" s="183">
        <f t="shared" si="570"/>
        <v>0</v>
      </c>
      <c r="N1562" s="184">
        <f t="shared" si="571"/>
        <v>0</v>
      </c>
      <c r="O1562" s="184">
        <f t="shared" si="572"/>
        <v>0</v>
      </c>
      <c r="P1562" s="181"/>
      <c r="Q1562" s="199"/>
      <c r="R1562" s="197" t="str">
        <f t="shared" si="562"/>
        <v/>
      </c>
      <c r="S1562" s="197" t="str">
        <f t="shared" si="554"/>
        <v/>
      </c>
    </row>
    <row r="1563" spans="1:19" ht="25.5" hidden="1">
      <c r="A1563" s="266">
        <v>90284</v>
      </c>
      <c r="B1563" s="208" t="s">
        <v>230</v>
      </c>
      <c r="C1563" s="127" t="s">
        <v>1827</v>
      </c>
      <c r="D1563" s="121" t="s">
        <v>238</v>
      </c>
      <c r="E1563" s="122">
        <v>314.57</v>
      </c>
      <c r="F1563" s="123">
        <f t="shared" si="567"/>
        <v>379.25</v>
      </c>
      <c r="G1563" s="206"/>
      <c r="H1563" s="183"/>
      <c r="I1563" s="182">
        <f t="shared" si="568"/>
        <v>0</v>
      </c>
      <c r="J1563" s="182">
        <f t="shared" si="569"/>
        <v>0</v>
      </c>
      <c r="K1563" s="179"/>
      <c r="L1563" s="183">
        <f t="shared" si="570"/>
        <v>0</v>
      </c>
      <c r="M1563" s="183">
        <f t="shared" si="570"/>
        <v>0</v>
      </c>
      <c r="N1563" s="184">
        <f t="shared" si="571"/>
        <v>0</v>
      </c>
      <c r="O1563" s="184">
        <f t="shared" si="572"/>
        <v>0</v>
      </c>
      <c r="P1563" s="181"/>
      <c r="Q1563" s="199"/>
      <c r="R1563" s="197" t="str">
        <f t="shared" si="562"/>
        <v/>
      </c>
      <c r="S1563" s="197" t="str">
        <f t="shared" si="554"/>
        <v/>
      </c>
    </row>
    <row r="1564" spans="1:19" ht="25.5" hidden="1">
      <c r="A1564" s="266">
        <v>90285</v>
      </c>
      <c r="B1564" s="208" t="s">
        <v>230</v>
      </c>
      <c r="C1564" s="127" t="s">
        <v>1828</v>
      </c>
      <c r="D1564" s="121" t="s">
        <v>238</v>
      </c>
      <c r="E1564" s="122">
        <v>358.49</v>
      </c>
      <c r="F1564" s="123">
        <f t="shared" si="567"/>
        <v>432.2</v>
      </c>
      <c r="G1564" s="206"/>
      <c r="H1564" s="183"/>
      <c r="I1564" s="182">
        <f t="shared" si="568"/>
        <v>0</v>
      </c>
      <c r="J1564" s="182">
        <f t="shared" si="569"/>
        <v>0</v>
      </c>
      <c r="K1564" s="179"/>
      <c r="L1564" s="183">
        <f t="shared" si="570"/>
        <v>0</v>
      </c>
      <c r="M1564" s="183">
        <f t="shared" si="570"/>
        <v>0</v>
      </c>
      <c r="N1564" s="184">
        <f t="shared" si="571"/>
        <v>0</v>
      </c>
      <c r="O1564" s="184">
        <f t="shared" si="572"/>
        <v>0</v>
      </c>
      <c r="P1564" s="181"/>
      <c r="Q1564" s="199"/>
      <c r="R1564" s="197" t="str">
        <f t="shared" si="562"/>
        <v/>
      </c>
      <c r="S1564" s="197" t="str">
        <f t="shared" si="554"/>
        <v/>
      </c>
    </row>
    <row r="1565" spans="1:19" hidden="1">
      <c r="A1565" s="266" t="s">
        <v>1829</v>
      </c>
      <c r="B1565" s="267"/>
      <c r="C1565" s="243" t="s">
        <v>1830</v>
      </c>
      <c r="D1565" s="121"/>
      <c r="E1565" s="122"/>
      <c r="F1565" s="123"/>
      <c r="G1565" s="244"/>
      <c r="H1565" s="246"/>
      <c r="I1565" s="248"/>
      <c r="J1565" s="249"/>
      <c r="K1565" s="179"/>
      <c r="L1565" s="250"/>
      <c r="M1565" s="251"/>
      <c r="N1565" s="248"/>
      <c r="O1565" s="249"/>
      <c r="P1565" s="181"/>
      <c r="Q1565" s="198" t="str">
        <f>IF(OR(SUM(J1566:J1568)&gt;0,SUM(O1566:O1568)&gt;0),"xx","")</f>
        <v/>
      </c>
      <c r="R1565" s="197" t="str">
        <f t="shared" si="562"/>
        <v/>
      </c>
      <c r="S1565" s="197" t="str">
        <f t="shared" si="554"/>
        <v/>
      </c>
    </row>
    <row r="1566" spans="1:19" hidden="1">
      <c r="A1566" s="266">
        <v>89993</v>
      </c>
      <c r="B1566" s="208" t="s">
        <v>230</v>
      </c>
      <c r="C1566" s="127" t="s">
        <v>1831</v>
      </c>
      <c r="D1566" s="121" t="s">
        <v>238</v>
      </c>
      <c r="E1566" s="122">
        <v>610.15</v>
      </c>
      <c r="F1566" s="123">
        <f>IF(E1566=0,0,ROUND(E1566*(1+E$10)*(1-E$11),2))</f>
        <v>735.6</v>
      </c>
      <c r="G1566" s="206"/>
      <c r="H1566" s="183"/>
      <c r="I1566" s="182">
        <f t="shared" ref="I1566:I1568" si="573">IF(ISBLANK(E1566),0,ROUND(F1566*G1566,2))</f>
        <v>0</v>
      </c>
      <c r="J1566" s="182">
        <f t="shared" ref="J1566:J1568" si="574">IF(ISBLANK(G1566),0,ROUND(G1566*H1566,2))</f>
        <v>0</v>
      </c>
      <c r="K1566" s="179"/>
      <c r="L1566" s="183">
        <f t="shared" ref="L1566:M1568" si="575">G1566</f>
        <v>0</v>
      </c>
      <c r="M1566" s="183">
        <f t="shared" si="575"/>
        <v>0</v>
      </c>
      <c r="N1566" s="184">
        <f t="shared" ref="N1566:N1568" si="576">IF(ISBLANK(E1566),0,ROUND(F1566*L1566,2))</f>
        <v>0</v>
      </c>
      <c r="O1566" s="184">
        <f t="shared" ref="O1566:O1568" si="577">IF(ISBLANK(L1566),0,ROUND(L1566*M1566,2))</f>
        <v>0</v>
      </c>
      <c r="P1566" s="181"/>
      <c r="Q1566" s="199"/>
      <c r="R1566" s="197" t="str">
        <f t="shared" si="562"/>
        <v/>
      </c>
      <c r="S1566" s="197" t="str">
        <f t="shared" si="554"/>
        <v/>
      </c>
    </row>
    <row r="1567" spans="1:19" ht="25.5" hidden="1">
      <c r="A1567" s="266">
        <v>89994</v>
      </c>
      <c r="B1567" s="208" t="s">
        <v>230</v>
      </c>
      <c r="C1567" s="127" t="s">
        <v>1832</v>
      </c>
      <c r="D1567" s="121" t="s">
        <v>238</v>
      </c>
      <c r="E1567" s="122">
        <v>493.44</v>
      </c>
      <c r="F1567" s="123">
        <f>IF(E1567=0,0,ROUND(E1567*(1+E$10)*(1-E$11),2))</f>
        <v>594.89</v>
      </c>
      <c r="G1567" s="206"/>
      <c r="H1567" s="183"/>
      <c r="I1567" s="182">
        <f t="shared" si="573"/>
        <v>0</v>
      </c>
      <c r="J1567" s="182">
        <f t="shared" si="574"/>
        <v>0</v>
      </c>
      <c r="K1567" s="179"/>
      <c r="L1567" s="183">
        <f t="shared" si="575"/>
        <v>0</v>
      </c>
      <c r="M1567" s="183">
        <f t="shared" si="575"/>
        <v>0</v>
      </c>
      <c r="N1567" s="184">
        <f t="shared" si="576"/>
        <v>0</v>
      </c>
      <c r="O1567" s="184">
        <f t="shared" si="577"/>
        <v>0</v>
      </c>
      <c r="P1567" s="181"/>
      <c r="Q1567" s="199"/>
      <c r="R1567" s="197" t="str">
        <f t="shared" si="562"/>
        <v/>
      </c>
      <c r="S1567" s="197" t="str">
        <f t="shared" si="554"/>
        <v/>
      </c>
    </row>
    <row r="1568" spans="1:19" hidden="1">
      <c r="A1568" s="266">
        <v>89995</v>
      </c>
      <c r="B1568" s="208" t="s">
        <v>230</v>
      </c>
      <c r="C1568" s="127" t="s">
        <v>1833</v>
      </c>
      <c r="D1568" s="121" t="s">
        <v>238</v>
      </c>
      <c r="E1568" s="122">
        <v>580.29999999999995</v>
      </c>
      <c r="F1568" s="123">
        <f>IF(E1568=0,0,ROUND(E1568*(1+E$10)*(1-E$11),2))</f>
        <v>699.61</v>
      </c>
      <c r="G1568" s="206"/>
      <c r="H1568" s="183"/>
      <c r="I1568" s="182">
        <f t="shared" si="573"/>
        <v>0</v>
      </c>
      <c r="J1568" s="182">
        <f t="shared" si="574"/>
        <v>0</v>
      </c>
      <c r="K1568" s="179"/>
      <c r="L1568" s="183">
        <f t="shared" si="575"/>
        <v>0</v>
      </c>
      <c r="M1568" s="183">
        <f t="shared" si="575"/>
        <v>0</v>
      </c>
      <c r="N1568" s="184">
        <f t="shared" si="576"/>
        <v>0</v>
      </c>
      <c r="O1568" s="184">
        <f t="shared" si="577"/>
        <v>0</v>
      </c>
      <c r="P1568" s="181"/>
      <c r="Q1568" s="199"/>
      <c r="R1568" s="197" t="str">
        <f t="shared" si="562"/>
        <v/>
      </c>
      <c r="S1568" s="197" t="str">
        <f t="shared" si="554"/>
        <v/>
      </c>
    </row>
    <row r="1569" spans="1:19">
      <c r="A1569" s="200" t="s">
        <v>1834</v>
      </c>
      <c r="B1569" s="205"/>
      <c r="C1569" s="127" t="s">
        <v>179</v>
      </c>
      <c r="D1569" s="121"/>
      <c r="E1569" s="122"/>
      <c r="F1569" s="123"/>
      <c r="G1569" s="244"/>
      <c r="H1569" s="207">
        <f>F1569</f>
        <v>0</v>
      </c>
      <c r="I1569" s="248"/>
      <c r="J1569" s="249"/>
      <c r="K1569" s="179"/>
      <c r="L1569" s="244"/>
      <c r="M1569" s="246"/>
      <c r="N1569" s="248"/>
      <c r="O1569" s="249"/>
      <c r="P1569" s="181"/>
      <c r="Q1569" s="252" t="str">
        <f>IF(OR(SUM(J1570:J1605)&gt;0,SUM(O1570:O1605)&gt;0),"xx","")</f>
        <v>xx</v>
      </c>
      <c r="R1569" s="237" t="str">
        <f t="shared" si="562"/>
        <v>x</v>
      </c>
      <c r="S1569" s="197" t="str">
        <f t="shared" si="554"/>
        <v>x</v>
      </c>
    </row>
    <row r="1570" spans="1:19" hidden="1">
      <c r="A1570" s="200" t="s">
        <v>1835</v>
      </c>
      <c r="B1570" s="205"/>
      <c r="C1570" s="127" t="s">
        <v>1836</v>
      </c>
      <c r="D1570" s="121"/>
      <c r="E1570" s="122"/>
      <c r="F1570" s="123"/>
      <c r="G1570" s="244"/>
      <c r="H1570" s="246"/>
      <c r="I1570" s="248"/>
      <c r="J1570" s="249"/>
      <c r="K1570" s="179"/>
      <c r="L1570" s="244"/>
      <c r="M1570" s="246"/>
      <c r="N1570" s="248"/>
      <c r="O1570" s="249"/>
      <c r="P1570" s="181"/>
      <c r="Q1570" s="198" t="str">
        <f>IF(OR(SUM(J1571:J1586)&gt;0,SUM(O1571:O1586)&gt;0),"xx","")</f>
        <v/>
      </c>
      <c r="R1570" s="197" t="str">
        <f t="shared" si="562"/>
        <v/>
      </c>
      <c r="S1570" s="197" t="str">
        <f t="shared" si="554"/>
        <v/>
      </c>
    </row>
    <row r="1571" spans="1:19" ht="25.5" hidden="1">
      <c r="A1571" s="200">
        <v>94102</v>
      </c>
      <c r="B1571" s="205" t="s">
        <v>230</v>
      </c>
      <c r="C1571" s="127" t="s">
        <v>1837</v>
      </c>
      <c r="D1571" s="121" t="s">
        <v>238</v>
      </c>
      <c r="E1571" s="122">
        <v>171.57</v>
      </c>
      <c r="F1571" s="123">
        <f t="shared" ref="F1571:F1586" si="578">IF(E1571=0,0,ROUND(E1571*(1+E$10)*(1-E$11),2))</f>
        <v>206.84</v>
      </c>
      <c r="G1571" s="206"/>
      <c r="H1571" s="183"/>
      <c r="I1571" s="182">
        <f t="shared" ref="I1571:I1586" si="579">IF(ISBLANK(E1571),0,ROUND(F1571*G1571,2))</f>
        <v>0</v>
      </c>
      <c r="J1571" s="182">
        <f t="shared" ref="J1571:J1586" si="580">IF(ISBLANK(G1571),0,ROUND(G1571*H1571,2))</f>
        <v>0</v>
      </c>
      <c r="K1571" s="179"/>
      <c r="L1571" s="183">
        <f t="shared" ref="L1571:M1586" si="581">G1571</f>
        <v>0</v>
      </c>
      <c r="M1571" s="183">
        <f t="shared" si="581"/>
        <v>0</v>
      </c>
      <c r="N1571" s="184">
        <f t="shared" ref="N1571:N1586" si="582">IF(ISBLANK(E1571),0,ROUND(F1571*L1571,2))</f>
        <v>0</v>
      </c>
      <c r="O1571" s="184">
        <f t="shared" ref="O1571:O1586" si="583">IF(ISBLANK(L1571),0,ROUND(L1571*M1571,2))</f>
        <v>0</v>
      </c>
      <c r="P1571" s="181"/>
      <c r="Q1571" s="199"/>
      <c r="R1571" s="197" t="str">
        <f t="shared" si="562"/>
        <v/>
      </c>
      <c r="S1571" s="197" t="str">
        <f t="shared" si="554"/>
        <v/>
      </c>
    </row>
    <row r="1572" spans="1:19" ht="25.5" hidden="1">
      <c r="A1572" s="200">
        <v>94103</v>
      </c>
      <c r="B1572" s="205" t="s">
        <v>230</v>
      </c>
      <c r="C1572" s="127" t="s">
        <v>1838</v>
      </c>
      <c r="D1572" s="121" t="s">
        <v>238</v>
      </c>
      <c r="E1572" s="122">
        <v>189.98</v>
      </c>
      <c r="F1572" s="123">
        <f t="shared" si="578"/>
        <v>229.04</v>
      </c>
      <c r="G1572" s="206"/>
      <c r="H1572" s="183"/>
      <c r="I1572" s="182">
        <f t="shared" si="579"/>
        <v>0</v>
      </c>
      <c r="J1572" s="182">
        <f t="shared" si="580"/>
        <v>0</v>
      </c>
      <c r="K1572" s="179"/>
      <c r="L1572" s="183">
        <f t="shared" si="581"/>
        <v>0</v>
      </c>
      <c r="M1572" s="183">
        <f t="shared" si="581"/>
        <v>0</v>
      </c>
      <c r="N1572" s="184">
        <f t="shared" si="582"/>
        <v>0</v>
      </c>
      <c r="O1572" s="184">
        <f t="shared" si="583"/>
        <v>0</v>
      </c>
      <c r="P1572" s="181"/>
      <c r="Q1572" s="199"/>
      <c r="R1572" s="197" t="str">
        <f t="shared" si="562"/>
        <v/>
      </c>
      <c r="S1572" s="197" t="str">
        <f t="shared" si="554"/>
        <v/>
      </c>
    </row>
    <row r="1573" spans="1:19" ht="25.5" hidden="1">
      <c r="A1573" s="200">
        <v>94104</v>
      </c>
      <c r="B1573" s="205" t="s">
        <v>230</v>
      </c>
      <c r="C1573" s="127" t="s">
        <v>1839</v>
      </c>
      <c r="D1573" s="121" t="s">
        <v>238</v>
      </c>
      <c r="E1573" s="122">
        <v>175.65</v>
      </c>
      <c r="F1573" s="123">
        <f t="shared" si="578"/>
        <v>211.76</v>
      </c>
      <c r="G1573" s="206"/>
      <c r="H1573" s="183"/>
      <c r="I1573" s="182">
        <f t="shared" si="579"/>
        <v>0</v>
      </c>
      <c r="J1573" s="182">
        <f t="shared" si="580"/>
        <v>0</v>
      </c>
      <c r="K1573" s="179"/>
      <c r="L1573" s="183">
        <f t="shared" si="581"/>
        <v>0</v>
      </c>
      <c r="M1573" s="183">
        <f t="shared" si="581"/>
        <v>0</v>
      </c>
      <c r="N1573" s="184">
        <f t="shared" si="582"/>
        <v>0</v>
      </c>
      <c r="O1573" s="184">
        <f t="shared" si="583"/>
        <v>0</v>
      </c>
      <c r="P1573" s="181"/>
      <c r="Q1573" s="199"/>
      <c r="R1573" s="197" t="str">
        <f t="shared" ref="R1573:R1636" si="584">IF(Q1573="X","x",IF(Q1573="xx","x",IF(O1573&gt;0,"x","")))</f>
        <v/>
      </c>
      <c r="S1573" s="197" t="str">
        <f t="shared" si="554"/>
        <v/>
      </c>
    </row>
    <row r="1574" spans="1:19" ht="25.5" hidden="1">
      <c r="A1574" s="200">
        <v>94105</v>
      </c>
      <c r="B1574" s="205" t="s">
        <v>230</v>
      </c>
      <c r="C1574" s="127" t="s">
        <v>1840</v>
      </c>
      <c r="D1574" s="121" t="s">
        <v>238</v>
      </c>
      <c r="E1574" s="122">
        <v>194.1</v>
      </c>
      <c r="F1574" s="123">
        <f t="shared" si="578"/>
        <v>234.01</v>
      </c>
      <c r="G1574" s="206"/>
      <c r="H1574" s="183"/>
      <c r="I1574" s="182">
        <f t="shared" si="579"/>
        <v>0</v>
      </c>
      <c r="J1574" s="182">
        <f t="shared" si="580"/>
        <v>0</v>
      </c>
      <c r="K1574" s="179"/>
      <c r="L1574" s="183">
        <f t="shared" si="581"/>
        <v>0</v>
      </c>
      <c r="M1574" s="183">
        <f t="shared" si="581"/>
        <v>0</v>
      </c>
      <c r="N1574" s="184">
        <f t="shared" si="582"/>
        <v>0</v>
      </c>
      <c r="O1574" s="184">
        <f t="shared" si="583"/>
        <v>0</v>
      </c>
      <c r="P1574" s="181"/>
      <c r="Q1574" s="199"/>
      <c r="R1574" s="197" t="str">
        <f t="shared" si="584"/>
        <v/>
      </c>
      <c r="S1574" s="197" t="str">
        <f t="shared" si="554"/>
        <v/>
      </c>
    </row>
    <row r="1575" spans="1:19" ht="25.5" hidden="1">
      <c r="A1575" s="200">
        <v>94106</v>
      </c>
      <c r="B1575" s="205" t="s">
        <v>230</v>
      </c>
      <c r="C1575" s="127" t="s">
        <v>1841</v>
      </c>
      <c r="D1575" s="121" t="s">
        <v>238</v>
      </c>
      <c r="E1575" s="122">
        <v>150.74</v>
      </c>
      <c r="F1575" s="123">
        <f t="shared" si="578"/>
        <v>181.73</v>
      </c>
      <c r="G1575" s="206"/>
      <c r="H1575" s="183"/>
      <c r="I1575" s="182">
        <f t="shared" si="579"/>
        <v>0</v>
      </c>
      <c r="J1575" s="182">
        <f t="shared" si="580"/>
        <v>0</v>
      </c>
      <c r="K1575" s="179"/>
      <c r="L1575" s="183">
        <f t="shared" si="581"/>
        <v>0</v>
      </c>
      <c r="M1575" s="183">
        <f t="shared" si="581"/>
        <v>0</v>
      </c>
      <c r="N1575" s="184">
        <f t="shared" si="582"/>
        <v>0</v>
      </c>
      <c r="O1575" s="184">
        <f t="shared" si="583"/>
        <v>0</v>
      </c>
      <c r="P1575" s="181"/>
      <c r="Q1575" s="199"/>
      <c r="R1575" s="197" t="str">
        <f t="shared" si="584"/>
        <v/>
      </c>
      <c r="S1575" s="197" t="str">
        <f t="shared" si="554"/>
        <v/>
      </c>
    </row>
    <row r="1576" spans="1:19" ht="25.5" hidden="1">
      <c r="A1576" s="200">
        <v>94107</v>
      </c>
      <c r="B1576" s="205" t="s">
        <v>230</v>
      </c>
      <c r="C1576" s="127" t="s">
        <v>1842</v>
      </c>
      <c r="D1576" s="121" t="s">
        <v>238</v>
      </c>
      <c r="E1576" s="122">
        <v>169.18</v>
      </c>
      <c r="F1576" s="123">
        <f t="shared" si="578"/>
        <v>203.96</v>
      </c>
      <c r="G1576" s="206"/>
      <c r="H1576" s="183"/>
      <c r="I1576" s="182">
        <f t="shared" si="579"/>
        <v>0</v>
      </c>
      <c r="J1576" s="182">
        <f t="shared" si="580"/>
        <v>0</v>
      </c>
      <c r="K1576" s="179"/>
      <c r="L1576" s="183">
        <f t="shared" si="581"/>
        <v>0</v>
      </c>
      <c r="M1576" s="183">
        <f t="shared" si="581"/>
        <v>0</v>
      </c>
      <c r="N1576" s="184">
        <f t="shared" si="582"/>
        <v>0</v>
      </c>
      <c r="O1576" s="184">
        <f t="shared" si="583"/>
        <v>0</v>
      </c>
      <c r="P1576" s="181"/>
      <c r="Q1576" s="199"/>
      <c r="R1576" s="197" t="str">
        <f t="shared" si="584"/>
        <v/>
      </c>
      <c r="S1576" s="197" t="str">
        <f t="shared" si="554"/>
        <v/>
      </c>
    </row>
    <row r="1577" spans="1:19" ht="25.5" hidden="1">
      <c r="A1577" s="200">
        <v>94108</v>
      </c>
      <c r="B1577" s="205" t="s">
        <v>230</v>
      </c>
      <c r="C1577" s="127" t="s">
        <v>1843</v>
      </c>
      <c r="D1577" s="121" t="s">
        <v>238</v>
      </c>
      <c r="E1577" s="122">
        <v>154.85</v>
      </c>
      <c r="F1577" s="123">
        <f t="shared" si="578"/>
        <v>186.69</v>
      </c>
      <c r="G1577" s="206"/>
      <c r="H1577" s="183"/>
      <c r="I1577" s="182">
        <f t="shared" si="579"/>
        <v>0</v>
      </c>
      <c r="J1577" s="182">
        <f t="shared" si="580"/>
        <v>0</v>
      </c>
      <c r="K1577" s="179"/>
      <c r="L1577" s="183">
        <f t="shared" si="581"/>
        <v>0</v>
      </c>
      <c r="M1577" s="183">
        <f t="shared" si="581"/>
        <v>0</v>
      </c>
      <c r="N1577" s="184">
        <f t="shared" si="582"/>
        <v>0</v>
      </c>
      <c r="O1577" s="184">
        <f t="shared" si="583"/>
        <v>0</v>
      </c>
      <c r="P1577" s="181"/>
      <c r="Q1577" s="199"/>
      <c r="R1577" s="197" t="str">
        <f t="shared" si="584"/>
        <v/>
      </c>
      <c r="S1577" s="197" t="str">
        <f t="shared" si="554"/>
        <v/>
      </c>
    </row>
    <row r="1578" spans="1:19" ht="25.5" hidden="1">
      <c r="A1578" s="200">
        <v>94110</v>
      </c>
      <c r="B1578" s="205" t="s">
        <v>230</v>
      </c>
      <c r="C1578" s="127" t="s">
        <v>1844</v>
      </c>
      <c r="D1578" s="121" t="s">
        <v>238</v>
      </c>
      <c r="E1578" s="122">
        <v>173.26</v>
      </c>
      <c r="F1578" s="123">
        <f t="shared" si="578"/>
        <v>208.88</v>
      </c>
      <c r="G1578" s="206"/>
      <c r="H1578" s="183"/>
      <c r="I1578" s="182">
        <f t="shared" si="579"/>
        <v>0</v>
      </c>
      <c r="J1578" s="182">
        <f t="shared" si="580"/>
        <v>0</v>
      </c>
      <c r="K1578" s="179"/>
      <c r="L1578" s="183">
        <f t="shared" si="581"/>
        <v>0</v>
      </c>
      <c r="M1578" s="183">
        <f t="shared" si="581"/>
        <v>0</v>
      </c>
      <c r="N1578" s="184">
        <f t="shared" si="582"/>
        <v>0</v>
      </c>
      <c r="O1578" s="184">
        <f t="shared" si="583"/>
        <v>0</v>
      </c>
      <c r="P1578" s="181"/>
      <c r="Q1578" s="199"/>
      <c r="R1578" s="197" t="str">
        <f t="shared" si="584"/>
        <v/>
      </c>
      <c r="S1578" s="197" t="str">
        <f t="shared" si="554"/>
        <v/>
      </c>
    </row>
    <row r="1579" spans="1:19" ht="25.5" hidden="1">
      <c r="A1579" s="200">
        <v>94111</v>
      </c>
      <c r="B1579" s="205" t="s">
        <v>230</v>
      </c>
      <c r="C1579" s="127" t="s">
        <v>1845</v>
      </c>
      <c r="D1579" s="121" t="s">
        <v>238</v>
      </c>
      <c r="E1579" s="122">
        <v>137.22999999999999</v>
      </c>
      <c r="F1579" s="123">
        <f t="shared" si="578"/>
        <v>165.44</v>
      </c>
      <c r="G1579" s="206"/>
      <c r="H1579" s="183"/>
      <c r="I1579" s="182">
        <f t="shared" si="579"/>
        <v>0</v>
      </c>
      <c r="J1579" s="182">
        <f t="shared" si="580"/>
        <v>0</v>
      </c>
      <c r="K1579" s="179"/>
      <c r="L1579" s="183">
        <f t="shared" si="581"/>
        <v>0</v>
      </c>
      <c r="M1579" s="183">
        <f t="shared" si="581"/>
        <v>0</v>
      </c>
      <c r="N1579" s="184">
        <f t="shared" si="582"/>
        <v>0</v>
      </c>
      <c r="O1579" s="184">
        <f t="shared" si="583"/>
        <v>0</v>
      </c>
      <c r="P1579" s="181"/>
      <c r="Q1579" s="199"/>
      <c r="R1579" s="197" t="str">
        <f t="shared" si="584"/>
        <v/>
      </c>
      <c r="S1579" s="197" t="str">
        <f t="shared" si="554"/>
        <v/>
      </c>
    </row>
    <row r="1580" spans="1:19" ht="25.5" hidden="1">
      <c r="A1580" s="200">
        <v>94112</v>
      </c>
      <c r="B1580" s="205" t="s">
        <v>230</v>
      </c>
      <c r="C1580" s="127" t="s">
        <v>1846</v>
      </c>
      <c r="D1580" s="121" t="s">
        <v>238</v>
      </c>
      <c r="E1580" s="122">
        <v>147.68</v>
      </c>
      <c r="F1580" s="123">
        <f t="shared" si="578"/>
        <v>178.04</v>
      </c>
      <c r="G1580" s="206"/>
      <c r="H1580" s="183"/>
      <c r="I1580" s="182">
        <f t="shared" si="579"/>
        <v>0</v>
      </c>
      <c r="J1580" s="182">
        <f t="shared" si="580"/>
        <v>0</v>
      </c>
      <c r="K1580" s="179"/>
      <c r="L1580" s="183">
        <f t="shared" si="581"/>
        <v>0</v>
      </c>
      <c r="M1580" s="183">
        <f t="shared" si="581"/>
        <v>0</v>
      </c>
      <c r="N1580" s="184">
        <f t="shared" si="582"/>
        <v>0</v>
      </c>
      <c r="O1580" s="184">
        <f t="shared" si="583"/>
        <v>0</v>
      </c>
      <c r="P1580" s="181"/>
      <c r="Q1580" s="199"/>
      <c r="R1580" s="197" t="str">
        <f t="shared" si="584"/>
        <v/>
      </c>
      <c r="S1580" s="197" t="str">
        <f t="shared" si="554"/>
        <v/>
      </c>
    </row>
    <row r="1581" spans="1:19" ht="25.5" hidden="1">
      <c r="A1581" s="200">
        <v>94113</v>
      </c>
      <c r="B1581" s="205" t="s">
        <v>230</v>
      </c>
      <c r="C1581" s="127" t="s">
        <v>1847</v>
      </c>
      <c r="D1581" s="121" t="s">
        <v>238</v>
      </c>
      <c r="E1581" s="122">
        <v>143.22999999999999</v>
      </c>
      <c r="F1581" s="123">
        <f t="shared" si="578"/>
        <v>172.68</v>
      </c>
      <c r="G1581" s="206"/>
      <c r="H1581" s="183"/>
      <c r="I1581" s="182">
        <f t="shared" si="579"/>
        <v>0</v>
      </c>
      <c r="J1581" s="182">
        <f t="shared" si="580"/>
        <v>0</v>
      </c>
      <c r="K1581" s="179"/>
      <c r="L1581" s="183">
        <f t="shared" si="581"/>
        <v>0</v>
      </c>
      <c r="M1581" s="183">
        <f t="shared" si="581"/>
        <v>0</v>
      </c>
      <c r="N1581" s="184">
        <f t="shared" si="582"/>
        <v>0</v>
      </c>
      <c r="O1581" s="184">
        <f t="shared" si="583"/>
        <v>0</v>
      </c>
      <c r="P1581" s="181"/>
      <c r="Q1581" s="199"/>
      <c r="R1581" s="197" t="str">
        <f t="shared" si="584"/>
        <v/>
      </c>
      <c r="S1581" s="197" t="str">
        <f t="shared" si="554"/>
        <v/>
      </c>
    </row>
    <row r="1582" spans="1:19" ht="25.5" hidden="1">
      <c r="A1582" s="200">
        <v>94114</v>
      </c>
      <c r="B1582" s="205" t="s">
        <v>230</v>
      </c>
      <c r="C1582" s="127" t="s">
        <v>1848</v>
      </c>
      <c r="D1582" s="121" t="s">
        <v>238</v>
      </c>
      <c r="E1582" s="122">
        <v>154.41999999999999</v>
      </c>
      <c r="F1582" s="123">
        <f t="shared" si="578"/>
        <v>186.17</v>
      </c>
      <c r="G1582" s="206"/>
      <c r="H1582" s="183"/>
      <c r="I1582" s="182">
        <f t="shared" si="579"/>
        <v>0</v>
      </c>
      <c r="J1582" s="182">
        <f t="shared" si="580"/>
        <v>0</v>
      </c>
      <c r="K1582" s="179"/>
      <c r="L1582" s="183">
        <f t="shared" si="581"/>
        <v>0</v>
      </c>
      <c r="M1582" s="183">
        <f t="shared" si="581"/>
        <v>0</v>
      </c>
      <c r="N1582" s="184">
        <f t="shared" si="582"/>
        <v>0</v>
      </c>
      <c r="O1582" s="184">
        <f t="shared" si="583"/>
        <v>0</v>
      </c>
      <c r="P1582" s="181"/>
      <c r="Q1582" s="199"/>
      <c r="R1582" s="197" t="str">
        <f t="shared" si="584"/>
        <v/>
      </c>
      <c r="S1582" s="197" t="str">
        <f t="shared" si="554"/>
        <v/>
      </c>
    </row>
    <row r="1583" spans="1:19" ht="25.5" hidden="1">
      <c r="A1583" s="200">
        <v>94115</v>
      </c>
      <c r="B1583" s="205" t="s">
        <v>230</v>
      </c>
      <c r="C1583" s="127" t="s">
        <v>1849</v>
      </c>
      <c r="D1583" s="121" t="s">
        <v>238</v>
      </c>
      <c r="E1583" s="122">
        <v>108.79</v>
      </c>
      <c r="F1583" s="123">
        <f t="shared" si="578"/>
        <v>131.16</v>
      </c>
      <c r="G1583" s="206"/>
      <c r="H1583" s="183"/>
      <c r="I1583" s="182">
        <f t="shared" si="579"/>
        <v>0</v>
      </c>
      <c r="J1583" s="182">
        <f t="shared" si="580"/>
        <v>0</v>
      </c>
      <c r="K1583" s="179"/>
      <c r="L1583" s="183">
        <f t="shared" si="581"/>
        <v>0</v>
      </c>
      <c r="M1583" s="183">
        <f t="shared" si="581"/>
        <v>0</v>
      </c>
      <c r="N1583" s="184">
        <f t="shared" si="582"/>
        <v>0</v>
      </c>
      <c r="O1583" s="184">
        <f t="shared" si="583"/>
        <v>0</v>
      </c>
      <c r="P1583" s="181"/>
      <c r="Q1583" s="199"/>
      <c r="R1583" s="197" t="str">
        <f t="shared" si="584"/>
        <v/>
      </c>
      <c r="S1583" s="197" t="str">
        <f t="shared" si="554"/>
        <v/>
      </c>
    </row>
    <row r="1584" spans="1:19" ht="25.5" hidden="1">
      <c r="A1584" s="200">
        <v>94116</v>
      </c>
      <c r="B1584" s="205" t="s">
        <v>230</v>
      </c>
      <c r="C1584" s="127" t="s">
        <v>1850</v>
      </c>
      <c r="D1584" s="121" t="s">
        <v>238</v>
      </c>
      <c r="E1584" s="122">
        <v>115.16</v>
      </c>
      <c r="F1584" s="123">
        <f t="shared" si="578"/>
        <v>138.84</v>
      </c>
      <c r="G1584" s="206"/>
      <c r="H1584" s="183"/>
      <c r="I1584" s="182">
        <f t="shared" si="579"/>
        <v>0</v>
      </c>
      <c r="J1584" s="182">
        <f t="shared" si="580"/>
        <v>0</v>
      </c>
      <c r="K1584" s="179"/>
      <c r="L1584" s="183">
        <f t="shared" si="581"/>
        <v>0</v>
      </c>
      <c r="M1584" s="183">
        <f t="shared" si="581"/>
        <v>0</v>
      </c>
      <c r="N1584" s="184">
        <f t="shared" si="582"/>
        <v>0</v>
      </c>
      <c r="O1584" s="184">
        <f t="shared" si="583"/>
        <v>0</v>
      </c>
      <c r="P1584" s="181"/>
      <c r="Q1584" s="199"/>
      <c r="R1584" s="197" t="str">
        <f t="shared" si="584"/>
        <v/>
      </c>
      <c r="S1584" s="197" t="str">
        <f t="shared" si="554"/>
        <v/>
      </c>
    </row>
    <row r="1585" spans="1:19" ht="25.5" hidden="1">
      <c r="A1585" s="200">
        <v>94117</v>
      </c>
      <c r="B1585" s="205" t="s">
        <v>230</v>
      </c>
      <c r="C1585" s="127" t="s">
        <v>1851</v>
      </c>
      <c r="D1585" s="121" t="s">
        <v>238</v>
      </c>
      <c r="E1585" s="122">
        <v>114.36</v>
      </c>
      <c r="F1585" s="123">
        <f t="shared" si="578"/>
        <v>137.87</v>
      </c>
      <c r="G1585" s="206"/>
      <c r="H1585" s="183"/>
      <c r="I1585" s="182">
        <f t="shared" si="579"/>
        <v>0</v>
      </c>
      <c r="J1585" s="182">
        <f t="shared" si="580"/>
        <v>0</v>
      </c>
      <c r="K1585" s="179"/>
      <c r="L1585" s="183">
        <f t="shared" si="581"/>
        <v>0</v>
      </c>
      <c r="M1585" s="183">
        <f t="shared" si="581"/>
        <v>0</v>
      </c>
      <c r="N1585" s="184">
        <f t="shared" si="582"/>
        <v>0</v>
      </c>
      <c r="O1585" s="184">
        <f t="shared" si="583"/>
        <v>0</v>
      </c>
      <c r="P1585" s="181"/>
      <c r="Q1585" s="199"/>
      <c r="R1585" s="197" t="str">
        <f t="shared" si="584"/>
        <v/>
      </c>
      <c r="S1585" s="197" t="str">
        <f t="shared" si="554"/>
        <v/>
      </c>
    </row>
    <row r="1586" spans="1:19" ht="25.5" hidden="1">
      <c r="A1586" s="200">
        <v>94118</v>
      </c>
      <c r="B1586" s="205" t="s">
        <v>230</v>
      </c>
      <c r="C1586" s="127" t="s">
        <v>1852</v>
      </c>
      <c r="D1586" s="121" t="s">
        <v>238</v>
      </c>
      <c r="E1586" s="122">
        <v>121.7</v>
      </c>
      <c r="F1586" s="123">
        <f t="shared" si="578"/>
        <v>146.72</v>
      </c>
      <c r="G1586" s="206"/>
      <c r="H1586" s="183"/>
      <c r="I1586" s="182">
        <f t="shared" si="579"/>
        <v>0</v>
      </c>
      <c r="J1586" s="182">
        <f t="shared" si="580"/>
        <v>0</v>
      </c>
      <c r="K1586" s="179"/>
      <c r="L1586" s="183">
        <f t="shared" si="581"/>
        <v>0</v>
      </c>
      <c r="M1586" s="183">
        <f t="shared" si="581"/>
        <v>0</v>
      </c>
      <c r="N1586" s="184">
        <f t="shared" si="582"/>
        <v>0</v>
      </c>
      <c r="O1586" s="184">
        <f t="shared" si="583"/>
        <v>0</v>
      </c>
      <c r="P1586" s="181"/>
      <c r="Q1586" s="199"/>
      <c r="R1586" s="197" t="str">
        <f t="shared" si="584"/>
        <v/>
      </c>
      <c r="S1586" s="197" t="str">
        <f t="shared" si="554"/>
        <v/>
      </c>
    </row>
    <row r="1587" spans="1:19">
      <c r="A1587" s="200" t="s">
        <v>1853</v>
      </c>
      <c r="B1587" s="205"/>
      <c r="C1587" s="127" t="s">
        <v>1854</v>
      </c>
      <c r="D1587" s="121"/>
      <c r="E1587" s="122"/>
      <c r="F1587" s="123"/>
      <c r="G1587" s="244"/>
      <c r="H1587" s="207">
        <f>F1587</f>
        <v>0</v>
      </c>
      <c r="I1587" s="248"/>
      <c r="J1587" s="249"/>
      <c r="K1587" s="263"/>
      <c r="L1587" s="244"/>
      <c r="M1587" s="244"/>
      <c r="N1587" s="248"/>
      <c r="O1587" s="249"/>
      <c r="P1587" s="259"/>
      <c r="Q1587" s="252" t="str">
        <f>IF(OR(SUM(J1588:J1603)&gt;0,SUM(O1588:O1603)&gt;0),"xx","")</f>
        <v>xx</v>
      </c>
      <c r="R1587" s="237" t="str">
        <f t="shared" si="584"/>
        <v>x</v>
      </c>
      <c r="S1587" s="197" t="str">
        <f t="shared" si="554"/>
        <v>x</v>
      </c>
    </row>
    <row r="1588" spans="1:19" ht="25.5" hidden="1">
      <c r="A1588" s="200">
        <v>95240</v>
      </c>
      <c r="B1588" s="205" t="s">
        <v>230</v>
      </c>
      <c r="C1588" s="127" t="s">
        <v>1855</v>
      </c>
      <c r="D1588" s="121" t="s">
        <v>232</v>
      </c>
      <c r="E1588" s="122">
        <v>12.27</v>
      </c>
      <c r="F1588" s="123">
        <f t="shared" ref="F1588:F1603" si="585">IF(E1588=0,0,ROUND(E1588*(1+E$10)*(1-E$11),2))</f>
        <v>14.79</v>
      </c>
      <c r="G1588" s="268"/>
      <c r="H1588" s="244"/>
      <c r="I1588" s="182">
        <f t="shared" ref="I1588:I1603" si="586">IF(ISBLANK(E1588),0,ROUND(F1588*G1588,2))</f>
        <v>0</v>
      </c>
      <c r="J1588" s="182">
        <f t="shared" ref="J1588:J1603" si="587">IF(ISBLANK(G1588),0,ROUND(G1588*H1588,2))</f>
        <v>0</v>
      </c>
      <c r="K1588" s="179"/>
      <c r="L1588" s="183">
        <f t="shared" ref="L1588:M1603" si="588">G1588</f>
        <v>0</v>
      </c>
      <c r="M1588" s="244">
        <f t="shared" si="588"/>
        <v>0</v>
      </c>
      <c r="N1588" s="184">
        <f t="shared" ref="N1588:N1603" si="589">IF(ISBLANK(E1588),0,ROUND(F1588*L1588,2))</f>
        <v>0</v>
      </c>
      <c r="O1588" s="184">
        <f t="shared" ref="O1588:O1603" si="590">IF(ISBLANK(L1588),0,ROUND(L1588*M1588,2))</f>
        <v>0</v>
      </c>
      <c r="P1588" s="181"/>
      <c r="Q1588" s="199"/>
      <c r="R1588" s="197" t="str">
        <f t="shared" si="584"/>
        <v/>
      </c>
      <c r="S1588" s="197" t="str">
        <f t="shared" si="554"/>
        <v/>
      </c>
    </row>
    <row r="1589" spans="1:19" ht="25.5" hidden="1">
      <c r="A1589" s="200">
        <v>95241</v>
      </c>
      <c r="B1589" s="205" t="s">
        <v>230</v>
      </c>
      <c r="C1589" s="127" t="s">
        <v>1856</v>
      </c>
      <c r="D1589" s="121" t="s">
        <v>232</v>
      </c>
      <c r="E1589" s="122">
        <v>20.46</v>
      </c>
      <c r="F1589" s="123">
        <f t="shared" si="585"/>
        <v>24.67</v>
      </c>
      <c r="G1589" s="269"/>
      <c r="H1589" s="244"/>
      <c r="I1589" s="182">
        <f t="shared" si="586"/>
        <v>0</v>
      </c>
      <c r="J1589" s="182">
        <f t="shared" si="587"/>
        <v>0</v>
      </c>
      <c r="K1589" s="179"/>
      <c r="L1589" s="207">
        <f t="shared" si="588"/>
        <v>0</v>
      </c>
      <c r="M1589" s="244">
        <f t="shared" si="588"/>
        <v>0</v>
      </c>
      <c r="N1589" s="184">
        <f t="shared" si="589"/>
        <v>0</v>
      </c>
      <c r="O1589" s="184">
        <f t="shared" si="590"/>
        <v>0</v>
      </c>
      <c r="P1589" s="181"/>
      <c r="Q1589" s="199"/>
      <c r="R1589" s="197" t="str">
        <f t="shared" si="584"/>
        <v/>
      </c>
      <c r="S1589" s="197" t="str">
        <f t="shared" si="554"/>
        <v/>
      </c>
    </row>
    <row r="1590" spans="1:19" ht="25.5" hidden="1">
      <c r="A1590" s="200">
        <v>96616</v>
      </c>
      <c r="B1590" s="205" t="s">
        <v>230</v>
      </c>
      <c r="C1590" s="127" t="s">
        <v>1857</v>
      </c>
      <c r="D1590" s="121" t="s">
        <v>238</v>
      </c>
      <c r="E1590" s="122">
        <v>430.39</v>
      </c>
      <c r="F1590" s="123">
        <f t="shared" si="585"/>
        <v>518.88</v>
      </c>
      <c r="G1590" s="269"/>
      <c r="H1590" s="244"/>
      <c r="I1590" s="182">
        <f t="shared" si="586"/>
        <v>0</v>
      </c>
      <c r="J1590" s="182">
        <f t="shared" si="587"/>
        <v>0</v>
      </c>
      <c r="K1590" s="179"/>
      <c r="L1590" s="207">
        <f t="shared" si="588"/>
        <v>0</v>
      </c>
      <c r="M1590" s="244">
        <f t="shared" si="588"/>
        <v>0</v>
      </c>
      <c r="N1590" s="184">
        <f t="shared" si="589"/>
        <v>0</v>
      </c>
      <c r="O1590" s="184">
        <f t="shared" si="590"/>
        <v>0</v>
      </c>
      <c r="P1590" s="181"/>
      <c r="Q1590" s="199"/>
      <c r="R1590" s="197" t="str">
        <f t="shared" si="584"/>
        <v/>
      </c>
      <c r="S1590" s="197" t="str">
        <f t="shared" si="554"/>
        <v/>
      </c>
    </row>
    <row r="1591" spans="1:19" ht="25.5" hidden="1">
      <c r="A1591" s="200">
        <v>96617</v>
      </c>
      <c r="B1591" s="205" t="s">
        <v>230</v>
      </c>
      <c r="C1591" s="127" t="s">
        <v>1858</v>
      </c>
      <c r="D1591" s="121" t="s">
        <v>232</v>
      </c>
      <c r="E1591" s="122">
        <v>12.9</v>
      </c>
      <c r="F1591" s="123">
        <f t="shared" si="585"/>
        <v>15.55</v>
      </c>
      <c r="G1591" s="269"/>
      <c r="H1591" s="244"/>
      <c r="I1591" s="182">
        <f t="shared" si="586"/>
        <v>0</v>
      </c>
      <c r="J1591" s="182">
        <f t="shared" si="587"/>
        <v>0</v>
      </c>
      <c r="K1591" s="179"/>
      <c r="L1591" s="207">
        <f t="shared" si="588"/>
        <v>0</v>
      </c>
      <c r="M1591" s="244">
        <f t="shared" si="588"/>
        <v>0</v>
      </c>
      <c r="N1591" s="184">
        <f t="shared" si="589"/>
        <v>0</v>
      </c>
      <c r="O1591" s="184">
        <f t="shared" si="590"/>
        <v>0</v>
      </c>
      <c r="P1591" s="181"/>
      <c r="Q1591" s="199"/>
      <c r="R1591" s="197" t="str">
        <f t="shared" si="584"/>
        <v/>
      </c>
      <c r="S1591" s="197" t="str">
        <f t="shared" si="554"/>
        <v/>
      </c>
    </row>
    <row r="1592" spans="1:19" ht="25.5" hidden="1">
      <c r="A1592" s="200">
        <v>96619</v>
      </c>
      <c r="B1592" s="205" t="s">
        <v>230</v>
      </c>
      <c r="C1592" s="127" t="s">
        <v>1859</v>
      </c>
      <c r="D1592" s="121" t="s">
        <v>232</v>
      </c>
      <c r="E1592" s="122">
        <v>21.51</v>
      </c>
      <c r="F1592" s="123">
        <f t="shared" si="585"/>
        <v>25.93</v>
      </c>
      <c r="G1592" s="269"/>
      <c r="H1592" s="244"/>
      <c r="I1592" s="182">
        <f t="shared" si="586"/>
        <v>0</v>
      </c>
      <c r="J1592" s="182">
        <f t="shared" si="587"/>
        <v>0</v>
      </c>
      <c r="K1592" s="179"/>
      <c r="L1592" s="207">
        <f t="shared" si="588"/>
        <v>0</v>
      </c>
      <c r="M1592" s="244">
        <f t="shared" si="588"/>
        <v>0</v>
      </c>
      <c r="N1592" s="184">
        <f t="shared" si="589"/>
        <v>0</v>
      </c>
      <c r="O1592" s="184">
        <f t="shared" si="590"/>
        <v>0</v>
      </c>
      <c r="P1592" s="181"/>
      <c r="Q1592" s="199"/>
      <c r="R1592" s="197" t="str">
        <f t="shared" si="584"/>
        <v/>
      </c>
      <c r="S1592" s="197" t="str">
        <f t="shared" si="554"/>
        <v/>
      </c>
    </row>
    <row r="1593" spans="1:19" hidden="1">
      <c r="A1593" s="200">
        <v>96620</v>
      </c>
      <c r="B1593" s="205" t="s">
        <v>230</v>
      </c>
      <c r="C1593" s="127" t="s">
        <v>1860</v>
      </c>
      <c r="D1593" s="121" t="s">
        <v>238</v>
      </c>
      <c r="E1593" s="122">
        <v>409.39</v>
      </c>
      <c r="F1593" s="123">
        <f t="shared" si="585"/>
        <v>493.56</v>
      </c>
      <c r="G1593" s="269"/>
      <c r="H1593" s="244"/>
      <c r="I1593" s="182">
        <f t="shared" si="586"/>
        <v>0</v>
      </c>
      <c r="J1593" s="182">
        <f t="shared" si="587"/>
        <v>0</v>
      </c>
      <c r="K1593" s="179"/>
      <c r="L1593" s="207">
        <f t="shared" si="588"/>
        <v>0</v>
      </c>
      <c r="M1593" s="244">
        <f t="shared" si="588"/>
        <v>0</v>
      </c>
      <c r="N1593" s="184">
        <f t="shared" si="589"/>
        <v>0</v>
      </c>
      <c r="O1593" s="184">
        <f t="shared" si="590"/>
        <v>0</v>
      </c>
      <c r="P1593" s="181"/>
      <c r="Q1593" s="199"/>
      <c r="R1593" s="197" t="str">
        <f t="shared" si="584"/>
        <v/>
      </c>
      <c r="S1593" s="197" t="str">
        <f t="shared" si="554"/>
        <v/>
      </c>
    </row>
    <row r="1594" spans="1:19" ht="25.5" hidden="1">
      <c r="A1594" s="200">
        <v>100322</v>
      </c>
      <c r="B1594" s="205" t="s">
        <v>230</v>
      </c>
      <c r="C1594" s="127" t="s">
        <v>1861</v>
      </c>
      <c r="D1594" s="121" t="s">
        <v>238</v>
      </c>
      <c r="E1594" s="122">
        <v>80.209999999999994</v>
      </c>
      <c r="F1594" s="123">
        <f t="shared" si="585"/>
        <v>96.7</v>
      </c>
      <c r="G1594" s="269"/>
      <c r="H1594" s="244"/>
      <c r="I1594" s="182">
        <f t="shared" si="586"/>
        <v>0</v>
      </c>
      <c r="J1594" s="182">
        <f t="shared" si="587"/>
        <v>0</v>
      </c>
      <c r="K1594" s="179"/>
      <c r="L1594" s="207">
        <f t="shared" si="588"/>
        <v>0</v>
      </c>
      <c r="M1594" s="244">
        <f t="shared" si="588"/>
        <v>0</v>
      </c>
      <c r="N1594" s="184">
        <f t="shared" si="589"/>
        <v>0</v>
      </c>
      <c r="O1594" s="184">
        <f t="shared" si="590"/>
        <v>0</v>
      </c>
      <c r="P1594" s="181"/>
      <c r="Q1594" s="199"/>
      <c r="R1594" s="197" t="str">
        <f t="shared" si="584"/>
        <v/>
      </c>
      <c r="S1594" s="197" t="str">
        <f t="shared" si="554"/>
        <v/>
      </c>
    </row>
    <row r="1595" spans="1:19" ht="25.5">
      <c r="A1595" s="200">
        <v>100323</v>
      </c>
      <c r="B1595" s="205" t="s">
        <v>230</v>
      </c>
      <c r="C1595" s="127" t="s">
        <v>1862</v>
      </c>
      <c r="D1595" s="121" t="s">
        <v>238</v>
      </c>
      <c r="E1595" s="122">
        <v>99.34</v>
      </c>
      <c r="F1595" s="123">
        <f t="shared" si="585"/>
        <v>119.76</v>
      </c>
      <c r="G1595" s="269">
        <v>109.14</v>
      </c>
      <c r="H1595" s="207">
        <f>F1595</f>
        <v>119.76</v>
      </c>
      <c r="I1595" s="182">
        <f t="shared" si="586"/>
        <v>13070.61</v>
      </c>
      <c r="J1595" s="182">
        <f t="shared" si="587"/>
        <v>13070.61</v>
      </c>
      <c r="K1595" s="179"/>
      <c r="L1595" s="207">
        <f t="shared" si="588"/>
        <v>109.14</v>
      </c>
      <c r="M1595" s="244">
        <f t="shared" si="588"/>
        <v>119.76</v>
      </c>
      <c r="N1595" s="184">
        <f t="shared" si="589"/>
        <v>13070.61</v>
      </c>
      <c r="O1595" s="184">
        <f t="shared" si="590"/>
        <v>13070.61</v>
      </c>
      <c r="P1595" s="181"/>
      <c r="Q1595" s="236"/>
      <c r="R1595" s="237" t="str">
        <f t="shared" si="584"/>
        <v>x</v>
      </c>
      <c r="S1595" s="197" t="str">
        <f t="shared" si="554"/>
        <v>x</v>
      </c>
    </row>
    <row r="1596" spans="1:19" ht="25.5" hidden="1">
      <c r="A1596" s="200">
        <v>100324</v>
      </c>
      <c r="B1596" s="205" t="s">
        <v>230</v>
      </c>
      <c r="C1596" s="127" t="s">
        <v>1863</v>
      </c>
      <c r="D1596" s="121" t="s">
        <v>238</v>
      </c>
      <c r="E1596" s="122">
        <v>80.209999999999994</v>
      </c>
      <c r="F1596" s="123">
        <f t="shared" si="585"/>
        <v>96.7</v>
      </c>
      <c r="G1596" s="269"/>
      <c r="H1596" s="244"/>
      <c r="I1596" s="182">
        <f t="shared" si="586"/>
        <v>0</v>
      </c>
      <c r="J1596" s="182">
        <f t="shared" si="587"/>
        <v>0</v>
      </c>
      <c r="K1596" s="179"/>
      <c r="L1596" s="207">
        <f t="shared" si="588"/>
        <v>0</v>
      </c>
      <c r="M1596" s="244">
        <f t="shared" si="588"/>
        <v>0</v>
      </c>
      <c r="N1596" s="184">
        <f t="shared" si="589"/>
        <v>0</v>
      </c>
      <c r="O1596" s="184">
        <f t="shared" si="590"/>
        <v>0</v>
      </c>
      <c r="P1596" s="181"/>
      <c r="Q1596" s="199"/>
      <c r="R1596" s="197" t="str">
        <f t="shared" si="584"/>
        <v/>
      </c>
      <c r="S1596" s="197" t="str">
        <f t="shared" si="554"/>
        <v/>
      </c>
    </row>
    <row r="1597" spans="1:19" ht="25.5" hidden="1">
      <c r="A1597" s="200">
        <v>96621</v>
      </c>
      <c r="B1597" s="205" t="s">
        <v>230</v>
      </c>
      <c r="C1597" s="127" t="s">
        <v>1864</v>
      </c>
      <c r="D1597" s="121" t="s">
        <v>238</v>
      </c>
      <c r="E1597" s="122">
        <v>147.01</v>
      </c>
      <c r="F1597" s="123">
        <f t="shared" si="585"/>
        <v>177.24</v>
      </c>
      <c r="G1597" s="269"/>
      <c r="H1597" s="244"/>
      <c r="I1597" s="182">
        <f t="shared" si="586"/>
        <v>0</v>
      </c>
      <c r="J1597" s="182">
        <f t="shared" si="587"/>
        <v>0</v>
      </c>
      <c r="K1597" s="179"/>
      <c r="L1597" s="207">
        <f t="shared" si="588"/>
        <v>0</v>
      </c>
      <c r="M1597" s="244">
        <f t="shared" si="588"/>
        <v>0</v>
      </c>
      <c r="N1597" s="184">
        <f t="shared" si="589"/>
        <v>0</v>
      </c>
      <c r="O1597" s="184">
        <f t="shared" si="590"/>
        <v>0</v>
      </c>
      <c r="P1597" s="181"/>
      <c r="Q1597" s="199"/>
      <c r="R1597" s="197" t="str">
        <f t="shared" si="584"/>
        <v/>
      </c>
      <c r="S1597" s="197" t="str">
        <f t="shared" si="554"/>
        <v/>
      </c>
    </row>
    <row r="1598" spans="1:19" ht="25.5" hidden="1">
      <c r="A1598" s="200">
        <v>96622</v>
      </c>
      <c r="B1598" s="205" t="s">
        <v>230</v>
      </c>
      <c r="C1598" s="127" t="s">
        <v>1865</v>
      </c>
      <c r="D1598" s="121" t="s">
        <v>238</v>
      </c>
      <c r="E1598" s="122">
        <v>85.27</v>
      </c>
      <c r="F1598" s="123">
        <f t="shared" si="585"/>
        <v>102.8</v>
      </c>
      <c r="G1598" s="269"/>
      <c r="H1598" s="244"/>
      <c r="I1598" s="182">
        <f t="shared" si="586"/>
        <v>0</v>
      </c>
      <c r="J1598" s="182">
        <f t="shared" si="587"/>
        <v>0</v>
      </c>
      <c r="K1598" s="179"/>
      <c r="L1598" s="207">
        <f t="shared" si="588"/>
        <v>0</v>
      </c>
      <c r="M1598" s="244">
        <f t="shared" si="588"/>
        <v>0</v>
      </c>
      <c r="N1598" s="184">
        <f t="shared" si="589"/>
        <v>0</v>
      </c>
      <c r="O1598" s="184">
        <f t="shared" si="590"/>
        <v>0</v>
      </c>
      <c r="P1598" s="181"/>
      <c r="Q1598" s="199"/>
      <c r="R1598" s="197" t="str">
        <f t="shared" si="584"/>
        <v/>
      </c>
      <c r="S1598" s="197" t="str">
        <f t="shared" si="554"/>
        <v/>
      </c>
    </row>
    <row r="1599" spans="1:19" ht="25.5" hidden="1">
      <c r="A1599" s="200">
        <v>96623</v>
      </c>
      <c r="B1599" s="205" t="s">
        <v>230</v>
      </c>
      <c r="C1599" s="127" t="s">
        <v>1866</v>
      </c>
      <c r="D1599" s="121" t="s">
        <v>238</v>
      </c>
      <c r="E1599" s="122">
        <v>132.63999999999999</v>
      </c>
      <c r="F1599" s="123">
        <f t="shared" si="585"/>
        <v>159.91</v>
      </c>
      <c r="G1599" s="269"/>
      <c r="H1599" s="244"/>
      <c r="I1599" s="182">
        <f t="shared" si="586"/>
        <v>0</v>
      </c>
      <c r="J1599" s="182">
        <f t="shared" si="587"/>
        <v>0</v>
      </c>
      <c r="K1599" s="179"/>
      <c r="L1599" s="207">
        <f t="shared" si="588"/>
        <v>0</v>
      </c>
      <c r="M1599" s="244">
        <f t="shared" si="588"/>
        <v>0</v>
      </c>
      <c r="N1599" s="184">
        <f t="shared" si="589"/>
        <v>0</v>
      </c>
      <c r="O1599" s="184">
        <f t="shared" si="590"/>
        <v>0</v>
      </c>
      <c r="P1599" s="181"/>
      <c r="Q1599" s="199"/>
      <c r="R1599" s="197" t="str">
        <f t="shared" si="584"/>
        <v/>
      </c>
      <c r="S1599" s="197" t="str">
        <f t="shared" si="554"/>
        <v/>
      </c>
    </row>
    <row r="1600" spans="1:19" ht="25.5" hidden="1">
      <c r="A1600" s="200">
        <v>96624</v>
      </c>
      <c r="B1600" s="205" t="s">
        <v>230</v>
      </c>
      <c r="C1600" s="127" t="s">
        <v>1867</v>
      </c>
      <c r="D1600" s="121" t="s">
        <v>238</v>
      </c>
      <c r="E1600" s="122">
        <v>80.209999999999994</v>
      </c>
      <c r="F1600" s="123">
        <f t="shared" si="585"/>
        <v>96.7</v>
      </c>
      <c r="G1600" s="269"/>
      <c r="H1600" s="244"/>
      <c r="I1600" s="182">
        <f t="shared" si="586"/>
        <v>0</v>
      </c>
      <c r="J1600" s="182">
        <f t="shared" si="587"/>
        <v>0</v>
      </c>
      <c r="K1600" s="179"/>
      <c r="L1600" s="207">
        <f t="shared" si="588"/>
        <v>0</v>
      </c>
      <c r="M1600" s="244">
        <f t="shared" si="588"/>
        <v>0</v>
      </c>
      <c r="N1600" s="184">
        <f t="shared" si="589"/>
        <v>0</v>
      </c>
      <c r="O1600" s="184">
        <f t="shared" si="590"/>
        <v>0</v>
      </c>
      <c r="P1600" s="181"/>
      <c r="Q1600" s="199"/>
      <c r="R1600" s="197" t="str">
        <f t="shared" si="584"/>
        <v/>
      </c>
      <c r="S1600" s="197" t="str">
        <f t="shared" si="554"/>
        <v/>
      </c>
    </row>
    <row r="1601" spans="1:19" ht="25.5" hidden="1">
      <c r="A1601" s="200">
        <v>94962</v>
      </c>
      <c r="B1601" s="205" t="s">
        <v>230</v>
      </c>
      <c r="C1601" s="127" t="s">
        <v>1868</v>
      </c>
      <c r="D1601" s="121" t="s">
        <v>238</v>
      </c>
      <c r="E1601" s="122">
        <v>235.53</v>
      </c>
      <c r="F1601" s="123">
        <f t="shared" si="585"/>
        <v>283.95</v>
      </c>
      <c r="G1601" s="269"/>
      <c r="H1601" s="244"/>
      <c r="I1601" s="182">
        <f t="shared" si="586"/>
        <v>0</v>
      </c>
      <c r="J1601" s="182">
        <f t="shared" si="587"/>
        <v>0</v>
      </c>
      <c r="K1601" s="179"/>
      <c r="L1601" s="207">
        <f t="shared" si="588"/>
        <v>0</v>
      </c>
      <c r="M1601" s="244">
        <f t="shared" si="588"/>
        <v>0</v>
      </c>
      <c r="N1601" s="184">
        <f t="shared" si="589"/>
        <v>0</v>
      </c>
      <c r="O1601" s="184">
        <f t="shared" si="590"/>
        <v>0</v>
      </c>
      <c r="P1601" s="181"/>
      <c r="Q1601" s="199"/>
      <c r="R1601" s="197" t="str">
        <f t="shared" si="584"/>
        <v/>
      </c>
      <c r="S1601" s="197" t="str">
        <f t="shared" si="554"/>
        <v/>
      </c>
    </row>
    <row r="1602" spans="1:19" ht="25.5" hidden="1">
      <c r="A1602" s="200">
        <v>94968</v>
      </c>
      <c r="B1602" s="205" t="s">
        <v>230</v>
      </c>
      <c r="C1602" s="127" t="s">
        <v>1869</v>
      </c>
      <c r="D1602" s="121" t="s">
        <v>238</v>
      </c>
      <c r="E1602" s="122">
        <v>231.89</v>
      </c>
      <c r="F1602" s="123">
        <f t="shared" si="585"/>
        <v>279.57</v>
      </c>
      <c r="G1602" s="269"/>
      <c r="H1602" s="244"/>
      <c r="I1602" s="182">
        <f t="shared" si="586"/>
        <v>0</v>
      </c>
      <c r="J1602" s="182">
        <f t="shared" si="587"/>
        <v>0</v>
      </c>
      <c r="K1602" s="179"/>
      <c r="L1602" s="207">
        <f t="shared" si="588"/>
        <v>0</v>
      </c>
      <c r="M1602" s="244">
        <f t="shared" si="588"/>
        <v>0</v>
      </c>
      <c r="N1602" s="184">
        <f t="shared" si="589"/>
        <v>0</v>
      </c>
      <c r="O1602" s="184">
        <f t="shared" si="590"/>
        <v>0</v>
      </c>
      <c r="P1602" s="181"/>
      <c r="Q1602" s="199"/>
      <c r="R1602" s="197" t="str">
        <f t="shared" si="584"/>
        <v/>
      </c>
      <c r="S1602" s="197" t="str">
        <f t="shared" si="554"/>
        <v/>
      </c>
    </row>
    <row r="1603" spans="1:19" ht="25.5" hidden="1">
      <c r="A1603" s="200">
        <v>94974</v>
      </c>
      <c r="B1603" s="205" t="s">
        <v>230</v>
      </c>
      <c r="C1603" s="127" t="s">
        <v>1870</v>
      </c>
      <c r="D1603" s="121" t="s">
        <v>238</v>
      </c>
      <c r="E1603" s="122">
        <v>347.42</v>
      </c>
      <c r="F1603" s="123">
        <f t="shared" si="585"/>
        <v>418.85</v>
      </c>
      <c r="G1603" s="269"/>
      <c r="H1603" s="244"/>
      <c r="I1603" s="182">
        <f t="shared" si="586"/>
        <v>0</v>
      </c>
      <c r="J1603" s="182">
        <f t="shared" si="587"/>
        <v>0</v>
      </c>
      <c r="K1603" s="179"/>
      <c r="L1603" s="207">
        <f t="shared" si="588"/>
        <v>0</v>
      </c>
      <c r="M1603" s="244">
        <f t="shared" si="588"/>
        <v>0</v>
      </c>
      <c r="N1603" s="184">
        <f t="shared" si="589"/>
        <v>0</v>
      </c>
      <c r="O1603" s="184">
        <f t="shared" si="590"/>
        <v>0</v>
      </c>
      <c r="P1603" s="181"/>
      <c r="Q1603" s="199"/>
      <c r="R1603" s="197" t="str">
        <f t="shared" si="584"/>
        <v/>
      </c>
      <c r="S1603" s="197" t="str">
        <f t="shared" si="554"/>
        <v/>
      </c>
    </row>
    <row r="1604" spans="1:19" hidden="1">
      <c r="A1604" s="200" t="s">
        <v>1871</v>
      </c>
      <c r="B1604" s="205"/>
      <c r="C1604" s="127" t="s">
        <v>1872</v>
      </c>
      <c r="D1604" s="121"/>
      <c r="E1604" s="122"/>
      <c r="F1604" s="123"/>
      <c r="G1604" s="244"/>
      <c r="H1604" s="244"/>
      <c r="I1604" s="248"/>
      <c r="J1604" s="249"/>
      <c r="K1604" s="179"/>
      <c r="L1604" s="244"/>
      <c r="M1604" s="244"/>
      <c r="N1604" s="248"/>
      <c r="O1604" s="249"/>
      <c r="P1604" s="259"/>
      <c r="Q1604" s="198" t="str">
        <f>IF(OR(SUM(J1605:J1605)&gt;0,SUM(O1605:O1605)&gt;0),"xx","")</f>
        <v/>
      </c>
      <c r="R1604" s="197" t="str">
        <f t="shared" si="584"/>
        <v/>
      </c>
      <c r="S1604" s="197" t="str">
        <f t="shared" si="554"/>
        <v/>
      </c>
    </row>
    <row r="1605" spans="1:19" ht="25.5" hidden="1">
      <c r="A1605" s="270">
        <v>83534</v>
      </c>
      <c r="B1605" s="271" t="s">
        <v>230</v>
      </c>
      <c r="C1605" s="272" t="s">
        <v>1873</v>
      </c>
      <c r="D1605" s="261" t="s">
        <v>238</v>
      </c>
      <c r="E1605" s="273">
        <v>471.43</v>
      </c>
      <c r="F1605" s="274">
        <f>IF(E1605=0,0,ROUND(E1605*(1+E$10)*(1-E$11),2))</f>
        <v>568.36</v>
      </c>
      <c r="G1605" s="275"/>
      <c r="H1605" s="229"/>
      <c r="I1605" s="282">
        <f t="shared" ref="I1605" si="591">IF(ISBLANK(E1605),0,ROUND(F1605*G1605,2))</f>
        <v>0</v>
      </c>
      <c r="J1605" s="282">
        <f>IF(ISBLANK(G1605),0,ROUND(G1605*H1605,2))</f>
        <v>0</v>
      </c>
      <c r="K1605" s="179"/>
      <c r="L1605" s="183">
        <f t="shared" ref="L1605:M1605" si="592">G1605</f>
        <v>0</v>
      </c>
      <c r="M1605" s="281">
        <f t="shared" si="592"/>
        <v>0</v>
      </c>
      <c r="N1605" s="228">
        <f t="shared" ref="N1605" si="593">IF(ISBLANK(E1605),0,ROUND(F1605*L1605,2))</f>
        <v>0</v>
      </c>
      <c r="O1605" s="228">
        <f t="shared" ref="O1605" si="594">IF(ISBLANK(L1605),0,ROUND(L1605*M1605,2))</f>
        <v>0</v>
      </c>
      <c r="P1605" s="181"/>
      <c r="Q1605" s="199"/>
      <c r="R1605" s="197" t="str">
        <f t="shared" si="584"/>
        <v/>
      </c>
      <c r="S1605" s="197" t="str">
        <f t="shared" si="554"/>
        <v/>
      </c>
    </row>
    <row r="1606" spans="1:19" hidden="1">
      <c r="A1606" s="200" t="s">
        <v>1874</v>
      </c>
      <c r="B1606" s="205"/>
      <c r="C1606" s="127" t="s">
        <v>1875</v>
      </c>
      <c r="D1606" s="121"/>
      <c r="E1606" s="276"/>
      <c r="F1606" s="277"/>
      <c r="G1606" s="253"/>
      <c r="H1606" s="253"/>
      <c r="I1606" s="254"/>
      <c r="J1606" s="254"/>
      <c r="K1606" s="179"/>
      <c r="L1606" s="253"/>
      <c r="M1606" s="253"/>
      <c r="N1606" s="254"/>
      <c r="O1606" s="255"/>
      <c r="P1606" s="181"/>
      <c r="Q1606" s="198" t="str">
        <f>IF(OR(SUM(J1607:J1617)&gt;0,SUM(O1607:O1617)&gt;0),"xx","")</f>
        <v/>
      </c>
      <c r="R1606" s="197" t="str">
        <f t="shared" si="584"/>
        <v/>
      </c>
      <c r="S1606" s="197" t="str">
        <f t="shared" si="554"/>
        <v/>
      </c>
    </row>
    <row r="1607" spans="1:19" hidden="1">
      <c r="A1607" s="200" t="s">
        <v>1876</v>
      </c>
      <c r="B1607" s="201"/>
      <c r="C1607" s="278" t="s">
        <v>1877</v>
      </c>
      <c r="D1607" s="125"/>
      <c r="E1607" s="279"/>
      <c r="F1607" s="280"/>
      <c r="G1607" s="281"/>
      <c r="H1607" s="281"/>
      <c r="I1607" s="283"/>
      <c r="J1607" s="283"/>
      <c r="K1607" s="179"/>
      <c r="L1607" s="281"/>
      <c r="M1607" s="281"/>
      <c r="N1607" s="283"/>
      <c r="O1607" s="283"/>
      <c r="P1607" s="181"/>
      <c r="Q1607" s="198" t="str">
        <f>IF(OR(SUM(J1608:J1609)&gt;0,SUM(O1608:O1609)&gt;0),"xx","")</f>
        <v/>
      </c>
      <c r="R1607" s="197" t="str">
        <f t="shared" si="584"/>
        <v/>
      </c>
      <c r="S1607" s="197" t="str">
        <f t="shared" ref="S1607:S1670" si="595">IF(Q1607="X","x",IF(Q1607="xx","x",IF(OR(J1607&gt;0,O1607&gt;0),"x","")))</f>
        <v/>
      </c>
    </row>
    <row r="1608" spans="1:19" hidden="1">
      <c r="A1608" s="723" t="s">
        <v>235</v>
      </c>
      <c r="B1608" s="119" t="s">
        <v>236</v>
      </c>
      <c r="C1608" s="127" t="s">
        <v>237</v>
      </c>
      <c r="D1608" s="121" t="s">
        <v>238</v>
      </c>
      <c r="E1608" s="122">
        <v>243.49</v>
      </c>
      <c r="F1608" s="123">
        <f>IF(E1608=0,0,ROUND(E1608*(1+E$10)*(1-E$11),2))</f>
        <v>293.55</v>
      </c>
      <c r="G1608" s="268"/>
      <c r="H1608" s="183"/>
      <c r="I1608" s="182">
        <f t="shared" ref="I1608:I1609" si="596">IF(ISBLANK(E1608),0,ROUND(F1608*G1608,2))</f>
        <v>0</v>
      </c>
      <c r="J1608" s="182">
        <f>IF(ISBLANK(G1608),0,ROUND(G1608*H1608,2))</f>
        <v>0</v>
      </c>
      <c r="K1608" s="179"/>
      <c r="L1608" s="183">
        <f t="shared" ref="L1608:M1609" si="597">G1608</f>
        <v>0</v>
      </c>
      <c r="M1608" s="183">
        <f t="shared" si="597"/>
        <v>0</v>
      </c>
      <c r="N1608" s="184">
        <f t="shared" ref="N1608:N1609" si="598">IF(ISBLANK(E1608),0,ROUND(F1608*L1608,2))</f>
        <v>0</v>
      </c>
      <c r="O1608" s="184">
        <f t="shared" ref="O1608:O1609" si="599">IF(ISBLANK(L1608),0,ROUND(L1608*M1608,2))</f>
        <v>0</v>
      </c>
      <c r="P1608" s="181"/>
      <c r="Q1608" s="198"/>
      <c r="R1608" s="197" t="str">
        <f t="shared" si="584"/>
        <v/>
      </c>
      <c r="S1608" s="197" t="str">
        <f t="shared" si="595"/>
        <v/>
      </c>
    </row>
    <row r="1609" spans="1:19" ht="25.5" hidden="1">
      <c r="A1609" s="118">
        <v>97626</v>
      </c>
      <c r="B1609" s="119" t="s">
        <v>230</v>
      </c>
      <c r="C1609" s="127" t="s">
        <v>254</v>
      </c>
      <c r="D1609" s="121" t="s">
        <v>238</v>
      </c>
      <c r="E1609" s="122">
        <v>470.64</v>
      </c>
      <c r="F1609" s="123">
        <f>IF(E1609=0,0,ROUND(E1609*(1+E$10)*(1-E$11),2))</f>
        <v>567.4</v>
      </c>
      <c r="G1609" s="268"/>
      <c r="H1609" s="183"/>
      <c r="I1609" s="182">
        <f t="shared" si="596"/>
        <v>0</v>
      </c>
      <c r="J1609" s="182">
        <f>IF(ISBLANK(G1609),0,ROUND(G1609*H1609,2))</f>
        <v>0</v>
      </c>
      <c r="K1609" s="179"/>
      <c r="L1609" s="183">
        <f t="shared" si="597"/>
        <v>0</v>
      </c>
      <c r="M1609" s="183">
        <f t="shared" si="597"/>
        <v>0</v>
      </c>
      <c r="N1609" s="184">
        <f t="shared" si="598"/>
        <v>0</v>
      </c>
      <c r="O1609" s="184">
        <f t="shared" si="599"/>
        <v>0</v>
      </c>
      <c r="P1609" s="181"/>
      <c r="Q1609" s="198"/>
      <c r="R1609" s="197" t="str">
        <f t="shared" si="584"/>
        <v/>
      </c>
      <c r="S1609" s="197" t="str">
        <f t="shared" si="595"/>
        <v/>
      </c>
    </row>
    <row r="1610" spans="1:19" hidden="1">
      <c r="A1610" s="200" t="s">
        <v>1878</v>
      </c>
      <c r="B1610" s="205"/>
      <c r="C1610" s="127" t="s">
        <v>1875</v>
      </c>
      <c r="D1610" s="121"/>
      <c r="E1610" s="276"/>
      <c r="F1610" s="277"/>
      <c r="G1610" s="244"/>
      <c r="H1610" s="244"/>
      <c r="I1610" s="248"/>
      <c r="J1610" s="249"/>
      <c r="K1610" s="179"/>
      <c r="L1610" s="244"/>
      <c r="M1610" s="244"/>
      <c r="N1610" s="257"/>
      <c r="O1610" s="258"/>
      <c r="P1610" s="259"/>
      <c r="Q1610" s="198" t="str">
        <f>IF(OR(SUM(J1611:J1616)&gt;0,SUM(O1611:O1616)&gt;0),"xx","")</f>
        <v/>
      </c>
      <c r="R1610" s="197" t="str">
        <f t="shared" si="584"/>
        <v/>
      </c>
      <c r="S1610" s="197" t="str">
        <f t="shared" si="595"/>
        <v/>
      </c>
    </row>
    <row r="1611" spans="1:19" ht="25.5" hidden="1">
      <c r="A1611" s="200" t="s">
        <v>1879</v>
      </c>
      <c r="B1611" s="205" t="s">
        <v>230</v>
      </c>
      <c r="C1611" s="127" t="s">
        <v>1880</v>
      </c>
      <c r="D1611" s="125" t="s">
        <v>232</v>
      </c>
      <c r="E1611" s="122">
        <v>85.8</v>
      </c>
      <c r="F1611" s="123">
        <f t="shared" ref="F1611:F1616" si="600">IF(E1611=0,0,ROUND(E1611*(1+E$10)*(1-E$11),2))</f>
        <v>103.44</v>
      </c>
      <c r="G1611" s="244"/>
      <c r="H1611" s="183"/>
      <c r="I1611" s="182">
        <f t="shared" ref="I1611:I1616" si="601">IF(ISBLANK(E1611),0,ROUND(F1611*G1611,2))</f>
        <v>0</v>
      </c>
      <c r="J1611" s="182">
        <f t="shared" ref="J1611:J1616" si="602">IF(ISBLANK(G1611),0,ROUND(G1611*H1611,2))</f>
        <v>0</v>
      </c>
      <c r="K1611" s="179"/>
      <c r="L1611" s="183">
        <f t="shared" ref="L1611:M1616" si="603">G1611</f>
        <v>0</v>
      </c>
      <c r="M1611" s="183">
        <f t="shared" si="603"/>
        <v>0</v>
      </c>
      <c r="N1611" s="184">
        <f t="shared" ref="N1611:N1616" si="604">IF(ISBLANK(E1611),0,ROUND(F1611*L1611,2))</f>
        <v>0</v>
      </c>
      <c r="O1611" s="184">
        <f t="shared" ref="O1611:O1616" si="605">IF(ISBLANK(L1611),0,ROUND(L1611*M1611,2))</f>
        <v>0</v>
      </c>
      <c r="P1611" s="181"/>
      <c r="Q1611" s="199"/>
      <c r="R1611" s="197" t="str">
        <f t="shared" si="584"/>
        <v/>
      </c>
      <c r="S1611" s="197" t="str">
        <f t="shared" si="595"/>
        <v/>
      </c>
    </row>
    <row r="1612" spans="1:19" ht="25.5" hidden="1">
      <c r="A1612" s="200" t="s">
        <v>1881</v>
      </c>
      <c r="B1612" s="205" t="s">
        <v>230</v>
      </c>
      <c r="C1612" s="127" t="s">
        <v>1882</v>
      </c>
      <c r="D1612" s="125" t="s">
        <v>232</v>
      </c>
      <c r="E1612" s="122">
        <v>102.38</v>
      </c>
      <c r="F1612" s="123">
        <f t="shared" si="600"/>
        <v>123.43</v>
      </c>
      <c r="G1612" s="244"/>
      <c r="H1612" s="183"/>
      <c r="I1612" s="182">
        <f t="shared" si="601"/>
        <v>0</v>
      </c>
      <c r="J1612" s="182">
        <f t="shared" si="602"/>
        <v>0</v>
      </c>
      <c r="K1612" s="179"/>
      <c r="L1612" s="183">
        <f t="shared" si="603"/>
        <v>0</v>
      </c>
      <c r="M1612" s="183">
        <f t="shared" si="603"/>
        <v>0</v>
      </c>
      <c r="N1612" s="184">
        <f t="shared" si="604"/>
        <v>0</v>
      </c>
      <c r="O1612" s="184">
        <f t="shared" si="605"/>
        <v>0</v>
      </c>
      <c r="P1612" s="181"/>
      <c r="Q1612" s="199"/>
      <c r="R1612" s="197" t="str">
        <f t="shared" si="584"/>
        <v/>
      </c>
      <c r="S1612" s="197" t="str">
        <f t="shared" si="595"/>
        <v/>
      </c>
    </row>
    <row r="1613" spans="1:19" ht="25.5" hidden="1">
      <c r="A1613" s="200" t="s">
        <v>1883</v>
      </c>
      <c r="B1613" s="205" t="s">
        <v>230</v>
      </c>
      <c r="C1613" s="127" t="s">
        <v>1884</v>
      </c>
      <c r="D1613" s="125" t="s">
        <v>232</v>
      </c>
      <c r="E1613" s="122">
        <v>117.22</v>
      </c>
      <c r="F1613" s="123">
        <f t="shared" si="600"/>
        <v>141.32</v>
      </c>
      <c r="G1613" s="244"/>
      <c r="H1613" s="183"/>
      <c r="I1613" s="182">
        <f t="shared" si="601"/>
        <v>0</v>
      </c>
      <c r="J1613" s="182">
        <f t="shared" si="602"/>
        <v>0</v>
      </c>
      <c r="K1613" s="179"/>
      <c r="L1613" s="183">
        <f t="shared" si="603"/>
        <v>0</v>
      </c>
      <c r="M1613" s="183">
        <f t="shared" si="603"/>
        <v>0</v>
      </c>
      <c r="N1613" s="184">
        <f t="shared" si="604"/>
        <v>0</v>
      </c>
      <c r="O1613" s="184">
        <f t="shared" si="605"/>
        <v>0</v>
      </c>
      <c r="P1613" s="181"/>
      <c r="Q1613" s="199"/>
      <c r="R1613" s="197" t="str">
        <f t="shared" si="584"/>
        <v/>
      </c>
      <c r="S1613" s="197" t="str">
        <f t="shared" si="595"/>
        <v/>
      </c>
    </row>
    <row r="1614" spans="1:19" ht="25.5" hidden="1">
      <c r="A1614" s="200" t="s">
        <v>1885</v>
      </c>
      <c r="B1614" s="205" t="s">
        <v>230</v>
      </c>
      <c r="C1614" s="127" t="s">
        <v>1886</v>
      </c>
      <c r="D1614" s="125" t="s">
        <v>232</v>
      </c>
      <c r="E1614" s="122">
        <v>77.599999999999994</v>
      </c>
      <c r="F1614" s="123">
        <f t="shared" si="600"/>
        <v>93.55</v>
      </c>
      <c r="G1614" s="244"/>
      <c r="H1614" s="183"/>
      <c r="I1614" s="182">
        <f t="shared" si="601"/>
        <v>0</v>
      </c>
      <c r="J1614" s="182">
        <f t="shared" si="602"/>
        <v>0</v>
      </c>
      <c r="K1614" s="179"/>
      <c r="L1614" s="183">
        <f t="shared" si="603"/>
        <v>0</v>
      </c>
      <c r="M1614" s="183">
        <f t="shared" si="603"/>
        <v>0</v>
      </c>
      <c r="N1614" s="184">
        <f t="shared" si="604"/>
        <v>0</v>
      </c>
      <c r="O1614" s="184">
        <f t="shared" si="605"/>
        <v>0</v>
      </c>
      <c r="P1614" s="181"/>
      <c r="Q1614" s="199"/>
      <c r="R1614" s="197" t="str">
        <f t="shared" si="584"/>
        <v/>
      </c>
      <c r="S1614" s="197" t="str">
        <f t="shared" si="595"/>
        <v/>
      </c>
    </row>
    <row r="1615" spans="1:19" ht="38.25" hidden="1">
      <c r="A1615" s="200" t="s">
        <v>1887</v>
      </c>
      <c r="B1615" s="205" t="s">
        <v>230</v>
      </c>
      <c r="C1615" s="127" t="s">
        <v>1888</v>
      </c>
      <c r="D1615" s="125" t="s">
        <v>232</v>
      </c>
      <c r="E1615" s="122">
        <v>69.91</v>
      </c>
      <c r="F1615" s="123">
        <f t="shared" si="600"/>
        <v>84.28</v>
      </c>
      <c r="G1615" s="244"/>
      <c r="H1615" s="183"/>
      <c r="I1615" s="182">
        <f t="shared" si="601"/>
        <v>0</v>
      </c>
      <c r="J1615" s="182">
        <f t="shared" si="602"/>
        <v>0</v>
      </c>
      <c r="K1615" s="179"/>
      <c r="L1615" s="183">
        <f t="shared" si="603"/>
        <v>0</v>
      </c>
      <c r="M1615" s="183">
        <f t="shared" si="603"/>
        <v>0</v>
      </c>
      <c r="N1615" s="184">
        <f t="shared" si="604"/>
        <v>0</v>
      </c>
      <c r="O1615" s="184">
        <f t="shared" si="605"/>
        <v>0</v>
      </c>
      <c r="P1615" s="181"/>
      <c r="Q1615" s="199"/>
      <c r="R1615" s="197" t="str">
        <f t="shared" si="584"/>
        <v/>
      </c>
      <c r="S1615" s="197" t="str">
        <f t="shared" si="595"/>
        <v/>
      </c>
    </row>
    <row r="1616" spans="1:19" ht="38.25" hidden="1">
      <c r="A1616" s="200" t="s">
        <v>1889</v>
      </c>
      <c r="B1616" s="205" t="s">
        <v>230</v>
      </c>
      <c r="C1616" s="127" t="s">
        <v>1890</v>
      </c>
      <c r="D1616" s="121" t="s">
        <v>232</v>
      </c>
      <c r="E1616" s="122">
        <v>76.760000000000005</v>
      </c>
      <c r="F1616" s="123">
        <f t="shared" si="600"/>
        <v>92.54</v>
      </c>
      <c r="G1616" s="244"/>
      <c r="H1616" s="183"/>
      <c r="I1616" s="182">
        <f t="shared" si="601"/>
        <v>0</v>
      </c>
      <c r="J1616" s="182">
        <f t="shared" si="602"/>
        <v>0</v>
      </c>
      <c r="K1616" s="179"/>
      <c r="L1616" s="183">
        <f t="shared" si="603"/>
        <v>0</v>
      </c>
      <c r="M1616" s="183">
        <f t="shared" si="603"/>
        <v>0</v>
      </c>
      <c r="N1616" s="184">
        <f t="shared" si="604"/>
        <v>0</v>
      </c>
      <c r="O1616" s="184">
        <f t="shared" si="605"/>
        <v>0</v>
      </c>
      <c r="P1616" s="181"/>
      <c r="Q1616" s="199"/>
      <c r="R1616" s="197" t="str">
        <f t="shared" si="584"/>
        <v/>
      </c>
      <c r="S1616" s="197" t="str">
        <f t="shared" si="595"/>
        <v/>
      </c>
    </row>
    <row r="1617" spans="1:19" hidden="1">
      <c r="A1617" s="200" t="s">
        <v>1891</v>
      </c>
      <c r="B1617" s="205"/>
      <c r="C1617" s="127" t="s">
        <v>1892</v>
      </c>
      <c r="D1617" s="121"/>
      <c r="E1617" s="276"/>
      <c r="F1617" s="277"/>
      <c r="G1617" s="253"/>
      <c r="H1617" s="253"/>
      <c r="I1617" s="177"/>
      <c r="J1617" s="178"/>
      <c r="K1617" s="263"/>
      <c r="L1617" s="253"/>
      <c r="M1617" s="253"/>
      <c r="N1617" s="257"/>
      <c r="O1617" s="258"/>
      <c r="P1617" s="259"/>
      <c r="Q1617" s="198" t="str">
        <f>IF(OR(SUM(J1617:J1617)&gt;0,SUM(O1617:O1617)&gt;0),"xx","")</f>
        <v/>
      </c>
      <c r="R1617" s="197" t="str">
        <f t="shared" si="584"/>
        <v/>
      </c>
      <c r="S1617" s="197" t="str">
        <f t="shared" si="595"/>
        <v/>
      </c>
    </row>
    <row r="1618" spans="1:19" hidden="1">
      <c r="A1618" s="200" t="s">
        <v>1893</v>
      </c>
      <c r="B1618" s="205"/>
      <c r="C1618" s="127" t="s">
        <v>1894</v>
      </c>
      <c r="D1618" s="121"/>
      <c r="E1618" s="276"/>
      <c r="F1618" s="277"/>
      <c r="G1618" s="253"/>
      <c r="H1618" s="253"/>
      <c r="I1618" s="254"/>
      <c r="J1618" s="255"/>
      <c r="K1618" s="179"/>
      <c r="L1618" s="253"/>
      <c r="M1618" s="253"/>
      <c r="N1618" s="254"/>
      <c r="O1618" s="255"/>
      <c r="P1618" s="181"/>
      <c r="Q1618" s="198" t="str">
        <f>IF(OR(SUM(J1620:J1692)&gt;0,SUM(O1620:O1692)&gt;0),"xx","")</f>
        <v/>
      </c>
      <c r="R1618" s="197" t="str">
        <f t="shared" si="584"/>
        <v/>
      </c>
      <c r="S1618" s="197" t="str">
        <f t="shared" si="595"/>
        <v/>
      </c>
    </row>
    <row r="1619" spans="1:19" hidden="1">
      <c r="A1619" s="200" t="s">
        <v>1895</v>
      </c>
      <c r="B1619" s="201"/>
      <c r="C1619" s="278" t="s">
        <v>1896</v>
      </c>
      <c r="D1619" s="125"/>
      <c r="E1619" s="279"/>
      <c r="F1619" s="280"/>
      <c r="G1619" s="281"/>
      <c r="H1619" s="281"/>
      <c r="I1619" s="283"/>
      <c r="J1619" s="283"/>
      <c r="K1619" s="179"/>
      <c r="L1619" s="281"/>
      <c r="M1619" s="281"/>
      <c r="N1619" s="283"/>
      <c r="O1619" s="283"/>
      <c r="P1619" s="181"/>
      <c r="Q1619" s="198" t="str">
        <f>IF(OR(SUM(J1620)&gt;0,SUM(O1620)&gt;0),"xx","")</f>
        <v/>
      </c>
      <c r="R1619" s="197" t="str">
        <f t="shared" si="584"/>
        <v/>
      </c>
      <c r="S1619" s="197" t="str">
        <f t="shared" si="595"/>
        <v/>
      </c>
    </row>
    <row r="1620" spans="1:19" hidden="1">
      <c r="A1620" s="723" t="s">
        <v>235</v>
      </c>
      <c r="B1620" s="119" t="s">
        <v>236</v>
      </c>
      <c r="C1620" s="127" t="s">
        <v>237</v>
      </c>
      <c r="D1620" s="121" t="s">
        <v>238</v>
      </c>
      <c r="E1620" s="122">
        <v>243.49</v>
      </c>
      <c r="F1620" s="123">
        <f>IF(E1620=0,0,ROUND(E1620*(1+E$10)*(1-E$11),2))</f>
        <v>293.55</v>
      </c>
      <c r="G1620" s="268"/>
      <c r="H1620" s="183"/>
      <c r="I1620" s="182">
        <f t="shared" ref="I1620" si="606">IF(ISBLANK(E1620),0,ROUND(F1620*G1620,2))</f>
        <v>0</v>
      </c>
      <c r="J1620" s="182">
        <f>IF(ISBLANK(G1620),0,ROUND(G1620*H1620,2))</f>
        <v>0</v>
      </c>
      <c r="K1620" s="179"/>
      <c r="L1620" s="183">
        <f t="shared" ref="L1620:M1620" si="607">G1620</f>
        <v>0</v>
      </c>
      <c r="M1620" s="183">
        <f t="shared" si="607"/>
        <v>0</v>
      </c>
      <c r="N1620" s="184">
        <f t="shared" ref="N1620" si="608">IF(ISBLANK(E1620),0,ROUND(F1620*L1620,2))</f>
        <v>0</v>
      </c>
      <c r="O1620" s="184">
        <f t="shared" ref="O1620" si="609">IF(ISBLANK(L1620),0,ROUND(L1620*M1620,2))</f>
        <v>0</v>
      </c>
      <c r="P1620" s="181"/>
      <c r="Q1620" s="199"/>
      <c r="R1620" s="197" t="str">
        <f t="shared" si="584"/>
        <v/>
      </c>
      <c r="S1620" s="197" t="str">
        <f t="shared" si="595"/>
        <v/>
      </c>
    </row>
    <row r="1621" spans="1:19" hidden="1">
      <c r="A1621" s="200" t="s">
        <v>1897</v>
      </c>
      <c r="B1621" s="205"/>
      <c r="C1621" s="127" t="s">
        <v>1898</v>
      </c>
      <c r="D1621" s="121"/>
      <c r="E1621" s="276"/>
      <c r="F1621" s="277"/>
      <c r="G1621" s="244"/>
      <c r="H1621" s="244"/>
      <c r="I1621" s="248"/>
      <c r="J1621" s="249"/>
      <c r="K1621" s="263"/>
      <c r="L1621" s="244"/>
      <c r="M1621" s="244"/>
      <c r="N1621" s="257"/>
      <c r="O1621" s="258"/>
      <c r="P1621" s="259"/>
      <c r="Q1621" s="198" t="str">
        <f>IF(OR(SUM(J1623:J1645)&gt;0,SUM(O1623:O1645)&gt;0),"xx","")</f>
        <v/>
      </c>
      <c r="R1621" s="197" t="str">
        <f t="shared" si="584"/>
        <v/>
      </c>
      <c r="S1621" s="197" t="str">
        <f t="shared" si="595"/>
        <v/>
      </c>
    </row>
    <row r="1622" spans="1:19" hidden="1">
      <c r="A1622" s="200" t="s">
        <v>1899</v>
      </c>
      <c r="B1622" s="205"/>
      <c r="C1622" s="127" t="s">
        <v>1900</v>
      </c>
      <c r="D1622" s="121"/>
      <c r="E1622" s="276"/>
      <c r="F1622" s="277"/>
      <c r="G1622" s="244"/>
      <c r="H1622" s="244"/>
      <c r="I1622" s="248"/>
      <c r="J1622" s="249"/>
      <c r="K1622" s="263"/>
      <c r="L1622" s="244"/>
      <c r="M1622" s="244"/>
      <c r="N1622" s="257"/>
      <c r="O1622" s="258"/>
      <c r="P1622" s="259"/>
      <c r="Q1622" s="198" t="str">
        <f>IF(OR(SUM(J1623:J1645)&gt;0,SUM(O1623:O1645)&gt;0),"xx","")</f>
        <v/>
      </c>
      <c r="R1622" s="197" t="str">
        <f t="shared" si="584"/>
        <v/>
      </c>
      <c r="S1622" s="197" t="str">
        <f t="shared" si="595"/>
        <v/>
      </c>
    </row>
    <row r="1623" spans="1:19" hidden="1">
      <c r="A1623" s="200">
        <v>93182</v>
      </c>
      <c r="B1623" s="205" t="s">
        <v>230</v>
      </c>
      <c r="C1623" s="127" t="s">
        <v>1901</v>
      </c>
      <c r="D1623" s="125" t="s">
        <v>258</v>
      </c>
      <c r="E1623" s="122">
        <v>25.2</v>
      </c>
      <c r="F1623" s="123">
        <f t="shared" ref="F1623:F1645" si="610">IF(E1623=0,0,ROUND(E1623*(1+E$10)*(1-E$11),2))</f>
        <v>30.38</v>
      </c>
      <c r="G1623" s="206"/>
      <c r="H1623" s="183"/>
      <c r="I1623" s="182">
        <f t="shared" ref="I1623:I1645" si="611">IF(ISBLANK(E1623),0,ROUND(F1623*G1623,2))</f>
        <v>0</v>
      </c>
      <c r="J1623" s="182">
        <f t="shared" ref="J1623:J1645" si="612">IF(ISBLANK(G1623),0,ROUND(G1623*H1623,2))</f>
        <v>0</v>
      </c>
      <c r="K1623" s="179"/>
      <c r="L1623" s="183">
        <f t="shared" ref="L1623:M1645" si="613">G1623</f>
        <v>0</v>
      </c>
      <c r="M1623" s="183">
        <f t="shared" si="613"/>
        <v>0</v>
      </c>
      <c r="N1623" s="184">
        <f t="shared" ref="N1623:N1645" si="614">IF(ISBLANK(E1623),0,ROUND(F1623*L1623,2))</f>
        <v>0</v>
      </c>
      <c r="O1623" s="184">
        <f t="shared" ref="O1623:O1645" si="615">IF(ISBLANK(L1623),0,ROUND(L1623*M1623,2))</f>
        <v>0</v>
      </c>
      <c r="P1623" s="181"/>
      <c r="Q1623" s="199"/>
      <c r="R1623" s="197" t="str">
        <f t="shared" si="584"/>
        <v/>
      </c>
      <c r="S1623" s="197" t="str">
        <f t="shared" si="595"/>
        <v/>
      </c>
    </row>
    <row r="1624" spans="1:19" hidden="1">
      <c r="A1624" s="200">
        <v>93183</v>
      </c>
      <c r="B1624" s="205" t="s">
        <v>230</v>
      </c>
      <c r="C1624" s="127" t="s">
        <v>1902</v>
      </c>
      <c r="D1624" s="125" t="s">
        <v>258</v>
      </c>
      <c r="E1624" s="122">
        <v>31.43</v>
      </c>
      <c r="F1624" s="123">
        <f t="shared" si="610"/>
        <v>37.89</v>
      </c>
      <c r="G1624" s="206"/>
      <c r="H1624" s="183"/>
      <c r="I1624" s="182">
        <f t="shared" si="611"/>
        <v>0</v>
      </c>
      <c r="J1624" s="182">
        <f t="shared" si="612"/>
        <v>0</v>
      </c>
      <c r="K1624" s="179"/>
      <c r="L1624" s="183">
        <f t="shared" si="613"/>
        <v>0</v>
      </c>
      <c r="M1624" s="183">
        <f t="shared" si="613"/>
        <v>0</v>
      </c>
      <c r="N1624" s="184">
        <f t="shared" si="614"/>
        <v>0</v>
      </c>
      <c r="O1624" s="184">
        <f t="shared" si="615"/>
        <v>0</v>
      </c>
      <c r="P1624" s="181"/>
      <c r="Q1624" s="199"/>
      <c r="R1624" s="197" t="str">
        <f t="shared" si="584"/>
        <v/>
      </c>
      <c r="S1624" s="197" t="str">
        <f t="shared" si="595"/>
        <v/>
      </c>
    </row>
    <row r="1625" spans="1:19" hidden="1">
      <c r="A1625" s="200">
        <v>93184</v>
      </c>
      <c r="B1625" s="205" t="s">
        <v>230</v>
      </c>
      <c r="C1625" s="127" t="s">
        <v>1903</v>
      </c>
      <c r="D1625" s="125" t="s">
        <v>258</v>
      </c>
      <c r="E1625" s="122">
        <v>19.36</v>
      </c>
      <c r="F1625" s="123">
        <f t="shared" si="610"/>
        <v>23.34</v>
      </c>
      <c r="G1625" s="206"/>
      <c r="H1625" s="183"/>
      <c r="I1625" s="182">
        <f t="shared" si="611"/>
        <v>0</v>
      </c>
      <c r="J1625" s="182">
        <f t="shared" si="612"/>
        <v>0</v>
      </c>
      <c r="K1625" s="179"/>
      <c r="L1625" s="183">
        <f t="shared" si="613"/>
        <v>0</v>
      </c>
      <c r="M1625" s="183">
        <f t="shared" si="613"/>
        <v>0</v>
      </c>
      <c r="N1625" s="184">
        <f t="shared" si="614"/>
        <v>0</v>
      </c>
      <c r="O1625" s="184">
        <f t="shared" si="615"/>
        <v>0</v>
      </c>
      <c r="P1625" s="181"/>
      <c r="Q1625" s="199"/>
      <c r="R1625" s="197" t="str">
        <f t="shared" si="584"/>
        <v/>
      </c>
      <c r="S1625" s="197" t="str">
        <f t="shared" si="595"/>
        <v/>
      </c>
    </row>
    <row r="1626" spans="1:19" hidden="1">
      <c r="A1626" s="200">
        <v>93185</v>
      </c>
      <c r="B1626" s="205" t="s">
        <v>230</v>
      </c>
      <c r="C1626" s="127" t="s">
        <v>1904</v>
      </c>
      <c r="D1626" s="125" t="s">
        <v>258</v>
      </c>
      <c r="E1626" s="122">
        <v>30.85</v>
      </c>
      <c r="F1626" s="123">
        <f t="shared" si="610"/>
        <v>37.19</v>
      </c>
      <c r="G1626" s="206"/>
      <c r="H1626" s="183"/>
      <c r="I1626" s="182">
        <f t="shared" si="611"/>
        <v>0</v>
      </c>
      <c r="J1626" s="182">
        <f t="shared" si="612"/>
        <v>0</v>
      </c>
      <c r="K1626" s="179"/>
      <c r="L1626" s="183">
        <f t="shared" si="613"/>
        <v>0</v>
      </c>
      <c r="M1626" s="183">
        <f t="shared" si="613"/>
        <v>0</v>
      </c>
      <c r="N1626" s="184">
        <f t="shared" si="614"/>
        <v>0</v>
      </c>
      <c r="O1626" s="184">
        <f t="shared" si="615"/>
        <v>0</v>
      </c>
      <c r="P1626" s="181"/>
      <c r="Q1626" s="199"/>
      <c r="R1626" s="197" t="str">
        <f t="shared" si="584"/>
        <v/>
      </c>
      <c r="S1626" s="197" t="str">
        <f t="shared" si="595"/>
        <v/>
      </c>
    </row>
    <row r="1627" spans="1:19" hidden="1">
      <c r="A1627" s="200">
        <v>93186</v>
      </c>
      <c r="B1627" s="205" t="s">
        <v>230</v>
      </c>
      <c r="C1627" s="127" t="s">
        <v>1905</v>
      </c>
      <c r="D1627" s="125" t="s">
        <v>258</v>
      </c>
      <c r="E1627" s="122">
        <v>46.68</v>
      </c>
      <c r="F1627" s="123">
        <f t="shared" si="610"/>
        <v>56.28</v>
      </c>
      <c r="G1627" s="206"/>
      <c r="H1627" s="183"/>
      <c r="I1627" s="182">
        <f t="shared" si="611"/>
        <v>0</v>
      </c>
      <c r="J1627" s="182">
        <f t="shared" si="612"/>
        <v>0</v>
      </c>
      <c r="K1627" s="179"/>
      <c r="L1627" s="183">
        <f t="shared" si="613"/>
        <v>0</v>
      </c>
      <c r="M1627" s="183">
        <f t="shared" si="613"/>
        <v>0</v>
      </c>
      <c r="N1627" s="184">
        <f t="shared" si="614"/>
        <v>0</v>
      </c>
      <c r="O1627" s="184">
        <f t="shared" si="615"/>
        <v>0</v>
      </c>
      <c r="P1627" s="181"/>
      <c r="Q1627" s="199"/>
      <c r="R1627" s="197" t="str">
        <f t="shared" si="584"/>
        <v/>
      </c>
      <c r="S1627" s="197" t="str">
        <f t="shared" si="595"/>
        <v/>
      </c>
    </row>
    <row r="1628" spans="1:19" ht="25.5" hidden="1">
      <c r="A1628" s="200">
        <v>93187</v>
      </c>
      <c r="B1628" s="205" t="s">
        <v>230</v>
      </c>
      <c r="C1628" s="127" t="s">
        <v>1906</v>
      </c>
      <c r="D1628" s="125" t="s">
        <v>258</v>
      </c>
      <c r="E1628" s="122">
        <v>52.73</v>
      </c>
      <c r="F1628" s="123">
        <f t="shared" si="610"/>
        <v>63.57</v>
      </c>
      <c r="G1628" s="206"/>
      <c r="H1628" s="183"/>
      <c r="I1628" s="182">
        <f t="shared" si="611"/>
        <v>0</v>
      </c>
      <c r="J1628" s="182">
        <f t="shared" si="612"/>
        <v>0</v>
      </c>
      <c r="K1628" s="179"/>
      <c r="L1628" s="183">
        <f t="shared" si="613"/>
        <v>0</v>
      </c>
      <c r="M1628" s="183">
        <f t="shared" si="613"/>
        <v>0</v>
      </c>
      <c r="N1628" s="184">
        <f t="shared" si="614"/>
        <v>0</v>
      </c>
      <c r="O1628" s="184">
        <f t="shared" si="615"/>
        <v>0</v>
      </c>
      <c r="P1628" s="181"/>
      <c r="Q1628" s="199"/>
      <c r="R1628" s="197" t="str">
        <f t="shared" si="584"/>
        <v/>
      </c>
      <c r="S1628" s="197" t="str">
        <f t="shared" si="595"/>
        <v/>
      </c>
    </row>
    <row r="1629" spans="1:19" hidden="1">
      <c r="A1629" s="200">
        <v>93188</v>
      </c>
      <c r="B1629" s="205" t="s">
        <v>230</v>
      </c>
      <c r="C1629" s="127" t="s">
        <v>1907</v>
      </c>
      <c r="D1629" s="125" t="s">
        <v>258</v>
      </c>
      <c r="E1629" s="122">
        <v>43.31</v>
      </c>
      <c r="F1629" s="123">
        <f t="shared" si="610"/>
        <v>52.21</v>
      </c>
      <c r="G1629" s="206"/>
      <c r="H1629" s="183"/>
      <c r="I1629" s="182">
        <f t="shared" si="611"/>
        <v>0</v>
      </c>
      <c r="J1629" s="182">
        <f t="shared" si="612"/>
        <v>0</v>
      </c>
      <c r="K1629" s="179"/>
      <c r="L1629" s="183">
        <f t="shared" si="613"/>
        <v>0</v>
      </c>
      <c r="M1629" s="183">
        <f t="shared" si="613"/>
        <v>0</v>
      </c>
      <c r="N1629" s="184">
        <f t="shared" si="614"/>
        <v>0</v>
      </c>
      <c r="O1629" s="184">
        <f t="shared" si="615"/>
        <v>0</v>
      </c>
      <c r="P1629" s="181"/>
      <c r="Q1629" s="199"/>
      <c r="R1629" s="197" t="str">
        <f t="shared" si="584"/>
        <v/>
      </c>
      <c r="S1629" s="197" t="str">
        <f t="shared" si="595"/>
        <v/>
      </c>
    </row>
    <row r="1630" spans="1:19" ht="25.5" hidden="1">
      <c r="A1630" s="200">
        <v>93189</v>
      </c>
      <c r="B1630" s="205" t="s">
        <v>230</v>
      </c>
      <c r="C1630" s="127" t="s">
        <v>1908</v>
      </c>
      <c r="D1630" s="125" t="s">
        <v>258</v>
      </c>
      <c r="E1630" s="122">
        <v>52.88</v>
      </c>
      <c r="F1630" s="123">
        <f t="shared" si="610"/>
        <v>63.75</v>
      </c>
      <c r="G1630" s="206"/>
      <c r="H1630" s="183"/>
      <c r="I1630" s="182">
        <f t="shared" si="611"/>
        <v>0</v>
      </c>
      <c r="J1630" s="182">
        <f t="shared" si="612"/>
        <v>0</v>
      </c>
      <c r="K1630" s="179"/>
      <c r="L1630" s="183">
        <f t="shared" si="613"/>
        <v>0</v>
      </c>
      <c r="M1630" s="183">
        <f t="shared" si="613"/>
        <v>0</v>
      </c>
      <c r="N1630" s="184">
        <f t="shared" si="614"/>
        <v>0</v>
      </c>
      <c r="O1630" s="184">
        <f t="shared" si="615"/>
        <v>0</v>
      </c>
      <c r="P1630" s="181"/>
      <c r="Q1630" s="199"/>
      <c r="R1630" s="197" t="str">
        <f t="shared" si="584"/>
        <v/>
      </c>
      <c r="S1630" s="197" t="str">
        <f t="shared" si="595"/>
        <v/>
      </c>
    </row>
    <row r="1631" spans="1:19" ht="25.5" hidden="1">
      <c r="A1631" s="200">
        <v>93190</v>
      </c>
      <c r="B1631" s="205" t="s">
        <v>230</v>
      </c>
      <c r="C1631" s="127" t="s">
        <v>1909</v>
      </c>
      <c r="D1631" s="125" t="s">
        <v>258</v>
      </c>
      <c r="E1631" s="122">
        <v>29.1</v>
      </c>
      <c r="F1631" s="123">
        <f t="shared" si="610"/>
        <v>35.08</v>
      </c>
      <c r="G1631" s="206"/>
      <c r="H1631" s="183"/>
      <c r="I1631" s="182">
        <f t="shared" si="611"/>
        <v>0</v>
      </c>
      <c r="J1631" s="182">
        <f t="shared" si="612"/>
        <v>0</v>
      </c>
      <c r="K1631" s="179"/>
      <c r="L1631" s="183">
        <f t="shared" si="613"/>
        <v>0</v>
      </c>
      <c r="M1631" s="183">
        <f t="shared" si="613"/>
        <v>0</v>
      </c>
      <c r="N1631" s="184">
        <f t="shared" si="614"/>
        <v>0</v>
      </c>
      <c r="O1631" s="184">
        <f t="shared" si="615"/>
        <v>0</v>
      </c>
      <c r="P1631" s="181"/>
      <c r="Q1631" s="199"/>
      <c r="R1631" s="197" t="str">
        <f t="shared" si="584"/>
        <v/>
      </c>
      <c r="S1631" s="197" t="str">
        <f t="shared" si="595"/>
        <v/>
      </c>
    </row>
    <row r="1632" spans="1:19" ht="25.5" hidden="1">
      <c r="A1632" s="200">
        <v>93191</v>
      </c>
      <c r="B1632" s="205" t="s">
        <v>230</v>
      </c>
      <c r="C1632" s="127" t="s">
        <v>1910</v>
      </c>
      <c r="D1632" s="125" t="s">
        <v>258</v>
      </c>
      <c r="E1632" s="122">
        <v>29.99</v>
      </c>
      <c r="F1632" s="123">
        <f t="shared" si="610"/>
        <v>36.159999999999997</v>
      </c>
      <c r="G1632" s="206"/>
      <c r="H1632" s="183"/>
      <c r="I1632" s="182">
        <f t="shared" si="611"/>
        <v>0</v>
      </c>
      <c r="J1632" s="182">
        <f t="shared" si="612"/>
        <v>0</v>
      </c>
      <c r="K1632" s="179"/>
      <c r="L1632" s="183">
        <f t="shared" si="613"/>
        <v>0</v>
      </c>
      <c r="M1632" s="183">
        <f t="shared" si="613"/>
        <v>0</v>
      </c>
      <c r="N1632" s="184">
        <f t="shared" si="614"/>
        <v>0</v>
      </c>
      <c r="O1632" s="184">
        <f t="shared" si="615"/>
        <v>0</v>
      </c>
      <c r="P1632" s="181"/>
      <c r="Q1632" s="199"/>
      <c r="R1632" s="197" t="str">
        <f t="shared" si="584"/>
        <v/>
      </c>
      <c r="S1632" s="197" t="str">
        <f t="shared" si="595"/>
        <v/>
      </c>
    </row>
    <row r="1633" spans="1:19" ht="25.5" hidden="1">
      <c r="A1633" s="200">
        <v>93192</v>
      </c>
      <c r="B1633" s="205" t="s">
        <v>230</v>
      </c>
      <c r="C1633" s="127" t="s">
        <v>1911</v>
      </c>
      <c r="D1633" s="125" t="s">
        <v>258</v>
      </c>
      <c r="E1633" s="122">
        <v>30.92</v>
      </c>
      <c r="F1633" s="123">
        <f t="shared" si="610"/>
        <v>37.28</v>
      </c>
      <c r="G1633" s="206"/>
      <c r="H1633" s="183"/>
      <c r="I1633" s="182">
        <f t="shared" si="611"/>
        <v>0</v>
      </c>
      <c r="J1633" s="182">
        <f t="shared" si="612"/>
        <v>0</v>
      </c>
      <c r="K1633" s="179"/>
      <c r="L1633" s="183">
        <f t="shared" si="613"/>
        <v>0</v>
      </c>
      <c r="M1633" s="183">
        <f t="shared" si="613"/>
        <v>0</v>
      </c>
      <c r="N1633" s="184">
        <f t="shared" si="614"/>
        <v>0</v>
      </c>
      <c r="O1633" s="184">
        <f t="shared" si="615"/>
        <v>0</v>
      </c>
      <c r="P1633" s="181"/>
      <c r="Q1633" s="199"/>
      <c r="R1633" s="197" t="str">
        <f t="shared" si="584"/>
        <v/>
      </c>
      <c r="S1633" s="197" t="str">
        <f t="shared" si="595"/>
        <v/>
      </c>
    </row>
    <row r="1634" spans="1:19" ht="25.5" hidden="1">
      <c r="A1634" s="200">
        <v>93193</v>
      </c>
      <c r="B1634" s="205" t="s">
        <v>230</v>
      </c>
      <c r="C1634" s="127" t="s">
        <v>1912</v>
      </c>
      <c r="D1634" s="125" t="s">
        <v>258</v>
      </c>
      <c r="E1634" s="122">
        <v>30.23</v>
      </c>
      <c r="F1634" s="123">
        <f t="shared" si="610"/>
        <v>36.450000000000003</v>
      </c>
      <c r="G1634" s="206"/>
      <c r="H1634" s="183"/>
      <c r="I1634" s="182">
        <f t="shared" si="611"/>
        <v>0</v>
      </c>
      <c r="J1634" s="182">
        <f t="shared" si="612"/>
        <v>0</v>
      </c>
      <c r="K1634" s="179"/>
      <c r="L1634" s="183">
        <f t="shared" si="613"/>
        <v>0</v>
      </c>
      <c r="M1634" s="183">
        <f t="shared" si="613"/>
        <v>0</v>
      </c>
      <c r="N1634" s="184">
        <f t="shared" si="614"/>
        <v>0</v>
      </c>
      <c r="O1634" s="184">
        <f t="shared" si="615"/>
        <v>0</v>
      </c>
      <c r="P1634" s="181"/>
      <c r="Q1634" s="199"/>
      <c r="R1634" s="197" t="str">
        <f t="shared" si="584"/>
        <v/>
      </c>
      <c r="S1634" s="197" t="str">
        <f t="shared" si="595"/>
        <v/>
      </c>
    </row>
    <row r="1635" spans="1:19" hidden="1">
      <c r="A1635" s="200">
        <v>93194</v>
      </c>
      <c r="B1635" s="205" t="s">
        <v>230</v>
      </c>
      <c r="C1635" s="127" t="s">
        <v>1913</v>
      </c>
      <c r="D1635" s="125" t="s">
        <v>258</v>
      </c>
      <c r="E1635" s="122">
        <v>24.77</v>
      </c>
      <c r="F1635" s="123">
        <f t="shared" si="610"/>
        <v>29.86</v>
      </c>
      <c r="G1635" s="206"/>
      <c r="H1635" s="183"/>
      <c r="I1635" s="182">
        <f t="shared" si="611"/>
        <v>0</v>
      </c>
      <c r="J1635" s="182">
        <f t="shared" si="612"/>
        <v>0</v>
      </c>
      <c r="K1635" s="179"/>
      <c r="L1635" s="183">
        <f t="shared" si="613"/>
        <v>0</v>
      </c>
      <c r="M1635" s="183">
        <f t="shared" si="613"/>
        <v>0</v>
      </c>
      <c r="N1635" s="184">
        <f t="shared" si="614"/>
        <v>0</v>
      </c>
      <c r="O1635" s="184">
        <f t="shared" si="615"/>
        <v>0</v>
      </c>
      <c r="P1635" s="181"/>
      <c r="Q1635" s="199"/>
      <c r="R1635" s="197" t="str">
        <f t="shared" si="584"/>
        <v/>
      </c>
      <c r="S1635" s="197" t="str">
        <f t="shared" si="595"/>
        <v/>
      </c>
    </row>
    <row r="1636" spans="1:19" hidden="1">
      <c r="A1636" s="200">
        <v>93195</v>
      </c>
      <c r="B1636" s="205" t="s">
        <v>230</v>
      </c>
      <c r="C1636" s="127" t="s">
        <v>1914</v>
      </c>
      <c r="D1636" s="125" t="s">
        <v>258</v>
      </c>
      <c r="E1636" s="122">
        <v>29.44</v>
      </c>
      <c r="F1636" s="123">
        <f t="shared" si="610"/>
        <v>35.49</v>
      </c>
      <c r="G1636" s="206"/>
      <c r="H1636" s="183"/>
      <c r="I1636" s="182">
        <f t="shared" si="611"/>
        <v>0</v>
      </c>
      <c r="J1636" s="182">
        <f t="shared" si="612"/>
        <v>0</v>
      </c>
      <c r="K1636" s="179"/>
      <c r="L1636" s="183">
        <f t="shared" si="613"/>
        <v>0</v>
      </c>
      <c r="M1636" s="183">
        <f t="shared" si="613"/>
        <v>0</v>
      </c>
      <c r="N1636" s="184">
        <f t="shared" si="614"/>
        <v>0</v>
      </c>
      <c r="O1636" s="184">
        <f t="shared" si="615"/>
        <v>0</v>
      </c>
      <c r="P1636" s="181"/>
      <c r="Q1636" s="199"/>
      <c r="R1636" s="197" t="str">
        <f t="shared" si="584"/>
        <v/>
      </c>
      <c r="S1636" s="197" t="str">
        <f t="shared" si="595"/>
        <v/>
      </c>
    </row>
    <row r="1637" spans="1:19" ht="25.5" hidden="1">
      <c r="A1637" s="200">
        <v>93196</v>
      </c>
      <c r="B1637" s="205" t="s">
        <v>230</v>
      </c>
      <c r="C1637" s="127" t="s">
        <v>1915</v>
      </c>
      <c r="D1637" s="125" t="s">
        <v>258</v>
      </c>
      <c r="E1637" s="122">
        <v>45.63</v>
      </c>
      <c r="F1637" s="123">
        <f t="shared" si="610"/>
        <v>55.01</v>
      </c>
      <c r="G1637" s="206"/>
      <c r="H1637" s="183"/>
      <c r="I1637" s="182">
        <f t="shared" si="611"/>
        <v>0</v>
      </c>
      <c r="J1637" s="182">
        <f t="shared" si="612"/>
        <v>0</v>
      </c>
      <c r="K1637" s="179"/>
      <c r="L1637" s="183">
        <f t="shared" si="613"/>
        <v>0</v>
      </c>
      <c r="M1637" s="183">
        <f t="shared" si="613"/>
        <v>0</v>
      </c>
      <c r="N1637" s="184">
        <f t="shared" si="614"/>
        <v>0</v>
      </c>
      <c r="O1637" s="184">
        <f t="shared" si="615"/>
        <v>0</v>
      </c>
      <c r="P1637" s="181"/>
      <c r="Q1637" s="199"/>
      <c r="R1637" s="197" t="str">
        <f t="shared" ref="R1637:R1700" si="616">IF(Q1637="X","x",IF(Q1637="xx","x",IF(O1637&gt;0,"x","")))</f>
        <v/>
      </c>
      <c r="S1637" s="197" t="str">
        <f t="shared" si="595"/>
        <v/>
      </c>
    </row>
    <row r="1638" spans="1:19" ht="25.5" hidden="1">
      <c r="A1638" s="200">
        <v>93197</v>
      </c>
      <c r="B1638" s="205" t="s">
        <v>230</v>
      </c>
      <c r="C1638" s="127" t="s">
        <v>1916</v>
      </c>
      <c r="D1638" s="125" t="s">
        <v>258</v>
      </c>
      <c r="E1638" s="122">
        <v>50.36</v>
      </c>
      <c r="F1638" s="123">
        <f t="shared" si="610"/>
        <v>60.71</v>
      </c>
      <c r="G1638" s="206"/>
      <c r="H1638" s="183"/>
      <c r="I1638" s="182">
        <f t="shared" si="611"/>
        <v>0</v>
      </c>
      <c r="J1638" s="182">
        <f t="shared" si="612"/>
        <v>0</v>
      </c>
      <c r="K1638" s="179"/>
      <c r="L1638" s="183">
        <f t="shared" si="613"/>
        <v>0</v>
      </c>
      <c r="M1638" s="183">
        <f t="shared" si="613"/>
        <v>0</v>
      </c>
      <c r="N1638" s="184">
        <f t="shared" si="614"/>
        <v>0</v>
      </c>
      <c r="O1638" s="184">
        <f t="shared" si="615"/>
        <v>0</v>
      </c>
      <c r="P1638" s="181"/>
      <c r="Q1638" s="199"/>
      <c r="R1638" s="197" t="str">
        <f t="shared" si="616"/>
        <v/>
      </c>
      <c r="S1638" s="197" t="str">
        <f t="shared" si="595"/>
        <v/>
      </c>
    </row>
    <row r="1639" spans="1:19" ht="25.5" hidden="1">
      <c r="A1639" s="200">
        <v>93198</v>
      </c>
      <c r="B1639" s="205" t="s">
        <v>230</v>
      </c>
      <c r="C1639" s="127" t="s">
        <v>1917</v>
      </c>
      <c r="D1639" s="125" t="s">
        <v>258</v>
      </c>
      <c r="E1639" s="122">
        <v>26.31</v>
      </c>
      <c r="F1639" s="123">
        <f t="shared" si="610"/>
        <v>31.72</v>
      </c>
      <c r="G1639" s="206"/>
      <c r="H1639" s="183"/>
      <c r="I1639" s="182">
        <f t="shared" si="611"/>
        <v>0</v>
      </c>
      <c r="J1639" s="182">
        <f t="shared" si="612"/>
        <v>0</v>
      </c>
      <c r="K1639" s="179"/>
      <c r="L1639" s="183">
        <f t="shared" si="613"/>
        <v>0</v>
      </c>
      <c r="M1639" s="183">
        <f t="shared" si="613"/>
        <v>0</v>
      </c>
      <c r="N1639" s="184">
        <f t="shared" si="614"/>
        <v>0</v>
      </c>
      <c r="O1639" s="184">
        <f t="shared" si="615"/>
        <v>0</v>
      </c>
      <c r="P1639" s="181"/>
      <c r="Q1639" s="199"/>
      <c r="R1639" s="197" t="str">
        <f t="shared" si="616"/>
        <v/>
      </c>
      <c r="S1639" s="197" t="str">
        <f t="shared" si="595"/>
        <v/>
      </c>
    </row>
    <row r="1640" spans="1:19" ht="25.5" hidden="1">
      <c r="A1640" s="200">
        <v>93199</v>
      </c>
      <c r="B1640" s="205" t="s">
        <v>230</v>
      </c>
      <c r="C1640" s="127" t="s">
        <v>1918</v>
      </c>
      <c r="D1640" s="125" t="s">
        <v>258</v>
      </c>
      <c r="E1640" s="122">
        <v>25.81</v>
      </c>
      <c r="F1640" s="123">
        <f t="shared" si="610"/>
        <v>31.12</v>
      </c>
      <c r="G1640" s="206"/>
      <c r="H1640" s="183"/>
      <c r="I1640" s="182">
        <f t="shared" si="611"/>
        <v>0</v>
      </c>
      <c r="J1640" s="182">
        <f t="shared" si="612"/>
        <v>0</v>
      </c>
      <c r="K1640" s="179"/>
      <c r="L1640" s="183">
        <f t="shared" si="613"/>
        <v>0</v>
      </c>
      <c r="M1640" s="183">
        <f t="shared" si="613"/>
        <v>0</v>
      </c>
      <c r="N1640" s="184">
        <f t="shared" si="614"/>
        <v>0</v>
      </c>
      <c r="O1640" s="184">
        <f t="shared" si="615"/>
        <v>0</v>
      </c>
      <c r="P1640" s="181"/>
      <c r="Q1640" s="199"/>
      <c r="R1640" s="197" t="str">
        <f t="shared" si="616"/>
        <v/>
      </c>
      <c r="S1640" s="197" t="str">
        <f t="shared" si="595"/>
        <v/>
      </c>
    </row>
    <row r="1641" spans="1:19" hidden="1">
      <c r="A1641" s="200">
        <v>93204</v>
      </c>
      <c r="B1641" s="205" t="s">
        <v>230</v>
      </c>
      <c r="C1641" s="127" t="s">
        <v>1919</v>
      </c>
      <c r="D1641" s="125" t="s">
        <v>258</v>
      </c>
      <c r="E1641" s="122">
        <v>35.35</v>
      </c>
      <c r="F1641" s="123">
        <f t="shared" si="610"/>
        <v>42.62</v>
      </c>
      <c r="G1641" s="206"/>
      <c r="H1641" s="183"/>
      <c r="I1641" s="182">
        <f t="shared" si="611"/>
        <v>0</v>
      </c>
      <c r="J1641" s="182">
        <f t="shared" si="612"/>
        <v>0</v>
      </c>
      <c r="K1641" s="179"/>
      <c r="L1641" s="183">
        <f t="shared" si="613"/>
        <v>0</v>
      </c>
      <c r="M1641" s="183">
        <f t="shared" si="613"/>
        <v>0</v>
      </c>
      <c r="N1641" s="184">
        <f t="shared" si="614"/>
        <v>0</v>
      </c>
      <c r="O1641" s="184">
        <f t="shared" si="615"/>
        <v>0</v>
      </c>
      <c r="P1641" s="181"/>
      <c r="Q1641" s="199"/>
      <c r="R1641" s="197" t="str">
        <f t="shared" si="616"/>
        <v/>
      </c>
      <c r="S1641" s="197" t="str">
        <f t="shared" si="595"/>
        <v/>
      </c>
    </row>
    <row r="1642" spans="1:19" ht="25.5" hidden="1">
      <c r="A1642" s="200">
        <v>93205</v>
      </c>
      <c r="B1642" s="205" t="s">
        <v>230</v>
      </c>
      <c r="C1642" s="127" t="s">
        <v>1920</v>
      </c>
      <c r="D1642" s="121" t="s">
        <v>258</v>
      </c>
      <c r="E1642" s="122">
        <v>23.36</v>
      </c>
      <c r="F1642" s="123">
        <f t="shared" si="610"/>
        <v>28.16</v>
      </c>
      <c r="G1642" s="268"/>
      <c r="H1642" s="183"/>
      <c r="I1642" s="182">
        <f t="shared" si="611"/>
        <v>0</v>
      </c>
      <c r="J1642" s="182">
        <f t="shared" si="612"/>
        <v>0</v>
      </c>
      <c r="K1642" s="179"/>
      <c r="L1642" s="183">
        <f t="shared" si="613"/>
        <v>0</v>
      </c>
      <c r="M1642" s="183">
        <f t="shared" si="613"/>
        <v>0</v>
      </c>
      <c r="N1642" s="184">
        <f t="shared" si="614"/>
        <v>0</v>
      </c>
      <c r="O1642" s="184">
        <f t="shared" si="615"/>
        <v>0</v>
      </c>
      <c r="P1642" s="181"/>
      <c r="Q1642" s="199"/>
      <c r="R1642" s="197" t="str">
        <f t="shared" si="616"/>
        <v/>
      </c>
      <c r="S1642" s="197" t="str">
        <f t="shared" si="595"/>
        <v/>
      </c>
    </row>
    <row r="1643" spans="1:19" hidden="1">
      <c r="A1643" s="200">
        <v>97046</v>
      </c>
      <c r="B1643" s="205" t="s">
        <v>230</v>
      </c>
      <c r="C1643" s="127" t="s">
        <v>1921</v>
      </c>
      <c r="D1643" s="121" t="s">
        <v>232</v>
      </c>
      <c r="E1643" s="122">
        <v>0.25</v>
      </c>
      <c r="F1643" s="123">
        <f t="shared" si="610"/>
        <v>0.3</v>
      </c>
      <c r="G1643" s="268"/>
      <c r="H1643" s="183"/>
      <c r="I1643" s="182">
        <f t="shared" si="611"/>
        <v>0</v>
      </c>
      <c r="J1643" s="182">
        <f t="shared" si="612"/>
        <v>0</v>
      </c>
      <c r="K1643" s="179"/>
      <c r="L1643" s="183">
        <f t="shared" si="613"/>
        <v>0</v>
      </c>
      <c r="M1643" s="183">
        <f t="shared" si="613"/>
        <v>0</v>
      </c>
      <c r="N1643" s="184">
        <f t="shared" si="614"/>
        <v>0</v>
      </c>
      <c r="O1643" s="184">
        <f t="shared" si="615"/>
        <v>0</v>
      </c>
      <c r="P1643" s="181"/>
      <c r="Q1643" s="199"/>
      <c r="R1643" s="197" t="str">
        <f t="shared" si="616"/>
        <v/>
      </c>
      <c r="S1643" s="197" t="str">
        <f t="shared" si="595"/>
        <v/>
      </c>
    </row>
    <row r="1644" spans="1:19" ht="25.5" hidden="1">
      <c r="A1644" s="200">
        <v>97047</v>
      </c>
      <c r="B1644" s="205" t="s">
        <v>230</v>
      </c>
      <c r="C1644" s="127" t="s">
        <v>1922</v>
      </c>
      <c r="D1644" s="121" t="s">
        <v>232</v>
      </c>
      <c r="E1644" s="122">
        <v>0.09</v>
      </c>
      <c r="F1644" s="123">
        <f t="shared" si="610"/>
        <v>0.11</v>
      </c>
      <c r="G1644" s="268"/>
      <c r="H1644" s="183"/>
      <c r="I1644" s="182">
        <f t="shared" si="611"/>
        <v>0</v>
      </c>
      <c r="J1644" s="182">
        <f t="shared" si="612"/>
        <v>0</v>
      </c>
      <c r="K1644" s="179"/>
      <c r="L1644" s="183">
        <f t="shared" si="613"/>
        <v>0</v>
      </c>
      <c r="M1644" s="183">
        <f t="shared" si="613"/>
        <v>0</v>
      </c>
      <c r="N1644" s="184">
        <f t="shared" si="614"/>
        <v>0</v>
      </c>
      <c r="O1644" s="184">
        <f t="shared" si="615"/>
        <v>0</v>
      </c>
      <c r="P1644" s="181"/>
      <c r="Q1644" s="199"/>
      <c r="R1644" s="197" t="str">
        <f t="shared" si="616"/>
        <v/>
      </c>
      <c r="S1644" s="197" t="str">
        <f t="shared" si="595"/>
        <v/>
      </c>
    </row>
    <row r="1645" spans="1:19" ht="25.5" hidden="1">
      <c r="A1645" s="200">
        <v>97048</v>
      </c>
      <c r="B1645" s="205" t="s">
        <v>230</v>
      </c>
      <c r="C1645" s="127" t="s">
        <v>1923</v>
      </c>
      <c r="D1645" s="121" t="s">
        <v>232</v>
      </c>
      <c r="E1645" s="122">
        <v>7.0000000000000007E-2</v>
      </c>
      <c r="F1645" s="123">
        <f t="shared" si="610"/>
        <v>0.08</v>
      </c>
      <c r="G1645" s="268"/>
      <c r="H1645" s="183"/>
      <c r="I1645" s="182">
        <f t="shared" si="611"/>
        <v>0</v>
      </c>
      <c r="J1645" s="182">
        <f t="shared" si="612"/>
        <v>0</v>
      </c>
      <c r="K1645" s="179"/>
      <c r="L1645" s="183">
        <f t="shared" si="613"/>
        <v>0</v>
      </c>
      <c r="M1645" s="183">
        <f t="shared" si="613"/>
        <v>0</v>
      </c>
      <c r="N1645" s="184">
        <f t="shared" si="614"/>
        <v>0</v>
      </c>
      <c r="O1645" s="184">
        <f t="shared" si="615"/>
        <v>0</v>
      </c>
      <c r="P1645" s="181"/>
      <c r="Q1645" s="199"/>
      <c r="R1645" s="197" t="str">
        <f t="shared" si="616"/>
        <v/>
      </c>
      <c r="S1645" s="197" t="str">
        <f t="shared" si="595"/>
        <v/>
      </c>
    </row>
    <row r="1646" spans="1:19" hidden="1">
      <c r="A1646" s="200" t="s">
        <v>1924</v>
      </c>
      <c r="B1646" s="205"/>
      <c r="C1646" s="127" t="s">
        <v>1925</v>
      </c>
      <c r="D1646" s="121"/>
      <c r="E1646" s="276"/>
      <c r="F1646" s="277"/>
      <c r="G1646" s="244"/>
      <c r="H1646" s="244"/>
      <c r="I1646" s="248"/>
      <c r="J1646" s="249"/>
      <c r="K1646" s="263"/>
      <c r="L1646" s="244"/>
      <c r="M1646" s="244"/>
      <c r="N1646" s="284"/>
      <c r="O1646" s="285"/>
      <c r="P1646" s="259"/>
      <c r="Q1646" s="198" t="str">
        <f>IF(OR(SUM(J1648:J1689)&gt;0,SUM(O1648:O1689)&gt;0),"xx","")</f>
        <v/>
      </c>
      <c r="R1646" s="197" t="str">
        <f t="shared" si="616"/>
        <v/>
      </c>
      <c r="S1646" s="197" t="str">
        <f t="shared" si="595"/>
        <v/>
      </c>
    </row>
    <row r="1647" spans="1:19" hidden="1">
      <c r="A1647" s="200" t="s">
        <v>1926</v>
      </c>
      <c r="B1647" s="205"/>
      <c r="C1647" s="127" t="s">
        <v>1927</v>
      </c>
      <c r="D1647" s="121"/>
      <c r="E1647" s="276"/>
      <c r="F1647" s="277"/>
      <c r="G1647" s="244"/>
      <c r="H1647" s="244"/>
      <c r="I1647" s="248"/>
      <c r="J1647" s="249"/>
      <c r="K1647" s="263"/>
      <c r="L1647" s="244"/>
      <c r="M1647" s="244"/>
      <c r="N1647" s="284"/>
      <c r="O1647" s="285"/>
      <c r="P1647" s="259"/>
      <c r="Q1647" s="198" t="str">
        <f>IF(OR(SUM(J1648)&gt;0,SUM(O1648)&gt;0),"xx","")</f>
        <v/>
      </c>
      <c r="R1647" s="197" t="str">
        <f t="shared" si="616"/>
        <v/>
      </c>
      <c r="S1647" s="197" t="str">
        <f t="shared" si="595"/>
        <v/>
      </c>
    </row>
    <row r="1648" spans="1:19" hidden="1">
      <c r="A1648" s="200" t="s">
        <v>1928</v>
      </c>
      <c r="B1648" s="205" t="s">
        <v>230</v>
      </c>
      <c r="C1648" s="127" t="s">
        <v>1929</v>
      </c>
      <c r="D1648" s="121" t="s">
        <v>274</v>
      </c>
      <c r="E1648" s="122">
        <v>22.98</v>
      </c>
      <c r="F1648" s="123">
        <f>IF(E1648=0,0,ROUND(E1648*(1+E$10)*(1-E$11),2))</f>
        <v>27.7</v>
      </c>
      <c r="G1648" s="244"/>
      <c r="H1648" s="183"/>
      <c r="I1648" s="286">
        <f t="shared" ref="I1648" si="617">IF(ISBLANK(E1648),0,ROUND(F1648*G1648,2))</f>
        <v>0</v>
      </c>
      <c r="J1648" s="287">
        <f>IF(ISBLANK(G1648),0,ROUND(G1648*H1648,2))</f>
        <v>0</v>
      </c>
      <c r="K1648" s="263"/>
      <c r="L1648" s="244">
        <f t="shared" ref="L1648:M1648" si="618">G1648</f>
        <v>0</v>
      </c>
      <c r="M1648" s="244">
        <f t="shared" si="618"/>
        <v>0</v>
      </c>
      <c r="N1648" s="184">
        <f t="shared" ref="N1648" si="619">IF(ISBLANK(E1648),0,ROUND(F1648*L1648,2))</f>
        <v>0</v>
      </c>
      <c r="O1648" s="184">
        <f t="shared" ref="O1648" si="620">IF(ISBLANK(L1648),0,ROUND(L1648*M1648,2))</f>
        <v>0</v>
      </c>
      <c r="P1648" s="181"/>
      <c r="Q1648" s="198"/>
      <c r="R1648" s="197" t="str">
        <f t="shared" si="616"/>
        <v/>
      </c>
      <c r="S1648" s="197" t="str">
        <f t="shared" si="595"/>
        <v/>
      </c>
    </row>
    <row r="1649" spans="1:19" hidden="1">
      <c r="A1649" s="200" t="s">
        <v>1930</v>
      </c>
      <c r="B1649" s="205"/>
      <c r="C1649" s="127" t="s">
        <v>1931</v>
      </c>
      <c r="D1649" s="121"/>
      <c r="E1649" s="276"/>
      <c r="F1649" s="277"/>
      <c r="G1649" s="244"/>
      <c r="H1649" s="244"/>
      <c r="I1649" s="248"/>
      <c r="J1649" s="249"/>
      <c r="K1649" s="263"/>
      <c r="L1649" s="244"/>
      <c r="M1649" s="244"/>
      <c r="N1649" s="284"/>
      <c r="O1649" s="285"/>
      <c r="P1649" s="259"/>
      <c r="Q1649" s="198" t="str">
        <f>IF(OR(SUM(J1650:J1689)&gt;0,SUM(O1650:O1689)&gt;0),"xx","")</f>
        <v/>
      </c>
      <c r="R1649" s="197" t="str">
        <f t="shared" si="616"/>
        <v/>
      </c>
      <c r="S1649" s="197" t="str">
        <f t="shared" si="595"/>
        <v/>
      </c>
    </row>
    <row r="1650" spans="1:19" ht="25.5" hidden="1">
      <c r="A1650" s="200">
        <v>98576</v>
      </c>
      <c r="B1650" s="205" t="s">
        <v>230</v>
      </c>
      <c r="C1650" s="127" t="s">
        <v>1932</v>
      </c>
      <c r="D1650" s="121" t="s">
        <v>258</v>
      </c>
      <c r="E1650" s="122">
        <v>14.5</v>
      </c>
      <c r="F1650" s="123">
        <f t="shared" ref="F1650:F1689" si="621">IF(E1650=0,0,ROUND(E1650*(1+E$10)*(1-E$11),2))</f>
        <v>17.48</v>
      </c>
      <c r="G1650" s="244"/>
      <c r="H1650" s="183"/>
      <c r="I1650" s="286">
        <f t="shared" ref="I1650:I1689" si="622">IF(ISBLANK(E1650),0,ROUND(F1650*G1650,2))</f>
        <v>0</v>
      </c>
      <c r="J1650" s="287">
        <f>IF(ISBLANK(G1650),0,ROUND(G1650*H1650,2))</f>
        <v>0</v>
      </c>
      <c r="K1650" s="263"/>
      <c r="L1650" s="244">
        <f t="shared" ref="L1650:M1689" si="623">G1650</f>
        <v>0</v>
      </c>
      <c r="M1650" s="244">
        <f t="shared" si="623"/>
        <v>0</v>
      </c>
      <c r="N1650" s="184">
        <f t="shared" ref="N1650:N1689" si="624">IF(ISBLANK(E1650),0,ROUND(F1650*L1650,2))</f>
        <v>0</v>
      </c>
      <c r="O1650" s="184">
        <f t="shared" ref="O1650:O1689" si="625">IF(ISBLANK(L1650),0,ROUND(L1650*M1650,2))</f>
        <v>0</v>
      </c>
      <c r="P1650" s="181"/>
      <c r="Q1650" s="198"/>
      <c r="R1650" s="197" t="str">
        <f t="shared" si="616"/>
        <v/>
      </c>
      <c r="S1650" s="197" t="str">
        <f t="shared" si="595"/>
        <v/>
      </c>
    </row>
    <row r="1651" spans="1:19" ht="25.5" hidden="1">
      <c r="A1651" s="200">
        <v>93203</v>
      </c>
      <c r="B1651" s="205" t="s">
        <v>230</v>
      </c>
      <c r="C1651" s="127" t="s">
        <v>1933</v>
      </c>
      <c r="D1651" s="121" t="s">
        <v>258</v>
      </c>
      <c r="E1651" s="122">
        <v>9.7799999999999994</v>
      </c>
      <c r="F1651" s="123">
        <f t="shared" si="621"/>
        <v>11.79</v>
      </c>
      <c r="G1651" s="244"/>
      <c r="H1651" s="183"/>
      <c r="I1651" s="286">
        <f t="shared" si="622"/>
        <v>0</v>
      </c>
      <c r="J1651" s="288">
        <f t="shared" ref="J1651:J1689" si="626">IF(ISBLANK(G1651),0,ROUND(G1651*H1651,2))</f>
        <v>0</v>
      </c>
      <c r="K1651" s="263"/>
      <c r="L1651" s="244">
        <f t="shared" si="623"/>
        <v>0</v>
      </c>
      <c r="M1651" s="244">
        <f t="shared" si="623"/>
        <v>0</v>
      </c>
      <c r="N1651" s="184">
        <f t="shared" si="624"/>
        <v>0</v>
      </c>
      <c r="O1651" s="184">
        <f t="shared" si="625"/>
        <v>0</v>
      </c>
      <c r="P1651" s="181"/>
      <c r="Q1651" s="198"/>
      <c r="R1651" s="197" t="str">
        <f t="shared" si="616"/>
        <v/>
      </c>
      <c r="S1651" s="197" t="str">
        <f t="shared" si="595"/>
        <v/>
      </c>
    </row>
    <row r="1652" spans="1:19" ht="38.25" hidden="1">
      <c r="A1652" s="200">
        <v>95952</v>
      </c>
      <c r="B1652" s="205" t="s">
        <v>230</v>
      </c>
      <c r="C1652" s="127" t="s">
        <v>1934</v>
      </c>
      <c r="D1652" s="121" t="s">
        <v>238</v>
      </c>
      <c r="E1652" s="122">
        <v>1348.3</v>
      </c>
      <c r="F1652" s="123">
        <f t="shared" si="621"/>
        <v>1625.51</v>
      </c>
      <c r="G1652" s="244"/>
      <c r="H1652" s="183"/>
      <c r="I1652" s="286">
        <f t="shared" si="622"/>
        <v>0</v>
      </c>
      <c r="J1652" s="288">
        <f t="shared" si="626"/>
        <v>0</v>
      </c>
      <c r="K1652" s="263"/>
      <c r="L1652" s="244">
        <f t="shared" si="623"/>
        <v>0</v>
      </c>
      <c r="M1652" s="244">
        <f t="shared" si="623"/>
        <v>0</v>
      </c>
      <c r="N1652" s="184">
        <f t="shared" si="624"/>
        <v>0</v>
      </c>
      <c r="O1652" s="184">
        <f t="shared" si="625"/>
        <v>0</v>
      </c>
      <c r="P1652" s="181"/>
      <c r="Q1652" s="198"/>
      <c r="R1652" s="197" t="str">
        <f t="shared" si="616"/>
        <v/>
      </c>
      <c r="S1652" s="197" t="str">
        <f t="shared" si="595"/>
        <v/>
      </c>
    </row>
    <row r="1653" spans="1:19" ht="38.25" hidden="1">
      <c r="A1653" s="200">
        <v>95953</v>
      </c>
      <c r="B1653" s="205" t="s">
        <v>230</v>
      </c>
      <c r="C1653" s="127" t="s">
        <v>1935</v>
      </c>
      <c r="D1653" s="121" t="s">
        <v>238</v>
      </c>
      <c r="E1653" s="122">
        <v>2267.06</v>
      </c>
      <c r="F1653" s="123">
        <f t="shared" si="621"/>
        <v>2733.17</v>
      </c>
      <c r="G1653" s="244"/>
      <c r="H1653" s="183"/>
      <c r="I1653" s="286">
        <f t="shared" si="622"/>
        <v>0</v>
      </c>
      <c r="J1653" s="288">
        <f t="shared" si="626"/>
        <v>0</v>
      </c>
      <c r="K1653" s="263"/>
      <c r="L1653" s="244">
        <f t="shared" si="623"/>
        <v>0</v>
      </c>
      <c r="M1653" s="244">
        <f t="shared" si="623"/>
        <v>0</v>
      </c>
      <c r="N1653" s="184">
        <f t="shared" si="624"/>
        <v>0</v>
      </c>
      <c r="O1653" s="184">
        <f t="shared" si="625"/>
        <v>0</v>
      </c>
      <c r="P1653" s="181"/>
      <c r="Q1653" s="198"/>
      <c r="R1653" s="197" t="str">
        <f t="shared" si="616"/>
        <v/>
      </c>
      <c r="S1653" s="197" t="str">
        <f t="shared" si="595"/>
        <v/>
      </c>
    </row>
    <row r="1654" spans="1:19" ht="38.25" hidden="1">
      <c r="A1654" s="200">
        <v>95954</v>
      </c>
      <c r="B1654" s="205" t="s">
        <v>230</v>
      </c>
      <c r="C1654" s="127" t="s">
        <v>1936</v>
      </c>
      <c r="D1654" s="121" t="s">
        <v>238</v>
      </c>
      <c r="E1654" s="122">
        <v>1620.44</v>
      </c>
      <c r="F1654" s="123">
        <f t="shared" si="621"/>
        <v>1953.6</v>
      </c>
      <c r="G1654" s="244"/>
      <c r="H1654" s="183"/>
      <c r="I1654" s="286">
        <f t="shared" si="622"/>
        <v>0</v>
      </c>
      <c r="J1654" s="288">
        <f t="shared" si="626"/>
        <v>0</v>
      </c>
      <c r="K1654" s="263"/>
      <c r="L1654" s="244">
        <f t="shared" si="623"/>
        <v>0</v>
      </c>
      <c r="M1654" s="244">
        <f t="shared" si="623"/>
        <v>0</v>
      </c>
      <c r="N1654" s="184">
        <f t="shared" si="624"/>
        <v>0</v>
      </c>
      <c r="O1654" s="184">
        <f t="shared" si="625"/>
        <v>0</v>
      </c>
      <c r="P1654" s="181"/>
      <c r="Q1654" s="198"/>
      <c r="R1654" s="197" t="str">
        <f t="shared" si="616"/>
        <v/>
      </c>
      <c r="S1654" s="197" t="str">
        <f t="shared" si="595"/>
        <v/>
      </c>
    </row>
    <row r="1655" spans="1:19" ht="25.5" hidden="1">
      <c r="A1655" s="200">
        <v>95955</v>
      </c>
      <c r="B1655" s="205" t="s">
        <v>230</v>
      </c>
      <c r="C1655" s="127" t="s">
        <v>1937</v>
      </c>
      <c r="D1655" s="121" t="s">
        <v>238</v>
      </c>
      <c r="E1655" s="122">
        <v>2021.98</v>
      </c>
      <c r="F1655" s="123">
        <f t="shared" si="621"/>
        <v>2437.6999999999998</v>
      </c>
      <c r="G1655" s="244"/>
      <c r="H1655" s="183"/>
      <c r="I1655" s="286">
        <f t="shared" si="622"/>
        <v>0</v>
      </c>
      <c r="J1655" s="288">
        <f t="shared" si="626"/>
        <v>0</v>
      </c>
      <c r="K1655" s="263"/>
      <c r="L1655" s="244">
        <f t="shared" si="623"/>
        <v>0</v>
      </c>
      <c r="M1655" s="244">
        <f t="shared" si="623"/>
        <v>0</v>
      </c>
      <c r="N1655" s="184">
        <f t="shared" si="624"/>
        <v>0</v>
      </c>
      <c r="O1655" s="184">
        <f t="shared" si="625"/>
        <v>0</v>
      </c>
      <c r="P1655" s="181"/>
      <c r="Q1655" s="198"/>
      <c r="R1655" s="197" t="str">
        <f t="shared" si="616"/>
        <v/>
      </c>
      <c r="S1655" s="197" t="str">
        <f t="shared" si="595"/>
        <v/>
      </c>
    </row>
    <row r="1656" spans="1:19" ht="38.25" hidden="1">
      <c r="A1656" s="200">
        <v>95956</v>
      </c>
      <c r="B1656" s="205" t="s">
        <v>230</v>
      </c>
      <c r="C1656" s="127" t="s">
        <v>1938</v>
      </c>
      <c r="D1656" s="121" t="s">
        <v>238</v>
      </c>
      <c r="E1656" s="122">
        <v>1592.27</v>
      </c>
      <c r="F1656" s="123">
        <f t="shared" si="621"/>
        <v>1919.64</v>
      </c>
      <c r="G1656" s="244"/>
      <c r="H1656" s="183"/>
      <c r="I1656" s="286">
        <f t="shared" si="622"/>
        <v>0</v>
      </c>
      <c r="J1656" s="288">
        <f t="shared" si="626"/>
        <v>0</v>
      </c>
      <c r="K1656" s="263"/>
      <c r="L1656" s="244">
        <f t="shared" si="623"/>
        <v>0</v>
      </c>
      <c r="M1656" s="244">
        <f t="shared" si="623"/>
        <v>0</v>
      </c>
      <c r="N1656" s="184">
        <f t="shared" si="624"/>
        <v>0</v>
      </c>
      <c r="O1656" s="184">
        <f t="shared" si="625"/>
        <v>0</v>
      </c>
      <c r="P1656" s="181"/>
      <c r="Q1656" s="198"/>
      <c r="R1656" s="197" t="str">
        <f t="shared" si="616"/>
        <v/>
      </c>
      <c r="S1656" s="197" t="str">
        <f t="shared" si="595"/>
        <v/>
      </c>
    </row>
    <row r="1657" spans="1:19" ht="25.5" hidden="1">
      <c r="A1657" s="200">
        <v>95957</v>
      </c>
      <c r="B1657" s="205" t="s">
        <v>230</v>
      </c>
      <c r="C1657" s="127" t="s">
        <v>1939</v>
      </c>
      <c r="D1657" s="121" t="s">
        <v>238</v>
      </c>
      <c r="E1657" s="122">
        <v>1983.77</v>
      </c>
      <c r="F1657" s="123">
        <f t="shared" si="621"/>
        <v>2391.63</v>
      </c>
      <c r="G1657" s="244"/>
      <c r="H1657" s="183"/>
      <c r="I1657" s="286">
        <f t="shared" si="622"/>
        <v>0</v>
      </c>
      <c r="J1657" s="288">
        <f t="shared" si="626"/>
        <v>0</v>
      </c>
      <c r="K1657" s="263"/>
      <c r="L1657" s="244">
        <f t="shared" si="623"/>
        <v>0</v>
      </c>
      <c r="M1657" s="244">
        <f t="shared" si="623"/>
        <v>0</v>
      </c>
      <c r="N1657" s="184">
        <f t="shared" si="624"/>
        <v>0</v>
      </c>
      <c r="O1657" s="184">
        <f t="shared" si="625"/>
        <v>0</v>
      </c>
      <c r="P1657" s="181"/>
      <c r="Q1657" s="198"/>
      <c r="R1657" s="197" t="str">
        <f t="shared" si="616"/>
        <v/>
      </c>
      <c r="S1657" s="197" t="str">
        <f t="shared" si="595"/>
        <v/>
      </c>
    </row>
    <row r="1658" spans="1:19" ht="25.5" hidden="1">
      <c r="A1658" s="200">
        <v>95969</v>
      </c>
      <c r="B1658" s="205" t="s">
        <v>230</v>
      </c>
      <c r="C1658" s="127" t="s">
        <v>1940</v>
      </c>
      <c r="D1658" s="121" t="s">
        <v>238</v>
      </c>
      <c r="E1658" s="122">
        <v>1884.56</v>
      </c>
      <c r="F1658" s="123">
        <f t="shared" si="621"/>
        <v>2272.0300000000002</v>
      </c>
      <c r="G1658" s="244"/>
      <c r="H1658" s="183"/>
      <c r="I1658" s="286">
        <f t="shared" si="622"/>
        <v>0</v>
      </c>
      <c r="J1658" s="288">
        <f t="shared" si="626"/>
        <v>0</v>
      </c>
      <c r="K1658" s="263"/>
      <c r="L1658" s="244">
        <f t="shared" si="623"/>
        <v>0</v>
      </c>
      <c r="M1658" s="244">
        <f t="shared" si="623"/>
        <v>0</v>
      </c>
      <c r="N1658" s="184">
        <f t="shared" si="624"/>
        <v>0</v>
      </c>
      <c r="O1658" s="184">
        <f t="shared" si="625"/>
        <v>0</v>
      </c>
      <c r="P1658" s="181"/>
      <c r="Q1658" s="198"/>
      <c r="R1658" s="197" t="str">
        <f t="shared" si="616"/>
        <v/>
      </c>
      <c r="S1658" s="197" t="str">
        <f t="shared" si="595"/>
        <v/>
      </c>
    </row>
    <row r="1659" spans="1:19" ht="25.5" hidden="1">
      <c r="A1659" s="200">
        <v>97733</v>
      </c>
      <c r="B1659" s="205" t="s">
        <v>230</v>
      </c>
      <c r="C1659" s="127" t="s">
        <v>1941</v>
      </c>
      <c r="D1659" s="121" t="s">
        <v>238</v>
      </c>
      <c r="E1659" s="122">
        <v>2491.1</v>
      </c>
      <c r="F1659" s="123">
        <f t="shared" si="621"/>
        <v>3003.27</v>
      </c>
      <c r="G1659" s="244"/>
      <c r="H1659" s="183"/>
      <c r="I1659" s="286">
        <f t="shared" si="622"/>
        <v>0</v>
      </c>
      <c r="J1659" s="288">
        <f t="shared" si="626"/>
        <v>0</v>
      </c>
      <c r="K1659" s="263"/>
      <c r="L1659" s="244">
        <f t="shared" si="623"/>
        <v>0</v>
      </c>
      <c r="M1659" s="244">
        <f t="shared" si="623"/>
        <v>0</v>
      </c>
      <c r="N1659" s="184">
        <f t="shared" si="624"/>
        <v>0</v>
      </c>
      <c r="O1659" s="184">
        <f t="shared" si="625"/>
        <v>0</v>
      </c>
      <c r="P1659" s="181"/>
      <c r="Q1659" s="198"/>
      <c r="R1659" s="197" t="str">
        <f t="shared" si="616"/>
        <v/>
      </c>
      <c r="S1659" s="197" t="str">
        <f t="shared" si="595"/>
        <v/>
      </c>
    </row>
    <row r="1660" spans="1:19" ht="25.5" hidden="1">
      <c r="A1660" s="200">
        <v>97734</v>
      </c>
      <c r="B1660" s="205" t="s">
        <v>230</v>
      </c>
      <c r="C1660" s="127" t="s">
        <v>1942</v>
      </c>
      <c r="D1660" s="121" t="s">
        <v>238</v>
      </c>
      <c r="E1660" s="122">
        <v>2177.14</v>
      </c>
      <c r="F1660" s="123">
        <f t="shared" si="621"/>
        <v>2624.76</v>
      </c>
      <c r="G1660" s="244"/>
      <c r="H1660" s="183"/>
      <c r="I1660" s="286">
        <f t="shared" si="622"/>
        <v>0</v>
      </c>
      <c r="J1660" s="288">
        <f t="shared" si="626"/>
        <v>0</v>
      </c>
      <c r="K1660" s="263"/>
      <c r="L1660" s="244">
        <f t="shared" si="623"/>
        <v>0</v>
      </c>
      <c r="M1660" s="244">
        <f t="shared" si="623"/>
        <v>0</v>
      </c>
      <c r="N1660" s="184">
        <f t="shared" si="624"/>
        <v>0</v>
      </c>
      <c r="O1660" s="184">
        <f t="shared" si="625"/>
        <v>0</v>
      </c>
      <c r="P1660" s="181"/>
      <c r="Q1660" s="198"/>
      <c r="R1660" s="197" t="str">
        <f t="shared" si="616"/>
        <v/>
      </c>
      <c r="S1660" s="197" t="str">
        <f t="shared" si="595"/>
        <v/>
      </c>
    </row>
    <row r="1661" spans="1:19" ht="25.5" hidden="1">
      <c r="A1661" s="200">
        <v>97735</v>
      </c>
      <c r="B1661" s="205" t="s">
        <v>230</v>
      </c>
      <c r="C1661" s="127" t="s">
        <v>1943</v>
      </c>
      <c r="D1661" s="121" t="s">
        <v>238</v>
      </c>
      <c r="E1661" s="122">
        <v>1774.19</v>
      </c>
      <c r="F1661" s="123">
        <f t="shared" si="621"/>
        <v>2138.96</v>
      </c>
      <c r="G1661" s="244"/>
      <c r="H1661" s="183"/>
      <c r="I1661" s="286">
        <f t="shared" si="622"/>
        <v>0</v>
      </c>
      <c r="J1661" s="288">
        <f t="shared" si="626"/>
        <v>0</v>
      </c>
      <c r="K1661" s="263"/>
      <c r="L1661" s="244">
        <f t="shared" si="623"/>
        <v>0</v>
      </c>
      <c r="M1661" s="244">
        <f t="shared" si="623"/>
        <v>0</v>
      </c>
      <c r="N1661" s="184">
        <f t="shared" si="624"/>
        <v>0</v>
      </c>
      <c r="O1661" s="184">
        <f t="shared" si="625"/>
        <v>0</v>
      </c>
      <c r="P1661" s="181"/>
      <c r="Q1661" s="198"/>
      <c r="R1661" s="197" t="str">
        <f t="shared" si="616"/>
        <v/>
      </c>
      <c r="S1661" s="197" t="str">
        <f t="shared" si="595"/>
        <v/>
      </c>
    </row>
    <row r="1662" spans="1:19" ht="25.5" hidden="1">
      <c r="A1662" s="200">
        <v>97736</v>
      </c>
      <c r="B1662" s="205" t="s">
        <v>230</v>
      </c>
      <c r="C1662" s="127" t="s">
        <v>1944</v>
      </c>
      <c r="D1662" s="121" t="s">
        <v>238</v>
      </c>
      <c r="E1662" s="122">
        <v>1035.81</v>
      </c>
      <c r="F1662" s="123">
        <f t="shared" si="621"/>
        <v>1248.77</v>
      </c>
      <c r="G1662" s="244"/>
      <c r="H1662" s="183"/>
      <c r="I1662" s="286">
        <f t="shared" si="622"/>
        <v>0</v>
      </c>
      <c r="J1662" s="288">
        <f t="shared" si="626"/>
        <v>0</v>
      </c>
      <c r="K1662" s="263"/>
      <c r="L1662" s="244">
        <f t="shared" si="623"/>
        <v>0</v>
      </c>
      <c r="M1662" s="244">
        <f t="shared" si="623"/>
        <v>0</v>
      </c>
      <c r="N1662" s="184">
        <f t="shared" si="624"/>
        <v>0</v>
      </c>
      <c r="O1662" s="184">
        <f t="shared" si="625"/>
        <v>0</v>
      </c>
      <c r="P1662" s="181"/>
      <c r="Q1662" s="198"/>
      <c r="R1662" s="197" t="str">
        <f t="shared" si="616"/>
        <v/>
      </c>
      <c r="S1662" s="197" t="str">
        <f t="shared" si="595"/>
        <v/>
      </c>
    </row>
    <row r="1663" spans="1:19" ht="25.5" hidden="1">
      <c r="A1663" s="200">
        <v>97737</v>
      </c>
      <c r="B1663" s="205" t="s">
        <v>230</v>
      </c>
      <c r="C1663" s="127" t="s">
        <v>1945</v>
      </c>
      <c r="D1663" s="121" t="s">
        <v>238</v>
      </c>
      <c r="E1663" s="122">
        <v>2413.65</v>
      </c>
      <c r="F1663" s="123">
        <f t="shared" si="621"/>
        <v>2909.9</v>
      </c>
      <c r="G1663" s="244"/>
      <c r="H1663" s="183"/>
      <c r="I1663" s="286">
        <f t="shared" si="622"/>
        <v>0</v>
      </c>
      <c r="J1663" s="288">
        <f t="shared" si="626"/>
        <v>0</v>
      </c>
      <c r="K1663" s="263"/>
      <c r="L1663" s="244">
        <f t="shared" si="623"/>
        <v>0</v>
      </c>
      <c r="M1663" s="244">
        <f t="shared" si="623"/>
        <v>0</v>
      </c>
      <c r="N1663" s="184">
        <f t="shared" si="624"/>
        <v>0</v>
      </c>
      <c r="O1663" s="184">
        <f t="shared" si="625"/>
        <v>0</v>
      </c>
      <c r="P1663" s="181"/>
      <c r="Q1663" s="198"/>
      <c r="R1663" s="197" t="str">
        <f t="shared" si="616"/>
        <v/>
      </c>
      <c r="S1663" s="197" t="str">
        <f t="shared" si="595"/>
        <v/>
      </c>
    </row>
    <row r="1664" spans="1:19" ht="25.5" hidden="1">
      <c r="A1664" s="200">
        <v>97738</v>
      </c>
      <c r="B1664" s="205" t="s">
        <v>230</v>
      </c>
      <c r="C1664" s="127" t="s">
        <v>1946</v>
      </c>
      <c r="D1664" s="121" t="s">
        <v>238</v>
      </c>
      <c r="E1664" s="122">
        <v>3063.82</v>
      </c>
      <c r="F1664" s="123">
        <f t="shared" si="621"/>
        <v>3693.74</v>
      </c>
      <c r="G1664" s="244"/>
      <c r="H1664" s="183"/>
      <c r="I1664" s="286">
        <f t="shared" si="622"/>
        <v>0</v>
      </c>
      <c r="J1664" s="288">
        <f t="shared" si="626"/>
        <v>0</v>
      </c>
      <c r="K1664" s="263"/>
      <c r="L1664" s="244">
        <f t="shared" si="623"/>
        <v>0</v>
      </c>
      <c r="M1664" s="244">
        <f t="shared" si="623"/>
        <v>0</v>
      </c>
      <c r="N1664" s="184">
        <f t="shared" si="624"/>
        <v>0</v>
      </c>
      <c r="O1664" s="184">
        <f t="shared" si="625"/>
        <v>0</v>
      </c>
      <c r="P1664" s="181"/>
      <c r="Q1664" s="198"/>
      <c r="R1664" s="197" t="str">
        <f t="shared" si="616"/>
        <v/>
      </c>
      <c r="S1664" s="197" t="str">
        <f t="shared" si="595"/>
        <v/>
      </c>
    </row>
    <row r="1665" spans="1:19" ht="25.5" hidden="1">
      <c r="A1665" s="200">
        <v>97739</v>
      </c>
      <c r="B1665" s="205" t="s">
        <v>230</v>
      </c>
      <c r="C1665" s="127" t="s">
        <v>1947</v>
      </c>
      <c r="D1665" s="121" t="s">
        <v>238</v>
      </c>
      <c r="E1665" s="122">
        <v>1958.36</v>
      </c>
      <c r="F1665" s="123">
        <f t="shared" si="621"/>
        <v>2361</v>
      </c>
      <c r="G1665" s="244"/>
      <c r="H1665" s="183"/>
      <c r="I1665" s="286">
        <f t="shared" si="622"/>
        <v>0</v>
      </c>
      <c r="J1665" s="288">
        <f t="shared" si="626"/>
        <v>0</v>
      </c>
      <c r="K1665" s="263"/>
      <c r="L1665" s="244">
        <f t="shared" si="623"/>
        <v>0</v>
      </c>
      <c r="M1665" s="244">
        <f t="shared" si="623"/>
        <v>0</v>
      </c>
      <c r="N1665" s="184">
        <f t="shared" si="624"/>
        <v>0</v>
      </c>
      <c r="O1665" s="184">
        <f t="shared" si="625"/>
        <v>0</v>
      </c>
      <c r="P1665" s="181"/>
      <c r="Q1665" s="198"/>
      <c r="R1665" s="197" t="str">
        <f t="shared" si="616"/>
        <v/>
      </c>
      <c r="S1665" s="197" t="str">
        <f t="shared" si="595"/>
        <v/>
      </c>
    </row>
    <row r="1666" spans="1:19" ht="25.5" hidden="1">
      <c r="A1666" s="200">
        <v>97740</v>
      </c>
      <c r="B1666" s="205" t="s">
        <v>230</v>
      </c>
      <c r="C1666" s="127" t="s">
        <v>1948</v>
      </c>
      <c r="D1666" s="121" t="s">
        <v>238</v>
      </c>
      <c r="E1666" s="122">
        <v>1341.32</v>
      </c>
      <c r="F1666" s="123">
        <f t="shared" si="621"/>
        <v>1617.1</v>
      </c>
      <c r="G1666" s="244"/>
      <c r="H1666" s="183"/>
      <c r="I1666" s="286">
        <f t="shared" si="622"/>
        <v>0</v>
      </c>
      <c r="J1666" s="288">
        <f t="shared" si="626"/>
        <v>0</v>
      </c>
      <c r="K1666" s="263"/>
      <c r="L1666" s="244">
        <f t="shared" si="623"/>
        <v>0</v>
      </c>
      <c r="M1666" s="244">
        <f t="shared" si="623"/>
        <v>0</v>
      </c>
      <c r="N1666" s="184">
        <f t="shared" si="624"/>
        <v>0</v>
      </c>
      <c r="O1666" s="184">
        <f t="shared" si="625"/>
        <v>0</v>
      </c>
      <c r="P1666" s="181"/>
      <c r="Q1666" s="198"/>
      <c r="R1666" s="197" t="str">
        <f t="shared" si="616"/>
        <v/>
      </c>
      <c r="S1666" s="197" t="str">
        <f t="shared" si="595"/>
        <v/>
      </c>
    </row>
    <row r="1667" spans="1:19" ht="25.5" hidden="1">
      <c r="A1667" s="200">
        <v>98615</v>
      </c>
      <c r="B1667" s="205" t="s">
        <v>230</v>
      </c>
      <c r="C1667" s="127" t="s">
        <v>1949</v>
      </c>
      <c r="D1667" s="121" t="s">
        <v>232</v>
      </c>
      <c r="E1667" s="122">
        <v>79.239999999999995</v>
      </c>
      <c r="F1667" s="123">
        <f t="shared" si="621"/>
        <v>95.53</v>
      </c>
      <c r="G1667" s="244"/>
      <c r="H1667" s="183"/>
      <c r="I1667" s="286">
        <f t="shared" si="622"/>
        <v>0</v>
      </c>
      <c r="J1667" s="288">
        <f t="shared" si="626"/>
        <v>0</v>
      </c>
      <c r="K1667" s="263"/>
      <c r="L1667" s="244">
        <f t="shared" si="623"/>
        <v>0</v>
      </c>
      <c r="M1667" s="244">
        <f t="shared" si="623"/>
        <v>0</v>
      </c>
      <c r="N1667" s="184">
        <f t="shared" si="624"/>
        <v>0</v>
      </c>
      <c r="O1667" s="184">
        <f t="shared" si="625"/>
        <v>0</v>
      </c>
      <c r="P1667" s="181"/>
      <c r="Q1667" s="198"/>
      <c r="R1667" s="197" t="str">
        <f t="shared" si="616"/>
        <v/>
      </c>
      <c r="S1667" s="197" t="str">
        <f t="shared" si="595"/>
        <v/>
      </c>
    </row>
    <row r="1668" spans="1:19" ht="25.5" hidden="1">
      <c r="A1668" s="200">
        <v>98616</v>
      </c>
      <c r="B1668" s="205" t="s">
        <v>230</v>
      </c>
      <c r="C1668" s="127" t="s">
        <v>1950</v>
      </c>
      <c r="D1668" s="121" t="s">
        <v>232</v>
      </c>
      <c r="E1668" s="122">
        <v>60.55</v>
      </c>
      <c r="F1668" s="123">
        <f t="shared" si="621"/>
        <v>73</v>
      </c>
      <c r="G1668" s="244"/>
      <c r="H1668" s="183"/>
      <c r="I1668" s="286">
        <f t="shared" si="622"/>
        <v>0</v>
      </c>
      <c r="J1668" s="288">
        <f t="shared" si="626"/>
        <v>0</v>
      </c>
      <c r="K1668" s="263"/>
      <c r="L1668" s="244">
        <f t="shared" si="623"/>
        <v>0</v>
      </c>
      <c r="M1668" s="244">
        <f t="shared" si="623"/>
        <v>0</v>
      </c>
      <c r="N1668" s="184">
        <f t="shared" si="624"/>
        <v>0</v>
      </c>
      <c r="O1668" s="184">
        <f t="shared" si="625"/>
        <v>0</v>
      </c>
      <c r="P1668" s="181"/>
      <c r="Q1668" s="198"/>
      <c r="R1668" s="197" t="str">
        <f t="shared" si="616"/>
        <v/>
      </c>
      <c r="S1668" s="197" t="str">
        <f t="shared" si="595"/>
        <v/>
      </c>
    </row>
    <row r="1669" spans="1:19" ht="25.5" hidden="1">
      <c r="A1669" s="200">
        <v>98617</v>
      </c>
      <c r="B1669" s="205" t="s">
        <v>230</v>
      </c>
      <c r="C1669" s="127" t="s">
        <v>1951</v>
      </c>
      <c r="D1669" s="121" t="s">
        <v>232</v>
      </c>
      <c r="E1669" s="122">
        <v>55.28</v>
      </c>
      <c r="F1669" s="123">
        <f t="shared" si="621"/>
        <v>66.650000000000006</v>
      </c>
      <c r="G1669" s="244"/>
      <c r="H1669" s="183"/>
      <c r="I1669" s="286">
        <f t="shared" si="622"/>
        <v>0</v>
      </c>
      <c r="J1669" s="288">
        <f t="shared" si="626"/>
        <v>0</v>
      </c>
      <c r="K1669" s="263"/>
      <c r="L1669" s="244">
        <f t="shared" si="623"/>
        <v>0</v>
      </c>
      <c r="M1669" s="244">
        <f t="shared" si="623"/>
        <v>0</v>
      </c>
      <c r="N1669" s="184">
        <f t="shared" si="624"/>
        <v>0</v>
      </c>
      <c r="O1669" s="184">
        <f t="shared" si="625"/>
        <v>0</v>
      </c>
      <c r="P1669" s="181"/>
      <c r="Q1669" s="198"/>
      <c r="R1669" s="197" t="str">
        <f t="shared" si="616"/>
        <v/>
      </c>
      <c r="S1669" s="197" t="str">
        <f t="shared" si="595"/>
        <v/>
      </c>
    </row>
    <row r="1670" spans="1:19" ht="25.5" hidden="1">
      <c r="A1670" s="200">
        <v>98618</v>
      </c>
      <c r="B1670" s="205" t="s">
        <v>230</v>
      </c>
      <c r="C1670" s="127" t="s">
        <v>1952</v>
      </c>
      <c r="D1670" s="121" t="s">
        <v>232</v>
      </c>
      <c r="E1670" s="122">
        <v>76.260000000000005</v>
      </c>
      <c r="F1670" s="123">
        <f t="shared" si="621"/>
        <v>91.94</v>
      </c>
      <c r="G1670" s="244"/>
      <c r="H1670" s="183"/>
      <c r="I1670" s="286">
        <f t="shared" si="622"/>
        <v>0</v>
      </c>
      <c r="J1670" s="288">
        <f t="shared" si="626"/>
        <v>0</v>
      </c>
      <c r="K1670" s="263"/>
      <c r="L1670" s="244">
        <f t="shared" si="623"/>
        <v>0</v>
      </c>
      <c r="M1670" s="244">
        <f t="shared" si="623"/>
        <v>0</v>
      </c>
      <c r="N1670" s="184">
        <f t="shared" si="624"/>
        <v>0</v>
      </c>
      <c r="O1670" s="184">
        <f t="shared" si="625"/>
        <v>0</v>
      </c>
      <c r="P1670" s="181"/>
      <c r="Q1670" s="198"/>
      <c r="R1670" s="197" t="str">
        <f t="shared" si="616"/>
        <v/>
      </c>
      <c r="S1670" s="197" t="str">
        <f t="shared" si="595"/>
        <v/>
      </c>
    </row>
    <row r="1671" spans="1:19" ht="25.5" hidden="1">
      <c r="A1671" s="200">
        <v>98619</v>
      </c>
      <c r="B1671" s="205" t="s">
        <v>230</v>
      </c>
      <c r="C1671" s="127" t="s">
        <v>1953</v>
      </c>
      <c r="D1671" s="121" t="s">
        <v>232</v>
      </c>
      <c r="E1671" s="122">
        <v>68.28</v>
      </c>
      <c r="F1671" s="123">
        <f t="shared" si="621"/>
        <v>82.32</v>
      </c>
      <c r="G1671" s="244"/>
      <c r="H1671" s="183"/>
      <c r="I1671" s="286">
        <f t="shared" si="622"/>
        <v>0</v>
      </c>
      <c r="J1671" s="288">
        <f t="shared" si="626"/>
        <v>0</v>
      </c>
      <c r="K1671" s="263"/>
      <c r="L1671" s="244">
        <f t="shared" si="623"/>
        <v>0</v>
      </c>
      <c r="M1671" s="244">
        <f t="shared" si="623"/>
        <v>0</v>
      </c>
      <c r="N1671" s="184">
        <f t="shared" si="624"/>
        <v>0</v>
      </c>
      <c r="O1671" s="184">
        <f t="shared" si="625"/>
        <v>0</v>
      </c>
      <c r="P1671" s="181"/>
      <c r="Q1671" s="198"/>
      <c r="R1671" s="197" t="str">
        <f t="shared" si="616"/>
        <v/>
      </c>
      <c r="S1671" s="197" t="str">
        <f t="shared" ref="S1671:S1734" si="627">IF(Q1671="X","x",IF(Q1671="xx","x",IF(OR(J1671&gt;0,O1671&gt;0),"x","")))</f>
        <v/>
      </c>
    </row>
    <row r="1672" spans="1:19" ht="25.5" hidden="1">
      <c r="A1672" s="200">
        <v>98620</v>
      </c>
      <c r="B1672" s="205" t="s">
        <v>230</v>
      </c>
      <c r="C1672" s="127" t="s">
        <v>1954</v>
      </c>
      <c r="D1672" s="121" t="s">
        <v>232</v>
      </c>
      <c r="E1672" s="122">
        <v>64.239999999999995</v>
      </c>
      <c r="F1672" s="123">
        <f t="shared" si="621"/>
        <v>77.45</v>
      </c>
      <c r="G1672" s="244"/>
      <c r="H1672" s="183"/>
      <c r="I1672" s="286">
        <f t="shared" si="622"/>
        <v>0</v>
      </c>
      <c r="J1672" s="288">
        <f t="shared" si="626"/>
        <v>0</v>
      </c>
      <c r="K1672" s="263"/>
      <c r="L1672" s="244">
        <f t="shared" si="623"/>
        <v>0</v>
      </c>
      <c r="M1672" s="244">
        <f t="shared" si="623"/>
        <v>0</v>
      </c>
      <c r="N1672" s="184">
        <f t="shared" si="624"/>
        <v>0</v>
      </c>
      <c r="O1672" s="184">
        <f t="shared" si="625"/>
        <v>0</v>
      </c>
      <c r="P1672" s="181"/>
      <c r="Q1672" s="198"/>
      <c r="R1672" s="197" t="str">
        <f t="shared" si="616"/>
        <v/>
      </c>
      <c r="S1672" s="197" t="str">
        <f t="shared" si="627"/>
        <v/>
      </c>
    </row>
    <row r="1673" spans="1:19" ht="25.5" hidden="1">
      <c r="A1673" s="200">
        <v>98621</v>
      </c>
      <c r="B1673" s="205" t="s">
        <v>230</v>
      </c>
      <c r="C1673" s="127" t="s">
        <v>1955</v>
      </c>
      <c r="D1673" s="121" t="s">
        <v>232</v>
      </c>
      <c r="E1673" s="122">
        <v>84.95</v>
      </c>
      <c r="F1673" s="123">
        <f t="shared" si="621"/>
        <v>102.42</v>
      </c>
      <c r="G1673" s="244"/>
      <c r="H1673" s="183"/>
      <c r="I1673" s="286">
        <f t="shared" si="622"/>
        <v>0</v>
      </c>
      <c r="J1673" s="288">
        <f t="shared" si="626"/>
        <v>0</v>
      </c>
      <c r="K1673" s="263"/>
      <c r="L1673" s="244">
        <f t="shared" si="623"/>
        <v>0</v>
      </c>
      <c r="M1673" s="244">
        <f t="shared" si="623"/>
        <v>0</v>
      </c>
      <c r="N1673" s="184">
        <f t="shared" si="624"/>
        <v>0</v>
      </c>
      <c r="O1673" s="184">
        <f t="shared" si="625"/>
        <v>0</v>
      </c>
      <c r="P1673" s="181"/>
      <c r="Q1673" s="198"/>
      <c r="R1673" s="197" t="str">
        <f t="shared" si="616"/>
        <v/>
      </c>
      <c r="S1673" s="197" t="str">
        <f t="shared" si="627"/>
        <v/>
      </c>
    </row>
    <row r="1674" spans="1:19" ht="25.5" hidden="1">
      <c r="A1674" s="200">
        <v>98622</v>
      </c>
      <c r="B1674" s="205" t="s">
        <v>230</v>
      </c>
      <c r="C1674" s="127" t="s">
        <v>1956</v>
      </c>
      <c r="D1674" s="121" t="s">
        <v>232</v>
      </c>
      <c r="E1674" s="122">
        <v>78.540000000000006</v>
      </c>
      <c r="F1674" s="123">
        <f t="shared" si="621"/>
        <v>94.69</v>
      </c>
      <c r="G1674" s="244"/>
      <c r="H1674" s="183"/>
      <c r="I1674" s="286">
        <f t="shared" si="622"/>
        <v>0</v>
      </c>
      <c r="J1674" s="288">
        <f t="shared" si="626"/>
        <v>0</v>
      </c>
      <c r="K1674" s="263"/>
      <c r="L1674" s="244">
        <f t="shared" si="623"/>
        <v>0</v>
      </c>
      <c r="M1674" s="244">
        <f t="shared" si="623"/>
        <v>0</v>
      </c>
      <c r="N1674" s="184">
        <f t="shared" si="624"/>
        <v>0</v>
      </c>
      <c r="O1674" s="184">
        <f t="shared" si="625"/>
        <v>0</v>
      </c>
      <c r="P1674" s="181"/>
      <c r="Q1674" s="198"/>
      <c r="R1674" s="197" t="str">
        <f t="shared" si="616"/>
        <v/>
      </c>
      <c r="S1674" s="197" t="str">
        <f t="shared" si="627"/>
        <v/>
      </c>
    </row>
    <row r="1675" spans="1:19" ht="25.5" hidden="1">
      <c r="A1675" s="200">
        <v>98623</v>
      </c>
      <c r="B1675" s="205" t="s">
        <v>230</v>
      </c>
      <c r="C1675" s="127" t="s">
        <v>1957</v>
      </c>
      <c r="D1675" s="121" t="s">
        <v>232</v>
      </c>
      <c r="E1675" s="122">
        <v>75.28</v>
      </c>
      <c r="F1675" s="123">
        <f t="shared" si="621"/>
        <v>90.76</v>
      </c>
      <c r="G1675" s="244"/>
      <c r="H1675" s="183"/>
      <c r="I1675" s="286">
        <f t="shared" si="622"/>
        <v>0</v>
      </c>
      <c r="J1675" s="288">
        <f t="shared" si="626"/>
        <v>0</v>
      </c>
      <c r="K1675" s="263"/>
      <c r="L1675" s="244">
        <f t="shared" si="623"/>
        <v>0</v>
      </c>
      <c r="M1675" s="244">
        <f t="shared" si="623"/>
        <v>0</v>
      </c>
      <c r="N1675" s="184">
        <f t="shared" si="624"/>
        <v>0</v>
      </c>
      <c r="O1675" s="184">
        <f t="shared" si="625"/>
        <v>0</v>
      </c>
      <c r="P1675" s="181"/>
      <c r="Q1675" s="198"/>
      <c r="R1675" s="197" t="str">
        <f t="shared" si="616"/>
        <v/>
      </c>
      <c r="S1675" s="197" t="str">
        <f t="shared" si="627"/>
        <v/>
      </c>
    </row>
    <row r="1676" spans="1:19" ht="25.5" hidden="1">
      <c r="A1676" s="200">
        <v>98624</v>
      </c>
      <c r="B1676" s="205" t="s">
        <v>230</v>
      </c>
      <c r="C1676" s="127" t="s">
        <v>1958</v>
      </c>
      <c r="D1676" s="121" t="s">
        <v>232</v>
      </c>
      <c r="E1676" s="122">
        <v>94.77</v>
      </c>
      <c r="F1676" s="123">
        <f t="shared" si="621"/>
        <v>114.25</v>
      </c>
      <c r="G1676" s="244"/>
      <c r="H1676" s="183"/>
      <c r="I1676" s="286">
        <f t="shared" si="622"/>
        <v>0</v>
      </c>
      <c r="J1676" s="288">
        <f t="shared" si="626"/>
        <v>0</v>
      </c>
      <c r="K1676" s="263"/>
      <c r="L1676" s="244">
        <f t="shared" si="623"/>
        <v>0</v>
      </c>
      <c r="M1676" s="244">
        <f t="shared" si="623"/>
        <v>0</v>
      </c>
      <c r="N1676" s="184">
        <f t="shared" si="624"/>
        <v>0</v>
      </c>
      <c r="O1676" s="184">
        <f t="shared" si="625"/>
        <v>0</v>
      </c>
      <c r="P1676" s="181"/>
      <c r="Q1676" s="198"/>
      <c r="R1676" s="197" t="str">
        <f t="shared" si="616"/>
        <v/>
      </c>
      <c r="S1676" s="197" t="str">
        <f t="shared" si="627"/>
        <v/>
      </c>
    </row>
    <row r="1677" spans="1:19" ht="25.5" hidden="1">
      <c r="A1677" s="200">
        <v>98625</v>
      </c>
      <c r="B1677" s="205" t="s">
        <v>230</v>
      </c>
      <c r="C1677" s="127" t="s">
        <v>1959</v>
      </c>
      <c r="D1677" s="121" t="s">
        <v>232</v>
      </c>
      <c r="E1677" s="122">
        <v>89.36</v>
      </c>
      <c r="F1677" s="123">
        <f t="shared" si="621"/>
        <v>107.73</v>
      </c>
      <c r="G1677" s="244"/>
      <c r="H1677" s="183"/>
      <c r="I1677" s="286">
        <f t="shared" si="622"/>
        <v>0</v>
      </c>
      <c r="J1677" s="288">
        <f t="shared" si="626"/>
        <v>0</v>
      </c>
      <c r="K1677" s="263"/>
      <c r="L1677" s="244">
        <f t="shared" si="623"/>
        <v>0</v>
      </c>
      <c r="M1677" s="244">
        <f t="shared" si="623"/>
        <v>0</v>
      </c>
      <c r="N1677" s="184">
        <f t="shared" si="624"/>
        <v>0</v>
      </c>
      <c r="O1677" s="184">
        <f t="shared" si="625"/>
        <v>0</v>
      </c>
      <c r="P1677" s="181"/>
      <c r="Q1677" s="198"/>
      <c r="R1677" s="197" t="str">
        <f t="shared" si="616"/>
        <v/>
      </c>
      <c r="S1677" s="197" t="str">
        <f t="shared" si="627"/>
        <v/>
      </c>
    </row>
    <row r="1678" spans="1:19" ht="25.5" hidden="1">
      <c r="A1678" s="200">
        <v>98626</v>
      </c>
      <c r="B1678" s="205" t="s">
        <v>230</v>
      </c>
      <c r="C1678" s="127" t="s">
        <v>1960</v>
      </c>
      <c r="D1678" s="121" t="s">
        <v>232</v>
      </c>
      <c r="E1678" s="122">
        <v>86.59</v>
      </c>
      <c r="F1678" s="123">
        <f t="shared" si="621"/>
        <v>104.39</v>
      </c>
      <c r="G1678" s="244"/>
      <c r="H1678" s="183"/>
      <c r="I1678" s="286">
        <f t="shared" si="622"/>
        <v>0</v>
      </c>
      <c r="J1678" s="288">
        <f t="shared" si="626"/>
        <v>0</v>
      </c>
      <c r="K1678" s="263"/>
      <c r="L1678" s="244">
        <f t="shared" si="623"/>
        <v>0</v>
      </c>
      <c r="M1678" s="244">
        <f t="shared" si="623"/>
        <v>0</v>
      </c>
      <c r="N1678" s="184">
        <f t="shared" si="624"/>
        <v>0</v>
      </c>
      <c r="O1678" s="184">
        <f t="shared" si="625"/>
        <v>0</v>
      </c>
      <c r="P1678" s="181"/>
      <c r="Q1678" s="198"/>
      <c r="R1678" s="197" t="str">
        <f t="shared" si="616"/>
        <v/>
      </c>
      <c r="S1678" s="197" t="str">
        <f t="shared" si="627"/>
        <v/>
      </c>
    </row>
    <row r="1679" spans="1:19" ht="25.5" hidden="1">
      <c r="A1679" s="200">
        <v>98655</v>
      </c>
      <c r="B1679" s="205" t="s">
        <v>230</v>
      </c>
      <c r="C1679" s="127" t="s">
        <v>1961</v>
      </c>
      <c r="D1679" s="121" t="s">
        <v>258</v>
      </c>
      <c r="E1679" s="122">
        <v>402.32</v>
      </c>
      <c r="F1679" s="123">
        <f t="shared" si="621"/>
        <v>485.04</v>
      </c>
      <c r="G1679" s="244"/>
      <c r="H1679" s="183"/>
      <c r="I1679" s="286">
        <f t="shared" si="622"/>
        <v>0</v>
      </c>
      <c r="J1679" s="288">
        <f t="shared" si="626"/>
        <v>0</v>
      </c>
      <c r="K1679" s="263"/>
      <c r="L1679" s="244">
        <f t="shared" si="623"/>
        <v>0</v>
      </c>
      <c r="M1679" s="244">
        <f t="shared" si="623"/>
        <v>0</v>
      </c>
      <c r="N1679" s="184">
        <f t="shared" si="624"/>
        <v>0</v>
      </c>
      <c r="O1679" s="184">
        <f t="shared" si="625"/>
        <v>0</v>
      </c>
      <c r="P1679" s="181"/>
      <c r="Q1679" s="198"/>
      <c r="R1679" s="197" t="str">
        <f t="shared" si="616"/>
        <v/>
      </c>
      <c r="S1679" s="197" t="str">
        <f t="shared" si="627"/>
        <v/>
      </c>
    </row>
    <row r="1680" spans="1:19" ht="25.5" hidden="1">
      <c r="A1680" s="200">
        <v>98656</v>
      </c>
      <c r="B1680" s="205" t="s">
        <v>230</v>
      </c>
      <c r="C1680" s="127" t="s">
        <v>1962</v>
      </c>
      <c r="D1680" s="121" t="s">
        <v>258</v>
      </c>
      <c r="E1680" s="122">
        <v>407.5</v>
      </c>
      <c r="F1680" s="123">
        <f t="shared" si="621"/>
        <v>491.28</v>
      </c>
      <c r="G1680" s="244"/>
      <c r="H1680" s="183"/>
      <c r="I1680" s="286">
        <f t="shared" si="622"/>
        <v>0</v>
      </c>
      <c r="J1680" s="288">
        <f t="shared" si="626"/>
        <v>0</v>
      </c>
      <c r="K1680" s="263"/>
      <c r="L1680" s="244">
        <f t="shared" si="623"/>
        <v>0</v>
      </c>
      <c r="M1680" s="244">
        <f t="shared" si="623"/>
        <v>0</v>
      </c>
      <c r="N1680" s="184">
        <f t="shared" si="624"/>
        <v>0</v>
      </c>
      <c r="O1680" s="184">
        <f t="shared" si="625"/>
        <v>0</v>
      </c>
      <c r="P1680" s="181"/>
      <c r="Q1680" s="198"/>
      <c r="R1680" s="197" t="str">
        <f t="shared" si="616"/>
        <v/>
      </c>
      <c r="S1680" s="197" t="str">
        <f t="shared" si="627"/>
        <v/>
      </c>
    </row>
    <row r="1681" spans="1:19" ht="25.5" hidden="1">
      <c r="A1681" s="200">
        <v>98657</v>
      </c>
      <c r="B1681" s="205" t="s">
        <v>230</v>
      </c>
      <c r="C1681" s="127" t="s">
        <v>1963</v>
      </c>
      <c r="D1681" s="121" t="s">
        <v>258</v>
      </c>
      <c r="E1681" s="122">
        <v>412.68</v>
      </c>
      <c r="F1681" s="123">
        <f t="shared" si="621"/>
        <v>497.53</v>
      </c>
      <c r="G1681" s="244"/>
      <c r="H1681" s="183"/>
      <c r="I1681" s="286">
        <f t="shared" si="622"/>
        <v>0</v>
      </c>
      <c r="J1681" s="288">
        <f t="shared" si="626"/>
        <v>0</v>
      </c>
      <c r="K1681" s="263"/>
      <c r="L1681" s="244">
        <f t="shared" si="623"/>
        <v>0</v>
      </c>
      <c r="M1681" s="244">
        <f t="shared" si="623"/>
        <v>0</v>
      </c>
      <c r="N1681" s="184">
        <f t="shared" si="624"/>
        <v>0</v>
      </c>
      <c r="O1681" s="184">
        <f t="shared" si="625"/>
        <v>0</v>
      </c>
      <c r="P1681" s="181"/>
      <c r="Q1681" s="198"/>
      <c r="R1681" s="197" t="str">
        <f t="shared" si="616"/>
        <v/>
      </c>
      <c r="S1681" s="197" t="str">
        <f t="shared" si="627"/>
        <v/>
      </c>
    </row>
    <row r="1682" spans="1:19" ht="25.5" hidden="1">
      <c r="A1682" s="200">
        <v>98658</v>
      </c>
      <c r="B1682" s="205" t="s">
        <v>230</v>
      </c>
      <c r="C1682" s="127" t="s">
        <v>1964</v>
      </c>
      <c r="D1682" s="121" t="s">
        <v>258</v>
      </c>
      <c r="E1682" s="122">
        <v>417.86</v>
      </c>
      <c r="F1682" s="123">
        <f t="shared" si="621"/>
        <v>503.77</v>
      </c>
      <c r="G1682" s="244"/>
      <c r="H1682" s="183"/>
      <c r="I1682" s="286">
        <f t="shared" si="622"/>
        <v>0</v>
      </c>
      <c r="J1682" s="288">
        <f t="shared" si="626"/>
        <v>0</v>
      </c>
      <c r="K1682" s="263"/>
      <c r="L1682" s="244">
        <f t="shared" si="623"/>
        <v>0</v>
      </c>
      <c r="M1682" s="244">
        <f t="shared" si="623"/>
        <v>0</v>
      </c>
      <c r="N1682" s="184">
        <f t="shared" si="624"/>
        <v>0</v>
      </c>
      <c r="O1682" s="184">
        <f t="shared" si="625"/>
        <v>0</v>
      </c>
      <c r="P1682" s="181"/>
      <c r="Q1682" s="198"/>
      <c r="R1682" s="197" t="str">
        <f t="shared" si="616"/>
        <v/>
      </c>
      <c r="S1682" s="197" t="str">
        <f t="shared" si="627"/>
        <v/>
      </c>
    </row>
    <row r="1683" spans="1:19" ht="25.5" hidden="1">
      <c r="A1683" s="200">
        <v>98659</v>
      </c>
      <c r="B1683" s="205" t="s">
        <v>230</v>
      </c>
      <c r="C1683" s="127" t="s">
        <v>1965</v>
      </c>
      <c r="D1683" s="121" t="s">
        <v>258</v>
      </c>
      <c r="E1683" s="122">
        <v>428.23</v>
      </c>
      <c r="F1683" s="123">
        <f t="shared" si="621"/>
        <v>516.27</v>
      </c>
      <c r="G1683" s="244"/>
      <c r="H1683" s="183"/>
      <c r="I1683" s="286">
        <f t="shared" si="622"/>
        <v>0</v>
      </c>
      <c r="J1683" s="288">
        <f t="shared" si="626"/>
        <v>0</v>
      </c>
      <c r="K1683" s="263"/>
      <c r="L1683" s="244">
        <f t="shared" si="623"/>
        <v>0</v>
      </c>
      <c r="M1683" s="244">
        <f t="shared" si="623"/>
        <v>0</v>
      </c>
      <c r="N1683" s="184">
        <f t="shared" si="624"/>
        <v>0</v>
      </c>
      <c r="O1683" s="184">
        <f t="shared" si="625"/>
        <v>0</v>
      </c>
      <c r="P1683" s="181"/>
      <c r="Q1683" s="198"/>
      <c r="R1683" s="197" t="str">
        <f t="shared" si="616"/>
        <v/>
      </c>
      <c r="S1683" s="197" t="str">
        <f t="shared" si="627"/>
        <v/>
      </c>
    </row>
    <row r="1684" spans="1:19" hidden="1">
      <c r="A1684" s="200">
        <v>98746</v>
      </c>
      <c r="B1684" s="205" t="s">
        <v>230</v>
      </c>
      <c r="C1684" s="127" t="s">
        <v>1966</v>
      </c>
      <c r="D1684" s="121" t="s">
        <v>258</v>
      </c>
      <c r="E1684" s="122">
        <v>52.13</v>
      </c>
      <c r="F1684" s="123">
        <f t="shared" si="621"/>
        <v>62.85</v>
      </c>
      <c r="G1684" s="244"/>
      <c r="H1684" s="183"/>
      <c r="I1684" s="286">
        <f t="shared" si="622"/>
        <v>0</v>
      </c>
      <c r="J1684" s="288">
        <f t="shared" si="626"/>
        <v>0</v>
      </c>
      <c r="K1684" s="263"/>
      <c r="L1684" s="244">
        <f t="shared" si="623"/>
        <v>0</v>
      </c>
      <c r="M1684" s="244">
        <f t="shared" si="623"/>
        <v>0</v>
      </c>
      <c r="N1684" s="184">
        <f t="shared" si="624"/>
        <v>0</v>
      </c>
      <c r="O1684" s="184">
        <f t="shared" si="625"/>
        <v>0</v>
      </c>
      <c r="P1684" s="181"/>
      <c r="Q1684" s="198"/>
      <c r="R1684" s="197" t="str">
        <f t="shared" si="616"/>
        <v/>
      </c>
      <c r="S1684" s="197" t="str">
        <f t="shared" si="627"/>
        <v/>
      </c>
    </row>
    <row r="1685" spans="1:19" hidden="1">
      <c r="A1685" s="200">
        <v>98749</v>
      </c>
      <c r="B1685" s="205" t="s">
        <v>230</v>
      </c>
      <c r="C1685" s="127" t="s">
        <v>1967</v>
      </c>
      <c r="D1685" s="121" t="s">
        <v>258</v>
      </c>
      <c r="E1685" s="122">
        <v>61.4</v>
      </c>
      <c r="F1685" s="123">
        <f t="shared" si="621"/>
        <v>74.02</v>
      </c>
      <c r="G1685" s="244"/>
      <c r="H1685" s="183"/>
      <c r="I1685" s="286">
        <f t="shared" si="622"/>
        <v>0</v>
      </c>
      <c r="J1685" s="288">
        <f t="shared" si="626"/>
        <v>0</v>
      </c>
      <c r="K1685" s="263"/>
      <c r="L1685" s="244">
        <f t="shared" si="623"/>
        <v>0</v>
      </c>
      <c r="M1685" s="244">
        <f t="shared" si="623"/>
        <v>0</v>
      </c>
      <c r="N1685" s="184">
        <f t="shared" si="624"/>
        <v>0</v>
      </c>
      <c r="O1685" s="184">
        <f t="shared" si="625"/>
        <v>0</v>
      </c>
      <c r="P1685" s="181"/>
      <c r="Q1685" s="198"/>
      <c r="R1685" s="197" t="str">
        <f t="shared" si="616"/>
        <v/>
      </c>
      <c r="S1685" s="197" t="str">
        <f t="shared" si="627"/>
        <v/>
      </c>
    </row>
    <row r="1686" spans="1:19" hidden="1">
      <c r="A1686" s="200">
        <v>98750</v>
      </c>
      <c r="B1686" s="205" t="s">
        <v>230</v>
      </c>
      <c r="C1686" s="127" t="s">
        <v>1968</v>
      </c>
      <c r="D1686" s="121" t="s">
        <v>258</v>
      </c>
      <c r="E1686" s="122">
        <v>72.510000000000005</v>
      </c>
      <c r="F1686" s="123">
        <f t="shared" si="621"/>
        <v>87.42</v>
      </c>
      <c r="G1686" s="244"/>
      <c r="H1686" s="183"/>
      <c r="I1686" s="286">
        <f t="shared" si="622"/>
        <v>0</v>
      </c>
      <c r="J1686" s="288">
        <f t="shared" si="626"/>
        <v>0</v>
      </c>
      <c r="K1686" s="263"/>
      <c r="L1686" s="244">
        <f t="shared" si="623"/>
        <v>0</v>
      </c>
      <c r="M1686" s="244">
        <f t="shared" si="623"/>
        <v>0</v>
      </c>
      <c r="N1686" s="184">
        <f t="shared" si="624"/>
        <v>0</v>
      </c>
      <c r="O1686" s="184">
        <f t="shared" si="625"/>
        <v>0</v>
      </c>
      <c r="P1686" s="181"/>
      <c r="Q1686" s="198"/>
      <c r="R1686" s="197" t="str">
        <f t="shared" si="616"/>
        <v/>
      </c>
      <c r="S1686" s="197" t="str">
        <f t="shared" si="627"/>
        <v/>
      </c>
    </row>
    <row r="1687" spans="1:19" hidden="1">
      <c r="A1687" s="200">
        <v>98751</v>
      </c>
      <c r="B1687" s="205" t="s">
        <v>230</v>
      </c>
      <c r="C1687" s="127" t="s">
        <v>1969</v>
      </c>
      <c r="D1687" s="121" t="s">
        <v>258</v>
      </c>
      <c r="E1687" s="122">
        <v>101.52</v>
      </c>
      <c r="F1687" s="123">
        <f t="shared" si="621"/>
        <v>122.39</v>
      </c>
      <c r="G1687" s="244"/>
      <c r="H1687" s="183"/>
      <c r="I1687" s="286">
        <f t="shared" si="622"/>
        <v>0</v>
      </c>
      <c r="J1687" s="288">
        <f t="shared" si="626"/>
        <v>0</v>
      </c>
      <c r="K1687" s="263"/>
      <c r="L1687" s="244">
        <f t="shared" si="623"/>
        <v>0</v>
      </c>
      <c r="M1687" s="244">
        <f t="shared" si="623"/>
        <v>0</v>
      </c>
      <c r="N1687" s="184">
        <f t="shared" si="624"/>
        <v>0</v>
      </c>
      <c r="O1687" s="184">
        <f t="shared" si="625"/>
        <v>0</v>
      </c>
      <c r="P1687" s="181"/>
      <c r="Q1687" s="198"/>
      <c r="R1687" s="197" t="str">
        <f t="shared" si="616"/>
        <v/>
      </c>
      <c r="S1687" s="197" t="str">
        <f t="shared" si="627"/>
        <v/>
      </c>
    </row>
    <row r="1688" spans="1:19" hidden="1">
      <c r="A1688" s="200">
        <v>98752</v>
      </c>
      <c r="B1688" s="205" t="s">
        <v>230</v>
      </c>
      <c r="C1688" s="127" t="s">
        <v>1970</v>
      </c>
      <c r="D1688" s="121" t="s">
        <v>258</v>
      </c>
      <c r="E1688" s="122">
        <v>136.31</v>
      </c>
      <c r="F1688" s="123">
        <f t="shared" si="621"/>
        <v>164.34</v>
      </c>
      <c r="G1688" s="244"/>
      <c r="H1688" s="183"/>
      <c r="I1688" s="286">
        <f t="shared" si="622"/>
        <v>0</v>
      </c>
      <c r="J1688" s="288">
        <f t="shared" si="626"/>
        <v>0</v>
      </c>
      <c r="K1688" s="263"/>
      <c r="L1688" s="244">
        <f t="shared" si="623"/>
        <v>0</v>
      </c>
      <c r="M1688" s="244">
        <f t="shared" si="623"/>
        <v>0</v>
      </c>
      <c r="N1688" s="184">
        <f t="shared" si="624"/>
        <v>0</v>
      </c>
      <c r="O1688" s="184">
        <f t="shared" si="625"/>
        <v>0</v>
      </c>
      <c r="P1688" s="181"/>
      <c r="Q1688" s="198"/>
      <c r="R1688" s="197" t="str">
        <f t="shared" si="616"/>
        <v/>
      </c>
      <c r="S1688" s="197" t="str">
        <f t="shared" si="627"/>
        <v/>
      </c>
    </row>
    <row r="1689" spans="1:19" hidden="1">
      <c r="A1689" s="200">
        <v>98753</v>
      </c>
      <c r="B1689" s="205" t="s">
        <v>230</v>
      </c>
      <c r="C1689" s="127" t="s">
        <v>1971</v>
      </c>
      <c r="D1689" s="121" t="s">
        <v>258</v>
      </c>
      <c r="E1689" s="122">
        <v>179.47</v>
      </c>
      <c r="F1689" s="123">
        <f t="shared" si="621"/>
        <v>216.37</v>
      </c>
      <c r="G1689" s="244"/>
      <c r="H1689" s="183"/>
      <c r="I1689" s="286">
        <f t="shared" si="622"/>
        <v>0</v>
      </c>
      <c r="J1689" s="288">
        <f t="shared" si="626"/>
        <v>0</v>
      </c>
      <c r="K1689" s="263"/>
      <c r="L1689" s="244">
        <f t="shared" si="623"/>
        <v>0</v>
      </c>
      <c r="M1689" s="244">
        <f t="shared" si="623"/>
        <v>0</v>
      </c>
      <c r="N1689" s="184">
        <f t="shared" si="624"/>
        <v>0</v>
      </c>
      <c r="O1689" s="184">
        <f t="shared" si="625"/>
        <v>0</v>
      </c>
      <c r="P1689" s="181"/>
      <c r="Q1689" s="198"/>
      <c r="R1689" s="197" t="str">
        <f t="shared" si="616"/>
        <v/>
      </c>
      <c r="S1689" s="197" t="str">
        <f t="shared" si="627"/>
        <v/>
      </c>
    </row>
    <row r="1690" spans="1:19" hidden="1">
      <c r="A1690" s="200" t="s">
        <v>1972</v>
      </c>
      <c r="B1690" s="205"/>
      <c r="C1690" s="127" t="s">
        <v>1973</v>
      </c>
      <c r="D1690" s="121"/>
      <c r="E1690" s="276"/>
      <c r="F1690" s="277"/>
      <c r="G1690" s="244"/>
      <c r="H1690" s="244"/>
      <c r="I1690" s="248"/>
      <c r="J1690" s="249"/>
      <c r="K1690" s="263"/>
      <c r="L1690" s="244"/>
      <c r="M1690" s="244"/>
      <c r="N1690" s="289"/>
      <c r="O1690" s="289"/>
      <c r="P1690" s="259"/>
      <c r="Q1690" s="198" t="str">
        <f>IF(OR(SUM(J1691:J1692)&gt;0,SUM(O1691:O1692)&gt;0),"xx","")</f>
        <v/>
      </c>
      <c r="R1690" s="197" t="str">
        <f t="shared" si="616"/>
        <v/>
      </c>
      <c r="S1690" s="197" t="str">
        <f t="shared" si="627"/>
        <v/>
      </c>
    </row>
    <row r="1691" spans="1:19" hidden="1">
      <c r="A1691" s="200">
        <v>84153</v>
      </c>
      <c r="B1691" s="205" t="s">
        <v>230</v>
      </c>
      <c r="C1691" s="127" t="s">
        <v>1974</v>
      </c>
      <c r="D1691" s="125" t="s">
        <v>765</v>
      </c>
      <c r="E1691" s="122">
        <v>66.400000000000006</v>
      </c>
      <c r="F1691" s="123">
        <f>IF(E1691=0,0,ROUND(E1691*(1+E$10)*(1-E$11),2))</f>
        <v>80.05</v>
      </c>
      <c r="G1691" s="206"/>
      <c r="H1691" s="183"/>
      <c r="I1691" s="182">
        <f t="shared" ref="I1691:I1692" si="628">IF(ISBLANK(E1691),0,ROUND(F1691*G1691,2))</f>
        <v>0</v>
      </c>
      <c r="J1691" s="182">
        <f t="shared" ref="J1691:J1692" si="629">IF(ISBLANK(G1691),0,ROUND(G1691*H1691,2))</f>
        <v>0</v>
      </c>
      <c r="K1691" s="179"/>
      <c r="L1691" s="183">
        <f t="shared" ref="L1691:M1692" si="630">G1691</f>
        <v>0</v>
      </c>
      <c r="M1691" s="183">
        <f t="shared" si="630"/>
        <v>0</v>
      </c>
      <c r="N1691" s="184">
        <f t="shared" ref="N1691:N1692" si="631">IF(ISBLANK(E1691),0,ROUND(F1691*L1691,2))</f>
        <v>0</v>
      </c>
      <c r="O1691" s="184">
        <f t="shared" ref="O1691:O1692" si="632">IF(ISBLANK(L1691),0,ROUND(L1691*M1691,2))</f>
        <v>0</v>
      </c>
      <c r="P1691" s="181"/>
      <c r="Q1691" s="198"/>
      <c r="R1691" s="197" t="str">
        <f t="shared" si="616"/>
        <v/>
      </c>
      <c r="S1691" s="197" t="str">
        <f t="shared" si="627"/>
        <v/>
      </c>
    </row>
    <row r="1692" spans="1:19" hidden="1">
      <c r="A1692" s="200">
        <v>84154</v>
      </c>
      <c r="B1692" s="205" t="s">
        <v>230</v>
      </c>
      <c r="C1692" s="127" t="s">
        <v>1975</v>
      </c>
      <c r="D1692" s="121" t="s">
        <v>1976</v>
      </c>
      <c r="E1692" s="122">
        <v>137.82</v>
      </c>
      <c r="F1692" s="123">
        <f>IF(E1692=0,0,ROUND(E1692*(1+E$10)*(1-E$11),2))</f>
        <v>166.16</v>
      </c>
      <c r="G1692" s="206"/>
      <c r="H1692" s="183"/>
      <c r="I1692" s="182">
        <f t="shared" si="628"/>
        <v>0</v>
      </c>
      <c r="J1692" s="182">
        <f t="shared" si="629"/>
        <v>0</v>
      </c>
      <c r="K1692" s="179"/>
      <c r="L1692" s="183">
        <f t="shared" si="630"/>
        <v>0</v>
      </c>
      <c r="M1692" s="183">
        <f t="shared" si="630"/>
        <v>0</v>
      </c>
      <c r="N1692" s="184">
        <f t="shared" si="631"/>
        <v>0</v>
      </c>
      <c r="O1692" s="184">
        <f t="shared" si="632"/>
        <v>0</v>
      </c>
      <c r="P1692" s="181"/>
      <c r="Q1692" s="199"/>
      <c r="R1692" s="197" t="str">
        <f t="shared" si="616"/>
        <v/>
      </c>
      <c r="S1692" s="197" t="str">
        <f t="shared" si="627"/>
        <v/>
      </c>
    </row>
    <row r="1693" spans="1:19">
      <c r="A1693" s="215" t="s">
        <v>162</v>
      </c>
      <c r="B1693" s="216"/>
      <c r="C1693" s="217" t="s">
        <v>1977</v>
      </c>
      <c r="D1693" s="125"/>
      <c r="E1693" s="125"/>
      <c r="F1693" s="280"/>
      <c r="G1693" s="281"/>
      <c r="H1693" s="207">
        <f t="shared" ref="H1693:H1697" si="633">F1693</f>
        <v>0</v>
      </c>
      <c r="I1693" s="283"/>
      <c r="J1693" s="283"/>
      <c r="K1693" s="179"/>
      <c r="L1693" s="290"/>
      <c r="M1693" s="253"/>
      <c r="N1693" s="254"/>
      <c r="O1693" s="255"/>
      <c r="P1693" s="181"/>
      <c r="Q1693" s="231" t="str">
        <f>IF(OR(SUM(J1694:J1766)&gt;0,SUM(O1694:O1766)&gt;0),"xx","")</f>
        <v>xx</v>
      </c>
      <c r="R1693" s="232" t="str">
        <f t="shared" si="616"/>
        <v>x</v>
      </c>
      <c r="S1693" s="197" t="str">
        <f t="shared" si="627"/>
        <v>x</v>
      </c>
    </row>
    <row r="1694" spans="1:19" ht="25.5">
      <c r="A1694" s="219">
        <v>5</v>
      </c>
      <c r="B1694" s="220" t="s">
        <v>380</v>
      </c>
      <c r="C1694" s="221" t="s">
        <v>1978</v>
      </c>
      <c r="D1694" s="222" t="s">
        <v>238</v>
      </c>
      <c r="E1694" s="223">
        <v>307.48</v>
      </c>
      <c r="F1694" s="126">
        <f t="shared" ref="F1694:F1757" si="634">IF(E1694=0,0,ROUND(E1694*(1+E$10)*(1-E$11),2))</f>
        <v>370.7</v>
      </c>
      <c r="G1694" s="206">
        <v>4.6500000000000004</v>
      </c>
      <c r="H1694" s="207">
        <f t="shared" si="633"/>
        <v>370.7</v>
      </c>
      <c r="I1694" s="182">
        <f t="shared" ref="I1694:I1766" si="635">IF(ISBLANK(E1694),0,ROUND(F1694*G1694,2))</f>
        <v>1723.76</v>
      </c>
      <c r="J1694" s="182">
        <f t="shared" ref="J1694:J1766" si="636">IF(ISBLANK(G1694),0,ROUND(G1694*H1694,2))</f>
        <v>1723.76</v>
      </c>
      <c r="K1694" s="179"/>
      <c r="L1694" s="207">
        <f t="shared" ref="L1694:M1757" si="637">G1694</f>
        <v>4.6500000000000004</v>
      </c>
      <c r="M1694" s="207">
        <f t="shared" si="637"/>
        <v>370.7</v>
      </c>
      <c r="N1694" s="230">
        <f t="shared" ref="N1694:N1766" si="638">IF(ISBLANK(E1694),0,ROUND(F1694*L1694,2))</f>
        <v>1723.76</v>
      </c>
      <c r="O1694" s="230">
        <f t="shared" ref="O1694:O1766" si="639">IF(ISBLANK(L1694),0,ROUND(L1694*M1694,2))</f>
        <v>1723.76</v>
      </c>
      <c r="P1694" s="181"/>
      <c r="Q1694" s="235"/>
      <c r="R1694" s="234" t="str">
        <f t="shared" si="616"/>
        <v>x</v>
      </c>
      <c r="S1694" s="197" t="str">
        <f t="shared" si="627"/>
        <v>x</v>
      </c>
    </row>
    <row r="1695" spans="1:19">
      <c r="A1695" s="219" t="s">
        <v>1979</v>
      </c>
      <c r="B1695" s="220" t="s">
        <v>380</v>
      </c>
      <c r="C1695" s="221" t="s">
        <v>1980</v>
      </c>
      <c r="D1695" s="222" t="s">
        <v>232</v>
      </c>
      <c r="E1695" s="223">
        <v>4.3</v>
      </c>
      <c r="F1695" s="126">
        <f t="shared" si="634"/>
        <v>5.18</v>
      </c>
      <c r="G1695" s="206">
        <v>420</v>
      </c>
      <c r="H1695" s="207">
        <f t="shared" si="633"/>
        <v>5.18</v>
      </c>
      <c r="I1695" s="182">
        <f t="shared" si="635"/>
        <v>2175.6</v>
      </c>
      <c r="J1695" s="182">
        <f t="shared" si="636"/>
        <v>2175.6</v>
      </c>
      <c r="K1695" s="179"/>
      <c r="L1695" s="183">
        <f t="shared" si="637"/>
        <v>420</v>
      </c>
      <c r="M1695" s="183">
        <f t="shared" si="637"/>
        <v>5.18</v>
      </c>
      <c r="N1695" s="182">
        <f t="shared" si="638"/>
        <v>2175.6</v>
      </c>
      <c r="O1695" s="182">
        <f t="shared" si="639"/>
        <v>2175.6</v>
      </c>
      <c r="P1695" s="181"/>
      <c r="Q1695" s="235"/>
      <c r="R1695" s="234" t="str">
        <f t="shared" si="616"/>
        <v>x</v>
      </c>
      <c r="S1695" s="197" t="str">
        <f t="shared" si="627"/>
        <v>x</v>
      </c>
    </row>
    <row r="1696" spans="1:19" ht="25.5">
      <c r="A1696" s="219" t="s">
        <v>1981</v>
      </c>
      <c r="B1696" s="220" t="s">
        <v>380</v>
      </c>
      <c r="C1696" s="221" t="s">
        <v>1982</v>
      </c>
      <c r="D1696" s="222" t="s">
        <v>232</v>
      </c>
      <c r="E1696" s="223">
        <v>43.82</v>
      </c>
      <c r="F1696" s="126">
        <f t="shared" si="634"/>
        <v>52.83</v>
      </c>
      <c r="G1696" s="206">
        <v>420</v>
      </c>
      <c r="H1696" s="207">
        <f t="shared" si="633"/>
        <v>52.83</v>
      </c>
      <c r="I1696" s="182">
        <f t="shared" si="635"/>
        <v>22188.6</v>
      </c>
      <c r="J1696" s="182">
        <f t="shared" si="636"/>
        <v>22188.6</v>
      </c>
      <c r="K1696" s="179"/>
      <c r="L1696" s="183">
        <f t="shared" si="637"/>
        <v>420</v>
      </c>
      <c r="M1696" s="183">
        <f t="shared" si="637"/>
        <v>52.83</v>
      </c>
      <c r="N1696" s="182">
        <f t="shared" si="638"/>
        <v>22188.6</v>
      </c>
      <c r="O1696" s="182">
        <f t="shared" si="639"/>
        <v>22188.6</v>
      </c>
      <c r="P1696" s="181"/>
      <c r="Q1696" s="235"/>
      <c r="R1696" s="234" t="str">
        <f t="shared" si="616"/>
        <v>x</v>
      </c>
      <c r="S1696" s="197" t="str">
        <f t="shared" si="627"/>
        <v>x</v>
      </c>
    </row>
    <row r="1697" spans="1:19">
      <c r="A1697" s="219">
        <v>14</v>
      </c>
      <c r="B1697" s="220" t="s">
        <v>380</v>
      </c>
      <c r="C1697" s="221" t="s">
        <v>1983</v>
      </c>
      <c r="D1697" s="222" t="s">
        <v>1984</v>
      </c>
      <c r="E1697" s="223">
        <v>91.71</v>
      </c>
      <c r="F1697" s="126">
        <f t="shared" si="634"/>
        <v>110.57</v>
      </c>
      <c r="G1697" s="206">
        <v>218.29</v>
      </c>
      <c r="H1697" s="207">
        <f t="shared" si="633"/>
        <v>110.57</v>
      </c>
      <c r="I1697" s="182">
        <f t="shared" si="635"/>
        <v>24136.33</v>
      </c>
      <c r="J1697" s="182">
        <f t="shared" si="636"/>
        <v>24136.33</v>
      </c>
      <c r="K1697" s="179"/>
      <c r="L1697" s="183">
        <f t="shared" si="637"/>
        <v>218.29</v>
      </c>
      <c r="M1697" s="183">
        <f t="shared" si="637"/>
        <v>110.57</v>
      </c>
      <c r="N1697" s="182">
        <f t="shared" si="638"/>
        <v>24136.33</v>
      </c>
      <c r="O1697" s="182">
        <f t="shared" si="639"/>
        <v>24136.33</v>
      </c>
      <c r="P1697" s="181"/>
      <c r="Q1697" s="238"/>
      <c r="R1697" s="196" t="str">
        <f t="shared" si="616"/>
        <v>x</v>
      </c>
      <c r="S1697" s="197" t="str">
        <f t="shared" si="627"/>
        <v>x</v>
      </c>
    </row>
    <row r="1698" spans="1:19" hidden="1">
      <c r="A1698" s="219" t="s">
        <v>162</v>
      </c>
      <c r="B1698" s="220"/>
      <c r="C1698" s="221"/>
      <c r="D1698" s="222"/>
      <c r="E1698" s="223"/>
      <c r="F1698" s="126">
        <f t="shared" si="634"/>
        <v>0</v>
      </c>
      <c r="G1698" s="206"/>
      <c r="H1698" s="207"/>
      <c r="I1698" s="182">
        <f t="shared" si="635"/>
        <v>0</v>
      </c>
      <c r="J1698" s="182">
        <f t="shared" si="636"/>
        <v>0</v>
      </c>
      <c r="K1698" s="179"/>
      <c r="L1698" s="183">
        <f t="shared" si="637"/>
        <v>0</v>
      </c>
      <c r="M1698" s="183">
        <f t="shared" si="637"/>
        <v>0</v>
      </c>
      <c r="N1698" s="182">
        <f t="shared" si="638"/>
        <v>0</v>
      </c>
      <c r="O1698" s="182">
        <f t="shared" si="639"/>
        <v>0</v>
      </c>
      <c r="P1698" s="181"/>
      <c r="Q1698" s="199"/>
      <c r="R1698" s="197" t="str">
        <f t="shared" si="616"/>
        <v/>
      </c>
      <c r="S1698" s="197" t="str">
        <f t="shared" si="627"/>
        <v/>
      </c>
    </row>
    <row r="1699" spans="1:19" hidden="1">
      <c r="A1699" s="224" t="s">
        <v>162</v>
      </c>
      <c r="B1699" s="225"/>
      <c r="C1699" s="221"/>
      <c r="D1699" s="222"/>
      <c r="E1699" s="223"/>
      <c r="F1699" s="126">
        <f t="shared" si="634"/>
        <v>0</v>
      </c>
      <c r="G1699" s="206"/>
      <c r="H1699" s="207"/>
      <c r="I1699" s="182">
        <f t="shared" si="635"/>
        <v>0</v>
      </c>
      <c r="J1699" s="182">
        <f t="shared" si="636"/>
        <v>0</v>
      </c>
      <c r="K1699" s="179"/>
      <c r="L1699" s="183">
        <f t="shared" si="637"/>
        <v>0</v>
      </c>
      <c r="M1699" s="183">
        <f t="shared" si="637"/>
        <v>0</v>
      </c>
      <c r="N1699" s="182">
        <f t="shared" si="638"/>
        <v>0</v>
      </c>
      <c r="O1699" s="182">
        <f t="shared" si="639"/>
        <v>0</v>
      </c>
      <c r="P1699" s="181"/>
      <c r="Q1699" s="199"/>
      <c r="R1699" s="197" t="str">
        <f t="shared" si="616"/>
        <v/>
      </c>
      <c r="S1699" s="197" t="str">
        <f t="shared" si="627"/>
        <v/>
      </c>
    </row>
    <row r="1700" spans="1:19" hidden="1">
      <c r="A1700" s="224" t="s">
        <v>162</v>
      </c>
      <c r="B1700" s="225"/>
      <c r="C1700" s="221"/>
      <c r="D1700" s="222"/>
      <c r="E1700" s="223"/>
      <c r="F1700" s="126">
        <f t="shared" si="634"/>
        <v>0</v>
      </c>
      <c r="G1700" s="206"/>
      <c r="H1700" s="207"/>
      <c r="I1700" s="182">
        <f t="shared" si="635"/>
        <v>0</v>
      </c>
      <c r="J1700" s="182">
        <f t="shared" si="636"/>
        <v>0</v>
      </c>
      <c r="K1700" s="179"/>
      <c r="L1700" s="183">
        <f t="shared" si="637"/>
        <v>0</v>
      </c>
      <c r="M1700" s="183">
        <f t="shared" si="637"/>
        <v>0</v>
      </c>
      <c r="N1700" s="182">
        <f t="shared" si="638"/>
        <v>0</v>
      </c>
      <c r="O1700" s="182">
        <f t="shared" si="639"/>
        <v>0</v>
      </c>
      <c r="P1700" s="181"/>
      <c r="Q1700" s="199"/>
      <c r="R1700" s="197" t="str">
        <f t="shared" si="616"/>
        <v/>
      </c>
      <c r="S1700" s="197" t="str">
        <f t="shared" si="627"/>
        <v/>
      </c>
    </row>
    <row r="1701" spans="1:19" hidden="1">
      <c r="A1701" s="224" t="s">
        <v>162</v>
      </c>
      <c r="B1701" s="225"/>
      <c r="C1701" s="221"/>
      <c r="D1701" s="222"/>
      <c r="E1701" s="223"/>
      <c r="F1701" s="126">
        <f t="shared" si="634"/>
        <v>0</v>
      </c>
      <c r="G1701" s="206"/>
      <c r="H1701" s="207"/>
      <c r="I1701" s="182">
        <f t="shared" si="635"/>
        <v>0</v>
      </c>
      <c r="J1701" s="182">
        <f t="shared" si="636"/>
        <v>0</v>
      </c>
      <c r="K1701" s="179"/>
      <c r="L1701" s="183">
        <f t="shared" si="637"/>
        <v>0</v>
      </c>
      <c r="M1701" s="183">
        <f t="shared" si="637"/>
        <v>0</v>
      </c>
      <c r="N1701" s="182">
        <f t="shared" si="638"/>
        <v>0</v>
      </c>
      <c r="O1701" s="182">
        <f t="shared" si="639"/>
        <v>0</v>
      </c>
      <c r="P1701" s="181"/>
      <c r="Q1701" s="199"/>
      <c r="R1701" s="197" t="str">
        <f t="shared" ref="R1701:R1764" si="640">IF(Q1701="X","x",IF(Q1701="xx","x",IF(O1701&gt;0,"x","")))</f>
        <v/>
      </c>
      <c r="S1701" s="197" t="str">
        <f t="shared" si="627"/>
        <v/>
      </c>
    </row>
    <row r="1702" spans="1:19" hidden="1">
      <c r="A1702" s="224" t="s">
        <v>162</v>
      </c>
      <c r="B1702" s="225"/>
      <c r="C1702" s="221"/>
      <c r="D1702" s="222"/>
      <c r="E1702" s="223"/>
      <c r="F1702" s="126">
        <f t="shared" si="634"/>
        <v>0</v>
      </c>
      <c r="G1702" s="206"/>
      <c r="H1702" s="207"/>
      <c r="I1702" s="182">
        <f t="shared" si="635"/>
        <v>0</v>
      </c>
      <c r="J1702" s="182">
        <f t="shared" si="636"/>
        <v>0</v>
      </c>
      <c r="K1702" s="179"/>
      <c r="L1702" s="183">
        <f t="shared" si="637"/>
        <v>0</v>
      </c>
      <c r="M1702" s="183">
        <f t="shared" si="637"/>
        <v>0</v>
      </c>
      <c r="N1702" s="182">
        <f t="shared" si="638"/>
        <v>0</v>
      </c>
      <c r="O1702" s="182">
        <f t="shared" si="639"/>
        <v>0</v>
      </c>
      <c r="P1702" s="181"/>
      <c r="Q1702" s="199"/>
      <c r="R1702" s="197" t="str">
        <f t="shared" si="640"/>
        <v/>
      </c>
      <c r="S1702" s="197" t="str">
        <f t="shared" si="627"/>
        <v/>
      </c>
    </row>
    <row r="1703" spans="1:19" hidden="1">
      <c r="A1703" s="224" t="s">
        <v>162</v>
      </c>
      <c r="B1703" s="225"/>
      <c r="C1703" s="221"/>
      <c r="D1703" s="222"/>
      <c r="E1703" s="223"/>
      <c r="F1703" s="126">
        <f t="shared" si="634"/>
        <v>0</v>
      </c>
      <c r="G1703" s="206"/>
      <c r="H1703" s="207"/>
      <c r="I1703" s="182">
        <f t="shared" si="635"/>
        <v>0</v>
      </c>
      <c r="J1703" s="182">
        <f t="shared" si="636"/>
        <v>0</v>
      </c>
      <c r="K1703" s="179"/>
      <c r="L1703" s="183">
        <f t="shared" si="637"/>
        <v>0</v>
      </c>
      <c r="M1703" s="183">
        <f t="shared" si="637"/>
        <v>0</v>
      </c>
      <c r="N1703" s="182">
        <f t="shared" si="638"/>
        <v>0</v>
      </c>
      <c r="O1703" s="182">
        <f t="shared" si="639"/>
        <v>0</v>
      </c>
      <c r="P1703" s="181"/>
      <c r="Q1703" s="199"/>
      <c r="R1703" s="197" t="str">
        <f t="shared" si="640"/>
        <v/>
      </c>
      <c r="S1703" s="197" t="str">
        <f t="shared" si="627"/>
        <v/>
      </c>
    </row>
    <row r="1704" spans="1:19" hidden="1">
      <c r="A1704" s="224" t="s">
        <v>162</v>
      </c>
      <c r="B1704" s="225"/>
      <c r="C1704" s="221"/>
      <c r="D1704" s="222"/>
      <c r="E1704" s="223"/>
      <c r="F1704" s="126">
        <f t="shared" si="634"/>
        <v>0</v>
      </c>
      <c r="G1704" s="206"/>
      <c r="H1704" s="207"/>
      <c r="I1704" s="182">
        <f t="shared" si="635"/>
        <v>0</v>
      </c>
      <c r="J1704" s="182">
        <f t="shared" si="636"/>
        <v>0</v>
      </c>
      <c r="K1704" s="179"/>
      <c r="L1704" s="183">
        <f t="shared" si="637"/>
        <v>0</v>
      </c>
      <c r="M1704" s="183">
        <f t="shared" si="637"/>
        <v>0</v>
      </c>
      <c r="N1704" s="182">
        <f t="shared" si="638"/>
        <v>0</v>
      </c>
      <c r="O1704" s="182">
        <f t="shared" si="639"/>
        <v>0</v>
      </c>
      <c r="P1704" s="181"/>
      <c r="Q1704" s="199"/>
      <c r="R1704" s="197" t="str">
        <f t="shared" si="640"/>
        <v/>
      </c>
      <c r="S1704" s="197" t="str">
        <f t="shared" si="627"/>
        <v/>
      </c>
    </row>
    <row r="1705" spans="1:19" hidden="1">
      <c r="A1705" s="224" t="s">
        <v>162</v>
      </c>
      <c r="B1705" s="225"/>
      <c r="C1705" s="221"/>
      <c r="D1705" s="222"/>
      <c r="E1705" s="223"/>
      <c r="F1705" s="126">
        <f t="shared" si="634"/>
        <v>0</v>
      </c>
      <c r="G1705" s="206"/>
      <c r="H1705" s="207"/>
      <c r="I1705" s="182">
        <f t="shared" si="635"/>
        <v>0</v>
      </c>
      <c r="J1705" s="182">
        <f t="shared" si="636"/>
        <v>0</v>
      </c>
      <c r="K1705" s="179"/>
      <c r="L1705" s="183">
        <f t="shared" si="637"/>
        <v>0</v>
      </c>
      <c r="M1705" s="183">
        <f t="shared" si="637"/>
        <v>0</v>
      </c>
      <c r="N1705" s="182">
        <f t="shared" si="638"/>
        <v>0</v>
      </c>
      <c r="O1705" s="182">
        <f t="shared" si="639"/>
        <v>0</v>
      </c>
      <c r="P1705" s="181"/>
      <c r="Q1705" s="199"/>
      <c r="R1705" s="197" t="str">
        <f t="shared" si="640"/>
        <v/>
      </c>
      <c r="S1705" s="197" t="str">
        <f t="shared" si="627"/>
        <v/>
      </c>
    </row>
    <row r="1706" spans="1:19" hidden="1">
      <c r="A1706" s="224" t="s">
        <v>162</v>
      </c>
      <c r="B1706" s="225"/>
      <c r="C1706" s="221"/>
      <c r="D1706" s="222"/>
      <c r="E1706" s="223"/>
      <c r="F1706" s="126">
        <f t="shared" si="634"/>
        <v>0</v>
      </c>
      <c r="G1706" s="206"/>
      <c r="H1706" s="207"/>
      <c r="I1706" s="182">
        <f t="shared" si="635"/>
        <v>0</v>
      </c>
      <c r="J1706" s="182">
        <f t="shared" si="636"/>
        <v>0</v>
      </c>
      <c r="K1706" s="179"/>
      <c r="L1706" s="183">
        <f t="shared" si="637"/>
        <v>0</v>
      </c>
      <c r="M1706" s="183">
        <f t="shared" si="637"/>
        <v>0</v>
      </c>
      <c r="N1706" s="182">
        <f t="shared" si="638"/>
        <v>0</v>
      </c>
      <c r="O1706" s="182">
        <f t="shared" si="639"/>
        <v>0</v>
      </c>
      <c r="P1706" s="181"/>
      <c r="Q1706" s="199"/>
      <c r="R1706" s="197" t="str">
        <f t="shared" si="640"/>
        <v/>
      </c>
      <c r="S1706" s="197" t="str">
        <f t="shared" si="627"/>
        <v/>
      </c>
    </row>
    <row r="1707" spans="1:19" hidden="1">
      <c r="A1707" s="224" t="s">
        <v>162</v>
      </c>
      <c r="B1707" s="225"/>
      <c r="C1707" s="221"/>
      <c r="D1707" s="222"/>
      <c r="E1707" s="223"/>
      <c r="F1707" s="126">
        <f t="shared" si="634"/>
        <v>0</v>
      </c>
      <c r="G1707" s="206"/>
      <c r="H1707" s="207"/>
      <c r="I1707" s="182">
        <f t="shared" si="635"/>
        <v>0</v>
      </c>
      <c r="J1707" s="182">
        <f t="shared" si="636"/>
        <v>0</v>
      </c>
      <c r="K1707" s="179"/>
      <c r="L1707" s="183">
        <f t="shared" si="637"/>
        <v>0</v>
      </c>
      <c r="M1707" s="183">
        <f t="shared" si="637"/>
        <v>0</v>
      </c>
      <c r="N1707" s="182">
        <f t="shared" si="638"/>
        <v>0</v>
      </c>
      <c r="O1707" s="182">
        <f t="shared" si="639"/>
        <v>0</v>
      </c>
      <c r="P1707" s="181"/>
      <c r="Q1707" s="199"/>
      <c r="R1707" s="197" t="str">
        <f t="shared" si="640"/>
        <v/>
      </c>
      <c r="S1707" s="197" t="str">
        <f t="shared" si="627"/>
        <v/>
      </c>
    </row>
    <row r="1708" spans="1:19" hidden="1">
      <c r="A1708" s="224" t="s">
        <v>162</v>
      </c>
      <c r="B1708" s="225"/>
      <c r="C1708" s="221"/>
      <c r="D1708" s="222"/>
      <c r="E1708" s="223"/>
      <c r="F1708" s="126">
        <f t="shared" si="634"/>
        <v>0</v>
      </c>
      <c r="G1708" s="206"/>
      <c r="H1708" s="207"/>
      <c r="I1708" s="182">
        <f t="shared" si="635"/>
        <v>0</v>
      </c>
      <c r="J1708" s="182">
        <f t="shared" si="636"/>
        <v>0</v>
      </c>
      <c r="K1708" s="179"/>
      <c r="L1708" s="183">
        <f t="shared" si="637"/>
        <v>0</v>
      </c>
      <c r="M1708" s="183">
        <f t="shared" si="637"/>
        <v>0</v>
      </c>
      <c r="N1708" s="182">
        <f t="shared" si="638"/>
        <v>0</v>
      </c>
      <c r="O1708" s="182">
        <f t="shared" si="639"/>
        <v>0</v>
      </c>
      <c r="P1708" s="181"/>
      <c r="Q1708" s="199"/>
      <c r="R1708" s="197" t="str">
        <f t="shared" si="640"/>
        <v/>
      </c>
      <c r="S1708" s="197" t="str">
        <f t="shared" si="627"/>
        <v/>
      </c>
    </row>
    <row r="1709" spans="1:19" hidden="1">
      <c r="A1709" s="224" t="s">
        <v>162</v>
      </c>
      <c r="B1709" s="225"/>
      <c r="C1709" s="221"/>
      <c r="D1709" s="222"/>
      <c r="E1709" s="223"/>
      <c r="F1709" s="126">
        <f t="shared" si="634"/>
        <v>0</v>
      </c>
      <c r="G1709" s="206"/>
      <c r="H1709" s="207"/>
      <c r="I1709" s="182">
        <f t="shared" si="635"/>
        <v>0</v>
      </c>
      <c r="J1709" s="182">
        <f t="shared" si="636"/>
        <v>0</v>
      </c>
      <c r="K1709" s="179"/>
      <c r="L1709" s="183">
        <f t="shared" si="637"/>
        <v>0</v>
      </c>
      <c r="M1709" s="183">
        <f t="shared" si="637"/>
        <v>0</v>
      </c>
      <c r="N1709" s="182">
        <f t="shared" si="638"/>
        <v>0</v>
      </c>
      <c r="O1709" s="182">
        <f t="shared" si="639"/>
        <v>0</v>
      </c>
      <c r="P1709" s="181"/>
      <c r="Q1709" s="199"/>
      <c r="R1709" s="197" t="str">
        <f t="shared" si="640"/>
        <v/>
      </c>
      <c r="S1709" s="197" t="str">
        <f t="shared" si="627"/>
        <v/>
      </c>
    </row>
    <row r="1710" spans="1:19" hidden="1">
      <c r="A1710" s="224" t="s">
        <v>162</v>
      </c>
      <c r="B1710" s="225"/>
      <c r="C1710" s="221"/>
      <c r="D1710" s="222"/>
      <c r="E1710" s="223"/>
      <c r="F1710" s="126">
        <f t="shared" si="634"/>
        <v>0</v>
      </c>
      <c r="G1710" s="206"/>
      <c r="H1710" s="207"/>
      <c r="I1710" s="182">
        <f t="shared" si="635"/>
        <v>0</v>
      </c>
      <c r="J1710" s="182">
        <f t="shared" si="636"/>
        <v>0</v>
      </c>
      <c r="K1710" s="179"/>
      <c r="L1710" s="183">
        <f t="shared" si="637"/>
        <v>0</v>
      </c>
      <c r="M1710" s="183">
        <f t="shared" si="637"/>
        <v>0</v>
      </c>
      <c r="N1710" s="182">
        <f t="shared" si="638"/>
        <v>0</v>
      </c>
      <c r="O1710" s="182">
        <f t="shared" si="639"/>
        <v>0</v>
      </c>
      <c r="P1710" s="181"/>
      <c r="Q1710" s="199"/>
      <c r="R1710" s="197" t="str">
        <f t="shared" si="640"/>
        <v/>
      </c>
      <c r="S1710" s="197" t="str">
        <f t="shared" si="627"/>
        <v/>
      </c>
    </row>
    <row r="1711" spans="1:19" hidden="1">
      <c r="A1711" s="224" t="s">
        <v>162</v>
      </c>
      <c r="B1711" s="225"/>
      <c r="C1711" s="221"/>
      <c r="D1711" s="222"/>
      <c r="E1711" s="223"/>
      <c r="F1711" s="126">
        <f t="shared" si="634"/>
        <v>0</v>
      </c>
      <c r="G1711" s="206"/>
      <c r="H1711" s="207"/>
      <c r="I1711" s="182">
        <f t="shared" si="635"/>
        <v>0</v>
      </c>
      <c r="J1711" s="182">
        <f t="shared" si="636"/>
        <v>0</v>
      </c>
      <c r="K1711" s="179"/>
      <c r="L1711" s="183">
        <f t="shared" si="637"/>
        <v>0</v>
      </c>
      <c r="M1711" s="183">
        <f t="shared" si="637"/>
        <v>0</v>
      </c>
      <c r="N1711" s="182">
        <f t="shared" si="638"/>
        <v>0</v>
      </c>
      <c r="O1711" s="182">
        <f t="shared" si="639"/>
        <v>0</v>
      </c>
      <c r="P1711" s="181"/>
      <c r="Q1711" s="199"/>
      <c r="R1711" s="197" t="str">
        <f t="shared" si="640"/>
        <v/>
      </c>
      <c r="S1711" s="197" t="str">
        <f t="shared" si="627"/>
        <v/>
      </c>
    </row>
    <row r="1712" spans="1:19" hidden="1">
      <c r="A1712" s="224" t="s">
        <v>162</v>
      </c>
      <c r="B1712" s="225"/>
      <c r="C1712" s="221"/>
      <c r="D1712" s="222"/>
      <c r="E1712" s="223"/>
      <c r="F1712" s="126">
        <f t="shared" si="634"/>
        <v>0</v>
      </c>
      <c r="G1712" s="206"/>
      <c r="H1712" s="207"/>
      <c r="I1712" s="182">
        <f t="shared" si="635"/>
        <v>0</v>
      </c>
      <c r="J1712" s="182">
        <f t="shared" si="636"/>
        <v>0</v>
      </c>
      <c r="K1712" s="179"/>
      <c r="L1712" s="183">
        <f t="shared" si="637"/>
        <v>0</v>
      </c>
      <c r="M1712" s="183">
        <f t="shared" si="637"/>
        <v>0</v>
      </c>
      <c r="N1712" s="182">
        <f t="shared" si="638"/>
        <v>0</v>
      </c>
      <c r="O1712" s="182">
        <f t="shared" si="639"/>
        <v>0</v>
      </c>
      <c r="P1712" s="181"/>
      <c r="Q1712" s="199"/>
      <c r="R1712" s="197" t="str">
        <f t="shared" si="640"/>
        <v/>
      </c>
      <c r="S1712" s="197" t="str">
        <f t="shared" si="627"/>
        <v/>
      </c>
    </row>
    <row r="1713" spans="1:19" hidden="1">
      <c r="A1713" s="224" t="s">
        <v>162</v>
      </c>
      <c r="B1713" s="225"/>
      <c r="C1713" s="221"/>
      <c r="D1713" s="222"/>
      <c r="E1713" s="223"/>
      <c r="F1713" s="126">
        <f t="shared" si="634"/>
        <v>0</v>
      </c>
      <c r="G1713" s="206"/>
      <c r="H1713" s="207"/>
      <c r="I1713" s="182">
        <f t="shared" si="635"/>
        <v>0</v>
      </c>
      <c r="J1713" s="182">
        <f t="shared" si="636"/>
        <v>0</v>
      </c>
      <c r="K1713" s="179"/>
      <c r="L1713" s="183">
        <f t="shared" si="637"/>
        <v>0</v>
      </c>
      <c r="M1713" s="183">
        <f t="shared" si="637"/>
        <v>0</v>
      </c>
      <c r="N1713" s="182">
        <f t="shared" si="638"/>
        <v>0</v>
      </c>
      <c r="O1713" s="182">
        <f t="shared" si="639"/>
        <v>0</v>
      </c>
      <c r="P1713" s="181"/>
      <c r="Q1713" s="199"/>
      <c r="R1713" s="197" t="str">
        <f t="shared" si="640"/>
        <v/>
      </c>
      <c r="S1713" s="197" t="str">
        <f t="shared" si="627"/>
        <v/>
      </c>
    </row>
    <row r="1714" spans="1:19" hidden="1">
      <c r="A1714" s="224" t="s">
        <v>162</v>
      </c>
      <c r="B1714" s="225"/>
      <c r="C1714" s="221"/>
      <c r="D1714" s="222"/>
      <c r="E1714" s="223"/>
      <c r="F1714" s="126">
        <f t="shared" si="634"/>
        <v>0</v>
      </c>
      <c r="G1714" s="206"/>
      <c r="H1714" s="207"/>
      <c r="I1714" s="182">
        <f t="shared" si="635"/>
        <v>0</v>
      </c>
      <c r="J1714" s="182">
        <f t="shared" si="636"/>
        <v>0</v>
      </c>
      <c r="K1714" s="179"/>
      <c r="L1714" s="183">
        <f t="shared" si="637"/>
        <v>0</v>
      </c>
      <c r="M1714" s="183">
        <f t="shared" si="637"/>
        <v>0</v>
      </c>
      <c r="N1714" s="182">
        <f t="shared" si="638"/>
        <v>0</v>
      </c>
      <c r="O1714" s="182">
        <f t="shared" si="639"/>
        <v>0</v>
      </c>
      <c r="P1714" s="181"/>
      <c r="Q1714" s="199"/>
      <c r="R1714" s="197" t="str">
        <f t="shared" si="640"/>
        <v/>
      </c>
      <c r="S1714" s="197" t="str">
        <f t="shared" si="627"/>
        <v/>
      </c>
    </row>
    <row r="1715" spans="1:19" hidden="1">
      <c r="A1715" s="224" t="s">
        <v>162</v>
      </c>
      <c r="B1715" s="225"/>
      <c r="C1715" s="221"/>
      <c r="D1715" s="222"/>
      <c r="E1715" s="223"/>
      <c r="F1715" s="126">
        <f t="shared" si="634"/>
        <v>0</v>
      </c>
      <c r="G1715" s="206"/>
      <c r="H1715" s="207"/>
      <c r="I1715" s="182">
        <f t="shared" si="635"/>
        <v>0</v>
      </c>
      <c r="J1715" s="182">
        <f t="shared" si="636"/>
        <v>0</v>
      </c>
      <c r="K1715" s="179"/>
      <c r="L1715" s="183">
        <f t="shared" si="637"/>
        <v>0</v>
      </c>
      <c r="M1715" s="183">
        <f t="shared" si="637"/>
        <v>0</v>
      </c>
      <c r="N1715" s="182">
        <f t="shared" si="638"/>
        <v>0</v>
      </c>
      <c r="O1715" s="182">
        <f t="shared" si="639"/>
        <v>0</v>
      </c>
      <c r="P1715" s="181"/>
      <c r="Q1715" s="199"/>
      <c r="R1715" s="197" t="str">
        <f t="shared" si="640"/>
        <v/>
      </c>
      <c r="S1715" s="197" t="str">
        <f t="shared" si="627"/>
        <v/>
      </c>
    </row>
    <row r="1716" spans="1:19" hidden="1">
      <c r="A1716" s="224" t="s">
        <v>162</v>
      </c>
      <c r="B1716" s="225"/>
      <c r="C1716" s="221"/>
      <c r="D1716" s="222"/>
      <c r="E1716" s="223"/>
      <c r="F1716" s="126">
        <f t="shared" si="634"/>
        <v>0</v>
      </c>
      <c r="G1716" s="206"/>
      <c r="H1716" s="207"/>
      <c r="I1716" s="182">
        <f t="shared" si="635"/>
        <v>0</v>
      </c>
      <c r="J1716" s="182">
        <f t="shared" si="636"/>
        <v>0</v>
      </c>
      <c r="K1716" s="179"/>
      <c r="L1716" s="183">
        <f t="shared" si="637"/>
        <v>0</v>
      </c>
      <c r="M1716" s="183">
        <f t="shared" si="637"/>
        <v>0</v>
      </c>
      <c r="N1716" s="182">
        <f t="shared" si="638"/>
        <v>0</v>
      </c>
      <c r="O1716" s="182">
        <f t="shared" si="639"/>
        <v>0</v>
      </c>
      <c r="P1716" s="181"/>
      <c r="Q1716" s="199"/>
      <c r="R1716" s="197" t="str">
        <f t="shared" si="640"/>
        <v/>
      </c>
      <c r="S1716" s="197" t="str">
        <f t="shared" si="627"/>
        <v/>
      </c>
    </row>
    <row r="1717" spans="1:19" hidden="1">
      <c r="A1717" s="224" t="s">
        <v>162</v>
      </c>
      <c r="B1717" s="225"/>
      <c r="C1717" s="221"/>
      <c r="D1717" s="222"/>
      <c r="E1717" s="223"/>
      <c r="F1717" s="126">
        <f t="shared" si="634"/>
        <v>0</v>
      </c>
      <c r="G1717" s="206"/>
      <c r="H1717" s="207"/>
      <c r="I1717" s="182">
        <f t="shared" si="635"/>
        <v>0</v>
      </c>
      <c r="J1717" s="182">
        <f t="shared" si="636"/>
        <v>0</v>
      </c>
      <c r="K1717" s="179"/>
      <c r="L1717" s="183">
        <f t="shared" si="637"/>
        <v>0</v>
      </c>
      <c r="M1717" s="183">
        <f t="shared" si="637"/>
        <v>0</v>
      </c>
      <c r="N1717" s="182">
        <f t="shared" si="638"/>
        <v>0</v>
      </c>
      <c r="O1717" s="182">
        <f t="shared" si="639"/>
        <v>0</v>
      </c>
      <c r="P1717" s="181"/>
      <c r="Q1717" s="199"/>
      <c r="R1717" s="197" t="str">
        <f t="shared" si="640"/>
        <v/>
      </c>
      <c r="S1717" s="197" t="str">
        <f t="shared" si="627"/>
        <v/>
      </c>
    </row>
    <row r="1718" spans="1:19" hidden="1">
      <c r="A1718" s="224" t="s">
        <v>162</v>
      </c>
      <c r="B1718" s="225"/>
      <c r="C1718" s="221"/>
      <c r="D1718" s="222"/>
      <c r="E1718" s="223"/>
      <c r="F1718" s="126">
        <f t="shared" si="634"/>
        <v>0</v>
      </c>
      <c r="G1718" s="206"/>
      <c r="H1718" s="207"/>
      <c r="I1718" s="182">
        <f t="shared" si="635"/>
        <v>0</v>
      </c>
      <c r="J1718" s="182">
        <f t="shared" si="636"/>
        <v>0</v>
      </c>
      <c r="K1718" s="179"/>
      <c r="L1718" s="183">
        <f t="shared" si="637"/>
        <v>0</v>
      </c>
      <c r="M1718" s="183">
        <f t="shared" si="637"/>
        <v>0</v>
      </c>
      <c r="N1718" s="182">
        <f t="shared" si="638"/>
        <v>0</v>
      </c>
      <c r="O1718" s="182">
        <f t="shared" si="639"/>
        <v>0</v>
      </c>
      <c r="P1718" s="181"/>
      <c r="Q1718" s="199"/>
      <c r="R1718" s="197" t="str">
        <f t="shared" si="640"/>
        <v/>
      </c>
      <c r="S1718" s="197" t="str">
        <f t="shared" si="627"/>
        <v/>
      </c>
    </row>
    <row r="1719" spans="1:19" hidden="1">
      <c r="A1719" s="224" t="s">
        <v>162</v>
      </c>
      <c r="B1719" s="225"/>
      <c r="C1719" s="221"/>
      <c r="D1719" s="222"/>
      <c r="E1719" s="223"/>
      <c r="F1719" s="126">
        <f t="shared" si="634"/>
        <v>0</v>
      </c>
      <c r="G1719" s="206"/>
      <c r="H1719" s="207"/>
      <c r="I1719" s="182">
        <f t="shared" si="635"/>
        <v>0</v>
      </c>
      <c r="J1719" s="182">
        <f t="shared" si="636"/>
        <v>0</v>
      </c>
      <c r="K1719" s="179"/>
      <c r="L1719" s="183">
        <f t="shared" si="637"/>
        <v>0</v>
      </c>
      <c r="M1719" s="183">
        <f t="shared" si="637"/>
        <v>0</v>
      </c>
      <c r="N1719" s="182">
        <f t="shared" si="638"/>
        <v>0</v>
      </c>
      <c r="O1719" s="182">
        <f t="shared" si="639"/>
        <v>0</v>
      </c>
      <c r="P1719" s="181"/>
      <c r="Q1719" s="199"/>
      <c r="R1719" s="197" t="str">
        <f t="shared" si="640"/>
        <v/>
      </c>
      <c r="S1719" s="197" t="str">
        <f t="shared" si="627"/>
        <v/>
      </c>
    </row>
    <row r="1720" spans="1:19" hidden="1">
      <c r="A1720" s="224" t="s">
        <v>162</v>
      </c>
      <c r="B1720" s="225"/>
      <c r="C1720" s="221"/>
      <c r="D1720" s="222"/>
      <c r="E1720" s="223"/>
      <c r="F1720" s="126">
        <f t="shared" si="634"/>
        <v>0</v>
      </c>
      <c r="G1720" s="206"/>
      <c r="H1720" s="207"/>
      <c r="I1720" s="182">
        <f t="shared" si="635"/>
        <v>0</v>
      </c>
      <c r="J1720" s="182">
        <f t="shared" si="636"/>
        <v>0</v>
      </c>
      <c r="K1720" s="179"/>
      <c r="L1720" s="183">
        <f t="shared" si="637"/>
        <v>0</v>
      </c>
      <c r="M1720" s="183">
        <f t="shared" si="637"/>
        <v>0</v>
      </c>
      <c r="N1720" s="182">
        <f t="shared" si="638"/>
        <v>0</v>
      </c>
      <c r="O1720" s="182">
        <f t="shared" si="639"/>
        <v>0</v>
      </c>
      <c r="P1720" s="181"/>
      <c r="Q1720" s="199"/>
      <c r="R1720" s="197" t="str">
        <f t="shared" si="640"/>
        <v/>
      </c>
      <c r="S1720" s="197" t="str">
        <f t="shared" si="627"/>
        <v/>
      </c>
    </row>
    <row r="1721" spans="1:19" hidden="1">
      <c r="A1721" s="224" t="s">
        <v>162</v>
      </c>
      <c r="B1721" s="225"/>
      <c r="C1721" s="221"/>
      <c r="D1721" s="222"/>
      <c r="E1721" s="223"/>
      <c r="F1721" s="126">
        <f t="shared" si="634"/>
        <v>0</v>
      </c>
      <c r="G1721" s="206"/>
      <c r="H1721" s="207"/>
      <c r="I1721" s="182">
        <f t="shared" si="635"/>
        <v>0</v>
      </c>
      <c r="J1721" s="182">
        <f t="shared" si="636"/>
        <v>0</v>
      </c>
      <c r="K1721" s="179"/>
      <c r="L1721" s="183">
        <f t="shared" si="637"/>
        <v>0</v>
      </c>
      <c r="M1721" s="183">
        <f t="shared" si="637"/>
        <v>0</v>
      </c>
      <c r="N1721" s="182">
        <f t="shared" si="638"/>
        <v>0</v>
      </c>
      <c r="O1721" s="182">
        <f t="shared" si="639"/>
        <v>0</v>
      </c>
      <c r="P1721" s="181"/>
      <c r="Q1721" s="199"/>
      <c r="R1721" s="197" t="str">
        <f t="shared" si="640"/>
        <v/>
      </c>
      <c r="S1721" s="197" t="str">
        <f t="shared" si="627"/>
        <v/>
      </c>
    </row>
    <row r="1722" spans="1:19" hidden="1">
      <c r="A1722" s="224" t="s">
        <v>162</v>
      </c>
      <c r="B1722" s="225"/>
      <c r="C1722" s="221"/>
      <c r="D1722" s="222"/>
      <c r="E1722" s="223"/>
      <c r="F1722" s="126">
        <f t="shared" si="634"/>
        <v>0</v>
      </c>
      <c r="G1722" s="206"/>
      <c r="H1722" s="207"/>
      <c r="I1722" s="182">
        <f t="shared" si="635"/>
        <v>0</v>
      </c>
      <c r="J1722" s="182">
        <f t="shared" si="636"/>
        <v>0</v>
      </c>
      <c r="K1722" s="179"/>
      <c r="L1722" s="183">
        <f t="shared" si="637"/>
        <v>0</v>
      </c>
      <c r="M1722" s="183">
        <f t="shared" si="637"/>
        <v>0</v>
      </c>
      <c r="N1722" s="182">
        <f t="shared" si="638"/>
        <v>0</v>
      </c>
      <c r="O1722" s="182">
        <f t="shared" si="639"/>
        <v>0</v>
      </c>
      <c r="P1722" s="181"/>
      <c r="Q1722" s="199"/>
      <c r="R1722" s="197" t="str">
        <f t="shared" si="640"/>
        <v/>
      </c>
      <c r="S1722" s="197" t="str">
        <f t="shared" si="627"/>
        <v/>
      </c>
    </row>
    <row r="1723" spans="1:19" hidden="1">
      <c r="A1723" s="224" t="s">
        <v>162</v>
      </c>
      <c r="B1723" s="225"/>
      <c r="C1723" s="221"/>
      <c r="D1723" s="222"/>
      <c r="E1723" s="223"/>
      <c r="F1723" s="126">
        <f t="shared" si="634"/>
        <v>0</v>
      </c>
      <c r="G1723" s="206"/>
      <c r="H1723" s="207"/>
      <c r="I1723" s="182">
        <f t="shared" si="635"/>
        <v>0</v>
      </c>
      <c r="J1723" s="182">
        <f t="shared" si="636"/>
        <v>0</v>
      </c>
      <c r="K1723" s="179"/>
      <c r="L1723" s="183">
        <f t="shared" si="637"/>
        <v>0</v>
      </c>
      <c r="M1723" s="183">
        <f t="shared" si="637"/>
        <v>0</v>
      </c>
      <c r="N1723" s="182">
        <f t="shared" si="638"/>
        <v>0</v>
      </c>
      <c r="O1723" s="182">
        <f t="shared" si="639"/>
        <v>0</v>
      </c>
      <c r="P1723" s="181"/>
      <c r="Q1723" s="199"/>
      <c r="R1723" s="197" t="str">
        <f t="shared" si="640"/>
        <v/>
      </c>
      <c r="S1723" s="197" t="str">
        <f t="shared" si="627"/>
        <v/>
      </c>
    </row>
    <row r="1724" spans="1:19" hidden="1">
      <c r="A1724" s="224" t="s">
        <v>162</v>
      </c>
      <c r="B1724" s="225"/>
      <c r="C1724" s="221"/>
      <c r="D1724" s="222"/>
      <c r="E1724" s="223"/>
      <c r="F1724" s="126">
        <f t="shared" si="634"/>
        <v>0</v>
      </c>
      <c r="G1724" s="206"/>
      <c r="H1724" s="207"/>
      <c r="I1724" s="182">
        <f t="shared" si="635"/>
        <v>0</v>
      </c>
      <c r="J1724" s="182">
        <f t="shared" si="636"/>
        <v>0</v>
      </c>
      <c r="K1724" s="179"/>
      <c r="L1724" s="183">
        <f t="shared" si="637"/>
        <v>0</v>
      </c>
      <c r="M1724" s="183">
        <f t="shared" si="637"/>
        <v>0</v>
      </c>
      <c r="N1724" s="182">
        <f t="shared" si="638"/>
        <v>0</v>
      </c>
      <c r="O1724" s="182">
        <f t="shared" si="639"/>
        <v>0</v>
      </c>
      <c r="P1724" s="181"/>
      <c r="Q1724" s="199"/>
      <c r="R1724" s="197" t="str">
        <f t="shared" si="640"/>
        <v/>
      </c>
      <c r="S1724" s="197" t="str">
        <f t="shared" si="627"/>
        <v/>
      </c>
    </row>
    <row r="1725" spans="1:19" hidden="1">
      <c r="A1725" s="224" t="s">
        <v>162</v>
      </c>
      <c r="B1725" s="225"/>
      <c r="C1725" s="221"/>
      <c r="D1725" s="222"/>
      <c r="E1725" s="223"/>
      <c r="F1725" s="126">
        <f t="shared" si="634"/>
        <v>0</v>
      </c>
      <c r="G1725" s="206"/>
      <c r="H1725" s="207"/>
      <c r="I1725" s="182">
        <f t="shared" si="635"/>
        <v>0</v>
      </c>
      <c r="J1725" s="182">
        <f t="shared" si="636"/>
        <v>0</v>
      </c>
      <c r="K1725" s="179"/>
      <c r="L1725" s="183">
        <f t="shared" si="637"/>
        <v>0</v>
      </c>
      <c r="M1725" s="183">
        <f t="shared" si="637"/>
        <v>0</v>
      </c>
      <c r="N1725" s="182">
        <f t="shared" si="638"/>
        <v>0</v>
      </c>
      <c r="O1725" s="182">
        <f t="shared" si="639"/>
        <v>0</v>
      </c>
      <c r="P1725" s="181"/>
      <c r="Q1725" s="199"/>
      <c r="R1725" s="197" t="str">
        <f t="shared" si="640"/>
        <v/>
      </c>
      <c r="S1725" s="197" t="str">
        <f t="shared" si="627"/>
        <v/>
      </c>
    </row>
    <row r="1726" spans="1:19" hidden="1">
      <c r="A1726" s="224" t="s">
        <v>162</v>
      </c>
      <c r="B1726" s="225"/>
      <c r="C1726" s="221"/>
      <c r="D1726" s="222"/>
      <c r="E1726" s="223"/>
      <c r="F1726" s="126">
        <f t="shared" si="634"/>
        <v>0</v>
      </c>
      <c r="G1726" s="206"/>
      <c r="H1726" s="207"/>
      <c r="I1726" s="182">
        <f t="shared" si="635"/>
        <v>0</v>
      </c>
      <c r="J1726" s="182">
        <f t="shared" si="636"/>
        <v>0</v>
      </c>
      <c r="K1726" s="179"/>
      <c r="L1726" s="183">
        <f t="shared" si="637"/>
        <v>0</v>
      </c>
      <c r="M1726" s="183">
        <f t="shared" si="637"/>
        <v>0</v>
      </c>
      <c r="N1726" s="182">
        <f t="shared" si="638"/>
        <v>0</v>
      </c>
      <c r="O1726" s="182">
        <f t="shared" si="639"/>
        <v>0</v>
      </c>
      <c r="P1726" s="181"/>
      <c r="Q1726" s="199"/>
      <c r="R1726" s="197" t="str">
        <f t="shared" si="640"/>
        <v/>
      </c>
      <c r="S1726" s="197" t="str">
        <f t="shared" si="627"/>
        <v/>
      </c>
    </row>
    <row r="1727" spans="1:19" hidden="1">
      <c r="A1727" s="224" t="s">
        <v>162</v>
      </c>
      <c r="B1727" s="225"/>
      <c r="C1727" s="221"/>
      <c r="D1727" s="222"/>
      <c r="E1727" s="223"/>
      <c r="F1727" s="126">
        <f t="shared" si="634"/>
        <v>0</v>
      </c>
      <c r="G1727" s="206"/>
      <c r="H1727" s="207"/>
      <c r="I1727" s="182">
        <f t="shared" si="635"/>
        <v>0</v>
      </c>
      <c r="J1727" s="182">
        <f t="shared" si="636"/>
        <v>0</v>
      </c>
      <c r="K1727" s="179"/>
      <c r="L1727" s="183">
        <f t="shared" si="637"/>
        <v>0</v>
      </c>
      <c r="M1727" s="183">
        <f t="shared" si="637"/>
        <v>0</v>
      </c>
      <c r="N1727" s="182">
        <f t="shared" si="638"/>
        <v>0</v>
      </c>
      <c r="O1727" s="182">
        <f t="shared" si="639"/>
        <v>0</v>
      </c>
      <c r="P1727" s="181"/>
      <c r="Q1727" s="199"/>
      <c r="R1727" s="197" t="str">
        <f t="shared" si="640"/>
        <v/>
      </c>
      <c r="S1727" s="197" t="str">
        <f t="shared" si="627"/>
        <v/>
      </c>
    </row>
    <row r="1728" spans="1:19" hidden="1">
      <c r="A1728" s="224" t="s">
        <v>162</v>
      </c>
      <c r="B1728" s="225"/>
      <c r="C1728" s="221"/>
      <c r="D1728" s="222"/>
      <c r="E1728" s="223"/>
      <c r="F1728" s="126">
        <f t="shared" si="634"/>
        <v>0</v>
      </c>
      <c r="G1728" s="206"/>
      <c r="H1728" s="207"/>
      <c r="I1728" s="182">
        <f t="shared" si="635"/>
        <v>0</v>
      </c>
      <c r="J1728" s="182">
        <f t="shared" si="636"/>
        <v>0</v>
      </c>
      <c r="K1728" s="179"/>
      <c r="L1728" s="183">
        <f t="shared" si="637"/>
        <v>0</v>
      </c>
      <c r="M1728" s="183">
        <f t="shared" si="637"/>
        <v>0</v>
      </c>
      <c r="N1728" s="182">
        <f t="shared" si="638"/>
        <v>0</v>
      </c>
      <c r="O1728" s="182">
        <f t="shared" si="639"/>
        <v>0</v>
      </c>
      <c r="P1728" s="181"/>
      <c r="Q1728" s="199"/>
      <c r="R1728" s="197" t="str">
        <f t="shared" si="640"/>
        <v/>
      </c>
      <c r="S1728" s="197" t="str">
        <f t="shared" si="627"/>
        <v/>
      </c>
    </row>
    <row r="1729" spans="1:19" hidden="1">
      <c r="A1729" s="224" t="s">
        <v>162</v>
      </c>
      <c r="B1729" s="225"/>
      <c r="C1729" s="221"/>
      <c r="D1729" s="222"/>
      <c r="E1729" s="223"/>
      <c r="F1729" s="126">
        <f t="shared" si="634"/>
        <v>0</v>
      </c>
      <c r="G1729" s="206"/>
      <c r="H1729" s="207"/>
      <c r="I1729" s="182">
        <f t="shared" si="635"/>
        <v>0</v>
      </c>
      <c r="J1729" s="182">
        <f t="shared" si="636"/>
        <v>0</v>
      </c>
      <c r="K1729" s="179"/>
      <c r="L1729" s="183">
        <f t="shared" si="637"/>
        <v>0</v>
      </c>
      <c r="M1729" s="183">
        <f t="shared" si="637"/>
        <v>0</v>
      </c>
      <c r="N1729" s="182">
        <f t="shared" si="638"/>
        <v>0</v>
      </c>
      <c r="O1729" s="182">
        <f t="shared" si="639"/>
        <v>0</v>
      </c>
      <c r="P1729" s="181"/>
      <c r="Q1729" s="199"/>
      <c r="R1729" s="197" t="str">
        <f t="shared" si="640"/>
        <v/>
      </c>
      <c r="S1729" s="197" t="str">
        <f t="shared" si="627"/>
        <v/>
      </c>
    </row>
    <row r="1730" spans="1:19" hidden="1">
      <c r="A1730" s="224" t="s">
        <v>162</v>
      </c>
      <c r="B1730" s="225"/>
      <c r="C1730" s="221"/>
      <c r="D1730" s="222"/>
      <c r="E1730" s="223"/>
      <c r="F1730" s="126">
        <f t="shared" si="634"/>
        <v>0</v>
      </c>
      <c r="G1730" s="206"/>
      <c r="H1730" s="207"/>
      <c r="I1730" s="182">
        <f t="shared" si="635"/>
        <v>0</v>
      </c>
      <c r="J1730" s="182">
        <f t="shared" si="636"/>
        <v>0</v>
      </c>
      <c r="K1730" s="179"/>
      <c r="L1730" s="183">
        <f t="shared" si="637"/>
        <v>0</v>
      </c>
      <c r="M1730" s="183">
        <f t="shared" si="637"/>
        <v>0</v>
      </c>
      <c r="N1730" s="182">
        <f t="shared" si="638"/>
        <v>0</v>
      </c>
      <c r="O1730" s="182">
        <f t="shared" si="639"/>
        <v>0</v>
      </c>
      <c r="P1730" s="181"/>
      <c r="Q1730" s="199"/>
      <c r="R1730" s="197" t="str">
        <f t="shared" si="640"/>
        <v/>
      </c>
      <c r="S1730" s="197" t="str">
        <f t="shared" si="627"/>
        <v/>
      </c>
    </row>
    <row r="1731" spans="1:19" hidden="1">
      <c r="A1731" s="224" t="s">
        <v>162</v>
      </c>
      <c r="B1731" s="225"/>
      <c r="C1731" s="221"/>
      <c r="D1731" s="222"/>
      <c r="E1731" s="223"/>
      <c r="F1731" s="126">
        <f t="shared" si="634"/>
        <v>0</v>
      </c>
      <c r="G1731" s="206"/>
      <c r="H1731" s="207"/>
      <c r="I1731" s="182">
        <f t="shared" si="635"/>
        <v>0</v>
      </c>
      <c r="J1731" s="182">
        <f t="shared" si="636"/>
        <v>0</v>
      </c>
      <c r="K1731" s="179"/>
      <c r="L1731" s="183">
        <f t="shared" si="637"/>
        <v>0</v>
      </c>
      <c r="M1731" s="183">
        <f t="shared" si="637"/>
        <v>0</v>
      </c>
      <c r="N1731" s="182">
        <f t="shared" si="638"/>
        <v>0</v>
      </c>
      <c r="O1731" s="182">
        <f t="shared" si="639"/>
        <v>0</v>
      </c>
      <c r="P1731" s="181"/>
      <c r="Q1731" s="199"/>
      <c r="R1731" s="197" t="str">
        <f t="shared" si="640"/>
        <v/>
      </c>
      <c r="S1731" s="197" t="str">
        <f t="shared" si="627"/>
        <v/>
      </c>
    </row>
    <row r="1732" spans="1:19" hidden="1">
      <c r="A1732" s="224" t="s">
        <v>162</v>
      </c>
      <c r="B1732" s="225"/>
      <c r="C1732" s="221"/>
      <c r="D1732" s="222"/>
      <c r="E1732" s="223"/>
      <c r="F1732" s="126">
        <f t="shared" si="634"/>
        <v>0</v>
      </c>
      <c r="G1732" s="206"/>
      <c r="H1732" s="207"/>
      <c r="I1732" s="182">
        <f t="shared" si="635"/>
        <v>0</v>
      </c>
      <c r="J1732" s="182">
        <f t="shared" si="636"/>
        <v>0</v>
      </c>
      <c r="K1732" s="179"/>
      <c r="L1732" s="183">
        <f t="shared" si="637"/>
        <v>0</v>
      </c>
      <c r="M1732" s="183">
        <f t="shared" si="637"/>
        <v>0</v>
      </c>
      <c r="N1732" s="182">
        <f t="shared" si="638"/>
        <v>0</v>
      </c>
      <c r="O1732" s="182">
        <f t="shared" si="639"/>
        <v>0</v>
      </c>
      <c r="P1732" s="181"/>
      <c r="Q1732" s="199"/>
      <c r="R1732" s="197" t="str">
        <f t="shared" si="640"/>
        <v/>
      </c>
      <c r="S1732" s="197" t="str">
        <f t="shared" si="627"/>
        <v/>
      </c>
    </row>
    <row r="1733" spans="1:19" hidden="1">
      <c r="A1733" s="224" t="s">
        <v>162</v>
      </c>
      <c r="B1733" s="225"/>
      <c r="C1733" s="221"/>
      <c r="D1733" s="222"/>
      <c r="E1733" s="223"/>
      <c r="F1733" s="126">
        <f t="shared" si="634"/>
        <v>0</v>
      </c>
      <c r="G1733" s="206"/>
      <c r="H1733" s="207"/>
      <c r="I1733" s="182">
        <f t="shared" si="635"/>
        <v>0</v>
      </c>
      <c r="J1733" s="182">
        <f t="shared" si="636"/>
        <v>0</v>
      </c>
      <c r="K1733" s="179"/>
      <c r="L1733" s="183">
        <f t="shared" si="637"/>
        <v>0</v>
      </c>
      <c r="M1733" s="183">
        <f t="shared" si="637"/>
        <v>0</v>
      </c>
      <c r="N1733" s="182">
        <f t="shared" si="638"/>
        <v>0</v>
      </c>
      <c r="O1733" s="182">
        <f t="shared" si="639"/>
        <v>0</v>
      </c>
      <c r="P1733" s="181"/>
      <c r="Q1733" s="199"/>
      <c r="R1733" s="197" t="str">
        <f t="shared" si="640"/>
        <v/>
      </c>
      <c r="S1733" s="197" t="str">
        <f t="shared" si="627"/>
        <v/>
      </c>
    </row>
    <row r="1734" spans="1:19" hidden="1">
      <c r="A1734" s="224" t="s">
        <v>162</v>
      </c>
      <c r="B1734" s="225"/>
      <c r="C1734" s="221"/>
      <c r="D1734" s="222"/>
      <c r="E1734" s="223"/>
      <c r="F1734" s="126">
        <f t="shared" si="634"/>
        <v>0</v>
      </c>
      <c r="G1734" s="206"/>
      <c r="H1734" s="207"/>
      <c r="I1734" s="182">
        <f t="shared" si="635"/>
        <v>0</v>
      </c>
      <c r="J1734" s="182">
        <f t="shared" si="636"/>
        <v>0</v>
      </c>
      <c r="K1734" s="179"/>
      <c r="L1734" s="183">
        <f t="shared" si="637"/>
        <v>0</v>
      </c>
      <c r="M1734" s="183">
        <f t="shared" si="637"/>
        <v>0</v>
      </c>
      <c r="N1734" s="182">
        <f t="shared" si="638"/>
        <v>0</v>
      </c>
      <c r="O1734" s="182">
        <f t="shared" si="639"/>
        <v>0</v>
      </c>
      <c r="P1734" s="181"/>
      <c r="Q1734" s="199"/>
      <c r="R1734" s="197" t="str">
        <f t="shared" si="640"/>
        <v/>
      </c>
      <c r="S1734" s="197" t="str">
        <f t="shared" si="627"/>
        <v/>
      </c>
    </row>
    <row r="1735" spans="1:19" hidden="1">
      <c r="A1735" s="224" t="s">
        <v>162</v>
      </c>
      <c r="B1735" s="225"/>
      <c r="C1735" s="221"/>
      <c r="D1735" s="222"/>
      <c r="E1735" s="223"/>
      <c r="F1735" s="126">
        <f t="shared" si="634"/>
        <v>0</v>
      </c>
      <c r="G1735" s="206"/>
      <c r="H1735" s="207"/>
      <c r="I1735" s="182">
        <f t="shared" si="635"/>
        <v>0</v>
      </c>
      <c r="J1735" s="182">
        <f t="shared" si="636"/>
        <v>0</v>
      </c>
      <c r="K1735" s="179"/>
      <c r="L1735" s="183">
        <f t="shared" si="637"/>
        <v>0</v>
      </c>
      <c r="M1735" s="183">
        <f t="shared" si="637"/>
        <v>0</v>
      </c>
      <c r="N1735" s="182">
        <f t="shared" si="638"/>
        <v>0</v>
      </c>
      <c r="O1735" s="182">
        <f t="shared" si="639"/>
        <v>0</v>
      </c>
      <c r="P1735" s="181"/>
      <c r="Q1735" s="199"/>
      <c r="R1735" s="197" t="str">
        <f t="shared" si="640"/>
        <v/>
      </c>
      <c r="S1735" s="197" t="str">
        <f t="shared" ref="S1735:S1798" si="641">IF(Q1735="X","x",IF(Q1735="xx","x",IF(OR(J1735&gt;0,O1735&gt;0),"x","")))</f>
        <v/>
      </c>
    </row>
    <row r="1736" spans="1:19" hidden="1">
      <c r="A1736" s="224" t="s">
        <v>162</v>
      </c>
      <c r="B1736" s="225"/>
      <c r="C1736" s="221"/>
      <c r="D1736" s="222"/>
      <c r="E1736" s="223"/>
      <c r="F1736" s="126">
        <f t="shared" si="634"/>
        <v>0</v>
      </c>
      <c r="G1736" s="206"/>
      <c r="H1736" s="207"/>
      <c r="I1736" s="182">
        <f t="shared" si="635"/>
        <v>0</v>
      </c>
      <c r="J1736" s="182">
        <f t="shared" si="636"/>
        <v>0</v>
      </c>
      <c r="K1736" s="179"/>
      <c r="L1736" s="183">
        <f t="shared" si="637"/>
        <v>0</v>
      </c>
      <c r="M1736" s="183">
        <f t="shared" si="637"/>
        <v>0</v>
      </c>
      <c r="N1736" s="182">
        <f t="shared" si="638"/>
        <v>0</v>
      </c>
      <c r="O1736" s="182">
        <f t="shared" si="639"/>
        <v>0</v>
      </c>
      <c r="P1736" s="181"/>
      <c r="Q1736" s="199"/>
      <c r="R1736" s="197" t="str">
        <f t="shared" si="640"/>
        <v/>
      </c>
      <c r="S1736" s="197" t="str">
        <f t="shared" si="641"/>
        <v/>
      </c>
    </row>
    <row r="1737" spans="1:19" hidden="1">
      <c r="A1737" s="224" t="s">
        <v>162</v>
      </c>
      <c r="B1737" s="225"/>
      <c r="C1737" s="221"/>
      <c r="D1737" s="222"/>
      <c r="E1737" s="223"/>
      <c r="F1737" s="126">
        <f t="shared" si="634"/>
        <v>0</v>
      </c>
      <c r="G1737" s="206"/>
      <c r="H1737" s="207"/>
      <c r="I1737" s="182">
        <f t="shared" si="635"/>
        <v>0</v>
      </c>
      <c r="J1737" s="182">
        <f t="shared" si="636"/>
        <v>0</v>
      </c>
      <c r="K1737" s="179"/>
      <c r="L1737" s="183">
        <f t="shared" si="637"/>
        <v>0</v>
      </c>
      <c r="M1737" s="183">
        <f t="shared" si="637"/>
        <v>0</v>
      </c>
      <c r="N1737" s="182">
        <f t="shared" si="638"/>
        <v>0</v>
      </c>
      <c r="O1737" s="182">
        <f t="shared" si="639"/>
        <v>0</v>
      </c>
      <c r="P1737" s="181"/>
      <c r="Q1737" s="199"/>
      <c r="R1737" s="197" t="str">
        <f t="shared" si="640"/>
        <v/>
      </c>
      <c r="S1737" s="197" t="str">
        <f t="shared" si="641"/>
        <v/>
      </c>
    </row>
    <row r="1738" spans="1:19" hidden="1">
      <c r="A1738" s="224" t="s">
        <v>162</v>
      </c>
      <c r="B1738" s="225"/>
      <c r="C1738" s="221"/>
      <c r="D1738" s="222"/>
      <c r="E1738" s="223"/>
      <c r="F1738" s="126">
        <f t="shared" si="634"/>
        <v>0</v>
      </c>
      <c r="G1738" s="206"/>
      <c r="H1738" s="207"/>
      <c r="I1738" s="182">
        <f t="shared" si="635"/>
        <v>0</v>
      </c>
      <c r="J1738" s="182">
        <f t="shared" si="636"/>
        <v>0</v>
      </c>
      <c r="K1738" s="179"/>
      <c r="L1738" s="183">
        <f t="shared" si="637"/>
        <v>0</v>
      </c>
      <c r="M1738" s="183">
        <f t="shared" si="637"/>
        <v>0</v>
      </c>
      <c r="N1738" s="182">
        <f t="shared" si="638"/>
        <v>0</v>
      </c>
      <c r="O1738" s="182">
        <f t="shared" si="639"/>
        <v>0</v>
      </c>
      <c r="P1738" s="181"/>
      <c r="Q1738" s="199"/>
      <c r="R1738" s="197" t="str">
        <f t="shared" si="640"/>
        <v/>
      </c>
      <c r="S1738" s="197" t="str">
        <f t="shared" si="641"/>
        <v/>
      </c>
    </row>
    <row r="1739" spans="1:19" hidden="1">
      <c r="A1739" s="224" t="s">
        <v>162</v>
      </c>
      <c r="B1739" s="225"/>
      <c r="C1739" s="221"/>
      <c r="D1739" s="222"/>
      <c r="E1739" s="223"/>
      <c r="F1739" s="126">
        <f t="shared" si="634"/>
        <v>0</v>
      </c>
      <c r="G1739" s="206"/>
      <c r="H1739" s="207"/>
      <c r="I1739" s="182">
        <f t="shared" si="635"/>
        <v>0</v>
      </c>
      <c r="J1739" s="182">
        <f t="shared" si="636"/>
        <v>0</v>
      </c>
      <c r="K1739" s="179"/>
      <c r="L1739" s="183">
        <f t="shared" si="637"/>
        <v>0</v>
      </c>
      <c r="M1739" s="183">
        <f t="shared" si="637"/>
        <v>0</v>
      </c>
      <c r="N1739" s="182">
        <f t="shared" si="638"/>
        <v>0</v>
      </c>
      <c r="O1739" s="182">
        <f t="shared" si="639"/>
        <v>0</v>
      </c>
      <c r="P1739" s="181"/>
      <c r="Q1739" s="199"/>
      <c r="R1739" s="197" t="str">
        <f t="shared" si="640"/>
        <v/>
      </c>
      <c r="S1739" s="197" t="str">
        <f t="shared" si="641"/>
        <v/>
      </c>
    </row>
    <row r="1740" spans="1:19" hidden="1">
      <c r="A1740" s="224" t="s">
        <v>162</v>
      </c>
      <c r="B1740" s="225"/>
      <c r="C1740" s="221"/>
      <c r="D1740" s="222"/>
      <c r="E1740" s="223"/>
      <c r="F1740" s="126">
        <f t="shared" si="634"/>
        <v>0</v>
      </c>
      <c r="G1740" s="206"/>
      <c r="H1740" s="207"/>
      <c r="I1740" s="182">
        <f t="shared" si="635"/>
        <v>0</v>
      </c>
      <c r="J1740" s="182">
        <f t="shared" si="636"/>
        <v>0</v>
      </c>
      <c r="K1740" s="179"/>
      <c r="L1740" s="183">
        <f t="shared" si="637"/>
        <v>0</v>
      </c>
      <c r="M1740" s="183">
        <f t="shared" si="637"/>
        <v>0</v>
      </c>
      <c r="N1740" s="182">
        <f t="shared" si="638"/>
        <v>0</v>
      </c>
      <c r="O1740" s="182">
        <f t="shared" si="639"/>
        <v>0</v>
      </c>
      <c r="P1740" s="181"/>
      <c r="Q1740" s="199"/>
      <c r="R1740" s="197" t="str">
        <f t="shared" si="640"/>
        <v/>
      </c>
      <c r="S1740" s="197" t="str">
        <f t="shared" si="641"/>
        <v/>
      </c>
    </row>
    <row r="1741" spans="1:19" hidden="1">
      <c r="A1741" s="224" t="s">
        <v>162</v>
      </c>
      <c r="B1741" s="225"/>
      <c r="C1741" s="221"/>
      <c r="D1741" s="222"/>
      <c r="E1741" s="223"/>
      <c r="F1741" s="126">
        <f t="shared" si="634"/>
        <v>0</v>
      </c>
      <c r="G1741" s="206"/>
      <c r="H1741" s="207"/>
      <c r="I1741" s="182">
        <f t="shared" si="635"/>
        <v>0</v>
      </c>
      <c r="J1741" s="182">
        <f t="shared" si="636"/>
        <v>0</v>
      </c>
      <c r="K1741" s="179"/>
      <c r="L1741" s="183">
        <f t="shared" si="637"/>
        <v>0</v>
      </c>
      <c r="M1741" s="183">
        <f t="shared" si="637"/>
        <v>0</v>
      </c>
      <c r="N1741" s="182">
        <f t="shared" si="638"/>
        <v>0</v>
      </c>
      <c r="O1741" s="182">
        <f t="shared" si="639"/>
        <v>0</v>
      </c>
      <c r="P1741" s="181"/>
      <c r="Q1741" s="199"/>
      <c r="R1741" s="197" t="str">
        <f t="shared" si="640"/>
        <v/>
      </c>
      <c r="S1741" s="197" t="str">
        <f t="shared" si="641"/>
        <v/>
      </c>
    </row>
    <row r="1742" spans="1:19" hidden="1">
      <c r="A1742" s="224" t="s">
        <v>162</v>
      </c>
      <c r="B1742" s="225"/>
      <c r="C1742" s="221"/>
      <c r="D1742" s="222"/>
      <c r="E1742" s="223"/>
      <c r="F1742" s="126">
        <f t="shared" si="634"/>
        <v>0</v>
      </c>
      <c r="G1742" s="206"/>
      <c r="H1742" s="207"/>
      <c r="I1742" s="182">
        <f t="shared" si="635"/>
        <v>0</v>
      </c>
      <c r="J1742" s="182">
        <f t="shared" si="636"/>
        <v>0</v>
      </c>
      <c r="K1742" s="179"/>
      <c r="L1742" s="183">
        <f t="shared" si="637"/>
        <v>0</v>
      </c>
      <c r="M1742" s="183">
        <f t="shared" si="637"/>
        <v>0</v>
      </c>
      <c r="N1742" s="182">
        <f t="shared" si="638"/>
        <v>0</v>
      </c>
      <c r="O1742" s="182">
        <f t="shared" si="639"/>
        <v>0</v>
      </c>
      <c r="P1742" s="181"/>
      <c r="Q1742" s="199"/>
      <c r="R1742" s="197" t="str">
        <f t="shared" si="640"/>
        <v/>
      </c>
      <c r="S1742" s="197" t="str">
        <f t="shared" si="641"/>
        <v/>
      </c>
    </row>
    <row r="1743" spans="1:19" hidden="1">
      <c r="A1743" s="224" t="s">
        <v>162</v>
      </c>
      <c r="B1743" s="225"/>
      <c r="C1743" s="221"/>
      <c r="D1743" s="222"/>
      <c r="E1743" s="223"/>
      <c r="F1743" s="126">
        <f t="shared" si="634"/>
        <v>0</v>
      </c>
      <c r="G1743" s="206"/>
      <c r="H1743" s="207"/>
      <c r="I1743" s="182">
        <f t="shared" si="635"/>
        <v>0</v>
      </c>
      <c r="J1743" s="182">
        <f t="shared" si="636"/>
        <v>0</v>
      </c>
      <c r="K1743" s="179"/>
      <c r="L1743" s="183">
        <f t="shared" si="637"/>
        <v>0</v>
      </c>
      <c r="M1743" s="183">
        <f t="shared" si="637"/>
        <v>0</v>
      </c>
      <c r="N1743" s="182">
        <f t="shared" si="638"/>
        <v>0</v>
      </c>
      <c r="O1743" s="182">
        <f t="shared" si="639"/>
        <v>0</v>
      </c>
      <c r="P1743" s="181"/>
      <c r="Q1743" s="199"/>
      <c r="R1743" s="197" t="str">
        <f t="shared" si="640"/>
        <v/>
      </c>
      <c r="S1743" s="197" t="str">
        <f t="shared" si="641"/>
        <v/>
      </c>
    </row>
    <row r="1744" spans="1:19" hidden="1">
      <c r="A1744" s="224" t="s">
        <v>162</v>
      </c>
      <c r="B1744" s="225"/>
      <c r="C1744" s="221"/>
      <c r="D1744" s="222"/>
      <c r="E1744" s="223"/>
      <c r="F1744" s="126">
        <f t="shared" si="634"/>
        <v>0</v>
      </c>
      <c r="G1744" s="206"/>
      <c r="H1744" s="207"/>
      <c r="I1744" s="182">
        <f t="shared" si="635"/>
        <v>0</v>
      </c>
      <c r="J1744" s="182">
        <f t="shared" si="636"/>
        <v>0</v>
      </c>
      <c r="K1744" s="179"/>
      <c r="L1744" s="183">
        <f t="shared" si="637"/>
        <v>0</v>
      </c>
      <c r="M1744" s="183">
        <f t="shared" si="637"/>
        <v>0</v>
      </c>
      <c r="N1744" s="182">
        <f t="shared" si="638"/>
        <v>0</v>
      </c>
      <c r="O1744" s="182">
        <f t="shared" si="639"/>
        <v>0</v>
      </c>
      <c r="P1744" s="181"/>
      <c r="Q1744" s="199"/>
      <c r="R1744" s="197" t="str">
        <f t="shared" si="640"/>
        <v/>
      </c>
      <c r="S1744" s="197" t="str">
        <f t="shared" si="641"/>
        <v/>
      </c>
    </row>
    <row r="1745" spans="1:19" hidden="1">
      <c r="A1745" s="224" t="s">
        <v>162</v>
      </c>
      <c r="B1745" s="225"/>
      <c r="C1745" s="221"/>
      <c r="D1745" s="222"/>
      <c r="E1745" s="223"/>
      <c r="F1745" s="126">
        <f t="shared" si="634"/>
        <v>0</v>
      </c>
      <c r="G1745" s="206"/>
      <c r="H1745" s="207"/>
      <c r="I1745" s="182">
        <f t="shared" si="635"/>
        <v>0</v>
      </c>
      <c r="J1745" s="182">
        <f t="shared" si="636"/>
        <v>0</v>
      </c>
      <c r="K1745" s="179"/>
      <c r="L1745" s="183">
        <f t="shared" si="637"/>
        <v>0</v>
      </c>
      <c r="M1745" s="183">
        <f t="shared" si="637"/>
        <v>0</v>
      </c>
      <c r="N1745" s="182">
        <f t="shared" si="638"/>
        <v>0</v>
      </c>
      <c r="O1745" s="182">
        <f t="shared" si="639"/>
        <v>0</v>
      </c>
      <c r="P1745" s="181"/>
      <c r="Q1745" s="199"/>
      <c r="R1745" s="197" t="str">
        <f t="shared" si="640"/>
        <v/>
      </c>
      <c r="S1745" s="197" t="str">
        <f t="shared" si="641"/>
        <v/>
      </c>
    </row>
    <row r="1746" spans="1:19" hidden="1">
      <c r="A1746" s="224" t="s">
        <v>162</v>
      </c>
      <c r="B1746" s="225"/>
      <c r="C1746" s="221"/>
      <c r="D1746" s="222"/>
      <c r="E1746" s="223"/>
      <c r="F1746" s="126">
        <f t="shared" si="634"/>
        <v>0</v>
      </c>
      <c r="G1746" s="206"/>
      <c r="H1746" s="207"/>
      <c r="I1746" s="182">
        <f t="shared" si="635"/>
        <v>0</v>
      </c>
      <c r="J1746" s="182">
        <f t="shared" si="636"/>
        <v>0</v>
      </c>
      <c r="K1746" s="179"/>
      <c r="L1746" s="183">
        <f t="shared" si="637"/>
        <v>0</v>
      </c>
      <c r="M1746" s="183">
        <f t="shared" si="637"/>
        <v>0</v>
      </c>
      <c r="N1746" s="182">
        <f t="shared" si="638"/>
        <v>0</v>
      </c>
      <c r="O1746" s="182">
        <f t="shared" si="639"/>
        <v>0</v>
      </c>
      <c r="P1746" s="181"/>
      <c r="Q1746" s="199"/>
      <c r="R1746" s="197" t="str">
        <f t="shared" si="640"/>
        <v/>
      </c>
      <c r="S1746" s="197" t="str">
        <f t="shared" si="641"/>
        <v/>
      </c>
    </row>
    <row r="1747" spans="1:19" hidden="1">
      <c r="A1747" s="224" t="s">
        <v>162</v>
      </c>
      <c r="B1747" s="225"/>
      <c r="C1747" s="221"/>
      <c r="D1747" s="222"/>
      <c r="E1747" s="223"/>
      <c r="F1747" s="126">
        <f t="shared" si="634"/>
        <v>0</v>
      </c>
      <c r="G1747" s="206"/>
      <c r="H1747" s="207"/>
      <c r="I1747" s="182">
        <f t="shared" si="635"/>
        <v>0</v>
      </c>
      <c r="J1747" s="182">
        <f t="shared" si="636"/>
        <v>0</v>
      </c>
      <c r="K1747" s="179"/>
      <c r="L1747" s="183">
        <f t="shared" si="637"/>
        <v>0</v>
      </c>
      <c r="M1747" s="183">
        <f t="shared" si="637"/>
        <v>0</v>
      </c>
      <c r="N1747" s="182">
        <f t="shared" si="638"/>
        <v>0</v>
      </c>
      <c r="O1747" s="182">
        <f t="shared" si="639"/>
        <v>0</v>
      </c>
      <c r="P1747" s="181"/>
      <c r="Q1747" s="199"/>
      <c r="R1747" s="197" t="str">
        <f t="shared" si="640"/>
        <v/>
      </c>
      <c r="S1747" s="197" t="str">
        <f t="shared" si="641"/>
        <v/>
      </c>
    </row>
    <row r="1748" spans="1:19" hidden="1">
      <c r="A1748" s="224" t="s">
        <v>162</v>
      </c>
      <c r="B1748" s="225"/>
      <c r="C1748" s="221"/>
      <c r="D1748" s="222"/>
      <c r="E1748" s="223"/>
      <c r="F1748" s="126">
        <f t="shared" si="634"/>
        <v>0</v>
      </c>
      <c r="G1748" s="206"/>
      <c r="H1748" s="207"/>
      <c r="I1748" s="182">
        <f t="shared" si="635"/>
        <v>0</v>
      </c>
      <c r="J1748" s="182">
        <f t="shared" si="636"/>
        <v>0</v>
      </c>
      <c r="K1748" s="179"/>
      <c r="L1748" s="183">
        <f t="shared" si="637"/>
        <v>0</v>
      </c>
      <c r="M1748" s="183">
        <f t="shared" si="637"/>
        <v>0</v>
      </c>
      <c r="N1748" s="182">
        <f t="shared" si="638"/>
        <v>0</v>
      </c>
      <c r="O1748" s="182">
        <f t="shared" si="639"/>
        <v>0</v>
      </c>
      <c r="P1748" s="181"/>
      <c r="Q1748" s="199"/>
      <c r="R1748" s="197" t="str">
        <f t="shared" si="640"/>
        <v/>
      </c>
      <c r="S1748" s="197" t="str">
        <f t="shared" si="641"/>
        <v/>
      </c>
    </row>
    <row r="1749" spans="1:19" hidden="1">
      <c r="A1749" s="224" t="s">
        <v>162</v>
      </c>
      <c r="B1749" s="225"/>
      <c r="C1749" s="221"/>
      <c r="D1749" s="222"/>
      <c r="E1749" s="223"/>
      <c r="F1749" s="126">
        <f t="shared" si="634"/>
        <v>0</v>
      </c>
      <c r="G1749" s="206"/>
      <c r="H1749" s="207"/>
      <c r="I1749" s="182">
        <f t="shared" si="635"/>
        <v>0</v>
      </c>
      <c r="J1749" s="182">
        <f t="shared" si="636"/>
        <v>0</v>
      </c>
      <c r="K1749" s="179"/>
      <c r="L1749" s="183">
        <f t="shared" si="637"/>
        <v>0</v>
      </c>
      <c r="M1749" s="183">
        <f t="shared" si="637"/>
        <v>0</v>
      </c>
      <c r="N1749" s="182">
        <f t="shared" si="638"/>
        <v>0</v>
      </c>
      <c r="O1749" s="182">
        <f t="shared" si="639"/>
        <v>0</v>
      </c>
      <c r="P1749" s="181"/>
      <c r="Q1749" s="199"/>
      <c r="R1749" s="197" t="str">
        <f t="shared" si="640"/>
        <v/>
      </c>
      <c r="S1749" s="197" t="str">
        <f t="shared" si="641"/>
        <v/>
      </c>
    </row>
    <row r="1750" spans="1:19" hidden="1">
      <c r="A1750" s="224" t="s">
        <v>162</v>
      </c>
      <c r="B1750" s="225"/>
      <c r="C1750" s="221"/>
      <c r="D1750" s="222"/>
      <c r="E1750" s="223"/>
      <c r="F1750" s="126">
        <f t="shared" si="634"/>
        <v>0</v>
      </c>
      <c r="G1750" s="206"/>
      <c r="H1750" s="207"/>
      <c r="I1750" s="182">
        <f t="shared" si="635"/>
        <v>0</v>
      </c>
      <c r="J1750" s="182">
        <f t="shared" si="636"/>
        <v>0</v>
      </c>
      <c r="K1750" s="179"/>
      <c r="L1750" s="183">
        <f t="shared" si="637"/>
        <v>0</v>
      </c>
      <c r="M1750" s="183">
        <f t="shared" si="637"/>
        <v>0</v>
      </c>
      <c r="N1750" s="182">
        <f t="shared" si="638"/>
        <v>0</v>
      </c>
      <c r="O1750" s="182">
        <f t="shared" si="639"/>
        <v>0</v>
      </c>
      <c r="P1750" s="181"/>
      <c r="Q1750" s="199"/>
      <c r="R1750" s="197" t="str">
        <f t="shared" si="640"/>
        <v/>
      </c>
      <c r="S1750" s="197" t="str">
        <f t="shared" si="641"/>
        <v/>
      </c>
    </row>
    <row r="1751" spans="1:19" hidden="1">
      <c r="A1751" s="224" t="s">
        <v>162</v>
      </c>
      <c r="B1751" s="225"/>
      <c r="C1751" s="221"/>
      <c r="D1751" s="222"/>
      <c r="E1751" s="223"/>
      <c r="F1751" s="126">
        <f t="shared" si="634"/>
        <v>0</v>
      </c>
      <c r="G1751" s="206"/>
      <c r="H1751" s="207"/>
      <c r="I1751" s="182">
        <f t="shared" si="635"/>
        <v>0</v>
      </c>
      <c r="J1751" s="182">
        <f t="shared" si="636"/>
        <v>0</v>
      </c>
      <c r="K1751" s="179"/>
      <c r="L1751" s="183">
        <f t="shared" si="637"/>
        <v>0</v>
      </c>
      <c r="M1751" s="183">
        <f t="shared" si="637"/>
        <v>0</v>
      </c>
      <c r="N1751" s="182">
        <f t="shared" si="638"/>
        <v>0</v>
      </c>
      <c r="O1751" s="182">
        <f t="shared" si="639"/>
        <v>0</v>
      </c>
      <c r="P1751" s="181"/>
      <c r="Q1751" s="199"/>
      <c r="R1751" s="197" t="str">
        <f t="shared" si="640"/>
        <v/>
      </c>
      <c r="S1751" s="197" t="str">
        <f t="shared" si="641"/>
        <v/>
      </c>
    </row>
    <row r="1752" spans="1:19" hidden="1">
      <c r="A1752" s="224" t="s">
        <v>162</v>
      </c>
      <c r="B1752" s="225"/>
      <c r="C1752" s="221"/>
      <c r="D1752" s="222"/>
      <c r="E1752" s="223"/>
      <c r="F1752" s="126">
        <f t="shared" si="634"/>
        <v>0</v>
      </c>
      <c r="G1752" s="206"/>
      <c r="H1752" s="207"/>
      <c r="I1752" s="182">
        <f t="shared" si="635"/>
        <v>0</v>
      </c>
      <c r="J1752" s="182">
        <f t="shared" si="636"/>
        <v>0</v>
      </c>
      <c r="K1752" s="179"/>
      <c r="L1752" s="183">
        <f t="shared" si="637"/>
        <v>0</v>
      </c>
      <c r="M1752" s="183">
        <f t="shared" si="637"/>
        <v>0</v>
      </c>
      <c r="N1752" s="182">
        <f t="shared" si="638"/>
        <v>0</v>
      </c>
      <c r="O1752" s="182">
        <f t="shared" si="639"/>
        <v>0</v>
      </c>
      <c r="P1752" s="181"/>
      <c r="Q1752" s="199"/>
      <c r="R1752" s="197" t="str">
        <f t="shared" si="640"/>
        <v/>
      </c>
      <c r="S1752" s="197" t="str">
        <f t="shared" si="641"/>
        <v/>
      </c>
    </row>
    <row r="1753" spans="1:19" hidden="1">
      <c r="A1753" s="224" t="s">
        <v>162</v>
      </c>
      <c r="B1753" s="225"/>
      <c r="C1753" s="221"/>
      <c r="D1753" s="222"/>
      <c r="E1753" s="223"/>
      <c r="F1753" s="126">
        <f t="shared" si="634"/>
        <v>0</v>
      </c>
      <c r="G1753" s="206"/>
      <c r="H1753" s="207"/>
      <c r="I1753" s="182">
        <f t="shared" si="635"/>
        <v>0</v>
      </c>
      <c r="J1753" s="182">
        <f t="shared" si="636"/>
        <v>0</v>
      </c>
      <c r="K1753" s="179"/>
      <c r="L1753" s="183">
        <f t="shared" si="637"/>
        <v>0</v>
      </c>
      <c r="M1753" s="183">
        <f t="shared" si="637"/>
        <v>0</v>
      </c>
      <c r="N1753" s="182">
        <f t="shared" si="638"/>
        <v>0</v>
      </c>
      <c r="O1753" s="182">
        <f t="shared" si="639"/>
        <v>0</v>
      </c>
      <c r="P1753" s="181"/>
      <c r="Q1753" s="199"/>
      <c r="R1753" s="197" t="str">
        <f t="shared" si="640"/>
        <v/>
      </c>
      <c r="S1753" s="197" t="str">
        <f t="shared" si="641"/>
        <v/>
      </c>
    </row>
    <row r="1754" spans="1:19" hidden="1">
      <c r="A1754" s="224" t="s">
        <v>162</v>
      </c>
      <c r="B1754" s="225"/>
      <c r="C1754" s="221"/>
      <c r="D1754" s="222"/>
      <c r="E1754" s="223"/>
      <c r="F1754" s="126">
        <f t="shared" si="634"/>
        <v>0</v>
      </c>
      <c r="G1754" s="206"/>
      <c r="H1754" s="207"/>
      <c r="I1754" s="182">
        <f t="shared" si="635"/>
        <v>0</v>
      </c>
      <c r="J1754" s="182">
        <f t="shared" si="636"/>
        <v>0</v>
      </c>
      <c r="K1754" s="179"/>
      <c r="L1754" s="183">
        <f t="shared" si="637"/>
        <v>0</v>
      </c>
      <c r="M1754" s="183">
        <f t="shared" si="637"/>
        <v>0</v>
      </c>
      <c r="N1754" s="182">
        <f t="shared" si="638"/>
        <v>0</v>
      </c>
      <c r="O1754" s="182">
        <f t="shared" si="639"/>
        <v>0</v>
      </c>
      <c r="P1754" s="181"/>
      <c r="Q1754" s="199"/>
      <c r="R1754" s="197" t="str">
        <f t="shared" si="640"/>
        <v/>
      </c>
      <c r="S1754" s="197" t="str">
        <f t="shared" si="641"/>
        <v/>
      </c>
    </row>
    <row r="1755" spans="1:19" hidden="1">
      <c r="A1755" s="224" t="s">
        <v>162</v>
      </c>
      <c r="B1755" s="225"/>
      <c r="C1755" s="221"/>
      <c r="D1755" s="222"/>
      <c r="E1755" s="223"/>
      <c r="F1755" s="126">
        <f t="shared" si="634"/>
        <v>0</v>
      </c>
      <c r="G1755" s="206"/>
      <c r="H1755" s="207"/>
      <c r="I1755" s="182">
        <f t="shared" si="635"/>
        <v>0</v>
      </c>
      <c r="J1755" s="182">
        <f t="shared" si="636"/>
        <v>0</v>
      </c>
      <c r="K1755" s="179"/>
      <c r="L1755" s="183">
        <f t="shared" si="637"/>
        <v>0</v>
      </c>
      <c r="M1755" s="183">
        <f t="shared" si="637"/>
        <v>0</v>
      </c>
      <c r="N1755" s="182">
        <f t="shared" si="638"/>
        <v>0</v>
      </c>
      <c r="O1755" s="182">
        <f t="shared" si="639"/>
        <v>0</v>
      </c>
      <c r="P1755" s="181"/>
      <c r="Q1755" s="199"/>
      <c r="R1755" s="197" t="str">
        <f t="shared" si="640"/>
        <v/>
      </c>
      <c r="S1755" s="197" t="str">
        <f t="shared" si="641"/>
        <v/>
      </c>
    </row>
    <row r="1756" spans="1:19" hidden="1">
      <c r="A1756" s="224" t="s">
        <v>162</v>
      </c>
      <c r="B1756" s="225"/>
      <c r="C1756" s="221"/>
      <c r="D1756" s="222"/>
      <c r="E1756" s="223"/>
      <c r="F1756" s="126">
        <f t="shared" si="634"/>
        <v>0</v>
      </c>
      <c r="G1756" s="206"/>
      <c r="H1756" s="207"/>
      <c r="I1756" s="182">
        <f t="shared" si="635"/>
        <v>0</v>
      </c>
      <c r="J1756" s="182">
        <f t="shared" si="636"/>
        <v>0</v>
      </c>
      <c r="K1756" s="179"/>
      <c r="L1756" s="183">
        <f t="shared" si="637"/>
        <v>0</v>
      </c>
      <c r="M1756" s="183">
        <f t="shared" si="637"/>
        <v>0</v>
      </c>
      <c r="N1756" s="182">
        <f t="shared" si="638"/>
        <v>0</v>
      </c>
      <c r="O1756" s="182">
        <f t="shared" si="639"/>
        <v>0</v>
      </c>
      <c r="P1756" s="181"/>
      <c r="Q1756" s="199"/>
      <c r="R1756" s="197" t="str">
        <f t="shared" si="640"/>
        <v/>
      </c>
      <c r="S1756" s="197" t="str">
        <f t="shared" si="641"/>
        <v/>
      </c>
    </row>
    <row r="1757" spans="1:19" hidden="1">
      <c r="A1757" s="224" t="s">
        <v>162</v>
      </c>
      <c r="B1757" s="225"/>
      <c r="C1757" s="221"/>
      <c r="D1757" s="222"/>
      <c r="E1757" s="223"/>
      <c r="F1757" s="126">
        <f t="shared" si="634"/>
        <v>0</v>
      </c>
      <c r="G1757" s="206"/>
      <c r="H1757" s="207"/>
      <c r="I1757" s="182">
        <f t="shared" si="635"/>
        <v>0</v>
      </c>
      <c r="J1757" s="182">
        <f t="shared" si="636"/>
        <v>0</v>
      </c>
      <c r="K1757" s="179"/>
      <c r="L1757" s="183">
        <f t="shared" si="637"/>
        <v>0</v>
      </c>
      <c r="M1757" s="183">
        <f t="shared" si="637"/>
        <v>0</v>
      </c>
      <c r="N1757" s="182">
        <f t="shared" si="638"/>
        <v>0</v>
      </c>
      <c r="O1757" s="182">
        <f t="shared" si="639"/>
        <v>0</v>
      </c>
      <c r="P1757" s="181"/>
      <c r="Q1757" s="199"/>
      <c r="R1757" s="197" t="str">
        <f t="shared" si="640"/>
        <v/>
      </c>
      <c r="S1757" s="197" t="str">
        <f t="shared" si="641"/>
        <v/>
      </c>
    </row>
    <row r="1758" spans="1:19" hidden="1">
      <c r="A1758" s="224" t="s">
        <v>162</v>
      </c>
      <c r="B1758" s="225"/>
      <c r="C1758" s="221"/>
      <c r="D1758" s="222"/>
      <c r="E1758" s="223"/>
      <c r="F1758" s="126">
        <f t="shared" ref="F1758:F1766" si="642">IF(E1758=0,0,ROUND(E1758*(1+E$10)*(1-E$11),2))</f>
        <v>0</v>
      </c>
      <c r="G1758" s="206"/>
      <c r="H1758" s="207"/>
      <c r="I1758" s="182">
        <f t="shared" si="635"/>
        <v>0</v>
      </c>
      <c r="J1758" s="182">
        <f t="shared" si="636"/>
        <v>0</v>
      </c>
      <c r="K1758" s="179"/>
      <c r="L1758" s="183">
        <f t="shared" ref="L1758:M1766" si="643">G1758</f>
        <v>0</v>
      </c>
      <c r="M1758" s="183">
        <f t="shared" si="643"/>
        <v>0</v>
      </c>
      <c r="N1758" s="182">
        <f t="shared" si="638"/>
        <v>0</v>
      </c>
      <c r="O1758" s="182">
        <f t="shared" si="639"/>
        <v>0</v>
      </c>
      <c r="P1758" s="181"/>
      <c r="Q1758" s="199"/>
      <c r="R1758" s="197" t="str">
        <f t="shared" si="640"/>
        <v/>
      </c>
      <c r="S1758" s="197" t="str">
        <f t="shared" si="641"/>
        <v/>
      </c>
    </row>
    <row r="1759" spans="1:19" hidden="1">
      <c r="A1759" s="224" t="s">
        <v>162</v>
      </c>
      <c r="B1759" s="225"/>
      <c r="C1759" s="221"/>
      <c r="D1759" s="222"/>
      <c r="E1759" s="223"/>
      <c r="F1759" s="126">
        <f t="shared" si="642"/>
        <v>0</v>
      </c>
      <c r="G1759" s="206"/>
      <c r="H1759" s="207"/>
      <c r="I1759" s="182">
        <f t="shared" si="635"/>
        <v>0</v>
      </c>
      <c r="J1759" s="182">
        <f t="shared" si="636"/>
        <v>0</v>
      </c>
      <c r="K1759" s="179"/>
      <c r="L1759" s="183">
        <f t="shared" si="643"/>
        <v>0</v>
      </c>
      <c r="M1759" s="183">
        <f t="shared" si="643"/>
        <v>0</v>
      </c>
      <c r="N1759" s="182">
        <f t="shared" si="638"/>
        <v>0</v>
      </c>
      <c r="O1759" s="182">
        <f t="shared" si="639"/>
        <v>0</v>
      </c>
      <c r="P1759" s="181"/>
      <c r="Q1759" s="199"/>
      <c r="R1759" s="197" t="str">
        <f t="shared" si="640"/>
        <v/>
      </c>
      <c r="S1759" s="197" t="str">
        <f t="shared" si="641"/>
        <v/>
      </c>
    </row>
    <row r="1760" spans="1:19" hidden="1">
      <c r="A1760" s="224" t="s">
        <v>162</v>
      </c>
      <c r="B1760" s="225"/>
      <c r="C1760" s="221"/>
      <c r="D1760" s="222"/>
      <c r="E1760" s="223"/>
      <c r="F1760" s="126">
        <f t="shared" si="642"/>
        <v>0</v>
      </c>
      <c r="G1760" s="206"/>
      <c r="H1760" s="207"/>
      <c r="I1760" s="182">
        <f t="shared" si="635"/>
        <v>0</v>
      </c>
      <c r="J1760" s="182">
        <f t="shared" si="636"/>
        <v>0</v>
      </c>
      <c r="K1760" s="179"/>
      <c r="L1760" s="183">
        <f t="shared" si="643"/>
        <v>0</v>
      </c>
      <c r="M1760" s="183">
        <f t="shared" si="643"/>
        <v>0</v>
      </c>
      <c r="N1760" s="182">
        <f t="shared" si="638"/>
        <v>0</v>
      </c>
      <c r="O1760" s="182">
        <f t="shared" si="639"/>
        <v>0</v>
      </c>
      <c r="P1760" s="181"/>
      <c r="Q1760" s="199"/>
      <c r="R1760" s="197" t="str">
        <f t="shared" si="640"/>
        <v/>
      </c>
      <c r="S1760" s="197" t="str">
        <f t="shared" si="641"/>
        <v/>
      </c>
    </row>
    <row r="1761" spans="1:19" hidden="1">
      <c r="A1761" s="224" t="s">
        <v>162</v>
      </c>
      <c r="B1761" s="225"/>
      <c r="C1761" s="221"/>
      <c r="D1761" s="222"/>
      <c r="E1761" s="223"/>
      <c r="F1761" s="126">
        <f t="shared" si="642"/>
        <v>0</v>
      </c>
      <c r="G1761" s="206"/>
      <c r="H1761" s="207"/>
      <c r="I1761" s="182">
        <f t="shared" si="635"/>
        <v>0</v>
      </c>
      <c r="J1761" s="182">
        <f t="shared" si="636"/>
        <v>0</v>
      </c>
      <c r="K1761" s="179"/>
      <c r="L1761" s="183">
        <f t="shared" si="643"/>
        <v>0</v>
      </c>
      <c r="M1761" s="183">
        <f t="shared" si="643"/>
        <v>0</v>
      </c>
      <c r="N1761" s="182">
        <f t="shared" si="638"/>
        <v>0</v>
      </c>
      <c r="O1761" s="182">
        <f t="shared" si="639"/>
        <v>0</v>
      </c>
      <c r="P1761" s="181"/>
      <c r="Q1761" s="199"/>
      <c r="R1761" s="197" t="str">
        <f t="shared" si="640"/>
        <v/>
      </c>
      <c r="S1761" s="197" t="str">
        <f t="shared" si="641"/>
        <v/>
      </c>
    </row>
    <row r="1762" spans="1:19" hidden="1">
      <c r="A1762" s="224" t="s">
        <v>162</v>
      </c>
      <c r="B1762" s="225"/>
      <c r="C1762" s="221"/>
      <c r="D1762" s="222"/>
      <c r="E1762" s="223"/>
      <c r="F1762" s="126">
        <f t="shared" si="642"/>
        <v>0</v>
      </c>
      <c r="G1762" s="206"/>
      <c r="H1762" s="207"/>
      <c r="I1762" s="182">
        <f t="shared" si="635"/>
        <v>0</v>
      </c>
      <c r="J1762" s="182">
        <f t="shared" si="636"/>
        <v>0</v>
      </c>
      <c r="K1762" s="179"/>
      <c r="L1762" s="183">
        <f t="shared" si="643"/>
        <v>0</v>
      </c>
      <c r="M1762" s="183">
        <f t="shared" si="643"/>
        <v>0</v>
      </c>
      <c r="N1762" s="182">
        <f t="shared" si="638"/>
        <v>0</v>
      </c>
      <c r="O1762" s="182">
        <f t="shared" si="639"/>
        <v>0</v>
      </c>
      <c r="P1762" s="181"/>
      <c r="Q1762" s="199"/>
      <c r="R1762" s="197" t="str">
        <f t="shared" si="640"/>
        <v/>
      </c>
      <c r="S1762" s="197" t="str">
        <f t="shared" si="641"/>
        <v/>
      </c>
    </row>
    <row r="1763" spans="1:19" hidden="1">
      <c r="A1763" s="224" t="s">
        <v>162</v>
      </c>
      <c r="B1763" s="225"/>
      <c r="C1763" s="221"/>
      <c r="D1763" s="222"/>
      <c r="E1763" s="223"/>
      <c r="F1763" s="126">
        <f t="shared" si="642"/>
        <v>0</v>
      </c>
      <c r="G1763" s="206"/>
      <c r="H1763" s="207"/>
      <c r="I1763" s="182">
        <f t="shared" si="635"/>
        <v>0</v>
      </c>
      <c r="J1763" s="182">
        <f t="shared" si="636"/>
        <v>0</v>
      </c>
      <c r="K1763" s="179"/>
      <c r="L1763" s="183">
        <f t="shared" si="643"/>
        <v>0</v>
      </c>
      <c r="M1763" s="183">
        <f t="shared" si="643"/>
        <v>0</v>
      </c>
      <c r="N1763" s="182">
        <f t="shared" si="638"/>
        <v>0</v>
      </c>
      <c r="O1763" s="182">
        <f t="shared" si="639"/>
        <v>0</v>
      </c>
      <c r="P1763" s="181"/>
      <c r="Q1763" s="199"/>
      <c r="R1763" s="197" t="str">
        <f t="shared" si="640"/>
        <v/>
      </c>
      <c r="S1763" s="197" t="str">
        <f t="shared" si="641"/>
        <v/>
      </c>
    </row>
    <row r="1764" spans="1:19" hidden="1">
      <c r="A1764" s="224" t="s">
        <v>162</v>
      </c>
      <c r="B1764" s="225"/>
      <c r="C1764" s="221"/>
      <c r="D1764" s="222"/>
      <c r="E1764" s="223"/>
      <c r="F1764" s="126">
        <f t="shared" si="642"/>
        <v>0</v>
      </c>
      <c r="G1764" s="206"/>
      <c r="H1764" s="207"/>
      <c r="I1764" s="182">
        <f t="shared" si="635"/>
        <v>0</v>
      </c>
      <c r="J1764" s="182">
        <f t="shared" si="636"/>
        <v>0</v>
      </c>
      <c r="K1764" s="179"/>
      <c r="L1764" s="183">
        <f t="shared" si="643"/>
        <v>0</v>
      </c>
      <c r="M1764" s="183">
        <f t="shared" si="643"/>
        <v>0</v>
      </c>
      <c r="N1764" s="182">
        <f t="shared" si="638"/>
        <v>0</v>
      </c>
      <c r="O1764" s="182">
        <f t="shared" si="639"/>
        <v>0</v>
      </c>
      <c r="P1764" s="181"/>
      <c r="Q1764" s="199"/>
      <c r="R1764" s="197" t="str">
        <f t="shared" si="640"/>
        <v/>
      </c>
      <c r="S1764" s="197" t="str">
        <f t="shared" si="641"/>
        <v/>
      </c>
    </row>
    <row r="1765" spans="1:19" hidden="1">
      <c r="A1765" s="224" t="s">
        <v>162</v>
      </c>
      <c r="B1765" s="225"/>
      <c r="C1765" s="221"/>
      <c r="D1765" s="222"/>
      <c r="E1765" s="223"/>
      <c r="F1765" s="126">
        <f t="shared" si="642"/>
        <v>0</v>
      </c>
      <c r="G1765" s="206"/>
      <c r="H1765" s="207"/>
      <c r="I1765" s="182">
        <f t="shared" si="635"/>
        <v>0</v>
      </c>
      <c r="J1765" s="182">
        <f t="shared" si="636"/>
        <v>0</v>
      </c>
      <c r="K1765" s="179"/>
      <c r="L1765" s="183">
        <f t="shared" si="643"/>
        <v>0</v>
      </c>
      <c r="M1765" s="183">
        <f t="shared" si="643"/>
        <v>0</v>
      </c>
      <c r="N1765" s="182">
        <f t="shared" si="638"/>
        <v>0</v>
      </c>
      <c r="O1765" s="182">
        <f t="shared" si="639"/>
        <v>0</v>
      </c>
      <c r="P1765" s="181"/>
      <c r="Q1765" s="199"/>
      <c r="R1765" s="197" t="str">
        <f t="shared" ref="R1765:R1828" si="644">IF(Q1765="X","x",IF(Q1765="xx","x",IF(O1765&gt;0,"x","")))</f>
        <v/>
      </c>
      <c r="S1765" s="197" t="str">
        <f t="shared" si="641"/>
        <v/>
      </c>
    </row>
    <row r="1766" spans="1:19" hidden="1">
      <c r="A1766" s="224" t="s">
        <v>162</v>
      </c>
      <c r="B1766" s="225"/>
      <c r="C1766" s="221"/>
      <c r="D1766" s="222"/>
      <c r="E1766" s="223"/>
      <c r="F1766" s="123">
        <f t="shared" si="642"/>
        <v>0</v>
      </c>
      <c r="G1766" s="206"/>
      <c r="H1766" s="239"/>
      <c r="I1766" s="182">
        <f t="shared" si="635"/>
        <v>0</v>
      </c>
      <c r="J1766" s="182">
        <f t="shared" si="636"/>
        <v>0</v>
      </c>
      <c r="K1766" s="179"/>
      <c r="L1766" s="183">
        <f t="shared" si="643"/>
        <v>0</v>
      </c>
      <c r="M1766" s="183">
        <f t="shared" si="643"/>
        <v>0</v>
      </c>
      <c r="N1766" s="182">
        <f t="shared" si="638"/>
        <v>0</v>
      </c>
      <c r="O1766" s="182">
        <f t="shared" si="639"/>
        <v>0</v>
      </c>
      <c r="P1766" s="181"/>
      <c r="Q1766" s="199"/>
      <c r="R1766" s="197" t="str">
        <f t="shared" si="644"/>
        <v/>
      </c>
      <c r="S1766" s="197" t="str">
        <f t="shared" si="641"/>
        <v/>
      </c>
    </row>
    <row r="1767" spans="1:19">
      <c r="A1767" s="111" t="s">
        <v>8</v>
      </c>
      <c r="B1767" s="112"/>
      <c r="C1767" s="113" t="s">
        <v>9</v>
      </c>
      <c r="D1767" s="114"/>
      <c r="E1767" s="240"/>
      <c r="F1767" s="116"/>
      <c r="G1767" s="117"/>
      <c r="H1767" s="241">
        <f t="shared" ref="H1767:H1768" si="645">F1767</f>
        <v>0</v>
      </c>
      <c r="I1767" s="174"/>
      <c r="J1767" s="174"/>
      <c r="K1767" s="247">
        <f>SUM(J1770:J2058)</f>
        <v>94448.940000000017</v>
      </c>
      <c r="L1767" s="117"/>
      <c r="M1767" s="117"/>
      <c r="N1767" s="174"/>
      <c r="O1767" s="176"/>
      <c r="P1767" s="175">
        <f>SUM(O1770:O2058)</f>
        <v>94448.940000000017</v>
      </c>
      <c r="Q1767" s="231" t="str">
        <f>IF(OR(K1767&gt;0,P1767&gt;0),"X","")</f>
        <v>X</v>
      </c>
      <c r="R1767" s="232" t="str">
        <f t="shared" si="644"/>
        <v>x</v>
      </c>
      <c r="S1767" s="197" t="str">
        <f t="shared" si="641"/>
        <v>x</v>
      </c>
    </row>
    <row r="1768" spans="1:19">
      <c r="A1768" s="291" t="s">
        <v>1985</v>
      </c>
      <c r="B1768" s="292"/>
      <c r="C1768" s="293" t="s">
        <v>182</v>
      </c>
      <c r="D1768" s="294"/>
      <c r="E1768" s="295"/>
      <c r="F1768" s="296"/>
      <c r="G1768" s="297"/>
      <c r="H1768" s="207">
        <f t="shared" si="645"/>
        <v>0</v>
      </c>
      <c r="I1768" s="302"/>
      <c r="J1768" s="303"/>
      <c r="K1768" s="179"/>
      <c r="L1768" s="304"/>
      <c r="M1768" s="297"/>
      <c r="N1768" s="302"/>
      <c r="O1768" s="303"/>
      <c r="P1768" s="181"/>
      <c r="Q1768" s="195" t="str">
        <f>IF(OR(SUM(J1769:J1954)&gt;0,SUM(O1769:O1954)&gt;0),"xx","")</f>
        <v>xx</v>
      </c>
      <c r="R1768" s="196" t="str">
        <f t="shared" si="644"/>
        <v>x</v>
      </c>
      <c r="S1768" s="197" t="str">
        <f t="shared" si="641"/>
        <v>x</v>
      </c>
    </row>
    <row r="1769" spans="1:19" hidden="1">
      <c r="A1769" s="200" t="s">
        <v>1986</v>
      </c>
      <c r="B1769" s="201"/>
      <c r="C1769" s="278" t="s">
        <v>1987</v>
      </c>
      <c r="D1769" s="298"/>
      <c r="E1769" s="299"/>
      <c r="F1769" s="280"/>
      <c r="G1769" s="281"/>
      <c r="H1769" s="281"/>
      <c r="I1769" s="283"/>
      <c r="J1769" s="283"/>
      <c r="K1769" s="179"/>
      <c r="L1769" s="281"/>
      <c r="M1769" s="281"/>
      <c r="N1769" s="283"/>
      <c r="O1769" s="283"/>
      <c r="P1769" s="181"/>
      <c r="Q1769" s="198" t="str">
        <f>IF(OR(SUM(J1770:J1771)&gt;0,SUM(O1770:O1771)&gt;0),"xx","")</f>
        <v/>
      </c>
      <c r="R1769" s="197" t="str">
        <f t="shared" si="644"/>
        <v/>
      </c>
      <c r="S1769" s="197" t="str">
        <f t="shared" si="641"/>
        <v/>
      </c>
    </row>
    <row r="1770" spans="1:19" hidden="1">
      <c r="A1770" s="723" t="s">
        <v>1988</v>
      </c>
      <c r="B1770" s="119" t="s">
        <v>236</v>
      </c>
      <c r="C1770" s="127" t="s">
        <v>1989</v>
      </c>
      <c r="D1770" s="121" t="s">
        <v>238</v>
      </c>
      <c r="E1770" s="122">
        <v>81.16</v>
      </c>
      <c r="F1770" s="123">
        <f>IF(E1770=0,0,ROUND(E1770*(1+E$10)*(1-E$11),2))</f>
        <v>97.85</v>
      </c>
      <c r="G1770" s="206"/>
      <c r="H1770" s="183"/>
      <c r="I1770" s="182">
        <f t="shared" ref="I1770:I1771" si="646">IF(ISBLANK(E1770),0,ROUND(F1770*G1770,2))</f>
        <v>0</v>
      </c>
      <c r="J1770" s="182">
        <f t="shared" ref="J1770:J1771" si="647">IF(ISBLANK(G1770),0,ROUND(G1770*H1770,2))</f>
        <v>0</v>
      </c>
      <c r="K1770" s="179"/>
      <c r="L1770" s="183">
        <f t="shared" ref="L1770:M1771" si="648">G1770</f>
        <v>0</v>
      </c>
      <c r="M1770" s="183">
        <f t="shared" si="648"/>
        <v>0</v>
      </c>
      <c r="N1770" s="184">
        <f t="shared" ref="N1770:N1771" si="649">IF(ISBLANK(E1770),0,ROUND(F1770*L1770,2))</f>
        <v>0</v>
      </c>
      <c r="O1770" s="184">
        <f t="shared" ref="O1770:O1771" si="650">IF(ISBLANK(L1770),0,ROUND(L1770*M1770,2))</f>
        <v>0</v>
      </c>
      <c r="P1770" s="181"/>
      <c r="Q1770" s="199"/>
      <c r="R1770" s="197" t="str">
        <f t="shared" si="644"/>
        <v/>
      </c>
      <c r="S1770" s="197" t="str">
        <f t="shared" si="641"/>
        <v/>
      </c>
    </row>
    <row r="1771" spans="1:19" hidden="1">
      <c r="A1771" s="723" t="s">
        <v>1990</v>
      </c>
      <c r="B1771" s="119" t="s">
        <v>236</v>
      </c>
      <c r="C1771" s="127" t="s">
        <v>1991</v>
      </c>
      <c r="D1771" s="121" t="s">
        <v>238</v>
      </c>
      <c r="E1771" s="122">
        <v>101.46</v>
      </c>
      <c r="F1771" s="123">
        <f>IF(E1771=0,0,ROUND(E1771*(1+E$10)*(1-E$11),2))</f>
        <v>122.32</v>
      </c>
      <c r="G1771" s="206"/>
      <c r="H1771" s="183"/>
      <c r="I1771" s="182">
        <f t="shared" si="646"/>
        <v>0</v>
      </c>
      <c r="J1771" s="182">
        <f t="shared" si="647"/>
        <v>0</v>
      </c>
      <c r="K1771" s="179"/>
      <c r="L1771" s="183">
        <f t="shared" si="648"/>
        <v>0</v>
      </c>
      <c r="M1771" s="183">
        <f t="shared" si="648"/>
        <v>0</v>
      </c>
      <c r="N1771" s="184">
        <f t="shared" si="649"/>
        <v>0</v>
      </c>
      <c r="O1771" s="184">
        <f t="shared" si="650"/>
        <v>0</v>
      </c>
      <c r="P1771" s="181"/>
      <c r="Q1771" s="199"/>
      <c r="R1771" s="197" t="str">
        <f t="shared" si="644"/>
        <v/>
      </c>
      <c r="S1771" s="197" t="str">
        <f t="shared" si="641"/>
        <v/>
      </c>
    </row>
    <row r="1772" spans="1:19" hidden="1">
      <c r="A1772" s="200" t="s">
        <v>1992</v>
      </c>
      <c r="B1772" s="201"/>
      <c r="C1772" s="300" t="s">
        <v>1993</v>
      </c>
      <c r="D1772" s="125"/>
      <c r="E1772" s="301"/>
      <c r="F1772" s="277"/>
      <c r="G1772" s="253"/>
      <c r="H1772" s="253"/>
      <c r="I1772" s="254"/>
      <c r="J1772" s="255"/>
      <c r="K1772" s="179"/>
      <c r="L1772" s="290"/>
      <c r="M1772" s="253"/>
      <c r="N1772" s="254"/>
      <c r="O1772" s="255"/>
      <c r="P1772" s="181"/>
      <c r="Q1772" s="198" t="str">
        <f>IF(OR(SUM(J1773:J1775)&gt;0,SUM(O1773:O1775)&gt;0),"xx","")</f>
        <v/>
      </c>
      <c r="R1772" s="197" t="str">
        <f t="shared" si="644"/>
        <v/>
      </c>
      <c r="S1772" s="197" t="str">
        <f t="shared" si="641"/>
        <v/>
      </c>
    </row>
    <row r="1773" spans="1:19" ht="25.5" hidden="1">
      <c r="A1773" s="200">
        <v>72131</v>
      </c>
      <c r="B1773" s="205" t="s">
        <v>230</v>
      </c>
      <c r="C1773" s="127" t="s">
        <v>1994</v>
      </c>
      <c r="D1773" s="125" t="s">
        <v>232</v>
      </c>
      <c r="E1773" s="122">
        <v>113.26</v>
      </c>
      <c r="F1773" s="123">
        <f>IF(E1773=0,0,ROUND(E1773*(1+E$10)*(1-E$11),2))</f>
        <v>136.55000000000001</v>
      </c>
      <c r="G1773" s="206"/>
      <c r="H1773" s="183"/>
      <c r="I1773" s="182">
        <f t="shared" ref="I1773:I1775" si="651">IF(ISBLANK(E1773),0,ROUND(F1773*G1773,2))</f>
        <v>0</v>
      </c>
      <c r="J1773" s="182">
        <f t="shared" ref="J1773:J1775" si="652">IF(ISBLANK(G1773),0,ROUND(G1773*H1773,2))</f>
        <v>0</v>
      </c>
      <c r="K1773" s="179"/>
      <c r="L1773" s="183">
        <f t="shared" ref="L1773:M1775" si="653">G1773</f>
        <v>0</v>
      </c>
      <c r="M1773" s="183">
        <f t="shared" si="653"/>
        <v>0</v>
      </c>
      <c r="N1773" s="184">
        <f t="shared" ref="N1773:N1775" si="654">IF(ISBLANK(E1773),0,ROUND(F1773*L1773,2))</f>
        <v>0</v>
      </c>
      <c r="O1773" s="184">
        <f t="shared" ref="O1773:O1775" si="655">IF(ISBLANK(L1773),0,ROUND(L1773*M1773,2))</f>
        <v>0</v>
      </c>
      <c r="P1773" s="181"/>
      <c r="Q1773" s="199"/>
      <c r="R1773" s="197" t="str">
        <f t="shared" si="644"/>
        <v/>
      </c>
      <c r="S1773" s="197" t="str">
        <f t="shared" si="641"/>
        <v/>
      </c>
    </row>
    <row r="1774" spans="1:19" ht="25.5" hidden="1">
      <c r="A1774" s="200">
        <v>72133</v>
      </c>
      <c r="B1774" s="205" t="s">
        <v>230</v>
      </c>
      <c r="C1774" s="127" t="s">
        <v>1995</v>
      </c>
      <c r="D1774" s="125" t="s">
        <v>232</v>
      </c>
      <c r="E1774" s="122">
        <v>203.66</v>
      </c>
      <c r="F1774" s="123">
        <f>IF(E1774=0,0,ROUND(E1774*(1+E$10)*(1-E$11),2))</f>
        <v>245.53</v>
      </c>
      <c r="G1774" s="206"/>
      <c r="H1774" s="183"/>
      <c r="I1774" s="182">
        <f t="shared" si="651"/>
        <v>0</v>
      </c>
      <c r="J1774" s="182">
        <f t="shared" si="652"/>
        <v>0</v>
      </c>
      <c r="K1774" s="179"/>
      <c r="L1774" s="183">
        <f t="shared" si="653"/>
        <v>0</v>
      </c>
      <c r="M1774" s="183">
        <f t="shared" si="653"/>
        <v>0</v>
      </c>
      <c r="N1774" s="184">
        <f t="shared" si="654"/>
        <v>0</v>
      </c>
      <c r="O1774" s="184">
        <f t="shared" si="655"/>
        <v>0</v>
      </c>
      <c r="P1774" s="181"/>
      <c r="Q1774" s="199"/>
      <c r="R1774" s="197" t="str">
        <f t="shared" si="644"/>
        <v/>
      </c>
      <c r="S1774" s="197" t="str">
        <f t="shared" si="641"/>
        <v/>
      </c>
    </row>
    <row r="1775" spans="1:19" ht="25.5" hidden="1">
      <c r="A1775" s="200">
        <v>72132</v>
      </c>
      <c r="B1775" s="205" t="s">
        <v>230</v>
      </c>
      <c r="C1775" s="127" t="s">
        <v>1996</v>
      </c>
      <c r="D1775" s="125" t="s">
        <v>232</v>
      </c>
      <c r="E1775" s="122">
        <v>59.24</v>
      </c>
      <c r="F1775" s="123">
        <f>IF(E1775=0,0,ROUND(E1775*(1+E$10)*(1-E$11),2))</f>
        <v>71.42</v>
      </c>
      <c r="G1775" s="206"/>
      <c r="H1775" s="183"/>
      <c r="I1775" s="182">
        <f t="shared" si="651"/>
        <v>0</v>
      </c>
      <c r="J1775" s="182">
        <f t="shared" si="652"/>
        <v>0</v>
      </c>
      <c r="K1775" s="179"/>
      <c r="L1775" s="183">
        <f t="shared" si="653"/>
        <v>0</v>
      </c>
      <c r="M1775" s="183">
        <f t="shared" si="653"/>
        <v>0</v>
      </c>
      <c r="N1775" s="184">
        <f t="shared" si="654"/>
        <v>0</v>
      </c>
      <c r="O1775" s="184">
        <f t="shared" si="655"/>
        <v>0</v>
      </c>
      <c r="P1775" s="181"/>
      <c r="Q1775" s="198"/>
      <c r="R1775" s="197" t="str">
        <f t="shared" si="644"/>
        <v/>
      </c>
      <c r="S1775" s="197" t="str">
        <f t="shared" si="641"/>
        <v/>
      </c>
    </row>
    <row r="1776" spans="1:19" hidden="1">
      <c r="A1776" s="200" t="s">
        <v>1997</v>
      </c>
      <c r="B1776" s="201"/>
      <c r="C1776" s="300" t="s">
        <v>1998</v>
      </c>
      <c r="D1776" s="125"/>
      <c r="E1776" s="301"/>
      <c r="F1776" s="277"/>
      <c r="G1776" s="253"/>
      <c r="H1776" s="253"/>
      <c r="I1776" s="254"/>
      <c r="J1776" s="255"/>
      <c r="K1776" s="179"/>
      <c r="L1776" s="290"/>
      <c r="M1776" s="253"/>
      <c r="N1776" s="254"/>
      <c r="O1776" s="255"/>
      <c r="P1776" s="181"/>
      <c r="Q1776" s="198" t="str">
        <f>IF(OR(SUM(J1777:J1803)&gt;0,SUM(O1777:O1803)&gt;0),"xx","")</f>
        <v/>
      </c>
      <c r="R1776" s="197" t="str">
        <f t="shared" si="644"/>
        <v/>
      </c>
      <c r="S1776" s="197" t="str">
        <f t="shared" si="641"/>
        <v/>
      </c>
    </row>
    <row r="1777" spans="1:19" ht="38.25" hidden="1">
      <c r="A1777" s="200">
        <v>89168</v>
      </c>
      <c r="B1777" s="205" t="s">
        <v>230</v>
      </c>
      <c r="C1777" s="127" t="s">
        <v>1999</v>
      </c>
      <c r="D1777" s="125" t="s">
        <v>232</v>
      </c>
      <c r="E1777" s="122">
        <v>67.02</v>
      </c>
      <c r="F1777" s="123">
        <f t="shared" ref="F1777:F1803" si="656">IF(E1777=0,0,ROUND(E1777*(1+E$10)*(1-E$11),2))</f>
        <v>80.8</v>
      </c>
      <c r="G1777" s="206"/>
      <c r="H1777" s="183"/>
      <c r="I1777" s="182">
        <f t="shared" ref="I1777:I1803" si="657">IF(ISBLANK(E1777),0,ROUND(F1777*G1777,2))</f>
        <v>0</v>
      </c>
      <c r="J1777" s="182">
        <f t="shared" ref="J1777:J1803" si="658">IF(ISBLANK(G1777),0,ROUND(G1777*H1777,2))</f>
        <v>0</v>
      </c>
      <c r="K1777" s="179"/>
      <c r="L1777" s="183">
        <f t="shared" ref="L1777:M1803" si="659">G1777</f>
        <v>0</v>
      </c>
      <c r="M1777" s="183">
        <f t="shared" si="659"/>
        <v>0</v>
      </c>
      <c r="N1777" s="184">
        <f t="shared" ref="N1777:N1803" si="660">IF(ISBLANK(E1777),0,ROUND(F1777*L1777,2))</f>
        <v>0</v>
      </c>
      <c r="O1777" s="184">
        <f t="shared" ref="O1777:O1803" si="661">IF(ISBLANK(L1777),0,ROUND(L1777*M1777,2))</f>
        <v>0</v>
      </c>
      <c r="P1777" s="181"/>
      <c r="Q1777" s="199"/>
      <c r="R1777" s="197" t="str">
        <f t="shared" si="644"/>
        <v/>
      </c>
      <c r="S1777" s="197" t="str">
        <f t="shared" si="641"/>
        <v/>
      </c>
    </row>
    <row r="1778" spans="1:19" ht="38.25" hidden="1">
      <c r="A1778" s="200">
        <v>89043</v>
      </c>
      <c r="B1778" s="205" t="s">
        <v>230</v>
      </c>
      <c r="C1778" s="127" t="s">
        <v>2000</v>
      </c>
      <c r="D1778" s="125" t="s">
        <v>232</v>
      </c>
      <c r="E1778" s="122">
        <v>64.94</v>
      </c>
      <c r="F1778" s="123">
        <f t="shared" si="656"/>
        <v>78.290000000000006</v>
      </c>
      <c r="G1778" s="206"/>
      <c r="H1778" s="183"/>
      <c r="I1778" s="182">
        <f t="shared" si="657"/>
        <v>0</v>
      </c>
      <c r="J1778" s="182">
        <f t="shared" si="658"/>
        <v>0</v>
      </c>
      <c r="K1778" s="179"/>
      <c r="L1778" s="183">
        <f t="shared" si="659"/>
        <v>0</v>
      </c>
      <c r="M1778" s="183">
        <f t="shared" si="659"/>
        <v>0</v>
      </c>
      <c r="N1778" s="184">
        <f t="shared" si="660"/>
        <v>0</v>
      </c>
      <c r="O1778" s="184">
        <f t="shared" si="661"/>
        <v>0</v>
      </c>
      <c r="P1778" s="181"/>
      <c r="Q1778" s="198"/>
      <c r="R1778" s="197" t="str">
        <f t="shared" si="644"/>
        <v/>
      </c>
      <c r="S1778" s="197" t="str">
        <f t="shared" si="641"/>
        <v/>
      </c>
    </row>
    <row r="1779" spans="1:19" ht="38.25" hidden="1">
      <c r="A1779" s="200">
        <v>89977</v>
      </c>
      <c r="B1779" s="205" t="s">
        <v>230</v>
      </c>
      <c r="C1779" s="127" t="s">
        <v>2001</v>
      </c>
      <c r="D1779" s="125" t="s">
        <v>232</v>
      </c>
      <c r="E1779" s="122">
        <v>114.9</v>
      </c>
      <c r="F1779" s="123">
        <f t="shared" si="656"/>
        <v>138.52000000000001</v>
      </c>
      <c r="G1779" s="206"/>
      <c r="H1779" s="183"/>
      <c r="I1779" s="182">
        <f t="shared" si="657"/>
        <v>0</v>
      </c>
      <c r="J1779" s="182">
        <f t="shared" si="658"/>
        <v>0</v>
      </c>
      <c r="K1779" s="179"/>
      <c r="L1779" s="183">
        <f t="shared" si="659"/>
        <v>0</v>
      </c>
      <c r="M1779" s="183">
        <f t="shared" si="659"/>
        <v>0</v>
      </c>
      <c r="N1779" s="184">
        <f t="shared" si="660"/>
        <v>0</v>
      </c>
      <c r="O1779" s="184">
        <f t="shared" si="661"/>
        <v>0</v>
      </c>
      <c r="P1779" s="181"/>
      <c r="Q1779" s="199"/>
      <c r="R1779" s="197" t="str">
        <f t="shared" si="644"/>
        <v/>
      </c>
      <c r="S1779" s="197" t="str">
        <f t="shared" si="641"/>
        <v/>
      </c>
    </row>
    <row r="1780" spans="1:19" ht="38.25" hidden="1">
      <c r="A1780" s="200">
        <v>87495</v>
      </c>
      <c r="B1780" s="205" t="s">
        <v>230</v>
      </c>
      <c r="C1780" s="127" t="s">
        <v>2002</v>
      </c>
      <c r="D1780" s="125" t="s">
        <v>232</v>
      </c>
      <c r="E1780" s="122">
        <v>68.489999999999995</v>
      </c>
      <c r="F1780" s="123">
        <f t="shared" si="656"/>
        <v>82.57</v>
      </c>
      <c r="G1780" s="206"/>
      <c r="H1780" s="183"/>
      <c r="I1780" s="182">
        <f t="shared" si="657"/>
        <v>0</v>
      </c>
      <c r="J1780" s="182">
        <f t="shared" si="658"/>
        <v>0</v>
      </c>
      <c r="K1780" s="179"/>
      <c r="L1780" s="183">
        <f t="shared" si="659"/>
        <v>0</v>
      </c>
      <c r="M1780" s="183">
        <f t="shared" si="659"/>
        <v>0</v>
      </c>
      <c r="N1780" s="184">
        <f t="shared" si="660"/>
        <v>0</v>
      </c>
      <c r="O1780" s="184">
        <f t="shared" si="661"/>
        <v>0</v>
      </c>
      <c r="P1780" s="181"/>
      <c r="Q1780" s="199"/>
      <c r="R1780" s="197" t="str">
        <f t="shared" si="644"/>
        <v/>
      </c>
      <c r="S1780" s="197" t="str">
        <f t="shared" si="641"/>
        <v/>
      </c>
    </row>
    <row r="1781" spans="1:19" ht="38.25" hidden="1">
      <c r="A1781" s="200">
        <v>87496</v>
      </c>
      <c r="B1781" s="205" t="s">
        <v>230</v>
      </c>
      <c r="C1781" s="127" t="s">
        <v>2003</v>
      </c>
      <c r="D1781" s="125" t="s">
        <v>232</v>
      </c>
      <c r="E1781" s="122">
        <v>69.569999999999993</v>
      </c>
      <c r="F1781" s="123">
        <f t="shared" si="656"/>
        <v>83.87</v>
      </c>
      <c r="G1781" s="206"/>
      <c r="H1781" s="183"/>
      <c r="I1781" s="182">
        <f t="shared" si="657"/>
        <v>0</v>
      </c>
      <c r="J1781" s="182">
        <f t="shared" si="658"/>
        <v>0</v>
      </c>
      <c r="K1781" s="179"/>
      <c r="L1781" s="183">
        <f t="shared" si="659"/>
        <v>0</v>
      </c>
      <c r="M1781" s="183">
        <f t="shared" si="659"/>
        <v>0</v>
      </c>
      <c r="N1781" s="184">
        <f t="shared" si="660"/>
        <v>0</v>
      </c>
      <c r="O1781" s="184">
        <f t="shared" si="661"/>
        <v>0</v>
      </c>
      <c r="P1781" s="181"/>
      <c r="Q1781" s="199"/>
      <c r="R1781" s="197" t="str">
        <f t="shared" si="644"/>
        <v/>
      </c>
      <c r="S1781" s="197" t="str">
        <f t="shared" si="641"/>
        <v/>
      </c>
    </row>
    <row r="1782" spans="1:19" ht="38.25" hidden="1">
      <c r="A1782" s="200">
        <v>87499</v>
      </c>
      <c r="B1782" s="205" t="s">
        <v>230</v>
      </c>
      <c r="C1782" s="127" t="s">
        <v>2004</v>
      </c>
      <c r="D1782" s="125" t="s">
        <v>232</v>
      </c>
      <c r="E1782" s="122">
        <v>75.73</v>
      </c>
      <c r="F1782" s="123">
        <f t="shared" si="656"/>
        <v>91.3</v>
      </c>
      <c r="G1782" s="206"/>
      <c r="H1782" s="183"/>
      <c r="I1782" s="182">
        <f t="shared" si="657"/>
        <v>0</v>
      </c>
      <c r="J1782" s="182">
        <f t="shared" si="658"/>
        <v>0</v>
      </c>
      <c r="K1782" s="179"/>
      <c r="L1782" s="183">
        <f t="shared" si="659"/>
        <v>0</v>
      </c>
      <c r="M1782" s="183">
        <f t="shared" si="659"/>
        <v>0</v>
      </c>
      <c r="N1782" s="184">
        <f t="shared" si="660"/>
        <v>0</v>
      </c>
      <c r="O1782" s="184">
        <f t="shared" si="661"/>
        <v>0</v>
      </c>
      <c r="P1782" s="181"/>
      <c r="Q1782" s="199"/>
      <c r="R1782" s="197" t="str">
        <f t="shared" si="644"/>
        <v/>
      </c>
      <c r="S1782" s="197" t="str">
        <f t="shared" si="641"/>
        <v/>
      </c>
    </row>
    <row r="1783" spans="1:19" ht="38.25" hidden="1">
      <c r="A1783" s="200">
        <v>87500</v>
      </c>
      <c r="B1783" s="205" t="s">
        <v>230</v>
      </c>
      <c r="C1783" s="127" t="s">
        <v>2005</v>
      </c>
      <c r="D1783" s="125" t="s">
        <v>232</v>
      </c>
      <c r="E1783" s="122">
        <v>76.900000000000006</v>
      </c>
      <c r="F1783" s="123">
        <f t="shared" si="656"/>
        <v>92.71</v>
      </c>
      <c r="G1783" s="206"/>
      <c r="H1783" s="183"/>
      <c r="I1783" s="182">
        <f t="shared" si="657"/>
        <v>0</v>
      </c>
      <c r="J1783" s="182">
        <f t="shared" si="658"/>
        <v>0</v>
      </c>
      <c r="K1783" s="179"/>
      <c r="L1783" s="183">
        <f t="shared" si="659"/>
        <v>0</v>
      </c>
      <c r="M1783" s="183">
        <f t="shared" si="659"/>
        <v>0</v>
      </c>
      <c r="N1783" s="184">
        <f t="shared" si="660"/>
        <v>0</v>
      </c>
      <c r="O1783" s="184">
        <f t="shared" si="661"/>
        <v>0</v>
      </c>
      <c r="P1783" s="181"/>
      <c r="Q1783" s="199"/>
      <c r="R1783" s="197" t="str">
        <f t="shared" si="644"/>
        <v/>
      </c>
      <c r="S1783" s="197" t="str">
        <f t="shared" si="641"/>
        <v/>
      </c>
    </row>
    <row r="1784" spans="1:19" ht="38.25" hidden="1">
      <c r="A1784" s="200">
        <v>87501</v>
      </c>
      <c r="B1784" s="205" t="s">
        <v>230</v>
      </c>
      <c r="C1784" s="127" t="s">
        <v>2006</v>
      </c>
      <c r="D1784" s="125" t="s">
        <v>232</v>
      </c>
      <c r="E1784" s="122">
        <v>117.94</v>
      </c>
      <c r="F1784" s="123">
        <f t="shared" si="656"/>
        <v>142.19</v>
      </c>
      <c r="G1784" s="206"/>
      <c r="H1784" s="183"/>
      <c r="I1784" s="182">
        <f t="shared" si="657"/>
        <v>0</v>
      </c>
      <c r="J1784" s="182">
        <f t="shared" si="658"/>
        <v>0</v>
      </c>
      <c r="K1784" s="179"/>
      <c r="L1784" s="183">
        <f t="shared" si="659"/>
        <v>0</v>
      </c>
      <c r="M1784" s="183">
        <f t="shared" si="659"/>
        <v>0</v>
      </c>
      <c r="N1784" s="184">
        <f t="shared" si="660"/>
        <v>0</v>
      </c>
      <c r="O1784" s="184">
        <f t="shared" si="661"/>
        <v>0</v>
      </c>
      <c r="P1784" s="181"/>
      <c r="Q1784" s="199"/>
      <c r="R1784" s="197" t="str">
        <f t="shared" si="644"/>
        <v/>
      </c>
      <c r="S1784" s="197" t="str">
        <f t="shared" si="641"/>
        <v/>
      </c>
    </row>
    <row r="1785" spans="1:19" ht="38.25" hidden="1">
      <c r="A1785" s="200">
        <v>87502</v>
      </c>
      <c r="B1785" s="205" t="s">
        <v>230</v>
      </c>
      <c r="C1785" s="127" t="s">
        <v>2007</v>
      </c>
      <c r="D1785" s="125" t="s">
        <v>232</v>
      </c>
      <c r="E1785" s="122">
        <v>119.43</v>
      </c>
      <c r="F1785" s="123">
        <f t="shared" si="656"/>
        <v>143.97999999999999</v>
      </c>
      <c r="G1785" s="206"/>
      <c r="H1785" s="183"/>
      <c r="I1785" s="182">
        <f t="shared" si="657"/>
        <v>0</v>
      </c>
      <c r="J1785" s="182">
        <f t="shared" si="658"/>
        <v>0</v>
      </c>
      <c r="K1785" s="179"/>
      <c r="L1785" s="183">
        <f t="shared" si="659"/>
        <v>0</v>
      </c>
      <c r="M1785" s="183">
        <f t="shared" si="659"/>
        <v>0</v>
      </c>
      <c r="N1785" s="184">
        <f t="shared" si="660"/>
        <v>0</v>
      </c>
      <c r="O1785" s="184">
        <f t="shared" si="661"/>
        <v>0</v>
      </c>
      <c r="P1785" s="181"/>
      <c r="Q1785" s="199"/>
      <c r="R1785" s="197" t="str">
        <f t="shared" si="644"/>
        <v/>
      </c>
      <c r="S1785" s="197" t="str">
        <f t="shared" si="641"/>
        <v/>
      </c>
    </row>
    <row r="1786" spans="1:19" ht="38.25" hidden="1">
      <c r="A1786" s="200">
        <v>87503</v>
      </c>
      <c r="B1786" s="205" t="s">
        <v>230</v>
      </c>
      <c r="C1786" s="127" t="s">
        <v>2008</v>
      </c>
      <c r="D1786" s="125" t="s">
        <v>232</v>
      </c>
      <c r="E1786" s="122">
        <v>57.84</v>
      </c>
      <c r="F1786" s="123">
        <f t="shared" si="656"/>
        <v>69.73</v>
      </c>
      <c r="G1786" s="206"/>
      <c r="H1786" s="183"/>
      <c r="I1786" s="182">
        <f t="shared" si="657"/>
        <v>0</v>
      </c>
      <c r="J1786" s="182">
        <f t="shared" si="658"/>
        <v>0</v>
      </c>
      <c r="K1786" s="179"/>
      <c r="L1786" s="183">
        <f t="shared" si="659"/>
        <v>0</v>
      </c>
      <c r="M1786" s="183">
        <f t="shared" si="659"/>
        <v>0</v>
      </c>
      <c r="N1786" s="184">
        <f t="shared" si="660"/>
        <v>0</v>
      </c>
      <c r="O1786" s="184">
        <f t="shared" si="661"/>
        <v>0</v>
      </c>
      <c r="P1786" s="181"/>
      <c r="Q1786" s="198"/>
      <c r="R1786" s="197" t="str">
        <f t="shared" si="644"/>
        <v/>
      </c>
      <c r="S1786" s="197" t="str">
        <f t="shared" si="641"/>
        <v/>
      </c>
    </row>
    <row r="1787" spans="1:19" ht="38.25" hidden="1">
      <c r="A1787" s="200">
        <v>87504</v>
      </c>
      <c r="B1787" s="205" t="s">
        <v>230</v>
      </c>
      <c r="C1787" s="127" t="s">
        <v>2009</v>
      </c>
      <c r="D1787" s="125" t="s">
        <v>232</v>
      </c>
      <c r="E1787" s="122">
        <v>58.92</v>
      </c>
      <c r="F1787" s="123">
        <f t="shared" si="656"/>
        <v>71.03</v>
      </c>
      <c r="G1787" s="206"/>
      <c r="H1787" s="183"/>
      <c r="I1787" s="182">
        <f t="shared" si="657"/>
        <v>0</v>
      </c>
      <c r="J1787" s="182">
        <f t="shared" si="658"/>
        <v>0</v>
      </c>
      <c r="K1787" s="179"/>
      <c r="L1787" s="183">
        <f t="shared" si="659"/>
        <v>0</v>
      </c>
      <c r="M1787" s="183">
        <f t="shared" si="659"/>
        <v>0</v>
      </c>
      <c r="N1787" s="184">
        <f t="shared" si="660"/>
        <v>0</v>
      </c>
      <c r="O1787" s="184">
        <f t="shared" si="661"/>
        <v>0</v>
      </c>
      <c r="P1787" s="181"/>
      <c r="Q1787" s="198"/>
      <c r="R1787" s="197" t="str">
        <f t="shared" si="644"/>
        <v/>
      </c>
      <c r="S1787" s="197" t="str">
        <f t="shared" si="641"/>
        <v/>
      </c>
    </row>
    <row r="1788" spans="1:19" ht="38.25" hidden="1">
      <c r="A1788" s="200">
        <v>87507</v>
      </c>
      <c r="B1788" s="205" t="s">
        <v>230</v>
      </c>
      <c r="C1788" s="127" t="s">
        <v>2010</v>
      </c>
      <c r="D1788" s="125" t="s">
        <v>232</v>
      </c>
      <c r="E1788" s="122">
        <v>61.66</v>
      </c>
      <c r="F1788" s="123">
        <f t="shared" si="656"/>
        <v>74.34</v>
      </c>
      <c r="G1788" s="206"/>
      <c r="H1788" s="183"/>
      <c r="I1788" s="182">
        <f t="shared" si="657"/>
        <v>0</v>
      </c>
      <c r="J1788" s="182">
        <f t="shared" si="658"/>
        <v>0</v>
      </c>
      <c r="K1788" s="179"/>
      <c r="L1788" s="183">
        <f t="shared" si="659"/>
        <v>0</v>
      </c>
      <c r="M1788" s="183">
        <f t="shared" si="659"/>
        <v>0</v>
      </c>
      <c r="N1788" s="184">
        <f t="shared" si="660"/>
        <v>0</v>
      </c>
      <c r="O1788" s="184">
        <f t="shared" si="661"/>
        <v>0</v>
      </c>
      <c r="P1788" s="181"/>
      <c r="Q1788" s="198"/>
      <c r="R1788" s="197" t="str">
        <f t="shared" si="644"/>
        <v/>
      </c>
      <c r="S1788" s="197" t="str">
        <f t="shared" si="641"/>
        <v/>
      </c>
    </row>
    <row r="1789" spans="1:19" ht="38.25" hidden="1">
      <c r="A1789" s="200">
        <v>87508</v>
      </c>
      <c r="B1789" s="205" t="s">
        <v>230</v>
      </c>
      <c r="C1789" s="127" t="s">
        <v>2011</v>
      </c>
      <c r="D1789" s="125" t="s">
        <v>232</v>
      </c>
      <c r="E1789" s="122">
        <v>62.83</v>
      </c>
      <c r="F1789" s="123">
        <f t="shared" si="656"/>
        <v>75.75</v>
      </c>
      <c r="G1789" s="206"/>
      <c r="H1789" s="183"/>
      <c r="I1789" s="182">
        <f t="shared" si="657"/>
        <v>0</v>
      </c>
      <c r="J1789" s="182">
        <f t="shared" si="658"/>
        <v>0</v>
      </c>
      <c r="K1789" s="179"/>
      <c r="L1789" s="183">
        <f t="shared" si="659"/>
        <v>0</v>
      </c>
      <c r="M1789" s="183">
        <f t="shared" si="659"/>
        <v>0</v>
      </c>
      <c r="N1789" s="184">
        <f t="shared" si="660"/>
        <v>0</v>
      </c>
      <c r="O1789" s="184">
        <f t="shared" si="661"/>
        <v>0</v>
      </c>
      <c r="P1789" s="181"/>
      <c r="Q1789" s="198"/>
      <c r="R1789" s="197" t="str">
        <f t="shared" si="644"/>
        <v/>
      </c>
      <c r="S1789" s="197" t="str">
        <f t="shared" si="641"/>
        <v/>
      </c>
    </row>
    <row r="1790" spans="1:19" ht="38.25" hidden="1">
      <c r="A1790" s="200">
        <v>87509</v>
      </c>
      <c r="B1790" s="205" t="s">
        <v>230</v>
      </c>
      <c r="C1790" s="127" t="s">
        <v>2012</v>
      </c>
      <c r="D1790" s="125" t="s">
        <v>232</v>
      </c>
      <c r="E1790" s="122">
        <v>95.34</v>
      </c>
      <c r="F1790" s="123">
        <f t="shared" si="656"/>
        <v>114.94</v>
      </c>
      <c r="G1790" s="206"/>
      <c r="H1790" s="183"/>
      <c r="I1790" s="182">
        <f t="shared" si="657"/>
        <v>0</v>
      </c>
      <c r="J1790" s="182">
        <f t="shared" si="658"/>
        <v>0</v>
      </c>
      <c r="K1790" s="179"/>
      <c r="L1790" s="183">
        <f t="shared" si="659"/>
        <v>0</v>
      </c>
      <c r="M1790" s="183">
        <f t="shared" si="659"/>
        <v>0</v>
      </c>
      <c r="N1790" s="184">
        <f t="shared" si="660"/>
        <v>0</v>
      </c>
      <c r="O1790" s="184">
        <f t="shared" si="661"/>
        <v>0</v>
      </c>
      <c r="P1790" s="181"/>
      <c r="Q1790" s="198"/>
      <c r="R1790" s="197" t="str">
        <f t="shared" si="644"/>
        <v/>
      </c>
      <c r="S1790" s="197" t="str">
        <f t="shared" si="641"/>
        <v/>
      </c>
    </row>
    <row r="1791" spans="1:19" ht="38.25" hidden="1">
      <c r="A1791" s="200">
        <v>87510</v>
      </c>
      <c r="B1791" s="205" t="s">
        <v>230</v>
      </c>
      <c r="C1791" s="127" t="s">
        <v>2013</v>
      </c>
      <c r="D1791" s="125" t="s">
        <v>232</v>
      </c>
      <c r="E1791" s="122">
        <v>96.83</v>
      </c>
      <c r="F1791" s="123">
        <f t="shared" si="656"/>
        <v>116.74</v>
      </c>
      <c r="G1791" s="206"/>
      <c r="H1791" s="183"/>
      <c r="I1791" s="182">
        <f t="shared" si="657"/>
        <v>0</v>
      </c>
      <c r="J1791" s="182">
        <f t="shared" si="658"/>
        <v>0</v>
      </c>
      <c r="K1791" s="179"/>
      <c r="L1791" s="183">
        <f t="shared" si="659"/>
        <v>0</v>
      </c>
      <c r="M1791" s="183">
        <f t="shared" si="659"/>
        <v>0</v>
      </c>
      <c r="N1791" s="184">
        <f t="shared" si="660"/>
        <v>0</v>
      </c>
      <c r="O1791" s="184">
        <f t="shared" si="661"/>
        <v>0</v>
      </c>
      <c r="P1791" s="181"/>
      <c r="Q1791" s="198"/>
      <c r="R1791" s="197" t="str">
        <f t="shared" si="644"/>
        <v/>
      </c>
      <c r="S1791" s="197" t="str">
        <f t="shared" si="641"/>
        <v/>
      </c>
    </row>
    <row r="1792" spans="1:19" ht="38.25" hidden="1">
      <c r="A1792" s="200">
        <v>87511</v>
      </c>
      <c r="B1792" s="205" t="s">
        <v>230</v>
      </c>
      <c r="C1792" s="127" t="s">
        <v>2014</v>
      </c>
      <c r="D1792" s="125" t="s">
        <v>232</v>
      </c>
      <c r="E1792" s="122">
        <v>77.66</v>
      </c>
      <c r="F1792" s="123">
        <f t="shared" si="656"/>
        <v>93.63</v>
      </c>
      <c r="G1792" s="206"/>
      <c r="H1792" s="183"/>
      <c r="I1792" s="182">
        <f t="shared" si="657"/>
        <v>0</v>
      </c>
      <c r="J1792" s="182">
        <f t="shared" si="658"/>
        <v>0</v>
      </c>
      <c r="K1792" s="179"/>
      <c r="L1792" s="183">
        <f t="shared" si="659"/>
        <v>0</v>
      </c>
      <c r="M1792" s="183">
        <f t="shared" si="659"/>
        <v>0</v>
      </c>
      <c r="N1792" s="184">
        <f t="shared" si="660"/>
        <v>0</v>
      </c>
      <c r="O1792" s="184">
        <f t="shared" si="661"/>
        <v>0</v>
      </c>
      <c r="P1792" s="181"/>
      <c r="Q1792" s="198"/>
      <c r="R1792" s="197" t="str">
        <f t="shared" si="644"/>
        <v/>
      </c>
      <c r="S1792" s="197" t="str">
        <f t="shared" si="641"/>
        <v/>
      </c>
    </row>
    <row r="1793" spans="1:19" ht="38.25" hidden="1">
      <c r="A1793" s="200">
        <v>87512</v>
      </c>
      <c r="B1793" s="205" t="s">
        <v>230</v>
      </c>
      <c r="C1793" s="127" t="s">
        <v>2015</v>
      </c>
      <c r="D1793" s="125" t="s">
        <v>232</v>
      </c>
      <c r="E1793" s="122">
        <v>78.739999999999995</v>
      </c>
      <c r="F1793" s="123">
        <f t="shared" si="656"/>
        <v>94.93</v>
      </c>
      <c r="G1793" s="206"/>
      <c r="H1793" s="183"/>
      <c r="I1793" s="182">
        <f t="shared" si="657"/>
        <v>0</v>
      </c>
      <c r="J1793" s="182">
        <f t="shared" si="658"/>
        <v>0</v>
      </c>
      <c r="K1793" s="179"/>
      <c r="L1793" s="183">
        <f t="shared" si="659"/>
        <v>0</v>
      </c>
      <c r="M1793" s="183">
        <f t="shared" si="659"/>
        <v>0</v>
      </c>
      <c r="N1793" s="184">
        <f t="shared" si="660"/>
        <v>0</v>
      </c>
      <c r="O1793" s="184">
        <f t="shared" si="661"/>
        <v>0</v>
      </c>
      <c r="P1793" s="181"/>
      <c r="Q1793" s="198"/>
      <c r="R1793" s="197" t="str">
        <f t="shared" si="644"/>
        <v/>
      </c>
      <c r="S1793" s="197" t="str">
        <f t="shared" si="641"/>
        <v/>
      </c>
    </row>
    <row r="1794" spans="1:19" ht="38.25" hidden="1">
      <c r="A1794" s="200">
        <v>87515</v>
      </c>
      <c r="B1794" s="205" t="s">
        <v>230</v>
      </c>
      <c r="C1794" s="127" t="s">
        <v>2016</v>
      </c>
      <c r="D1794" s="125" t="s">
        <v>232</v>
      </c>
      <c r="E1794" s="122">
        <v>88.51</v>
      </c>
      <c r="F1794" s="123">
        <f t="shared" si="656"/>
        <v>106.71</v>
      </c>
      <c r="G1794" s="206"/>
      <c r="H1794" s="183"/>
      <c r="I1794" s="182">
        <f t="shared" si="657"/>
        <v>0</v>
      </c>
      <c r="J1794" s="182">
        <f t="shared" si="658"/>
        <v>0</v>
      </c>
      <c r="K1794" s="179"/>
      <c r="L1794" s="183">
        <f t="shared" si="659"/>
        <v>0</v>
      </c>
      <c r="M1794" s="183">
        <f t="shared" si="659"/>
        <v>0</v>
      </c>
      <c r="N1794" s="184">
        <f t="shared" si="660"/>
        <v>0</v>
      </c>
      <c r="O1794" s="184">
        <f t="shared" si="661"/>
        <v>0</v>
      </c>
      <c r="P1794" s="181"/>
      <c r="Q1794" s="198"/>
      <c r="R1794" s="197" t="str">
        <f t="shared" si="644"/>
        <v/>
      </c>
      <c r="S1794" s="197" t="str">
        <f t="shared" si="641"/>
        <v/>
      </c>
    </row>
    <row r="1795" spans="1:19" ht="38.25" hidden="1">
      <c r="A1795" s="200">
        <v>87516</v>
      </c>
      <c r="B1795" s="205" t="s">
        <v>230</v>
      </c>
      <c r="C1795" s="127" t="s">
        <v>2017</v>
      </c>
      <c r="D1795" s="125" t="s">
        <v>232</v>
      </c>
      <c r="E1795" s="122">
        <v>89.68</v>
      </c>
      <c r="F1795" s="123">
        <f t="shared" si="656"/>
        <v>108.12</v>
      </c>
      <c r="G1795" s="206"/>
      <c r="H1795" s="183"/>
      <c r="I1795" s="182">
        <f t="shared" si="657"/>
        <v>0</v>
      </c>
      <c r="J1795" s="182">
        <f t="shared" si="658"/>
        <v>0</v>
      </c>
      <c r="K1795" s="179"/>
      <c r="L1795" s="183">
        <f t="shared" si="659"/>
        <v>0</v>
      </c>
      <c r="M1795" s="183">
        <f t="shared" si="659"/>
        <v>0</v>
      </c>
      <c r="N1795" s="184">
        <f t="shared" si="660"/>
        <v>0</v>
      </c>
      <c r="O1795" s="184">
        <f t="shared" si="661"/>
        <v>0</v>
      </c>
      <c r="P1795" s="181"/>
      <c r="Q1795" s="198"/>
      <c r="R1795" s="197" t="str">
        <f t="shared" si="644"/>
        <v/>
      </c>
      <c r="S1795" s="197" t="str">
        <f t="shared" si="641"/>
        <v/>
      </c>
    </row>
    <row r="1796" spans="1:19" ht="38.25" hidden="1">
      <c r="A1796" s="200">
        <v>87517</v>
      </c>
      <c r="B1796" s="205" t="s">
        <v>230</v>
      </c>
      <c r="C1796" s="127" t="s">
        <v>2018</v>
      </c>
      <c r="D1796" s="125" t="s">
        <v>232</v>
      </c>
      <c r="E1796" s="122">
        <v>137.82</v>
      </c>
      <c r="F1796" s="123">
        <f t="shared" si="656"/>
        <v>166.16</v>
      </c>
      <c r="G1796" s="206"/>
      <c r="H1796" s="183"/>
      <c r="I1796" s="182">
        <f t="shared" si="657"/>
        <v>0</v>
      </c>
      <c r="J1796" s="182">
        <f t="shared" si="658"/>
        <v>0</v>
      </c>
      <c r="K1796" s="179"/>
      <c r="L1796" s="183">
        <f t="shared" si="659"/>
        <v>0</v>
      </c>
      <c r="M1796" s="183">
        <f t="shared" si="659"/>
        <v>0</v>
      </c>
      <c r="N1796" s="184">
        <f t="shared" si="660"/>
        <v>0</v>
      </c>
      <c r="O1796" s="184">
        <f t="shared" si="661"/>
        <v>0</v>
      </c>
      <c r="P1796" s="181"/>
      <c r="Q1796" s="198"/>
      <c r="R1796" s="197" t="str">
        <f t="shared" si="644"/>
        <v/>
      </c>
      <c r="S1796" s="197" t="str">
        <f t="shared" si="641"/>
        <v/>
      </c>
    </row>
    <row r="1797" spans="1:19" ht="38.25" hidden="1">
      <c r="A1797" s="200">
        <v>87518</v>
      </c>
      <c r="B1797" s="205" t="s">
        <v>230</v>
      </c>
      <c r="C1797" s="127" t="s">
        <v>2019</v>
      </c>
      <c r="D1797" s="125" t="s">
        <v>232</v>
      </c>
      <c r="E1797" s="122">
        <v>139.31</v>
      </c>
      <c r="F1797" s="123">
        <f t="shared" si="656"/>
        <v>167.95</v>
      </c>
      <c r="G1797" s="206"/>
      <c r="H1797" s="183"/>
      <c r="I1797" s="182">
        <f t="shared" si="657"/>
        <v>0</v>
      </c>
      <c r="J1797" s="182">
        <f t="shared" si="658"/>
        <v>0</v>
      </c>
      <c r="K1797" s="179"/>
      <c r="L1797" s="183">
        <f t="shared" si="659"/>
        <v>0</v>
      </c>
      <c r="M1797" s="183">
        <f t="shared" si="659"/>
        <v>0</v>
      </c>
      <c r="N1797" s="184">
        <f t="shared" si="660"/>
        <v>0</v>
      </c>
      <c r="O1797" s="184">
        <f t="shared" si="661"/>
        <v>0</v>
      </c>
      <c r="P1797" s="181"/>
      <c r="Q1797" s="198"/>
      <c r="R1797" s="197" t="str">
        <f t="shared" si="644"/>
        <v/>
      </c>
      <c r="S1797" s="197" t="str">
        <f t="shared" si="641"/>
        <v/>
      </c>
    </row>
    <row r="1798" spans="1:19" ht="38.25" hidden="1">
      <c r="A1798" s="200">
        <v>87519</v>
      </c>
      <c r="B1798" s="205" t="s">
        <v>230</v>
      </c>
      <c r="C1798" s="127" t="s">
        <v>2020</v>
      </c>
      <c r="D1798" s="125" t="s">
        <v>232</v>
      </c>
      <c r="E1798" s="122">
        <v>63.59</v>
      </c>
      <c r="F1798" s="123">
        <f t="shared" si="656"/>
        <v>76.66</v>
      </c>
      <c r="G1798" s="206"/>
      <c r="H1798" s="183"/>
      <c r="I1798" s="182">
        <f t="shared" si="657"/>
        <v>0</v>
      </c>
      <c r="J1798" s="182">
        <f t="shared" si="658"/>
        <v>0</v>
      </c>
      <c r="K1798" s="179"/>
      <c r="L1798" s="183">
        <f t="shared" si="659"/>
        <v>0</v>
      </c>
      <c r="M1798" s="183">
        <f t="shared" si="659"/>
        <v>0</v>
      </c>
      <c r="N1798" s="184">
        <f t="shared" si="660"/>
        <v>0</v>
      </c>
      <c r="O1798" s="184">
        <f t="shared" si="661"/>
        <v>0</v>
      </c>
      <c r="P1798" s="181"/>
      <c r="Q1798" s="198"/>
      <c r="R1798" s="197" t="str">
        <f t="shared" si="644"/>
        <v/>
      </c>
      <c r="S1798" s="197" t="str">
        <f t="shared" si="641"/>
        <v/>
      </c>
    </row>
    <row r="1799" spans="1:19" ht="38.25" hidden="1">
      <c r="A1799" s="200">
        <v>87520</v>
      </c>
      <c r="B1799" s="205" t="s">
        <v>230</v>
      </c>
      <c r="C1799" s="127" t="s">
        <v>2021</v>
      </c>
      <c r="D1799" s="125" t="s">
        <v>232</v>
      </c>
      <c r="E1799" s="122">
        <v>64.67</v>
      </c>
      <c r="F1799" s="123">
        <f t="shared" si="656"/>
        <v>77.97</v>
      </c>
      <c r="G1799" s="206"/>
      <c r="H1799" s="183"/>
      <c r="I1799" s="182">
        <f t="shared" si="657"/>
        <v>0</v>
      </c>
      <c r="J1799" s="182">
        <f t="shared" si="658"/>
        <v>0</v>
      </c>
      <c r="K1799" s="179"/>
      <c r="L1799" s="183">
        <f t="shared" si="659"/>
        <v>0</v>
      </c>
      <c r="M1799" s="183">
        <f t="shared" si="659"/>
        <v>0</v>
      </c>
      <c r="N1799" s="184">
        <f t="shared" si="660"/>
        <v>0</v>
      </c>
      <c r="O1799" s="184">
        <f t="shared" si="661"/>
        <v>0</v>
      </c>
      <c r="P1799" s="181"/>
      <c r="Q1799" s="198"/>
      <c r="R1799" s="197" t="str">
        <f t="shared" si="644"/>
        <v/>
      </c>
      <c r="S1799" s="197" t="str">
        <f t="shared" ref="S1799:S1862" si="662">IF(Q1799="X","x",IF(Q1799="xx","x",IF(OR(J1799&gt;0,O1799&gt;0),"x","")))</f>
        <v/>
      </c>
    </row>
    <row r="1800" spans="1:19" ht="38.25" hidden="1">
      <c r="A1800" s="200">
        <v>87523</v>
      </c>
      <c r="B1800" s="205" t="s">
        <v>230</v>
      </c>
      <c r="C1800" s="127" t="s">
        <v>2022</v>
      </c>
      <c r="D1800" s="125" t="s">
        <v>232</v>
      </c>
      <c r="E1800" s="122">
        <v>69.42</v>
      </c>
      <c r="F1800" s="123">
        <f t="shared" si="656"/>
        <v>83.69</v>
      </c>
      <c r="G1800" s="206"/>
      <c r="H1800" s="183"/>
      <c r="I1800" s="182">
        <f t="shared" si="657"/>
        <v>0</v>
      </c>
      <c r="J1800" s="182">
        <f t="shared" si="658"/>
        <v>0</v>
      </c>
      <c r="K1800" s="179"/>
      <c r="L1800" s="183">
        <f t="shared" si="659"/>
        <v>0</v>
      </c>
      <c r="M1800" s="183">
        <f t="shared" si="659"/>
        <v>0</v>
      </c>
      <c r="N1800" s="184">
        <f t="shared" si="660"/>
        <v>0</v>
      </c>
      <c r="O1800" s="184">
        <f t="shared" si="661"/>
        <v>0</v>
      </c>
      <c r="P1800" s="181"/>
      <c r="Q1800" s="198"/>
      <c r="R1800" s="197" t="str">
        <f t="shared" si="644"/>
        <v/>
      </c>
      <c r="S1800" s="197" t="str">
        <f t="shared" si="662"/>
        <v/>
      </c>
    </row>
    <row r="1801" spans="1:19" ht="38.25" hidden="1">
      <c r="A1801" s="200">
        <v>87524</v>
      </c>
      <c r="B1801" s="205" t="s">
        <v>230</v>
      </c>
      <c r="C1801" s="127" t="s">
        <v>2023</v>
      </c>
      <c r="D1801" s="125" t="s">
        <v>232</v>
      </c>
      <c r="E1801" s="122">
        <v>70.59</v>
      </c>
      <c r="F1801" s="123">
        <f t="shared" si="656"/>
        <v>85.1</v>
      </c>
      <c r="G1801" s="206"/>
      <c r="H1801" s="183"/>
      <c r="I1801" s="182">
        <f t="shared" si="657"/>
        <v>0</v>
      </c>
      <c r="J1801" s="182">
        <f t="shared" si="658"/>
        <v>0</v>
      </c>
      <c r="K1801" s="179"/>
      <c r="L1801" s="183">
        <f t="shared" si="659"/>
        <v>0</v>
      </c>
      <c r="M1801" s="183">
        <f t="shared" si="659"/>
        <v>0</v>
      </c>
      <c r="N1801" s="184">
        <f t="shared" si="660"/>
        <v>0</v>
      </c>
      <c r="O1801" s="184">
        <f t="shared" si="661"/>
        <v>0</v>
      </c>
      <c r="P1801" s="181"/>
      <c r="Q1801" s="198"/>
      <c r="R1801" s="197" t="str">
        <f t="shared" si="644"/>
        <v/>
      </c>
      <c r="S1801" s="197" t="str">
        <f t="shared" si="662"/>
        <v/>
      </c>
    </row>
    <row r="1802" spans="1:19" ht="38.25" hidden="1">
      <c r="A1802" s="200">
        <v>87525</v>
      </c>
      <c r="B1802" s="205" t="s">
        <v>230</v>
      </c>
      <c r="C1802" s="127" t="s">
        <v>2024</v>
      </c>
      <c r="D1802" s="125" t="s">
        <v>232</v>
      </c>
      <c r="E1802" s="122">
        <v>107.36</v>
      </c>
      <c r="F1802" s="123">
        <f t="shared" si="656"/>
        <v>129.43</v>
      </c>
      <c r="G1802" s="206"/>
      <c r="H1802" s="183"/>
      <c r="I1802" s="182">
        <f t="shared" si="657"/>
        <v>0</v>
      </c>
      <c r="J1802" s="182">
        <f t="shared" si="658"/>
        <v>0</v>
      </c>
      <c r="K1802" s="179"/>
      <c r="L1802" s="183">
        <f t="shared" si="659"/>
        <v>0</v>
      </c>
      <c r="M1802" s="183">
        <f t="shared" si="659"/>
        <v>0</v>
      </c>
      <c r="N1802" s="184">
        <f t="shared" si="660"/>
        <v>0</v>
      </c>
      <c r="O1802" s="184">
        <f t="shared" si="661"/>
        <v>0</v>
      </c>
      <c r="P1802" s="181"/>
      <c r="Q1802" s="198"/>
      <c r="R1802" s="197" t="str">
        <f t="shared" si="644"/>
        <v/>
      </c>
      <c r="S1802" s="197" t="str">
        <f t="shared" si="662"/>
        <v/>
      </c>
    </row>
    <row r="1803" spans="1:19" ht="38.25" hidden="1">
      <c r="A1803" s="200">
        <v>87526</v>
      </c>
      <c r="B1803" s="205" t="s">
        <v>230</v>
      </c>
      <c r="C1803" s="127" t="s">
        <v>2025</v>
      </c>
      <c r="D1803" s="125" t="s">
        <v>232</v>
      </c>
      <c r="E1803" s="122">
        <v>108.85</v>
      </c>
      <c r="F1803" s="123">
        <f t="shared" si="656"/>
        <v>131.22999999999999</v>
      </c>
      <c r="G1803" s="206"/>
      <c r="H1803" s="183"/>
      <c r="I1803" s="182">
        <f t="shared" si="657"/>
        <v>0</v>
      </c>
      <c r="J1803" s="182">
        <f t="shared" si="658"/>
        <v>0</v>
      </c>
      <c r="K1803" s="179"/>
      <c r="L1803" s="183">
        <f t="shared" si="659"/>
        <v>0</v>
      </c>
      <c r="M1803" s="183">
        <f t="shared" si="659"/>
        <v>0</v>
      </c>
      <c r="N1803" s="184">
        <f t="shared" si="660"/>
        <v>0</v>
      </c>
      <c r="O1803" s="184">
        <f t="shared" si="661"/>
        <v>0</v>
      </c>
      <c r="P1803" s="181"/>
      <c r="Q1803" s="198"/>
      <c r="R1803" s="197" t="str">
        <f t="shared" si="644"/>
        <v/>
      </c>
      <c r="S1803" s="197" t="str">
        <f t="shared" si="662"/>
        <v/>
      </c>
    </row>
    <row r="1804" spans="1:19">
      <c r="A1804" s="200" t="s">
        <v>2026</v>
      </c>
      <c r="B1804" s="201"/>
      <c r="C1804" s="300" t="s">
        <v>2027</v>
      </c>
      <c r="D1804" s="125"/>
      <c r="E1804" s="301"/>
      <c r="F1804" s="277"/>
      <c r="G1804" s="253"/>
      <c r="H1804" s="207">
        <f>F1804</f>
        <v>0</v>
      </c>
      <c r="I1804" s="254"/>
      <c r="J1804" s="255"/>
      <c r="K1804" s="179"/>
      <c r="L1804" s="290"/>
      <c r="M1804" s="253"/>
      <c r="N1804" s="254"/>
      <c r="O1804" s="255"/>
      <c r="P1804" s="181"/>
      <c r="Q1804" s="252" t="str">
        <f>IF(OR(SUM(J1805:J1863)&gt;0,SUM(O1805:O1863)&gt;0),"xx","")</f>
        <v>xx</v>
      </c>
      <c r="R1804" s="237" t="str">
        <f t="shared" si="644"/>
        <v>x</v>
      </c>
      <c r="S1804" s="197" t="str">
        <f t="shared" si="662"/>
        <v>x</v>
      </c>
    </row>
    <row r="1805" spans="1:19" ht="38.25" hidden="1">
      <c r="A1805" s="200">
        <v>89169</v>
      </c>
      <c r="B1805" s="205" t="s">
        <v>230</v>
      </c>
      <c r="C1805" s="127" t="s">
        <v>2028</v>
      </c>
      <c r="D1805" s="125" t="s">
        <v>232</v>
      </c>
      <c r="E1805" s="122">
        <v>50.69</v>
      </c>
      <c r="F1805" s="123">
        <f t="shared" ref="F1805:F1863" si="663">IF(E1805=0,0,ROUND(E1805*(1+E$10)*(1-E$11),2))</f>
        <v>61.11</v>
      </c>
      <c r="G1805" s="206"/>
      <c r="H1805" s="183"/>
      <c r="I1805" s="182">
        <f t="shared" ref="I1805:I1863" si="664">IF(ISBLANK(E1805),0,ROUND(F1805*G1805,2))</f>
        <v>0</v>
      </c>
      <c r="J1805" s="182">
        <f t="shared" ref="J1805:J1863" si="665">IF(ISBLANK(G1805),0,ROUND(G1805*H1805,2))</f>
        <v>0</v>
      </c>
      <c r="K1805" s="179"/>
      <c r="L1805" s="183">
        <f t="shared" ref="L1805:M1863" si="666">G1805</f>
        <v>0</v>
      </c>
      <c r="M1805" s="183">
        <f t="shared" si="666"/>
        <v>0</v>
      </c>
      <c r="N1805" s="184">
        <f t="shared" ref="N1805:N1863" si="667">IF(ISBLANK(E1805),0,ROUND(F1805*L1805,2))</f>
        <v>0</v>
      </c>
      <c r="O1805" s="184">
        <f t="shared" ref="O1805:O1863" si="668">IF(ISBLANK(L1805),0,ROUND(L1805*M1805,2))</f>
        <v>0</v>
      </c>
      <c r="P1805" s="181"/>
      <c r="Q1805" s="199"/>
      <c r="R1805" s="197" t="str">
        <f t="shared" si="644"/>
        <v/>
      </c>
      <c r="S1805" s="197" t="str">
        <f t="shared" si="662"/>
        <v/>
      </c>
    </row>
    <row r="1806" spans="1:19" ht="38.25" hidden="1">
      <c r="A1806" s="200">
        <v>89044</v>
      </c>
      <c r="B1806" s="205" t="s">
        <v>230</v>
      </c>
      <c r="C1806" s="127" t="s">
        <v>2029</v>
      </c>
      <c r="D1806" s="125" t="s">
        <v>232</v>
      </c>
      <c r="E1806" s="122">
        <v>49.85</v>
      </c>
      <c r="F1806" s="123">
        <f t="shared" si="663"/>
        <v>60.1</v>
      </c>
      <c r="G1806" s="206"/>
      <c r="H1806" s="183"/>
      <c r="I1806" s="182">
        <f t="shared" si="664"/>
        <v>0</v>
      </c>
      <c r="J1806" s="182">
        <f t="shared" si="665"/>
        <v>0</v>
      </c>
      <c r="K1806" s="179"/>
      <c r="L1806" s="183">
        <f t="shared" si="666"/>
        <v>0</v>
      </c>
      <c r="M1806" s="183">
        <f t="shared" si="666"/>
        <v>0</v>
      </c>
      <c r="N1806" s="184">
        <f t="shared" si="667"/>
        <v>0</v>
      </c>
      <c r="O1806" s="184">
        <f t="shared" si="668"/>
        <v>0</v>
      </c>
      <c r="P1806" s="181"/>
      <c r="Q1806" s="199"/>
      <c r="R1806" s="197" t="str">
        <f t="shared" si="644"/>
        <v/>
      </c>
      <c r="S1806" s="197" t="str">
        <f t="shared" si="662"/>
        <v/>
      </c>
    </row>
    <row r="1807" spans="1:19" ht="38.25" hidden="1">
      <c r="A1807" s="200">
        <v>89978</v>
      </c>
      <c r="B1807" s="205" t="s">
        <v>230</v>
      </c>
      <c r="C1807" s="127" t="s">
        <v>2030</v>
      </c>
      <c r="D1807" s="125" t="s">
        <v>232</v>
      </c>
      <c r="E1807" s="122">
        <v>64.400000000000006</v>
      </c>
      <c r="F1807" s="123">
        <f t="shared" si="663"/>
        <v>77.64</v>
      </c>
      <c r="G1807" s="206"/>
      <c r="H1807" s="183"/>
      <c r="I1807" s="182">
        <f t="shared" si="664"/>
        <v>0</v>
      </c>
      <c r="J1807" s="182">
        <f t="shared" si="665"/>
        <v>0</v>
      </c>
      <c r="K1807" s="179"/>
      <c r="L1807" s="183">
        <f t="shared" si="666"/>
        <v>0</v>
      </c>
      <c r="M1807" s="183">
        <f t="shared" si="666"/>
        <v>0</v>
      </c>
      <c r="N1807" s="184">
        <f t="shared" si="667"/>
        <v>0</v>
      </c>
      <c r="O1807" s="184">
        <f t="shared" si="668"/>
        <v>0</v>
      </c>
      <c r="P1807" s="181"/>
      <c r="Q1807" s="199"/>
      <c r="R1807" s="197" t="str">
        <f t="shared" si="644"/>
        <v/>
      </c>
      <c r="S1807" s="197" t="str">
        <f t="shared" si="662"/>
        <v/>
      </c>
    </row>
    <row r="1808" spans="1:19" ht="38.25" hidden="1">
      <c r="A1808" s="200">
        <v>87447</v>
      </c>
      <c r="B1808" s="205" t="s">
        <v>230</v>
      </c>
      <c r="C1808" s="127" t="s">
        <v>2031</v>
      </c>
      <c r="D1808" s="125" t="s">
        <v>232</v>
      </c>
      <c r="E1808" s="122">
        <v>49.97</v>
      </c>
      <c r="F1808" s="123">
        <f t="shared" si="663"/>
        <v>60.24</v>
      </c>
      <c r="G1808" s="206"/>
      <c r="H1808" s="183"/>
      <c r="I1808" s="182">
        <f t="shared" si="664"/>
        <v>0</v>
      </c>
      <c r="J1808" s="182">
        <f t="shared" si="665"/>
        <v>0</v>
      </c>
      <c r="K1808" s="179"/>
      <c r="L1808" s="183">
        <f t="shared" si="666"/>
        <v>0</v>
      </c>
      <c r="M1808" s="183">
        <f t="shared" si="666"/>
        <v>0</v>
      </c>
      <c r="N1808" s="184">
        <f t="shared" si="667"/>
        <v>0</v>
      </c>
      <c r="O1808" s="184">
        <f t="shared" si="668"/>
        <v>0</v>
      </c>
      <c r="P1808" s="181"/>
      <c r="Q1808" s="199"/>
      <c r="R1808" s="197" t="str">
        <f t="shared" si="644"/>
        <v/>
      </c>
      <c r="S1808" s="197" t="str">
        <f t="shared" si="662"/>
        <v/>
      </c>
    </row>
    <row r="1809" spans="1:19" ht="38.25" hidden="1">
      <c r="A1809" s="200">
        <v>87448</v>
      </c>
      <c r="B1809" s="205" t="s">
        <v>230</v>
      </c>
      <c r="C1809" s="127" t="s">
        <v>2032</v>
      </c>
      <c r="D1809" s="125" t="s">
        <v>232</v>
      </c>
      <c r="E1809" s="122">
        <v>50.63</v>
      </c>
      <c r="F1809" s="123">
        <f t="shared" si="663"/>
        <v>61.04</v>
      </c>
      <c r="G1809" s="206"/>
      <c r="H1809" s="183"/>
      <c r="I1809" s="182">
        <f t="shared" si="664"/>
        <v>0</v>
      </c>
      <c r="J1809" s="182">
        <f t="shared" si="665"/>
        <v>0</v>
      </c>
      <c r="K1809" s="179"/>
      <c r="L1809" s="183">
        <f t="shared" si="666"/>
        <v>0</v>
      </c>
      <c r="M1809" s="183">
        <f t="shared" si="666"/>
        <v>0</v>
      </c>
      <c r="N1809" s="184">
        <f t="shared" si="667"/>
        <v>0</v>
      </c>
      <c r="O1809" s="184">
        <f t="shared" si="668"/>
        <v>0</v>
      </c>
      <c r="P1809" s="181"/>
      <c r="Q1809" s="199"/>
      <c r="R1809" s="197" t="str">
        <f t="shared" si="644"/>
        <v/>
      </c>
      <c r="S1809" s="197" t="str">
        <f t="shared" si="662"/>
        <v/>
      </c>
    </row>
    <row r="1810" spans="1:19" ht="38.25" hidden="1">
      <c r="A1810" s="200">
        <v>87449</v>
      </c>
      <c r="B1810" s="205" t="s">
        <v>230</v>
      </c>
      <c r="C1810" s="127" t="s">
        <v>2033</v>
      </c>
      <c r="D1810" s="125" t="s">
        <v>232</v>
      </c>
      <c r="E1810" s="122">
        <v>63.97</v>
      </c>
      <c r="F1810" s="123">
        <f t="shared" si="663"/>
        <v>77.12</v>
      </c>
      <c r="G1810" s="206"/>
      <c r="H1810" s="183"/>
      <c r="I1810" s="182">
        <f t="shared" si="664"/>
        <v>0</v>
      </c>
      <c r="J1810" s="182">
        <f t="shared" si="665"/>
        <v>0</v>
      </c>
      <c r="K1810" s="179"/>
      <c r="L1810" s="183">
        <f t="shared" si="666"/>
        <v>0</v>
      </c>
      <c r="M1810" s="183">
        <f t="shared" si="666"/>
        <v>0</v>
      </c>
      <c r="N1810" s="184">
        <f t="shared" si="667"/>
        <v>0</v>
      </c>
      <c r="O1810" s="184">
        <f t="shared" si="668"/>
        <v>0</v>
      </c>
      <c r="P1810" s="181"/>
      <c r="Q1810" s="199"/>
      <c r="R1810" s="197" t="str">
        <f t="shared" si="644"/>
        <v/>
      </c>
      <c r="S1810" s="197" t="str">
        <f t="shared" si="662"/>
        <v/>
      </c>
    </row>
    <row r="1811" spans="1:19" ht="38.25" hidden="1">
      <c r="A1811" s="200">
        <v>87450</v>
      </c>
      <c r="B1811" s="205" t="s">
        <v>230</v>
      </c>
      <c r="C1811" s="127" t="s">
        <v>2034</v>
      </c>
      <c r="D1811" s="125" t="s">
        <v>232</v>
      </c>
      <c r="E1811" s="122">
        <v>65.099999999999994</v>
      </c>
      <c r="F1811" s="123">
        <f t="shared" si="663"/>
        <v>78.48</v>
      </c>
      <c r="G1811" s="206"/>
      <c r="H1811" s="183"/>
      <c r="I1811" s="182">
        <f t="shared" si="664"/>
        <v>0</v>
      </c>
      <c r="J1811" s="182">
        <f t="shared" si="665"/>
        <v>0</v>
      </c>
      <c r="K1811" s="179"/>
      <c r="L1811" s="183">
        <f t="shared" si="666"/>
        <v>0</v>
      </c>
      <c r="M1811" s="183">
        <f t="shared" si="666"/>
        <v>0</v>
      </c>
      <c r="N1811" s="184">
        <f t="shared" si="667"/>
        <v>0</v>
      </c>
      <c r="O1811" s="184">
        <f t="shared" si="668"/>
        <v>0</v>
      </c>
      <c r="P1811" s="181"/>
      <c r="Q1811" s="199"/>
      <c r="R1811" s="197" t="str">
        <f t="shared" si="644"/>
        <v/>
      </c>
      <c r="S1811" s="197" t="str">
        <f t="shared" si="662"/>
        <v/>
      </c>
    </row>
    <row r="1812" spans="1:19" ht="38.25" hidden="1">
      <c r="A1812" s="200">
        <v>87451</v>
      </c>
      <c r="B1812" s="205" t="s">
        <v>230</v>
      </c>
      <c r="C1812" s="127" t="s">
        <v>2035</v>
      </c>
      <c r="D1812" s="125" t="s">
        <v>232</v>
      </c>
      <c r="E1812" s="122">
        <v>79.010000000000005</v>
      </c>
      <c r="F1812" s="123">
        <f t="shared" si="663"/>
        <v>95.25</v>
      </c>
      <c r="G1812" s="206"/>
      <c r="H1812" s="183"/>
      <c r="I1812" s="182">
        <f t="shared" si="664"/>
        <v>0</v>
      </c>
      <c r="J1812" s="182">
        <f t="shared" si="665"/>
        <v>0</v>
      </c>
      <c r="K1812" s="179"/>
      <c r="L1812" s="183">
        <f t="shared" si="666"/>
        <v>0</v>
      </c>
      <c r="M1812" s="183">
        <f t="shared" si="666"/>
        <v>0</v>
      </c>
      <c r="N1812" s="184">
        <f t="shared" si="667"/>
        <v>0</v>
      </c>
      <c r="O1812" s="184">
        <f t="shared" si="668"/>
        <v>0</v>
      </c>
      <c r="P1812" s="181"/>
      <c r="Q1812" s="199"/>
      <c r="R1812" s="197" t="str">
        <f t="shared" si="644"/>
        <v/>
      </c>
      <c r="S1812" s="197" t="str">
        <f t="shared" si="662"/>
        <v/>
      </c>
    </row>
    <row r="1813" spans="1:19" ht="38.25" hidden="1">
      <c r="A1813" s="200">
        <v>87452</v>
      </c>
      <c r="B1813" s="205" t="s">
        <v>230</v>
      </c>
      <c r="C1813" s="127" t="s">
        <v>2036</v>
      </c>
      <c r="D1813" s="125" t="s">
        <v>232</v>
      </c>
      <c r="E1813" s="122">
        <v>79.41</v>
      </c>
      <c r="F1813" s="123">
        <f t="shared" si="663"/>
        <v>95.74</v>
      </c>
      <c r="G1813" s="206"/>
      <c r="H1813" s="183"/>
      <c r="I1813" s="182">
        <f t="shared" si="664"/>
        <v>0</v>
      </c>
      <c r="J1813" s="182">
        <f t="shared" si="665"/>
        <v>0</v>
      </c>
      <c r="K1813" s="179"/>
      <c r="L1813" s="183">
        <f t="shared" si="666"/>
        <v>0</v>
      </c>
      <c r="M1813" s="183">
        <f t="shared" si="666"/>
        <v>0</v>
      </c>
      <c r="N1813" s="184">
        <f t="shared" si="667"/>
        <v>0</v>
      </c>
      <c r="O1813" s="184">
        <f t="shared" si="668"/>
        <v>0</v>
      </c>
      <c r="P1813" s="181"/>
      <c r="Q1813" s="199"/>
      <c r="R1813" s="197" t="str">
        <f t="shared" si="644"/>
        <v/>
      </c>
      <c r="S1813" s="197" t="str">
        <f t="shared" si="662"/>
        <v/>
      </c>
    </row>
    <row r="1814" spans="1:19" ht="38.25" hidden="1">
      <c r="A1814" s="200">
        <v>87453</v>
      </c>
      <c r="B1814" s="205" t="s">
        <v>230</v>
      </c>
      <c r="C1814" s="127" t="s">
        <v>2037</v>
      </c>
      <c r="D1814" s="125" t="s">
        <v>232</v>
      </c>
      <c r="E1814" s="122">
        <v>46.15</v>
      </c>
      <c r="F1814" s="123">
        <f t="shared" si="663"/>
        <v>55.64</v>
      </c>
      <c r="G1814" s="206"/>
      <c r="H1814" s="183"/>
      <c r="I1814" s="182">
        <f t="shared" si="664"/>
        <v>0</v>
      </c>
      <c r="J1814" s="182">
        <f t="shared" si="665"/>
        <v>0</v>
      </c>
      <c r="K1814" s="179"/>
      <c r="L1814" s="183">
        <f t="shared" si="666"/>
        <v>0</v>
      </c>
      <c r="M1814" s="183">
        <f t="shared" si="666"/>
        <v>0</v>
      </c>
      <c r="N1814" s="184">
        <f t="shared" si="667"/>
        <v>0</v>
      </c>
      <c r="O1814" s="184">
        <f t="shared" si="668"/>
        <v>0</v>
      </c>
      <c r="P1814" s="181"/>
      <c r="Q1814" s="199"/>
      <c r="R1814" s="197" t="str">
        <f t="shared" si="644"/>
        <v/>
      </c>
      <c r="S1814" s="197" t="str">
        <f t="shared" si="662"/>
        <v/>
      </c>
    </row>
    <row r="1815" spans="1:19" ht="38.25" hidden="1">
      <c r="A1815" s="200">
        <v>87454</v>
      </c>
      <c r="B1815" s="205" t="s">
        <v>230</v>
      </c>
      <c r="C1815" s="127" t="s">
        <v>2038</v>
      </c>
      <c r="D1815" s="125" t="s">
        <v>232</v>
      </c>
      <c r="E1815" s="122">
        <v>47.12</v>
      </c>
      <c r="F1815" s="123">
        <f t="shared" si="663"/>
        <v>56.81</v>
      </c>
      <c r="G1815" s="206"/>
      <c r="H1815" s="183"/>
      <c r="I1815" s="182">
        <f t="shared" si="664"/>
        <v>0</v>
      </c>
      <c r="J1815" s="182">
        <f t="shared" si="665"/>
        <v>0</v>
      </c>
      <c r="K1815" s="179"/>
      <c r="L1815" s="183">
        <f t="shared" si="666"/>
        <v>0</v>
      </c>
      <c r="M1815" s="183">
        <f t="shared" si="666"/>
        <v>0</v>
      </c>
      <c r="N1815" s="184">
        <f t="shared" si="667"/>
        <v>0</v>
      </c>
      <c r="O1815" s="184">
        <f t="shared" si="668"/>
        <v>0</v>
      </c>
      <c r="P1815" s="181"/>
      <c r="Q1815" s="199"/>
      <c r="R1815" s="197" t="str">
        <f t="shared" si="644"/>
        <v/>
      </c>
      <c r="S1815" s="197" t="str">
        <f t="shared" si="662"/>
        <v/>
      </c>
    </row>
    <row r="1816" spans="1:19" ht="38.25" hidden="1">
      <c r="A1816" s="200">
        <v>87455</v>
      </c>
      <c r="B1816" s="205" t="s">
        <v>230</v>
      </c>
      <c r="C1816" s="127" t="s">
        <v>2039</v>
      </c>
      <c r="D1816" s="125" t="s">
        <v>232</v>
      </c>
      <c r="E1816" s="122">
        <v>59.37</v>
      </c>
      <c r="F1816" s="123">
        <f t="shared" si="663"/>
        <v>71.58</v>
      </c>
      <c r="G1816" s="206"/>
      <c r="H1816" s="183"/>
      <c r="I1816" s="182">
        <f t="shared" si="664"/>
        <v>0</v>
      </c>
      <c r="J1816" s="182">
        <f t="shared" si="665"/>
        <v>0</v>
      </c>
      <c r="K1816" s="179"/>
      <c r="L1816" s="183">
        <f t="shared" si="666"/>
        <v>0</v>
      </c>
      <c r="M1816" s="183">
        <f t="shared" si="666"/>
        <v>0</v>
      </c>
      <c r="N1816" s="184">
        <f t="shared" si="667"/>
        <v>0</v>
      </c>
      <c r="O1816" s="184">
        <f t="shared" si="668"/>
        <v>0</v>
      </c>
      <c r="P1816" s="181"/>
      <c r="Q1816" s="199"/>
      <c r="R1816" s="197" t="str">
        <f t="shared" si="644"/>
        <v/>
      </c>
      <c r="S1816" s="197" t="str">
        <f t="shared" si="662"/>
        <v/>
      </c>
    </row>
    <row r="1817" spans="1:19" ht="38.25" hidden="1">
      <c r="A1817" s="200">
        <v>87456</v>
      </c>
      <c r="B1817" s="205" t="s">
        <v>230</v>
      </c>
      <c r="C1817" s="127" t="s">
        <v>2040</v>
      </c>
      <c r="D1817" s="125" t="s">
        <v>232</v>
      </c>
      <c r="E1817" s="122">
        <v>60.81</v>
      </c>
      <c r="F1817" s="123">
        <f t="shared" si="663"/>
        <v>73.31</v>
      </c>
      <c r="G1817" s="206"/>
      <c r="H1817" s="183"/>
      <c r="I1817" s="182">
        <f t="shared" si="664"/>
        <v>0</v>
      </c>
      <c r="J1817" s="182">
        <f t="shared" si="665"/>
        <v>0</v>
      </c>
      <c r="K1817" s="179"/>
      <c r="L1817" s="183">
        <f t="shared" si="666"/>
        <v>0</v>
      </c>
      <c r="M1817" s="183">
        <f t="shared" si="666"/>
        <v>0</v>
      </c>
      <c r="N1817" s="184">
        <f t="shared" si="667"/>
        <v>0</v>
      </c>
      <c r="O1817" s="184">
        <f t="shared" si="668"/>
        <v>0</v>
      </c>
      <c r="P1817" s="181"/>
      <c r="Q1817" s="199"/>
      <c r="R1817" s="197" t="str">
        <f t="shared" si="644"/>
        <v/>
      </c>
      <c r="S1817" s="197" t="str">
        <f t="shared" si="662"/>
        <v/>
      </c>
    </row>
    <row r="1818" spans="1:19" ht="38.25" hidden="1">
      <c r="A1818" s="200">
        <v>87457</v>
      </c>
      <c r="B1818" s="205" t="s">
        <v>230</v>
      </c>
      <c r="C1818" s="127" t="s">
        <v>2041</v>
      </c>
      <c r="D1818" s="125" t="s">
        <v>232</v>
      </c>
      <c r="E1818" s="122">
        <v>72.7</v>
      </c>
      <c r="F1818" s="123">
        <f t="shared" si="663"/>
        <v>87.65</v>
      </c>
      <c r="G1818" s="206"/>
      <c r="H1818" s="183"/>
      <c r="I1818" s="182">
        <f t="shared" si="664"/>
        <v>0</v>
      </c>
      <c r="J1818" s="182">
        <f t="shared" si="665"/>
        <v>0</v>
      </c>
      <c r="K1818" s="179"/>
      <c r="L1818" s="183">
        <f t="shared" si="666"/>
        <v>0</v>
      </c>
      <c r="M1818" s="183">
        <f t="shared" si="666"/>
        <v>0</v>
      </c>
      <c r="N1818" s="184">
        <f t="shared" si="667"/>
        <v>0</v>
      </c>
      <c r="O1818" s="184">
        <f t="shared" si="668"/>
        <v>0</v>
      </c>
      <c r="P1818" s="181"/>
      <c r="Q1818" s="199"/>
      <c r="R1818" s="197" t="str">
        <f t="shared" si="644"/>
        <v/>
      </c>
      <c r="S1818" s="197" t="str">
        <f t="shared" si="662"/>
        <v/>
      </c>
    </row>
    <row r="1819" spans="1:19" ht="38.25" hidden="1">
      <c r="A1819" s="200">
        <v>87458</v>
      </c>
      <c r="B1819" s="205" t="s">
        <v>230</v>
      </c>
      <c r="C1819" s="127" t="s">
        <v>2042</v>
      </c>
      <c r="D1819" s="125" t="s">
        <v>232</v>
      </c>
      <c r="E1819" s="122">
        <v>74.13</v>
      </c>
      <c r="F1819" s="123">
        <f t="shared" si="663"/>
        <v>89.37</v>
      </c>
      <c r="G1819" s="206"/>
      <c r="H1819" s="183"/>
      <c r="I1819" s="182">
        <f t="shared" si="664"/>
        <v>0</v>
      </c>
      <c r="J1819" s="182">
        <f t="shared" si="665"/>
        <v>0</v>
      </c>
      <c r="K1819" s="179"/>
      <c r="L1819" s="183">
        <f t="shared" si="666"/>
        <v>0</v>
      </c>
      <c r="M1819" s="183">
        <f t="shared" si="666"/>
        <v>0</v>
      </c>
      <c r="N1819" s="184">
        <f t="shared" si="667"/>
        <v>0</v>
      </c>
      <c r="O1819" s="184">
        <f t="shared" si="668"/>
        <v>0</v>
      </c>
      <c r="P1819" s="181"/>
      <c r="Q1819" s="199"/>
      <c r="R1819" s="197" t="str">
        <f t="shared" si="644"/>
        <v/>
      </c>
      <c r="S1819" s="197" t="str">
        <f t="shared" si="662"/>
        <v/>
      </c>
    </row>
    <row r="1820" spans="1:19" ht="38.25" hidden="1">
      <c r="A1820" s="200">
        <v>87459</v>
      </c>
      <c r="B1820" s="205" t="s">
        <v>230</v>
      </c>
      <c r="C1820" s="127" t="s">
        <v>2043</v>
      </c>
      <c r="D1820" s="125" t="s">
        <v>232</v>
      </c>
      <c r="E1820" s="122">
        <v>56.37</v>
      </c>
      <c r="F1820" s="123">
        <f t="shared" si="663"/>
        <v>67.959999999999994</v>
      </c>
      <c r="G1820" s="206"/>
      <c r="H1820" s="183"/>
      <c r="I1820" s="182">
        <f t="shared" si="664"/>
        <v>0</v>
      </c>
      <c r="J1820" s="182">
        <f t="shared" si="665"/>
        <v>0</v>
      </c>
      <c r="K1820" s="179"/>
      <c r="L1820" s="183">
        <f t="shared" si="666"/>
        <v>0</v>
      </c>
      <c r="M1820" s="183">
        <f t="shared" si="666"/>
        <v>0</v>
      </c>
      <c r="N1820" s="184">
        <f t="shared" si="667"/>
        <v>0</v>
      </c>
      <c r="O1820" s="184">
        <f t="shared" si="668"/>
        <v>0</v>
      </c>
      <c r="P1820" s="181"/>
      <c r="Q1820" s="199"/>
      <c r="R1820" s="197" t="str">
        <f t="shared" si="644"/>
        <v/>
      </c>
      <c r="S1820" s="197" t="str">
        <f t="shared" si="662"/>
        <v/>
      </c>
    </row>
    <row r="1821" spans="1:19" ht="38.25" hidden="1">
      <c r="A1821" s="200">
        <v>87460</v>
      </c>
      <c r="B1821" s="205" t="s">
        <v>230</v>
      </c>
      <c r="C1821" s="127" t="s">
        <v>2044</v>
      </c>
      <c r="D1821" s="125" t="s">
        <v>232</v>
      </c>
      <c r="E1821" s="122">
        <v>57.34</v>
      </c>
      <c r="F1821" s="123">
        <f t="shared" si="663"/>
        <v>69.13</v>
      </c>
      <c r="G1821" s="206"/>
      <c r="H1821" s="183"/>
      <c r="I1821" s="182">
        <f t="shared" si="664"/>
        <v>0</v>
      </c>
      <c r="J1821" s="182">
        <f t="shared" si="665"/>
        <v>0</v>
      </c>
      <c r="K1821" s="179"/>
      <c r="L1821" s="183">
        <f t="shared" si="666"/>
        <v>0</v>
      </c>
      <c r="M1821" s="183">
        <f t="shared" si="666"/>
        <v>0</v>
      </c>
      <c r="N1821" s="184">
        <f t="shared" si="667"/>
        <v>0</v>
      </c>
      <c r="O1821" s="184">
        <f t="shared" si="668"/>
        <v>0</v>
      </c>
      <c r="P1821" s="181"/>
      <c r="Q1821" s="199"/>
      <c r="R1821" s="197" t="str">
        <f t="shared" si="644"/>
        <v/>
      </c>
      <c r="S1821" s="197" t="str">
        <f t="shared" si="662"/>
        <v/>
      </c>
    </row>
    <row r="1822" spans="1:19" ht="38.25" hidden="1">
      <c r="A1822" s="200">
        <v>87461</v>
      </c>
      <c r="B1822" s="205" t="s">
        <v>230</v>
      </c>
      <c r="C1822" s="127" t="s">
        <v>2045</v>
      </c>
      <c r="D1822" s="125" t="s">
        <v>232</v>
      </c>
      <c r="E1822" s="122">
        <v>70.38</v>
      </c>
      <c r="F1822" s="123">
        <f t="shared" si="663"/>
        <v>84.85</v>
      </c>
      <c r="G1822" s="206"/>
      <c r="H1822" s="183"/>
      <c r="I1822" s="182">
        <f t="shared" si="664"/>
        <v>0</v>
      </c>
      <c r="J1822" s="182">
        <f t="shared" si="665"/>
        <v>0</v>
      </c>
      <c r="K1822" s="179"/>
      <c r="L1822" s="183">
        <f t="shared" si="666"/>
        <v>0</v>
      </c>
      <c r="M1822" s="183">
        <f t="shared" si="666"/>
        <v>0</v>
      </c>
      <c r="N1822" s="184">
        <f t="shared" si="667"/>
        <v>0</v>
      </c>
      <c r="O1822" s="184">
        <f t="shared" si="668"/>
        <v>0</v>
      </c>
      <c r="P1822" s="181"/>
      <c r="Q1822" s="199"/>
      <c r="R1822" s="197" t="str">
        <f t="shared" si="644"/>
        <v/>
      </c>
      <c r="S1822" s="197" t="str">
        <f t="shared" si="662"/>
        <v/>
      </c>
    </row>
    <row r="1823" spans="1:19" ht="38.25" hidden="1">
      <c r="A1823" s="200">
        <v>87462</v>
      </c>
      <c r="B1823" s="205" t="s">
        <v>230</v>
      </c>
      <c r="C1823" s="127" t="s">
        <v>2046</v>
      </c>
      <c r="D1823" s="125" t="s">
        <v>232</v>
      </c>
      <c r="E1823" s="122">
        <v>71.510000000000005</v>
      </c>
      <c r="F1823" s="123">
        <f t="shared" si="663"/>
        <v>86.21</v>
      </c>
      <c r="G1823" s="206"/>
      <c r="H1823" s="183"/>
      <c r="I1823" s="182">
        <f t="shared" si="664"/>
        <v>0</v>
      </c>
      <c r="J1823" s="182">
        <f t="shared" si="665"/>
        <v>0</v>
      </c>
      <c r="K1823" s="179"/>
      <c r="L1823" s="183">
        <f t="shared" si="666"/>
        <v>0</v>
      </c>
      <c r="M1823" s="183">
        <f t="shared" si="666"/>
        <v>0</v>
      </c>
      <c r="N1823" s="184">
        <f t="shared" si="667"/>
        <v>0</v>
      </c>
      <c r="O1823" s="184">
        <f t="shared" si="668"/>
        <v>0</v>
      </c>
      <c r="P1823" s="181"/>
      <c r="Q1823" s="199"/>
      <c r="R1823" s="197" t="str">
        <f t="shared" si="644"/>
        <v/>
      </c>
      <c r="S1823" s="197" t="str">
        <f t="shared" si="662"/>
        <v/>
      </c>
    </row>
    <row r="1824" spans="1:19" ht="38.25" hidden="1">
      <c r="A1824" s="200">
        <v>87463</v>
      </c>
      <c r="B1824" s="205" t="s">
        <v>230</v>
      </c>
      <c r="C1824" s="127" t="s">
        <v>2047</v>
      </c>
      <c r="D1824" s="125" t="s">
        <v>232</v>
      </c>
      <c r="E1824" s="122">
        <v>84.45</v>
      </c>
      <c r="F1824" s="123">
        <f t="shared" si="663"/>
        <v>101.81</v>
      </c>
      <c r="G1824" s="206"/>
      <c r="H1824" s="183"/>
      <c r="I1824" s="182">
        <f t="shared" si="664"/>
        <v>0</v>
      </c>
      <c r="J1824" s="182">
        <f t="shared" si="665"/>
        <v>0</v>
      </c>
      <c r="K1824" s="179"/>
      <c r="L1824" s="183">
        <f t="shared" si="666"/>
        <v>0</v>
      </c>
      <c r="M1824" s="183">
        <f t="shared" si="666"/>
        <v>0</v>
      </c>
      <c r="N1824" s="184">
        <f t="shared" si="667"/>
        <v>0</v>
      </c>
      <c r="O1824" s="184">
        <f t="shared" si="668"/>
        <v>0</v>
      </c>
      <c r="P1824" s="181"/>
      <c r="Q1824" s="199"/>
      <c r="R1824" s="197" t="str">
        <f t="shared" si="644"/>
        <v/>
      </c>
      <c r="S1824" s="197" t="str">
        <f t="shared" si="662"/>
        <v/>
      </c>
    </row>
    <row r="1825" spans="1:19" ht="38.25" hidden="1">
      <c r="A1825" s="200">
        <v>87464</v>
      </c>
      <c r="B1825" s="205" t="s">
        <v>230</v>
      </c>
      <c r="C1825" s="127" t="s">
        <v>2048</v>
      </c>
      <c r="D1825" s="125" t="s">
        <v>232</v>
      </c>
      <c r="E1825" s="122">
        <v>85.88</v>
      </c>
      <c r="F1825" s="123">
        <f t="shared" si="663"/>
        <v>103.54</v>
      </c>
      <c r="G1825" s="206"/>
      <c r="H1825" s="183"/>
      <c r="I1825" s="182">
        <f t="shared" si="664"/>
        <v>0</v>
      </c>
      <c r="J1825" s="182">
        <f t="shared" si="665"/>
        <v>0</v>
      </c>
      <c r="K1825" s="179"/>
      <c r="L1825" s="183">
        <f t="shared" si="666"/>
        <v>0</v>
      </c>
      <c r="M1825" s="183">
        <f t="shared" si="666"/>
        <v>0</v>
      </c>
      <c r="N1825" s="184">
        <f t="shared" si="667"/>
        <v>0</v>
      </c>
      <c r="O1825" s="184">
        <f t="shared" si="668"/>
        <v>0</v>
      </c>
      <c r="P1825" s="181"/>
      <c r="Q1825" s="199"/>
      <c r="R1825" s="197" t="str">
        <f t="shared" si="644"/>
        <v/>
      </c>
      <c r="S1825" s="197" t="str">
        <f t="shared" si="662"/>
        <v/>
      </c>
    </row>
    <row r="1826" spans="1:19" ht="38.25" hidden="1">
      <c r="A1826" s="200">
        <v>87465</v>
      </c>
      <c r="B1826" s="205" t="s">
        <v>230</v>
      </c>
      <c r="C1826" s="127" t="s">
        <v>2049</v>
      </c>
      <c r="D1826" s="125" t="s">
        <v>232</v>
      </c>
      <c r="E1826" s="122">
        <v>49.75</v>
      </c>
      <c r="F1826" s="123">
        <f t="shared" si="663"/>
        <v>59.98</v>
      </c>
      <c r="G1826" s="206"/>
      <c r="H1826" s="183"/>
      <c r="I1826" s="182">
        <f t="shared" si="664"/>
        <v>0</v>
      </c>
      <c r="J1826" s="182">
        <f t="shared" si="665"/>
        <v>0</v>
      </c>
      <c r="K1826" s="179"/>
      <c r="L1826" s="183">
        <f t="shared" si="666"/>
        <v>0</v>
      </c>
      <c r="M1826" s="183">
        <f t="shared" si="666"/>
        <v>0</v>
      </c>
      <c r="N1826" s="184">
        <f t="shared" si="667"/>
        <v>0</v>
      </c>
      <c r="O1826" s="184">
        <f t="shared" si="668"/>
        <v>0</v>
      </c>
      <c r="P1826" s="181"/>
      <c r="Q1826" s="199"/>
      <c r="R1826" s="197" t="str">
        <f t="shared" si="644"/>
        <v/>
      </c>
      <c r="S1826" s="197" t="str">
        <f t="shared" si="662"/>
        <v/>
      </c>
    </row>
    <row r="1827" spans="1:19" ht="38.25" hidden="1">
      <c r="A1827" s="200">
        <v>87466</v>
      </c>
      <c r="B1827" s="205" t="s">
        <v>230</v>
      </c>
      <c r="C1827" s="127" t="s">
        <v>2050</v>
      </c>
      <c r="D1827" s="125" t="s">
        <v>232</v>
      </c>
      <c r="E1827" s="122">
        <v>50.72</v>
      </c>
      <c r="F1827" s="123">
        <f t="shared" si="663"/>
        <v>61.15</v>
      </c>
      <c r="G1827" s="206"/>
      <c r="H1827" s="183"/>
      <c r="I1827" s="182">
        <f t="shared" si="664"/>
        <v>0</v>
      </c>
      <c r="J1827" s="182">
        <f t="shared" si="665"/>
        <v>0</v>
      </c>
      <c r="K1827" s="179"/>
      <c r="L1827" s="183">
        <f t="shared" si="666"/>
        <v>0</v>
      </c>
      <c r="M1827" s="183">
        <f t="shared" si="666"/>
        <v>0</v>
      </c>
      <c r="N1827" s="184">
        <f t="shared" si="667"/>
        <v>0</v>
      </c>
      <c r="O1827" s="184">
        <f t="shared" si="668"/>
        <v>0</v>
      </c>
      <c r="P1827" s="181"/>
      <c r="Q1827" s="199"/>
      <c r="R1827" s="197" t="str">
        <f t="shared" si="644"/>
        <v/>
      </c>
      <c r="S1827" s="197" t="str">
        <f t="shared" si="662"/>
        <v/>
      </c>
    </row>
    <row r="1828" spans="1:19" ht="38.25" hidden="1">
      <c r="A1828" s="200">
        <v>87467</v>
      </c>
      <c r="B1828" s="205" t="s">
        <v>230</v>
      </c>
      <c r="C1828" s="127" t="s">
        <v>2051</v>
      </c>
      <c r="D1828" s="125" t="s">
        <v>232</v>
      </c>
      <c r="E1828" s="122">
        <v>63.31</v>
      </c>
      <c r="F1828" s="123">
        <f t="shared" si="663"/>
        <v>76.33</v>
      </c>
      <c r="G1828" s="206"/>
      <c r="H1828" s="183"/>
      <c r="I1828" s="182">
        <f t="shared" si="664"/>
        <v>0</v>
      </c>
      <c r="J1828" s="182">
        <f t="shared" si="665"/>
        <v>0</v>
      </c>
      <c r="K1828" s="179"/>
      <c r="L1828" s="183">
        <f t="shared" si="666"/>
        <v>0</v>
      </c>
      <c r="M1828" s="183">
        <f t="shared" si="666"/>
        <v>0</v>
      </c>
      <c r="N1828" s="184">
        <f t="shared" si="667"/>
        <v>0</v>
      </c>
      <c r="O1828" s="184">
        <f t="shared" si="668"/>
        <v>0</v>
      </c>
      <c r="P1828" s="181"/>
      <c r="Q1828" s="199"/>
      <c r="R1828" s="197" t="str">
        <f t="shared" si="644"/>
        <v/>
      </c>
      <c r="S1828" s="197" t="str">
        <f t="shared" si="662"/>
        <v/>
      </c>
    </row>
    <row r="1829" spans="1:19" ht="38.25" hidden="1">
      <c r="A1829" s="200">
        <v>87468</v>
      </c>
      <c r="B1829" s="205" t="s">
        <v>230</v>
      </c>
      <c r="C1829" s="127" t="s">
        <v>2052</v>
      </c>
      <c r="D1829" s="125" t="s">
        <v>232</v>
      </c>
      <c r="E1829" s="122">
        <v>64.44</v>
      </c>
      <c r="F1829" s="123">
        <f t="shared" si="663"/>
        <v>77.69</v>
      </c>
      <c r="G1829" s="206"/>
      <c r="H1829" s="183"/>
      <c r="I1829" s="182">
        <f t="shared" si="664"/>
        <v>0</v>
      </c>
      <c r="J1829" s="182">
        <f t="shared" si="665"/>
        <v>0</v>
      </c>
      <c r="K1829" s="179"/>
      <c r="L1829" s="183">
        <f t="shared" si="666"/>
        <v>0</v>
      </c>
      <c r="M1829" s="183">
        <f t="shared" si="666"/>
        <v>0</v>
      </c>
      <c r="N1829" s="184">
        <f t="shared" si="667"/>
        <v>0</v>
      </c>
      <c r="O1829" s="184">
        <f t="shared" si="668"/>
        <v>0</v>
      </c>
      <c r="P1829" s="181"/>
      <c r="Q1829" s="199"/>
      <c r="R1829" s="197" t="str">
        <f t="shared" ref="R1829:R1973" si="669">IF(Q1829="X","x",IF(Q1829="xx","x",IF(O1829&gt;0,"x","")))</f>
        <v/>
      </c>
      <c r="S1829" s="197" t="str">
        <f t="shared" si="662"/>
        <v/>
      </c>
    </row>
    <row r="1830" spans="1:19" ht="38.25" hidden="1">
      <c r="A1830" s="200">
        <v>87469</v>
      </c>
      <c r="B1830" s="205" t="s">
        <v>230</v>
      </c>
      <c r="C1830" s="127" t="s">
        <v>2053</v>
      </c>
      <c r="D1830" s="125" t="s">
        <v>232</v>
      </c>
      <c r="E1830" s="122">
        <v>76.78</v>
      </c>
      <c r="F1830" s="123">
        <f t="shared" si="663"/>
        <v>92.57</v>
      </c>
      <c r="G1830" s="206"/>
      <c r="H1830" s="183"/>
      <c r="I1830" s="182">
        <f t="shared" si="664"/>
        <v>0</v>
      </c>
      <c r="J1830" s="182">
        <f t="shared" si="665"/>
        <v>0</v>
      </c>
      <c r="K1830" s="179"/>
      <c r="L1830" s="183">
        <f t="shared" si="666"/>
        <v>0</v>
      </c>
      <c r="M1830" s="183">
        <f t="shared" si="666"/>
        <v>0</v>
      </c>
      <c r="N1830" s="184">
        <f t="shared" si="667"/>
        <v>0</v>
      </c>
      <c r="O1830" s="184">
        <f t="shared" si="668"/>
        <v>0</v>
      </c>
      <c r="P1830" s="181"/>
      <c r="Q1830" s="199"/>
      <c r="R1830" s="197" t="str">
        <f t="shared" si="669"/>
        <v/>
      </c>
      <c r="S1830" s="197" t="str">
        <f t="shared" si="662"/>
        <v/>
      </c>
    </row>
    <row r="1831" spans="1:19" ht="38.25" hidden="1">
      <c r="A1831" s="200">
        <v>87470</v>
      </c>
      <c r="B1831" s="205" t="s">
        <v>230</v>
      </c>
      <c r="C1831" s="127" t="s">
        <v>2054</v>
      </c>
      <c r="D1831" s="125" t="s">
        <v>232</v>
      </c>
      <c r="E1831" s="122">
        <v>78.209999999999994</v>
      </c>
      <c r="F1831" s="123">
        <f t="shared" si="663"/>
        <v>94.29</v>
      </c>
      <c r="G1831" s="206"/>
      <c r="H1831" s="183"/>
      <c r="I1831" s="182">
        <f t="shared" si="664"/>
        <v>0</v>
      </c>
      <c r="J1831" s="182">
        <f t="shared" si="665"/>
        <v>0</v>
      </c>
      <c r="K1831" s="179"/>
      <c r="L1831" s="183">
        <f t="shared" si="666"/>
        <v>0</v>
      </c>
      <c r="M1831" s="183">
        <f t="shared" si="666"/>
        <v>0</v>
      </c>
      <c r="N1831" s="184">
        <f t="shared" si="667"/>
        <v>0</v>
      </c>
      <c r="O1831" s="184">
        <f t="shared" si="668"/>
        <v>0</v>
      </c>
      <c r="P1831" s="181"/>
      <c r="Q1831" s="199"/>
      <c r="R1831" s="197" t="str">
        <f t="shared" si="669"/>
        <v/>
      </c>
      <c r="S1831" s="197" t="str">
        <f t="shared" si="662"/>
        <v/>
      </c>
    </row>
    <row r="1832" spans="1:19" ht="38.25" hidden="1">
      <c r="A1832" s="200">
        <v>87471</v>
      </c>
      <c r="B1832" s="205" t="s">
        <v>230</v>
      </c>
      <c r="C1832" s="127" t="s">
        <v>2055</v>
      </c>
      <c r="D1832" s="125" t="s">
        <v>232</v>
      </c>
      <c r="E1832" s="122">
        <v>36.39</v>
      </c>
      <c r="F1832" s="123">
        <f t="shared" si="663"/>
        <v>43.87</v>
      </c>
      <c r="G1832" s="206"/>
      <c r="H1832" s="183"/>
      <c r="I1832" s="182">
        <f t="shared" si="664"/>
        <v>0</v>
      </c>
      <c r="J1832" s="182">
        <f t="shared" si="665"/>
        <v>0</v>
      </c>
      <c r="K1832" s="179"/>
      <c r="L1832" s="183">
        <f t="shared" si="666"/>
        <v>0</v>
      </c>
      <c r="M1832" s="183">
        <f t="shared" si="666"/>
        <v>0</v>
      </c>
      <c r="N1832" s="184">
        <f t="shared" si="667"/>
        <v>0</v>
      </c>
      <c r="O1832" s="184">
        <f t="shared" si="668"/>
        <v>0</v>
      </c>
      <c r="P1832" s="181"/>
      <c r="Q1832" s="199"/>
      <c r="R1832" s="197" t="str">
        <f t="shared" si="669"/>
        <v/>
      </c>
      <c r="S1832" s="197" t="str">
        <f t="shared" si="662"/>
        <v/>
      </c>
    </row>
    <row r="1833" spans="1:19" ht="38.25" hidden="1">
      <c r="A1833" s="200">
        <v>87472</v>
      </c>
      <c r="B1833" s="205" t="s">
        <v>230</v>
      </c>
      <c r="C1833" s="127" t="s">
        <v>2056</v>
      </c>
      <c r="D1833" s="125" t="s">
        <v>232</v>
      </c>
      <c r="E1833" s="122">
        <v>37.53</v>
      </c>
      <c r="F1833" s="123">
        <f t="shared" si="663"/>
        <v>45.25</v>
      </c>
      <c r="G1833" s="206"/>
      <c r="H1833" s="183"/>
      <c r="I1833" s="182">
        <f t="shared" si="664"/>
        <v>0</v>
      </c>
      <c r="J1833" s="182">
        <f t="shared" si="665"/>
        <v>0</v>
      </c>
      <c r="K1833" s="179"/>
      <c r="L1833" s="183">
        <f t="shared" si="666"/>
        <v>0</v>
      </c>
      <c r="M1833" s="183">
        <f t="shared" si="666"/>
        <v>0</v>
      </c>
      <c r="N1833" s="184">
        <f t="shared" si="667"/>
        <v>0</v>
      </c>
      <c r="O1833" s="184">
        <f t="shared" si="668"/>
        <v>0</v>
      </c>
      <c r="P1833" s="181"/>
      <c r="Q1833" s="199"/>
      <c r="R1833" s="197" t="str">
        <f t="shared" si="669"/>
        <v/>
      </c>
      <c r="S1833" s="197" t="str">
        <f t="shared" si="662"/>
        <v/>
      </c>
    </row>
    <row r="1834" spans="1:19" ht="38.25" hidden="1">
      <c r="A1834" s="200">
        <v>87473</v>
      </c>
      <c r="B1834" s="205" t="s">
        <v>230</v>
      </c>
      <c r="C1834" s="127" t="s">
        <v>2057</v>
      </c>
      <c r="D1834" s="125" t="s">
        <v>232</v>
      </c>
      <c r="E1834" s="122">
        <v>50.82</v>
      </c>
      <c r="F1834" s="123">
        <f t="shared" si="663"/>
        <v>61.27</v>
      </c>
      <c r="G1834" s="206"/>
      <c r="H1834" s="183"/>
      <c r="I1834" s="182">
        <f t="shared" si="664"/>
        <v>0</v>
      </c>
      <c r="J1834" s="182">
        <f t="shared" si="665"/>
        <v>0</v>
      </c>
      <c r="K1834" s="179"/>
      <c r="L1834" s="183">
        <f t="shared" si="666"/>
        <v>0</v>
      </c>
      <c r="M1834" s="183">
        <f t="shared" si="666"/>
        <v>0</v>
      </c>
      <c r="N1834" s="184">
        <f t="shared" si="667"/>
        <v>0</v>
      </c>
      <c r="O1834" s="184">
        <f t="shared" si="668"/>
        <v>0</v>
      </c>
      <c r="P1834" s="181"/>
      <c r="Q1834" s="199"/>
      <c r="R1834" s="197" t="str">
        <f t="shared" si="669"/>
        <v/>
      </c>
      <c r="S1834" s="197" t="str">
        <f t="shared" si="662"/>
        <v/>
      </c>
    </row>
    <row r="1835" spans="1:19" ht="38.25" hidden="1">
      <c r="A1835" s="200">
        <v>87474</v>
      </c>
      <c r="B1835" s="205" t="s">
        <v>230</v>
      </c>
      <c r="C1835" s="127" t="s">
        <v>2058</v>
      </c>
      <c r="D1835" s="125" t="s">
        <v>232</v>
      </c>
      <c r="E1835" s="122">
        <v>52.13</v>
      </c>
      <c r="F1835" s="123">
        <f t="shared" si="663"/>
        <v>62.85</v>
      </c>
      <c r="G1835" s="206"/>
      <c r="H1835" s="183"/>
      <c r="I1835" s="182">
        <f t="shared" si="664"/>
        <v>0</v>
      </c>
      <c r="J1835" s="182">
        <f t="shared" si="665"/>
        <v>0</v>
      </c>
      <c r="K1835" s="179"/>
      <c r="L1835" s="183">
        <f t="shared" si="666"/>
        <v>0</v>
      </c>
      <c r="M1835" s="183">
        <f t="shared" si="666"/>
        <v>0</v>
      </c>
      <c r="N1835" s="184">
        <f t="shared" si="667"/>
        <v>0</v>
      </c>
      <c r="O1835" s="184">
        <f t="shared" si="668"/>
        <v>0</v>
      </c>
      <c r="P1835" s="181"/>
      <c r="Q1835" s="199"/>
      <c r="R1835" s="197" t="str">
        <f t="shared" si="669"/>
        <v/>
      </c>
      <c r="S1835" s="197" t="str">
        <f t="shared" si="662"/>
        <v/>
      </c>
    </row>
    <row r="1836" spans="1:19" ht="38.25" hidden="1">
      <c r="A1836" s="200">
        <v>87475</v>
      </c>
      <c r="B1836" s="205" t="s">
        <v>230</v>
      </c>
      <c r="C1836" s="127" t="s">
        <v>2059</v>
      </c>
      <c r="D1836" s="125" t="s">
        <v>232</v>
      </c>
      <c r="E1836" s="122">
        <v>60.85</v>
      </c>
      <c r="F1836" s="123">
        <f t="shared" si="663"/>
        <v>73.36</v>
      </c>
      <c r="G1836" s="206"/>
      <c r="H1836" s="183"/>
      <c r="I1836" s="182">
        <f t="shared" si="664"/>
        <v>0</v>
      </c>
      <c r="J1836" s="182">
        <f t="shared" si="665"/>
        <v>0</v>
      </c>
      <c r="K1836" s="179"/>
      <c r="L1836" s="183">
        <f t="shared" si="666"/>
        <v>0</v>
      </c>
      <c r="M1836" s="183">
        <f t="shared" si="666"/>
        <v>0</v>
      </c>
      <c r="N1836" s="184">
        <f t="shared" si="667"/>
        <v>0</v>
      </c>
      <c r="O1836" s="184">
        <f t="shared" si="668"/>
        <v>0</v>
      </c>
      <c r="P1836" s="181"/>
      <c r="Q1836" s="199"/>
      <c r="R1836" s="197" t="str">
        <f t="shared" si="669"/>
        <v/>
      </c>
      <c r="S1836" s="197" t="str">
        <f t="shared" si="662"/>
        <v/>
      </c>
    </row>
    <row r="1837" spans="1:19" ht="38.25" hidden="1">
      <c r="A1837" s="200">
        <v>87476</v>
      </c>
      <c r="B1837" s="205" t="s">
        <v>230</v>
      </c>
      <c r="C1837" s="127" t="s">
        <v>2060</v>
      </c>
      <c r="D1837" s="125" t="s">
        <v>232</v>
      </c>
      <c r="E1837" s="122">
        <v>62.37</v>
      </c>
      <c r="F1837" s="123">
        <f t="shared" si="663"/>
        <v>75.19</v>
      </c>
      <c r="G1837" s="206"/>
      <c r="H1837" s="183"/>
      <c r="I1837" s="182">
        <f t="shared" si="664"/>
        <v>0</v>
      </c>
      <c r="J1837" s="182">
        <f t="shared" si="665"/>
        <v>0</v>
      </c>
      <c r="K1837" s="179"/>
      <c r="L1837" s="183">
        <f t="shared" si="666"/>
        <v>0</v>
      </c>
      <c r="M1837" s="183">
        <f t="shared" si="666"/>
        <v>0</v>
      </c>
      <c r="N1837" s="184">
        <f t="shared" si="667"/>
        <v>0</v>
      </c>
      <c r="O1837" s="184">
        <f t="shared" si="668"/>
        <v>0</v>
      </c>
      <c r="P1837" s="181"/>
      <c r="Q1837" s="199"/>
      <c r="R1837" s="197" t="str">
        <f t="shared" si="669"/>
        <v/>
      </c>
      <c r="S1837" s="197" t="str">
        <f t="shared" si="662"/>
        <v/>
      </c>
    </row>
    <row r="1838" spans="1:19" ht="38.25" hidden="1">
      <c r="A1838" s="200">
        <v>87477</v>
      </c>
      <c r="B1838" s="205" t="s">
        <v>230</v>
      </c>
      <c r="C1838" s="127" t="s">
        <v>2061</v>
      </c>
      <c r="D1838" s="125" t="s">
        <v>232</v>
      </c>
      <c r="E1838" s="122">
        <v>32.25</v>
      </c>
      <c r="F1838" s="123">
        <f t="shared" si="663"/>
        <v>38.880000000000003</v>
      </c>
      <c r="G1838" s="206"/>
      <c r="H1838" s="183"/>
      <c r="I1838" s="182">
        <f t="shared" si="664"/>
        <v>0</v>
      </c>
      <c r="J1838" s="182">
        <f t="shared" si="665"/>
        <v>0</v>
      </c>
      <c r="K1838" s="179"/>
      <c r="L1838" s="183">
        <f t="shared" si="666"/>
        <v>0</v>
      </c>
      <c r="M1838" s="183">
        <f t="shared" si="666"/>
        <v>0</v>
      </c>
      <c r="N1838" s="184">
        <f t="shared" si="667"/>
        <v>0</v>
      </c>
      <c r="O1838" s="184">
        <f t="shared" si="668"/>
        <v>0</v>
      </c>
      <c r="P1838" s="181"/>
      <c r="Q1838" s="199"/>
      <c r="R1838" s="197" t="str">
        <f t="shared" si="669"/>
        <v/>
      </c>
      <c r="S1838" s="197" t="str">
        <f t="shared" si="662"/>
        <v/>
      </c>
    </row>
    <row r="1839" spans="1:19" ht="38.25" hidden="1">
      <c r="A1839" s="200">
        <v>87478</v>
      </c>
      <c r="B1839" s="205" t="s">
        <v>230</v>
      </c>
      <c r="C1839" s="127" t="s">
        <v>2062</v>
      </c>
      <c r="D1839" s="125" t="s">
        <v>232</v>
      </c>
      <c r="E1839" s="122">
        <v>33.39</v>
      </c>
      <c r="F1839" s="123">
        <f t="shared" si="663"/>
        <v>40.25</v>
      </c>
      <c r="G1839" s="206"/>
      <c r="H1839" s="183"/>
      <c r="I1839" s="182">
        <f t="shared" si="664"/>
        <v>0</v>
      </c>
      <c r="J1839" s="182">
        <f t="shared" si="665"/>
        <v>0</v>
      </c>
      <c r="K1839" s="179"/>
      <c r="L1839" s="183">
        <f t="shared" si="666"/>
        <v>0</v>
      </c>
      <c r="M1839" s="183">
        <f t="shared" si="666"/>
        <v>0</v>
      </c>
      <c r="N1839" s="184">
        <f t="shared" si="667"/>
        <v>0</v>
      </c>
      <c r="O1839" s="184">
        <f t="shared" si="668"/>
        <v>0</v>
      </c>
      <c r="P1839" s="181"/>
      <c r="Q1839" s="199"/>
      <c r="R1839" s="197" t="str">
        <f t="shared" si="669"/>
        <v/>
      </c>
      <c r="S1839" s="197" t="str">
        <f t="shared" si="662"/>
        <v/>
      </c>
    </row>
    <row r="1840" spans="1:19" ht="38.25" hidden="1">
      <c r="A1840" s="200">
        <v>87479</v>
      </c>
      <c r="B1840" s="205" t="s">
        <v>230</v>
      </c>
      <c r="C1840" s="127" t="s">
        <v>2063</v>
      </c>
      <c r="D1840" s="125" t="s">
        <v>232</v>
      </c>
      <c r="E1840" s="122">
        <v>46.23</v>
      </c>
      <c r="F1840" s="123">
        <f t="shared" si="663"/>
        <v>55.73</v>
      </c>
      <c r="G1840" s="206"/>
      <c r="H1840" s="183"/>
      <c r="I1840" s="182">
        <f t="shared" si="664"/>
        <v>0</v>
      </c>
      <c r="J1840" s="182">
        <f t="shared" si="665"/>
        <v>0</v>
      </c>
      <c r="K1840" s="179"/>
      <c r="L1840" s="183">
        <f t="shared" si="666"/>
        <v>0</v>
      </c>
      <c r="M1840" s="183">
        <f t="shared" si="666"/>
        <v>0</v>
      </c>
      <c r="N1840" s="184">
        <f t="shared" si="667"/>
        <v>0</v>
      </c>
      <c r="O1840" s="184">
        <f t="shared" si="668"/>
        <v>0</v>
      </c>
      <c r="P1840" s="181"/>
      <c r="Q1840" s="199"/>
      <c r="R1840" s="197" t="str">
        <f t="shared" si="669"/>
        <v/>
      </c>
      <c r="S1840" s="197" t="str">
        <f t="shared" si="662"/>
        <v/>
      </c>
    </row>
    <row r="1841" spans="1:19" ht="38.25" hidden="1">
      <c r="A1841" s="200">
        <v>87480</v>
      </c>
      <c r="B1841" s="205" t="s">
        <v>230</v>
      </c>
      <c r="C1841" s="127" t="s">
        <v>2064</v>
      </c>
      <c r="D1841" s="125" t="s">
        <v>232</v>
      </c>
      <c r="E1841" s="122">
        <v>47.54</v>
      </c>
      <c r="F1841" s="123">
        <f t="shared" si="663"/>
        <v>57.31</v>
      </c>
      <c r="G1841" s="206"/>
      <c r="H1841" s="183"/>
      <c r="I1841" s="182">
        <f t="shared" si="664"/>
        <v>0</v>
      </c>
      <c r="J1841" s="182">
        <f t="shared" si="665"/>
        <v>0</v>
      </c>
      <c r="K1841" s="179"/>
      <c r="L1841" s="183">
        <f t="shared" si="666"/>
        <v>0</v>
      </c>
      <c r="M1841" s="183">
        <f t="shared" si="666"/>
        <v>0</v>
      </c>
      <c r="N1841" s="184">
        <f t="shared" si="667"/>
        <v>0</v>
      </c>
      <c r="O1841" s="184">
        <f t="shared" si="668"/>
        <v>0</v>
      </c>
      <c r="P1841" s="181"/>
      <c r="Q1841" s="199"/>
      <c r="R1841" s="197" t="str">
        <f t="shared" si="669"/>
        <v/>
      </c>
      <c r="S1841" s="197" t="str">
        <f t="shared" si="662"/>
        <v/>
      </c>
    </row>
    <row r="1842" spans="1:19" ht="38.25" hidden="1">
      <c r="A1842" s="200">
        <v>87481</v>
      </c>
      <c r="B1842" s="205" t="s">
        <v>230</v>
      </c>
      <c r="C1842" s="127" t="s">
        <v>2065</v>
      </c>
      <c r="D1842" s="125" t="s">
        <v>232</v>
      </c>
      <c r="E1842" s="122">
        <v>55.66</v>
      </c>
      <c r="F1842" s="123">
        <f t="shared" si="663"/>
        <v>67.099999999999994</v>
      </c>
      <c r="G1842" s="206"/>
      <c r="H1842" s="183"/>
      <c r="I1842" s="182">
        <f t="shared" si="664"/>
        <v>0</v>
      </c>
      <c r="J1842" s="182">
        <f t="shared" si="665"/>
        <v>0</v>
      </c>
      <c r="K1842" s="179"/>
      <c r="L1842" s="183">
        <f t="shared" si="666"/>
        <v>0</v>
      </c>
      <c r="M1842" s="183">
        <f t="shared" si="666"/>
        <v>0</v>
      </c>
      <c r="N1842" s="184">
        <f t="shared" si="667"/>
        <v>0</v>
      </c>
      <c r="O1842" s="184">
        <f t="shared" si="668"/>
        <v>0</v>
      </c>
      <c r="P1842" s="181"/>
      <c r="Q1842" s="199"/>
      <c r="R1842" s="197" t="str">
        <f t="shared" si="669"/>
        <v/>
      </c>
      <c r="S1842" s="197" t="str">
        <f t="shared" si="662"/>
        <v/>
      </c>
    </row>
    <row r="1843" spans="1:19" ht="38.25" hidden="1">
      <c r="A1843" s="200">
        <v>87482</v>
      </c>
      <c r="B1843" s="205" t="s">
        <v>230</v>
      </c>
      <c r="C1843" s="127" t="s">
        <v>2066</v>
      </c>
      <c r="D1843" s="125" t="s">
        <v>232</v>
      </c>
      <c r="E1843" s="122">
        <v>57.18</v>
      </c>
      <c r="F1843" s="123">
        <f t="shared" si="663"/>
        <v>68.94</v>
      </c>
      <c r="G1843" s="206"/>
      <c r="H1843" s="183"/>
      <c r="I1843" s="182">
        <f t="shared" si="664"/>
        <v>0</v>
      </c>
      <c r="J1843" s="182">
        <f t="shared" si="665"/>
        <v>0</v>
      </c>
      <c r="K1843" s="179"/>
      <c r="L1843" s="183">
        <f t="shared" si="666"/>
        <v>0</v>
      </c>
      <c r="M1843" s="183">
        <f t="shared" si="666"/>
        <v>0</v>
      </c>
      <c r="N1843" s="184">
        <f t="shared" si="667"/>
        <v>0</v>
      </c>
      <c r="O1843" s="184">
        <f t="shared" si="668"/>
        <v>0</v>
      </c>
      <c r="P1843" s="181"/>
      <c r="Q1843" s="199"/>
      <c r="R1843" s="197" t="str">
        <f t="shared" si="669"/>
        <v/>
      </c>
      <c r="S1843" s="197" t="str">
        <f t="shared" si="662"/>
        <v/>
      </c>
    </row>
    <row r="1844" spans="1:19" ht="38.25" hidden="1">
      <c r="A1844" s="200">
        <v>87483</v>
      </c>
      <c r="B1844" s="205" t="s">
        <v>230</v>
      </c>
      <c r="C1844" s="127" t="s">
        <v>2067</v>
      </c>
      <c r="D1844" s="125" t="s">
        <v>232</v>
      </c>
      <c r="E1844" s="122">
        <v>42.86</v>
      </c>
      <c r="F1844" s="123">
        <f t="shared" si="663"/>
        <v>51.67</v>
      </c>
      <c r="G1844" s="206"/>
      <c r="H1844" s="183"/>
      <c r="I1844" s="182">
        <f t="shared" si="664"/>
        <v>0</v>
      </c>
      <c r="J1844" s="182">
        <f t="shared" si="665"/>
        <v>0</v>
      </c>
      <c r="K1844" s="179"/>
      <c r="L1844" s="183">
        <f t="shared" si="666"/>
        <v>0</v>
      </c>
      <c r="M1844" s="183">
        <f t="shared" si="666"/>
        <v>0</v>
      </c>
      <c r="N1844" s="184">
        <f t="shared" si="667"/>
        <v>0</v>
      </c>
      <c r="O1844" s="184">
        <f t="shared" si="668"/>
        <v>0</v>
      </c>
      <c r="P1844" s="181"/>
      <c r="Q1844" s="199"/>
      <c r="R1844" s="197" t="str">
        <f t="shared" si="669"/>
        <v/>
      </c>
      <c r="S1844" s="197" t="str">
        <f t="shared" si="662"/>
        <v/>
      </c>
    </row>
    <row r="1845" spans="1:19" ht="38.25" hidden="1">
      <c r="A1845" s="200">
        <v>87484</v>
      </c>
      <c r="B1845" s="205" t="s">
        <v>230</v>
      </c>
      <c r="C1845" s="127" t="s">
        <v>2068</v>
      </c>
      <c r="D1845" s="125" t="s">
        <v>232</v>
      </c>
      <c r="E1845" s="122">
        <v>44</v>
      </c>
      <c r="F1845" s="123">
        <f t="shared" si="663"/>
        <v>53.05</v>
      </c>
      <c r="G1845" s="206"/>
      <c r="H1845" s="183"/>
      <c r="I1845" s="182">
        <f t="shared" si="664"/>
        <v>0</v>
      </c>
      <c r="J1845" s="182">
        <f t="shared" si="665"/>
        <v>0</v>
      </c>
      <c r="K1845" s="179"/>
      <c r="L1845" s="183">
        <f t="shared" si="666"/>
        <v>0</v>
      </c>
      <c r="M1845" s="183">
        <f t="shared" si="666"/>
        <v>0</v>
      </c>
      <c r="N1845" s="184">
        <f t="shared" si="667"/>
        <v>0</v>
      </c>
      <c r="O1845" s="184">
        <f t="shared" si="668"/>
        <v>0</v>
      </c>
      <c r="P1845" s="181"/>
      <c r="Q1845" s="199"/>
      <c r="R1845" s="197" t="str">
        <f t="shared" si="669"/>
        <v/>
      </c>
      <c r="S1845" s="197" t="str">
        <f t="shared" si="662"/>
        <v/>
      </c>
    </row>
    <row r="1846" spans="1:19" ht="38.25" hidden="1">
      <c r="A1846" s="200">
        <v>87485</v>
      </c>
      <c r="B1846" s="205" t="s">
        <v>230</v>
      </c>
      <c r="C1846" s="127" t="s">
        <v>2069</v>
      </c>
      <c r="D1846" s="125" t="s">
        <v>232</v>
      </c>
      <c r="E1846" s="122">
        <v>57.39</v>
      </c>
      <c r="F1846" s="123">
        <f t="shared" si="663"/>
        <v>69.19</v>
      </c>
      <c r="G1846" s="206"/>
      <c r="H1846" s="183"/>
      <c r="I1846" s="182">
        <f t="shared" si="664"/>
        <v>0</v>
      </c>
      <c r="J1846" s="182">
        <f t="shared" si="665"/>
        <v>0</v>
      </c>
      <c r="K1846" s="179"/>
      <c r="L1846" s="183">
        <f t="shared" si="666"/>
        <v>0</v>
      </c>
      <c r="M1846" s="183">
        <f t="shared" si="666"/>
        <v>0</v>
      </c>
      <c r="N1846" s="184">
        <f t="shared" si="667"/>
        <v>0</v>
      </c>
      <c r="O1846" s="184">
        <f t="shared" si="668"/>
        <v>0</v>
      </c>
      <c r="P1846" s="181"/>
      <c r="Q1846" s="199"/>
      <c r="R1846" s="197" t="str">
        <f t="shared" si="669"/>
        <v/>
      </c>
      <c r="S1846" s="197" t="str">
        <f t="shared" si="662"/>
        <v/>
      </c>
    </row>
    <row r="1847" spans="1:19" ht="38.25" hidden="1">
      <c r="A1847" s="200">
        <v>87487</v>
      </c>
      <c r="B1847" s="205" t="s">
        <v>230</v>
      </c>
      <c r="C1847" s="127" t="s">
        <v>2070</v>
      </c>
      <c r="D1847" s="125" t="s">
        <v>232</v>
      </c>
      <c r="E1847" s="122">
        <v>67.17</v>
      </c>
      <c r="F1847" s="123">
        <f t="shared" si="663"/>
        <v>80.98</v>
      </c>
      <c r="G1847" s="206"/>
      <c r="H1847" s="183"/>
      <c r="I1847" s="182">
        <f t="shared" si="664"/>
        <v>0</v>
      </c>
      <c r="J1847" s="182">
        <f t="shared" si="665"/>
        <v>0</v>
      </c>
      <c r="K1847" s="179"/>
      <c r="L1847" s="183">
        <f t="shared" si="666"/>
        <v>0</v>
      </c>
      <c r="M1847" s="183">
        <f t="shared" si="666"/>
        <v>0</v>
      </c>
      <c r="N1847" s="184">
        <f t="shared" si="667"/>
        <v>0</v>
      </c>
      <c r="O1847" s="184">
        <f t="shared" si="668"/>
        <v>0</v>
      </c>
      <c r="P1847" s="181"/>
      <c r="Q1847" s="199"/>
      <c r="R1847" s="197" t="str">
        <f t="shared" si="669"/>
        <v/>
      </c>
      <c r="S1847" s="197" t="str">
        <f t="shared" si="662"/>
        <v/>
      </c>
    </row>
    <row r="1848" spans="1:19" ht="38.25" hidden="1">
      <c r="A1848" s="200">
        <v>87488</v>
      </c>
      <c r="B1848" s="205" t="s">
        <v>230</v>
      </c>
      <c r="C1848" s="127" t="s">
        <v>2071</v>
      </c>
      <c r="D1848" s="125" t="s">
        <v>232</v>
      </c>
      <c r="E1848" s="122">
        <v>68.69</v>
      </c>
      <c r="F1848" s="123">
        <f t="shared" si="663"/>
        <v>82.81</v>
      </c>
      <c r="G1848" s="206"/>
      <c r="H1848" s="183"/>
      <c r="I1848" s="182">
        <f t="shared" si="664"/>
        <v>0</v>
      </c>
      <c r="J1848" s="182">
        <f t="shared" si="665"/>
        <v>0</v>
      </c>
      <c r="K1848" s="179"/>
      <c r="L1848" s="183">
        <f t="shared" si="666"/>
        <v>0</v>
      </c>
      <c r="M1848" s="183">
        <f t="shared" si="666"/>
        <v>0</v>
      </c>
      <c r="N1848" s="184">
        <f t="shared" si="667"/>
        <v>0</v>
      </c>
      <c r="O1848" s="184">
        <f t="shared" si="668"/>
        <v>0</v>
      </c>
      <c r="P1848" s="181"/>
      <c r="Q1848" s="199"/>
      <c r="R1848" s="197" t="str">
        <f t="shared" si="669"/>
        <v/>
      </c>
      <c r="S1848" s="197" t="str">
        <f t="shared" si="662"/>
        <v/>
      </c>
    </row>
    <row r="1849" spans="1:19" ht="38.25" hidden="1">
      <c r="A1849" s="200">
        <v>87489</v>
      </c>
      <c r="B1849" s="205" t="s">
        <v>230</v>
      </c>
      <c r="C1849" s="127" t="s">
        <v>2072</v>
      </c>
      <c r="D1849" s="125" t="s">
        <v>232</v>
      </c>
      <c r="E1849" s="122">
        <v>35.93</v>
      </c>
      <c r="F1849" s="123">
        <f t="shared" si="663"/>
        <v>43.32</v>
      </c>
      <c r="G1849" s="206"/>
      <c r="H1849" s="183"/>
      <c r="I1849" s="182">
        <f t="shared" si="664"/>
        <v>0</v>
      </c>
      <c r="J1849" s="182">
        <f t="shared" si="665"/>
        <v>0</v>
      </c>
      <c r="K1849" s="179"/>
      <c r="L1849" s="183">
        <f t="shared" si="666"/>
        <v>0</v>
      </c>
      <c r="M1849" s="183">
        <f t="shared" si="666"/>
        <v>0</v>
      </c>
      <c r="N1849" s="184">
        <f t="shared" si="667"/>
        <v>0</v>
      </c>
      <c r="O1849" s="184">
        <f t="shared" si="668"/>
        <v>0</v>
      </c>
      <c r="P1849" s="181"/>
      <c r="Q1849" s="199"/>
      <c r="R1849" s="197" t="str">
        <f t="shared" si="669"/>
        <v/>
      </c>
      <c r="S1849" s="197" t="str">
        <f t="shared" si="662"/>
        <v/>
      </c>
    </row>
    <row r="1850" spans="1:19" ht="38.25" hidden="1">
      <c r="A1850" s="200">
        <v>87490</v>
      </c>
      <c r="B1850" s="205" t="s">
        <v>230</v>
      </c>
      <c r="C1850" s="127" t="s">
        <v>2073</v>
      </c>
      <c r="D1850" s="125" t="s">
        <v>232</v>
      </c>
      <c r="E1850" s="122">
        <v>37.07</v>
      </c>
      <c r="F1850" s="123">
        <f t="shared" si="663"/>
        <v>44.69</v>
      </c>
      <c r="G1850" s="206"/>
      <c r="H1850" s="183"/>
      <c r="I1850" s="182">
        <f t="shared" si="664"/>
        <v>0</v>
      </c>
      <c r="J1850" s="182">
        <f t="shared" si="665"/>
        <v>0</v>
      </c>
      <c r="K1850" s="179"/>
      <c r="L1850" s="183">
        <f t="shared" si="666"/>
        <v>0</v>
      </c>
      <c r="M1850" s="183">
        <f t="shared" si="666"/>
        <v>0</v>
      </c>
      <c r="N1850" s="184">
        <f t="shared" si="667"/>
        <v>0</v>
      </c>
      <c r="O1850" s="184">
        <f t="shared" si="668"/>
        <v>0</v>
      </c>
      <c r="P1850" s="181"/>
      <c r="Q1850" s="199"/>
      <c r="R1850" s="197" t="str">
        <f t="shared" si="669"/>
        <v/>
      </c>
      <c r="S1850" s="197" t="str">
        <f t="shared" si="662"/>
        <v/>
      </c>
    </row>
    <row r="1851" spans="1:19" ht="38.25" hidden="1">
      <c r="A1851" s="200">
        <v>87491</v>
      </c>
      <c r="B1851" s="205" t="s">
        <v>230</v>
      </c>
      <c r="C1851" s="127" t="s">
        <v>2074</v>
      </c>
      <c r="D1851" s="125" t="s">
        <v>232</v>
      </c>
      <c r="E1851" s="122">
        <v>49.99</v>
      </c>
      <c r="F1851" s="123">
        <f t="shared" si="663"/>
        <v>60.27</v>
      </c>
      <c r="G1851" s="206"/>
      <c r="H1851" s="183"/>
      <c r="I1851" s="182">
        <f t="shared" si="664"/>
        <v>0</v>
      </c>
      <c r="J1851" s="182">
        <f t="shared" si="665"/>
        <v>0</v>
      </c>
      <c r="K1851" s="179"/>
      <c r="L1851" s="183">
        <f t="shared" si="666"/>
        <v>0</v>
      </c>
      <c r="M1851" s="183">
        <f t="shared" si="666"/>
        <v>0</v>
      </c>
      <c r="N1851" s="184">
        <f t="shared" si="667"/>
        <v>0</v>
      </c>
      <c r="O1851" s="184">
        <f t="shared" si="668"/>
        <v>0</v>
      </c>
      <c r="P1851" s="181"/>
      <c r="Q1851" s="199"/>
      <c r="R1851" s="197" t="str">
        <f t="shared" si="669"/>
        <v/>
      </c>
      <c r="S1851" s="197" t="str">
        <f t="shared" si="662"/>
        <v/>
      </c>
    </row>
    <row r="1852" spans="1:19" ht="38.25" hidden="1">
      <c r="A1852" s="200">
        <v>87492</v>
      </c>
      <c r="B1852" s="205" t="s">
        <v>230</v>
      </c>
      <c r="C1852" s="127" t="s">
        <v>2075</v>
      </c>
      <c r="D1852" s="125" t="s">
        <v>232</v>
      </c>
      <c r="E1852" s="122">
        <v>51.3</v>
      </c>
      <c r="F1852" s="123">
        <f t="shared" si="663"/>
        <v>61.85</v>
      </c>
      <c r="G1852" s="206"/>
      <c r="H1852" s="183"/>
      <c r="I1852" s="182">
        <f t="shared" si="664"/>
        <v>0</v>
      </c>
      <c r="J1852" s="182">
        <f t="shared" si="665"/>
        <v>0</v>
      </c>
      <c r="K1852" s="179"/>
      <c r="L1852" s="183">
        <f t="shared" si="666"/>
        <v>0</v>
      </c>
      <c r="M1852" s="183">
        <f t="shared" si="666"/>
        <v>0</v>
      </c>
      <c r="N1852" s="184">
        <f t="shared" si="667"/>
        <v>0</v>
      </c>
      <c r="O1852" s="184">
        <f t="shared" si="668"/>
        <v>0</v>
      </c>
      <c r="P1852" s="181"/>
      <c r="Q1852" s="199"/>
      <c r="R1852" s="197" t="str">
        <f t="shared" si="669"/>
        <v/>
      </c>
      <c r="S1852" s="197" t="str">
        <f t="shared" si="662"/>
        <v/>
      </c>
    </row>
    <row r="1853" spans="1:19" ht="38.25" hidden="1">
      <c r="A1853" s="200">
        <v>87493</v>
      </c>
      <c r="B1853" s="205" t="s">
        <v>230</v>
      </c>
      <c r="C1853" s="127" t="s">
        <v>2076</v>
      </c>
      <c r="D1853" s="125" t="s">
        <v>232</v>
      </c>
      <c r="E1853" s="122">
        <v>59.5</v>
      </c>
      <c r="F1853" s="123">
        <f t="shared" si="663"/>
        <v>71.73</v>
      </c>
      <c r="G1853" s="206"/>
      <c r="H1853" s="183"/>
      <c r="I1853" s="182">
        <f t="shared" si="664"/>
        <v>0</v>
      </c>
      <c r="J1853" s="182">
        <f t="shared" si="665"/>
        <v>0</v>
      </c>
      <c r="K1853" s="179"/>
      <c r="L1853" s="183">
        <f t="shared" si="666"/>
        <v>0</v>
      </c>
      <c r="M1853" s="183">
        <f t="shared" si="666"/>
        <v>0</v>
      </c>
      <c r="N1853" s="184">
        <f t="shared" si="667"/>
        <v>0</v>
      </c>
      <c r="O1853" s="184">
        <f t="shared" si="668"/>
        <v>0</v>
      </c>
      <c r="P1853" s="181"/>
      <c r="Q1853" s="199"/>
      <c r="R1853" s="197" t="str">
        <f t="shared" si="669"/>
        <v/>
      </c>
      <c r="S1853" s="197" t="str">
        <f t="shared" si="662"/>
        <v/>
      </c>
    </row>
    <row r="1854" spans="1:19" ht="38.25" hidden="1">
      <c r="A1854" s="200">
        <v>87494</v>
      </c>
      <c r="B1854" s="205" t="s">
        <v>230</v>
      </c>
      <c r="C1854" s="127" t="s">
        <v>2077</v>
      </c>
      <c r="D1854" s="125" t="s">
        <v>232</v>
      </c>
      <c r="E1854" s="122">
        <v>61.02</v>
      </c>
      <c r="F1854" s="123">
        <f t="shared" si="663"/>
        <v>73.569999999999993</v>
      </c>
      <c r="G1854" s="206"/>
      <c r="H1854" s="183"/>
      <c r="I1854" s="182">
        <f t="shared" si="664"/>
        <v>0</v>
      </c>
      <c r="J1854" s="182">
        <f t="shared" si="665"/>
        <v>0</v>
      </c>
      <c r="K1854" s="179"/>
      <c r="L1854" s="183">
        <f t="shared" si="666"/>
        <v>0</v>
      </c>
      <c r="M1854" s="183">
        <f t="shared" si="666"/>
        <v>0</v>
      </c>
      <c r="N1854" s="184">
        <f t="shared" si="667"/>
        <v>0</v>
      </c>
      <c r="O1854" s="184">
        <f t="shared" si="668"/>
        <v>0</v>
      </c>
      <c r="P1854" s="181"/>
      <c r="Q1854" s="199"/>
      <c r="R1854" s="197" t="str">
        <f t="shared" si="669"/>
        <v/>
      </c>
      <c r="S1854" s="197" t="str">
        <f t="shared" si="662"/>
        <v/>
      </c>
    </row>
    <row r="1855" spans="1:19" ht="38.25" hidden="1">
      <c r="A1855" s="200">
        <v>90112</v>
      </c>
      <c r="B1855" s="205" t="s">
        <v>230</v>
      </c>
      <c r="C1855" s="127" t="s">
        <v>2078</v>
      </c>
      <c r="D1855" s="125" t="s">
        <v>232</v>
      </c>
      <c r="E1855" s="122">
        <v>58.7</v>
      </c>
      <c r="F1855" s="123">
        <f t="shared" si="663"/>
        <v>70.77</v>
      </c>
      <c r="G1855" s="206"/>
      <c r="H1855" s="183"/>
      <c r="I1855" s="182">
        <f t="shared" si="664"/>
        <v>0</v>
      </c>
      <c r="J1855" s="182">
        <f t="shared" si="665"/>
        <v>0</v>
      </c>
      <c r="K1855" s="179"/>
      <c r="L1855" s="183">
        <f t="shared" si="666"/>
        <v>0</v>
      </c>
      <c r="M1855" s="183">
        <f t="shared" si="666"/>
        <v>0</v>
      </c>
      <c r="N1855" s="184">
        <f t="shared" si="667"/>
        <v>0</v>
      </c>
      <c r="O1855" s="184">
        <f t="shared" si="668"/>
        <v>0</v>
      </c>
      <c r="P1855" s="181"/>
      <c r="Q1855" s="199"/>
      <c r="R1855" s="197" t="str">
        <f t="shared" si="669"/>
        <v/>
      </c>
      <c r="S1855" s="197" t="str">
        <f t="shared" si="662"/>
        <v/>
      </c>
    </row>
    <row r="1856" spans="1:19" ht="38.25" hidden="1">
      <c r="A1856" s="200">
        <v>87497</v>
      </c>
      <c r="B1856" s="205" t="s">
        <v>230</v>
      </c>
      <c r="C1856" s="127" t="s">
        <v>2079</v>
      </c>
      <c r="D1856" s="125" t="s">
        <v>232</v>
      </c>
      <c r="E1856" s="122">
        <v>64.28</v>
      </c>
      <c r="F1856" s="123">
        <f t="shared" si="663"/>
        <v>77.5</v>
      </c>
      <c r="G1856" s="206"/>
      <c r="H1856" s="183"/>
      <c r="I1856" s="182">
        <f t="shared" si="664"/>
        <v>0</v>
      </c>
      <c r="J1856" s="182">
        <f t="shared" si="665"/>
        <v>0</v>
      </c>
      <c r="K1856" s="179"/>
      <c r="L1856" s="183">
        <f t="shared" si="666"/>
        <v>0</v>
      </c>
      <c r="M1856" s="183">
        <f t="shared" si="666"/>
        <v>0</v>
      </c>
      <c r="N1856" s="184">
        <f t="shared" si="667"/>
        <v>0</v>
      </c>
      <c r="O1856" s="184">
        <f t="shared" si="668"/>
        <v>0</v>
      </c>
      <c r="P1856" s="181"/>
      <c r="Q1856" s="199"/>
      <c r="R1856" s="197" t="str">
        <f t="shared" si="669"/>
        <v/>
      </c>
      <c r="S1856" s="197" t="str">
        <f t="shared" si="662"/>
        <v/>
      </c>
    </row>
    <row r="1857" spans="1:19" ht="38.25" hidden="1">
      <c r="A1857" s="200">
        <v>87498</v>
      </c>
      <c r="B1857" s="205" t="s">
        <v>230</v>
      </c>
      <c r="C1857" s="127" t="s">
        <v>2080</v>
      </c>
      <c r="D1857" s="125" t="s">
        <v>232</v>
      </c>
      <c r="E1857" s="122">
        <v>65.66</v>
      </c>
      <c r="F1857" s="123">
        <f t="shared" si="663"/>
        <v>79.16</v>
      </c>
      <c r="G1857" s="206"/>
      <c r="H1857" s="183"/>
      <c r="I1857" s="182">
        <f t="shared" si="664"/>
        <v>0</v>
      </c>
      <c r="J1857" s="182">
        <f t="shared" si="665"/>
        <v>0</v>
      </c>
      <c r="K1857" s="179"/>
      <c r="L1857" s="183">
        <f t="shared" si="666"/>
        <v>0</v>
      </c>
      <c r="M1857" s="183">
        <f t="shared" si="666"/>
        <v>0</v>
      </c>
      <c r="N1857" s="184">
        <f t="shared" si="667"/>
        <v>0</v>
      </c>
      <c r="O1857" s="184">
        <f t="shared" si="668"/>
        <v>0</v>
      </c>
      <c r="P1857" s="181"/>
      <c r="Q1857" s="199"/>
      <c r="R1857" s="197" t="str">
        <f t="shared" si="669"/>
        <v/>
      </c>
      <c r="S1857" s="197" t="str">
        <f t="shared" si="662"/>
        <v/>
      </c>
    </row>
    <row r="1858" spans="1:19" ht="38.25">
      <c r="A1858" s="200">
        <v>87505</v>
      </c>
      <c r="B1858" s="205" t="s">
        <v>230</v>
      </c>
      <c r="C1858" s="127" t="s">
        <v>2081</v>
      </c>
      <c r="D1858" s="125" t="s">
        <v>232</v>
      </c>
      <c r="E1858" s="122">
        <v>53.65</v>
      </c>
      <c r="F1858" s="123">
        <f t="shared" si="663"/>
        <v>64.680000000000007</v>
      </c>
      <c r="G1858" s="206">
        <v>180.72</v>
      </c>
      <c r="H1858" s="207">
        <f>F1858</f>
        <v>64.680000000000007</v>
      </c>
      <c r="I1858" s="182">
        <f t="shared" si="664"/>
        <v>11688.97</v>
      </c>
      <c r="J1858" s="182">
        <f t="shared" si="665"/>
        <v>11688.97</v>
      </c>
      <c r="K1858" s="179"/>
      <c r="L1858" s="183">
        <f t="shared" si="666"/>
        <v>180.72</v>
      </c>
      <c r="M1858" s="183">
        <f t="shared" si="666"/>
        <v>64.680000000000007</v>
      </c>
      <c r="N1858" s="184">
        <f t="shared" si="667"/>
        <v>11688.97</v>
      </c>
      <c r="O1858" s="184">
        <f t="shared" si="668"/>
        <v>11688.97</v>
      </c>
      <c r="P1858" s="181"/>
      <c r="Q1858" s="236"/>
      <c r="R1858" s="237" t="str">
        <f t="shared" si="669"/>
        <v>x</v>
      </c>
      <c r="S1858" s="197" t="str">
        <f t="shared" si="662"/>
        <v>x</v>
      </c>
    </row>
    <row r="1859" spans="1:19" ht="38.25" hidden="1">
      <c r="A1859" s="200">
        <v>87506</v>
      </c>
      <c r="B1859" s="205" t="s">
        <v>230</v>
      </c>
      <c r="C1859" s="127" t="s">
        <v>2082</v>
      </c>
      <c r="D1859" s="125" t="s">
        <v>232</v>
      </c>
      <c r="E1859" s="122">
        <v>55.03</v>
      </c>
      <c r="F1859" s="123">
        <f t="shared" si="663"/>
        <v>66.34</v>
      </c>
      <c r="G1859" s="206"/>
      <c r="H1859" s="183"/>
      <c r="I1859" s="182">
        <f t="shared" si="664"/>
        <v>0</v>
      </c>
      <c r="J1859" s="182">
        <f t="shared" si="665"/>
        <v>0</v>
      </c>
      <c r="K1859" s="179"/>
      <c r="L1859" s="183">
        <f t="shared" si="666"/>
        <v>0</v>
      </c>
      <c r="M1859" s="183">
        <f t="shared" si="666"/>
        <v>0</v>
      </c>
      <c r="N1859" s="184">
        <f t="shared" si="667"/>
        <v>0</v>
      </c>
      <c r="O1859" s="184">
        <f t="shared" si="668"/>
        <v>0</v>
      </c>
      <c r="P1859" s="181"/>
      <c r="Q1859" s="199"/>
      <c r="R1859" s="197" t="str">
        <f t="shared" si="669"/>
        <v/>
      </c>
      <c r="S1859" s="197" t="str">
        <f t="shared" si="662"/>
        <v/>
      </c>
    </row>
    <row r="1860" spans="1:19" ht="38.25" hidden="1">
      <c r="A1860" s="200">
        <v>87513</v>
      </c>
      <c r="B1860" s="205" t="s">
        <v>230</v>
      </c>
      <c r="C1860" s="127" t="s">
        <v>2083</v>
      </c>
      <c r="D1860" s="125" t="s">
        <v>232</v>
      </c>
      <c r="E1860" s="122">
        <v>73.790000000000006</v>
      </c>
      <c r="F1860" s="123">
        <f t="shared" si="663"/>
        <v>88.96</v>
      </c>
      <c r="G1860" s="206"/>
      <c r="H1860" s="183"/>
      <c r="I1860" s="182">
        <f t="shared" si="664"/>
        <v>0</v>
      </c>
      <c r="J1860" s="182">
        <f t="shared" si="665"/>
        <v>0</v>
      </c>
      <c r="K1860" s="179"/>
      <c r="L1860" s="183">
        <f t="shared" si="666"/>
        <v>0</v>
      </c>
      <c r="M1860" s="183">
        <f t="shared" si="666"/>
        <v>0</v>
      </c>
      <c r="N1860" s="184">
        <f t="shared" si="667"/>
        <v>0</v>
      </c>
      <c r="O1860" s="184">
        <f t="shared" si="668"/>
        <v>0</v>
      </c>
      <c r="P1860" s="181"/>
      <c r="Q1860" s="199"/>
      <c r="R1860" s="197" t="str">
        <f t="shared" si="669"/>
        <v/>
      </c>
      <c r="S1860" s="197" t="str">
        <f t="shared" si="662"/>
        <v/>
      </c>
    </row>
    <row r="1861" spans="1:19" ht="38.25" hidden="1">
      <c r="A1861" s="200">
        <v>87514</v>
      </c>
      <c r="B1861" s="205" t="s">
        <v>230</v>
      </c>
      <c r="C1861" s="127" t="s">
        <v>2084</v>
      </c>
      <c r="D1861" s="125" t="s">
        <v>232</v>
      </c>
      <c r="E1861" s="122">
        <v>75.17</v>
      </c>
      <c r="F1861" s="123">
        <f t="shared" si="663"/>
        <v>90.62</v>
      </c>
      <c r="G1861" s="206"/>
      <c r="H1861" s="183"/>
      <c r="I1861" s="182">
        <f t="shared" si="664"/>
        <v>0</v>
      </c>
      <c r="J1861" s="182">
        <f t="shared" si="665"/>
        <v>0</v>
      </c>
      <c r="K1861" s="179"/>
      <c r="L1861" s="183">
        <f t="shared" si="666"/>
        <v>0</v>
      </c>
      <c r="M1861" s="183">
        <f t="shared" si="666"/>
        <v>0</v>
      </c>
      <c r="N1861" s="184">
        <f t="shared" si="667"/>
        <v>0</v>
      </c>
      <c r="O1861" s="184">
        <f t="shared" si="668"/>
        <v>0</v>
      </c>
      <c r="P1861" s="181"/>
      <c r="Q1861" s="199"/>
      <c r="R1861" s="197" t="str">
        <f t="shared" si="669"/>
        <v/>
      </c>
      <c r="S1861" s="197" t="str">
        <f t="shared" si="662"/>
        <v/>
      </c>
    </row>
    <row r="1862" spans="1:19" ht="38.25" hidden="1">
      <c r="A1862" s="200">
        <v>87521</v>
      </c>
      <c r="B1862" s="205" t="s">
        <v>230</v>
      </c>
      <c r="C1862" s="127" t="s">
        <v>2085</v>
      </c>
      <c r="D1862" s="125" t="s">
        <v>232</v>
      </c>
      <c r="E1862" s="122">
        <v>59.43</v>
      </c>
      <c r="F1862" s="123">
        <f t="shared" si="663"/>
        <v>71.650000000000006</v>
      </c>
      <c r="G1862" s="206"/>
      <c r="H1862" s="183"/>
      <c r="I1862" s="182">
        <f t="shared" si="664"/>
        <v>0</v>
      </c>
      <c r="J1862" s="182">
        <f t="shared" si="665"/>
        <v>0</v>
      </c>
      <c r="K1862" s="179"/>
      <c r="L1862" s="183">
        <f t="shared" si="666"/>
        <v>0</v>
      </c>
      <c r="M1862" s="183">
        <f t="shared" si="666"/>
        <v>0</v>
      </c>
      <c r="N1862" s="184">
        <f t="shared" si="667"/>
        <v>0</v>
      </c>
      <c r="O1862" s="184">
        <f t="shared" si="668"/>
        <v>0</v>
      </c>
      <c r="P1862" s="181"/>
      <c r="Q1862" s="199"/>
      <c r="R1862" s="197" t="str">
        <f t="shared" si="669"/>
        <v/>
      </c>
      <c r="S1862" s="197" t="str">
        <f t="shared" si="662"/>
        <v/>
      </c>
    </row>
    <row r="1863" spans="1:19" ht="38.25" hidden="1">
      <c r="A1863" s="200">
        <v>87522</v>
      </c>
      <c r="B1863" s="205" t="s">
        <v>230</v>
      </c>
      <c r="C1863" s="127" t="s">
        <v>2086</v>
      </c>
      <c r="D1863" s="125" t="s">
        <v>232</v>
      </c>
      <c r="E1863" s="122">
        <v>60.81</v>
      </c>
      <c r="F1863" s="123">
        <f t="shared" si="663"/>
        <v>73.31</v>
      </c>
      <c r="G1863" s="206"/>
      <c r="H1863" s="183"/>
      <c r="I1863" s="182">
        <f t="shared" si="664"/>
        <v>0</v>
      </c>
      <c r="J1863" s="182">
        <f t="shared" si="665"/>
        <v>0</v>
      </c>
      <c r="K1863" s="179"/>
      <c r="L1863" s="183">
        <f t="shared" si="666"/>
        <v>0</v>
      </c>
      <c r="M1863" s="183">
        <f t="shared" si="666"/>
        <v>0</v>
      </c>
      <c r="N1863" s="184">
        <f t="shared" si="667"/>
        <v>0</v>
      </c>
      <c r="O1863" s="184">
        <f t="shared" si="668"/>
        <v>0</v>
      </c>
      <c r="P1863" s="181"/>
      <c r="Q1863" s="199"/>
      <c r="R1863" s="197" t="str">
        <f t="shared" si="669"/>
        <v/>
      </c>
      <c r="S1863" s="197" t="str">
        <f t="shared" ref="S1863:S2007" si="670">IF(Q1863="X","x",IF(Q1863="xx","x",IF(OR(J1863&gt;0,O1863&gt;0),"x","")))</f>
        <v/>
      </c>
    </row>
    <row r="1864" spans="1:19" hidden="1">
      <c r="A1864" s="200" t="s">
        <v>2087</v>
      </c>
      <c r="B1864" s="201"/>
      <c r="C1864" s="300" t="s">
        <v>2088</v>
      </c>
      <c r="D1864" s="125"/>
      <c r="E1864" s="301"/>
      <c r="F1864" s="277"/>
      <c r="G1864" s="253"/>
      <c r="H1864" s="253"/>
      <c r="I1864" s="254"/>
      <c r="J1864" s="255"/>
      <c r="K1864" s="179"/>
      <c r="L1864" s="290"/>
      <c r="M1864" s="253"/>
      <c r="N1864" s="254"/>
      <c r="O1864" s="255"/>
      <c r="P1864" s="181"/>
      <c r="Q1864" s="198" t="str">
        <f>IF(OR(SUM(J1865:J1898)&gt;0,SUM(O1865:O1898)&gt;0),"xx","")</f>
        <v/>
      </c>
      <c r="R1864" s="197" t="str">
        <f t="shared" si="669"/>
        <v/>
      </c>
      <c r="S1864" s="197" t="str">
        <f t="shared" si="670"/>
        <v/>
      </c>
    </row>
    <row r="1865" spans="1:19" ht="38.25" hidden="1">
      <c r="A1865" s="200">
        <v>91815</v>
      </c>
      <c r="B1865" s="205" t="s">
        <v>230</v>
      </c>
      <c r="C1865" s="127" t="s">
        <v>2089</v>
      </c>
      <c r="D1865" s="125" t="s">
        <v>232</v>
      </c>
      <c r="E1865" s="122">
        <v>56.23</v>
      </c>
      <c r="F1865" s="123">
        <f t="shared" ref="F1865:F1898" si="671">IF(E1865=0,0,ROUND(E1865*(1+E$10)*(1-E$11),2))</f>
        <v>67.790000000000006</v>
      </c>
      <c r="G1865" s="206"/>
      <c r="H1865" s="183"/>
      <c r="I1865" s="182">
        <f t="shared" ref="I1865:I1898" si="672">IF(ISBLANK(E1865),0,ROUND(F1865*G1865,2))</f>
        <v>0</v>
      </c>
      <c r="J1865" s="182">
        <f t="shared" ref="J1865:J1898" si="673">IF(ISBLANK(G1865),0,ROUND(G1865*H1865,2))</f>
        <v>0</v>
      </c>
      <c r="K1865" s="179"/>
      <c r="L1865" s="183">
        <f t="shared" ref="L1865:M1898" si="674">G1865</f>
        <v>0</v>
      </c>
      <c r="M1865" s="183">
        <f t="shared" si="674"/>
        <v>0</v>
      </c>
      <c r="N1865" s="184">
        <f t="shared" ref="N1865:N1898" si="675">IF(ISBLANK(E1865),0,ROUND(F1865*L1865,2))</f>
        <v>0</v>
      </c>
      <c r="O1865" s="184">
        <f t="shared" ref="O1865:O1898" si="676">IF(ISBLANK(L1865),0,ROUND(L1865*M1865,2))</f>
        <v>0</v>
      </c>
      <c r="P1865" s="181"/>
      <c r="Q1865" s="199"/>
      <c r="R1865" s="197" t="str">
        <f t="shared" si="669"/>
        <v/>
      </c>
      <c r="S1865" s="197" t="str">
        <f t="shared" si="670"/>
        <v/>
      </c>
    </row>
    <row r="1866" spans="1:19" ht="38.25" hidden="1">
      <c r="A1866" s="200">
        <v>91816</v>
      </c>
      <c r="B1866" s="205" t="s">
        <v>230</v>
      </c>
      <c r="C1866" s="127" t="s">
        <v>2090</v>
      </c>
      <c r="D1866" s="125" t="s">
        <v>232</v>
      </c>
      <c r="E1866" s="122">
        <v>65.209999999999994</v>
      </c>
      <c r="F1866" s="123">
        <f t="shared" si="671"/>
        <v>78.62</v>
      </c>
      <c r="G1866" s="206"/>
      <c r="H1866" s="183"/>
      <c r="I1866" s="182">
        <f t="shared" si="672"/>
        <v>0</v>
      </c>
      <c r="J1866" s="182">
        <f t="shared" si="673"/>
        <v>0</v>
      </c>
      <c r="K1866" s="179"/>
      <c r="L1866" s="183">
        <f t="shared" si="674"/>
        <v>0</v>
      </c>
      <c r="M1866" s="183">
        <f t="shared" si="674"/>
        <v>0</v>
      </c>
      <c r="N1866" s="184">
        <f t="shared" si="675"/>
        <v>0</v>
      </c>
      <c r="O1866" s="184">
        <f t="shared" si="676"/>
        <v>0</v>
      </c>
      <c r="P1866" s="181"/>
      <c r="Q1866" s="199"/>
      <c r="R1866" s="197" t="str">
        <f t="shared" si="669"/>
        <v/>
      </c>
      <c r="S1866" s="197" t="str">
        <f t="shared" si="670"/>
        <v/>
      </c>
    </row>
    <row r="1867" spans="1:19" ht="38.25" hidden="1">
      <c r="A1867" s="200">
        <v>89453</v>
      </c>
      <c r="B1867" s="205" t="s">
        <v>230</v>
      </c>
      <c r="C1867" s="127" t="s">
        <v>2091</v>
      </c>
      <c r="D1867" s="125" t="s">
        <v>232</v>
      </c>
      <c r="E1867" s="122">
        <v>56.17</v>
      </c>
      <c r="F1867" s="123">
        <f t="shared" si="671"/>
        <v>67.72</v>
      </c>
      <c r="G1867" s="206"/>
      <c r="H1867" s="183"/>
      <c r="I1867" s="182">
        <f t="shared" si="672"/>
        <v>0</v>
      </c>
      <c r="J1867" s="182">
        <f t="shared" si="673"/>
        <v>0</v>
      </c>
      <c r="K1867" s="179"/>
      <c r="L1867" s="183">
        <f t="shared" si="674"/>
        <v>0</v>
      </c>
      <c r="M1867" s="183">
        <f t="shared" si="674"/>
        <v>0</v>
      </c>
      <c r="N1867" s="184">
        <f t="shared" si="675"/>
        <v>0</v>
      </c>
      <c r="O1867" s="184">
        <f t="shared" si="676"/>
        <v>0</v>
      </c>
      <c r="P1867" s="181"/>
      <c r="Q1867" s="199"/>
      <c r="R1867" s="197" t="str">
        <f t="shared" si="669"/>
        <v/>
      </c>
      <c r="S1867" s="197" t="str">
        <f t="shared" si="670"/>
        <v/>
      </c>
    </row>
    <row r="1868" spans="1:19" ht="38.25" hidden="1">
      <c r="A1868" s="200">
        <v>89454</v>
      </c>
      <c r="B1868" s="205" t="s">
        <v>230</v>
      </c>
      <c r="C1868" s="127" t="s">
        <v>2092</v>
      </c>
      <c r="D1868" s="125" t="s">
        <v>232</v>
      </c>
      <c r="E1868" s="122">
        <v>53.47</v>
      </c>
      <c r="F1868" s="123">
        <f t="shared" si="671"/>
        <v>64.459999999999994</v>
      </c>
      <c r="G1868" s="206"/>
      <c r="H1868" s="183"/>
      <c r="I1868" s="182">
        <f t="shared" si="672"/>
        <v>0</v>
      </c>
      <c r="J1868" s="182">
        <f t="shared" si="673"/>
        <v>0</v>
      </c>
      <c r="K1868" s="179"/>
      <c r="L1868" s="183">
        <f t="shared" si="674"/>
        <v>0</v>
      </c>
      <c r="M1868" s="183">
        <f t="shared" si="674"/>
        <v>0</v>
      </c>
      <c r="N1868" s="184">
        <f t="shared" si="675"/>
        <v>0</v>
      </c>
      <c r="O1868" s="184">
        <f t="shared" si="676"/>
        <v>0</v>
      </c>
      <c r="P1868" s="181"/>
      <c r="Q1868" s="199"/>
      <c r="R1868" s="197" t="str">
        <f t="shared" si="669"/>
        <v/>
      </c>
      <c r="S1868" s="197" t="str">
        <f t="shared" si="670"/>
        <v/>
      </c>
    </row>
    <row r="1869" spans="1:19" ht="38.25" hidden="1">
      <c r="A1869" s="200">
        <v>89455</v>
      </c>
      <c r="B1869" s="205" t="s">
        <v>230</v>
      </c>
      <c r="C1869" s="127" t="s">
        <v>2093</v>
      </c>
      <c r="D1869" s="125" t="s">
        <v>232</v>
      </c>
      <c r="E1869" s="122">
        <v>69.930000000000007</v>
      </c>
      <c r="F1869" s="123">
        <f t="shared" si="671"/>
        <v>84.31</v>
      </c>
      <c r="G1869" s="206"/>
      <c r="H1869" s="183"/>
      <c r="I1869" s="182">
        <f t="shared" si="672"/>
        <v>0</v>
      </c>
      <c r="J1869" s="182">
        <f t="shared" si="673"/>
        <v>0</v>
      </c>
      <c r="K1869" s="179"/>
      <c r="L1869" s="183">
        <f t="shared" si="674"/>
        <v>0</v>
      </c>
      <c r="M1869" s="183">
        <f t="shared" si="674"/>
        <v>0</v>
      </c>
      <c r="N1869" s="184">
        <f t="shared" si="675"/>
        <v>0</v>
      </c>
      <c r="O1869" s="184">
        <f t="shared" si="676"/>
        <v>0</v>
      </c>
      <c r="P1869" s="181"/>
      <c r="Q1869" s="199"/>
      <c r="R1869" s="197" t="str">
        <f t="shared" si="669"/>
        <v/>
      </c>
      <c r="S1869" s="197" t="str">
        <f t="shared" si="670"/>
        <v/>
      </c>
    </row>
    <row r="1870" spans="1:19" ht="38.25" hidden="1">
      <c r="A1870" s="200">
        <v>89456</v>
      </c>
      <c r="B1870" s="205" t="s">
        <v>230</v>
      </c>
      <c r="C1870" s="127" t="s">
        <v>2094</v>
      </c>
      <c r="D1870" s="125" t="s">
        <v>232</v>
      </c>
      <c r="E1870" s="122">
        <v>66.61</v>
      </c>
      <c r="F1870" s="123">
        <f t="shared" si="671"/>
        <v>80.31</v>
      </c>
      <c r="G1870" s="206"/>
      <c r="H1870" s="183"/>
      <c r="I1870" s="182">
        <f t="shared" si="672"/>
        <v>0</v>
      </c>
      <c r="J1870" s="182">
        <f t="shared" si="673"/>
        <v>0</v>
      </c>
      <c r="K1870" s="179"/>
      <c r="L1870" s="183">
        <f t="shared" si="674"/>
        <v>0</v>
      </c>
      <c r="M1870" s="183">
        <f t="shared" si="674"/>
        <v>0</v>
      </c>
      <c r="N1870" s="184">
        <f t="shared" si="675"/>
        <v>0</v>
      </c>
      <c r="O1870" s="184">
        <f t="shared" si="676"/>
        <v>0</v>
      </c>
      <c r="P1870" s="181"/>
      <c r="Q1870" s="199"/>
      <c r="R1870" s="197" t="str">
        <f t="shared" si="669"/>
        <v/>
      </c>
      <c r="S1870" s="197" t="str">
        <f t="shared" si="670"/>
        <v/>
      </c>
    </row>
    <row r="1871" spans="1:19" ht="38.25" hidden="1">
      <c r="A1871" s="200">
        <v>89457</v>
      </c>
      <c r="B1871" s="205" t="s">
        <v>230</v>
      </c>
      <c r="C1871" s="127" t="s">
        <v>2095</v>
      </c>
      <c r="D1871" s="125" t="s">
        <v>232</v>
      </c>
      <c r="E1871" s="122">
        <v>60.14</v>
      </c>
      <c r="F1871" s="123">
        <f t="shared" si="671"/>
        <v>72.5</v>
      </c>
      <c r="G1871" s="206"/>
      <c r="H1871" s="183"/>
      <c r="I1871" s="182">
        <f t="shared" si="672"/>
        <v>0</v>
      </c>
      <c r="J1871" s="182">
        <f t="shared" si="673"/>
        <v>0</v>
      </c>
      <c r="K1871" s="179"/>
      <c r="L1871" s="183">
        <f t="shared" si="674"/>
        <v>0</v>
      </c>
      <c r="M1871" s="183">
        <f t="shared" si="674"/>
        <v>0</v>
      </c>
      <c r="N1871" s="184">
        <f t="shared" si="675"/>
        <v>0</v>
      </c>
      <c r="O1871" s="184">
        <f t="shared" si="676"/>
        <v>0</v>
      </c>
      <c r="P1871" s="181"/>
      <c r="Q1871" s="199"/>
      <c r="R1871" s="197" t="str">
        <f t="shared" si="669"/>
        <v/>
      </c>
      <c r="S1871" s="197" t="str">
        <f t="shared" si="670"/>
        <v/>
      </c>
    </row>
    <row r="1872" spans="1:19" ht="38.25" hidden="1">
      <c r="A1872" s="200">
        <v>89458</v>
      </c>
      <c r="B1872" s="205" t="s">
        <v>230</v>
      </c>
      <c r="C1872" s="127" t="s">
        <v>2096</v>
      </c>
      <c r="D1872" s="125" t="s">
        <v>232</v>
      </c>
      <c r="E1872" s="122">
        <v>55.68</v>
      </c>
      <c r="F1872" s="123">
        <f t="shared" si="671"/>
        <v>67.13</v>
      </c>
      <c r="G1872" s="206"/>
      <c r="H1872" s="183"/>
      <c r="I1872" s="182">
        <f t="shared" si="672"/>
        <v>0</v>
      </c>
      <c r="J1872" s="182">
        <f t="shared" si="673"/>
        <v>0</v>
      </c>
      <c r="K1872" s="179"/>
      <c r="L1872" s="183">
        <f t="shared" si="674"/>
        <v>0</v>
      </c>
      <c r="M1872" s="183">
        <f t="shared" si="674"/>
        <v>0</v>
      </c>
      <c r="N1872" s="184">
        <f t="shared" si="675"/>
        <v>0</v>
      </c>
      <c r="O1872" s="184">
        <f t="shared" si="676"/>
        <v>0</v>
      </c>
      <c r="P1872" s="181"/>
      <c r="Q1872" s="199"/>
      <c r="R1872" s="197" t="str">
        <f t="shared" si="669"/>
        <v/>
      </c>
      <c r="S1872" s="197" t="str">
        <f t="shared" si="670"/>
        <v/>
      </c>
    </row>
    <row r="1873" spans="1:19" ht="38.25" hidden="1">
      <c r="A1873" s="200">
        <v>89459</v>
      </c>
      <c r="B1873" s="205" t="s">
        <v>230</v>
      </c>
      <c r="C1873" s="127" t="s">
        <v>2097</v>
      </c>
      <c r="D1873" s="125" t="s">
        <v>232</v>
      </c>
      <c r="E1873" s="122">
        <v>75.28</v>
      </c>
      <c r="F1873" s="123">
        <f t="shared" si="671"/>
        <v>90.76</v>
      </c>
      <c r="G1873" s="206"/>
      <c r="H1873" s="183"/>
      <c r="I1873" s="182">
        <f t="shared" si="672"/>
        <v>0</v>
      </c>
      <c r="J1873" s="182">
        <f t="shared" si="673"/>
        <v>0</v>
      </c>
      <c r="K1873" s="179"/>
      <c r="L1873" s="183">
        <f t="shared" si="674"/>
        <v>0</v>
      </c>
      <c r="M1873" s="183">
        <f t="shared" si="674"/>
        <v>0</v>
      </c>
      <c r="N1873" s="184">
        <f t="shared" si="675"/>
        <v>0</v>
      </c>
      <c r="O1873" s="184">
        <f t="shared" si="676"/>
        <v>0</v>
      </c>
      <c r="P1873" s="181"/>
      <c r="Q1873" s="199"/>
      <c r="R1873" s="197" t="str">
        <f t="shared" si="669"/>
        <v/>
      </c>
      <c r="S1873" s="197" t="str">
        <f t="shared" si="670"/>
        <v/>
      </c>
    </row>
    <row r="1874" spans="1:19" ht="38.25" hidden="1">
      <c r="A1874" s="200">
        <v>89460</v>
      </c>
      <c r="B1874" s="205" t="s">
        <v>230</v>
      </c>
      <c r="C1874" s="127" t="s">
        <v>2098</v>
      </c>
      <c r="D1874" s="125" t="s">
        <v>232</v>
      </c>
      <c r="E1874" s="122">
        <v>69.87</v>
      </c>
      <c r="F1874" s="123">
        <f t="shared" si="671"/>
        <v>84.24</v>
      </c>
      <c r="G1874" s="206"/>
      <c r="H1874" s="183"/>
      <c r="I1874" s="182">
        <f t="shared" si="672"/>
        <v>0</v>
      </c>
      <c r="J1874" s="182">
        <f t="shared" si="673"/>
        <v>0</v>
      </c>
      <c r="K1874" s="179"/>
      <c r="L1874" s="183">
        <f t="shared" si="674"/>
        <v>0</v>
      </c>
      <c r="M1874" s="183">
        <f t="shared" si="674"/>
        <v>0</v>
      </c>
      <c r="N1874" s="184">
        <f t="shared" si="675"/>
        <v>0</v>
      </c>
      <c r="O1874" s="184">
        <f t="shared" si="676"/>
        <v>0</v>
      </c>
      <c r="P1874" s="181"/>
      <c r="Q1874" s="199"/>
      <c r="R1874" s="197" t="str">
        <f t="shared" si="669"/>
        <v/>
      </c>
      <c r="S1874" s="197" t="str">
        <f t="shared" si="670"/>
        <v/>
      </c>
    </row>
    <row r="1875" spans="1:19" ht="38.25" hidden="1">
      <c r="A1875" s="200">
        <v>89462</v>
      </c>
      <c r="B1875" s="205" t="s">
        <v>230</v>
      </c>
      <c r="C1875" s="127" t="s">
        <v>2099</v>
      </c>
      <c r="D1875" s="125" t="s">
        <v>232</v>
      </c>
      <c r="E1875" s="122">
        <v>64.95</v>
      </c>
      <c r="F1875" s="123">
        <f t="shared" si="671"/>
        <v>78.3</v>
      </c>
      <c r="G1875" s="206"/>
      <c r="H1875" s="183"/>
      <c r="I1875" s="182">
        <f t="shared" si="672"/>
        <v>0</v>
      </c>
      <c r="J1875" s="182">
        <f t="shared" si="673"/>
        <v>0</v>
      </c>
      <c r="K1875" s="179"/>
      <c r="L1875" s="183">
        <f t="shared" si="674"/>
        <v>0</v>
      </c>
      <c r="M1875" s="183">
        <f t="shared" si="674"/>
        <v>0</v>
      </c>
      <c r="N1875" s="184">
        <f t="shared" si="675"/>
        <v>0</v>
      </c>
      <c r="O1875" s="184">
        <f t="shared" si="676"/>
        <v>0</v>
      </c>
      <c r="P1875" s="181"/>
      <c r="Q1875" s="199"/>
      <c r="R1875" s="197" t="str">
        <f t="shared" si="669"/>
        <v/>
      </c>
      <c r="S1875" s="197" t="str">
        <f t="shared" si="670"/>
        <v/>
      </c>
    </row>
    <row r="1876" spans="1:19" ht="38.25" hidden="1">
      <c r="A1876" s="200">
        <v>89463</v>
      </c>
      <c r="B1876" s="205" t="s">
        <v>230</v>
      </c>
      <c r="C1876" s="127" t="s">
        <v>2100</v>
      </c>
      <c r="D1876" s="125" t="s">
        <v>232</v>
      </c>
      <c r="E1876" s="122">
        <v>62.48</v>
      </c>
      <c r="F1876" s="123">
        <f t="shared" si="671"/>
        <v>75.33</v>
      </c>
      <c r="G1876" s="206"/>
      <c r="H1876" s="183"/>
      <c r="I1876" s="182">
        <f t="shared" si="672"/>
        <v>0</v>
      </c>
      <c r="J1876" s="182">
        <f t="shared" si="673"/>
        <v>0</v>
      </c>
      <c r="K1876" s="179"/>
      <c r="L1876" s="183">
        <f t="shared" si="674"/>
        <v>0</v>
      </c>
      <c r="M1876" s="183">
        <f t="shared" si="674"/>
        <v>0</v>
      </c>
      <c r="N1876" s="184">
        <f t="shared" si="675"/>
        <v>0</v>
      </c>
      <c r="O1876" s="184">
        <f t="shared" si="676"/>
        <v>0</v>
      </c>
      <c r="P1876" s="181"/>
      <c r="Q1876" s="199"/>
      <c r="R1876" s="197" t="str">
        <f t="shared" si="669"/>
        <v/>
      </c>
      <c r="S1876" s="197" t="str">
        <f t="shared" si="670"/>
        <v/>
      </c>
    </row>
    <row r="1877" spans="1:19" ht="38.25" hidden="1">
      <c r="A1877" s="200">
        <v>89464</v>
      </c>
      <c r="B1877" s="205" t="s">
        <v>230</v>
      </c>
      <c r="C1877" s="127" t="s">
        <v>2101</v>
      </c>
      <c r="D1877" s="125" t="s">
        <v>232</v>
      </c>
      <c r="E1877" s="122">
        <v>86.78</v>
      </c>
      <c r="F1877" s="123">
        <f t="shared" si="671"/>
        <v>104.62</v>
      </c>
      <c r="G1877" s="206"/>
      <c r="H1877" s="183"/>
      <c r="I1877" s="182">
        <f t="shared" si="672"/>
        <v>0</v>
      </c>
      <c r="J1877" s="182">
        <f t="shared" si="673"/>
        <v>0</v>
      </c>
      <c r="K1877" s="179"/>
      <c r="L1877" s="183">
        <f t="shared" si="674"/>
        <v>0</v>
      </c>
      <c r="M1877" s="183">
        <f t="shared" si="674"/>
        <v>0</v>
      </c>
      <c r="N1877" s="184">
        <f t="shared" si="675"/>
        <v>0</v>
      </c>
      <c r="O1877" s="184">
        <f t="shared" si="676"/>
        <v>0</v>
      </c>
      <c r="P1877" s="181"/>
      <c r="Q1877" s="199"/>
      <c r="R1877" s="197" t="str">
        <f t="shared" si="669"/>
        <v/>
      </c>
      <c r="S1877" s="197" t="str">
        <f t="shared" si="670"/>
        <v/>
      </c>
    </row>
    <row r="1878" spans="1:19" ht="38.25" hidden="1">
      <c r="A1878" s="200">
        <v>89465</v>
      </c>
      <c r="B1878" s="205" t="s">
        <v>230</v>
      </c>
      <c r="C1878" s="127" t="s">
        <v>2102</v>
      </c>
      <c r="D1878" s="125" t="s">
        <v>232</v>
      </c>
      <c r="E1878" s="122">
        <v>83.85</v>
      </c>
      <c r="F1878" s="123">
        <f t="shared" si="671"/>
        <v>101.09</v>
      </c>
      <c r="G1878" s="206"/>
      <c r="H1878" s="183"/>
      <c r="I1878" s="182">
        <f t="shared" si="672"/>
        <v>0</v>
      </c>
      <c r="J1878" s="182">
        <f t="shared" si="673"/>
        <v>0</v>
      </c>
      <c r="K1878" s="179"/>
      <c r="L1878" s="183">
        <f t="shared" si="674"/>
        <v>0</v>
      </c>
      <c r="M1878" s="183">
        <f t="shared" si="674"/>
        <v>0</v>
      </c>
      <c r="N1878" s="184">
        <f t="shared" si="675"/>
        <v>0</v>
      </c>
      <c r="O1878" s="184">
        <f t="shared" si="676"/>
        <v>0</v>
      </c>
      <c r="P1878" s="181"/>
      <c r="Q1878" s="199"/>
      <c r="R1878" s="197" t="str">
        <f t="shared" si="669"/>
        <v/>
      </c>
      <c r="S1878" s="197" t="str">
        <f t="shared" si="670"/>
        <v/>
      </c>
    </row>
    <row r="1879" spans="1:19" ht="38.25" hidden="1">
      <c r="A1879" s="200">
        <v>89466</v>
      </c>
      <c r="B1879" s="205" t="s">
        <v>230</v>
      </c>
      <c r="C1879" s="127" t="s">
        <v>2103</v>
      </c>
      <c r="D1879" s="125" t="s">
        <v>232</v>
      </c>
      <c r="E1879" s="122">
        <v>69.239999999999995</v>
      </c>
      <c r="F1879" s="123">
        <f t="shared" si="671"/>
        <v>83.48</v>
      </c>
      <c r="G1879" s="206"/>
      <c r="H1879" s="183"/>
      <c r="I1879" s="182">
        <f t="shared" si="672"/>
        <v>0</v>
      </c>
      <c r="J1879" s="182">
        <f t="shared" si="673"/>
        <v>0</v>
      </c>
      <c r="K1879" s="179"/>
      <c r="L1879" s="183">
        <f t="shared" si="674"/>
        <v>0</v>
      </c>
      <c r="M1879" s="183">
        <f t="shared" si="674"/>
        <v>0</v>
      </c>
      <c r="N1879" s="184">
        <f t="shared" si="675"/>
        <v>0</v>
      </c>
      <c r="O1879" s="184">
        <f t="shared" si="676"/>
        <v>0</v>
      </c>
      <c r="P1879" s="181"/>
      <c r="Q1879" s="199"/>
      <c r="R1879" s="197" t="str">
        <f t="shared" si="669"/>
        <v/>
      </c>
      <c r="S1879" s="197" t="str">
        <f t="shared" si="670"/>
        <v/>
      </c>
    </row>
    <row r="1880" spans="1:19" ht="38.25" hidden="1">
      <c r="A1880" s="200">
        <v>89467</v>
      </c>
      <c r="B1880" s="205" t="s">
        <v>230</v>
      </c>
      <c r="C1880" s="127" t="s">
        <v>2104</v>
      </c>
      <c r="D1880" s="125" t="s">
        <v>232</v>
      </c>
      <c r="E1880" s="122">
        <v>64.790000000000006</v>
      </c>
      <c r="F1880" s="123">
        <f t="shared" si="671"/>
        <v>78.11</v>
      </c>
      <c r="G1880" s="206"/>
      <c r="H1880" s="183"/>
      <c r="I1880" s="182">
        <f t="shared" si="672"/>
        <v>0</v>
      </c>
      <c r="J1880" s="182">
        <f t="shared" si="673"/>
        <v>0</v>
      </c>
      <c r="K1880" s="179"/>
      <c r="L1880" s="183">
        <f t="shared" si="674"/>
        <v>0</v>
      </c>
      <c r="M1880" s="183">
        <f t="shared" si="674"/>
        <v>0</v>
      </c>
      <c r="N1880" s="184">
        <f t="shared" si="675"/>
        <v>0</v>
      </c>
      <c r="O1880" s="184">
        <f t="shared" si="676"/>
        <v>0</v>
      </c>
      <c r="P1880" s="181"/>
      <c r="Q1880" s="199"/>
      <c r="R1880" s="197" t="str">
        <f t="shared" si="669"/>
        <v/>
      </c>
      <c r="S1880" s="197" t="str">
        <f t="shared" si="670"/>
        <v/>
      </c>
    </row>
    <row r="1881" spans="1:19" ht="38.25" hidden="1">
      <c r="A1881" s="200">
        <v>89468</v>
      </c>
      <c r="B1881" s="205" t="s">
        <v>230</v>
      </c>
      <c r="C1881" s="127" t="s">
        <v>2105</v>
      </c>
      <c r="D1881" s="125" t="s">
        <v>232</v>
      </c>
      <c r="E1881" s="122">
        <v>91.92</v>
      </c>
      <c r="F1881" s="123">
        <f t="shared" si="671"/>
        <v>110.82</v>
      </c>
      <c r="G1881" s="206"/>
      <c r="H1881" s="183"/>
      <c r="I1881" s="182">
        <f t="shared" si="672"/>
        <v>0</v>
      </c>
      <c r="J1881" s="182">
        <f t="shared" si="673"/>
        <v>0</v>
      </c>
      <c r="K1881" s="179"/>
      <c r="L1881" s="183">
        <f t="shared" si="674"/>
        <v>0</v>
      </c>
      <c r="M1881" s="183">
        <f t="shared" si="674"/>
        <v>0</v>
      </c>
      <c r="N1881" s="184">
        <f t="shared" si="675"/>
        <v>0</v>
      </c>
      <c r="O1881" s="184">
        <f t="shared" si="676"/>
        <v>0</v>
      </c>
      <c r="P1881" s="181"/>
      <c r="Q1881" s="199"/>
      <c r="R1881" s="197" t="str">
        <f t="shared" si="669"/>
        <v/>
      </c>
      <c r="S1881" s="197" t="str">
        <f t="shared" si="670"/>
        <v/>
      </c>
    </row>
    <row r="1882" spans="1:19" ht="38.25" hidden="1">
      <c r="A1882" s="200">
        <v>89469</v>
      </c>
      <c r="B1882" s="205" t="s">
        <v>230</v>
      </c>
      <c r="C1882" s="127" t="s">
        <v>2106</v>
      </c>
      <c r="D1882" s="125" t="s">
        <v>232</v>
      </c>
      <c r="E1882" s="122">
        <v>86.66</v>
      </c>
      <c r="F1882" s="123">
        <f t="shared" si="671"/>
        <v>104.48</v>
      </c>
      <c r="G1882" s="206"/>
      <c r="H1882" s="183"/>
      <c r="I1882" s="182">
        <f t="shared" si="672"/>
        <v>0</v>
      </c>
      <c r="J1882" s="182">
        <f t="shared" si="673"/>
        <v>0</v>
      </c>
      <c r="K1882" s="179"/>
      <c r="L1882" s="183">
        <f t="shared" si="674"/>
        <v>0</v>
      </c>
      <c r="M1882" s="183">
        <f t="shared" si="674"/>
        <v>0</v>
      </c>
      <c r="N1882" s="184">
        <f t="shared" si="675"/>
        <v>0</v>
      </c>
      <c r="O1882" s="184">
        <f t="shared" si="676"/>
        <v>0</v>
      </c>
      <c r="P1882" s="181"/>
      <c r="Q1882" s="199"/>
      <c r="R1882" s="197" t="str">
        <f t="shared" si="669"/>
        <v/>
      </c>
      <c r="S1882" s="197" t="str">
        <f t="shared" si="670"/>
        <v/>
      </c>
    </row>
    <row r="1883" spans="1:19" ht="38.25" hidden="1">
      <c r="A1883" s="200">
        <v>89470</v>
      </c>
      <c r="B1883" s="205" t="s">
        <v>230</v>
      </c>
      <c r="C1883" s="127" t="s">
        <v>2107</v>
      </c>
      <c r="D1883" s="125" t="s">
        <v>232</v>
      </c>
      <c r="E1883" s="122">
        <v>68.319999999999993</v>
      </c>
      <c r="F1883" s="123">
        <f t="shared" si="671"/>
        <v>82.37</v>
      </c>
      <c r="G1883" s="206"/>
      <c r="H1883" s="183"/>
      <c r="I1883" s="182">
        <f t="shared" si="672"/>
        <v>0</v>
      </c>
      <c r="J1883" s="182">
        <f t="shared" si="673"/>
        <v>0</v>
      </c>
      <c r="K1883" s="179"/>
      <c r="L1883" s="183">
        <f t="shared" si="674"/>
        <v>0</v>
      </c>
      <c r="M1883" s="183">
        <f t="shared" si="674"/>
        <v>0</v>
      </c>
      <c r="N1883" s="184">
        <f t="shared" si="675"/>
        <v>0</v>
      </c>
      <c r="O1883" s="184">
        <f t="shared" si="676"/>
        <v>0</v>
      </c>
      <c r="P1883" s="181"/>
      <c r="Q1883" s="199"/>
      <c r="R1883" s="197" t="str">
        <f t="shared" si="669"/>
        <v/>
      </c>
      <c r="S1883" s="197" t="str">
        <f t="shared" si="670"/>
        <v/>
      </c>
    </row>
    <row r="1884" spans="1:19" ht="38.25" hidden="1">
      <c r="A1884" s="200">
        <v>89471</v>
      </c>
      <c r="B1884" s="205" t="s">
        <v>230</v>
      </c>
      <c r="C1884" s="127" t="s">
        <v>2108</v>
      </c>
      <c r="D1884" s="125" t="s">
        <v>232</v>
      </c>
      <c r="E1884" s="122">
        <v>65.62</v>
      </c>
      <c r="F1884" s="123">
        <f t="shared" si="671"/>
        <v>79.11</v>
      </c>
      <c r="G1884" s="206"/>
      <c r="H1884" s="183"/>
      <c r="I1884" s="182">
        <f t="shared" si="672"/>
        <v>0</v>
      </c>
      <c r="J1884" s="182">
        <f t="shared" si="673"/>
        <v>0</v>
      </c>
      <c r="K1884" s="179"/>
      <c r="L1884" s="183">
        <f t="shared" si="674"/>
        <v>0</v>
      </c>
      <c r="M1884" s="183">
        <f t="shared" si="674"/>
        <v>0</v>
      </c>
      <c r="N1884" s="184">
        <f t="shared" si="675"/>
        <v>0</v>
      </c>
      <c r="O1884" s="184">
        <f t="shared" si="676"/>
        <v>0</v>
      </c>
      <c r="P1884" s="181"/>
      <c r="Q1884" s="199"/>
      <c r="R1884" s="197" t="str">
        <f t="shared" si="669"/>
        <v/>
      </c>
      <c r="S1884" s="197" t="str">
        <f t="shared" si="670"/>
        <v/>
      </c>
    </row>
    <row r="1885" spans="1:19" ht="38.25" hidden="1">
      <c r="A1885" s="200">
        <v>89472</v>
      </c>
      <c r="B1885" s="205" t="s">
        <v>230</v>
      </c>
      <c r="C1885" s="127" t="s">
        <v>2109</v>
      </c>
      <c r="D1885" s="125" t="s">
        <v>232</v>
      </c>
      <c r="E1885" s="122">
        <v>82.06</v>
      </c>
      <c r="F1885" s="123">
        <f t="shared" si="671"/>
        <v>98.93</v>
      </c>
      <c r="G1885" s="206"/>
      <c r="H1885" s="183"/>
      <c r="I1885" s="182">
        <f t="shared" si="672"/>
        <v>0</v>
      </c>
      <c r="J1885" s="182">
        <f t="shared" si="673"/>
        <v>0</v>
      </c>
      <c r="K1885" s="179"/>
      <c r="L1885" s="183">
        <f t="shared" si="674"/>
        <v>0</v>
      </c>
      <c r="M1885" s="183">
        <f t="shared" si="674"/>
        <v>0</v>
      </c>
      <c r="N1885" s="184">
        <f t="shared" si="675"/>
        <v>0</v>
      </c>
      <c r="O1885" s="184">
        <f t="shared" si="676"/>
        <v>0</v>
      </c>
      <c r="P1885" s="181"/>
      <c r="Q1885" s="199"/>
      <c r="R1885" s="197" t="str">
        <f t="shared" si="669"/>
        <v/>
      </c>
      <c r="S1885" s="197" t="str">
        <f t="shared" si="670"/>
        <v/>
      </c>
    </row>
    <row r="1886" spans="1:19" ht="38.25" hidden="1">
      <c r="A1886" s="200">
        <v>89473</v>
      </c>
      <c r="B1886" s="205" t="s">
        <v>230</v>
      </c>
      <c r="C1886" s="127" t="s">
        <v>2110</v>
      </c>
      <c r="D1886" s="125" t="s">
        <v>232</v>
      </c>
      <c r="E1886" s="122">
        <v>78.97</v>
      </c>
      <c r="F1886" s="123">
        <f t="shared" si="671"/>
        <v>95.21</v>
      </c>
      <c r="G1886" s="206"/>
      <c r="H1886" s="183"/>
      <c r="I1886" s="182">
        <f t="shared" si="672"/>
        <v>0</v>
      </c>
      <c r="J1886" s="182">
        <f t="shared" si="673"/>
        <v>0</v>
      </c>
      <c r="K1886" s="179"/>
      <c r="L1886" s="183">
        <f t="shared" si="674"/>
        <v>0</v>
      </c>
      <c r="M1886" s="183">
        <f t="shared" si="674"/>
        <v>0</v>
      </c>
      <c r="N1886" s="184">
        <f t="shared" si="675"/>
        <v>0</v>
      </c>
      <c r="O1886" s="184">
        <f t="shared" si="676"/>
        <v>0</v>
      </c>
      <c r="P1886" s="181"/>
      <c r="Q1886" s="199"/>
      <c r="R1886" s="197" t="str">
        <f t="shared" si="669"/>
        <v/>
      </c>
      <c r="S1886" s="197" t="str">
        <f t="shared" si="670"/>
        <v/>
      </c>
    </row>
    <row r="1887" spans="1:19" ht="38.25" hidden="1">
      <c r="A1887" s="200">
        <v>89474</v>
      </c>
      <c r="B1887" s="205" t="s">
        <v>230</v>
      </c>
      <c r="C1887" s="127" t="s">
        <v>2111</v>
      </c>
      <c r="D1887" s="125" t="s">
        <v>232</v>
      </c>
      <c r="E1887" s="122">
        <v>75.91</v>
      </c>
      <c r="F1887" s="123">
        <f t="shared" si="671"/>
        <v>91.52</v>
      </c>
      <c r="G1887" s="206"/>
      <c r="H1887" s="183"/>
      <c r="I1887" s="182">
        <f t="shared" si="672"/>
        <v>0</v>
      </c>
      <c r="J1887" s="182">
        <f t="shared" si="673"/>
        <v>0</v>
      </c>
      <c r="K1887" s="179"/>
      <c r="L1887" s="183">
        <f t="shared" si="674"/>
        <v>0</v>
      </c>
      <c r="M1887" s="183">
        <f t="shared" si="674"/>
        <v>0</v>
      </c>
      <c r="N1887" s="184">
        <f t="shared" si="675"/>
        <v>0</v>
      </c>
      <c r="O1887" s="184">
        <f t="shared" si="676"/>
        <v>0</v>
      </c>
      <c r="P1887" s="181"/>
      <c r="Q1887" s="199"/>
      <c r="R1887" s="197" t="str">
        <f t="shared" si="669"/>
        <v/>
      </c>
      <c r="S1887" s="197" t="str">
        <f t="shared" si="670"/>
        <v/>
      </c>
    </row>
    <row r="1888" spans="1:19" ht="38.25" hidden="1">
      <c r="A1888" s="200">
        <v>89475</v>
      </c>
      <c r="B1888" s="205" t="s">
        <v>230</v>
      </c>
      <c r="C1888" s="127" t="s">
        <v>2112</v>
      </c>
      <c r="D1888" s="125" t="s">
        <v>232</v>
      </c>
      <c r="E1888" s="122">
        <v>69.819999999999993</v>
      </c>
      <c r="F1888" s="123">
        <f t="shared" si="671"/>
        <v>84.17</v>
      </c>
      <c r="G1888" s="206"/>
      <c r="H1888" s="183"/>
      <c r="I1888" s="182">
        <f t="shared" si="672"/>
        <v>0</v>
      </c>
      <c r="J1888" s="182">
        <f t="shared" si="673"/>
        <v>0</v>
      </c>
      <c r="K1888" s="179"/>
      <c r="L1888" s="183">
        <f t="shared" si="674"/>
        <v>0</v>
      </c>
      <c r="M1888" s="183">
        <f t="shared" si="674"/>
        <v>0</v>
      </c>
      <c r="N1888" s="184">
        <f t="shared" si="675"/>
        <v>0</v>
      </c>
      <c r="O1888" s="184">
        <f t="shared" si="676"/>
        <v>0</v>
      </c>
      <c r="P1888" s="181"/>
      <c r="Q1888" s="199"/>
      <c r="R1888" s="197" t="str">
        <f t="shared" si="669"/>
        <v/>
      </c>
      <c r="S1888" s="197" t="str">
        <f t="shared" si="670"/>
        <v/>
      </c>
    </row>
    <row r="1889" spans="1:19" ht="38.25" hidden="1">
      <c r="A1889" s="200">
        <v>89476</v>
      </c>
      <c r="B1889" s="205" t="s">
        <v>230</v>
      </c>
      <c r="C1889" s="127" t="s">
        <v>2113</v>
      </c>
      <c r="D1889" s="125" t="s">
        <v>232</v>
      </c>
      <c r="E1889" s="122">
        <v>91.27</v>
      </c>
      <c r="F1889" s="123">
        <f t="shared" si="671"/>
        <v>110.04</v>
      </c>
      <c r="G1889" s="206"/>
      <c r="H1889" s="183"/>
      <c r="I1889" s="182">
        <f t="shared" si="672"/>
        <v>0</v>
      </c>
      <c r="J1889" s="182">
        <f t="shared" si="673"/>
        <v>0</v>
      </c>
      <c r="K1889" s="179"/>
      <c r="L1889" s="183">
        <f t="shared" si="674"/>
        <v>0</v>
      </c>
      <c r="M1889" s="183">
        <f t="shared" si="674"/>
        <v>0</v>
      </c>
      <c r="N1889" s="184">
        <f t="shared" si="675"/>
        <v>0</v>
      </c>
      <c r="O1889" s="184">
        <f t="shared" si="676"/>
        <v>0</v>
      </c>
      <c r="P1889" s="181"/>
      <c r="Q1889" s="199"/>
      <c r="R1889" s="197" t="str">
        <f t="shared" si="669"/>
        <v/>
      </c>
      <c r="S1889" s="197" t="str">
        <f t="shared" si="670"/>
        <v/>
      </c>
    </row>
    <row r="1890" spans="1:19" ht="38.25" hidden="1">
      <c r="A1890" s="200">
        <v>89477</v>
      </c>
      <c r="B1890" s="205" t="s">
        <v>230</v>
      </c>
      <c r="C1890" s="127" t="s">
        <v>2114</v>
      </c>
      <c r="D1890" s="125" t="s">
        <v>232</v>
      </c>
      <c r="E1890" s="122">
        <v>84.45</v>
      </c>
      <c r="F1890" s="123">
        <f t="shared" si="671"/>
        <v>101.81</v>
      </c>
      <c r="G1890" s="206"/>
      <c r="H1890" s="183"/>
      <c r="I1890" s="182">
        <f t="shared" si="672"/>
        <v>0</v>
      </c>
      <c r="J1890" s="182">
        <f t="shared" si="673"/>
        <v>0</v>
      </c>
      <c r="K1890" s="179"/>
      <c r="L1890" s="183">
        <f t="shared" si="674"/>
        <v>0</v>
      </c>
      <c r="M1890" s="183">
        <f t="shared" si="674"/>
        <v>0</v>
      </c>
      <c r="N1890" s="184">
        <f t="shared" si="675"/>
        <v>0</v>
      </c>
      <c r="O1890" s="184">
        <f t="shared" si="676"/>
        <v>0</v>
      </c>
      <c r="P1890" s="181"/>
      <c r="Q1890" s="199"/>
      <c r="R1890" s="197" t="str">
        <f t="shared" si="669"/>
        <v/>
      </c>
      <c r="S1890" s="197" t="str">
        <f t="shared" si="670"/>
        <v/>
      </c>
    </row>
    <row r="1891" spans="1:19" ht="38.25" hidden="1">
      <c r="A1891" s="200">
        <v>89478</v>
      </c>
      <c r="B1891" s="205" t="s">
        <v>230</v>
      </c>
      <c r="C1891" s="127" t="s">
        <v>2115</v>
      </c>
      <c r="D1891" s="125" t="s">
        <v>232</v>
      </c>
      <c r="E1891" s="122">
        <v>77.27</v>
      </c>
      <c r="F1891" s="123">
        <f t="shared" si="671"/>
        <v>93.16</v>
      </c>
      <c r="G1891" s="206"/>
      <c r="H1891" s="183"/>
      <c r="I1891" s="182">
        <f t="shared" si="672"/>
        <v>0</v>
      </c>
      <c r="J1891" s="182">
        <f t="shared" si="673"/>
        <v>0</v>
      </c>
      <c r="K1891" s="179"/>
      <c r="L1891" s="183">
        <f t="shared" si="674"/>
        <v>0</v>
      </c>
      <c r="M1891" s="183">
        <f t="shared" si="674"/>
        <v>0</v>
      </c>
      <c r="N1891" s="184">
        <f t="shared" si="675"/>
        <v>0</v>
      </c>
      <c r="O1891" s="184">
        <f t="shared" si="676"/>
        <v>0</v>
      </c>
      <c r="P1891" s="181"/>
      <c r="Q1891" s="199"/>
      <c r="R1891" s="197" t="str">
        <f t="shared" si="669"/>
        <v/>
      </c>
      <c r="S1891" s="197" t="str">
        <f t="shared" si="670"/>
        <v/>
      </c>
    </row>
    <row r="1892" spans="1:19" ht="38.25" hidden="1">
      <c r="A1892" s="200">
        <v>89479</v>
      </c>
      <c r="B1892" s="205" t="s">
        <v>230</v>
      </c>
      <c r="C1892" s="127" t="s">
        <v>2116</v>
      </c>
      <c r="D1892" s="125" t="s">
        <v>232</v>
      </c>
      <c r="E1892" s="122">
        <v>74.8</v>
      </c>
      <c r="F1892" s="123">
        <f t="shared" si="671"/>
        <v>90.18</v>
      </c>
      <c r="G1892" s="206"/>
      <c r="H1892" s="183"/>
      <c r="I1892" s="182">
        <f t="shared" si="672"/>
        <v>0</v>
      </c>
      <c r="J1892" s="182">
        <f t="shared" si="673"/>
        <v>0</v>
      </c>
      <c r="K1892" s="179"/>
      <c r="L1892" s="183">
        <f t="shared" si="674"/>
        <v>0</v>
      </c>
      <c r="M1892" s="183">
        <f t="shared" si="674"/>
        <v>0</v>
      </c>
      <c r="N1892" s="184">
        <f t="shared" si="675"/>
        <v>0</v>
      </c>
      <c r="O1892" s="184">
        <f t="shared" si="676"/>
        <v>0</v>
      </c>
      <c r="P1892" s="181"/>
      <c r="Q1892" s="199"/>
      <c r="R1892" s="197" t="str">
        <f t="shared" si="669"/>
        <v/>
      </c>
      <c r="S1892" s="197" t="str">
        <f t="shared" si="670"/>
        <v/>
      </c>
    </row>
    <row r="1893" spans="1:19" ht="38.25" hidden="1">
      <c r="A1893" s="200">
        <v>89480</v>
      </c>
      <c r="B1893" s="205" t="s">
        <v>230</v>
      </c>
      <c r="C1893" s="127" t="s">
        <v>2117</v>
      </c>
      <c r="D1893" s="125" t="s">
        <v>232</v>
      </c>
      <c r="E1893" s="122">
        <v>99.1</v>
      </c>
      <c r="F1893" s="123">
        <f t="shared" si="671"/>
        <v>119.47</v>
      </c>
      <c r="G1893" s="206"/>
      <c r="H1893" s="183"/>
      <c r="I1893" s="182">
        <f t="shared" si="672"/>
        <v>0</v>
      </c>
      <c r="J1893" s="182">
        <f t="shared" si="673"/>
        <v>0</v>
      </c>
      <c r="K1893" s="179"/>
      <c r="L1893" s="183">
        <f t="shared" si="674"/>
        <v>0</v>
      </c>
      <c r="M1893" s="183">
        <f t="shared" si="674"/>
        <v>0</v>
      </c>
      <c r="N1893" s="184">
        <f t="shared" si="675"/>
        <v>0</v>
      </c>
      <c r="O1893" s="184">
        <f t="shared" si="676"/>
        <v>0</v>
      </c>
      <c r="P1893" s="181"/>
      <c r="Q1893" s="199"/>
      <c r="R1893" s="197" t="str">
        <f t="shared" si="669"/>
        <v/>
      </c>
      <c r="S1893" s="197" t="str">
        <f t="shared" si="670"/>
        <v/>
      </c>
    </row>
    <row r="1894" spans="1:19" ht="38.25" hidden="1">
      <c r="A1894" s="200">
        <v>89483</v>
      </c>
      <c r="B1894" s="205" t="s">
        <v>230</v>
      </c>
      <c r="C1894" s="127" t="s">
        <v>2118</v>
      </c>
      <c r="D1894" s="125" t="s">
        <v>232</v>
      </c>
      <c r="E1894" s="122">
        <v>96.39</v>
      </c>
      <c r="F1894" s="123">
        <f t="shared" si="671"/>
        <v>116.21</v>
      </c>
      <c r="G1894" s="206"/>
      <c r="H1894" s="183"/>
      <c r="I1894" s="182">
        <f t="shared" si="672"/>
        <v>0</v>
      </c>
      <c r="J1894" s="182">
        <f t="shared" si="673"/>
        <v>0</v>
      </c>
      <c r="K1894" s="179"/>
      <c r="L1894" s="183">
        <f t="shared" si="674"/>
        <v>0</v>
      </c>
      <c r="M1894" s="183">
        <f t="shared" si="674"/>
        <v>0</v>
      </c>
      <c r="N1894" s="184">
        <f t="shared" si="675"/>
        <v>0</v>
      </c>
      <c r="O1894" s="184">
        <f t="shared" si="676"/>
        <v>0</v>
      </c>
      <c r="P1894" s="181"/>
      <c r="Q1894" s="199"/>
      <c r="R1894" s="197" t="str">
        <f t="shared" si="669"/>
        <v/>
      </c>
      <c r="S1894" s="197" t="str">
        <f t="shared" si="670"/>
        <v/>
      </c>
    </row>
    <row r="1895" spans="1:19" ht="38.25" hidden="1">
      <c r="A1895" s="200">
        <v>89484</v>
      </c>
      <c r="B1895" s="205" t="s">
        <v>230</v>
      </c>
      <c r="C1895" s="127" t="s">
        <v>2119</v>
      </c>
      <c r="D1895" s="125" t="s">
        <v>232</v>
      </c>
      <c r="E1895" s="122">
        <v>85.18</v>
      </c>
      <c r="F1895" s="123">
        <f t="shared" si="671"/>
        <v>102.69</v>
      </c>
      <c r="G1895" s="206"/>
      <c r="H1895" s="183"/>
      <c r="I1895" s="182">
        <f t="shared" si="672"/>
        <v>0</v>
      </c>
      <c r="J1895" s="182">
        <f t="shared" si="673"/>
        <v>0</v>
      </c>
      <c r="K1895" s="179"/>
      <c r="L1895" s="183">
        <f t="shared" si="674"/>
        <v>0</v>
      </c>
      <c r="M1895" s="183">
        <f t="shared" si="674"/>
        <v>0</v>
      </c>
      <c r="N1895" s="184">
        <f t="shared" si="675"/>
        <v>0</v>
      </c>
      <c r="O1895" s="184">
        <f t="shared" si="676"/>
        <v>0</v>
      </c>
      <c r="P1895" s="181"/>
      <c r="Q1895" s="199"/>
      <c r="R1895" s="197" t="str">
        <f t="shared" si="669"/>
        <v/>
      </c>
      <c r="S1895" s="197" t="str">
        <f t="shared" si="670"/>
        <v/>
      </c>
    </row>
    <row r="1896" spans="1:19" ht="38.25" hidden="1">
      <c r="A1896" s="200">
        <v>89486</v>
      </c>
      <c r="B1896" s="205" t="s">
        <v>230</v>
      </c>
      <c r="C1896" s="127" t="s">
        <v>2120</v>
      </c>
      <c r="D1896" s="125" t="s">
        <v>232</v>
      </c>
      <c r="E1896" s="122">
        <v>79.319999999999993</v>
      </c>
      <c r="F1896" s="123">
        <f t="shared" si="671"/>
        <v>95.63</v>
      </c>
      <c r="G1896" s="206"/>
      <c r="H1896" s="183"/>
      <c r="I1896" s="182">
        <f t="shared" si="672"/>
        <v>0</v>
      </c>
      <c r="J1896" s="182">
        <f t="shared" si="673"/>
        <v>0</v>
      </c>
      <c r="K1896" s="179"/>
      <c r="L1896" s="183">
        <f t="shared" si="674"/>
        <v>0</v>
      </c>
      <c r="M1896" s="183">
        <f t="shared" si="674"/>
        <v>0</v>
      </c>
      <c r="N1896" s="184">
        <f t="shared" si="675"/>
        <v>0</v>
      </c>
      <c r="O1896" s="184">
        <f t="shared" si="676"/>
        <v>0</v>
      </c>
      <c r="P1896" s="181"/>
      <c r="Q1896" s="199"/>
      <c r="R1896" s="197" t="str">
        <f t="shared" si="669"/>
        <v/>
      </c>
      <c r="S1896" s="197" t="str">
        <f t="shared" si="670"/>
        <v/>
      </c>
    </row>
    <row r="1897" spans="1:19" ht="38.25" hidden="1">
      <c r="A1897" s="200">
        <v>89487</v>
      </c>
      <c r="B1897" s="205" t="s">
        <v>230</v>
      </c>
      <c r="C1897" s="127" t="s">
        <v>2121</v>
      </c>
      <c r="D1897" s="125" t="s">
        <v>232</v>
      </c>
      <c r="E1897" s="122">
        <v>108.09</v>
      </c>
      <c r="F1897" s="123">
        <f t="shared" si="671"/>
        <v>130.31</v>
      </c>
      <c r="G1897" s="206"/>
      <c r="H1897" s="183"/>
      <c r="I1897" s="182">
        <f t="shared" si="672"/>
        <v>0</v>
      </c>
      <c r="J1897" s="182">
        <f t="shared" si="673"/>
        <v>0</v>
      </c>
      <c r="K1897" s="179"/>
      <c r="L1897" s="183">
        <f t="shared" si="674"/>
        <v>0</v>
      </c>
      <c r="M1897" s="183">
        <f t="shared" si="674"/>
        <v>0</v>
      </c>
      <c r="N1897" s="184">
        <f t="shared" si="675"/>
        <v>0</v>
      </c>
      <c r="O1897" s="184">
        <f t="shared" si="676"/>
        <v>0</v>
      </c>
      <c r="P1897" s="181"/>
      <c r="Q1897" s="198"/>
      <c r="R1897" s="197" t="str">
        <f t="shared" si="669"/>
        <v/>
      </c>
      <c r="S1897" s="197" t="str">
        <f t="shared" si="670"/>
        <v/>
      </c>
    </row>
    <row r="1898" spans="1:19" ht="38.25" hidden="1">
      <c r="A1898" s="200">
        <v>89488</v>
      </c>
      <c r="B1898" s="205" t="s">
        <v>230</v>
      </c>
      <c r="C1898" s="127" t="s">
        <v>2122</v>
      </c>
      <c r="D1898" s="125" t="s">
        <v>232</v>
      </c>
      <c r="E1898" s="122">
        <v>101.4</v>
      </c>
      <c r="F1898" s="123">
        <f t="shared" si="671"/>
        <v>122.25</v>
      </c>
      <c r="G1898" s="206"/>
      <c r="H1898" s="183"/>
      <c r="I1898" s="182">
        <f t="shared" si="672"/>
        <v>0</v>
      </c>
      <c r="J1898" s="182">
        <f t="shared" si="673"/>
        <v>0</v>
      </c>
      <c r="K1898" s="179"/>
      <c r="L1898" s="183">
        <f t="shared" si="674"/>
        <v>0</v>
      </c>
      <c r="M1898" s="183">
        <f t="shared" si="674"/>
        <v>0</v>
      </c>
      <c r="N1898" s="184">
        <f t="shared" si="675"/>
        <v>0</v>
      </c>
      <c r="O1898" s="184">
        <f t="shared" si="676"/>
        <v>0</v>
      </c>
      <c r="P1898" s="181"/>
      <c r="Q1898" s="198"/>
      <c r="R1898" s="197" t="str">
        <f t="shared" si="669"/>
        <v/>
      </c>
      <c r="S1898" s="197" t="str">
        <f t="shared" si="670"/>
        <v/>
      </c>
    </row>
    <row r="1899" spans="1:19" hidden="1">
      <c r="A1899" s="200" t="s">
        <v>2123</v>
      </c>
      <c r="B1899" s="201"/>
      <c r="C1899" s="300" t="s">
        <v>2124</v>
      </c>
      <c r="D1899" s="125"/>
      <c r="E1899" s="301"/>
      <c r="F1899" s="277"/>
      <c r="G1899" s="253"/>
      <c r="H1899" s="253"/>
      <c r="I1899" s="254"/>
      <c r="J1899" s="255"/>
      <c r="K1899" s="179"/>
      <c r="L1899" s="290"/>
      <c r="M1899" s="253"/>
      <c r="N1899" s="254"/>
      <c r="O1899" s="255"/>
      <c r="P1899" s="181"/>
      <c r="Q1899" s="198" t="str">
        <f>IF(OR(SUM(J1900:J1931)&gt;0,SUM(O1900:O1931)&gt;0),"xx","")</f>
        <v/>
      </c>
      <c r="R1899" s="197" t="str">
        <f t="shared" si="669"/>
        <v/>
      </c>
      <c r="S1899" s="197" t="str">
        <f t="shared" si="670"/>
        <v/>
      </c>
    </row>
    <row r="1900" spans="1:19" ht="38.25" hidden="1">
      <c r="A1900" s="200">
        <v>89282</v>
      </c>
      <c r="B1900" s="205" t="s">
        <v>230</v>
      </c>
      <c r="C1900" s="127" t="s">
        <v>2125</v>
      </c>
      <c r="D1900" s="125" t="s">
        <v>232</v>
      </c>
      <c r="E1900" s="122">
        <v>46.87</v>
      </c>
      <c r="F1900" s="123">
        <f t="shared" ref="F1900:F1931" si="677">IF(E1900=0,0,ROUND(E1900*(1+E$10)*(1-E$11),2))</f>
        <v>56.51</v>
      </c>
      <c r="G1900" s="206"/>
      <c r="H1900" s="183"/>
      <c r="I1900" s="182">
        <f t="shared" ref="I1900:I1931" si="678">IF(ISBLANK(E1900),0,ROUND(F1900*G1900,2))</f>
        <v>0</v>
      </c>
      <c r="J1900" s="182">
        <f t="shared" ref="J1900:J1931" si="679">IF(ISBLANK(G1900),0,ROUND(G1900*H1900,2))</f>
        <v>0</v>
      </c>
      <c r="K1900" s="179"/>
      <c r="L1900" s="183">
        <f t="shared" ref="L1900:M1931" si="680">G1900</f>
        <v>0</v>
      </c>
      <c r="M1900" s="183">
        <f t="shared" si="680"/>
        <v>0</v>
      </c>
      <c r="N1900" s="184">
        <f t="shared" ref="N1900:N1931" si="681">IF(ISBLANK(E1900),0,ROUND(F1900*L1900,2))</f>
        <v>0</v>
      </c>
      <c r="O1900" s="184">
        <f t="shared" ref="O1900:O1931" si="682">IF(ISBLANK(L1900),0,ROUND(L1900*M1900,2))</f>
        <v>0</v>
      </c>
      <c r="P1900" s="181"/>
      <c r="Q1900" s="199"/>
      <c r="R1900" s="197" t="str">
        <f t="shared" si="669"/>
        <v/>
      </c>
      <c r="S1900" s="197" t="str">
        <f t="shared" si="670"/>
        <v/>
      </c>
    </row>
    <row r="1901" spans="1:19" ht="38.25" hidden="1">
      <c r="A1901" s="200">
        <v>89283</v>
      </c>
      <c r="B1901" s="205" t="s">
        <v>230</v>
      </c>
      <c r="C1901" s="127" t="s">
        <v>2126</v>
      </c>
      <c r="D1901" s="125" t="s">
        <v>232</v>
      </c>
      <c r="E1901" s="122">
        <v>48.18</v>
      </c>
      <c r="F1901" s="123">
        <f t="shared" si="677"/>
        <v>58.09</v>
      </c>
      <c r="G1901" s="206"/>
      <c r="H1901" s="183"/>
      <c r="I1901" s="182">
        <f t="shared" si="678"/>
        <v>0</v>
      </c>
      <c r="J1901" s="182">
        <f t="shared" si="679"/>
        <v>0</v>
      </c>
      <c r="K1901" s="179"/>
      <c r="L1901" s="183">
        <f t="shared" si="680"/>
        <v>0</v>
      </c>
      <c r="M1901" s="183">
        <f t="shared" si="680"/>
        <v>0</v>
      </c>
      <c r="N1901" s="184">
        <f t="shared" si="681"/>
        <v>0</v>
      </c>
      <c r="O1901" s="184">
        <f t="shared" si="682"/>
        <v>0</v>
      </c>
      <c r="P1901" s="181"/>
      <c r="Q1901" s="199"/>
      <c r="R1901" s="197" t="str">
        <f t="shared" si="669"/>
        <v/>
      </c>
      <c r="S1901" s="197" t="str">
        <f t="shared" si="670"/>
        <v/>
      </c>
    </row>
    <row r="1902" spans="1:19" ht="38.25" hidden="1">
      <c r="A1902" s="200">
        <v>89284</v>
      </c>
      <c r="B1902" s="205" t="s">
        <v>230</v>
      </c>
      <c r="C1902" s="127" t="s">
        <v>2127</v>
      </c>
      <c r="D1902" s="125" t="s">
        <v>232</v>
      </c>
      <c r="E1902" s="122">
        <v>42.14</v>
      </c>
      <c r="F1902" s="123">
        <f t="shared" si="677"/>
        <v>50.8</v>
      </c>
      <c r="G1902" s="206"/>
      <c r="H1902" s="183"/>
      <c r="I1902" s="182">
        <f t="shared" si="678"/>
        <v>0</v>
      </c>
      <c r="J1902" s="182">
        <f t="shared" si="679"/>
        <v>0</v>
      </c>
      <c r="K1902" s="179"/>
      <c r="L1902" s="183">
        <f t="shared" si="680"/>
        <v>0</v>
      </c>
      <c r="M1902" s="183">
        <f t="shared" si="680"/>
        <v>0</v>
      </c>
      <c r="N1902" s="184">
        <f t="shared" si="681"/>
        <v>0</v>
      </c>
      <c r="O1902" s="184">
        <f t="shared" si="682"/>
        <v>0</v>
      </c>
      <c r="P1902" s="181"/>
      <c r="Q1902" s="199"/>
      <c r="R1902" s="197" t="str">
        <f t="shared" si="669"/>
        <v/>
      </c>
      <c r="S1902" s="197" t="str">
        <f t="shared" si="670"/>
        <v/>
      </c>
    </row>
    <row r="1903" spans="1:19" ht="38.25" hidden="1">
      <c r="A1903" s="200">
        <v>89285</v>
      </c>
      <c r="B1903" s="205" t="s">
        <v>230</v>
      </c>
      <c r="C1903" s="127" t="s">
        <v>2128</v>
      </c>
      <c r="D1903" s="125" t="s">
        <v>232</v>
      </c>
      <c r="E1903" s="122">
        <v>43.45</v>
      </c>
      <c r="F1903" s="123">
        <f t="shared" si="677"/>
        <v>52.38</v>
      </c>
      <c r="G1903" s="206"/>
      <c r="H1903" s="183"/>
      <c r="I1903" s="182">
        <f t="shared" si="678"/>
        <v>0</v>
      </c>
      <c r="J1903" s="182">
        <f t="shared" si="679"/>
        <v>0</v>
      </c>
      <c r="K1903" s="179"/>
      <c r="L1903" s="183">
        <f t="shared" si="680"/>
        <v>0</v>
      </c>
      <c r="M1903" s="183">
        <f t="shared" si="680"/>
        <v>0</v>
      </c>
      <c r="N1903" s="184">
        <f t="shared" si="681"/>
        <v>0</v>
      </c>
      <c r="O1903" s="184">
        <f t="shared" si="682"/>
        <v>0</v>
      </c>
      <c r="P1903" s="181"/>
      <c r="Q1903" s="199"/>
      <c r="R1903" s="197" t="str">
        <f t="shared" si="669"/>
        <v/>
      </c>
      <c r="S1903" s="197" t="str">
        <f t="shared" si="670"/>
        <v/>
      </c>
    </row>
    <row r="1904" spans="1:19" ht="38.25" hidden="1">
      <c r="A1904" s="200">
        <v>89286</v>
      </c>
      <c r="B1904" s="205" t="s">
        <v>230</v>
      </c>
      <c r="C1904" s="127" t="s">
        <v>2129</v>
      </c>
      <c r="D1904" s="125" t="s">
        <v>232</v>
      </c>
      <c r="E1904" s="122">
        <v>51.19</v>
      </c>
      <c r="F1904" s="123">
        <f t="shared" si="677"/>
        <v>61.71</v>
      </c>
      <c r="G1904" s="206"/>
      <c r="H1904" s="183"/>
      <c r="I1904" s="182">
        <f t="shared" si="678"/>
        <v>0</v>
      </c>
      <c r="J1904" s="182">
        <f t="shared" si="679"/>
        <v>0</v>
      </c>
      <c r="K1904" s="179"/>
      <c r="L1904" s="183">
        <f t="shared" si="680"/>
        <v>0</v>
      </c>
      <c r="M1904" s="183">
        <f t="shared" si="680"/>
        <v>0</v>
      </c>
      <c r="N1904" s="184">
        <f t="shared" si="681"/>
        <v>0</v>
      </c>
      <c r="O1904" s="184">
        <f t="shared" si="682"/>
        <v>0</v>
      </c>
      <c r="P1904" s="181"/>
      <c r="Q1904" s="199"/>
      <c r="R1904" s="197" t="str">
        <f t="shared" si="669"/>
        <v/>
      </c>
      <c r="S1904" s="197" t="str">
        <f t="shared" si="670"/>
        <v/>
      </c>
    </row>
    <row r="1905" spans="1:19" ht="38.25" hidden="1">
      <c r="A1905" s="200">
        <v>89287</v>
      </c>
      <c r="B1905" s="205" t="s">
        <v>230</v>
      </c>
      <c r="C1905" s="127" t="s">
        <v>2130</v>
      </c>
      <c r="D1905" s="125" t="s">
        <v>232</v>
      </c>
      <c r="E1905" s="122">
        <v>52.5</v>
      </c>
      <c r="F1905" s="123">
        <f t="shared" si="677"/>
        <v>63.29</v>
      </c>
      <c r="G1905" s="206"/>
      <c r="H1905" s="183"/>
      <c r="I1905" s="182">
        <f t="shared" si="678"/>
        <v>0</v>
      </c>
      <c r="J1905" s="182">
        <f t="shared" si="679"/>
        <v>0</v>
      </c>
      <c r="K1905" s="179"/>
      <c r="L1905" s="183">
        <f t="shared" si="680"/>
        <v>0</v>
      </c>
      <c r="M1905" s="183">
        <f t="shared" si="680"/>
        <v>0</v>
      </c>
      <c r="N1905" s="184">
        <f t="shared" si="681"/>
        <v>0</v>
      </c>
      <c r="O1905" s="184">
        <f t="shared" si="682"/>
        <v>0</v>
      </c>
      <c r="P1905" s="181"/>
      <c r="Q1905" s="199"/>
      <c r="R1905" s="197" t="str">
        <f t="shared" si="669"/>
        <v/>
      </c>
      <c r="S1905" s="197" t="str">
        <f t="shared" si="670"/>
        <v/>
      </c>
    </row>
    <row r="1906" spans="1:19" ht="38.25" hidden="1">
      <c r="A1906" s="200">
        <v>89288</v>
      </c>
      <c r="B1906" s="205" t="s">
        <v>230</v>
      </c>
      <c r="C1906" s="127" t="s">
        <v>2131</v>
      </c>
      <c r="D1906" s="125" t="s">
        <v>232</v>
      </c>
      <c r="E1906" s="122">
        <v>44.63</v>
      </c>
      <c r="F1906" s="123">
        <f t="shared" si="677"/>
        <v>53.81</v>
      </c>
      <c r="G1906" s="206"/>
      <c r="H1906" s="183"/>
      <c r="I1906" s="182">
        <f t="shared" si="678"/>
        <v>0</v>
      </c>
      <c r="J1906" s="182">
        <f t="shared" si="679"/>
        <v>0</v>
      </c>
      <c r="K1906" s="179"/>
      <c r="L1906" s="183">
        <f t="shared" si="680"/>
        <v>0</v>
      </c>
      <c r="M1906" s="183">
        <f t="shared" si="680"/>
        <v>0</v>
      </c>
      <c r="N1906" s="184">
        <f t="shared" si="681"/>
        <v>0</v>
      </c>
      <c r="O1906" s="184">
        <f t="shared" si="682"/>
        <v>0</v>
      </c>
      <c r="P1906" s="181"/>
      <c r="Q1906" s="199"/>
      <c r="R1906" s="197" t="str">
        <f t="shared" si="669"/>
        <v/>
      </c>
      <c r="S1906" s="197" t="str">
        <f t="shared" si="670"/>
        <v/>
      </c>
    </row>
    <row r="1907" spans="1:19" ht="38.25" hidden="1">
      <c r="A1907" s="200">
        <v>89289</v>
      </c>
      <c r="B1907" s="205" t="s">
        <v>230</v>
      </c>
      <c r="C1907" s="127" t="s">
        <v>2132</v>
      </c>
      <c r="D1907" s="125" t="s">
        <v>232</v>
      </c>
      <c r="E1907" s="122">
        <v>45.94</v>
      </c>
      <c r="F1907" s="123">
        <f t="shared" si="677"/>
        <v>55.39</v>
      </c>
      <c r="G1907" s="206"/>
      <c r="H1907" s="183"/>
      <c r="I1907" s="182">
        <f t="shared" si="678"/>
        <v>0</v>
      </c>
      <c r="J1907" s="182">
        <f t="shared" si="679"/>
        <v>0</v>
      </c>
      <c r="K1907" s="179"/>
      <c r="L1907" s="183">
        <f t="shared" si="680"/>
        <v>0</v>
      </c>
      <c r="M1907" s="183">
        <f t="shared" si="680"/>
        <v>0</v>
      </c>
      <c r="N1907" s="184">
        <f t="shared" si="681"/>
        <v>0</v>
      </c>
      <c r="O1907" s="184">
        <f t="shared" si="682"/>
        <v>0</v>
      </c>
      <c r="P1907" s="181"/>
      <c r="Q1907" s="199"/>
      <c r="R1907" s="197" t="str">
        <f t="shared" si="669"/>
        <v/>
      </c>
      <c r="S1907" s="197" t="str">
        <f t="shared" si="670"/>
        <v/>
      </c>
    </row>
    <row r="1908" spans="1:19" ht="38.25" hidden="1">
      <c r="A1908" s="200">
        <v>89290</v>
      </c>
      <c r="B1908" s="205" t="s">
        <v>230</v>
      </c>
      <c r="C1908" s="127" t="s">
        <v>2133</v>
      </c>
      <c r="D1908" s="125" t="s">
        <v>232</v>
      </c>
      <c r="E1908" s="122">
        <v>55.92</v>
      </c>
      <c r="F1908" s="123">
        <f t="shared" si="677"/>
        <v>67.42</v>
      </c>
      <c r="G1908" s="206"/>
      <c r="H1908" s="183"/>
      <c r="I1908" s="182">
        <f t="shared" si="678"/>
        <v>0</v>
      </c>
      <c r="J1908" s="182">
        <f t="shared" si="679"/>
        <v>0</v>
      </c>
      <c r="K1908" s="179"/>
      <c r="L1908" s="183">
        <f t="shared" si="680"/>
        <v>0</v>
      </c>
      <c r="M1908" s="183">
        <f t="shared" si="680"/>
        <v>0</v>
      </c>
      <c r="N1908" s="184">
        <f t="shared" si="681"/>
        <v>0</v>
      </c>
      <c r="O1908" s="184">
        <f t="shared" si="682"/>
        <v>0</v>
      </c>
      <c r="P1908" s="181"/>
      <c r="Q1908" s="199"/>
      <c r="R1908" s="197" t="str">
        <f t="shared" si="669"/>
        <v/>
      </c>
      <c r="S1908" s="197" t="str">
        <f t="shared" si="670"/>
        <v/>
      </c>
    </row>
    <row r="1909" spans="1:19" ht="38.25" hidden="1">
      <c r="A1909" s="200">
        <v>89291</v>
      </c>
      <c r="B1909" s="205" t="s">
        <v>230</v>
      </c>
      <c r="C1909" s="127" t="s">
        <v>2134</v>
      </c>
      <c r="D1909" s="125" t="s">
        <v>232</v>
      </c>
      <c r="E1909" s="122">
        <v>57.38</v>
      </c>
      <c r="F1909" s="123">
        <f t="shared" si="677"/>
        <v>69.180000000000007</v>
      </c>
      <c r="G1909" s="206"/>
      <c r="H1909" s="183"/>
      <c r="I1909" s="182">
        <f t="shared" si="678"/>
        <v>0</v>
      </c>
      <c r="J1909" s="182">
        <f t="shared" si="679"/>
        <v>0</v>
      </c>
      <c r="K1909" s="179"/>
      <c r="L1909" s="183">
        <f t="shared" si="680"/>
        <v>0</v>
      </c>
      <c r="M1909" s="183">
        <f t="shared" si="680"/>
        <v>0</v>
      </c>
      <c r="N1909" s="184">
        <f t="shared" si="681"/>
        <v>0</v>
      </c>
      <c r="O1909" s="184">
        <f t="shared" si="682"/>
        <v>0</v>
      </c>
      <c r="P1909" s="181"/>
      <c r="Q1909" s="199"/>
      <c r="R1909" s="197" t="str">
        <f t="shared" si="669"/>
        <v/>
      </c>
      <c r="S1909" s="197" t="str">
        <f t="shared" si="670"/>
        <v/>
      </c>
    </row>
    <row r="1910" spans="1:19" ht="38.25" hidden="1">
      <c r="A1910" s="200">
        <v>89292</v>
      </c>
      <c r="B1910" s="205" t="s">
        <v>230</v>
      </c>
      <c r="C1910" s="127" t="s">
        <v>2135</v>
      </c>
      <c r="D1910" s="125" t="s">
        <v>232</v>
      </c>
      <c r="E1910" s="122">
        <v>51.21</v>
      </c>
      <c r="F1910" s="123">
        <f t="shared" si="677"/>
        <v>61.74</v>
      </c>
      <c r="G1910" s="206"/>
      <c r="H1910" s="183"/>
      <c r="I1910" s="182">
        <f t="shared" si="678"/>
        <v>0</v>
      </c>
      <c r="J1910" s="182">
        <f t="shared" si="679"/>
        <v>0</v>
      </c>
      <c r="K1910" s="179"/>
      <c r="L1910" s="183">
        <f t="shared" si="680"/>
        <v>0</v>
      </c>
      <c r="M1910" s="183">
        <f t="shared" si="680"/>
        <v>0</v>
      </c>
      <c r="N1910" s="184">
        <f t="shared" si="681"/>
        <v>0</v>
      </c>
      <c r="O1910" s="184">
        <f t="shared" si="682"/>
        <v>0</v>
      </c>
      <c r="P1910" s="181"/>
      <c r="Q1910" s="199"/>
      <c r="R1910" s="197" t="str">
        <f t="shared" si="669"/>
        <v/>
      </c>
      <c r="S1910" s="197" t="str">
        <f t="shared" si="670"/>
        <v/>
      </c>
    </row>
    <row r="1911" spans="1:19" ht="38.25" hidden="1">
      <c r="A1911" s="200">
        <v>89293</v>
      </c>
      <c r="B1911" s="205" t="s">
        <v>230</v>
      </c>
      <c r="C1911" s="127" t="s">
        <v>2136</v>
      </c>
      <c r="D1911" s="125" t="s">
        <v>232</v>
      </c>
      <c r="E1911" s="122">
        <v>52.67</v>
      </c>
      <c r="F1911" s="123">
        <f t="shared" si="677"/>
        <v>63.5</v>
      </c>
      <c r="G1911" s="206"/>
      <c r="H1911" s="183"/>
      <c r="I1911" s="182">
        <f t="shared" si="678"/>
        <v>0</v>
      </c>
      <c r="J1911" s="182">
        <f t="shared" si="679"/>
        <v>0</v>
      </c>
      <c r="K1911" s="179"/>
      <c r="L1911" s="183">
        <f t="shared" si="680"/>
        <v>0</v>
      </c>
      <c r="M1911" s="183">
        <f t="shared" si="680"/>
        <v>0</v>
      </c>
      <c r="N1911" s="184">
        <f t="shared" si="681"/>
        <v>0</v>
      </c>
      <c r="O1911" s="184">
        <f t="shared" si="682"/>
        <v>0</v>
      </c>
      <c r="P1911" s="181"/>
      <c r="Q1911" s="199"/>
      <c r="R1911" s="197" t="str">
        <f t="shared" si="669"/>
        <v/>
      </c>
      <c r="S1911" s="197" t="str">
        <f t="shared" si="670"/>
        <v/>
      </c>
    </row>
    <row r="1912" spans="1:19" ht="38.25" hidden="1">
      <c r="A1912" s="200">
        <v>89294</v>
      </c>
      <c r="B1912" s="205" t="s">
        <v>230</v>
      </c>
      <c r="C1912" s="127" t="s">
        <v>2137</v>
      </c>
      <c r="D1912" s="125" t="s">
        <v>232</v>
      </c>
      <c r="E1912" s="122">
        <v>61.93</v>
      </c>
      <c r="F1912" s="123">
        <f t="shared" si="677"/>
        <v>74.66</v>
      </c>
      <c r="G1912" s="206"/>
      <c r="H1912" s="183"/>
      <c r="I1912" s="182">
        <f t="shared" si="678"/>
        <v>0</v>
      </c>
      <c r="J1912" s="182">
        <f t="shared" si="679"/>
        <v>0</v>
      </c>
      <c r="K1912" s="179"/>
      <c r="L1912" s="183">
        <f t="shared" si="680"/>
        <v>0</v>
      </c>
      <c r="M1912" s="183">
        <f t="shared" si="680"/>
        <v>0</v>
      </c>
      <c r="N1912" s="184">
        <f t="shared" si="681"/>
        <v>0</v>
      </c>
      <c r="O1912" s="184">
        <f t="shared" si="682"/>
        <v>0</v>
      </c>
      <c r="P1912" s="181"/>
      <c r="Q1912" s="199"/>
      <c r="R1912" s="197" t="str">
        <f t="shared" si="669"/>
        <v/>
      </c>
      <c r="S1912" s="197" t="str">
        <f t="shared" si="670"/>
        <v/>
      </c>
    </row>
    <row r="1913" spans="1:19" ht="38.25" hidden="1">
      <c r="A1913" s="200">
        <v>89295</v>
      </c>
      <c r="B1913" s="205" t="s">
        <v>230</v>
      </c>
      <c r="C1913" s="127" t="s">
        <v>2138</v>
      </c>
      <c r="D1913" s="125" t="s">
        <v>232</v>
      </c>
      <c r="E1913" s="122">
        <v>63.39</v>
      </c>
      <c r="F1913" s="123">
        <f t="shared" si="677"/>
        <v>76.42</v>
      </c>
      <c r="G1913" s="206"/>
      <c r="H1913" s="183"/>
      <c r="I1913" s="182">
        <f t="shared" si="678"/>
        <v>0</v>
      </c>
      <c r="J1913" s="182">
        <f t="shared" si="679"/>
        <v>0</v>
      </c>
      <c r="K1913" s="179"/>
      <c r="L1913" s="183">
        <f t="shared" si="680"/>
        <v>0</v>
      </c>
      <c r="M1913" s="183">
        <f t="shared" si="680"/>
        <v>0</v>
      </c>
      <c r="N1913" s="184">
        <f t="shared" si="681"/>
        <v>0</v>
      </c>
      <c r="O1913" s="184">
        <f t="shared" si="682"/>
        <v>0</v>
      </c>
      <c r="P1913" s="181"/>
      <c r="Q1913" s="199"/>
      <c r="R1913" s="197" t="str">
        <f t="shared" si="669"/>
        <v/>
      </c>
      <c r="S1913" s="197" t="str">
        <f t="shared" si="670"/>
        <v/>
      </c>
    </row>
    <row r="1914" spans="1:19" ht="38.25" hidden="1">
      <c r="A1914" s="200">
        <v>89296</v>
      </c>
      <c r="B1914" s="205" t="s">
        <v>230</v>
      </c>
      <c r="C1914" s="127" t="s">
        <v>2139</v>
      </c>
      <c r="D1914" s="125" t="s">
        <v>232</v>
      </c>
      <c r="E1914" s="122">
        <v>54.64</v>
      </c>
      <c r="F1914" s="123">
        <f t="shared" si="677"/>
        <v>65.87</v>
      </c>
      <c r="G1914" s="206"/>
      <c r="H1914" s="183"/>
      <c r="I1914" s="182">
        <f t="shared" si="678"/>
        <v>0</v>
      </c>
      <c r="J1914" s="182">
        <f t="shared" si="679"/>
        <v>0</v>
      </c>
      <c r="K1914" s="179"/>
      <c r="L1914" s="183">
        <f t="shared" si="680"/>
        <v>0</v>
      </c>
      <c r="M1914" s="183">
        <f t="shared" si="680"/>
        <v>0</v>
      </c>
      <c r="N1914" s="184">
        <f t="shared" si="681"/>
        <v>0</v>
      </c>
      <c r="O1914" s="184">
        <f t="shared" si="682"/>
        <v>0</v>
      </c>
      <c r="P1914" s="181"/>
      <c r="Q1914" s="199"/>
      <c r="R1914" s="197" t="str">
        <f t="shared" si="669"/>
        <v/>
      </c>
      <c r="S1914" s="197" t="str">
        <f t="shared" si="670"/>
        <v/>
      </c>
    </row>
    <row r="1915" spans="1:19" ht="38.25" hidden="1">
      <c r="A1915" s="200">
        <v>89297</v>
      </c>
      <c r="B1915" s="205" t="s">
        <v>230</v>
      </c>
      <c r="C1915" s="127" t="s">
        <v>2140</v>
      </c>
      <c r="D1915" s="125" t="s">
        <v>232</v>
      </c>
      <c r="E1915" s="122">
        <v>56.1</v>
      </c>
      <c r="F1915" s="123">
        <f t="shared" si="677"/>
        <v>67.63</v>
      </c>
      <c r="G1915" s="206"/>
      <c r="H1915" s="183"/>
      <c r="I1915" s="182">
        <f t="shared" si="678"/>
        <v>0</v>
      </c>
      <c r="J1915" s="182">
        <f t="shared" si="679"/>
        <v>0</v>
      </c>
      <c r="K1915" s="179"/>
      <c r="L1915" s="183">
        <f t="shared" si="680"/>
        <v>0</v>
      </c>
      <c r="M1915" s="183">
        <f t="shared" si="680"/>
        <v>0</v>
      </c>
      <c r="N1915" s="184">
        <f t="shared" si="681"/>
        <v>0</v>
      </c>
      <c r="O1915" s="184">
        <f t="shared" si="682"/>
        <v>0</v>
      </c>
      <c r="P1915" s="181"/>
      <c r="Q1915" s="199"/>
      <c r="R1915" s="197" t="str">
        <f t="shared" si="669"/>
        <v/>
      </c>
      <c r="S1915" s="197" t="str">
        <f t="shared" si="670"/>
        <v/>
      </c>
    </row>
    <row r="1916" spans="1:19" ht="38.25" hidden="1">
      <c r="A1916" s="200">
        <v>89298</v>
      </c>
      <c r="B1916" s="205" t="s">
        <v>230</v>
      </c>
      <c r="C1916" s="127" t="s">
        <v>2141</v>
      </c>
      <c r="D1916" s="125" t="s">
        <v>232</v>
      </c>
      <c r="E1916" s="122">
        <v>57.43</v>
      </c>
      <c r="F1916" s="123">
        <f t="shared" si="677"/>
        <v>69.239999999999995</v>
      </c>
      <c r="G1916" s="206"/>
      <c r="H1916" s="183"/>
      <c r="I1916" s="182">
        <f t="shared" si="678"/>
        <v>0</v>
      </c>
      <c r="J1916" s="182">
        <f t="shared" si="679"/>
        <v>0</v>
      </c>
      <c r="K1916" s="179"/>
      <c r="L1916" s="183">
        <f t="shared" si="680"/>
        <v>0</v>
      </c>
      <c r="M1916" s="183">
        <f t="shared" si="680"/>
        <v>0</v>
      </c>
      <c r="N1916" s="184">
        <f t="shared" si="681"/>
        <v>0</v>
      </c>
      <c r="O1916" s="184">
        <f t="shared" si="682"/>
        <v>0</v>
      </c>
      <c r="P1916" s="181"/>
      <c r="Q1916" s="199"/>
      <c r="R1916" s="197" t="str">
        <f t="shared" si="669"/>
        <v/>
      </c>
      <c r="S1916" s="197" t="str">
        <f t="shared" si="670"/>
        <v/>
      </c>
    </row>
    <row r="1917" spans="1:19" ht="38.25" hidden="1">
      <c r="A1917" s="200">
        <v>89299</v>
      </c>
      <c r="B1917" s="205" t="s">
        <v>230</v>
      </c>
      <c r="C1917" s="127" t="s">
        <v>2142</v>
      </c>
      <c r="D1917" s="125" t="s">
        <v>232</v>
      </c>
      <c r="E1917" s="122">
        <v>59.28</v>
      </c>
      <c r="F1917" s="123">
        <f t="shared" si="677"/>
        <v>71.47</v>
      </c>
      <c r="G1917" s="206"/>
      <c r="H1917" s="183"/>
      <c r="I1917" s="182">
        <f t="shared" si="678"/>
        <v>0</v>
      </c>
      <c r="J1917" s="182">
        <f t="shared" si="679"/>
        <v>0</v>
      </c>
      <c r="K1917" s="179"/>
      <c r="L1917" s="183">
        <f t="shared" si="680"/>
        <v>0</v>
      </c>
      <c r="M1917" s="183">
        <f t="shared" si="680"/>
        <v>0</v>
      </c>
      <c r="N1917" s="184">
        <f t="shared" si="681"/>
        <v>0</v>
      </c>
      <c r="O1917" s="184">
        <f t="shared" si="682"/>
        <v>0</v>
      </c>
      <c r="P1917" s="181"/>
      <c r="Q1917" s="199"/>
      <c r="R1917" s="197" t="str">
        <f t="shared" si="669"/>
        <v/>
      </c>
      <c r="S1917" s="197" t="str">
        <f t="shared" si="670"/>
        <v/>
      </c>
    </row>
    <row r="1918" spans="1:19" ht="38.25" hidden="1">
      <c r="A1918" s="200">
        <v>89300</v>
      </c>
      <c r="B1918" s="205" t="s">
        <v>230</v>
      </c>
      <c r="C1918" s="127" t="s">
        <v>2143</v>
      </c>
      <c r="D1918" s="125" t="s">
        <v>232</v>
      </c>
      <c r="E1918" s="122">
        <v>52.7</v>
      </c>
      <c r="F1918" s="123">
        <f t="shared" si="677"/>
        <v>63.54</v>
      </c>
      <c r="G1918" s="206"/>
      <c r="H1918" s="183"/>
      <c r="I1918" s="182">
        <f t="shared" si="678"/>
        <v>0</v>
      </c>
      <c r="J1918" s="182">
        <f t="shared" si="679"/>
        <v>0</v>
      </c>
      <c r="K1918" s="179"/>
      <c r="L1918" s="183">
        <f t="shared" si="680"/>
        <v>0</v>
      </c>
      <c r="M1918" s="183">
        <f t="shared" si="680"/>
        <v>0</v>
      </c>
      <c r="N1918" s="184">
        <f t="shared" si="681"/>
        <v>0</v>
      </c>
      <c r="O1918" s="184">
        <f t="shared" si="682"/>
        <v>0</v>
      </c>
      <c r="P1918" s="181"/>
      <c r="Q1918" s="199"/>
      <c r="R1918" s="197" t="str">
        <f t="shared" si="669"/>
        <v/>
      </c>
      <c r="S1918" s="197" t="str">
        <f t="shared" si="670"/>
        <v/>
      </c>
    </row>
    <row r="1919" spans="1:19" ht="38.25" hidden="1">
      <c r="A1919" s="200">
        <v>89301</v>
      </c>
      <c r="B1919" s="205" t="s">
        <v>230</v>
      </c>
      <c r="C1919" s="127" t="s">
        <v>2144</v>
      </c>
      <c r="D1919" s="125" t="s">
        <v>232</v>
      </c>
      <c r="E1919" s="122">
        <v>54.55</v>
      </c>
      <c r="F1919" s="123">
        <f t="shared" si="677"/>
        <v>65.77</v>
      </c>
      <c r="G1919" s="206"/>
      <c r="H1919" s="183"/>
      <c r="I1919" s="182">
        <f t="shared" si="678"/>
        <v>0</v>
      </c>
      <c r="J1919" s="182">
        <f t="shared" si="679"/>
        <v>0</v>
      </c>
      <c r="K1919" s="179"/>
      <c r="L1919" s="183">
        <f t="shared" si="680"/>
        <v>0</v>
      </c>
      <c r="M1919" s="183">
        <f t="shared" si="680"/>
        <v>0</v>
      </c>
      <c r="N1919" s="184">
        <f t="shared" si="681"/>
        <v>0</v>
      </c>
      <c r="O1919" s="184">
        <f t="shared" si="682"/>
        <v>0</v>
      </c>
      <c r="P1919" s="181"/>
      <c r="Q1919" s="199"/>
      <c r="R1919" s="197" t="str">
        <f t="shared" si="669"/>
        <v/>
      </c>
      <c r="S1919" s="197" t="str">
        <f t="shared" si="670"/>
        <v/>
      </c>
    </row>
    <row r="1920" spans="1:19" ht="38.25" hidden="1">
      <c r="A1920" s="200">
        <v>89302</v>
      </c>
      <c r="B1920" s="205" t="s">
        <v>230</v>
      </c>
      <c r="C1920" s="127" t="s">
        <v>2145</v>
      </c>
      <c r="D1920" s="125" t="s">
        <v>232</v>
      </c>
      <c r="E1920" s="122">
        <v>65.02</v>
      </c>
      <c r="F1920" s="123">
        <f t="shared" si="677"/>
        <v>78.39</v>
      </c>
      <c r="G1920" s="206"/>
      <c r="H1920" s="183"/>
      <c r="I1920" s="182">
        <f t="shared" si="678"/>
        <v>0</v>
      </c>
      <c r="J1920" s="182">
        <f t="shared" si="679"/>
        <v>0</v>
      </c>
      <c r="K1920" s="179"/>
      <c r="L1920" s="183">
        <f t="shared" si="680"/>
        <v>0</v>
      </c>
      <c r="M1920" s="183">
        <f t="shared" si="680"/>
        <v>0</v>
      </c>
      <c r="N1920" s="184">
        <f t="shared" si="681"/>
        <v>0</v>
      </c>
      <c r="O1920" s="184">
        <f t="shared" si="682"/>
        <v>0</v>
      </c>
      <c r="P1920" s="181"/>
      <c r="Q1920" s="199"/>
      <c r="R1920" s="197" t="str">
        <f t="shared" si="669"/>
        <v/>
      </c>
      <c r="S1920" s="197" t="str">
        <f t="shared" si="670"/>
        <v/>
      </c>
    </row>
    <row r="1921" spans="1:19" ht="38.25" hidden="1">
      <c r="A1921" s="200">
        <v>89303</v>
      </c>
      <c r="B1921" s="205" t="s">
        <v>230</v>
      </c>
      <c r="C1921" s="127" t="s">
        <v>2146</v>
      </c>
      <c r="D1921" s="125" t="s">
        <v>232</v>
      </c>
      <c r="E1921" s="122">
        <v>66.87</v>
      </c>
      <c r="F1921" s="123">
        <f t="shared" si="677"/>
        <v>80.62</v>
      </c>
      <c r="G1921" s="206"/>
      <c r="H1921" s="183"/>
      <c r="I1921" s="182">
        <f t="shared" si="678"/>
        <v>0</v>
      </c>
      <c r="J1921" s="182">
        <f t="shared" si="679"/>
        <v>0</v>
      </c>
      <c r="K1921" s="179"/>
      <c r="L1921" s="183">
        <f t="shared" si="680"/>
        <v>0</v>
      </c>
      <c r="M1921" s="183">
        <f t="shared" si="680"/>
        <v>0</v>
      </c>
      <c r="N1921" s="184">
        <f t="shared" si="681"/>
        <v>0</v>
      </c>
      <c r="O1921" s="184">
        <f t="shared" si="682"/>
        <v>0</v>
      </c>
      <c r="P1921" s="181"/>
      <c r="Q1921" s="199"/>
      <c r="R1921" s="197" t="str">
        <f t="shared" si="669"/>
        <v/>
      </c>
      <c r="S1921" s="197" t="str">
        <f t="shared" si="670"/>
        <v/>
      </c>
    </row>
    <row r="1922" spans="1:19" ht="38.25" hidden="1">
      <c r="A1922" s="200">
        <v>89304</v>
      </c>
      <c r="B1922" s="205" t="s">
        <v>230</v>
      </c>
      <c r="C1922" s="127" t="s">
        <v>2147</v>
      </c>
      <c r="D1922" s="125" t="s">
        <v>232</v>
      </c>
      <c r="E1922" s="122">
        <v>57.23</v>
      </c>
      <c r="F1922" s="123">
        <f t="shared" si="677"/>
        <v>69</v>
      </c>
      <c r="G1922" s="206"/>
      <c r="H1922" s="183"/>
      <c r="I1922" s="182">
        <f t="shared" si="678"/>
        <v>0</v>
      </c>
      <c r="J1922" s="182">
        <f t="shared" si="679"/>
        <v>0</v>
      </c>
      <c r="K1922" s="179"/>
      <c r="L1922" s="183">
        <f t="shared" si="680"/>
        <v>0</v>
      </c>
      <c r="M1922" s="183">
        <f t="shared" si="680"/>
        <v>0</v>
      </c>
      <c r="N1922" s="184">
        <f t="shared" si="681"/>
        <v>0</v>
      </c>
      <c r="O1922" s="184">
        <f t="shared" si="682"/>
        <v>0</v>
      </c>
      <c r="P1922" s="181"/>
      <c r="Q1922" s="199"/>
      <c r="R1922" s="197" t="str">
        <f t="shared" si="669"/>
        <v/>
      </c>
      <c r="S1922" s="197" t="str">
        <f t="shared" si="670"/>
        <v/>
      </c>
    </row>
    <row r="1923" spans="1:19" ht="38.25" hidden="1">
      <c r="A1923" s="200">
        <v>89305</v>
      </c>
      <c r="B1923" s="205" t="s">
        <v>230</v>
      </c>
      <c r="C1923" s="127" t="s">
        <v>2148</v>
      </c>
      <c r="D1923" s="125" t="s">
        <v>232</v>
      </c>
      <c r="E1923" s="122">
        <v>59.08</v>
      </c>
      <c r="F1923" s="123">
        <f t="shared" si="677"/>
        <v>71.23</v>
      </c>
      <c r="G1923" s="206"/>
      <c r="H1923" s="183"/>
      <c r="I1923" s="182">
        <f t="shared" si="678"/>
        <v>0</v>
      </c>
      <c r="J1923" s="182">
        <f t="shared" si="679"/>
        <v>0</v>
      </c>
      <c r="K1923" s="179"/>
      <c r="L1923" s="183">
        <f t="shared" si="680"/>
        <v>0</v>
      </c>
      <c r="M1923" s="183">
        <f t="shared" si="680"/>
        <v>0</v>
      </c>
      <c r="N1923" s="184">
        <f t="shared" si="681"/>
        <v>0</v>
      </c>
      <c r="O1923" s="184">
        <f t="shared" si="682"/>
        <v>0</v>
      </c>
      <c r="P1923" s="181"/>
      <c r="Q1923" s="199"/>
      <c r="R1923" s="197" t="str">
        <f t="shared" si="669"/>
        <v/>
      </c>
      <c r="S1923" s="197" t="str">
        <f t="shared" si="670"/>
        <v/>
      </c>
    </row>
    <row r="1924" spans="1:19" ht="38.25" hidden="1">
      <c r="A1924" s="200">
        <v>89306</v>
      </c>
      <c r="B1924" s="205" t="s">
        <v>230</v>
      </c>
      <c r="C1924" s="127" t="s">
        <v>2149</v>
      </c>
      <c r="D1924" s="125" t="s">
        <v>232</v>
      </c>
      <c r="E1924" s="122">
        <v>66.66</v>
      </c>
      <c r="F1924" s="123">
        <f t="shared" si="677"/>
        <v>80.37</v>
      </c>
      <c r="G1924" s="206"/>
      <c r="H1924" s="183"/>
      <c r="I1924" s="182">
        <f t="shared" si="678"/>
        <v>0</v>
      </c>
      <c r="J1924" s="182">
        <f t="shared" si="679"/>
        <v>0</v>
      </c>
      <c r="K1924" s="179"/>
      <c r="L1924" s="183">
        <f t="shared" si="680"/>
        <v>0</v>
      </c>
      <c r="M1924" s="183">
        <f t="shared" si="680"/>
        <v>0</v>
      </c>
      <c r="N1924" s="184">
        <f t="shared" si="681"/>
        <v>0</v>
      </c>
      <c r="O1924" s="184">
        <f t="shared" si="682"/>
        <v>0</v>
      </c>
      <c r="P1924" s="181"/>
      <c r="Q1924" s="199"/>
      <c r="R1924" s="197" t="str">
        <f t="shared" si="669"/>
        <v/>
      </c>
      <c r="S1924" s="197" t="str">
        <f t="shared" si="670"/>
        <v/>
      </c>
    </row>
    <row r="1925" spans="1:19" ht="38.25" hidden="1">
      <c r="A1925" s="200">
        <v>89307</v>
      </c>
      <c r="B1925" s="205" t="s">
        <v>230</v>
      </c>
      <c r="C1925" s="127" t="s">
        <v>2150</v>
      </c>
      <c r="D1925" s="125" t="s">
        <v>232</v>
      </c>
      <c r="E1925" s="122">
        <v>68.72</v>
      </c>
      <c r="F1925" s="123">
        <f t="shared" si="677"/>
        <v>82.85</v>
      </c>
      <c r="G1925" s="206"/>
      <c r="H1925" s="183"/>
      <c r="I1925" s="182">
        <f t="shared" si="678"/>
        <v>0</v>
      </c>
      <c r="J1925" s="182">
        <f t="shared" si="679"/>
        <v>0</v>
      </c>
      <c r="K1925" s="179"/>
      <c r="L1925" s="183">
        <f t="shared" si="680"/>
        <v>0</v>
      </c>
      <c r="M1925" s="183">
        <f t="shared" si="680"/>
        <v>0</v>
      </c>
      <c r="N1925" s="184">
        <f t="shared" si="681"/>
        <v>0</v>
      </c>
      <c r="O1925" s="184">
        <f t="shared" si="682"/>
        <v>0</v>
      </c>
      <c r="P1925" s="181"/>
      <c r="Q1925" s="199"/>
      <c r="R1925" s="197" t="str">
        <f t="shared" si="669"/>
        <v/>
      </c>
      <c r="S1925" s="197" t="str">
        <f t="shared" si="670"/>
        <v/>
      </c>
    </row>
    <row r="1926" spans="1:19" ht="38.25" hidden="1">
      <c r="A1926" s="200">
        <v>89308</v>
      </c>
      <c r="B1926" s="205" t="s">
        <v>230</v>
      </c>
      <c r="C1926" s="127" t="s">
        <v>2151</v>
      </c>
      <c r="D1926" s="125" t="s">
        <v>232</v>
      </c>
      <c r="E1926" s="122">
        <v>61.96</v>
      </c>
      <c r="F1926" s="123">
        <f t="shared" si="677"/>
        <v>74.7</v>
      </c>
      <c r="G1926" s="206"/>
      <c r="H1926" s="183"/>
      <c r="I1926" s="182">
        <f t="shared" si="678"/>
        <v>0</v>
      </c>
      <c r="J1926" s="182">
        <f t="shared" si="679"/>
        <v>0</v>
      </c>
      <c r="K1926" s="179"/>
      <c r="L1926" s="183">
        <f t="shared" si="680"/>
        <v>0</v>
      </c>
      <c r="M1926" s="183">
        <f t="shared" si="680"/>
        <v>0</v>
      </c>
      <c r="N1926" s="184">
        <f t="shared" si="681"/>
        <v>0</v>
      </c>
      <c r="O1926" s="184">
        <f t="shared" si="682"/>
        <v>0</v>
      </c>
      <c r="P1926" s="181"/>
      <c r="Q1926" s="199"/>
      <c r="R1926" s="197" t="str">
        <f t="shared" si="669"/>
        <v/>
      </c>
      <c r="S1926" s="197" t="str">
        <f t="shared" si="670"/>
        <v/>
      </c>
    </row>
    <row r="1927" spans="1:19" ht="38.25" hidden="1">
      <c r="A1927" s="200">
        <v>89309</v>
      </c>
      <c r="B1927" s="205" t="s">
        <v>230</v>
      </c>
      <c r="C1927" s="127" t="s">
        <v>2152</v>
      </c>
      <c r="D1927" s="125" t="s">
        <v>232</v>
      </c>
      <c r="E1927" s="122">
        <v>64.02</v>
      </c>
      <c r="F1927" s="123">
        <f t="shared" si="677"/>
        <v>77.180000000000007</v>
      </c>
      <c r="G1927" s="206"/>
      <c r="H1927" s="183"/>
      <c r="I1927" s="182">
        <f t="shared" si="678"/>
        <v>0</v>
      </c>
      <c r="J1927" s="182">
        <f t="shared" si="679"/>
        <v>0</v>
      </c>
      <c r="K1927" s="179"/>
      <c r="L1927" s="183">
        <f t="shared" si="680"/>
        <v>0</v>
      </c>
      <c r="M1927" s="183">
        <f t="shared" si="680"/>
        <v>0</v>
      </c>
      <c r="N1927" s="184">
        <f t="shared" si="681"/>
        <v>0</v>
      </c>
      <c r="O1927" s="184">
        <f t="shared" si="682"/>
        <v>0</v>
      </c>
      <c r="P1927" s="181"/>
      <c r="Q1927" s="199"/>
      <c r="R1927" s="197" t="str">
        <f t="shared" si="669"/>
        <v/>
      </c>
      <c r="S1927" s="197" t="str">
        <f t="shared" si="670"/>
        <v/>
      </c>
    </row>
    <row r="1928" spans="1:19" ht="38.25" hidden="1">
      <c r="A1928" s="200">
        <v>89310</v>
      </c>
      <c r="B1928" s="205" t="s">
        <v>230</v>
      </c>
      <c r="C1928" s="127" t="s">
        <v>2153</v>
      </c>
      <c r="D1928" s="125" t="s">
        <v>232</v>
      </c>
      <c r="E1928" s="122">
        <v>77.38</v>
      </c>
      <c r="F1928" s="123">
        <f t="shared" si="677"/>
        <v>93.29</v>
      </c>
      <c r="G1928" s="206"/>
      <c r="H1928" s="183"/>
      <c r="I1928" s="182">
        <f t="shared" si="678"/>
        <v>0</v>
      </c>
      <c r="J1928" s="182">
        <f t="shared" si="679"/>
        <v>0</v>
      </c>
      <c r="K1928" s="179"/>
      <c r="L1928" s="183">
        <f t="shared" si="680"/>
        <v>0</v>
      </c>
      <c r="M1928" s="183">
        <f t="shared" si="680"/>
        <v>0</v>
      </c>
      <c r="N1928" s="184">
        <f t="shared" si="681"/>
        <v>0</v>
      </c>
      <c r="O1928" s="184">
        <f t="shared" si="682"/>
        <v>0</v>
      </c>
      <c r="P1928" s="181"/>
      <c r="Q1928" s="199"/>
      <c r="R1928" s="197" t="str">
        <f t="shared" si="669"/>
        <v/>
      </c>
      <c r="S1928" s="197" t="str">
        <f t="shared" si="670"/>
        <v/>
      </c>
    </row>
    <row r="1929" spans="1:19" ht="38.25" hidden="1">
      <c r="A1929" s="200">
        <v>89311</v>
      </c>
      <c r="B1929" s="205" t="s">
        <v>230</v>
      </c>
      <c r="C1929" s="127" t="s">
        <v>2154</v>
      </c>
      <c r="D1929" s="125" t="s">
        <v>232</v>
      </c>
      <c r="E1929" s="122">
        <v>79.44</v>
      </c>
      <c r="F1929" s="123">
        <f t="shared" si="677"/>
        <v>95.77</v>
      </c>
      <c r="G1929" s="206"/>
      <c r="H1929" s="183"/>
      <c r="I1929" s="182">
        <f t="shared" si="678"/>
        <v>0</v>
      </c>
      <c r="J1929" s="182">
        <f t="shared" si="679"/>
        <v>0</v>
      </c>
      <c r="K1929" s="179"/>
      <c r="L1929" s="183">
        <f t="shared" si="680"/>
        <v>0</v>
      </c>
      <c r="M1929" s="183">
        <f t="shared" si="680"/>
        <v>0</v>
      </c>
      <c r="N1929" s="184">
        <f t="shared" si="681"/>
        <v>0</v>
      </c>
      <c r="O1929" s="184">
        <f t="shared" si="682"/>
        <v>0</v>
      </c>
      <c r="P1929" s="181"/>
      <c r="Q1929" s="199"/>
      <c r="R1929" s="197" t="str">
        <f t="shared" si="669"/>
        <v/>
      </c>
      <c r="S1929" s="197" t="str">
        <f t="shared" si="670"/>
        <v/>
      </c>
    </row>
    <row r="1930" spans="1:19" ht="38.25" hidden="1">
      <c r="A1930" s="200">
        <v>89312</v>
      </c>
      <c r="B1930" s="205" t="s">
        <v>230</v>
      </c>
      <c r="C1930" s="127" t="s">
        <v>2155</v>
      </c>
      <c r="D1930" s="125" t="s">
        <v>232</v>
      </c>
      <c r="E1930" s="122">
        <v>67.42</v>
      </c>
      <c r="F1930" s="123">
        <f t="shared" si="677"/>
        <v>81.28</v>
      </c>
      <c r="G1930" s="206"/>
      <c r="H1930" s="183"/>
      <c r="I1930" s="182">
        <f t="shared" si="678"/>
        <v>0</v>
      </c>
      <c r="J1930" s="182">
        <f t="shared" si="679"/>
        <v>0</v>
      </c>
      <c r="K1930" s="179"/>
      <c r="L1930" s="183">
        <f t="shared" si="680"/>
        <v>0</v>
      </c>
      <c r="M1930" s="183">
        <f t="shared" si="680"/>
        <v>0</v>
      </c>
      <c r="N1930" s="184">
        <f t="shared" si="681"/>
        <v>0</v>
      </c>
      <c r="O1930" s="184">
        <f t="shared" si="682"/>
        <v>0</v>
      </c>
      <c r="P1930" s="181"/>
      <c r="Q1930" s="198"/>
      <c r="R1930" s="197" t="str">
        <f t="shared" si="669"/>
        <v/>
      </c>
      <c r="S1930" s="197" t="str">
        <f t="shared" si="670"/>
        <v/>
      </c>
    </row>
    <row r="1931" spans="1:19" ht="38.25" hidden="1">
      <c r="A1931" s="200">
        <v>89313</v>
      </c>
      <c r="B1931" s="205" t="s">
        <v>230</v>
      </c>
      <c r="C1931" s="127" t="s">
        <v>2156</v>
      </c>
      <c r="D1931" s="125" t="s">
        <v>232</v>
      </c>
      <c r="E1931" s="122">
        <v>69.48</v>
      </c>
      <c r="F1931" s="123">
        <f t="shared" si="677"/>
        <v>83.77</v>
      </c>
      <c r="G1931" s="206"/>
      <c r="H1931" s="183"/>
      <c r="I1931" s="182">
        <f t="shared" si="678"/>
        <v>0</v>
      </c>
      <c r="J1931" s="182">
        <f t="shared" si="679"/>
        <v>0</v>
      </c>
      <c r="K1931" s="179"/>
      <c r="L1931" s="183">
        <f t="shared" si="680"/>
        <v>0</v>
      </c>
      <c r="M1931" s="183">
        <f t="shared" si="680"/>
        <v>0</v>
      </c>
      <c r="N1931" s="184">
        <f t="shared" si="681"/>
        <v>0</v>
      </c>
      <c r="O1931" s="184">
        <f t="shared" si="682"/>
        <v>0</v>
      </c>
      <c r="P1931" s="181"/>
      <c r="Q1931" s="198"/>
      <c r="R1931" s="197" t="str">
        <f t="shared" si="669"/>
        <v/>
      </c>
      <c r="S1931" s="197" t="str">
        <f t="shared" si="670"/>
        <v/>
      </c>
    </row>
    <row r="1932" spans="1:19" hidden="1">
      <c r="A1932" s="200" t="s">
        <v>2157</v>
      </c>
      <c r="B1932" s="201"/>
      <c r="C1932" s="300" t="s">
        <v>2158</v>
      </c>
      <c r="D1932" s="125"/>
      <c r="E1932" s="301"/>
      <c r="F1932" s="277"/>
      <c r="G1932" s="253"/>
      <c r="H1932" s="253"/>
      <c r="I1932" s="254"/>
      <c r="J1932" s="255"/>
      <c r="K1932" s="179"/>
      <c r="L1932" s="290"/>
      <c r="M1932" s="253"/>
      <c r="N1932" s="254"/>
      <c r="O1932" s="255"/>
      <c r="P1932" s="181"/>
      <c r="Q1932" s="198" t="str">
        <f>IF(OR(SUM(J1933:J1934)&gt;0,SUM(O1933:O1934)&gt;0),"xx","")</f>
        <v/>
      </c>
      <c r="R1932" s="197" t="str">
        <f t="shared" si="669"/>
        <v/>
      </c>
      <c r="S1932" s="197" t="str">
        <f t="shared" si="670"/>
        <v/>
      </c>
    </row>
    <row r="1933" spans="1:19" ht="25.5" hidden="1">
      <c r="A1933" s="200" t="s">
        <v>2159</v>
      </c>
      <c r="B1933" s="205" t="s">
        <v>230</v>
      </c>
      <c r="C1933" s="127" t="s">
        <v>2160</v>
      </c>
      <c r="D1933" s="125" t="s">
        <v>232</v>
      </c>
      <c r="E1933" s="122">
        <v>61.26</v>
      </c>
      <c r="F1933" s="123">
        <f>IF(E1933=0,0,ROUND(E1933*(1+E$10)*(1-E$11),2))</f>
        <v>73.86</v>
      </c>
      <c r="G1933" s="206"/>
      <c r="H1933" s="183"/>
      <c r="I1933" s="182">
        <f t="shared" ref="I1933:I1934" si="683">IF(ISBLANK(E1933),0,ROUND(F1933*G1933,2))</f>
        <v>0</v>
      </c>
      <c r="J1933" s="182">
        <f t="shared" ref="J1933:J1934" si="684">IF(ISBLANK(G1933),0,ROUND(G1933*H1933,2))</f>
        <v>0</v>
      </c>
      <c r="K1933" s="179"/>
      <c r="L1933" s="183">
        <f t="shared" ref="L1933:M1934" si="685">G1933</f>
        <v>0</v>
      </c>
      <c r="M1933" s="183">
        <f t="shared" si="685"/>
        <v>0</v>
      </c>
      <c r="N1933" s="184">
        <f t="shared" ref="N1933:N1934" si="686">IF(ISBLANK(E1933),0,ROUND(F1933*L1933,2))</f>
        <v>0</v>
      </c>
      <c r="O1933" s="184">
        <f t="shared" ref="O1933:O1934" si="687">IF(ISBLANK(L1933),0,ROUND(L1933*M1933,2))</f>
        <v>0</v>
      </c>
      <c r="P1933" s="181"/>
      <c r="Q1933" s="199"/>
      <c r="R1933" s="197" t="str">
        <f t="shared" si="669"/>
        <v/>
      </c>
      <c r="S1933" s="197" t="str">
        <f t="shared" si="670"/>
        <v/>
      </c>
    </row>
    <row r="1934" spans="1:19" ht="25.5" hidden="1">
      <c r="A1934" s="200" t="s">
        <v>2161</v>
      </c>
      <c r="B1934" s="205" t="s">
        <v>230</v>
      </c>
      <c r="C1934" s="127" t="s">
        <v>2162</v>
      </c>
      <c r="D1934" s="125" t="s">
        <v>232</v>
      </c>
      <c r="E1934" s="122">
        <v>125.17</v>
      </c>
      <c r="F1934" s="123">
        <f>IF(E1934=0,0,ROUND(E1934*(1+E$10)*(1-E$11),2))</f>
        <v>150.9</v>
      </c>
      <c r="G1934" s="206"/>
      <c r="H1934" s="183"/>
      <c r="I1934" s="182">
        <f t="shared" si="683"/>
        <v>0</v>
      </c>
      <c r="J1934" s="182">
        <f t="shared" si="684"/>
        <v>0</v>
      </c>
      <c r="K1934" s="179"/>
      <c r="L1934" s="183">
        <f t="shared" si="685"/>
        <v>0</v>
      </c>
      <c r="M1934" s="183">
        <f t="shared" si="685"/>
        <v>0</v>
      </c>
      <c r="N1934" s="184">
        <f t="shared" si="686"/>
        <v>0</v>
      </c>
      <c r="O1934" s="184">
        <f t="shared" si="687"/>
        <v>0</v>
      </c>
      <c r="P1934" s="181"/>
      <c r="Q1934" s="199"/>
      <c r="R1934" s="197" t="str">
        <f t="shared" si="669"/>
        <v/>
      </c>
      <c r="S1934" s="197" t="str">
        <f t="shared" si="670"/>
        <v/>
      </c>
    </row>
    <row r="1935" spans="1:19" hidden="1">
      <c r="A1935" s="200" t="s">
        <v>2163</v>
      </c>
      <c r="B1935" s="201"/>
      <c r="C1935" s="300" t="s">
        <v>2164</v>
      </c>
      <c r="D1935" s="125"/>
      <c r="E1935" s="301"/>
      <c r="F1935" s="277"/>
      <c r="G1935" s="253"/>
      <c r="H1935" s="253"/>
      <c r="I1935" s="254"/>
      <c r="J1935" s="255"/>
      <c r="K1935" s="179"/>
      <c r="L1935" s="290"/>
      <c r="M1935" s="253"/>
      <c r="N1935" s="254"/>
      <c r="O1935" s="255"/>
      <c r="P1935" s="181"/>
      <c r="Q1935" s="198" t="str">
        <f>IF(OR(SUM(J1936)&gt;0,SUM(O1936)&gt;0),"xx","")</f>
        <v/>
      </c>
      <c r="R1935" s="197" t="str">
        <f t="shared" si="669"/>
        <v/>
      </c>
      <c r="S1935" s="197" t="str">
        <f t="shared" si="670"/>
        <v/>
      </c>
    </row>
    <row r="1936" spans="1:19" ht="25.5" hidden="1">
      <c r="A1936" s="200">
        <v>95465</v>
      </c>
      <c r="B1936" s="205" t="s">
        <v>230</v>
      </c>
      <c r="C1936" s="127" t="s">
        <v>2165</v>
      </c>
      <c r="D1936" s="125" t="s">
        <v>232</v>
      </c>
      <c r="E1936" s="122">
        <v>114.71</v>
      </c>
      <c r="F1936" s="123">
        <f>IF(E1936=0,0,ROUND(E1936*(1+E$10)*(1-E$11),2))</f>
        <v>138.29</v>
      </c>
      <c r="G1936" s="206"/>
      <c r="H1936" s="183"/>
      <c r="I1936" s="182">
        <f t="shared" ref="I1936" si="688">IF(ISBLANK(E1936),0,ROUND(F1936*G1936,2))</f>
        <v>0</v>
      </c>
      <c r="J1936" s="182">
        <f>IF(ISBLANK(G1936),0,ROUND(G1936*H1936,2))</f>
        <v>0</v>
      </c>
      <c r="K1936" s="179"/>
      <c r="L1936" s="183">
        <f t="shared" ref="L1936:M1936" si="689">G1936</f>
        <v>0</v>
      </c>
      <c r="M1936" s="183">
        <f t="shared" si="689"/>
        <v>0</v>
      </c>
      <c r="N1936" s="184">
        <f t="shared" ref="N1936" si="690">IF(ISBLANK(E1936),0,ROUND(F1936*L1936,2))</f>
        <v>0</v>
      </c>
      <c r="O1936" s="184">
        <f t="shared" ref="O1936" si="691">IF(ISBLANK(L1936),0,ROUND(L1936*M1936,2))</f>
        <v>0</v>
      </c>
      <c r="P1936" s="181"/>
      <c r="Q1936" s="199"/>
      <c r="R1936" s="197" t="str">
        <f t="shared" si="669"/>
        <v/>
      </c>
      <c r="S1936" s="197" t="str">
        <f t="shared" si="670"/>
        <v/>
      </c>
    </row>
    <row r="1937" spans="1:19" hidden="1">
      <c r="A1937" s="200" t="s">
        <v>2166</v>
      </c>
      <c r="B1937" s="201"/>
      <c r="C1937" s="300" t="s">
        <v>2167</v>
      </c>
      <c r="D1937" s="125"/>
      <c r="E1937" s="301"/>
      <c r="F1937" s="277"/>
      <c r="G1937" s="253"/>
      <c r="H1937" s="253"/>
      <c r="I1937" s="254"/>
      <c r="J1937" s="255"/>
      <c r="K1937" s="179"/>
      <c r="L1937" s="290"/>
      <c r="M1937" s="253"/>
      <c r="N1937" s="254"/>
      <c r="O1937" s="255"/>
      <c r="P1937" s="181"/>
      <c r="Q1937" s="198" t="str">
        <f>IF(OR(SUM(J1938:J1940)&gt;0,SUM(O1938:O1940)&gt;0),"xx","")</f>
        <v/>
      </c>
      <c r="R1937" s="197" t="str">
        <f t="shared" si="669"/>
        <v/>
      </c>
      <c r="S1937" s="197" t="str">
        <f t="shared" si="670"/>
        <v/>
      </c>
    </row>
    <row r="1938" spans="1:19" ht="25.5" hidden="1">
      <c r="A1938" s="200" t="s">
        <v>2168</v>
      </c>
      <c r="B1938" s="205" t="s">
        <v>230</v>
      </c>
      <c r="C1938" s="127" t="s">
        <v>2169</v>
      </c>
      <c r="D1938" s="125" t="s">
        <v>232</v>
      </c>
      <c r="E1938" s="122">
        <v>114.51</v>
      </c>
      <c r="F1938" s="123">
        <f>IF(E1938=0,0,ROUND(E1938*(1+E$10)*(1-E$11),2))</f>
        <v>138.05000000000001</v>
      </c>
      <c r="G1938" s="206"/>
      <c r="H1938" s="183"/>
      <c r="I1938" s="182">
        <f t="shared" ref="I1938:I1940" si="692">IF(ISBLANK(E1938),0,ROUND(F1938*G1938,2))</f>
        <v>0</v>
      </c>
      <c r="J1938" s="182">
        <f t="shared" ref="J1938:J1940" si="693">IF(ISBLANK(G1938),0,ROUND(G1938*H1938,2))</f>
        <v>0</v>
      </c>
      <c r="K1938" s="179"/>
      <c r="L1938" s="183">
        <f t="shared" ref="L1938:M1940" si="694">G1938</f>
        <v>0</v>
      </c>
      <c r="M1938" s="183">
        <f t="shared" si="694"/>
        <v>0</v>
      </c>
      <c r="N1938" s="184">
        <f t="shared" ref="N1938:N1940" si="695">IF(ISBLANK(E1938),0,ROUND(F1938*L1938,2))</f>
        <v>0</v>
      </c>
      <c r="O1938" s="184">
        <f t="shared" ref="O1938:O1940" si="696">IF(ISBLANK(L1938),0,ROUND(L1938*M1938,2))</f>
        <v>0</v>
      </c>
      <c r="P1938" s="181"/>
      <c r="Q1938" s="199"/>
      <c r="R1938" s="197" t="str">
        <f t="shared" si="669"/>
        <v/>
      </c>
      <c r="S1938" s="197" t="str">
        <f t="shared" si="670"/>
        <v/>
      </c>
    </row>
    <row r="1939" spans="1:19" ht="25.5" hidden="1">
      <c r="A1939" s="200" t="s">
        <v>2170</v>
      </c>
      <c r="B1939" s="205" t="s">
        <v>230</v>
      </c>
      <c r="C1939" s="127" t="s">
        <v>2171</v>
      </c>
      <c r="D1939" s="125" t="s">
        <v>232</v>
      </c>
      <c r="E1939" s="122">
        <v>114.7</v>
      </c>
      <c r="F1939" s="123">
        <f>IF(E1939=0,0,ROUND(E1939*(1+E$10)*(1-E$11),2))</f>
        <v>138.28</v>
      </c>
      <c r="G1939" s="206"/>
      <c r="H1939" s="183"/>
      <c r="I1939" s="182">
        <f t="shared" si="692"/>
        <v>0</v>
      </c>
      <c r="J1939" s="182">
        <f t="shared" si="693"/>
        <v>0</v>
      </c>
      <c r="K1939" s="179"/>
      <c r="L1939" s="183">
        <f t="shared" si="694"/>
        <v>0</v>
      </c>
      <c r="M1939" s="183">
        <f t="shared" si="694"/>
        <v>0</v>
      </c>
      <c r="N1939" s="184">
        <f t="shared" si="695"/>
        <v>0</v>
      </c>
      <c r="O1939" s="184">
        <f t="shared" si="696"/>
        <v>0</v>
      </c>
      <c r="P1939" s="181"/>
      <c r="Q1939" s="199"/>
      <c r="R1939" s="197" t="str">
        <f t="shared" si="669"/>
        <v/>
      </c>
      <c r="S1939" s="197" t="str">
        <f t="shared" si="670"/>
        <v/>
      </c>
    </row>
    <row r="1940" spans="1:19" ht="25.5" hidden="1">
      <c r="A1940" s="200" t="s">
        <v>2172</v>
      </c>
      <c r="B1940" s="205" t="s">
        <v>230</v>
      </c>
      <c r="C1940" s="127" t="s">
        <v>2173</v>
      </c>
      <c r="D1940" s="125" t="s">
        <v>232</v>
      </c>
      <c r="E1940" s="122">
        <v>198.11</v>
      </c>
      <c r="F1940" s="123">
        <f>IF(E1940=0,0,ROUND(E1940*(1+E$10)*(1-E$11),2))</f>
        <v>238.84</v>
      </c>
      <c r="G1940" s="206"/>
      <c r="H1940" s="183"/>
      <c r="I1940" s="182">
        <f t="shared" si="692"/>
        <v>0</v>
      </c>
      <c r="J1940" s="182">
        <f t="shared" si="693"/>
        <v>0</v>
      </c>
      <c r="K1940" s="179"/>
      <c r="L1940" s="183">
        <f t="shared" si="694"/>
        <v>0</v>
      </c>
      <c r="M1940" s="183">
        <f t="shared" si="694"/>
        <v>0</v>
      </c>
      <c r="N1940" s="184">
        <f t="shared" si="695"/>
        <v>0</v>
      </c>
      <c r="O1940" s="184">
        <f t="shared" si="696"/>
        <v>0</v>
      </c>
      <c r="P1940" s="181"/>
      <c r="Q1940" s="199"/>
      <c r="R1940" s="197" t="str">
        <f t="shared" si="669"/>
        <v/>
      </c>
      <c r="S1940" s="197" t="str">
        <f t="shared" si="670"/>
        <v/>
      </c>
    </row>
    <row r="1941" spans="1:19" hidden="1">
      <c r="A1941" s="200" t="s">
        <v>2174</v>
      </c>
      <c r="B1941" s="201"/>
      <c r="C1941" s="300" t="s">
        <v>2175</v>
      </c>
      <c r="D1941" s="125"/>
      <c r="E1941" s="301"/>
      <c r="F1941" s="277"/>
      <c r="G1941" s="253"/>
      <c r="H1941" s="253"/>
      <c r="I1941" s="254"/>
      <c r="J1941" s="255"/>
      <c r="K1941" s="179"/>
      <c r="L1941" s="290"/>
      <c r="M1941" s="253"/>
      <c r="N1941" s="254"/>
      <c r="O1941" s="255"/>
      <c r="P1941" s="181"/>
      <c r="Q1941" s="198" t="str">
        <f>IF(OR(SUM(J1942:J1944)&gt;0,SUM(O1942:O1944)&gt;0),"xx","")</f>
        <v/>
      </c>
      <c r="R1941" s="197" t="str">
        <f t="shared" si="669"/>
        <v/>
      </c>
      <c r="S1941" s="197" t="str">
        <f t="shared" si="670"/>
        <v/>
      </c>
    </row>
    <row r="1942" spans="1:19" ht="38.25" hidden="1">
      <c r="A1942" s="200">
        <v>72139</v>
      </c>
      <c r="B1942" s="205" t="s">
        <v>230</v>
      </c>
      <c r="C1942" s="127" t="s">
        <v>2176</v>
      </c>
      <c r="D1942" s="125" t="s">
        <v>232</v>
      </c>
      <c r="E1942" s="122">
        <v>412.27</v>
      </c>
      <c r="F1942" s="123">
        <f>IF(E1942=0,0,ROUND(E1942*(1+E$10)*(1-E$11),2))</f>
        <v>497.03</v>
      </c>
      <c r="G1942" s="206"/>
      <c r="H1942" s="183"/>
      <c r="I1942" s="182">
        <f t="shared" ref="I1942:I1944" si="697">IF(ISBLANK(E1942),0,ROUND(F1942*G1942,2))</f>
        <v>0</v>
      </c>
      <c r="J1942" s="182">
        <f t="shared" ref="J1942:J1944" si="698">IF(ISBLANK(G1942),0,ROUND(G1942*H1942,2))</f>
        <v>0</v>
      </c>
      <c r="K1942" s="179"/>
      <c r="L1942" s="183">
        <f t="shared" ref="L1942:M1944" si="699">G1942</f>
        <v>0</v>
      </c>
      <c r="M1942" s="183">
        <f t="shared" si="699"/>
        <v>0</v>
      </c>
      <c r="N1942" s="184">
        <f t="shared" ref="N1942:N1944" si="700">IF(ISBLANK(E1942),0,ROUND(F1942*L1942,2))</f>
        <v>0</v>
      </c>
      <c r="O1942" s="184">
        <f t="shared" ref="O1942:O1944" si="701">IF(ISBLANK(L1942),0,ROUND(L1942*M1942,2))</f>
        <v>0</v>
      </c>
      <c r="P1942" s="181"/>
      <c r="Q1942" s="198"/>
      <c r="R1942" s="197" t="str">
        <f t="shared" si="669"/>
        <v/>
      </c>
      <c r="S1942" s="197" t="str">
        <f t="shared" si="670"/>
        <v/>
      </c>
    </row>
    <row r="1943" spans="1:19" ht="38.25" hidden="1">
      <c r="A1943" s="200">
        <v>72176</v>
      </c>
      <c r="B1943" s="205" t="s">
        <v>230</v>
      </c>
      <c r="C1943" s="127" t="s">
        <v>2177</v>
      </c>
      <c r="D1943" s="125" t="s">
        <v>232</v>
      </c>
      <c r="E1943" s="122">
        <v>417.52</v>
      </c>
      <c r="F1943" s="123">
        <f>IF(E1943=0,0,ROUND(E1943*(1+E$10)*(1-E$11),2))</f>
        <v>503.36</v>
      </c>
      <c r="G1943" s="206"/>
      <c r="H1943" s="183"/>
      <c r="I1943" s="182">
        <f t="shared" si="697"/>
        <v>0</v>
      </c>
      <c r="J1943" s="182">
        <f t="shared" si="698"/>
        <v>0</v>
      </c>
      <c r="K1943" s="179"/>
      <c r="L1943" s="183">
        <f t="shared" si="699"/>
        <v>0</v>
      </c>
      <c r="M1943" s="183">
        <f t="shared" si="699"/>
        <v>0</v>
      </c>
      <c r="N1943" s="184">
        <f t="shared" si="700"/>
        <v>0</v>
      </c>
      <c r="O1943" s="184">
        <f t="shared" si="701"/>
        <v>0</v>
      </c>
      <c r="P1943" s="181"/>
      <c r="Q1943" s="199"/>
      <c r="R1943" s="197" t="str">
        <f t="shared" si="669"/>
        <v/>
      </c>
      <c r="S1943" s="197" t="str">
        <f t="shared" si="670"/>
        <v/>
      </c>
    </row>
    <row r="1944" spans="1:19" ht="38.25" hidden="1">
      <c r="A1944" s="200">
        <v>72175</v>
      </c>
      <c r="B1944" s="205" t="s">
        <v>230</v>
      </c>
      <c r="C1944" s="127" t="s">
        <v>2178</v>
      </c>
      <c r="D1944" s="125" t="s">
        <v>232</v>
      </c>
      <c r="E1944" s="122">
        <v>414.77</v>
      </c>
      <c r="F1944" s="123">
        <f>IF(E1944=0,0,ROUND(E1944*(1+E$10)*(1-E$11),2))</f>
        <v>500.05</v>
      </c>
      <c r="G1944" s="206"/>
      <c r="H1944" s="183"/>
      <c r="I1944" s="182">
        <f t="shared" si="697"/>
        <v>0</v>
      </c>
      <c r="J1944" s="182">
        <f t="shared" si="698"/>
        <v>0</v>
      </c>
      <c r="K1944" s="179"/>
      <c r="L1944" s="183">
        <f t="shared" si="699"/>
        <v>0</v>
      </c>
      <c r="M1944" s="183">
        <f t="shared" si="699"/>
        <v>0</v>
      </c>
      <c r="N1944" s="184">
        <f t="shared" si="700"/>
        <v>0</v>
      </c>
      <c r="O1944" s="184">
        <f t="shared" si="701"/>
        <v>0</v>
      </c>
      <c r="P1944" s="181"/>
      <c r="Q1944" s="198"/>
      <c r="R1944" s="197" t="str">
        <f t="shared" si="669"/>
        <v/>
      </c>
      <c r="S1944" s="197" t="str">
        <f t="shared" si="670"/>
        <v/>
      </c>
    </row>
    <row r="1945" spans="1:19" hidden="1">
      <c r="A1945" s="200" t="s">
        <v>2179</v>
      </c>
      <c r="B1945" s="201"/>
      <c r="C1945" s="300" t="s">
        <v>2180</v>
      </c>
      <c r="D1945" s="125"/>
      <c r="E1945" s="301"/>
      <c r="F1945" s="277"/>
      <c r="G1945" s="253"/>
      <c r="H1945" s="253"/>
      <c r="I1945" s="254"/>
      <c r="J1945" s="255"/>
      <c r="K1945" s="179"/>
      <c r="L1945" s="290"/>
      <c r="M1945" s="253"/>
      <c r="N1945" s="254"/>
      <c r="O1945" s="255"/>
      <c r="P1945" s="181"/>
      <c r="Q1945" s="198" t="str">
        <f>IF(OR(SUM(J1946:J1946)&gt;0,SUM(O1946:O1946)&gt;0),"xx","")</f>
        <v/>
      </c>
      <c r="R1945" s="197" t="str">
        <f t="shared" si="669"/>
        <v/>
      </c>
      <c r="S1945" s="197" t="str">
        <f t="shared" si="670"/>
        <v/>
      </c>
    </row>
    <row r="1946" spans="1:19" hidden="1">
      <c r="A1946" s="200">
        <v>73611</v>
      </c>
      <c r="B1946" s="205" t="s">
        <v>230</v>
      </c>
      <c r="C1946" s="127" t="s">
        <v>1173</v>
      </c>
      <c r="D1946" s="125" t="s">
        <v>238</v>
      </c>
      <c r="E1946" s="122">
        <v>369.21</v>
      </c>
      <c r="F1946" s="123">
        <f>IF(E1946=0,0,ROUND(E1946*(1+E$10)*(1-E$11),2))</f>
        <v>445.12</v>
      </c>
      <c r="G1946" s="206"/>
      <c r="H1946" s="183"/>
      <c r="I1946" s="182">
        <f t="shared" ref="I1946" si="702">IF(ISBLANK(E1946),0,ROUND(F1946*G1946,2))</f>
        <v>0</v>
      </c>
      <c r="J1946" s="182">
        <f>IF(ISBLANK(G1946),0,ROUND(G1946*H1946,2))</f>
        <v>0</v>
      </c>
      <c r="K1946" s="179"/>
      <c r="L1946" s="183">
        <f t="shared" ref="L1946:M1946" si="703">G1946</f>
        <v>0</v>
      </c>
      <c r="M1946" s="183">
        <f t="shared" si="703"/>
        <v>0</v>
      </c>
      <c r="N1946" s="184">
        <f t="shared" ref="N1946" si="704">IF(ISBLANK(E1946),0,ROUND(F1946*L1946,2))</f>
        <v>0</v>
      </c>
      <c r="O1946" s="184">
        <f t="shared" ref="O1946" si="705">IF(ISBLANK(L1946),0,ROUND(L1946*M1946,2))</f>
        <v>0</v>
      </c>
      <c r="P1946" s="181"/>
      <c r="Q1946" s="199"/>
      <c r="R1946" s="197" t="str">
        <f t="shared" si="669"/>
        <v/>
      </c>
      <c r="S1946" s="197" t="str">
        <f t="shared" si="670"/>
        <v/>
      </c>
    </row>
    <row r="1947" spans="1:19" hidden="1">
      <c r="A1947" s="200" t="s">
        <v>2181</v>
      </c>
      <c r="B1947" s="201"/>
      <c r="C1947" s="300" t="s">
        <v>2182</v>
      </c>
      <c r="D1947" s="125"/>
      <c r="E1947" s="301"/>
      <c r="F1947" s="277"/>
      <c r="G1947" s="253"/>
      <c r="H1947" s="253"/>
      <c r="I1947" s="254"/>
      <c r="J1947" s="255"/>
      <c r="K1947" s="179"/>
      <c r="L1947" s="290"/>
      <c r="M1947" s="253"/>
      <c r="N1947" s="254"/>
      <c r="O1947" s="255"/>
      <c r="P1947" s="181"/>
      <c r="Q1947" s="198" t="str">
        <f>IF(OR(SUM(J1948:J1950)&gt;0,SUM(O1948:O1950)&gt;0),"xx","")</f>
        <v/>
      </c>
      <c r="R1947" s="197" t="str">
        <f t="shared" si="669"/>
        <v/>
      </c>
      <c r="S1947" s="197" t="str">
        <f t="shared" si="670"/>
        <v/>
      </c>
    </row>
    <row r="1948" spans="1:19" ht="25.5" hidden="1">
      <c r="A1948" s="200">
        <v>93200</v>
      </c>
      <c r="B1948" s="205" t="s">
        <v>230</v>
      </c>
      <c r="C1948" s="127" t="s">
        <v>2183</v>
      </c>
      <c r="D1948" s="125" t="s">
        <v>258</v>
      </c>
      <c r="E1948" s="122">
        <v>2.0699999999999998</v>
      </c>
      <c r="F1948" s="123">
        <f>IF(E1948=0,0,ROUND(E1948*(1+E$10)*(1-E$11),2))</f>
        <v>2.5</v>
      </c>
      <c r="G1948" s="206"/>
      <c r="H1948" s="183"/>
      <c r="I1948" s="182">
        <f t="shared" ref="I1948:I1950" si="706">IF(ISBLANK(E1948),0,ROUND(F1948*G1948,2))</f>
        <v>0</v>
      </c>
      <c r="J1948" s="182">
        <f t="shared" ref="J1948:J1950" si="707">IF(ISBLANK(G1948),0,ROUND(G1948*H1948,2))</f>
        <v>0</v>
      </c>
      <c r="K1948" s="179"/>
      <c r="L1948" s="183">
        <f t="shared" ref="L1948:M1950" si="708">G1948</f>
        <v>0</v>
      </c>
      <c r="M1948" s="183">
        <f t="shared" si="708"/>
        <v>0</v>
      </c>
      <c r="N1948" s="184">
        <f t="shared" ref="N1948:N1950" si="709">IF(ISBLANK(E1948),0,ROUND(F1948*L1948,2))</f>
        <v>0</v>
      </c>
      <c r="O1948" s="184">
        <f t="shared" ref="O1948:O1950" si="710">IF(ISBLANK(L1948),0,ROUND(L1948*M1948,2))</f>
        <v>0</v>
      </c>
      <c r="P1948" s="181"/>
      <c r="Q1948" s="199"/>
      <c r="R1948" s="197" t="str">
        <f t="shared" si="669"/>
        <v/>
      </c>
      <c r="S1948" s="197" t="str">
        <f t="shared" si="670"/>
        <v/>
      </c>
    </row>
    <row r="1949" spans="1:19" ht="25.5" hidden="1">
      <c r="A1949" s="200">
        <v>93201</v>
      </c>
      <c r="B1949" s="205" t="s">
        <v>230</v>
      </c>
      <c r="C1949" s="127" t="s">
        <v>2184</v>
      </c>
      <c r="D1949" s="125" t="s">
        <v>258</v>
      </c>
      <c r="E1949" s="122">
        <v>4.83</v>
      </c>
      <c r="F1949" s="123">
        <f>IF(E1949=0,0,ROUND(E1949*(1+E$10)*(1-E$11),2))</f>
        <v>5.82</v>
      </c>
      <c r="G1949" s="206"/>
      <c r="H1949" s="183"/>
      <c r="I1949" s="182">
        <f t="shared" si="706"/>
        <v>0</v>
      </c>
      <c r="J1949" s="182">
        <f t="shared" si="707"/>
        <v>0</v>
      </c>
      <c r="K1949" s="179"/>
      <c r="L1949" s="183">
        <f t="shared" si="708"/>
        <v>0</v>
      </c>
      <c r="M1949" s="183">
        <f t="shared" si="708"/>
        <v>0</v>
      </c>
      <c r="N1949" s="184">
        <f t="shared" si="709"/>
        <v>0</v>
      </c>
      <c r="O1949" s="184">
        <f t="shared" si="710"/>
        <v>0</v>
      </c>
      <c r="P1949" s="181"/>
      <c r="Q1949" s="199"/>
      <c r="R1949" s="197" t="str">
        <f t="shared" si="669"/>
        <v/>
      </c>
      <c r="S1949" s="197" t="str">
        <f t="shared" si="670"/>
        <v/>
      </c>
    </row>
    <row r="1950" spans="1:19" hidden="1">
      <c r="A1950" s="200">
        <v>93202</v>
      </c>
      <c r="B1950" s="205" t="s">
        <v>230</v>
      </c>
      <c r="C1950" s="127" t="s">
        <v>2185</v>
      </c>
      <c r="D1950" s="125" t="s">
        <v>258</v>
      </c>
      <c r="E1950" s="122">
        <v>18</v>
      </c>
      <c r="F1950" s="123">
        <f>IF(E1950=0,0,ROUND(E1950*(1+E$10)*(1-E$11),2))</f>
        <v>21.7</v>
      </c>
      <c r="G1950" s="206"/>
      <c r="H1950" s="183"/>
      <c r="I1950" s="182">
        <f t="shared" si="706"/>
        <v>0</v>
      </c>
      <c r="J1950" s="182">
        <f t="shared" si="707"/>
        <v>0</v>
      </c>
      <c r="K1950" s="179"/>
      <c r="L1950" s="183">
        <f t="shared" si="708"/>
        <v>0</v>
      </c>
      <c r="M1950" s="183">
        <f t="shared" si="708"/>
        <v>0</v>
      </c>
      <c r="N1950" s="184">
        <f t="shared" si="709"/>
        <v>0</v>
      </c>
      <c r="O1950" s="184">
        <f t="shared" si="710"/>
        <v>0</v>
      </c>
      <c r="P1950" s="181"/>
      <c r="Q1950" s="199"/>
      <c r="R1950" s="197" t="str">
        <f t="shared" si="669"/>
        <v/>
      </c>
      <c r="S1950" s="197" t="str">
        <f t="shared" si="670"/>
        <v/>
      </c>
    </row>
    <row r="1951" spans="1:19" hidden="1">
      <c r="A1951" s="200" t="s">
        <v>2186</v>
      </c>
      <c r="B1951" s="201"/>
      <c r="C1951" s="300" t="s">
        <v>2187</v>
      </c>
      <c r="D1951" s="125"/>
      <c r="E1951" s="301"/>
      <c r="F1951" s="277"/>
      <c r="G1951" s="253"/>
      <c r="H1951" s="253"/>
      <c r="I1951" s="254"/>
      <c r="J1951" s="255"/>
      <c r="K1951" s="179"/>
      <c r="L1951" s="290"/>
      <c r="M1951" s="253"/>
      <c r="N1951" s="254"/>
      <c r="O1951" s="255"/>
      <c r="P1951" s="181"/>
      <c r="Q1951" s="198" t="str">
        <f>IF(OR(SUM(J1952:J1954)&gt;0,SUM(O1952:O1954)&gt;0),"xx","")</f>
        <v/>
      </c>
      <c r="R1951" s="197" t="str">
        <f t="shared" si="669"/>
        <v/>
      </c>
      <c r="S1951" s="197" t="str">
        <f t="shared" si="670"/>
        <v/>
      </c>
    </row>
    <row r="1952" spans="1:19" hidden="1">
      <c r="A1952" s="200">
        <v>83518</v>
      </c>
      <c r="B1952" s="205" t="s">
        <v>230</v>
      </c>
      <c r="C1952" s="127" t="s">
        <v>2188</v>
      </c>
      <c r="D1952" s="125" t="s">
        <v>238</v>
      </c>
      <c r="E1952" s="122">
        <v>339.4</v>
      </c>
      <c r="F1952" s="123">
        <f>IF(E1952=0,0,ROUND(E1952*(1+E$10)*(1-E$11),2))</f>
        <v>409.18</v>
      </c>
      <c r="G1952" s="206"/>
      <c r="H1952" s="183"/>
      <c r="I1952" s="182">
        <f t="shared" ref="I1952:I1954" si="711">IF(ISBLANK(E1952),0,ROUND(F1952*G1952,2))</f>
        <v>0</v>
      </c>
      <c r="J1952" s="182">
        <f t="shared" ref="J1952:J1954" si="712">IF(ISBLANK(G1952),0,ROUND(G1952*H1952,2))</f>
        <v>0</v>
      </c>
      <c r="K1952" s="179"/>
      <c r="L1952" s="183">
        <f t="shared" ref="L1952:M1954" si="713">G1952</f>
        <v>0</v>
      </c>
      <c r="M1952" s="183">
        <f t="shared" si="713"/>
        <v>0</v>
      </c>
      <c r="N1952" s="184">
        <f t="shared" ref="N1952:N1954" si="714">IF(ISBLANK(E1952),0,ROUND(F1952*L1952,2))</f>
        <v>0</v>
      </c>
      <c r="O1952" s="184">
        <f t="shared" ref="O1952:O1954" si="715">IF(ISBLANK(L1952),0,ROUND(L1952*M1952,2))</f>
        <v>0</v>
      </c>
      <c r="P1952" s="181"/>
      <c r="Q1952" s="198"/>
      <c r="R1952" s="197" t="str">
        <f t="shared" si="669"/>
        <v/>
      </c>
      <c r="S1952" s="197" t="str">
        <f t="shared" si="670"/>
        <v/>
      </c>
    </row>
    <row r="1953" spans="1:19" ht="25.5" hidden="1">
      <c r="A1953" s="200">
        <v>95474</v>
      </c>
      <c r="B1953" s="205" t="s">
        <v>230</v>
      </c>
      <c r="C1953" s="127" t="s">
        <v>2189</v>
      </c>
      <c r="D1953" s="125" t="s">
        <v>238</v>
      </c>
      <c r="E1953" s="122">
        <v>567.29999999999995</v>
      </c>
      <c r="F1953" s="123">
        <f>IF(E1953=0,0,ROUND(E1953*(1+E$10)*(1-E$11),2))</f>
        <v>683.94</v>
      </c>
      <c r="G1953" s="206"/>
      <c r="H1953" s="183"/>
      <c r="I1953" s="182">
        <f t="shared" si="711"/>
        <v>0</v>
      </c>
      <c r="J1953" s="182">
        <f t="shared" si="712"/>
        <v>0</v>
      </c>
      <c r="K1953" s="179"/>
      <c r="L1953" s="183">
        <f t="shared" si="713"/>
        <v>0</v>
      </c>
      <c r="M1953" s="183">
        <f t="shared" si="713"/>
        <v>0</v>
      </c>
      <c r="N1953" s="184">
        <f t="shared" si="714"/>
        <v>0</v>
      </c>
      <c r="O1953" s="184">
        <f t="shared" si="715"/>
        <v>0</v>
      </c>
      <c r="P1953" s="181"/>
      <c r="Q1953" s="199"/>
      <c r="R1953" s="197" t="str">
        <f t="shared" si="669"/>
        <v/>
      </c>
      <c r="S1953" s="197" t="str">
        <f t="shared" si="670"/>
        <v/>
      </c>
    </row>
    <row r="1954" spans="1:19" hidden="1">
      <c r="A1954" s="200">
        <v>95467</v>
      </c>
      <c r="B1954" s="205" t="s">
        <v>230</v>
      </c>
      <c r="C1954" s="127" t="s">
        <v>2190</v>
      </c>
      <c r="D1954" s="125" t="s">
        <v>238</v>
      </c>
      <c r="E1954" s="122">
        <v>377.93</v>
      </c>
      <c r="F1954" s="123">
        <f>IF(E1954=0,0,ROUND(E1954*(1+E$10)*(1-E$11),2))</f>
        <v>455.63</v>
      </c>
      <c r="G1954" s="206"/>
      <c r="H1954" s="183"/>
      <c r="I1954" s="182">
        <f t="shared" si="711"/>
        <v>0</v>
      </c>
      <c r="J1954" s="182">
        <f t="shared" si="712"/>
        <v>0</v>
      </c>
      <c r="K1954" s="179"/>
      <c r="L1954" s="183">
        <f t="shared" si="713"/>
        <v>0</v>
      </c>
      <c r="M1954" s="183">
        <f t="shared" si="713"/>
        <v>0</v>
      </c>
      <c r="N1954" s="184">
        <f t="shared" si="714"/>
        <v>0</v>
      </c>
      <c r="O1954" s="184">
        <f t="shared" si="715"/>
        <v>0</v>
      </c>
      <c r="P1954" s="181"/>
      <c r="Q1954" s="199"/>
      <c r="R1954" s="197" t="str">
        <f t="shared" si="669"/>
        <v/>
      </c>
      <c r="S1954" s="197" t="str">
        <f t="shared" si="670"/>
        <v/>
      </c>
    </row>
    <row r="1955" spans="1:19" hidden="1">
      <c r="A1955" s="200" t="s">
        <v>2191</v>
      </c>
      <c r="B1955" s="205"/>
      <c r="C1955" s="127" t="s">
        <v>2192</v>
      </c>
      <c r="D1955" s="121"/>
      <c r="E1955" s="301"/>
      <c r="F1955" s="277"/>
      <c r="G1955" s="253"/>
      <c r="H1955" s="253"/>
      <c r="I1955" s="254"/>
      <c r="J1955" s="255"/>
      <c r="K1955" s="179"/>
      <c r="L1955" s="290"/>
      <c r="M1955" s="253"/>
      <c r="N1955" s="254"/>
      <c r="O1955" s="255"/>
      <c r="P1955" s="181"/>
      <c r="Q1955" s="198" t="str">
        <f>IF(OR(SUM(J1957:J1984)&gt;0,SUM(O1957:O1984)&gt;0),"xx","")</f>
        <v/>
      </c>
      <c r="R1955" s="197" t="str">
        <f t="shared" si="669"/>
        <v/>
      </c>
      <c r="S1955" s="197" t="str">
        <f t="shared" si="670"/>
        <v/>
      </c>
    </row>
    <row r="1956" spans="1:19" hidden="1">
      <c r="A1956" s="200" t="s">
        <v>2193</v>
      </c>
      <c r="B1956" s="205"/>
      <c r="C1956" s="127" t="s">
        <v>2194</v>
      </c>
      <c r="D1956" s="121"/>
      <c r="E1956" s="301"/>
      <c r="F1956" s="277"/>
      <c r="G1956" s="253"/>
      <c r="H1956" s="253"/>
      <c r="I1956" s="254"/>
      <c r="J1956" s="255"/>
      <c r="K1956" s="179"/>
      <c r="L1956" s="290"/>
      <c r="M1956" s="253"/>
      <c r="N1956" s="254"/>
      <c r="O1956" s="255"/>
      <c r="P1956" s="181"/>
      <c r="Q1956" s="198" t="str">
        <f>IF(OR(SUM(J1957:J1961)&gt;0,SUM(O1957:O1961)&gt;0),"xx","")</f>
        <v/>
      </c>
      <c r="R1956" s="197" t="str">
        <f t="shared" si="669"/>
        <v/>
      </c>
      <c r="S1956" s="197" t="str">
        <f t="shared" si="670"/>
        <v/>
      </c>
    </row>
    <row r="1957" spans="1:19" hidden="1">
      <c r="A1957" s="200">
        <v>72178</v>
      </c>
      <c r="B1957" s="205" t="s">
        <v>230</v>
      </c>
      <c r="C1957" s="127" t="s">
        <v>2195</v>
      </c>
      <c r="D1957" s="125" t="s">
        <v>232</v>
      </c>
      <c r="E1957" s="122">
        <v>23.38</v>
      </c>
      <c r="F1957" s="123">
        <f>IF(E1957=0,0,ROUND(E1957*(1+E$10)*(1-E$11),2))</f>
        <v>28.19</v>
      </c>
      <c r="G1957" s="206"/>
      <c r="H1957" s="183"/>
      <c r="I1957" s="182">
        <f t="shared" ref="I1957:I1961" si="716">IF(ISBLANK(E1957),0,ROUND(F1957*G1957,2))</f>
        <v>0</v>
      </c>
      <c r="J1957" s="182">
        <f t="shared" ref="J1957:J1961" si="717">IF(ISBLANK(G1957),0,ROUND(G1957*H1957,2))</f>
        <v>0</v>
      </c>
      <c r="K1957" s="179"/>
      <c r="L1957" s="183">
        <f t="shared" ref="L1957:M1961" si="718">G1957</f>
        <v>0</v>
      </c>
      <c r="M1957" s="183">
        <f t="shared" si="718"/>
        <v>0</v>
      </c>
      <c r="N1957" s="184">
        <f t="shared" ref="N1957:N1961" si="719">IF(ISBLANK(E1957),0,ROUND(F1957*L1957,2))</f>
        <v>0</v>
      </c>
      <c r="O1957" s="184">
        <f t="shared" ref="O1957:O1961" si="720">IF(ISBLANK(L1957),0,ROUND(L1957*M1957,2))</f>
        <v>0</v>
      </c>
      <c r="P1957" s="181"/>
      <c r="Q1957" s="199"/>
      <c r="R1957" s="197" t="str">
        <f t="shared" si="669"/>
        <v/>
      </c>
      <c r="S1957" s="197" t="str">
        <f t="shared" si="670"/>
        <v/>
      </c>
    </row>
    <row r="1958" spans="1:19" hidden="1">
      <c r="A1958" s="200">
        <v>85362</v>
      </c>
      <c r="B1958" s="205" t="s">
        <v>292</v>
      </c>
      <c r="C1958" s="127" t="s">
        <v>2196</v>
      </c>
      <c r="D1958" s="125" t="s">
        <v>232</v>
      </c>
      <c r="E1958" s="122">
        <v>14.63</v>
      </c>
      <c r="F1958" s="123">
        <f>IF(E1958=0,0,ROUND(E1958*(1+E$10)*(1-E$11),2))</f>
        <v>17.64</v>
      </c>
      <c r="G1958" s="206"/>
      <c r="H1958" s="183"/>
      <c r="I1958" s="182">
        <f t="shared" si="716"/>
        <v>0</v>
      </c>
      <c r="J1958" s="182">
        <f t="shared" si="717"/>
        <v>0</v>
      </c>
      <c r="K1958" s="179"/>
      <c r="L1958" s="183">
        <f t="shared" si="718"/>
        <v>0</v>
      </c>
      <c r="M1958" s="183">
        <f t="shared" si="718"/>
        <v>0</v>
      </c>
      <c r="N1958" s="184">
        <f t="shared" si="719"/>
        <v>0</v>
      </c>
      <c r="O1958" s="184">
        <f t="shared" si="720"/>
        <v>0</v>
      </c>
      <c r="P1958" s="181"/>
      <c r="Q1958" s="199"/>
      <c r="R1958" s="197" t="str">
        <f t="shared" si="669"/>
        <v/>
      </c>
      <c r="S1958" s="197" t="str">
        <f t="shared" si="670"/>
        <v/>
      </c>
    </row>
    <row r="1959" spans="1:19" ht="25.5" hidden="1">
      <c r="A1959" s="200">
        <v>72179</v>
      </c>
      <c r="B1959" s="205" t="s">
        <v>230</v>
      </c>
      <c r="C1959" s="127" t="s">
        <v>2197</v>
      </c>
      <c r="D1959" s="125" t="s">
        <v>232</v>
      </c>
      <c r="E1959" s="122">
        <v>55.92</v>
      </c>
      <c r="F1959" s="123">
        <f>IF(E1959=0,0,ROUND(E1959*(1+E$10)*(1-E$11),2))</f>
        <v>67.42</v>
      </c>
      <c r="G1959" s="206"/>
      <c r="H1959" s="183"/>
      <c r="I1959" s="182">
        <f t="shared" si="716"/>
        <v>0</v>
      </c>
      <c r="J1959" s="182">
        <f t="shared" si="717"/>
        <v>0</v>
      </c>
      <c r="K1959" s="179"/>
      <c r="L1959" s="183">
        <f t="shared" si="718"/>
        <v>0</v>
      </c>
      <c r="M1959" s="183">
        <f t="shared" si="718"/>
        <v>0</v>
      </c>
      <c r="N1959" s="184">
        <f t="shared" si="719"/>
        <v>0</v>
      </c>
      <c r="O1959" s="184">
        <f t="shared" si="720"/>
        <v>0</v>
      </c>
      <c r="P1959" s="181"/>
      <c r="Q1959" s="199"/>
      <c r="R1959" s="197" t="str">
        <f t="shared" si="669"/>
        <v/>
      </c>
      <c r="S1959" s="197" t="str">
        <f t="shared" si="670"/>
        <v/>
      </c>
    </row>
    <row r="1960" spans="1:19" ht="25.5" hidden="1">
      <c r="A1960" s="200">
        <v>72180</v>
      </c>
      <c r="B1960" s="205" t="s">
        <v>230</v>
      </c>
      <c r="C1960" s="127" t="s">
        <v>2198</v>
      </c>
      <c r="D1960" s="125" t="s">
        <v>232</v>
      </c>
      <c r="E1960" s="122">
        <v>15.53</v>
      </c>
      <c r="F1960" s="123">
        <f>IF(E1960=0,0,ROUND(E1960*(1+E$10)*(1-E$11),2))</f>
        <v>18.72</v>
      </c>
      <c r="G1960" s="206"/>
      <c r="H1960" s="183"/>
      <c r="I1960" s="182">
        <f t="shared" si="716"/>
        <v>0</v>
      </c>
      <c r="J1960" s="182">
        <f t="shared" si="717"/>
        <v>0</v>
      </c>
      <c r="K1960" s="179"/>
      <c r="L1960" s="183">
        <f t="shared" si="718"/>
        <v>0</v>
      </c>
      <c r="M1960" s="183">
        <f t="shared" si="718"/>
        <v>0</v>
      </c>
      <c r="N1960" s="184">
        <f t="shared" si="719"/>
        <v>0</v>
      </c>
      <c r="O1960" s="184">
        <f t="shared" si="720"/>
        <v>0</v>
      </c>
      <c r="P1960" s="181"/>
      <c r="Q1960" s="199"/>
      <c r="R1960" s="197" t="str">
        <f t="shared" si="669"/>
        <v/>
      </c>
      <c r="S1960" s="197" t="str">
        <f t="shared" si="670"/>
        <v/>
      </c>
    </row>
    <row r="1961" spans="1:19" ht="25.5" hidden="1">
      <c r="A1961" s="200">
        <v>72181</v>
      </c>
      <c r="B1961" s="205" t="s">
        <v>230</v>
      </c>
      <c r="C1961" s="127" t="s">
        <v>2199</v>
      </c>
      <c r="D1961" s="305" t="s">
        <v>232</v>
      </c>
      <c r="E1961" s="122">
        <v>31.47</v>
      </c>
      <c r="F1961" s="123">
        <f>IF(E1961=0,0,ROUND(E1961*(1+E$10)*(1-E$11),2))</f>
        <v>37.94</v>
      </c>
      <c r="G1961" s="206"/>
      <c r="H1961" s="183"/>
      <c r="I1961" s="182">
        <f t="shared" si="716"/>
        <v>0</v>
      </c>
      <c r="J1961" s="182">
        <f t="shared" si="717"/>
        <v>0</v>
      </c>
      <c r="K1961" s="179"/>
      <c r="L1961" s="183">
        <f t="shared" si="718"/>
        <v>0</v>
      </c>
      <c r="M1961" s="183">
        <f t="shared" si="718"/>
        <v>0</v>
      </c>
      <c r="N1961" s="184">
        <f t="shared" si="719"/>
        <v>0</v>
      </c>
      <c r="O1961" s="184">
        <f t="shared" si="720"/>
        <v>0</v>
      </c>
      <c r="P1961" s="181"/>
      <c r="Q1961" s="198"/>
      <c r="R1961" s="197" t="str">
        <f t="shared" si="669"/>
        <v/>
      </c>
      <c r="S1961" s="197" t="str">
        <f t="shared" si="670"/>
        <v/>
      </c>
    </row>
    <row r="1962" spans="1:19" hidden="1">
      <c r="A1962" s="200" t="s">
        <v>2200</v>
      </c>
      <c r="B1962" s="205"/>
      <c r="C1962" s="127" t="s">
        <v>2201</v>
      </c>
      <c r="D1962" s="121"/>
      <c r="E1962" s="301"/>
      <c r="F1962" s="277"/>
      <c r="G1962" s="253"/>
      <c r="H1962" s="253"/>
      <c r="I1962" s="254"/>
      <c r="J1962" s="255"/>
      <c r="K1962" s="179"/>
      <c r="L1962" s="290"/>
      <c r="M1962" s="253"/>
      <c r="N1962" s="254"/>
      <c r="O1962" s="255"/>
      <c r="P1962" s="181"/>
      <c r="Q1962" s="198" t="str">
        <f>IF(OR(SUM(J1963:J1966)&gt;0,SUM(O1963:O1966)&gt;0),"xx","")</f>
        <v/>
      </c>
      <c r="R1962" s="197" t="str">
        <f t="shared" si="669"/>
        <v/>
      </c>
      <c r="S1962" s="197" t="str">
        <f t="shared" si="670"/>
        <v/>
      </c>
    </row>
    <row r="1963" spans="1:19" ht="25.5" hidden="1">
      <c r="A1963" s="200" t="s">
        <v>2202</v>
      </c>
      <c r="B1963" s="205" t="s">
        <v>230</v>
      </c>
      <c r="C1963" s="127" t="s">
        <v>2203</v>
      </c>
      <c r="D1963" s="125" t="s">
        <v>232</v>
      </c>
      <c r="E1963" s="122">
        <v>314.76</v>
      </c>
      <c r="F1963" s="123">
        <f>IF(E1963=0,0,ROUND(E1963*(1+E$10)*(1-E$11),2))</f>
        <v>379.47</v>
      </c>
      <c r="G1963" s="206"/>
      <c r="H1963" s="183"/>
      <c r="I1963" s="182">
        <f t="shared" ref="I1963:I1966" si="721">IF(ISBLANK(E1963),0,ROUND(F1963*G1963,2))</f>
        <v>0</v>
      </c>
      <c r="J1963" s="182">
        <f t="shared" ref="J1963:J1966" si="722">IF(ISBLANK(G1963),0,ROUND(G1963*H1963,2))</f>
        <v>0</v>
      </c>
      <c r="K1963" s="179"/>
      <c r="L1963" s="183">
        <f t="shared" ref="L1963:M1966" si="723">G1963</f>
        <v>0</v>
      </c>
      <c r="M1963" s="183">
        <f t="shared" si="723"/>
        <v>0</v>
      </c>
      <c r="N1963" s="184">
        <f t="shared" ref="N1963:N1966" si="724">IF(ISBLANK(E1963),0,ROUND(F1963*L1963,2))</f>
        <v>0</v>
      </c>
      <c r="O1963" s="184">
        <f t="shared" ref="O1963:O1966" si="725">IF(ISBLANK(L1963),0,ROUND(L1963*M1963,2))</f>
        <v>0</v>
      </c>
      <c r="P1963" s="181"/>
      <c r="Q1963" s="199"/>
      <c r="R1963" s="197" t="str">
        <f t="shared" si="669"/>
        <v/>
      </c>
      <c r="S1963" s="197" t="str">
        <f t="shared" si="670"/>
        <v/>
      </c>
    </row>
    <row r="1964" spans="1:19" ht="25.5" hidden="1">
      <c r="A1964" s="200" t="s">
        <v>2204</v>
      </c>
      <c r="B1964" s="205" t="s">
        <v>230</v>
      </c>
      <c r="C1964" s="127" t="s">
        <v>2205</v>
      </c>
      <c r="D1964" s="125" t="s">
        <v>232</v>
      </c>
      <c r="E1964" s="122">
        <v>519.49</v>
      </c>
      <c r="F1964" s="123">
        <f>IF(E1964=0,0,ROUND(E1964*(1+E$10)*(1-E$11),2))</f>
        <v>626.29999999999995</v>
      </c>
      <c r="G1964" s="206"/>
      <c r="H1964" s="183"/>
      <c r="I1964" s="182">
        <f t="shared" si="721"/>
        <v>0</v>
      </c>
      <c r="J1964" s="182">
        <f t="shared" si="722"/>
        <v>0</v>
      </c>
      <c r="K1964" s="179"/>
      <c r="L1964" s="183">
        <f t="shared" si="723"/>
        <v>0</v>
      </c>
      <c r="M1964" s="183">
        <f t="shared" si="723"/>
        <v>0</v>
      </c>
      <c r="N1964" s="184">
        <f t="shared" si="724"/>
        <v>0</v>
      </c>
      <c r="O1964" s="184">
        <f t="shared" si="725"/>
        <v>0</v>
      </c>
      <c r="P1964" s="181"/>
      <c r="Q1964" s="199"/>
      <c r="R1964" s="197" t="str">
        <f t="shared" si="669"/>
        <v/>
      </c>
      <c r="S1964" s="197" t="str">
        <f t="shared" si="670"/>
        <v/>
      </c>
    </row>
    <row r="1965" spans="1:19" ht="25.5" hidden="1">
      <c r="A1965" s="200">
        <v>79627</v>
      </c>
      <c r="B1965" s="205" t="s">
        <v>230</v>
      </c>
      <c r="C1965" s="127" t="s">
        <v>2206</v>
      </c>
      <c r="D1965" s="125" t="s">
        <v>232</v>
      </c>
      <c r="E1965" s="122">
        <v>518.27</v>
      </c>
      <c r="F1965" s="123">
        <f>IF(E1965=0,0,ROUND(E1965*(1+E$10)*(1-E$11),2))</f>
        <v>624.83000000000004</v>
      </c>
      <c r="G1965" s="206"/>
      <c r="H1965" s="183"/>
      <c r="I1965" s="182">
        <f t="shared" si="721"/>
        <v>0</v>
      </c>
      <c r="J1965" s="182">
        <f t="shared" si="722"/>
        <v>0</v>
      </c>
      <c r="K1965" s="179"/>
      <c r="L1965" s="183">
        <f t="shared" si="723"/>
        <v>0</v>
      </c>
      <c r="M1965" s="183">
        <f t="shared" si="723"/>
        <v>0</v>
      </c>
      <c r="N1965" s="184">
        <f t="shared" si="724"/>
        <v>0</v>
      </c>
      <c r="O1965" s="184">
        <f t="shared" si="725"/>
        <v>0</v>
      </c>
      <c r="P1965" s="181"/>
      <c r="Q1965" s="198"/>
      <c r="R1965" s="197" t="str">
        <f t="shared" si="669"/>
        <v/>
      </c>
      <c r="S1965" s="197" t="str">
        <f t="shared" si="670"/>
        <v/>
      </c>
    </row>
    <row r="1966" spans="1:19" ht="25.5" hidden="1">
      <c r="A1966" s="200" t="s">
        <v>2207</v>
      </c>
      <c r="B1966" s="205" t="s">
        <v>230</v>
      </c>
      <c r="C1966" s="127" t="s">
        <v>2208</v>
      </c>
      <c r="D1966" s="125" t="s">
        <v>232</v>
      </c>
      <c r="E1966" s="122">
        <v>215.67</v>
      </c>
      <c r="F1966" s="123">
        <f>IF(E1966=0,0,ROUND(E1966*(1+E$10)*(1-E$11),2))</f>
        <v>260.01</v>
      </c>
      <c r="G1966" s="206"/>
      <c r="H1966" s="183"/>
      <c r="I1966" s="182">
        <f t="shared" si="721"/>
        <v>0</v>
      </c>
      <c r="J1966" s="182">
        <f t="shared" si="722"/>
        <v>0</v>
      </c>
      <c r="K1966" s="179"/>
      <c r="L1966" s="183">
        <f t="shared" si="723"/>
        <v>0</v>
      </c>
      <c r="M1966" s="183">
        <f t="shared" si="723"/>
        <v>0</v>
      </c>
      <c r="N1966" s="184">
        <f t="shared" si="724"/>
        <v>0</v>
      </c>
      <c r="O1966" s="184">
        <f t="shared" si="725"/>
        <v>0</v>
      </c>
      <c r="P1966" s="181"/>
      <c r="Q1966" s="199"/>
      <c r="R1966" s="197" t="str">
        <f t="shared" si="669"/>
        <v/>
      </c>
      <c r="S1966" s="197" t="str">
        <f t="shared" si="670"/>
        <v/>
      </c>
    </row>
    <row r="1967" spans="1:19" hidden="1">
      <c r="A1967" s="200" t="s">
        <v>2209</v>
      </c>
      <c r="B1967" s="205"/>
      <c r="C1967" s="127" t="s">
        <v>2210</v>
      </c>
      <c r="D1967" s="121"/>
      <c r="E1967" s="301"/>
      <c r="F1967" s="277"/>
      <c r="G1967" s="253"/>
      <c r="H1967" s="253"/>
      <c r="I1967" s="254"/>
      <c r="J1967" s="255"/>
      <c r="K1967" s="179"/>
      <c r="L1967" s="290"/>
      <c r="M1967" s="253"/>
      <c r="N1967" s="254"/>
      <c r="O1967" s="255"/>
      <c r="P1967" s="181"/>
      <c r="Q1967" s="198" t="str">
        <f>IF(OR(SUM(J1968:J1984)&gt;0,SUM(O1968:O1984)&gt;0),"xx","")</f>
        <v/>
      </c>
      <c r="R1967" s="197" t="str">
        <f t="shared" si="669"/>
        <v/>
      </c>
      <c r="S1967" s="197" t="str">
        <f t="shared" si="670"/>
        <v/>
      </c>
    </row>
    <row r="1968" spans="1:19" ht="25.5" hidden="1">
      <c r="A1968" s="200">
        <v>96358</v>
      </c>
      <c r="B1968" s="205" t="s">
        <v>230</v>
      </c>
      <c r="C1968" s="127" t="s">
        <v>2211</v>
      </c>
      <c r="D1968" s="125" t="s">
        <v>232</v>
      </c>
      <c r="E1968" s="122">
        <v>80.790000000000006</v>
      </c>
      <c r="F1968" s="123">
        <f t="shared" ref="F1968:F1984" si="726">IF(E1968=0,0,ROUND(E1968*(1+E$10)*(1-E$11),2))</f>
        <v>97.4</v>
      </c>
      <c r="G1968" s="206"/>
      <c r="H1968" s="183"/>
      <c r="I1968" s="182">
        <f t="shared" ref="I1968:I1984" si="727">IF(ISBLANK(E1968),0,ROUND(F1968*G1968,2))</f>
        <v>0</v>
      </c>
      <c r="J1968" s="182">
        <f t="shared" ref="J1968:J1984" si="728">IF(ISBLANK(G1968),0,ROUND(G1968*H1968,2))</f>
        <v>0</v>
      </c>
      <c r="K1968" s="179"/>
      <c r="L1968" s="183">
        <f t="shared" ref="L1968:M1984" si="729">G1968</f>
        <v>0</v>
      </c>
      <c r="M1968" s="183">
        <f t="shared" si="729"/>
        <v>0</v>
      </c>
      <c r="N1968" s="184">
        <f t="shared" ref="N1968:N1984" si="730">IF(ISBLANK(E1968),0,ROUND(F1968*L1968,2))</f>
        <v>0</v>
      </c>
      <c r="O1968" s="184">
        <f t="shared" ref="O1968:O1984" si="731">IF(ISBLANK(L1968),0,ROUND(L1968*M1968,2))</f>
        <v>0</v>
      </c>
      <c r="P1968" s="181"/>
      <c r="Q1968" s="199"/>
      <c r="R1968" s="197" t="str">
        <f t="shared" si="669"/>
        <v/>
      </c>
      <c r="S1968" s="197" t="str">
        <f t="shared" si="670"/>
        <v/>
      </c>
    </row>
    <row r="1969" spans="1:19" ht="25.5" hidden="1">
      <c r="A1969" s="200">
        <v>96359</v>
      </c>
      <c r="B1969" s="205" t="s">
        <v>230</v>
      </c>
      <c r="C1969" s="127" t="s">
        <v>2212</v>
      </c>
      <c r="D1969" s="125" t="s">
        <v>232</v>
      </c>
      <c r="E1969" s="122">
        <v>88.34</v>
      </c>
      <c r="F1969" s="123">
        <f t="shared" si="726"/>
        <v>106.5</v>
      </c>
      <c r="G1969" s="206"/>
      <c r="H1969" s="183"/>
      <c r="I1969" s="182">
        <f t="shared" si="727"/>
        <v>0</v>
      </c>
      <c r="J1969" s="182">
        <f t="shared" si="728"/>
        <v>0</v>
      </c>
      <c r="K1969" s="179"/>
      <c r="L1969" s="183">
        <f t="shared" si="729"/>
        <v>0</v>
      </c>
      <c r="M1969" s="183">
        <f t="shared" si="729"/>
        <v>0</v>
      </c>
      <c r="N1969" s="184">
        <f t="shared" si="730"/>
        <v>0</v>
      </c>
      <c r="O1969" s="184">
        <f t="shared" si="731"/>
        <v>0</v>
      </c>
      <c r="P1969" s="181"/>
      <c r="Q1969" s="199"/>
      <c r="R1969" s="197" t="str">
        <f t="shared" si="669"/>
        <v/>
      </c>
      <c r="S1969" s="197" t="str">
        <f t="shared" si="670"/>
        <v/>
      </c>
    </row>
    <row r="1970" spans="1:19" ht="25.5" hidden="1">
      <c r="A1970" s="200">
        <v>96360</v>
      </c>
      <c r="B1970" s="205" t="s">
        <v>230</v>
      </c>
      <c r="C1970" s="127" t="s">
        <v>2213</v>
      </c>
      <c r="D1970" s="125" t="s">
        <v>232</v>
      </c>
      <c r="E1970" s="122">
        <v>100.7</v>
      </c>
      <c r="F1970" s="123">
        <f t="shared" si="726"/>
        <v>121.4</v>
      </c>
      <c r="G1970" s="206"/>
      <c r="H1970" s="183"/>
      <c r="I1970" s="182">
        <f t="shared" si="727"/>
        <v>0</v>
      </c>
      <c r="J1970" s="182">
        <f t="shared" si="728"/>
        <v>0</v>
      </c>
      <c r="K1970" s="179"/>
      <c r="L1970" s="183">
        <f t="shared" si="729"/>
        <v>0</v>
      </c>
      <c r="M1970" s="183">
        <f t="shared" si="729"/>
        <v>0</v>
      </c>
      <c r="N1970" s="184">
        <f t="shared" si="730"/>
        <v>0</v>
      </c>
      <c r="O1970" s="184">
        <f t="shared" si="731"/>
        <v>0</v>
      </c>
      <c r="P1970" s="181"/>
      <c r="Q1970" s="199"/>
      <c r="R1970" s="197" t="str">
        <f t="shared" si="669"/>
        <v/>
      </c>
      <c r="S1970" s="197" t="str">
        <f t="shared" si="670"/>
        <v/>
      </c>
    </row>
    <row r="1971" spans="1:19" ht="25.5" hidden="1">
      <c r="A1971" s="200">
        <v>96361</v>
      </c>
      <c r="B1971" s="205" t="s">
        <v>230</v>
      </c>
      <c r="C1971" s="127" t="s">
        <v>2214</v>
      </c>
      <c r="D1971" s="125" t="s">
        <v>232</v>
      </c>
      <c r="E1971" s="122">
        <v>115.23</v>
      </c>
      <c r="F1971" s="123">
        <f t="shared" si="726"/>
        <v>138.91999999999999</v>
      </c>
      <c r="G1971" s="206"/>
      <c r="H1971" s="183"/>
      <c r="I1971" s="182">
        <f t="shared" si="727"/>
        <v>0</v>
      </c>
      <c r="J1971" s="182">
        <f t="shared" si="728"/>
        <v>0</v>
      </c>
      <c r="K1971" s="179"/>
      <c r="L1971" s="183">
        <f t="shared" si="729"/>
        <v>0</v>
      </c>
      <c r="M1971" s="183">
        <f t="shared" si="729"/>
        <v>0</v>
      </c>
      <c r="N1971" s="184">
        <f t="shared" si="730"/>
        <v>0</v>
      </c>
      <c r="O1971" s="184">
        <f t="shared" si="731"/>
        <v>0</v>
      </c>
      <c r="P1971" s="181"/>
      <c r="Q1971" s="199"/>
      <c r="R1971" s="197" t="str">
        <f t="shared" si="669"/>
        <v/>
      </c>
      <c r="S1971" s="197" t="str">
        <f t="shared" si="670"/>
        <v/>
      </c>
    </row>
    <row r="1972" spans="1:19" ht="38.25" hidden="1">
      <c r="A1972" s="200">
        <v>96362</v>
      </c>
      <c r="B1972" s="205" t="s">
        <v>230</v>
      </c>
      <c r="C1972" s="127" t="s">
        <v>2215</v>
      </c>
      <c r="D1972" s="125" t="s">
        <v>232</v>
      </c>
      <c r="E1972" s="122">
        <v>107.04</v>
      </c>
      <c r="F1972" s="123">
        <f t="shared" si="726"/>
        <v>129.05000000000001</v>
      </c>
      <c r="G1972" s="206"/>
      <c r="H1972" s="183"/>
      <c r="I1972" s="182">
        <f t="shared" si="727"/>
        <v>0</v>
      </c>
      <c r="J1972" s="182">
        <f t="shared" si="728"/>
        <v>0</v>
      </c>
      <c r="K1972" s="179"/>
      <c r="L1972" s="183">
        <f t="shared" si="729"/>
        <v>0</v>
      </c>
      <c r="M1972" s="183">
        <f t="shared" si="729"/>
        <v>0</v>
      </c>
      <c r="N1972" s="184">
        <f t="shared" si="730"/>
        <v>0</v>
      </c>
      <c r="O1972" s="184">
        <f t="shared" si="731"/>
        <v>0</v>
      </c>
      <c r="P1972" s="181"/>
      <c r="Q1972" s="199"/>
      <c r="R1972" s="197" t="str">
        <f t="shared" si="669"/>
        <v/>
      </c>
      <c r="S1972" s="197" t="str">
        <f t="shared" si="670"/>
        <v/>
      </c>
    </row>
    <row r="1973" spans="1:19" ht="38.25" hidden="1">
      <c r="A1973" s="200">
        <v>96363</v>
      </c>
      <c r="B1973" s="205" t="s">
        <v>230</v>
      </c>
      <c r="C1973" s="127" t="s">
        <v>2216</v>
      </c>
      <c r="D1973" s="125" t="s">
        <v>232</v>
      </c>
      <c r="E1973" s="122">
        <v>114.93</v>
      </c>
      <c r="F1973" s="123">
        <f t="shared" si="726"/>
        <v>138.56</v>
      </c>
      <c r="G1973" s="206"/>
      <c r="H1973" s="183"/>
      <c r="I1973" s="182">
        <f t="shared" si="727"/>
        <v>0</v>
      </c>
      <c r="J1973" s="182">
        <f t="shared" si="728"/>
        <v>0</v>
      </c>
      <c r="K1973" s="179"/>
      <c r="L1973" s="183">
        <f t="shared" si="729"/>
        <v>0</v>
      </c>
      <c r="M1973" s="183">
        <f t="shared" si="729"/>
        <v>0</v>
      </c>
      <c r="N1973" s="184">
        <f t="shared" si="730"/>
        <v>0</v>
      </c>
      <c r="O1973" s="184">
        <f t="shared" si="731"/>
        <v>0</v>
      </c>
      <c r="P1973" s="181"/>
      <c r="Q1973" s="199"/>
      <c r="R1973" s="197" t="str">
        <f t="shared" si="669"/>
        <v/>
      </c>
      <c r="S1973" s="197" t="str">
        <f t="shared" si="670"/>
        <v/>
      </c>
    </row>
    <row r="1974" spans="1:19" ht="38.25" hidden="1">
      <c r="A1974" s="200">
        <v>96364</v>
      </c>
      <c r="B1974" s="205" t="s">
        <v>230</v>
      </c>
      <c r="C1974" s="127" t="s">
        <v>2217</v>
      </c>
      <c r="D1974" s="125" t="s">
        <v>232</v>
      </c>
      <c r="E1974" s="122">
        <v>126.95</v>
      </c>
      <c r="F1974" s="123">
        <f t="shared" si="726"/>
        <v>153.05000000000001</v>
      </c>
      <c r="G1974" s="206"/>
      <c r="H1974" s="183"/>
      <c r="I1974" s="182">
        <f t="shared" si="727"/>
        <v>0</v>
      </c>
      <c r="J1974" s="182">
        <f t="shared" si="728"/>
        <v>0</v>
      </c>
      <c r="K1974" s="179"/>
      <c r="L1974" s="183">
        <f t="shared" si="729"/>
        <v>0</v>
      </c>
      <c r="M1974" s="183">
        <f t="shared" si="729"/>
        <v>0</v>
      </c>
      <c r="N1974" s="184">
        <f t="shared" si="730"/>
        <v>0</v>
      </c>
      <c r="O1974" s="184">
        <f t="shared" si="731"/>
        <v>0</v>
      </c>
      <c r="P1974" s="181"/>
      <c r="Q1974" s="199"/>
      <c r="R1974" s="197" t="str">
        <f t="shared" ref="R1974:R2037" si="732">IF(Q1974="X","x",IF(Q1974="xx","x",IF(O1974&gt;0,"x","")))</f>
        <v/>
      </c>
      <c r="S1974" s="197" t="str">
        <f t="shared" si="670"/>
        <v/>
      </c>
    </row>
    <row r="1975" spans="1:19" ht="38.25" hidden="1">
      <c r="A1975" s="200">
        <v>96365</v>
      </c>
      <c r="B1975" s="205" t="s">
        <v>230</v>
      </c>
      <c r="C1975" s="127" t="s">
        <v>2218</v>
      </c>
      <c r="D1975" s="125" t="s">
        <v>232</v>
      </c>
      <c r="E1975" s="122">
        <v>141.82</v>
      </c>
      <c r="F1975" s="123">
        <f t="shared" si="726"/>
        <v>170.98</v>
      </c>
      <c r="G1975" s="206"/>
      <c r="H1975" s="183"/>
      <c r="I1975" s="182">
        <f t="shared" si="727"/>
        <v>0</v>
      </c>
      <c r="J1975" s="182">
        <f t="shared" si="728"/>
        <v>0</v>
      </c>
      <c r="K1975" s="179"/>
      <c r="L1975" s="183">
        <f t="shared" si="729"/>
        <v>0</v>
      </c>
      <c r="M1975" s="183">
        <f t="shared" si="729"/>
        <v>0</v>
      </c>
      <c r="N1975" s="184">
        <f t="shared" si="730"/>
        <v>0</v>
      </c>
      <c r="O1975" s="184">
        <f t="shared" si="731"/>
        <v>0</v>
      </c>
      <c r="P1975" s="181"/>
      <c r="Q1975" s="199"/>
      <c r="R1975" s="197" t="str">
        <f t="shared" si="732"/>
        <v/>
      </c>
      <c r="S1975" s="197" t="str">
        <f t="shared" si="670"/>
        <v/>
      </c>
    </row>
    <row r="1976" spans="1:19" ht="25.5" hidden="1">
      <c r="A1976" s="200">
        <v>96366</v>
      </c>
      <c r="B1976" s="205" t="s">
        <v>230</v>
      </c>
      <c r="C1976" s="127" t="s">
        <v>2219</v>
      </c>
      <c r="D1976" s="125" t="s">
        <v>232</v>
      </c>
      <c r="E1976" s="122">
        <v>133.29</v>
      </c>
      <c r="F1976" s="123">
        <f t="shared" si="726"/>
        <v>160.69</v>
      </c>
      <c r="G1976" s="206"/>
      <c r="H1976" s="183"/>
      <c r="I1976" s="182">
        <f t="shared" si="727"/>
        <v>0</v>
      </c>
      <c r="J1976" s="182">
        <f t="shared" si="728"/>
        <v>0</v>
      </c>
      <c r="K1976" s="179"/>
      <c r="L1976" s="183">
        <f t="shared" si="729"/>
        <v>0</v>
      </c>
      <c r="M1976" s="183">
        <f t="shared" si="729"/>
        <v>0</v>
      </c>
      <c r="N1976" s="184">
        <f t="shared" si="730"/>
        <v>0</v>
      </c>
      <c r="O1976" s="184">
        <f t="shared" si="731"/>
        <v>0</v>
      </c>
      <c r="P1976" s="181"/>
      <c r="Q1976" s="199"/>
      <c r="R1976" s="197" t="str">
        <f t="shared" si="732"/>
        <v/>
      </c>
      <c r="S1976" s="197" t="str">
        <f t="shared" si="670"/>
        <v/>
      </c>
    </row>
    <row r="1977" spans="1:19" ht="25.5" hidden="1">
      <c r="A1977" s="200">
        <v>96367</v>
      </c>
      <c r="B1977" s="205" t="s">
        <v>230</v>
      </c>
      <c r="C1977" s="127" t="s">
        <v>2220</v>
      </c>
      <c r="D1977" s="125" t="s">
        <v>232</v>
      </c>
      <c r="E1977" s="122">
        <v>141.51</v>
      </c>
      <c r="F1977" s="123">
        <f t="shared" si="726"/>
        <v>170.6</v>
      </c>
      <c r="G1977" s="206"/>
      <c r="H1977" s="183"/>
      <c r="I1977" s="182">
        <f t="shared" si="727"/>
        <v>0</v>
      </c>
      <c r="J1977" s="182">
        <f t="shared" si="728"/>
        <v>0</v>
      </c>
      <c r="K1977" s="179"/>
      <c r="L1977" s="183">
        <f t="shared" si="729"/>
        <v>0</v>
      </c>
      <c r="M1977" s="183">
        <f t="shared" si="729"/>
        <v>0</v>
      </c>
      <c r="N1977" s="184">
        <f t="shared" si="730"/>
        <v>0</v>
      </c>
      <c r="O1977" s="184">
        <f t="shared" si="731"/>
        <v>0</v>
      </c>
      <c r="P1977" s="181"/>
      <c r="Q1977" s="199"/>
      <c r="R1977" s="197" t="str">
        <f t="shared" si="732"/>
        <v/>
      </c>
      <c r="S1977" s="197" t="str">
        <f t="shared" si="670"/>
        <v/>
      </c>
    </row>
    <row r="1978" spans="1:19" ht="25.5" hidden="1">
      <c r="A1978" s="200">
        <v>96368</v>
      </c>
      <c r="B1978" s="205" t="s">
        <v>230</v>
      </c>
      <c r="C1978" s="127" t="s">
        <v>2221</v>
      </c>
      <c r="D1978" s="125" t="s">
        <v>232</v>
      </c>
      <c r="E1978" s="122">
        <v>153.19</v>
      </c>
      <c r="F1978" s="123">
        <f t="shared" si="726"/>
        <v>184.69</v>
      </c>
      <c r="G1978" s="206"/>
      <c r="H1978" s="183"/>
      <c r="I1978" s="182">
        <f t="shared" si="727"/>
        <v>0</v>
      </c>
      <c r="J1978" s="182">
        <f t="shared" si="728"/>
        <v>0</v>
      </c>
      <c r="K1978" s="179"/>
      <c r="L1978" s="183">
        <f t="shared" si="729"/>
        <v>0</v>
      </c>
      <c r="M1978" s="183">
        <f t="shared" si="729"/>
        <v>0</v>
      </c>
      <c r="N1978" s="184">
        <f t="shared" si="730"/>
        <v>0</v>
      </c>
      <c r="O1978" s="184">
        <f t="shared" si="731"/>
        <v>0</v>
      </c>
      <c r="P1978" s="181"/>
      <c r="Q1978" s="199"/>
      <c r="R1978" s="197" t="str">
        <f t="shared" si="732"/>
        <v/>
      </c>
      <c r="S1978" s="197" t="str">
        <f t="shared" si="670"/>
        <v/>
      </c>
    </row>
    <row r="1979" spans="1:19" ht="25.5" hidden="1">
      <c r="A1979" s="200">
        <v>96369</v>
      </c>
      <c r="B1979" s="205" t="s">
        <v>230</v>
      </c>
      <c r="C1979" s="127" t="s">
        <v>2222</v>
      </c>
      <c r="D1979" s="125" t="s">
        <v>232</v>
      </c>
      <c r="E1979" s="122">
        <v>168.41</v>
      </c>
      <c r="F1979" s="123">
        <f t="shared" si="726"/>
        <v>203.04</v>
      </c>
      <c r="G1979" s="206"/>
      <c r="H1979" s="183"/>
      <c r="I1979" s="182">
        <f t="shared" si="727"/>
        <v>0</v>
      </c>
      <c r="J1979" s="182">
        <f t="shared" si="728"/>
        <v>0</v>
      </c>
      <c r="K1979" s="179"/>
      <c r="L1979" s="183">
        <f t="shared" si="729"/>
        <v>0</v>
      </c>
      <c r="M1979" s="183">
        <f t="shared" si="729"/>
        <v>0</v>
      </c>
      <c r="N1979" s="184">
        <f t="shared" si="730"/>
        <v>0</v>
      </c>
      <c r="O1979" s="184">
        <f t="shared" si="731"/>
        <v>0</v>
      </c>
      <c r="P1979" s="181"/>
      <c r="Q1979" s="199"/>
      <c r="R1979" s="197" t="str">
        <f t="shared" si="732"/>
        <v/>
      </c>
      <c r="S1979" s="197" t="str">
        <f t="shared" si="670"/>
        <v/>
      </c>
    </row>
    <row r="1980" spans="1:19" ht="25.5" hidden="1">
      <c r="A1980" s="200">
        <v>96370</v>
      </c>
      <c r="B1980" s="205" t="s">
        <v>230</v>
      </c>
      <c r="C1980" s="127" t="s">
        <v>2223</v>
      </c>
      <c r="D1980" s="125" t="s">
        <v>232</v>
      </c>
      <c r="E1980" s="122">
        <v>50.83</v>
      </c>
      <c r="F1980" s="123">
        <f t="shared" si="726"/>
        <v>61.28</v>
      </c>
      <c r="G1980" s="206"/>
      <c r="H1980" s="183"/>
      <c r="I1980" s="182">
        <f t="shared" si="727"/>
        <v>0</v>
      </c>
      <c r="J1980" s="182">
        <f t="shared" si="728"/>
        <v>0</v>
      </c>
      <c r="K1980" s="179"/>
      <c r="L1980" s="183">
        <f t="shared" si="729"/>
        <v>0</v>
      </c>
      <c r="M1980" s="183">
        <f t="shared" si="729"/>
        <v>0</v>
      </c>
      <c r="N1980" s="184">
        <f t="shared" si="730"/>
        <v>0</v>
      </c>
      <c r="O1980" s="184">
        <f t="shared" si="731"/>
        <v>0</v>
      </c>
      <c r="P1980" s="181"/>
      <c r="Q1980" s="199"/>
      <c r="R1980" s="197" t="str">
        <f t="shared" si="732"/>
        <v/>
      </c>
      <c r="S1980" s="197" t="str">
        <f t="shared" si="670"/>
        <v/>
      </c>
    </row>
    <row r="1981" spans="1:19" ht="25.5" hidden="1">
      <c r="A1981" s="200">
        <v>96371</v>
      </c>
      <c r="B1981" s="205" t="s">
        <v>230</v>
      </c>
      <c r="C1981" s="127" t="s">
        <v>2224</v>
      </c>
      <c r="D1981" s="125" t="s">
        <v>232</v>
      </c>
      <c r="E1981" s="122">
        <v>58.19</v>
      </c>
      <c r="F1981" s="123">
        <f t="shared" si="726"/>
        <v>70.150000000000006</v>
      </c>
      <c r="G1981" s="206"/>
      <c r="H1981" s="183"/>
      <c r="I1981" s="182">
        <f t="shared" si="727"/>
        <v>0</v>
      </c>
      <c r="J1981" s="182">
        <f t="shared" si="728"/>
        <v>0</v>
      </c>
      <c r="K1981" s="179"/>
      <c r="L1981" s="183">
        <f t="shared" si="729"/>
        <v>0</v>
      </c>
      <c r="M1981" s="183">
        <f t="shared" si="729"/>
        <v>0</v>
      </c>
      <c r="N1981" s="184">
        <f t="shared" si="730"/>
        <v>0</v>
      </c>
      <c r="O1981" s="184">
        <f t="shared" si="731"/>
        <v>0</v>
      </c>
      <c r="P1981" s="181"/>
      <c r="Q1981" s="198"/>
      <c r="R1981" s="197" t="str">
        <f t="shared" si="732"/>
        <v/>
      </c>
      <c r="S1981" s="197" t="str">
        <f t="shared" si="670"/>
        <v/>
      </c>
    </row>
    <row r="1982" spans="1:19" hidden="1">
      <c r="A1982" s="200">
        <v>96372</v>
      </c>
      <c r="B1982" s="205" t="s">
        <v>230</v>
      </c>
      <c r="C1982" s="127" t="s">
        <v>2225</v>
      </c>
      <c r="D1982" s="125" t="s">
        <v>232</v>
      </c>
      <c r="E1982" s="122">
        <v>22.74</v>
      </c>
      <c r="F1982" s="123">
        <f t="shared" si="726"/>
        <v>27.42</v>
      </c>
      <c r="G1982" s="206"/>
      <c r="H1982" s="183"/>
      <c r="I1982" s="182">
        <f t="shared" si="727"/>
        <v>0</v>
      </c>
      <c r="J1982" s="182">
        <f t="shared" si="728"/>
        <v>0</v>
      </c>
      <c r="K1982" s="179"/>
      <c r="L1982" s="183">
        <f t="shared" si="729"/>
        <v>0</v>
      </c>
      <c r="M1982" s="183">
        <f t="shared" si="729"/>
        <v>0</v>
      </c>
      <c r="N1982" s="184">
        <f t="shared" si="730"/>
        <v>0</v>
      </c>
      <c r="O1982" s="184">
        <f t="shared" si="731"/>
        <v>0</v>
      </c>
      <c r="P1982" s="181"/>
      <c r="Q1982" s="198"/>
      <c r="R1982" s="197" t="str">
        <f t="shared" si="732"/>
        <v/>
      </c>
      <c r="S1982" s="197" t="str">
        <f t="shared" si="670"/>
        <v/>
      </c>
    </row>
    <row r="1983" spans="1:19" hidden="1">
      <c r="A1983" s="200">
        <v>96373</v>
      </c>
      <c r="B1983" s="205" t="s">
        <v>230</v>
      </c>
      <c r="C1983" s="127" t="s">
        <v>2226</v>
      </c>
      <c r="D1983" s="125" t="s">
        <v>258</v>
      </c>
      <c r="E1983" s="122">
        <v>7.17</v>
      </c>
      <c r="F1983" s="123">
        <f t="shared" si="726"/>
        <v>8.64</v>
      </c>
      <c r="G1983" s="206"/>
      <c r="H1983" s="183"/>
      <c r="I1983" s="182">
        <f t="shared" si="727"/>
        <v>0</v>
      </c>
      <c r="J1983" s="182">
        <f t="shared" si="728"/>
        <v>0</v>
      </c>
      <c r="K1983" s="179"/>
      <c r="L1983" s="183">
        <f t="shared" si="729"/>
        <v>0</v>
      </c>
      <c r="M1983" s="183">
        <f t="shared" si="729"/>
        <v>0</v>
      </c>
      <c r="N1983" s="184">
        <f t="shared" si="730"/>
        <v>0</v>
      </c>
      <c r="O1983" s="184">
        <f t="shared" si="731"/>
        <v>0</v>
      </c>
      <c r="P1983" s="181"/>
      <c r="Q1983" s="198"/>
      <c r="R1983" s="197" t="str">
        <f t="shared" si="732"/>
        <v/>
      </c>
      <c r="S1983" s="197" t="str">
        <f t="shared" si="670"/>
        <v/>
      </c>
    </row>
    <row r="1984" spans="1:19" hidden="1">
      <c r="A1984" s="200">
        <v>96374</v>
      </c>
      <c r="B1984" s="205" t="s">
        <v>230</v>
      </c>
      <c r="C1984" s="127" t="s">
        <v>2227</v>
      </c>
      <c r="D1984" s="125" t="s">
        <v>258</v>
      </c>
      <c r="E1984" s="122">
        <v>26.07</v>
      </c>
      <c r="F1984" s="123">
        <f t="shared" si="726"/>
        <v>31.43</v>
      </c>
      <c r="G1984" s="206"/>
      <c r="H1984" s="183"/>
      <c r="I1984" s="182">
        <f t="shared" si="727"/>
        <v>0</v>
      </c>
      <c r="J1984" s="182">
        <f t="shared" si="728"/>
        <v>0</v>
      </c>
      <c r="K1984" s="179"/>
      <c r="L1984" s="183">
        <f t="shared" si="729"/>
        <v>0</v>
      </c>
      <c r="M1984" s="183">
        <f t="shared" si="729"/>
        <v>0</v>
      </c>
      <c r="N1984" s="184">
        <f t="shared" si="730"/>
        <v>0</v>
      </c>
      <c r="O1984" s="184">
        <f t="shared" si="731"/>
        <v>0</v>
      </c>
      <c r="P1984" s="181"/>
      <c r="Q1984" s="198"/>
      <c r="R1984" s="197" t="str">
        <f t="shared" si="732"/>
        <v/>
      </c>
      <c r="S1984" s="197" t="str">
        <f t="shared" si="670"/>
        <v/>
      </c>
    </row>
    <row r="1985" spans="1:19" hidden="1">
      <c r="A1985" s="200" t="s">
        <v>2228</v>
      </c>
      <c r="B1985" s="205"/>
      <c r="C1985" s="127" t="s">
        <v>78</v>
      </c>
      <c r="D1985" s="121"/>
      <c r="E1985" s="122"/>
      <c r="F1985" s="123"/>
      <c r="G1985" s="253"/>
      <c r="H1985" s="253"/>
      <c r="I1985" s="254"/>
      <c r="J1985" s="255"/>
      <c r="K1985" s="179"/>
      <c r="L1985" s="253"/>
      <c r="M1985" s="253"/>
      <c r="N1985" s="257"/>
      <c r="O1985" s="258"/>
      <c r="P1985" s="259"/>
      <c r="Q1985" s="198" t="str">
        <f>IF(OR(SUM(J1986:J2003)&gt;0,SUM(O1986:O2003)&gt;0),"xx","")</f>
        <v/>
      </c>
      <c r="R1985" s="197" t="str">
        <f t="shared" si="732"/>
        <v/>
      </c>
      <c r="S1985" s="197" t="str">
        <f t="shared" si="670"/>
        <v/>
      </c>
    </row>
    <row r="1986" spans="1:19" hidden="1">
      <c r="A1986" s="200" t="s">
        <v>2229</v>
      </c>
      <c r="B1986" s="205"/>
      <c r="C1986" s="127" t="s">
        <v>2230</v>
      </c>
      <c r="D1986" s="121"/>
      <c r="E1986" s="122"/>
      <c r="F1986" s="123"/>
      <c r="G1986" s="253"/>
      <c r="H1986" s="253"/>
      <c r="I1986" s="254"/>
      <c r="J1986" s="255"/>
      <c r="K1986" s="179"/>
      <c r="L1986" s="253"/>
      <c r="M1986" s="253"/>
      <c r="N1986" s="257"/>
      <c r="O1986" s="258"/>
      <c r="P1986" s="259"/>
      <c r="Q1986" s="198" t="str">
        <f>IF(OR(SUM(J1986:J1986)&gt;0,SUM(O1986:O1986)&gt;0),"xx","")</f>
        <v/>
      </c>
      <c r="R1986" s="197" t="str">
        <f t="shared" si="732"/>
        <v/>
      </c>
      <c r="S1986" s="197" t="str">
        <f t="shared" si="670"/>
        <v/>
      </c>
    </row>
    <row r="1987" spans="1:19" hidden="1">
      <c r="A1987" s="200" t="s">
        <v>2231</v>
      </c>
      <c r="B1987" s="205"/>
      <c r="C1987" s="127" t="s">
        <v>2232</v>
      </c>
      <c r="D1987" s="121"/>
      <c r="E1987" s="122"/>
      <c r="F1987" s="123"/>
      <c r="G1987" s="253"/>
      <c r="H1987" s="253"/>
      <c r="I1987" s="254"/>
      <c r="J1987" s="255"/>
      <c r="K1987" s="179"/>
      <c r="L1987" s="253"/>
      <c r="M1987" s="253"/>
      <c r="N1987" s="257"/>
      <c r="O1987" s="258"/>
      <c r="P1987" s="259"/>
      <c r="Q1987" s="198" t="str">
        <f>IF(OR(SUM(J1987:J1987)&gt;0,SUM(O1987:O1987)&gt;0),"xx","")</f>
        <v/>
      </c>
      <c r="R1987" s="197" t="str">
        <f t="shared" si="732"/>
        <v/>
      </c>
      <c r="S1987" s="197" t="str">
        <f t="shared" si="670"/>
        <v/>
      </c>
    </row>
    <row r="1988" spans="1:19" hidden="1">
      <c r="A1988" s="200" t="s">
        <v>2233</v>
      </c>
      <c r="B1988" s="205"/>
      <c r="C1988" s="127" t="s">
        <v>2234</v>
      </c>
      <c r="D1988" s="121"/>
      <c r="E1988" s="122"/>
      <c r="F1988" s="123"/>
      <c r="G1988" s="253"/>
      <c r="H1988" s="253"/>
      <c r="I1988" s="254"/>
      <c r="J1988" s="255"/>
      <c r="K1988" s="179"/>
      <c r="L1988" s="253"/>
      <c r="M1988" s="253"/>
      <c r="N1988" s="254"/>
      <c r="O1988" s="255"/>
      <c r="P1988" s="181"/>
      <c r="Q1988" s="198" t="str">
        <f>IF(OR(SUM(J1989)&gt;0,SUM(O1989)&gt;0),"xx","")</f>
        <v/>
      </c>
      <c r="R1988" s="197" t="str">
        <f t="shared" si="732"/>
        <v/>
      </c>
      <c r="S1988" s="197" t="str">
        <f t="shared" si="670"/>
        <v/>
      </c>
    </row>
    <row r="1989" spans="1:19" ht="25.5" hidden="1">
      <c r="A1989" s="200" t="s">
        <v>2235</v>
      </c>
      <c r="B1989" s="205" t="s">
        <v>230</v>
      </c>
      <c r="C1989" s="127" t="s">
        <v>2236</v>
      </c>
      <c r="D1989" s="121" t="s">
        <v>258</v>
      </c>
      <c r="E1989" s="122">
        <v>31.21</v>
      </c>
      <c r="F1989" s="123">
        <f>IF(E1989=0,0,ROUND(E1989*(1+E$10)*(1-E$11),2))</f>
        <v>37.630000000000003</v>
      </c>
      <c r="G1989" s="206"/>
      <c r="H1989" s="183"/>
      <c r="I1989" s="182">
        <f t="shared" ref="I1989" si="733">IF(ISBLANK(E1989),0,ROUND(F1989*G1989,2))</f>
        <v>0</v>
      </c>
      <c r="J1989" s="182">
        <f>IF(ISBLANK(G1989),0,ROUND(G1989*H1989,2))</f>
        <v>0</v>
      </c>
      <c r="K1989" s="179"/>
      <c r="L1989" s="183">
        <f t="shared" ref="L1989:M1989" si="734">G1989</f>
        <v>0</v>
      </c>
      <c r="M1989" s="183">
        <f t="shared" si="734"/>
        <v>0</v>
      </c>
      <c r="N1989" s="184">
        <f t="shared" ref="N1989" si="735">IF(ISBLANK(E1989),0,ROUND(F1989*L1989,2))</f>
        <v>0</v>
      </c>
      <c r="O1989" s="184">
        <f t="shared" ref="O1989" si="736">IF(ISBLANK(L1989),0,ROUND(L1989*M1989,2))</f>
        <v>0</v>
      </c>
      <c r="P1989" s="181"/>
      <c r="Q1989" s="199"/>
      <c r="R1989" s="197" t="str">
        <f t="shared" si="732"/>
        <v/>
      </c>
      <c r="S1989" s="197" t="str">
        <f t="shared" si="670"/>
        <v/>
      </c>
    </row>
    <row r="1990" spans="1:19" hidden="1">
      <c r="A1990" s="200" t="s">
        <v>2237</v>
      </c>
      <c r="B1990" s="205"/>
      <c r="C1990" s="127" t="s">
        <v>2238</v>
      </c>
      <c r="D1990" s="121"/>
      <c r="E1990" s="122"/>
      <c r="F1990" s="123"/>
      <c r="G1990" s="253"/>
      <c r="H1990" s="253"/>
      <c r="I1990" s="254"/>
      <c r="J1990" s="255"/>
      <c r="K1990" s="179"/>
      <c r="L1990" s="253"/>
      <c r="M1990" s="253"/>
      <c r="N1990" s="254"/>
      <c r="O1990" s="255"/>
      <c r="P1990" s="181"/>
      <c r="Q1990" s="198" t="str">
        <f>IF(OR(SUM(J1991:J1995)&gt;0,SUM(O1991:O1995)&gt;0),"xx","")</f>
        <v/>
      </c>
      <c r="R1990" s="197" t="str">
        <f t="shared" si="732"/>
        <v/>
      </c>
      <c r="S1990" s="197" t="str">
        <f t="shared" si="670"/>
        <v/>
      </c>
    </row>
    <row r="1991" spans="1:19" ht="25.5" hidden="1">
      <c r="A1991" s="200" t="s">
        <v>2239</v>
      </c>
      <c r="B1991" s="205" t="s">
        <v>230</v>
      </c>
      <c r="C1991" s="127" t="s">
        <v>2240</v>
      </c>
      <c r="D1991" s="121" t="s">
        <v>258</v>
      </c>
      <c r="E1991" s="122">
        <v>42.05</v>
      </c>
      <c r="F1991" s="123">
        <f>IF(E1991=0,0,ROUND(E1991*(1+E$10)*(1-E$11),2))</f>
        <v>50.7</v>
      </c>
      <c r="G1991" s="206"/>
      <c r="H1991" s="183"/>
      <c r="I1991" s="182">
        <f t="shared" ref="I1991:I1995" si="737">IF(ISBLANK(E1991),0,ROUND(F1991*G1991,2))</f>
        <v>0</v>
      </c>
      <c r="J1991" s="182">
        <f t="shared" ref="J1991:J1995" si="738">IF(ISBLANK(G1991),0,ROUND(G1991*H1991,2))</f>
        <v>0</v>
      </c>
      <c r="K1991" s="179"/>
      <c r="L1991" s="183">
        <f t="shared" ref="L1991:M1995" si="739">G1991</f>
        <v>0</v>
      </c>
      <c r="M1991" s="183">
        <f t="shared" si="739"/>
        <v>0</v>
      </c>
      <c r="N1991" s="184">
        <f t="shared" ref="N1991:N1995" si="740">IF(ISBLANK(E1991),0,ROUND(F1991*L1991,2))</f>
        <v>0</v>
      </c>
      <c r="O1991" s="184">
        <f t="shared" ref="O1991:O1995" si="741">IF(ISBLANK(L1991),0,ROUND(L1991*M1991,2))</f>
        <v>0</v>
      </c>
      <c r="P1991" s="181"/>
      <c r="Q1991" s="199"/>
      <c r="R1991" s="197" t="str">
        <f t="shared" si="732"/>
        <v/>
      </c>
      <c r="S1991" s="197" t="str">
        <f t="shared" si="670"/>
        <v/>
      </c>
    </row>
    <row r="1992" spans="1:19" ht="25.5" hidden="1">
      <c r="A1992" s="200" t="s">
        <v>2241</v>
      </c>
      <c r="B1992" s="205" t="s">
        <v>230</v>
      </c>
      <c r="C1992" s="127" t="s">
        <v>2242</v>
      </c>
      <c r="D1992" s="121" t="s">
        <v>258</v>
      </c>
      <c r="E1992" s="122">
        <v>48.12</v>
      </c>
      <c r="F1992" s="123">
        <f>IF(E1992=0,0,ROUND(E1992*(1+E$10)*(1-E$11),2))</f>
        <v>58.01</v>
      </c>
      <c r="G1992" s="206"/>
      <c r="H1992" s="183"/>
      <c r="I1992" s="182">
        <f t="shared" si="737"/>
        <v>0</v>
      </c>
      <c r="J1992" s="182">
        <f t="shared" si="738"/>
        <v>0</v>
      </c>
      <c r="K1992" s="179"/>
      <c r="L1992" s="183">
        <f t="shared" si="739"/>
        <v>0</v>
      </c>
      <c r="M1992" s="183">
        <f t="shared" si="739"/>
        <v>0</v>
      </c>
      <c r="N1992" s="184">
        <f t="shared" si="740"/>
        <v>0</v>
      </c>
      <c r="O1992" s="184">
        <f t="shared" si="741"/>
        <v>0</v>
      </c>
      <c r="P1992" s="181"/>
      <c r="Q1992" s="199"/>
      <c r="R1992" s="197" t="str">
        <f t="shared" si="732"/>
        <v/>
      </c>
      <c r="S1992" s="197" t="str">
        <f t="shared" si="670"/>
        <v/>
      </c>
    </row>
    <row r="1993" spans="1:19" ht="25.5" hidden="1">
      <c r="A1993" s="200" t="s">
        <v>2243</v>
      </c>
      <c r="B1993" s="205" t="s">
        <v>230</v>
      </c>
      <c r="C1993" s="127" t="s">
        <v>2244</v>
      </c>
      <c r="D1993" s="121" t="s">
        <v>258</v>
      </c>
      <c r="E1993" s="122">
        <v>50.03</v>
      </c>
      <c r="F1993" s="123">
        <f>IF(E1993=0,0,ROUND(E1993*(1+E$10)*(1-E$11),2))</f>
        <v>60.32</v>
      </c>
      <c r="G1993" s="206"/>
      <c r="H1993" s="183"/>
      <c r="I1993" s="182">
        <f t="shared" si="737"/>
        <v>0</v>
      </c>
      <c r="J1993" s="182">
        <f t="shared" si="738"/>
        <v>0</v>
      </c>
      <c r="K1993" s="179"/>
      <c r="L1993" s="183">
        <f t="shared" si="739"/>
        <v>0</v>
      </c>
      <c r="M1993" s="183">
        <f t="shared" si="739"/>
        <v>0</v>
      </c>
      <c r="N1993" s="184">
        <f t="shared" si="740"/>
        <v>0</v>
      </c>
      <c r="O1993" s="184">
        <f t="shared" si="741"/>
        <v>0</v>
      </c>
      <c r="P1993" s="181"/>
      <c r="Q1993" s="199"/>
      <c r="R1993" s="197" t="str">
        <f t="shared" si="732"/>
        <v/>
      </c>
      <c r="S1993" s="197" t="str">
        <f t="shared" si="670"/>
        <v/>
      </c>
    </row>
    <row r="1994" spans="1:19" ht="25.5" hidden="1">
      <c r="A1994" s="200" t="s">
        <v>2245</v>
      </c>
      <c r="B1994" s="205" t="s">
        <v>230</v>
      </c>
      <c r="C1994" s="127" t="s">
        <v>2246</v>
      </c>
      <c r="D1994" s="121" t="s">
        <v>258</v>
      </c>
      <c r="E1994" s="122">
        <v>47.6</v>
      </c>
      <c r="F1994" s="123">
        <f>IF(E1994=0,0,ROUND(E1994*(1+E$10)*(1-E$11),2))</f>
        <v>57.39</v>
      </c>
      <c r="G1994" s="206"/>
      <c r="H1994" s="183"/>
      <c r="I1994" s="182">
        <f t="shared" si="737"/>
        <v>0</v>
      </c>
      <c r="J1994" s="182">
        <f t="shared" si="738"/>
        <v>0</v>
      </c>
      <c r="K1994" s="179"/>
      <c r="L1994" s="183">
        <f t="shared" si="739"/>
        <v>0</v>
      </c>
      <c r="M1994" s="183">
        <f t="shared" si="739"/>
        <v>0</v>
      </c>
      <c r="N1994" s="184">
        <f t="shared" si="740"/>
        <v>0</v>
      </c>
      <c r="O1994" s="184">
        <f t="shared" si="741"/>
        <v>0</v>
      </c>
      <c r="P1994" s="181"/>
      <c r="Q1994" s="199"/>
      <c r="R1994" s="197" t="str">
        <f t="shared" si="732"/>
        <v/>
      </c>
      <c r="S1994" s="197" t="str">
        <f t="shared" si="670"/>
        <v/>
      </c>
    </row>
    <row r="1995" spans="1:19" ht="25.5" hidden="1">
      <c r="A1995" s="200">
        <v>85171</v>
      </c>
      <c r="B1995" s="205" t="s">
        <v>230</v>
      </c>
      <c r="C1995" s="127" t="s">
        <v>2247</v>
      </c>
      <c r="D1995" s="121" t="s">
        <v>258</v>
      </c>
      <c r="E1995" s="122">
        <v>4.13</v>
      </c>
      <c r="F1995" s="123">
        <f>IF(E1995=0,0,ROUND(E1995*(1+E$10)*(1-E$11),2))</f>
        <v>4.9800000000000004</v>
      </c>
      <c r="G1995" s="206"/>
      <c r="H1995" s="183"/>
      <c r="I1995" s="182">
        <f t="shared" si="737"/>
        <v>0</v>
      </c>
      <c r="J1995" s="182">
        <f t="shared" si="738"/>
        <v>0</v>
      </c>
      <c r="K1995" s="179"/>
      <c r="L1995" s="183">
        <f t="shared" si="739"/>
        <v>0</v>
      </c>
      <c r="M1995" s="183">
        <f t="shared" si="739"/>
        <v>0</v>
      </c>
      <c r="N1995" s="184">
        <f t="shared" si="740"/>
        <v>0</v>
      </c>
      <c r="O1995" s="184">
        <f t="shared" si="741"/>
        <v>0</v>
      </c>
      <c r="P1995" s="181"/>
      <c r="Q1995" s="198"/>
      <c r="R1995" s="197" t="str">
        <f t="shared" si="732"/>
        <v/>
      </c>
      <c r="S1995" s="197" t="str">
        <f t="shared" si="670"/>
        <v/>
      </c>
    </row>
    <row r="1996" spans="1:19" hidden="1">
      <c r="A1996" s="200" t="s">
        <v>2248</v>
      </c>
      <c r="B1996" s="205"/>
      <c r="C1996" s="127" t="s">
        <v>2249</v>
      </c>
      <c r="D1996" s="121"/>
      <c r="E1996" s="122"/>
      <c r="F1996" s="123"/>
      <c r="G1996" s="253"/>
      <c r="H1996" s="253"/>
      <c r="I1996" s="254"/>
      <c r="J1996" s="255"/>
      <c r="K1996" s="179"/>
      <c r="L1996" s="253"/>
      <c r="M1996" s="253"/>
      <c r="N1996" s="254"/>
      <c r="O1996" s="255"/>
      <c r="P1996" s="181"/>
      <c r="Q1996" s="198" t="str">
        <f>IF(OR(SUM(J1997:J1999)&gt;0,SUM(O1997:O1999)&gt;0),"xx","")</f>
        <v/>
      </c>
      <c r="R1996" s="197" t="str">
        <f t="shared" si="732"/>
        <v/>
      </c>
      <c r="S1996" s="197" t="str">
        <f t="shared" si="670"/>
        <v/>
      </c>
    </row>
    <row r="1997" spans="1:19" ht="25.5" hidden="1">
      <c r="A1997" s="200" t="s">
        <v>2250</v>
      </c>
      <c r="B1997" s="205" t="s">
        <v>230</v>
      </c>
      <c r="C1997" s="127" t="s">
        <v>2251</v>
      </c>
      <c r="D1997" s="121" t="s">
        <v>258</v>
      </c>
      <c r="E1997" s="122">
        <v>37.549999999999997</v>
      </c>
      <c r="F1997" s="123">
        <f>IF(E1997=0,0,ROUND(E1997*(1+E$10)*(1-E$11),2))</f>
        <v>45.27</v>
      </c>
      <c r="G1997" s="206"/>
      <c r="H1997" s="183"/>
      <c r="I1997" s="182">
        <f t="shared" ref="I1997:I1999" si="742">IF(ISBLANK(E1997),0,ROUND(F1997*G1997,2))</f>
        <v>0</v>
      </c>
      <c r="J1997" s="182">
        <f t="shared" ref="J1997:J1999" si="743">IF(ISBLANK(G1997),0,ROUND(G1997*H1997,2))</f>
        <v>0</v>
      </c>
      <c r="K1997" s="179"/>
      <c r="L1997" s="183">
        <f t="shared" ref="L1997:M1999" si="744">G1997</f>
        <v>0</v>
      </c>
      <c r="M1997" s="183">
        <f t="shared" si="744"/>
        <v>0</v>
      </c>
      <c r="N1997" s="184">
        <f t="shared" ref="N1997:N1999" si="745">IF(ISBLANK(E1997),0,ROUND(F1997*L1997,2))</f>
        <v>0</v>
      </c>
      <c r="O1997" s="184">
        <f t="shared" ref="O1997:O1999" si="746">IF(ISBLANK(L1997),0,ROUND(L1997*M1997,2))</f>
        <v>0</v>
      </c>
      <c r="P1997" s="181"/>
      <c r="Q1997" s="198"/>
      <c r="R1997" s="197" t="str">
        <f t="shared" si="732"/>
        <v/>
      </c>
      <c r="S1997" s="197" t="str">
        <f t="shared" si="670"/>
        <v/>
      </c>
    </row>
    <row r="1998" spans="1:19" ht="25.5" hidden="1">
      <c r="A1998" s="200" t="s">
        <v>2252</v>
      </c>
      <c r="B1998" s="205" t="s">
        <v>230</v>
      </c>
      <c r="C1998" s="127" t="s">
        <v>2253</v>
      </c>
      <c r="D1998" s="121" t="s">
        <v>258</v>
      </c>
      <c r="E1998" s="122">
        <v>31.21</v>
      </c>
      <c r="F1998" s="123">
        <f>IF(E1998=0,0,ROUND(E1998*(1+E$10)*(1-E$11),2))</f>
        <v>37.630000000000003</v>
      </c>
      <c r="G1998" s="206"/>
      <c r="H1998" s="183"/>
      <c r="I1998" s="182">
        <f t="shared" si="742"/>
        <v>0</v>
      </c>
      <c r="J1998" s="182">
        <f t="shared" si="743"/>
        <v>0</v>
      </c>
      <c r="K1998" s="179"/>
      <c r="L1998" s="183">
        <f t="shared" si="744"/>
        <v>0</v>
      </c>
      <c r="M1998" s="183">
        <f t="shared" si="744"/>
        <v>0</v>
      </c>
      <c r="N1998" s="184">
        <f t="shared" si="745"/>
        <v>0</v>
      </c>
      <c r="O1998" s="184">
        <f t="shared" si="746"/>
        <v>0</v>
      </c>
      <c r="P1998" s="181"/>
      <c r="Q1998" s="199"/>
      <c r="R1998" s="197" t="str">
        <f t="shared" si="732"/>
        <v/>
      </c>
      <c r="S1998" s="197" t="str">
        <f t="shared" si="670"/>
        <v/>
      </c>
    </row>
    <row r="1999" spans="1:19" ht="25.5" hidden="1">
      <c r="A1999" s="200" t="s">
        <v>2254</v>
      </c>
      <c r="B1999" s="205" t="s">
        <v>230</v>
      </c>
      <c r="C1999" s="127" t="s">
        <v>2255</v>
      </c>
      <c r="D1999" s="121" t="s">
        <v>258</v>
      </c>
      <c r="E1999" s="122">
        <v>24.51</v>
      </c>
      <c r="F1999" s="123">
        <f>IF(E1999=0,0,ROUND(E1999*(1+E$10)*(1-E$11),2))</f>
        <v>29.55</v>
      </c>
      <c r="G1999" s="206"/>
      <c r="H1999" s="183"/>
      <c r="I1999" s="182">
        <f t="shared" si="742"/>
        <v>0</v>
      </c>
      <c r="J1999" s="182">
        <f t="shared" si="743"/>
        <v>0</v>
      </c>
      <c r="K1999" s="179"/>
      <c r="L1999" s="183">
        <f t="shared" si="744"/>
        <v>0</v>
      </c>
      <c r="M1999" s="183">
        <f t="shared" si="744"/>
        <v>0</v>
      </c>
      <c r="N1999" s="184">
        <f t="shared" si="745"/>
        <v>0</v>
      </c>
      <c r="O1999" s="184">
        <f t="shared" si="746"/>
        <v>0</v>
      </c>
      <c r="P1999" s="181"/>
      <c r="Q1999" s="198"/>
      <c r="R1999" s="197" t="str">
        <f t="shared" si="732"/>
        <v/>
      </c>
      <c r="S1999" s="197" t="str">
        <f t="shared" si="670"/>
        <v/>
      </c>
    </row>
    <row r="2000" spans="1:19" hidden="1">
      <c r="A2000" s="200" t="s">
        <v>2256</v>
      </c>
      <c r="B2000" s="205"/>
      <c r="C2000" s="127" t="s">
        <v>2257</v>
      </c>
      <c r="D2000" s="121"/>
      <c r="E2000" s="122"/>
      <c r="F2000" s="123"/>
      <c r="G2000" s="253"/>
      <c r="H2000" s="253"/>
      <c r="I2000" s="254"/>
      <c r="J2000" s="255"/>
      <c r="K2000" s="179"/>
      <c r="L2000" s="253"/>
      <c r="M2000" s="253"/>
      <c r="N2000" s="254"/>
      <c r="O2000" s="255"/>
      <c r="P2000" s="181"/>
      <c r="Q2000" s="198" t="str">
        <f>IF(OR(SUM(J2001:J2003)&gt;0,SUM(O2001:O2003)&gt;0),"xx","")</f>
        <v/>
      </c>
      <c r="R2000" s="197" t="str">
        <f t="shared" si="732"/>
        <v/>
      </c>
      <c r="S2000" s="197" t="str">
        <f t="shared" si="670"/>
        <v/>
      </c>
    </row>
    <row r="2001" spans="1:19" ht="38.25" hidden="1">
      <c r="A2001" s="200" t="s">
        <v>2258</v>
      </c>
      <c r="B2001" s="205" t="s">
        <v>230</v>
      </c>
      <c r="C2001" s="127" t="s">
        <v>2259</v>
      </c>
      <c r="D2001" s="121" t="s">
        <v>232</v>
      </c>
      <c r="E2001" s="122">
        <v>190.14</v>
      </c>
      <c r="F2001" s="123">
        <f>IF(E2001=0,0,ROUND(E2001*(1+E$10)*(1-E$11),2))</f>
        <v>229.23</v>
      </c>
      <c r="G2001" s="206"/>
      <c r="H2001" s="183"/>
      <c r="I2001" s="182">
        <f t="shared" ref="I2001:I2003" si="747">IF(ISBLANK(E2001),0,ROUND(F2001*G2001,2))</f>
        <v>0</v>
      </c>
      <c r="J2001" s="182">
        <f t="shared" ref="J2001:J2003" si="748">IF(ISBLANK(G2001),0,ROUND(G2001*H2001,2))</f>
        <v>0</v>
      </c>
      <c r="K2001" s="179"/>
      <c r="L2001" s="183">
        <f t="shared" ref="L2001:M2003" si="749">G2001</f>
        <v>0</v>
      </c>
      <c r="M2001" s="183">
        <f t="shared" si="749"/>
        <v>0</v>
      </c>
      <c r="N2001" s="184">
        <f t="shared" ref="N2001:N2003" si="750">IF(ISBLANK(E2001),0,ROUND(F2001*L2001,2))</f>
        <v>0</v>
      </c>
      <c r="O2001" s="184">
        <f t="shared" ref="O2001:O2003" si="751">IF(ISBLANK(L2001),0,ROUND(L2001*M2001,2))</f>
        <v>0</v>
      </c>
      <c r="P2001" s="181"/>
      <c r="Q2001" s="199"/>
      <c r="R2001" s="197" t="str">
        <f t="shared" si="732"/>
        <v/>
      </c>
      <c r="S2001" s="197" t="str">
        <f t="shared" si="670"/>
        <v/>
      </c>
    </row>
    <row r="2002" spans="1:19" ht="38.25" hidden="1">
      <c r="A2002" s="200" t="s">
        <v>2260</v>
      </c>
      <c r="B2002" s="205" t="s">
        <v>230</v>
      </c>
      <c r="C2002" s="127" t="s">
        <v>2261</v>
      </c>
      <c r="D2002" s="121" t="s">
        <v>232</v>
      </c>
      <c r="E2002" s="122">
        <v>108.07</v>
      </c>
      <c r="F2002" s="123">
        <f>IF(E2002=0,0,ROUND(E2002*(1+E$10)*(1-E$11),2))</f>
        <v>130.29</v>
      </c>
      <c r="G2002" s="206"/>
      <c r="H2002" s="183"/>
      <c r="I2002" s="182">
        <f t="shared" si="747"/>
        <v>0</v>
      </c>
      <c r="J2002" s="182">
        <f t="shared" si="748"/>
        <v>0</v>
      </c>
      <c r="K2002" s="179"/>
      <c r="L2002" s="183">
        <f t="shared" si="749"/>
        <v>0</v>
      </c>
      <c r="M2002" s="183">
        <f t="shared" si="749"/>
        <v>0</v>
      </c>
      <c r="N2002" s="184">
        <f t="shared" si="750"/>
        <v>0</v>
      </c>
      <c r="O2002" s="184">
        <f t="shared" si="751"/>
        <v>0</v>
      </c>
      <c r="P2002" s="181"/>
      <c r="Q2002" s="199"/>
      <c r="R2002" s="197" t="str">
        <f t="shared" si="732"/>
        <v/>
      </c>
      <c r="S2002" s="197" t="str">
        <f t="shared" si="670"/>
        <v/>
      </c>
    </row>
    <row r="2003" spans="1:19" ht="25.5" hidden="1">
      <c r="A2003" s="200">
        <v>98522</v>
      </c>
      <c r="B2003" s="205" t="s">
        <v>230</v>
      </c>
      <c r="C2003" s="127" t="s">
        <v>2262</v>
      </c>
      <c r="D2003" s="121" t="s">
        <v>258</v>
      </c>
      <c r="E2003" s="122">
        <v>109.39</v>
      </c>
      <c r="F2003" s="123">
        <f>IF(E2003=0,0,ROUND(E2003*(1+E$10)*(1-E$11),2))</f>
        <v>131.88</v>
      </c>
      <c r="G2003" s="206"/>
      <c r="H2003" s="183"/>
      <c r="I2003" s="182">
        <f t="shared" si="747"/>
        <v>0</v>
      </c>
      <c r="J2003" s="182">
        <f t="shared" si="748"/>
        <v>0</v>
      </c>
      <c r="K2003" s="179"/>
      <c r="L2003" s="183">
        <f t="shared" si="749"/>
        <v>0</v>
      </c>
      <c r="M2003" s="183">
        <f t="shared" si="749"/>
        <v>0</v>
      </c>
      <c r="N2003" s="184">
        <f t="shared" si="750"/>
        <v>0</v>
      </c>
      <c r="O2003" s="184">
        <f t="shared" si="751"/>
        <v>0</v>
      </c>
      <c r="P2003" s="181"/>
      <c r="Q2003" s="199"/>
      <c r="R2003" s="197" t="str">
        <f t="shared" si="732"/>
        <v/>
      </c>
      <c r="S2003" s="197" t="str">
        <f t="shared" si="670"/>
        <v/>
      </c>
    </row>
    <row r="2004" spans="1:19">
      <c r="A2004" s="215" t="s">
        <v>162</v>
      </c>
      <c r="B2004" s="216"/>
      <c r="C2004" s="306" t="s">
        <v>2263</v>
      </c>
      <c r="D2004" s="121"/>
      <c r="E2004" s="218"/>
      <c r="F2004" s="123"/>
      <c r="G2004" s="244"/>
      <c r="H2004" s="207">
        <f t="shared" ref="H2004:H2009" si="752">F2004</f>
        <v>0</v>
      </c>
      <c r="I2004" s="248"/>
      <c r="J2004" s="249"/>
      <c r="K2004" s="179"/>
      <c r="L2004" s="250"/>
      <c r="M2004" s="251"/>
      <c r="N2004" s="248"/>
      <c r="O2004" s="249"/>
      <c r="P2004" s="181"/>
      <c r="Q2004" s="231" t="str">
        <f>IF(OR(SUM(J2005:J2058)&gt;0,SUM(O2005:O2058)&gt;0),"xx","")</f>
        <v>xx</v>
      </c>
      <c r="R2004" s="232" t="str">
        <f t="shared" si="732"/>
        <v>x</v>
      </c>
      <c r="S2004" s="197" t="str">
        <f t="shared" si="670"/>
        <v>x</v>
      </c>
    </row>
    <row r="2005" spans="1:19" ht="38.25">
      <c r="A2005" s="219" t="s">
        <v>2264</v>
      </c>
      <c r="B2005" s="220" t="s">
        <v>380</v>
      </c>
      <c r="C2005" s="221" t="s">
        <v>2265</v>
      </c>
      <c r="D2005" s="222" t="s">
        <v>274</v>
      </c>
      <c r="E2005" s="223">
        <v>11494.56</v>
      </c>
      <c r="F2005" s="126">
        <f t="shared" ref="F2005:F2058" si="753">IF(E2005=0,0,ROUND(E2005*(1+E$10)*(1-E$11),2))</f>
        <v>13857.84</v>
      </c>
      <c r="G2005" s="206">
        <v>1</v>
      </c>
      <c r="H2005" s="207">
        <f t="shared" si="752"/>
        <v>13857.84</v>
      </c>
      <c r="I2005" s="182">
        <f t="shared" ref="I2005:I2058" si="754">IF(ISBLANK(E2005),0,ROUND(F2005*G2005,2))</f>
        <v>13857.84</v>
      </c>
      <c r="J2005" s="182">
        <f t="shared" ref="J2005:J2058" si="755">IF(ISBLANK(G2005),0,ROUND(G2005*H2005,2))</f>
        <v>13857.84</v>
      </c>
      <c r="K2005" s="179"/>
      <c r="L2005" s="183">
        <f t="shared" ref="L2005:M2058" si="756">G2005</f>
        <v>1</v>
      </c>
      <c r="M2005" s="183">
        <f t="shared" si="756"/>
        <v>13857.84</v>
      </c>
      <c r="N2005" s="182">
        <f t="shared" ref="N2005:N2058" si="757">IF(ISBLANK(E2005),0,ROUND(F2005*L2005,2))</f>
        <v>13857.84</v>
      </c>
      <c r="O2005" s="182">
        <f t="shared" ref="O2005:O2058" si="758">IF(ISBLANK(L2005),0,ROUND(L2005*M2005,2))</f>
        <v>13857.84</v>
      </c>
      <c r="P2005" s="181"/>
      <c r="Q2005" s="235"/>
      <c r="R2005" s="234" t="str">
        <f t="shared" si="732"/>
        <v>x</v>
      </c>
      <c r="S2005" s="197" t="str">
        <f t="shared" si="670"/>
        <v>x</v>
      </c>
    </row>
    <row r="2006" spans="1:19" ht="38.25">
      <c r="A2006" s="219" t="s">
        <v>2266</v>
      </c>
      <c r="B2006" s="220" t="s">
        <v>380</v>
      </c>
      <c r="C2006" s="221" t="s">
        <v>2267</v>
      </c>
      <c r="D2006" s="222" t="s">
        <v>274</v>
      </c>
      <c r="E2006" s="223">
        <v>42540.7</v>
      </c>
      <c r="F2006" s="126">
        <f t="shared" si="753"/>
        <v>51287.07</v>
      </c>
      <c r="G2006" s="206">
        <v>1</v>
      </c>
      <c r="H2006" s="207">
        <f t="shared" si="752"/>
        <v>51287.07</v>
      </c>
      <c r="I2006" s="182">
        <f t="shared" si="754"/>
        <v>51287.07</v>
      </c>
      <c r="J2006" s="182">
        <f t="shared" si="755"/>
        <v>51287.07</v>
      </c>
      <c r="K2006" s="179"/>
      <c r="L2006" s="183">
        <f t="shared" si="756"/>
        <v>1</v>
      </c>
      <c r="M2006" s="183">
        <f t="shared" si="756"/>
        <v>51287.07</v>
      </c>
      <c r="N2006" s="182">
        <f t="shared" si="757"/>
        <v>51287.07</v>
      </c>
      <c r="O2006" s="182">
        <f t="shared" si="758"/>
        <v>51287.07</v>
      </c>
      <c r="P2006" s="181"/>
      <c r="Q2006" s="235"/>
      <c r="R2006" s="234" t="str">
        <f t="shared" si="732"/>
        <v>x</v>
      </c>
      <c r="S2006" s="197" t="str">
        <f t="shared" si="670"/>
        <v>x</v>
      </c>
    </row>
    <row r="2007" spans="1:19" ht="38.25">
      <c r="A2007" s="219" t="s">
        <v>2268</v>
      </c>
      <c r="B2007" s="220" t="s">
        <v>380</v>
      </c>
      <c r="C2007" s="221" t="s">
        <v>2269</v>
      </c>
      <c r="D2007" s="222" t="s">
        <v>274</v>
      </c>
      <c r="E2007" s="223">
        <v>9882.7900000000009</v>
      </c>
      <c r="F2007" s="126">
        <f t="shared" si="753"/>
        <v>11914.69</v>
      </c>
      <c r="G2007" s="206">
        <v>1</v>
      </c>
      <c r="H2007" s="207">
        <f t="shared" si="752"/>
        <v>11914.69</v>
      </c>
      <c r="I2007" s="182">
        <f t="shared" si="754"/>
        <v>11914.69</v>
      </c>
      <c r="J2007" s="182">
        <f t="shared" si="755"/>
        <v>11914.69</v>
      </c>
      <c r="K2007" s="179"/>
      <c r="L2007" s="183">
        <f t="shared" si="756"/>
        <v>1</v>
      </c>
      <c r="M2007" s="183">
        <f t="shared" si="756"/>
        <v>11914.69</v>
      </c>
      <c r="N2007" s="182">
        <f t="shared" si="757"/>
        <v>11914.69</v>
      </c>
      <c r="O2007" s="182">
        <f t="shared" si="758"/>
        <v>11914.69</v>
      </c>
      <c r="P2007" s="181"/>
      <c r="Q2007" s="235"/>
      <c r="R2007" s="234" t="str">
        <f t="shared" si="732"/>
        <v>x</v>
      </c>
      <c r="S2007" s="197" t="str">
        <f t="shared" si="670"/>
        <v>x</v>
      </c>
    </row>
    <row r="2008" spans="1:19" ht="25.5">
      <c r="A2008" s="219" t="s">
        <v>2270</v>
      </c>
      <c r="B2008" s="220" t="s">
        <v>380</v>
      </c>
      <c r="C2008" s="221" t="s">
        <v>2271</v>
      </c>
      <c r="D2008" s="222" t="s">
        <v>232</v>
      </c>
      <c r="E2008" s="223">
        <v>465.66</v>
      </c>
      <c r="F2008" s="126">
        <f t="shared" si="753"/>
        <v>561.4</v>
      </c>
      <c r="G2008" s="206">
        <v>3.15</v>
      </c>
      <c r="H2008" s="207">
        <f t="shared" si="752"/>
        <v>561.4</v>
      </c>
      <c r="I2008" s="182">
        <f t="shared" si="754"/>
        <v>1768.41</v>
      </c>
      <c r="J2008" s="182">
        <f t="shared" si="755"/>
        <v>1768.41</v>
      </c>
      <c r="K2008" s="179"/>
      <c r="L2008" s="183">
        <f t="shared" si="756"/>
        <v>3.15</v>
      </c>
      <c r="M2008" s="183">
        <f t="shared" si="756"/>
        <v>561.4</v>
      </c>
      <c r="N2008" s="182">
        <f t="shared" si="757"/>
        <v>1768.41</v>
      </c>
      <c r="O2008" s="182">
        <f t="shared" si="758"/>
        <v>1768.41</v>
      </c>
      <c r="P2008" s="181"/>
      <c r="Q2008" s="235"/>
      <c r="R2008" s="234" t="str">
        <f t="shared" si="732"/>
        <v>x</v>
      </c>
      <c r="S2008" s="197" t="str">
        <f t="shared" ref="S2008:S2089" si="759">IF(Q2008="X","x",IF(Q2008="xx","x",IF(OR(J2008&gt;0,O2008&gt;0),"x","")))</f>
        <v>x</v>
      </c>
    </row>
    <row r="2009" spans="1:19" ht="25.5">
      <c r="A2009" s="219" t="s">
        <v>2272</v>
      </c>
      <c r="B2009" s="220" t="s">
        <v>380</v>
      </c>
      <c r="C2009" s="221" t="s">
        <v>2273</v>
      </c>
      <c r="D2009" s="222" t="s">
        <v>232</v>
      </c>
      <c r="E2009" s="223">
        <v>517.67999999999995</v>
      </c>
      <c r="F2009" s="126">
        <f t="shared" si="753"/>
        <v>624.12</v>
      </c>
      <c r="G2009" s="206">
        <v>6.3</v>
      </c>
      <c r="H2009" s="207">
        <f t="shared" si="752"/>
        <v>624.12</v>
      </c>
      <c r="I2009" s="182">
        <f t="shared" si="754"/>
        <v>3931.96</v>
      </c>
      <c r="J2009" s="182">
        <f t="shared" si="755"/>
        <v>3931.96</v>
      </c>
      <c r="K2009" s="179"/>
      <c r="L2009" s="183">
        <f t="shared" si="756"/>
        <v>6.3</v>
      </c>
      <c r="M2009" s="183">
        <f t="shared" si="756"/>
        <v>624.12</v>
      </c>
      <c r="N2009" s="182">
        <f t="shared" si="757"/>
        <v>3931.96</v>
      </c>
      <c r="O2009" s="182">
        <f t="shared" si="758"/>
        <v>3931.96</v>
      </c>
      <c r="P2009" s="181"/>
      <c r="Q2009" s="238"/>
      <c r="R2009" s="196" t="str">
        <f t="shared" si="732"/>
        <v>x</v>
      </c>
      <c r="S2009" s="197" t="str">
        <f t="shared" si="759"/>
        <v>x</v>
      </c>
    </row>
    <row r="2010" spans="1:19" hidden="1">
      <c r="A2010" s="224" t="s">
        <v>162</v>
      </c>
      <c r="B2010" s="225"/>
      <c r="C2010" s="221"/>
      <c r="D2010" s="222"/>
      <c r="E2010" s="223"/>
      <c r="F2010" s="126">
        <f t="shared" si="753"/>
        <v>0</v>
      </c>
      <c r="G2010" s="206"/>
      <c r="H2010" s="207"/>
      <c r="I2010" s="182">
        <f t="shared" si="754"/>
        <v>0</v>
      </c>
      <c r="J2010" s="182">
        <f t="shared" si="755"/>
        <v>0</v>
      </c>
      <c r="K2010" s="179"/>
      <c r="L2010" s="183">
        <f t="shared" si="756"/>
        <v>0</v>
      </c>
      <c r="M2010" s="183">
        <f t="shared" si="756"/>
        <v>0</v>
      </c>
      <c r="N2010" s="182">
        <f t="shared" si="757"/>
        <v>0</v>
      </c>
      <c r="O2010" s="182">
        <f t="shared" si="758"/>
        <v>0</v>
      </c>
      <c r="P2010" s="181"/>
      <c r="Q2010" s="199"/>
      <c r="R2010" s="197" t="str">
        <f t="shared" si="732"/>
        <v/>
      </c>
      <c r="S2010" s="197" t="str">
        <f t="shared" si="759"/>
        <v/>
      </c>
    </row>
    <row r="2011" spans="1:19" hidden="1">
      <c r="A2011" s="224" t="s">
        <v>162</v>
      </c>
      <c r="B2011" s="225"/>
      <c r="C2011" s="221"/>
      <c r="D2011" s="222"/>
      <c r="E2011" s="223"/>
      <c r="F2011" s="126">
        <f t="shared" si="753"/>
        <v>0</v>
      </c>
      <c r="G2011" s="206"/>
      <c r="H2011" s="207"/>
      <c r="I2011" s="182">
        <f t="shared" si="754"/>
        <v>0</v>
      </c>
      <c r="J2011" s="182">
        <f t="shared" si="755"/>
        <v>0</v>
      </c>
      <c r="K2011" s="179"/>
      <c r="L2011" s="183">
        <f t="shared" si="756"/>
        <v>0</v>
      </c>
      <c r="M2011" s="183">
        <f t="shared" si="756"/>
        <v>0</v>
      </c>
      <c r="N2011" s="182">
        <f t="shared" si="757"/>
        <v>0</v>
      </c>
      <c r="O2011" s="182">
        <f t="shared" si="758"/>
        <v>0</v>
      </c>
      <c r="P2011" s="181"/>
      <c r="Q2011" s="199"/>
      <c r="R2011" s="197" t="str">
        <f t="shared" si="732"/>
        <v/>
      </c>
      <c r="S2011" s="197" t="str">
        <f t="shared" si="759"/>
        <v/>
      </c>
    </row>
    <row r="2012" spans="1:19" hidden="1">
      <c r="A2012" s="224" t="s">
        <v>162</v>
      </c>
      <c r="B2012" s="225"/>
      <c r="C2012" s="221"/>
      <c r="D2012" s="222"/>
      <c r="E2012" s="223"/>
      <c r="F2012" s="126">
        <f t="shared" si="753"/>
        <v>0</v>
      </c>
      <c r="G2012" s="206"/>
      <c r="H2012" s="207"/>
      <c r="I2012" s="182">
        <f t="shared" si="754"/>
        <v>0</v>
      </c>
      <c r="J2012" s="182">
        <f t="shared" si="755"/>
        <v>0</v>
      </c>
      <c r="K2012" s="179"/>
      <c r="L2012" s="183">
        <f t="shared" si="756"/>
        <v>0</v>
      </c>
      <c r="M2012" s="183">
        <f t="shared" si="756"/>
        <v>0</v>
      </c>
      <c r="N2012" s="182">
        <f t="shared" si="757"/>
        <v>0</v>
      </c>
      <c r="O2012" s="182">
        <f t="shared" si="758"/>
        <v>0</v>
      </c>
      <c r="P2012" s="181"/>
      <c r="Q2012" s="199"/>
      <c r="R2012" s="197" t="str">
        <f t="shared" si="732"/>
        <v/>
      </c>
      <c r="S2012" s="197" t="str">
        <f t="shared" si="759"/>
        <v/>
      </c>
    </row>
    <row r="2013" spans="1:19" hidden="1">
      <c r="A2013" s="224" t="s">
        <v>162</v>
      </c>
      <c r="B2013" s="225"/>
      <c r="C2013" s="221"/>
      <c r="D2013" s="222"/>
      <c r="E2013" s="223"/>
      <c r="F2013" s="126">
        <f t="shared" si="753"/>
        <v>0</v>
      </c>
      <c r="G2013" s="206"/>
      <c r="H2013" s="207"/>
      <c r="I2013" s="182">
        <f t="shared" si="754"/>
        <v>0</v>
      </c>
      <c r="J2013" s="182">
        <f t="shared" si="755"/>
        <v>0</v>
      </c>
      <c r="K2013" s="179"/>
      <c r="L2013" s="183">
        <f t="shared" si="756"/>
        <v>0</v>
      </c>
      <c r="M2013" s="183">
        <f t="shared" si="756"/>
        <v>0</v>
      </c>
      <c r="N2013" s="182">
        <f t="shared" si="757"/>
        <v>0</v>
      </c>
      <c r="O2013" s="182">
        <f t="shared" si="758"/>
        <v>0</v>
      </c>
      <c r="P2013" s="181"/>
      <c r="Q2013" s="199"/>
      <c r="R2013" s="197" t="str">
        <f t="shared" si="732"/>
        <v/>
      </c>
      <c r="S2013" s="197" t="str">
        <f t="shared" si="759"/>
        <v/>
      </c>
    </row>
    <row r="2014" spans="1:19" hidden="1">
      <c r="A2014" s="224" t="s">
        <v>162</v>
      </c>
      <c r="B2014" s="225"/>
      <c r="C2014" s="221"/>
      <c r="D2014" s="222"/>
      <c r="E2014" s="223"/>
      <c r="F2014" s="126">
        <f t="shared" si="753"/>
        <v>0</v>
      </c>
      <c r="G2014" s="206"/>
      <c r="H2014" s="207"/>
      <c r="I2014" s="182">
        <f t="shared" si="754"/>
        <v>0</v>
      </c>
      <c r="J2014" s="182">
        <f t="shared" si="755"/>
        <v>0</v>
      </c>
      <c r="K2014" s="179"/>
      <c r="L2014" s="183">
        <f t="shared" si="756"/>
        <v>0</v>
      </c>
      <c r="M2014" s="183">
        <f t="shared" si="756"/>
        <v>0</v>
      </c>
      <c r="N2014" s="182">
        <f t="shared" si="757"/>
        <v>0</v>
      </c>
      <c r="O2014" s="182">
        <f t="shared" si="758"/>
        <v>0</v>
      </c>
      <c r="P2014" s="181"/>
      <c r="Q2014" s="199"/>
      <c r="R2014" s="197" t="str">
        <f t="shared" si="732"/>
        <v/>
      </c>
      <c r="S2014" s="197" t="str">
        <f t="shared" si="759"/>
        <v/>
      </c>
    </row>
    <row r="2015" spans="1:19" hidden="1">
      <c r="A2015" s="224" t="s">
        <v>162</v>
      </c>
      <c r="B2015" s="225"/>
      <c r="C2015" s="221"/>
      <c r="D2015" s="222"/>
      <c r="E2015" s="223"/>
      <c r="F2015" s="126">
        <f t="shared" si="753"/>
        <v>0</v>
      </c>
      <c r="G2015" s="206"/>
      <c r="H2015" s="207"/>
      <c r="I2015" s="182">
        <f t="shared" si="754"/>
        <v>0</v>
      </c>
      <c r="J2015" s="182">
        <f t="shared" si="755"/>
        <v>0</v>
      </c>
      <c r="K2015" s="179"/>
      <c r="L2015" s="183">
        <f t="shared" si="756"/>
        <v>0</v>
      </c>
      <c r="M2015" s="183">
        <f t="shared" si="756"/>
        <v>0</v>
      </c>
      <c r="N2015" s="182">
        <f t="shared" si="757"/>
        <v>0</v>
      </c>
      <c r="O2015" s="182">
        <f t="shared" si="758"/>
        <v>0</v>
      </c>
      <c r="P2015" s="181"/>
      <c r="Q2015" s="199"/>
      <c r="R2015" s="197" t="str">
        <f t="shared" si="732"/>
        <v/>
      </c>
      <c r="S2015" s="197" t="str">
        <f t="shared" si="759"/>
        <v/>
      </c>
    </row>
    <row r="2016" spans="1:19" hidden="1">
      <c r="A2016" s="224" t="s">
        <v>162</v>
      </c>
      <c r="B2016" s="225"/>
      <c r="C2016" s="221"/>
      <c r="D2016" s="222"/>
      <c r="E2016" s="223"/>
      <c r="F2016" s="126">
        <f t="shared" si="753"/>
        <v>0</v>
      </c>
      <c r="G2016" s="206"/>
      <c r="H2016" s="207"/>
      <c r="I2016" s="182">
        <f t="shared" si="754"/>
        <v>0</v>
      </c>
      <c r="J2016" s="182">
        <f t="shared" si="755"/>
        <v>0</v>
      </c>
      <c r="K2016" s="179"/>
      <c r="L2016" s="183">
        <f t="shared" si="756"/>
        <v>0</v>
      </c>
      <c r="M2016" s="183">
        <f t="shared" si="756"/>
        <v>0</v>
      </c>
      <c r="N2016" s="182">
        <f t="shared" si="757"/>
        <v>0</v>
      </c>
      <c r="O2016" s="182">
        <f t="shared" si="758"/>
        <v>0</v>
      </c>
      <c r="P2016" s="181"/>
      <c r="Q2016" s="199"/>
      <c r="R2016" s="197" t="str">
        <f t="shared" si="732"/>
        <v/>
      </c>
      <c r="S2016" s="197" t="str">
        <f t="shared" si="759"/>
        <v/>
      </c>
    </row>
    <row r="2017" spans="1:19" hidden="1">
      <c r="A2017" s="224" t="s">
        <v>162</v>
      </c>
      <c r="B2017" s="225"/>
      <c r="C2017" s="221"/>
      <c r="D2017" s="222"/>
      <c r="E2017" s="223"/>
      <c r="F2017" s="126">
        <f t="shared" si="753"/>
        <v>0</v>
      </c>
      <c r="G2017" s="206"/>
      <c r="H2017" s="207"/>
      <c r="I2017" s="182">
        <f t="shared" si="754"/>
        <v>0</v>
      </c>
      <c r="J2017" s="182">
        <f t="shared" si="755"/>
        <v>0</v>
      </c>
      <c r="K2017" s="179"/>
      <c r="L2017" s="183">
        <f t="shared" si="756"/>
        <v>0</v>
      </c>
      <c r="M2017" s="183">
        <f t="shared" si="756"/>
        <v>0</v>
      </c>
      <c r="N2017" s="182">
        <f t="shared" si="757"/>
        <v>0</v>
      </c>
      <c r="O2017" s="182">
        <f t="shared" si="758"/>
        <v>0</v>
      </c>
      <c r="P2017" s="181"/>
      <c r="Q2017" s="199"/>
      <c r="R2017" s="197" t="str">
        <f t="shared" si="732"/>
        <v/>
      </c>
      <c r="S2017" s="197" t="str">
        <f t="shared" si="759"/>
        <v/>
      </c>
    </row>
    <row r="2018" spans="1:19" hidden="1">
      <c r="A2018" s="224" t="s">
        <v>162</v>
      </c>
      <c r="B2018" s="225"/>
      <c r="C2018" s="221"/>
      <c r="D2018" s="222"/>
      <c r="E2018" s="223"/>
      <c r="F2018" s="126">
        <f t="shared" si="753"/>
        <v>0</v>
      </c>
      <c r="G2018" s="206"/>
      <c r="H2018" s="207"/>
      <c r="I2018" s="182">
        <f t="shared" si="754"/>
        <v>0</v>
      </c>
      <c r="J2018" s="182">
        <f t="shared" si="755"/>
        <v>0</v>
      </c>
      <c r="K2018" s="179"/>
      <c r="L2018" s="183">
        <f t="shared" si="756"/>
        <v>0</v>
      </c>
      <c r="M2018" s="183">
        <f t="shared" si="756"/>
        <v>0</v>
      </c>
      <c r="N2018" s="182">
        <f t="shared" si="757"/>
        <v>0</v>
      </c>
      <c r="O2018" s="182">
        <f t="shared" si="758"/>
        <v>0</v>
      </c>
      <c r="P2018" s="181"/>
      <c r="Q2018" s="199"/>
      <c r="R2018" s="197" t="str">
        <f t="shared" si="732"/>
        <v/>
      </c>
      <c r="S2018" s="197" t="str">
        <f t="shared" si="759"/>
        <v/>
      </c>
    </row>
    <row r="2019" spans="1:19" hidden="1">
      <c r="A2019" s="224" t="s">
        <v>162</v>
      </c>
      <c r="B2019" s="225"/>
      <c r="C2019" s="221"/>
      <c r="D2019" s="222"/>
      <c r="E2019" s="223"/>
      <c r="F2019" s="126">
        <f t="shared" si="753"/>
        <v>0</v>
      </c>
      <c r="G2019" s="206"/>
      <c r="H2019" s="207"/>
      <c r="I2019" s="182">
        <f t="shared" si="754"/>
        <v>0</v>
      </c>
      <c r="J2019" s="182">
        <f t="shared" si="755"/>
        <v>0</v>
      </c>
      <c r="K2019" s="179"/>
      <c r="L2019" s="183">
        <f t="shared" si="756"/>
        <v>0</v>
      </c>
      <c r="M2019" s="183">
        <f t="shared" si="756"/>
        <v>0</v>
      </c>
      <c r="N2019" s="182">
        <f t="shared" si="757"/>
        <v>0</v>
      </c>
      <c r="O2019" s="182">
        <f t="shared" si="758"/>
        <v>0</v>
      </c>
      <c r="P2019" s="181"/>
      <c r="Q2019" s="199"/>
      <c r="R2019" s="197" t="str">
        <f t="shared" si="732"/>
        <v/>
      </c>
      <c r="S2019" s="197" t="str">
        <f t="shared" si="759"/>
        <v/>
      </c>
    </row>
    <row r="2020" spans="1:19" hidden="1">
      <c r="A2020" s="224" t="s">
        <v>162</v>
      </c>
      <c r="B2020" s="225"/>
      <c r="C2020" s="221"/>
      <c r="D2020" s="222"/>
      <c r="E2020" s="223"/>
      <c r="F2020" s="126">
        <f t="shared" si="753"/>
        <v>0</v>
      </c>
      <c r="G2020" s="206"/>
      <c r="H2020" s="207"/>
      <c r="I2020" s="182">
        <f t="shared" si="754"/>
        <v>0</v>
      </c>
      <c r="J2020" s="182">
        <f t="shared" si="755"/>
        <v>0</v>
      </c>
      <c r="K2020" s="179"/>
      <c r="L2020" s="183">
        <f t="shared" si="756"/>
        <v>0</v>
      </c>
      <c r="M2020" s="183">
        <f t="shared" si="756"/>
        <v>0</v>
      </c>
      <c r="N2020" s="182">
        <f t="shared" si="757"/>
        <v>0</v>
      </c>
      <c r="O2020" s="182">
        <f t="shared" si="758"/>
        <v>0</v>
      </c>
      <c r="P2020" s="181"/>
      <c r="Q2020" s="199"/>
      <c r="R2020" s="197" t="str">
        <f t="shared" si="732"/>
        <v/>
      </c>
      <c r="S2020" s="197" t="str">
        <f t="shared" si="759"/>
        <v/>
      </c>
    </row>
    <row r="2021" spans="1:19" hidden="1">
      <c r="A2021" s="224" t="s">
        <v>162</v>
      </c>
      <c r="B2021" s="225"/>
      <c r="C2021" s="221"/>
      <c r="D2021" s="222"/>
      <c r="E2021" s="223"/>
      <c r="F2021" s="126">
        <f t="shared" si="753"/>
        <v>0</v>
      </c>
      <c r="G2021" s="206"/>
      <c r="H2021" s="207"/>
      <c r="I2021" s="182">
        <f t="shared" si="754"/>
        <v>0</v>
      </c>
      <c r="J2021" s="182">
        <f t="shared" si="755"/>
        <v>0</v>
      </c>
      <c r="K2021" s="179"/>
      <c r="L2021" s="183">
        <f t="shared" si="756"/>
        <v>0</v>
      </c>
      <c r="M2021" s="183">
        <f t="shared" si="756"/>
        <v>0</v>
      </c>
      <c r="N2021" s="182">
        <f t="shared" si="757"/>
        <v>0</v>
      </c>
      <c r="O2021" s="182">
        <f t="shared" si="758"/>
        <v>0</v>
      </c>
      <c r="P2021" s="181"/>
      <c r="Q2021" s="199"/>
      <c r="R2021" s="197" t="str">
        <f t="shared" si="732"/>
        <v/>
      </c>
      <c r="S2021" s="197" t="str">
        <f t="shared" si="759"/>
        <v/>
      </c>
    </row>
    <row r="2022" spans="1:19" hidden="1">
      <c r="A2022" s="224" t="s">
        <v>162</v>
      </c>
      <c r="B2022" s="225"/>
      <c r="C2022" s="221"/>
      <c r="D2022" s="222"/>
      <c r="E2022" s="223"/>
      <c r="F2022" s="126">
        <f t="shared" si="753"/>
        <v>0</v>
      </c>
      <c r="G2022" s="206"/>
      <c r="H2022" s="207"/>
      <c r="I2022" s="182">
        <f t="shared" si="754"/>
        <v>0</v>
      </c>
      <c r="J2022" s="182">
        <f t="shared" si="755"/>
        <v>0</v>
      </c>
      <c r="K2022" s="179"/>
      <c r="L2022" s="183">
        <f t="shared" si="756"/>
        <v>0</v>
      </c>
      <c r="M2022" s="183">
        <f t="shared" si="756"/>
        <v>0</v>
      </c>
      <c r="N2022" s="182">
        <f t="shared" si="757"/>
        <v>0</v>
      </c>
      <c r="O2022" s="182">
        <f t="shared" si="758"/>
        <v>0</v>
      </c>
      <c r="P2022" s="181"/>
      <c r="Q2022" s="199"/>
      <c r="R2022" s="197" t="str">
        <f t="shared" si="732"/>
        <v/>
      </c>
      <c r="S2022" s="197" t="str">
        <f t="shared" si="759"/>
        <v/>
      </c>
    </row>
    <row r="2023" spans="1:19" hidden="1">
      <c r="A2023" s="224" t="s">
        <v>162</v>
      </c>
      <c r="B2023" s="225"/>
      <c r="C2023" s="221"/>
      <c r="D2023" s="222"/>
      <c r="E2023" s="223"/>
      <c r="F2023" s="126">
        <f t="shared" si="753"/>
        <v>0</v>
      </c>
      <c r="G2023" s="206"/>
      <c r="H2023" s="207"/>
      <c r="I2023" s="182">
        <f t="shared" si="754"/>
        <v>0</v>
      </c>
      <c r="J2023" s="182">
        <f t="shared" si="755"/>
        <v>0</v>
      </c>
      <c r="K2023" s="179"/>
      <c r="L2023" s="183">
        <f t="shared" si="756"/>
        <v>0</v>
      </c>
      <c r="M2023" s="183">
        <f t="shared" si="756"/>
        <v>0</v>
      </c>
      <c r="N2023" s="182">
        <f t="shared" si="757"/>
        <v>0</v>
      </c>
      <c r="O2023" s="182">
        <f t="shared" si="758"/>
        <v>0</v>
      </c>
      <c r="P2023" s="181"/>
      <c r="Q2023" s="199"/>
      <c r="R2023" s="197" t="str">
        <f t="shared" si="732"/>
        <v/>
      </c>
      <c r="S2023" s="197" t="str">
        <f t="shared" si="759"/>
        <v/>
      </c>
    </row>
    <row r="2024" spans="1:19" hidden="1">
      <c r="A2024" s="224" t="s">
        <v>162</v>
      </c>
      <c r="B2024" s="225"/>
      <c r="C2024" s="221"/>
      <c r="D2024" s="222"/>
      <c r="E2024" s="223"/>
      <c r="F2024" s="126">
        <f t="shared" si="753"/>
        <v>0</v>
      </c>
      <c r="G2024" s="206"/>
      <c r="H2024" s="207"/>
      <c r="I2024" s="182">
        <f t="shared" si="754"/>
        <v>0</v>
      </c>
      <c r="J2024" s="182">
        <f t="shared" si="755"/>
        <v>0</v>
      </c>
      <c r="K2024" s="179"/>
      <c r="L2024" s="183">
        <f t="shared" si="756"/>
        <v>0</v>
      </c>
      <c r="M2024" s="183">
        <f t="shared" si="756"/>
        <v>0</v>
      </c>
      <c r="N2024" s="182">
        <f t="shared" si="757"/>
        <v>0</v>
      </c>
      <c r="O2024" s="182">
        <f t="shared" si="758"/>
        <v>0</v>
      </c>
      <c r="P2024" s="181"/>
      <c r="Q2024" s="199"/>
      <c r="R2024" s="197" t="str">
        <f t="shared" si="732"/>
        <v/>
      </c>
      <c r="S2024" s="197" t="str">
        <f t="shared" si="759"/>
        <v/>
      </c>
    </row>
    <row r="2025" spans="1:19" hidden="1">
      <c r="A2025" s="224" t="s">
        <v>162</v>
      </c>
      <c r="B2025" s="225"/>
      <c r="C2025" s="221"/>
      <c r="D2025" s="222"/>
      <c r="E2025" s="223"/>
      <c r="F2025" s="126">
        <f t="shared" si="753"/>
        <v>0</v>
      </c>
      <c r="G2025" s="206"/>
      <c r="H2025" s="207"/>
      <c r="I2025" s="182">
        <f t="shared" si="754"/>
        <v>0</v>
      </c>
      <c r="J2025" s="182">
        <f t="shared" si="755"/>
        <v>0</v>
      </c>
      <c r="K2025" s="179"/>
      <c r="L2025" s="183">
        <f t="shared" si="756"/>
        <v>0</v>
      </c>
      <c r="M2025" s="183">
        <f t="shared" si="756"/>
        <v>0</v>
      </c>
      <c r="N2025" s="182">
        <f t="shared" si="757"/>
        <v>0</v>
      </c>
      <c r="O2025" s="182">
        <f t="shared" si="758"/>
        <v>0</v>
      </c>
      <c r="P2025" s="181"/>
      <c r="Q2025" s="199"/>
      <c r="R2025" s="197" t="str">
        <f t="shared" si="732"/>
        <v/>
      </c>
      <c r="S2025" s="197" t="str">
        <f t="shared" si="759"/>
        <v/>
      </c>
    </row>
    <row r="2026" spans="1:19" hidden="1">
      <c r="A2026" s="224" t="s">
        <v>162</v>
      </c>
      <c r="B2026" s="225"/>
      <c r="C2026" s="221"/>
      <c r="D2026" s="222"/>
      <c r="E2026" s="223"/>
      <c r="F2026" s="126">
        <f t="shared" si="753"/>
        <v>0</v>
      </c>
      <c r="G2026" s="206"/>
      <c r="H2026" s="207"/>
      <c r="I2026" s="182">
        <f t="shared" si="754"/>
        <v>0</v>
      </c>
      <c r="J2026" s="182">
        <f t="shared" si="755"/>
        <v>0</v>
      </c>
      <c r="K2026" s="179"/>
      <c r="L2026" s="183">
        <f t="shared" si="756"/>
        <v>0</v>
      </c>
      <c r="M2026" s="183">
        <f t="shared" si="756"/>
        <v>0</v>
      </c>
      <c r="N2026" s="182">
        <f t="shared" si="757"/>
        <v>0</v>
      </c>
      <c r="O2026" s="182">
        <f t="shared" si="758"/>
        <v>0</v>
      </c>
      <c r="P2026" s="181"/>
      <c r="Q2026" s="199"/>
      <c r="R2026" s="197" t="str">
        <f t="shared" si="732"/>
        <v/>
      </c>
      <c r="S2026" s="197" t="str">
        <f t="shared" si="759"/>
        <v/>
      </c>
    </row>
    <row r="2027" spans="1:19" hidden="1">
      <c r="A2027" s="224" t="s">
        <v>162</v>
      </c>
      <c r="B2027" s="225"/>
      <c r="C2027" s="221"/>
      <c r="D2027" s="222"/>
      <c r="E2027" s="223"/>
      <c r="F2027" s="126">
        <f t="shared" si="753"/>
        <v>0</v>
      </c>
      <c r="G2027" s="206"/>
      <c r="H2027" s="207"/>
      <c r="I2027" s="182">
        <f t="shared" si="754"/>
        <v>0</v>
      </c>
      <c r="J2027" s="182">
        <f t="shared" si="755"/>
        <v>0</v>
      </c>
      <c r="K2027" s="179"/>
      <c r="L2027" s="183">
        <f t="shared" si="756"/>
        <v>0</v>
      </c>
      <c r="M2027" s="183">
        <f t="shared" si="756"/>
        <v>0</v>
      </c>
      <c r="N2027" s="182">
        <f t="shared" si="757"/>
        <v>0</v>
      </c>
      <c r="O2027" s="182">
        <f t="shared" si="758"/>
        <v>0</v>
      </c>
      <c r="P2027" s="181"/>
      <c r="Q2027" s="199"/>
      <c r="R2027" s="197" t="str">
        <f t="shared" si="732"/>
        <v/>
      </c>
      <c r="S2027" s="197" t="str">
        <f t="shared" si="759"/>
        <v/>
      </c>
    </row>
    <row r="2028" spans="1:19" hidden="1">
      <c r="A2028" s="224" t="s">
        <v>162</v>
      </c>
      <c r="B2028" s="225"/>
      <c r="C2028" s="221"/>
      <c r="D2028" s="222"/>
      <c r="E2028" s="223"/>
      <c r="F2028" s="126">
        <f t="shared" si="753"/>
        <v>0</v>
      </c>
      <c r="G2028" s="206"/>
      <c r="H2028" s="207"/>
      <c r="I2028" s="182">
        <f t="shared" si="754"/>
        <v>0</v>
      </c>
      <c r="J2028" s="182">
        <f t="shared" si="755"/>
        <v>0</v>
      </c>
      <c r="K2028" s="179"/>
      <c r="L2028" s="183">
        <f t="shared" si="756"/>
        <v>0</v>
      </c>
      <c r="M2028" s="183">
        <f t="shared" si="756"/>
        <v>0</v>
      </c>
      <c r="N2028" s="182">
        <f t="shared" si="757"/>
        <v>0</v>
      </c>
      <c r="O2028" s="182">
        <f t="shared" si="758"/>
        <v>0</v>
      </c>
      <c r="P2028" s="181"/>
      <c r="Q2028" s="199"/>
      <c r="R2028" s="197" t="str">
        <f t="shared" si="732"/>
        <v/>
      </c>
      <c r="S2028" s="197" t="str">
        <f t="shared" si="759"/>
        <v/>
      </c>
    </row>
    <row r="2029" spans="1:19" hidden="1">
      <c r="A2029" s="224" t="s">
        <v>162</v>
      </c>
      <c r="B2029" s="225"/>
      <c r="C2029" s="221"/>
      <c r="D2029" s="222"/>
      <c r="E2029" s="223"/>
      <c r="F2029" s="126">
        <f t="shared" si="753"/>
        <v>0</v>
      </c>
      <c r="G2029" s="206"/>
      <c r="H2029" s="207"/>
      <c r="I2029" s="182">
        <f t="shared" si="754"/>
        <v>0</v>
      </c>
      <c r="J2029" s="182">
        <f t="shared" si="755"/>
        <v>0</v>
      </c>
      <c r="K2029" s="179"/>
      <c r="L2029" s="183">
        <f t="shared" si="756"/>
        <v>0</v>
      </c>
      <c r="M2029" s="183">
        <f t="shared" si="756"/>
        <v>0</v>
      </c>
      <c r="N2029" s="182">
        <f t="shared" si="757"/>
        <v>0</v>
      </c>
      <c r="O2029" s="182">
        <f t="shared" si="758"/>
        <v>0</v>
      </c>
      <c r="P2029" s="181"/>
      <c r="Q2029" s="199"/>
      <c r="R2029" s="197" t="str">
        <f t="shared" si="732"/>
        <v/>
      </c>
      <c r="S2029" s="197" t="str">
        <f t="shared" si="759"/>
        <v/>
      </c>
    </row>
    <row r="2030" spans="1:19" hidden="1">
      <c r="A2030" s="224" t="s">
        <v>162</v>
      </c>
      <c r="B2030" s="225"/>
      <c r="C2030" s="221"/>
      <c r="D2030" s="222"/>
      <c r="E2030" s="223"/>
      <c r="F2030" s="126">
        <f t="shared" si="753"/>
        <v>0</v>
      </c>
      <c r="G2030" s="206"/>
      <c r="H2030" s="207"/>
      <c r="I2030" s="182">
        <f t="shared" si="754"/>
        <v>0</v>
      </c>
      <c r="J2030" s="182">
        <f t="shared" si="755"/>
        <v>0</v>
      </c>
      <c r="K2030" s="179"/>
      <c r="L2030" s="183">
        <f t="shared" si="756"/>
        <v>0</v>
      </c>
      <c r="M2030" s="183">
        <f t="shared" si="756"/>
        <v>0</v>
      </c>
      <c r="N2030" s="182">
        <f t="shared" si="757"/>
        <v>0</v>
      </c>
      <c r="O2030" s="182">
        <f t="shared" si="758"/>
        <v>0</v>
      </c>
      <c r="P2030" s="181"/>
      <c r="Q2030" s="199"/>
      <c r="R2030" s="197" t="str">
        <f t="shared" si="732"/>
        <v/>
      </c>
      <c r="S2030" s="197" t="str">
        <f t="shared" si="759"/>
        <v/>
      </c>
    </row>
    <row r="2031" spans="1:19" hidden="1">
      <c r="A2031" s="224" t="s">
        <v>162</v>
      </c>
      <c r="B2031" s="225"/>
      <c r="C2031" s="221"/>
      <c r="D2031" s="222"/>
      <c r="E2031" s="223"/>
      <c r="F2031" s="126">
        <f t="shared" si="753"/>
        <v>0</v>
      </c>
      <c r="G2031" s="206"/>
      <c r="H2031" s="207"/>
      <c r="I2031" s="182">
        <f t="shared" si="754"/>
        <v>0</v>
      </c>
      <c r="J2031" s="182">
        <f t="shared" si="755"/>
        <v>0</v>
      </c>
      <c r="K2031" s="179"/>
      <c r="L2031" s="183">
        <f t="shared" si="756"/>
        <v>0</v>
      </c>
      <c r="M2031" s="183">
        <f t="shared" si="756"/>
        <v>0</v>
      </c>
      <c r="N2031" s="182">
        <f t="shared" si="757"/>
        <v>0</v>
      </c>
      <c r="O2031" s="182">
        <f t="shared" si="758"/>
        <v>0</v>
      </c>
      <c r="P2031" s="181"/>
      <c r="Q2031" s="199"/>
      <c r="R2031" s="197" t="str">
        <f t="shared" si="732"/>
        <v/>
      </c>
      <c r="S2031" s="197" t="str">
        <f t="shared" si="759"/>
        <v/>
      </c>
    </row>
    <row r="2032" spans="1:19" hidden="1">
      <c r="A2032" s="224" t="s">
        <v>162</v>
      </c>
      <c r="B2032" s="225"/>
      <c r="C2032" s="221"/>
      <c r="D2032" s="222"/>
      <c r="E2032" s="223"/>
      <c r="F2032" s="126">
        <f t="shared" si="753"/>
        <v>0</v>
      </c>
      <c r="G2032" s="206"/>
      <c r="H2032" s="207"/>
      <c r="I2032" s="182">
        <f t="shared" si="754"/>
        <v>0</v>
      </c>
      <c r="J2032" s="182">
        <f t="shared" si="755"/>
        <v>0</v>
      </c>
      <c r="K2032" s="179"/>
      <c r="L2032" s="183">
        <f t="shared" si="756"/>
        <v>0</v>
      </c>
      <c r="M2032" s="183">
        <f t="shared" si="756"/>
        <v>0</v>
      </c>
      <c r="N2032" s="182">
        <f t="shared" si="757"/>
        <v>0</v>
      </c>
      <c r="O2032" s="182">
        <f t="shared" si="758"/>
        <v>0</v>
      </c>
      <c r="P2032" s="181"/>
      <c r="Q2032" s="199"/>
      <c r="R2032" s="197" t="str">
        <f t="shared" si="732"/>
        <v/>
      </c>
      <c r="S2032" s="197" t="str">
        <f t="shared" si="759"/>
        <v/>
      </c>
    </row>
    <row r="2033" spans="1:19" hidden="1">
      <c r="A2033" s="224" t="s">
        <v>162</v>
      </c>
      <c r="B2033" s="225"/>
      <c r="C2033" s="221"/>
      <c r="D2033" s="222"/>
      <c r="E2033" s="223"/>
      <c r="F2033" s="126">
        <f t="shared" si="753"/>
        <v>0</v>
      </c>
      <c r="G2033" s="206"/>
      <c r="H2033" s="207"/>
      <c r="I2033" s="182">
        <f t="shared" si="754"/>
        <v>0</v>
      </c>
      <c r="J2033" s="182">
        <f t="shared" si="755"/>
        <v>0</v>
      </c>
      <c r="K2033" s="179"/>
      <c r="L2033" s="183">
        <f t="shared" si="756"/>
        <v>0</v>
      </c>
      <c r="M2033" s="183">
        <f t="shared" si="756"/>
        <v>0</v>
      </c>
      <c r="N2033" s="182">
        <f t="shared" si="757"/>
        <v>0</v>
      </c>
      <c r="O2033" s="182">
        <f t="shared" si="758"/>
        <v>0</v>
      </c>
      <c r="P2033" s="181"/>
      <c r="Q2033" s="199"/>
      <c r="R2033" s="197" t="str">
        <f t="shared" si="732"/>
        <v/>
      </c>
      <c r="S2033" s="197" t="str">
        <f t="shared" si="759"/>
        <v/>
      </c>
    </row>
    <row r="2034" spans="1:19" hidden="1">
      <c r="A2034" s="224" t="s">
        <v>162</v>
      </c>
      <c r="B2034" s="225"/>
      <c r="C2034" s="221"/>
      <c r="D2034" s="222"/>
      <c r="E2034" s="223"/>
      <c r="F2034" s="126">
        <f t="shared" si="753"/>
        <v>0</v>
      </c>
      <c r="G2034" s="206"/>
      <c r="H2034" s="207"/>
      <c r="I2034" s="182">
        <f t="shared" si="754"/>
        <v>0</v>
      </c>
      <c r="J2034" s="182">
        <f t="shared" si="755"/>
        <v>0</v>
      </c>
      <c r="K2034" s="179"/>
      <c r="L2034" s="183">
        <f t="shared" si="756"/>
        <v>0</v>
      </c>
      <c r="M2034" s="183">
        <f t="shared" si="756"/>
        <v>0</v>
      </c>
      <c r="N2034" s="182">
        <f t="shared" si="757"/>
        <v>0</v>
      </c>
      <c r="O2034" s="182">
        <f t="shared" si="758"/>
        <v>0</v>
      </c>
      <c r="P2034" s="181"/>
      <c r="Q2034" s="199"/>
      <c r="R2034" s="197" t="str">
        <f t="shared" si="732"/>
        <v/>
      </c>
      <c r="S2034" s="197" t="str">
        <f t="shared" si="759"/>
        <v/>
      </c>
    </row>
    <row r="2035" spans="1:19" hidden="1">
      <c r="A2035" s="224" t="s">
        <v>162</v>
      </c>
      <c r="B2035" s="225"/>
      <c r="C2035" s="221"/>
      <c r="D2035" s="222"/>
      <c r="E2035" s="223"/>
      <c r="F2035" s="126">
        <f t="shared" si="753"/>
        <v>0</v>
      </c>
      <c r="G2035" s="206"/>
      <c r="H2035" s="207"/>
      <c r="I2035" s="182">
        <f t="shared" si="754"/>
        <v>0</v>
      </c>
      <c r="J2035" s="182">
        <f t="shared" si="755"/>
        <v>0</v>
      </c>
      <c r="K2035" s="179"/>
      <c r="L2035" s="183">
        <f t="shared" si="756"/>
        <v>0</v>
      </c>
      <c r="M2035" s="183">
        <f t="shared" si="756"/>
        <v>0</v>
      </c>
      <c r="N2035" s="182">
        <f t="shared" si="757"/>
        <v>0</v>
      </c>
      <c r="O2035" s="182">
        <f t="shared" si="758"/>
        <v>0</v>
      </c>
      <c r="P2035" s="181"/>
      <c r="Q2035" s="199"/>
      <c r="R2035" s="197" t="str">
        <f t="shared" si="732"/>
        <v/>
      </c>
      <c r="S2035" s="197" t="str">
        <f t="shared" si="759"/>
        <v/>
      </c>
    </row>
    <row r="2036" spans="1:19" hidden="1">
      <c r="A2036" s="224" t="s">
        <v>162</v>
      </c>
      <c r="B2036" s="225"/>
      <c r="C2036" s="221"/>
      <c r="D2036" s="222"/>
      <c r="E2036" s="223"/>
      <c r="F2036" s="126">
        <f t="shared" si="753"/>
        <v>0</v>
      </c>
      <c r="G2036" s="206"/>
      <c r="H2036" s="207"/>
      <c r="I2036" s="182">
        <f t="shared" si="754"/>
        <v>0</v>
      </c>
      <c r="J2036" s="182">
        <f t="shared" si="755"/>
        <v>0</v>
      </c>
      <c r="K2036" s="179"/>
      <c r="L2036" s="183">
        <f t="shared" si="756"/>
        <v>0</v>
      </c>
      <c r="M2036" s="183">
        <f t="shared" si="756"/>
        <v>0</v>
      </c>
      <c r="N2036" s="182">
        <f t="shared" si="757"/>
        <v>0</v>
      </c>
      <c r="O2036" s="182">
        <f t="shared" si="758"/>
        <v>0</v>
      </c>
      <c r="P2036" s="181"/>
      <c r="Q2036" s="199"/>
      <c r="R2036" s="197" t="str">
        <f t="shared" si="732"/>
        <v/>
      </c>
      <c r="S2036" s="197" t="str">
        <f t="shared" si="759"/>
        <v/>
      </c>
    </row>
    <row r="2037" spans="1:19" hidden="1">
      <c r="A2037" s="224" t="s">
        <v>162</v>
      </c>
      <c r="B2037" s="225"/>
      <c r="C2037" s="221"/>
      <c r="D2037" s="222"/>
      <c r="E2037" s="223"/>
      <c r="F2037" s="126">
        <f t="shared" si="753"/>
        <v>0</v>
      </c>
      <c r="G2037" s="206"/>
      <c r="H2037" s="207"/>
      <c r="I2037" s="182">
        <f t="shared" si="754"/>
        <v>0</v>
      </c>
      <c r="J2037" s="182">
        <f t="shared" si="755"/>
        <v>0</v>
      </c>
      <c r="K2037" s="179"/>
      <c r="L2037" s="183">
        <f t="shared" si="756"/>
        <v>0</v>
      </c>
      <c r="M2037" s="183">
        <f t="shared" si="756"/>
        <v>0</v>
      </c>
      <c r="N2037" s="182">
        <f t="shared" si="757"/>
        <v>0</v>
      </c>
      <c r="O2037" s="182">
        <f t="shared" si="758"/>
        <v>0</v>
      </c>
      <c r="P2037" s="181"/>
      <c r="Q2037" s="199"/>
      <c r="R2037" s="197" t="str">
        <f t="shared" si="732"/>
        <v/>
      </c>
      <c r="S2037" s="197" t="str">
        <f t="shared" si="759"/>
        <v/>
      </c>
    </row>
    <row r="2038" spans="1:19" hidden="1">
      <c r="A2038" s="224" t="s">
        <v>162</v>
      </c>
      <c r="B2038" s="225"/>
      <c r="C2038" s="221"/>
      <c r="D2038" s="222"/>
      <c r="E2038" s="223"/>
      <c r="F2038" s="126">
        <f t="shared" si="753"/>
        <v>0</v>
      </c>
      <c r="G2038" s="206"/>
      <c r="H2038" s="207"/>
      <c r="I2038" s="182">
        <f t="shared" si="754"/>
        <v>0</v>
      </c>
      <c r="J2038" s="182">
        <f t="shared" si="755"/>
        <v>0</v>
      </c>
      <c r="K2038" s="179"/>
      <c r="L2038" s="183">
        <f t="shared" si="756"/>
        <v>0</v>
      </c>
      <c r="M2038" s="183">
        <f t="shared" si="756"/>
        <v>0</v>
      </c>
      <c r="N2038" s="182">
        <f t="shared" si="757"/>
        <v>0</v>
      </c>
      <c r="O2038" s="182">
        <f t="shared" si="758"/>
        <v>0</v>
      </c>
      <c r="P2038" s="181"/>
      <c r="Q2038" s="199"/>
      <c r="R2038" s="197" t="str">
        <f t="shared" ref="R2038:R2125" si="760">IF(Q2038="X","x",IF(Q2038="xx","x",IF(O2038&gt;0,"x","")))</f>
        <v/>
      </c>
      <c r="S2038" s="197" t="str">
        <f t="shared" si="759"/>
        <v/>
      </c>
    </row>
    <row r="2039" spans="1:19" hidden="1">
      <c r="A2039" s="224" t="s">
        <v>162</v>
      </c>
      <c r="B2039" s="225"/>
      <c r="C2039" s="221"/>
      <c r="D2039" s="222"/>
      <c r="E2039" s="223"/>
      <c r="F2039" s="126">
        <f t="shared" si="753"/>
        <v>0</v>
      </c>
      <c r="G2039" s="206"/>
      <c r="H2039" s="207"/>
      <c r="I2039" s="182">
        <f t="shared" si="754"/>
        <v>0</v>
      </c>
      <c r="J2039" s="182">
        <f t="shared" si="755"/>
        <v>0</v>
      </c>
      <c r="K2039" s="179"/>
      <c r="L2039" s="183">
        <f t="shared" si="756"/>
        <v>0</v>
      </c>
      <c r="M2039" s="183">
        <f t="shared" si="756"/>
        <v>0</v>
      </c>
      <c r="N2039" s="182">
        <f t="shared" si="757"/>
        <v>0</v>
      </c>
      <c r="O2039" s="182">
        <f t="shared" si="758"/>
        <v>0</v>
      </c>
      <c r="P2039" s="181"/>
      <c r="Q2039" s="199"/>
      <c r="R2039" s="197" t="str">
        <f t="shared" si="760"/>
        <v/>
      </c>
      <c r="S2039" s="197" t="str">
        <f t="shared" si="759"/>
        <v/>
      </c>
    </row>
    <row r="2040" spans="1:19" hidden="1">
      <c r="A2040" s="224" t="s">
        <v>162</v>
      </c>
      <c r="B2040" s="225"/>
      <c r="C2040" s="221"/>
      <c r="D2040" s="222"/>
      <c r="E2040" s="223"/>
      <c r="F2040" s="126">
        <f t="shared" si="753"/>
        <v>0</v>
      </c>
      <c r="G2040" s="206"/>
      <c r="H2040" s="207"/>
      <c r="I2040" s="182">
        <f t="shared" si="754"/>
        <v>0</v>
      </c>
      <c r="J2040" s="182">
        <f t="shared" si="755"/>
        <v>0</v>
      </c>
      <c r="K2040" s="179"/>
      <c r="L2040" s="183">
        <f t="shared" si="756"/>
        <v>0</v>
      </c>
      <c r="M2040" s="183">
        <f t="shared" si="756"/>
        <v>0</v>
      </c>
      <c r="N2040" s="182">
        <f t="shared" si="757"/>
        <v>0</v>
      </c>
      <c r="O2040" s="182">
        <f t="shared" si="758"/>
        <v>0</v>
      </c>
      <c r="P2040" s="181"/>
      <c r="Q2040" s="199"/>
      <c r="R2040" s="197" t="str">
        <f t="shared" si="760"/>
        <v/>
      </c>
      <c r="S2040" s="197" t="str">
        <f t="shared" si="759"/>
        <v/>
      </c>
    </row>
    <row r="2041" spans="1:19" hidden="1">
      <c r="A2041" s="224" t="s">
        <v>162</v>
      </c>
      <c r="B2041" s="225"/>
      <c r="C2041" s="221"/>
      <c r="D2041" s="222"/>
      <c r="E2041" s="223"/>
      <c r="F2041" s="126">
        <f t="shared" si="753"/>
        <v>0</v>
      </c>
      <c r="G2041" s="206"/>
      <c r="H2041" s="207"/>
      <c r="I2041" s="182">
        <f t="shared" si="754"/>
        <v>0</v>
      </c>
      <c r="J2041" s="182">
        <f t="shared" si="755"/>
        <v>0</v>
      </c>
      <c r="K2041" s="179"/>
      <c r="L2041" s="183">
        <f t="shared" si="756"/>
        <v>0</v>
      </c>
      <c r="M2041" s="183">
        <f t="shared" si="756"/>
        <v>0</v>
      </c>
      <c r="N2041" s="182">
        <f t="shared" si="757"/>
        <v>0</v>
      </c>
      <c r="O2041" s="182">
        <f t="shared" si="758"/>
        <v>0</v>
      </c>
      <c r="P2041" s="181"/>
      <c r="Q2041" s="199"/>
      <c r="R2041" s="197" t="str">
        <f t="shared" si="760"/>
        <v/>
      </c>
      <c r="S2041" s="197" t="str">
        <f t="shared" si="759"/>
        <v/>
      </c>
    </row>
    <row r="2042" spans="1:19" hidden="1">
      <c r="A2042" s="224" t="s">
        <v>162</v>
      </c>
      <c r="B2042" s="225"/>
      <c r="C2042" s="221"/>
      <c r="D2042" s="222"/>
      <c r="E2042" s="223"/>
      <c r="F2042" s="126">
        <f t="shared" si="753"/>
        <v>0</v>
      </c>
      <c r="G2042" s="206"/>
      <c r="H2042" s="207"/>
      <c r="I2042" s="182">
        <f t="shared" si="754"/>
        <v>0</v>
      </c>
      <c r="J2042" s="182">
        <f t="shared" si="755"/>
        <v>0</v>
      </c>
      <c r="K2042" s="179"/>
      <c r="L2042" s="183">
        <f t="shared" si="756"/>
        <v>0</v>
      </c>
      <c r="M2042" s="183">
        <f t="shared" si="756"/>
        <v>0</v>
      </c>
      <c r="N2042" s="182">
        <f t="shared" si="757"/>
        <v>0</v>
      </c>
      <c r="O2042" s="182">
        <f t="shared" si="758"/>
        <v>0</v>
      </c>
      <c r="P2042" s="181"/>
      <c r="Q2042" s="199"/>
      <c r="R2042" s="197" t="str">
        <f t="shared" si="760"/>
        <v/>
      </c>
      <c r="S2042" s="197" t="str">
        <f t="shared" si="759"/>
        <v/>
      </c>
    </row>
    <row r="2043" spans="1:19" hidden="1">
      <c r="A2043" s="224" t="s">
        <v>162</v>
      </c>
      <c r="B2043" s="225"/>
      <c r="C2043" s="221"/>
      <c r="D2043" s="222"/>
      <c r="E2043" s="223"/>
      <c r="F2043" s="126">
        <f t="shared" si="753"/>
        <v>0</v>
      </c>
      <c r="G2043" s="206"/>
      <c r="H2043" s="207"/>
      <c r="I2043" s="182">
        <f t="shared" si="754"/>
        <v>0</v>
      </c>
      <c r="J2043" s="182">
        <f t="shared" si="755"/>
        <v>0</v>
      </c>
      <c r="K2043" s="179"/>
      <c r="L2043" s="183">
        <f t="shared" si="756"/>
        <v>0</v>
      </c>
      <c r="M2043" s="183">
        <f t="shared" si="756"/>
        <v>0</v>
      </c>
      <c r="N2043" s="182">
        <f t="shared" si="757"/>
        <v>0</v>
      </c>
      <c r="O2043" s="182">
        <f t="shared" si="758"/>
        <v>0</v>
      </c>
      <c r="P2043" s="181"/>
      <c r="Q2043" s="199"/>
      <c r="R2043" s="197" t="str">
        <f t="shared" si="760"/>
        <v/>
      </c>
      <c r="S2043" s="197" t="str">
        <f t="shared" si="759"/>
        <v/>
      </c>
    </row>
    <row r="2044" spans="1:19" hidden="1">
      <c r="A2044" s="224" t="s">
        <v>162</v>
      </c>
      <c r="B2044" s="225"/>
      <c r="C2044" s="221"/>
      <c r="D2044" s="222"/>
      <c r="E2044" s="223"/>
      <c r="F2044" s="126">
        <f t="shared" si="753"/>
        <v>0</v>
      </c>
      <c r="G2044" s="206"/>
      <c r="H2044" s="207"/>
      <c r="I2044" s="182">
        <f t="shared" si="754"/>
        <v>0</v>
      </c>
      <c r="J2044" s="182">
        <f t="shared" si="755"/>
        <v>0</v>
      </c>
      <c r="K2044" s="179"/>
      <c r="L2044" s="183">
        <f t="shared" si="756"/>
        <v>0</v>
      </c>
      <c r="M2044" s="183">
        <f t="shared" si="756"/>
        <v>0</v>
      </c>
      <c r="N2044" s="182">
        <f t="shared" si="757"/>
        <v>0</v>
      </c>
      <c r="O2044" s="182">
        <f t="shared" si="758"/>
        <v>0</v>
      </c>
      <c r="P2044" s="181"/>
      <c r="Q2044" s="199"/>
      <c r="R2044" s="197" t="str">
        <f t="shared" si="760"/>
        <v/>
      </c>
      <c r="S2044" s="197" t="str">
        <f t="shared" si="759"/>
        <v/>
      </c>
    </row>
    <row r="2045" spans="1:19" hidden="1">
      <c r="A2045" s="224" t="s">
        <v>162</v>
      </c>
      <c r="B2045" s="225"/>
      <c r="C2045" s="221"/>
      <c r="D2045" s="222"/>
      <c r="E2045" s="223"/>
      <c r="F2045" s="126">
        <f t="shared" si="753"/>
        <v>0</v>
      </c>
      <c r="G2045" s="206"/>
      <c r="H2045" s="207"/>
      <c r="I2045" s="182">
        <f t="shared" si="754"/>
        <v>0</v>
      </c>
      <c r="J2045" s="182">
        <f t="shared" si="755"/>
        <v>0</v>
      </c>
      <c r="K2045" s="179"/>
      <c r="L2045" s="183">
        <f t="shared" si="756"/>
        <v>0</v>
      </c>
      <c r="M2045" s="183">
        <f t="shared" si="756"/>
        <v>0</v>
      </c>
      <c r="N2045" s="182">
        <f t="shared" si="757"/>
        <v>0</v>
      </c>
      <c r="O2045" s="182">
        <f t="shared" si="758"/>
        <v>0</v>
      </c>
      <c r="P2045" s="181"/>
      <c r="Q2045" s="199"/>
      <c r="R2045" s="197" t="str">
        <f t="shared" si="760"/>
        <v/>
      </c>
      <c r="S2045" s="197" t="str">
        <f t="shared" si="759"/>
        <v/>
      </c>
    </row>
    <row r="2046" spans="1:19" hidden="1">
      <c r="A2046" s="224" t="s">
        <v>162</v>
      </c>
      <c r="B2046" s="225"/>
      <c r="C2046" s="221"/>
      <c r="D2046" s="222"/>
      <c r="E2046" s="223"/>
      <c r="F2046" s="126">
        <f t="shared" si="753"/>
        <v>0</v>
      </c>
      <c r="G2046" s="206"/>
      <c r="H2046" s="207"/>
      <c r="I2046" s="182">
        <f t="shared" si="754"/>
        <v>0</v>
      </c>
      <c r="J2046" s="182">
        <f t="shared" si="755"/>
        <v>0</v>
      </c>
      <c r="K2046" s="179"/>
      <c r="L2046" s="183">
        <f t="shared" si="756"/>
        <v>0</v>
      </c>
      <c r="M2046" s="183">
        <f t="shared" si="756"/>
        <v>0</v>
      </c>
      <c r="N2046" s="182">
        <f t="shared" si="757"/>
        <v>0</v>
      </c>
      <c r="O2046" s="182">
        <f t="shared" si="758"/>
        <v>0</v>
      </c>
      <c r="P2046" s="181"/>
      <c r="Q2046" s="199"/>
      <c r="R2046" s="197" t="str">
        <f t="shared" si="760"/>
        <v/>
      </c>
      <c r="S2046" s="197" t="str">
        <f t="shared" si="759"/>
        <v/>
      </c>
    </row>
    <row r="2047" spans="1:19" hidden="1">
      <c r="A2047" s="224" t="s">
        <v>162</v>
      </c>
      <c r="B2047" s="225"/>
      <c r="C2047" s="221"/>
      <c r="D2047" s="222"/>
      <c r="E2047" s="223"/>
      <c r="F2047" s="126">
        <f t="shared" si="753"/>
        <v>0</v>
      </c>
      <c r="G2047" s="206"/>
      <c r="H2047" s="207"/>
      <c r="I2047" s="182">
        <f t="shared" si="754"/>
        <v>0</v>
      </c>
      <c r="J2047" s="182">
        <f t="shared" si="755"/>
        <v>0</v>
      </c>
      <c r="K2047" s="179"/>
      <c r="L2047" s="183">
        <f t="shared" si="756"/>
        <v>0</v>
      </c>
      <c r="M2047" s="183">
        <f t="shared" si="756"/>
        <v>0</v>
      </c>
      <c r="N2047" s="182">
        <f t="shared" si="757"/>
        <v>0</v>
      </c>
      <c r="O2047" s="182">
        <f t="shared" si="758"/>
        <v>0</v>
      </c>
      <c r="P2047" s="181"/>
      <c r="Q2047" s="199"/>
      <c r="R2047" s="197" t="str">
        <f t="shared" si="760"/>
        <v/>
      </c>
      <c r="S2047" s="197" t="str">
        <f t="shared" si="759"/>
        <v/>
      </c>
    </row>
    <row r="2048" spans="1:19" hidden="1">
      <c r="A2048" s="224" t="s">
        <v>162</v>
      </c>
      <c r="B2048" s="225"/>
      <c r="C2048" s="221"/>
      <c r="D2048" s="222"/>
      <c r="E2048" s="223"/>
      <c r="F2048" s="126">
        <f t="shared" si="753"/>
        <v>0</v>
      </c>
      <c r="G2048" s="206"/>
      <c r="H2048" s="207"/>
      <c r="I2048" s="182">
        <f t="shared" si="754"/>
        <v>0</v>
      </c>
      <c r="J2048" s="182">
        <f t="shared" si="755"/>
        <v>0</v>
      </c>
      <c r="K2048" s="179"/>
      <c r="L2048" s="183">
        <f t="shared" si="756"/>
        <v>0</v>
      </c>
      <c r="M2048" s="183">
        <f t="shared" si="756"/>
        <v>0</v>
      </c>
      <c r="N2048" s="182">
        <f t="shared" si="757"/>
        <v>0</v>
      </c>
      <c r="O2048" s="182">
        <f t="shared" si="758"/>
        <v>0</v>
      </c>
      <c r="P2048" s="181"/>
      <c r="Q2048" s="199"/>
      <c r="R2048" s="197" t="str">
        <f t="shared" si="760"/>
        <v/>
      </c>
      <c r="S2048" s="197" t="str">
        <f t="shared" si="759"/>
        <v/>
      </c>
    </row>
    <row r="2049" spans="1:19" hidden="1">
      <c r="A2049" s="224" t="s">
        <v>162</v>
      </c>
      <c r="B2049" s="225"/>
      <c r="C2049" s="221"/>
      <c r="D2049" s="222"/>
      <c r="E2049" s="223"/>
      <c r="F2049" s="126">
        <f t="shared" si="753"/>
        <v>0</v>
      </c>
      <c r="G2049" s="206"/>
      <c r="H2049" s="207"/>
      <c r="I2049" s="182">
        <f t="shared" si="754"/>
        <v>0</v>
      </c>
      <c r="J2049" s="182">
        <f t="shared" si="755"/>
        <v>0</v>
      </c>
      <c r="K2049" s="179"/>
      <c r="L2049" s="183">
        <f t="shared" si="756"/>
        <v>0</v>
      </c>
      <c r="M2049" s="183">
        <f t="shared" si="756"/>
        <v>0</v>
      </c>
      <c r="N2049" s="182">
        <f t="shared" si="757"/>
        <v>0</v>
      </c>
      <c r="O2049" s="182">
        <f t="shared" si="758"/>
        <v>0</v>
      </c>
      <c r="P2049" s="181"/>
      <c r="Q2049" s="199"/>
      <c r="R2049" s="197" t="str">
        <f t="shared" si="760"/>
        <v/>
      </c>
      <c r="S2049" s="197" t="str">
        <f t="shared" si="759"/>
        <v/>
      </c>
    </row>
    <row r="2050" spans="1:19" hidden="1">
      <c r="A2050" s="224" t="s">
        <v>162</v>
      </c>
      <c r="B2050" s="225"/>
      <c r="C2050" s="221"/>
      <c r="D2050" s="222"/>
      <c r="E2050" s="223"/>
      <c r="F2050" s="126">
        <f t="shared" si="753"/>
        <v>0</v>
      </c>
      <c r="G2050" s="206"/>
      <c r="H2050" s="207"/>
      <c r="I2050" s="182">
        <f t="shared" si="754"/>
        <v>0</v>
      </c>
      <c r="J2050" s="182">
        <f t="shared" si="755"/>
        <v>0</v>
      </c>
      <c r="K2050" s="179"/>
      <c r="L2050" s="183">
        <f t="shared" si="756"/>
        <v>0</v>
      </c>
      <c r="M2050" s="183">
        <f t="shared" si="756"/>
        <v>0</v>
      </c>
      <c r="N2050" s="182">
        <f t="shared" si="757"/>
        <v>0</v>
      </c>
      <c r="O2050" s="182">
        <f t="shared" si="758"/>
        <v>0</v>
      </c>
      <c r="P2050" s="181"/>
      <c r="Q2050" s="199"/>
      <c r="R2050" s="197" t="str">
        <f t="shared" si="760"/>
        <v/>
      </c>
      <c r="S2050" s="197" t="str">
        <f t="shared" si="759"/>
        <v/>
      </c>
    </row>
    <row r="2051" spans="1:19" hidden="1">
      <c r="A2051" s="224" t="s">
        <v>162</v>
      </c>
      <c r="B2051" s="225"/>
      <c r="C2051" s="221"/>
      <c r="D2051" s="222"/>
      <c r="E2051" s="223"/>
      <c r="F2051" s="126">
        <f t="shared" si="753"/>
        <v>0</v>
      </c>
      <c r="G2051" s="206"/>
      <c r="H2051" s="207"/>
      <c r="I2051" s="182">
        <f t="shared" si="754"/>
        <v>0</v>
      </c>
      <c r="J2051" s="182">
        <f t="shared" si="755"/>
        <v>0</v>
      </c>
      <c r="K2051" s="179"/>
      <c r="L2051" s="183">
        <f t="shared" si="756"/>
        <v>0</v>
      </c>
      <c r="M2051" s="183">
        <f t="shared" si="756"/>
        <v>0</v>
      </c>
      <c r="N2051" s="182">
        <f t="shared" si="757"/>
        <v>0</v>
      </c>
      <c r="O2051" s="182">
        <f t="shared" si="758"/>
        <v>0</v>
      </c>
      <c r="P2051" s="181"/>
      <c r="Q2051" s="199"/>
      <c r="R2051" s="197" t="str">
        <f t="shared" si="760"/>
        <v/>
      </c>
      <c r="S2051" s="197" t="str">
        <f t="shared" si="759"/>
        <v/>
      </c>
    </row>
    <row r="2052" spans="1:19" hidden="1">
      <c r="A2052" s="224" t="s">
        <v>162</v>
      </c>
      <c r="B2052" s="225"/>
      <c r="C2052" s="221"/>
      <c r="D2052" s="222"/>
      <c r="E2052" s="223"/>
      <c r="F2052" s="126">
        <f t="shared" si="753"/>
        <v>0</v>
      </c>
      <c r="G2052" s="206"/>
      <c r="H2052" s="207"/>
      <c r="I2052" s="182">
        <f t="shared" si="754"/>
        <v>0</v>
      </c>
      <c r="J2052" s="182">
        <f t="shared" si="755"/>
        <v>0</v>
      </c>
      <c r="K2052" s="179"/>
      <c r="L2052" s="183">
        <f t="shared" si="756"/>
        <v>0</v>
      </c>
      <c r="M2052" s="183">
        <f t="shared" si="756"/>
        <v>0</v>
      </c>
      <c r="N2052" s="182">
        <f t="shared" si="757"/>
        <v>0</v>
      </c>
      <c r="O2052" s="182">
        <f t="shared" si="758"/>
        <v>0</v>
      </c>
      <c r="P2052" s="181"/>
      <c r="Q2052" s="199"/>
      <c r="R2052" s="197" t="str">
        <f t="shared" si="760"/>
        <v/>
      </c>
      <c r="S2052" s="197" t="str">
        <f t="shared" si="759"/>
        <v/>
      </c>
    </row>
    <row r="2053" spans="1:19" hidden="1">
      <c r="A2053" s="224" t="s">
        <v>162</v>
      </c>
      <c r="B2053" s="225"/>
      <c r="C2053" s="221"/>
      <c r="D2053" s="222"/>
      <c r="E2053" s="223"/>
      <c r="F2053" s="126">
        <f t="shared" si="753"/>
        <v>0</v>
      </c>
      <c r="G2053" s="206"/>
      <c r="H2053" s="207"/>
      <c r="I2053" s="182">
        <f t="shared" si="754"/>
        <v>0</v>
      </c>
      <c r="J2053" s="182">
        <f t="shared" si="755"/>
        <v>0</v>
      </c>
      <c r="K2053" s="179"/>
      <c r="L2053" s="183">
        <f t="shared" si="756"/>
        <v>0</v>
      </c>
      <c r="M2053" s="183">
        <f t="shared" si="756"/>
        <v>0</v>
      </c>
      <c r="N2053" s="182">
        <f t="shared" si="757"/>
        <v>0</v>
      </c>
      <c r="O2053" s="182">
        <f t="shared" si="758"/>
        <v>0</v>
      </c>
      <c r="P2053" s="181"/>
      <c r="Q2053" s="199"/>
      <c r="R2053" s="197" t="str">
        <f t="shared" si="760"/>
        <v/>
      </c>
      <c r="S2053" s="197" t="str">
        <f t="shared" si="759"/>
        <v/>
      </c>
    </row>
    <row r="2054" spans="1:19" hidden="1">
      <c r="A2054" s="224" t="s">
        <v>162</v>
      </c>
      <c r="B2054" s="225"/>
      <c r="C2054" s="221"/>
      <c r="D2054" s="222"/>
      <c r="E2054" s="223"/>
      <c r="F2054" s="126">
        <f t="shared" si="753"/>
        <v>0</v>
      </c>
      <c r="G2054" s="206"/>
      <c r="H2054" s="207"/>
      <c r="I2054" s="182">
        <f t="shared" si="754"/>
        <v>0</v>
      </c>
      <c r="J2054" s="182">
        <f t="shared" si="755"/>
        <v>0</v>
      </c>
      <c r="K2054" s="179"/>
      <c r="L2054" s="183">
        <f t="shared" si="756"/>
        <v>0</v>
      </c>
      <c r="M2054" s="183">
        <f t="shared" si="756"/>
        <v>0</v>
      </c>
      <c r="N2054" s="182">
        <f t="shared" si="757"/>
        <v>0</v>
      </c>
      <c r="O2054" s="182">
        <f t="shared" si="758"/>
        <v>0</v>
      </c>
      <c r="P2054" s="181"/>
      <c r="Q2054" s="199"/>
      <c r="R2054" s="197" t="str">
        <f t="shared" si="760"/>
        <v/>
      </c>
      <c r="S2054" s="197" t="str">
        <f t="shared" si="759"/>
        <v/>
      </c>
    </row>
    <row r="2055" spans="1:19" hidden="1">
      <c r="A2055" s="224" t="s">
        <v>162</v>
      </c>
      <c r="B2055" s="225"/>
      <c r="C2055" s="221"/>
      <c r="D2055" s="222"/>
      <c r="E2055" s="223"/>
      <c r="F2055" s="126">
        <f t="shared" si="753"/>
        <v>0</v>
      </c>
      <c r="G2055" s="206"/>
      <c r="H2055" s="207"/>
      <c r="I2055" s="182">
        <f t="shared" si="754"/>
        <v>0</v>
      </c>
      <c r="J2055" s="182">
        <f t="shared" si="755"/>
        <v>0</v>
      </c>
      <c r="K2055" s="179"/>
      <c r="L2055" s="183">
        <f t="shared" si="756"/>
        <v>0</v>
      </c>
      <c r="M2055" s="183">
        <f t="shared" si="756"/>
        <v>0</v>
      </c>
      <c r="N2055" s="182">
        <f t="shared" si="757"/>
        <v>0</v>
      </c>
      <c r="O2055" s="182">
        <f t="shared" si="758"/>
        <v>0</v>
      </c>
      <c r="P2055" s="181"/>
      <c r="Q2055" s="199"/>
      <c r="R2055" s="197" t="str">
        <f t="shared" si="760"/>
        <v/>
      </c>
      <c r="S2055" s="197" t="str">
        <f t="shared" si="759"/>
        <v/>
      </c>
    </row>
    <row r="2056" spans="1:19" hidden="1">
      <c r="A2056" s="224" t="s">
        <v>162</v>
      </c>
      <c r="B2056" s="225"/>
      <c r="C2056" s="221"/>
      <c r="D2056" s="222"/>
      <c r="E2056" s="223"/>
      <c r="F2056" s="126">
        <f t="shared" si="753"/>
        <v>0</v>
      </c>
      <c r="G2056" s="206"/>
      <c r="H2056" s="207"/>
      <c r="I2056" s="182">
        <f t="shared" si="754"/>
        <v>0</v>
      </c>
      <c r="J2056" s="182">
        <f t="shared" si="755"/>
        <v>0</v>
      </c>
      <c r="K2056" s="179"/>
      <c r="L2056" s="183">
        <f t="shared" si="756"/>
        <v>0</v>
      </c>
      <c r="M2056" s="183">
        <f t="shared" si="756"/>
        <v>0</v>
      </c>
      <c r="N2056" s="182">
        <f t="shared" si="757"/>
        <v>0</v>
      </c>
      <c r="O2056" s="182">
        <f t="shared" si="758"/>
        <v>0</v>
      </c>
      <c r="P2056" s="181"/>
      <c r="Q2056" s="199"/>
      <c r="R2056" s="197" t="str">
        <f t="shared" si="760"/>
        <v/>
      </c>
      <c r="S2056" s="197" t="str">
        <f t="shared" si="759"/>
        <v/>
      </c>
    </row>
    <row r="2057" spans="1:19" hidden="1">
      <c r="A2057" s="224" t="s">
        <v>162</v>
      </c>
      <c r="B2057" s="225"/>
      <c r="C2057" s="221"/>
      <c r="D2057" s="222"/>
      <c r="E2057" s="223"/>
      <c r="F2057" s="126">
        <f t="shared" si="753"/>
        <v>0</v>
      </c>
      <c r="G2057" s="206"/>
      <c r="H2057" s="207"/>
      <c r="I2057" s="182">
        <f t="shared" si="754"/>
        <v>0</v>
      </c>
      <c r="J2057" s="182">
        <f t="shared" si="755"/>
        <v>0</v>
      </c>
      <c r="K2057" s="179"/>
      <c r="L2057" s="183">
        <f t="shared" si="756"/>
        <v>0</v>
      </c>
      <c r="M2057" s="183">
        <f t="shared" si="756"/>
        <v>0</v>
      </c>
      <c r="N2057" s="182">
        <f t="shared" si="757"/>
        <v>0</v>
      </c>
      <c r="O2057" s="182">
        <f t="shared" si="758"/>
        <v>0</v>
      </c>
      <c r="P2057" s="181"/>
      <c r="Q2057" s="199"/>
      <c r="R2057" s="197" t="str">
        <f t="shared" si="760"/>
        <v/>
      </c>
      <c r="S2057" s="197" t="str">
        <f t="shared" si="759"/>
        <v/>
      </c>
    </row>
    <row r="2058" spans="1:19" hidden="1">
      <c r="A2058" s="224" t="s">
        <v>162</v>
      </c>
      <c r="B2058" s="225"/>
      <c r="C2058" s="221"/>
      <c r="D2058" s="222"/>
      <c r="E2058" s="223"/>
      <c r="F2058" s="126">
        <f t="shared" si="753"/>
        <v>0</v>
      </c>
      <c r="G2058" s="206"/>
      <c r="H2058" s="207"/>
      <c r="I2058" s="182">
        <f t="shared" si="754"/>
        <v>0</v>
      </c>
      <c r="J2058" s="182">
        <f t="shared" si="755"/>
        <v>0</v>
      </c>
      <c r="K2058" s="179"/>
      <c r="L2058" s="183">
        <f t="shared" si="756"/>
        <v>0</v>
      </c>
      <c r="M2058" s="183">
        <f t="shared" si="756"/>
        <v>0</v>
      </c>
      <c r="N2058" s="182">
        <f t="shared" si="757"/>
        <v>0</v>
      </c>
      <c r="O2058" s="182">
        <f t="shared" si="758"/>
        <v>0</v>
      </c>
      <c r="P2058" s="181"/>
      <c r="Q2058" s="199"/>
      <c r="R2058" s="197" t="str">
        <f t="shared" si="760"/>
        <v/>
      </c>
      <c r="S2058" s="197" t="str">
        <f t="shared" si="759"/>
        <v/>
      </c>
    </row>
    <row r="2059" spans="1:19" hidden="1">
      <c r="A2059" s="111" t="s">
        <v>10</v>
      </c>
      <c r="B2059" s="112"/>
      <c r="C2059" s="113" t="s">
        <v>11</v>
      </c>
      <c r="D2059" s="114"/>
      <c r="E2059" s="240"/>
      <c r="F2059" s="116"/>
      <c r="G2059" s="117"/>
      <c r="H2059" s="117"/>
      <c r="I2059" s="174"/>
      <c r="J2059" s="174"/>
      <c r="K2059" s="247">
        <f>SUM(J2061:J2272)</f>
        <v>0</v>
      </c>
      <c r="L2059" s="117"/>
      <c r="M2059" s="117"/>
      <c r="N2059" s="174"/>
      <c r="O2059" s="176"/>
      <c r="P2059" s="175">
        <f>SUM(O2061:O2272)</f>
        <v>0</v>
      </c>
      <c r="Q2059" s="198" t="str">
        <f>IF(OR(K2059&gt;0,P2059&gt;0),"X","")</f>
        <v/>
      </c>
      <c r="R2059" s="197" t="str">
        <f t="shared" si="760"/>
        <v/>
      </c>
      <c r="S2059" s="197" t="str">
        <f t="shared" si="759"/>
        <v/>
      </c>
    </row>
    <row r="2060" spans="1:19" hidden="1">
      <c r="A2060" s="200" t="s">
        <v>2274</v>
      </c>
      <c r="B2060" s="205"/>
      <c r="C2060" s="127" t="s">
        <v>2275</v>
      </c>
      <c r="D2060" s="121"/>
      <c r="E2060" s="301"/>
      <c r="F2060" s="277"/>
      <c r="G2060" s="253"/>
      <c r="H2060" s="253"/>
      <c r="I2060" s="254"/>
      <c r="J2060" s="255"/>
      <c r="K2060" s="179"/>
      <c r="L2060" s="290"/>
      <c r="M2060" s="253"/>
      <c r="N2060" s="254"/>
      <c r="O2060" s="255"/>
      <c r="P2060" s="181"/>
      <c r="Q2060" s="198" t="str">
        <f>IF(OR(SUM(J2061:J2080)&gt;0,SUM(O2061:O2080)&gt;0),"xx","")</f>
        <v/>
      </c>
      <c r="R2060" s="197" t="str">
        <f t="shared" si="760"/>
        <v/>
      </c>
      <c r="S2060" s="197" t="str">
        <f t="shared" si="759"/>
        <v/>
      </c>
    </row>
    <row r="2061" spans="1:19" hidden="1">
      <c r="A2061" s="200">
        <v>55960</v>
      </c>
      <c r="B2061" s="205" t="s">
        <v>230</v>
      </c>
      <c r="C2061" s="127" t="s">
        <v>2276</v>
      </c>
      <c r="D2061" s="121" t="s">
        <v>232</v>
      </c>
      <c r="E2061" s="122">
        <v>4.84</v>
      </c>
      <c r="F2061" s="123">
        <f t="shared" ref="F2061:F2080" si="761">IF(E2061=0,0,ROUND(E2061*(1+E$10)*(1-E$11),2))</f>
        <v>5.84</v>
      </c>
      <c r="G2061" s="206"/>
      <c r="H2061" s="183"/>
      <c r="I2061" s="182">
        <f t="shared" ref="I2061:I2080" si="762">IF(ISBLANK(E2061),0,ROUND(F2061*G2061,2))</f>
        <v>0</v>
      </c>
      <c r="J2061" s="182">
        <f t="shared" ref="J2061:J2080" si="763">IF(ISBLANK(G2061),0,ROUND(G2061*H2061,2))</f>
        <v>0</v>
      </c>
      <c r="K2061" s="179"/>
      <c r="L2061" s="183">
        <f t="shared" ref="L2061:M2080" si="764">G2061</f>
        <v>0</v>
      </c>
      <c r="M2061" s="183">
        <f t="shared" si="764"/>
        <v>0</v>
      </c>
      <c r="N2061" s="184">
        <f t="shared" ref="N2061:N2080" si="765">IF(ISBLANK(E2061),0,ROUND(F2061*L2061,2))</f>
        <v>0</v>
      </c>
      <c r="O2061" s="184">
        <f t="shared" ref="O2061:O2080" si="766">IF(ISBLANK(L2061),0,ROUND(L2061*M2061,2))</f>
        <v>0</v>
      </c>
      <c r="P2061" s="181"/>
      <c r="Q2061" s="198"/>
      <c r="R2061" s="197" t="str">
        <f t="shared" si="760"/>
        <v/>
      </c>
      <c r="S2061" s="197" t="str">
        <f t="shared" si="759"/>
        <v/>
      </c>
    </row>
    <row r="2062" spans="1:19" ht="25.5" hidden="1">
      <c r="A2062" s="200">
        <v>100328</v>
      </c>
      <c r="B2062" s="205" t="s">
        <v>230</v>
      </c>
      <c r="C2062" s="127" t="s">
        <v>2277</v>
      </c>
      <c r="D2062" s="125" t="s">
        <v>232</v>
      </c>
      <c r="E2062" s="122">
        <v>10.35</v>
      </c>
      <c r="F2062" s="123">
        <f t="shared" si="761"/>
        <v>12.48</v>
      </c>
      <c r="G2062" s="206"/>
      <c r="H2062" s="183"/>
      <c r="I2062" s="182">
        <f t="shared" si="762"/>
        <v>0</v>
      </c>
      <c r="J2062" s="182">
        <f t="shared" si="763"/>
        <v>0</v>
      </c>
      <c r="K2062" s="179"/>
      <c r="L2062" s="183">
        <f t="shared" si="764"/>
        <v>0</v>
      </c>
      <c r="M2062" s="183">
        <f t="shared" si="764"/>
        <v>0</v>
      </c>
      <c r="N2062" s="184">
        <f t="shared" si="765"/>
        <v>0</v>
      </c>
      <c r="O2062" s="184">
        <f t="shared" si="766"/>
        <v>0</v>
      </c>
      <c r="P2062" s="181"/>
      <c r="Q2062" s="198"/>
      <c r="R2062" s="197" t="str">
        <f t="shared" si="760"/>
        <v/>
      </c>
      <c r="S2062" s="197" t="str">
        <f t="shared" si="759"/>
        <v/>
      </c>
    </row>
    <row r="2063" spans="1:19" ht="25.5" hidden="1">
      <c r="A2063" s="200">
        <v>100329</v>
      </c>
      <c r="B2063" s="205" t="s">
        <v>230</v>
      </c>
      <c r="C2063" s="127" t="s">
        <v>2278</v>
      </c>
      <c r="D2063" s="125" t="s">
        <v>232</v>
      </c>
      <c r="E2063" s="122">
        <v>13.08</v>
      </c>
      <c r="F2063" s="123">
        <f t="shared" si="761"/>
        <v>15.77</v>
      </c>
      <c r="G2063" s="206"/>
      <c r="H2063" s="183"/>
      <c r="I2063" s="182">
        <f t="shared" si="762"/>
        <v>0</v>
      </c>
      <c r="J2063" s="182">
        <f t="shared" si="763"/>
        <v>0</v>
      </c>
      <c r="K2063" s="179"/>
      <c r="L2063" s="183">
        <f t="shared" si="764"/>
        <v>0</v>
      </c>
      <c r="M2063" s="183">
        <f t="shared" si="764"/>
        <v>0</v>
      </c>
      <c r="N2063" s="184">
        <f t="shared" si="765"/>
        <v>0</v>
      </c>
      <c r="O2063" s="184">
        <f t="shared" si="766"/>
        <v>0</v>
      </c>
      <c r="P2063" s="181"/>
      <c r="Q2063" s="198"/>
      <c r="R2063" s="197" t="str">
        <f t="shared" si="760"/>
        <v/>
      </c>
      <c r="S2063" s="197" t="str">
        <f t="shared" si="759"/>
        <v/>
      </c>
    </row>
    <row r="2064" spans="1:19" ht="25.5" hidden="1">
      <c r="A2064" s="200">
        <v>100330</v>
      </c>
      <c r="B2064" s="205" t="s">
        <v>230</v>
      </c>
      <c r="C2064" s="127" t="s">
        <v>2279</v>
      </c>
      <c r="D2064" s="125" t="s">
        <v>232</v>
      </c>
      <c r="E2064" s="122">
        <v>14</v>
      </c>
      <c r="F2064" s="123">
        <f t="shared" si="761"/>
        <v>16.88</v>
      </c>
      <c r="G2064" s="206"/>
      <c r="H2064" s="183"/>
      <c r="I2064" s="182">
        <f t="shared" si="762"/>
        <v>0</v>
      </c>
      <c r="J2064" s="182">
        <f t="shared" si="763"/>
        <v>0</v>
      </c>
      <c r="K2064" s="179"/>
      <c r="L2064" s="183">
        <f t="shared" si="764"/>
        <v>0</v>
      </c>
      <c r="M2064" s="183">
        <f t="shared" si="764"/>
        <v>0</v>
      </c>
      <c r="N2064" s="184">
        <f t="shared" si="765"/>
        <v>0</v>
      </c>
      <c r="O2064" s="184">
        <f t="shared" si="766"/>
        <v>0</v>
      </c>
      <c r="P2064" s="181"/>
      <c r="Q2064" s="198"/>
      <c r="R2064" s="197" t="str">
        <f t="shared" si="760"/>
        <v/>
      </c>
      <c r="S2064" s="197" t="str">
        <f t="shared" si="759"/>
        <v/>
      </c>
    </row>
    <row r="2065" spans="1:19" ht="25.5" hidden="1">
      <c r="A2065" s="200">
        <v>100331</v>
      </c>
      <c r="B2065" s="205" t="s">
        <v>230</v>
      </c>
      <c r="C2065" s="127" t="s">
        <v>2280</v>
      </c>
      <c r="D2065" s="125" t="s">
        <v>232</v>
      </c>
      <c r="E2065" s="122">
        <v>18.68</v>
      </c>
      <c r="F2065" s="123">
        <f t="shared" si="761"/>
        <v>22.52</v>
      </c>
      <c r="G2065" s="206"/>
      <c r="H2065" s="183"/>
      <c r="I2065" s="182">
        <f t="shared" si="762"/>
        <v>0</v>
      </c>
      <c r="J2065" s="182">
        <f t="shared" si="763"/>
        <v>0</v>
      </c>
      <c r="K2065" s="179"/>
      <c r="L2065" s="183">
        <f t="shared" si="764"/>
        <v>0</v>
      </c>
      <c r="M2065" s="183">
        <f t="shared" si="764"/>
        <v>0</v>
      </c>
      <c r="N2065" s="184">
        <f t="shared" si="765"/>
        <v>0</v>
      </c>
      <c r="O2065" s="184">
        <f t="shared" si="766"/>
        <v>0</v>
      </c>
      <c r="P2065" s="181"/>
      <c r="Q2065" s="198"/>
      <c r="R2065" s="197" t="str">
        <f t="shared" si="760"/>
        <v/>
      </c>
      <c r="S2065" s="197" t="str">
        <f t="shared" si="759"/>
        <v/>
      </c>
    </row>
    <row r="2066" spans="1:19" ht="25.5" hidden="1">
      <c r="A2066" s="200">
        <v>97647</v>
      </c>
      <c r="B2066" s="205" t="s">
        <v>230</v>
      </c>
      <c r="C2066" s="127" t="s">
        <v>2281</v>
      </c>
      <c r="D2066" s="125" t="s">
        <v>232</v>
      </c>
      <c r="E2066" s="122">
        <v>2.71</v>
      </c>
      <c r="F2066" s="123">
        <f t="shared" si="761"/>
        <v>3.27</v>
      </c>
      <c r="G2066" s="206"/>
      <c r="H2066" s="183"/>
      <c r="I2066" s="182">
        <f t="shared" si="762"/>
        <v>0</v>
      </c>
      <c r="J2066" s="182">
        <f t="shared" si="763"/>
        <v>0</v>
      </c>
      <c r="K2066" s="179"/>
      <c r="L2066" s="183">
        <f t="shared" si="764"/>
        <v>0</v>
      </c>
      <c r="M2066" s="183">
        <f t="shared" si="764"/>
        <v>0</v>
      </c>
      <c r="N2066" s="184">
        <f t="shared" si="765"/>
        <v>0</v>
      </c>
      <c r="O2066" s="184">
        <f t="shared" si="766"/>
        <v>0</v>
      </c>
      <c r="P2066" s="181"/>
      <c r="Q2066" s="198"/>
      <c r="R2066" s="197" t="str">
        <f t="shared" si="760"/>
        <v/>
      </c>
      <c r="S2066" s="197" t="str">
        <f t="shared" si="759"/>
        <v/>
      </c>
    </row>
    <row r="2067" spans="1:19" ht="25.5" hidden="1">
      <c r="A2067" s="200">
        <v>97649</v>
      </c>
      <c r="B2067" s="205" t="s">
        <v>230</v>
      </c>
      <c r="C2067" s="127" t="s">
        <v>2282</v>
      </c>
      <c r="D2067" s="125" t="s">
        <v>232</v>
      </c>
      <c r="E2067" s="122">
        <v>3.41</v>
      </c>
      <c r="F2067" s="123">
        <f t="shared" si="761"/>
        <v>4.1100000000000003</v>
      </c>
      <c r="G2067" s="206"/>
      <c r="H2067" s="183"/>
      <c r="I2067" s="182">
        <f t="shared" si="762"/>
        <v>0</v>
      </c>
      <c r="J2067" s="182">
        <f t="shared" si="763"/>
        <v>0</v>
      </c>
      <c r="K2067" s="179"/>
      <c r="L2067" s="183">
        <f t="shared" si="764"/>
        <v>0</v>
      </c>
      <c r="M2067" s="183">
        <f t="shared" si="764"/>
        <v>0</v>
      </c>
      <c r="N2067" s="184">
        <f t="shared" si="765"/>
        <v>0</v>
      </c>
      <c r="O2067" s="184">
        <f t="shared" si="766"/>
        <v>0</v>
      </c>
      <c r="P2067" s="181"/>
      <c r="Q2067" s="198"/>
      <c r="R2067" s="197" t="str">
        <f t="shared" si="760"/>
        <v/>
      </c>
      <c r="S2067" s="197" t="str">
        <f t="shared" si="759"/>
        <v/>
      </c>
    </row>
    <row r="2068" spans="1:19" ht="25.5" hidden="1">
      <c r="A2068" s="200">
        <v>97650</v>
      </c>
      <c r="B2068" s="205" t="s">
        <v>230</v>
      </c>
      <c r="C2068" s="127" t="s">
        <v>2283</v>
      </c>
      <c r="D2068" s="121" t="s">
        <v>232</v>
      </c>
      <c r="E2068" s="122">
        <v>5.84</v>
      </c>
      <c r="F2068" s="123">
        <f t="shared" si="761"/>
        <v>7.04</v>
      </c>
      <c r="G2068" s="206"/>
      <c r="H2068" s="183"/>
      <c r="I2068" s="182">
        <f t="shared" si="762"/>
        <v>0</v>
      </c>
      <c r="J2068" s="182">
        <f t="shared" si="763"/>
        <v>0</v>
      </c>
      <c r="K2068" s="179"/>
      <c r="L2068" s="183">
        <f t="shared" si="764"/>
        <v>0</v>
      </c>
      <c r="M2068" s="183">
        <f t="shared" si="764"/>
        <v>0</v>
      </c>
      <c r="N2068" s="184">
        <f t="shared" si="765"/>
        <v>0</v>
      </c>
      <c r="O2068" s="184">
        <f t="shared" si="766"/>
        <v>0</v>
      </c>
      <c r="P2068" s="181"/>
      <c r="Q2068" s="198"/>
      <c r="R2068" s="197" t="str">
        <f t="shared" si="760"/>
        <v/>
      </c>
      <c r="S2068" s="197" t="str">
        <f t="shared" si="759"/>
        <v/>
      </c>
    </row>
    <row r="2069" spans="1:19" ht="25.5" hidden="1">
      <c r="A2069" s="200">
        <v>97651</v>
      </c>
      <c r="B2069" s="205" t="s">
        <v>230</v>
      </c>
      <c r="C2069" s="127" t="s">
        <v>2284</v>
      </c>
      <c r="D2069" s="121" t="s">
        <v>274</v>
      </c>
      <c r="E2069" s="122">
        <v>64.61</v>
      </c>
      <c r="F2069" s="123">
        <f t="shared" si="761"/>
        <v>77.89</v>
      </c>
      <c r="G2069" s="206"/>
      <c r="H2069" s="183"/>
      <c r="I2069" s="182">
        <f t="shared" si="762"/>
        <v>0</v>
      </c>
      <c r="J2069" s="182">
        <f t="shared" si="763"/>
        <v>0</v>
      </c>
      <c r="K2069" s="179"/>
      <c r="L2069" s="183">
        <f t="shared" si="764"/>
        <v>0</v>
      </c>
      <c r="M2069" s="183">
        <f t="shared" si="764"/>
        <v>0</v>
      </c>
      <c r="N2069" s="184">
        <f t="shared" si="765"/>
        <v>0</v>
      </c>
      <c r="O2069" s="184">
        <f t="shared" si="766"/>
        <v>0</v>
      </c>
      <c r="P2069" s="181"/>
      <c r="Q2069" s="198"/>
      <c r="R2069" s="197" t="str">
        <f t="shared" si="760"/>
        <v/>
      </c>
      <c r="S2069" s="197" t="str">
        <f t="shared" si="759"/>
        <v/>
      </c>
    </row>
    <row r="2070" spans="1:19" ht="25.5" hidden="1">
      <c r="A2070" s="200">
        <v>97652</v>
      </c>
      <c r="B2070" s="205" t="s">
        <v>230</v>
      </c>
      <c r="C2070" s="127" t="s">
        <v>2285</v>
      </c>
      <c r="D2070" s="121" t="s">
        <v>274</v>
      </c>
      <c r="E2070" s="122">
        <v>146.47999999999999</v>
      </c>
      <c r="F2070" s="123">
        <f t="shared" si="761"/>
        <v>176.6</v>
      </c>
      <c r="G2070" s="206"/>
      <c r="H2070" s="183"/>
      <c r="I2070" s="182">
        <f t="shared" si="762"/>
        <v>0</v>
      </c>
      <c r="J2070" s="182">
        <f t="shared" si="763"/>
        <v>0</v>
      </c>
      <c r="K2070" s="179"/>
      <c r="L2070" s="183">
        <f t="shared" si="764"/>
        <v>0</v>
      </c>
      <c r="M2070" s="183">
        <f t="shared" si="764"/>
        <v>0</v>
      </c>
      <c r="N2070" s="184">
        <f t="shared" si="765"/>
        <v>0</v>
      </c>
      <c r="O2070" s="184">
        <f t="shared" si="766"/>
        <v>0</v>
      </c>
      <c r="P2070" s="181"/>
      <c r="Q2070" s="198"/>
      <c r="R2070" s="197" t="str">
        <f t="shared" si="760"/>
        <v/>
      </c>
      <c r="S2070" s="197" t="str">
        <f t="shared" si="759"/>
        <v/>
      </c>
    </row>
    <row r="2071" spans="1:19" ht="25.5" hidden="1">
      <c r="A2071" s="200">
        <v>97653</v>
      </c>
      <c r="B2071" s="205" t="s">
        <v>230</v>
      </c>
      <c r="C2071" s="127" t="s">
        <v>2286</v>
      </c>
      <c r="D2071" s="121" t="s">
        <v>274</v>
      </c>
      <c r="E2071" s="122">
        <v>100.43</v>
      </c>
      <c r="F2071" s="123">
        <f t="shared" si="761"/>
        <v>121.08</v>
      </c>
      <c r="G2071" s="206"/>
      <c r="H2071" s="183"/>
      <c r="I2071" s="182">
        <f t="shared" si="762"/>
        <v>0</v>
      </c>
      <c r="J2071" s="182">
        <f t="shared" si="763"/>
        <v>0</v>
      </c>
      <c r="K2071" s="179"/>
      <c r="L2071" s="183">
        <f t="shared" si="764"/>
        <v>0</v>
      </c>
      <c r="M2071" s="183">
        <f t="shared" si="764"/>
        <v>0</v>
      </c>
      <c r="N2071" s="184">
        <f t="shared" si="765"/>
        <v>0</v>
      </c>
      <c r="O2071" s="184">
        <f t="shared" si="766"/>
        <v>0</v>
      </c>
      <c r="P2071" s="181"/>
      <c r="Q2071" s="198"/>
      <c r="R2071" s="197" t="str">
        <f t="shared" si="760"/>
        <v/>
      </c>
      <c r="S2071" s="197" t="str">
        <f t="shared" si="759"/>
        <v/>
      </c>
    </row>
    <row r="2072" spans="1:19" ht="25.5" hidden="1">
      <c r="A2072" s="200">
        <v>97654</v>
      </c>
      <c r="B2072" s="205" t="s">
        <v>230</v>
      </c>
      <c r="C2072" s="127" t="s">
        <v>2287</v>
      </c>
      <c r="D2072" s="121" t="s">
        <v>274</v>
      </c>
      <c r="E2072" s="122">
        <v>122.85</v>
      </c>
      <c r="F2072" s="123">
        <f t="shared" si="761"/>
        <v>148.11000000000001</v>
      </c>
      <c r="G2072" s="206"/>
      <c r="H2072" s="183"/>
      <c r="I2072" s="182">
        <f t="shared" si="762"/>
        <v>0</v>
      </c>
      <c r="J2072" s="182">
        <f t="shared" si="763"/>
        <v>0</v>
      </c>
      <c r="K2072" s="179"/>
      <c r="L2072" s="183">
        <f t="shared" si="764"/>
        <v>0</v>
      </c>
      <c r="M2072" s="183">
        <f t="shared" si="764"/>
        <v>0</v>
      </c>
      <c r="N2072" s="184">
        <f t="shared" si="765"/>
        <v>0</v>
      </c>
      <c r="O2072" s="184">
        <f t="shared" si="766"/>
        <v>0</v>
      </c>
      <c r="P2072" s="181"/>
      <c r="Q2072" s="198"/>
      <c r="R2072" s="197" t="str">
        <f t="shared" si="760"/>
        <v/>
      </c>
      <c r="S2072" s="197" t="str">
        <f t="shared" si="759"/>
        <v/>
      </c>
    </row>
    <row r="2073" spans="1:19" ht="25.5" hidden="1">
      <c r="A2073" s="200">
        <v>97655</v>
      </c>
      <c r="B2073" s="205" t="s">
        <v>230</v>
      </c>
      <c r="C2073" s="127" t="s">
        <v>2288</v>
      </c>
      <c r="D2073" s="121" t="s">
        <v>232</v>
      </c>
      <c r="E2073" s="122">
        <v>17.03</v>
      </c>
      <c r="F2073" s="123">
        <f t="shared" si="761"/>
        <v>20.53</v>
      </c>
      <c r="G2073" s="206"/>
      <c r="H2073" s="183"/>
      <c r="I2073" s="182">
        <f t="shared" si="762"/>
        <v>0</v>
      </c>
      <c r="J2073" s="182">
        <f t="shared" si="763"/>
        <v>0</v>
      </c>
      <c r="K2073" s="179"/>
      <c r="L2073" s="183">
        <f t="shared" si="764"/>
        <v>0</v>
      </c>
      <c r="M2073" s="183">
        <f t="shared" si="764"/>
        <v>0</v>
      </c>
      <c r="N2073" s="184">
        <f t="shared" si="765"/>
        <v>0</v>
      </c>
      <c r="O2073" s="184">
        <f t="shared" si="766"/>
        <v>0</v>
      </c>
      <c r="P2073" s="181"/>
      <c r="Q2073" s="198"/>
      <c r="R2073" s="197" t="str">
        <f t="shared" si="760"/>
        <v/>
      </c>
      <c r="S2073" s="197" t="str">
        <f t="shared" si="759"/>
        <v/>
      </c>
    </row>
    <row r="2074" spans="1:19" ht="25.5" hidden="1">
      <c r="A2074" s="200">
        <v>97656</v>
      </c>
      <c r="B2074" s="205" t="s">
        <v>230</v>
      </c>
      <c r="C2074" s="127" t="s">
        <v>2289</v>
      </c>
      <c r="D2074" s="121" t="s">
        <v>274</v>
      </c>
      <c r="E2074" s="122">
        <v>170.3</v>
      </c>
      <c r="F2074" s="123">
        <f t="shared" si="761"/>
        <v>205.31</v>
      </c>
      <c r="G2074" s="206"/>
      <c r="H2074" s="183"/>
      <c r="I2074" s="182">
        <f t="shared" si="762"/>
        <v>0</v>
      </c>
      <c r="J2074" s="182">
        <f t="shared" si="763"/>
        <v>0</v>
      </c>
      <c r="K2074" s="179"/>
      <c r="L2074" s="183">
        <f t="shared" si="764"/>
        <v>0</v>
      </c>
      <c r="M2074" s="183">
        <f t="shared" si="764"/>
        <v>0</v>
      </c>
      <c r="N2074" s="184">
        <f t="shared" si="765"/>
        <v>0</v>
      </c>
      <c r="O2074" s="184">
        <f t="shared" si="766"/>
        <v>0</v>
      </c>
      <c r="P2074" s="181"/>
      <c r="Q2074" s="198"/>
      <c r="R2074" s="197" t="str">
        <f t="shared" si="760"/>
        <v/>
      </c>
      <c r="S2074" s="197" t="str">
        <f t="shared" si="759"/>
        <v/>
      </c>
    </row>
    <row r="2075" spans="1:19" ht="25.5" hidden="1">
      <c r="A2075" s="200">
        <v>97657</v>
      </c>
      <c r="B2075" s="205" t="s">
        <v>230</v>
      </c>
      <c r="C2075" s="127" t="s">
        <v>2290</v>
      </c>
      <c r="D2075" s="121" t="s">
        <v>274</v>
      </c>
      <c r="E2075" s="122">
        <v>337.55</v>
      </c>
      <c r="F2075" s="123">
        <f t="shared" si="761"/>
        <v>406.95</v>
      </c>
      <c r="G2075" s="206"/>
      <c r="H2075" s="183"/>
      <c r="I2075" s="182">
        <f t="shared" si="762"/>
        <v>0</v>
      </c>
      <c r="J2075" s="182">
        <f t="shared" si="763"/>
        <v>0</v>
      </c>
      <c r="K2075" s="179"/>
      <c r="L2075" s="183">
        <f t="shared" si="764"/>
        <v>0</v>
      </c>
      <c r="M2075" s="183">
        <f t="shared" si="764"/>
        <v>0</v>
      </c>
      <c r="N2075" s="184">
        <f t="shared" si="765"/>
        <v>0</v>
      </c>
      <c r="O2075" s="184">
        <f t="shared" si="766"/>
        <v>0</v>
      </c>
      <c r="P2075" s="181"/>
      <c r="Q2075" s="198"/>
      <c r="R2075" s="197" t="str">
        <f t="shared" si="760"/>
        <v/>
      </c>
      <c r="S2075" s="197" t="str">
        <f t="shared" si="759"/>
        <v/>
      </c>
    </row>
    <row r="2076" spans="1:19" ht="25.5" hidden="1">
      <c r="A2076" s="200">
        <v>97658</v>
      </c>
      <c r="B2076" s="205" t="s">
        <v>230</v>
      </c>
      <c r="C2076" s="127" t="s">
        <v>2291</v>
      </c>
      <c r="D2076" s="121" t="s">
        <v>274</v>
      </c>
      <c r="E2076" s="122">
        <v>141.77000000000001</v>
      </c>
      <c r="F2076" s="123">
        <f t="shared" si="761"/>
        <v>170.92</v>
      </c>
      <c r="G2076" s="206"/>
      <c r="H2076" s="183"/>
      <c r="I2076" s="182">
        <f t="shared" si="762"/>
        <v>0</v>
      </c>
      <c r="J2076" s="182">
        <f t="shared" si="763"/>
        <v>0</v>
      </c>
      <c r="K2076" s="179"/>
      <c r="L2076" s="183">
        <f t="shared" si="764"/>
        <v>0</v>
      </c>
      <c r="M2076" s="183">
        <f t="shared" si="764"/>
        <v>0</v>
      </c>
      <c r="N2076" s="184">
        <f t="shared" si="765"/>
        <v>0</v>
      </c>
      <c r="O2076" s="184">
        <f t="shared" si="766"/>
        <v>0</v>
      </c>
      <c r="P2076" s="181"/>
      <c r="Q2076" s="198"/>
      <c r="R2076" s="197" t="str">
        <f t="shared" si="760"/>
        <v/>
      </c>
      <c r="S2076" s="197" t="str">
        <f t="shared" si="759"/>
        <v/>
      </c>
    </row>
    <row r="2077" spans="1:19" ht="25.5" hidden="1">
      <c r="A2077" s="200">
        <v>97659</v>
      </c>
      <c r="B2077" s="205" t="s">
        <v>230</v>
      </c>
      <c r="C2077" s="127" t="s">
        <v>2292</v>
      </c>
      <c r="D2077" s="121" t="s">
        <v>274</v>
      </c>
      <c r="E2077" s="122">
        <v>189.65</v>
      </c>
      <c r="F2077" s="123">
        <f t="shared" si="761"/>
        <v>228.64</v>
      </c>
      <c r="G2077" s="206"/>
      <c r="H2077" s="183"/>
      <c r="I2077" s="182">
        <f t="shared" si="762"/>
        <v>0</v>
      </c>
      <c r="J2077" s="182">
        <f t="shared" si="763"/>
        <v>0</v>
      </c>
      <c r="K2077" s="179"/>
      <c r="L2077" s="183">
        <f t="shared" si="764"/>
        <v>0</v>
      </c>
      <c r="M2077" s="183">
        <f t="shared" si="764"/>
        <v>0</v>
      </c>
      <c r="N2077" s="184">
        <f t="shared" si="765"/>
        <v>0</v>
      </c>
      <c r="O2077" s="184">
        <f t="shared" si="766"/>
        <v>0</v>
      </c>
      <c r="P2077" s="181"/>
      <c r="Q2077" s="198"/>
      <c r="R2077" s="197" t="str">
        <f t="shared" si="760"/>
        <v/>
      </c>
      <c r="S2077" s="197" t="str">
        <f t="shared" si="759"/>
        <v/>
      </c>
    </row>
    <row r="2078" spans="1:19" hidden="1">
      <c r="A2078" s="200">
        <v>85383</v>
      </c>
      <c r="B2078" s="205" t="s">
        <v>292</v>
      </c>
      <c r="C2078" s="127" t="s">
        <v>2293</v>
      </c>
      <c r="D2078" s="121" t="s">
        <v>258</v>
      </c>
      <c r="E2078" s="122">
        <v>3.65</v>
      </c>
      <c r="F2078" s="123">
        <f t="shared" si="761"/>
        <v>4.4000000000000004</v>
      </c>
      <c r="G2078" s="206"/>
      <c r="H2078" s="183"/>
      <c r="I2078" s="182">
        <f t="shared" si="762"/>
        <v>0</v>
      </c>
      <c r="J2078" s="182">
        <f t="shared" si="763"/>
        <v>0</v>
      </c>
      <c r="K2078" s="179"/>
      <c r="L2078" s="183">
        <f t="shared" si="764"/>
        <v>0</v>
      </c>
      <c r="M2078" s="183">
        <f t="shared" si="764"/>
        <v>0</v>
      </c>
      <c r="N2078" s="184">
        <f t="shared" si="765"/>
        <v>0</v>
      </c>
      <c r="O2078" s="184">
        <f t="shared" si="766"/>
        <v>0</v>
      </c>
      <c r="P2078" s="181"/>
      <c r="Q2078" s="198"/>
      <c r="R2078" s="197" t="str">
        <f t="shared" si="760"/>
        <v/>
      </c>
      <c r="S2078" s="197" t="str">
        <f t="shared" si="759"/>
        <v/>
      </c>
    </row>
    <row r="2079" spans="1:19" ht="25.5" hidden="1">
      <c r="A2079" s="200">
        <v>94225</v>
      </c>
      <c r="B2079" s="205" t="s">
        <v>230</v>
      </c>
      <c r="C2079" s="127" t="s">
        <v>2294</v>
      </c>
      <c r="D2079" s="121" t="s">
        <v>232</v>
      </c>
      <c r="E2079" s="122">
        <v>23.75</v>
      </c>
      <c r="F2079" s="123">
        <f t="shared" si="761"/>
        <v>28.63</v>
      </c>
      <c r="G2079" s="206"/>
      <c r="H2079" s="183"/>
      <c r="I2079" s="182">
        <f t="shared" si="762"/>
        <v>0</v>
      </c>
      <c r="J2079" s="182">
        <f t="shared" si="763"/>
        <v>0</v>
      </c>
      <c r="K2079" s="179"/>
      <c r="L2079" s="183">
        <f t="shared" si="764"/>
        <v>0</v>
      </c>
      <c r="M2079" s="183">
        <f t="shared" si="764"/>
        <v>0</v>
      </c>
      <c r="N2079" s="184">
        <f t="shared" si="765"/>
        <v>0</v>
      </c>
      <c r="O2079" s="184">
        <f t="shared" si="766"/>
        <v>0</v>
      </c>
      <c r="P2079" s="181"/>
      <c r="Q2079" s="198"/>
      <c r="R2079" s="197" t="str">
        <f t="shared" si="760"/>
        <v/>
      </c>
      <c r="S2079" s="197" t="str">
        <f t="shared" si="759"/>
        <v/>
      </c>
    </row>
    <row r="2080" spans="1:19" ht="25.5" hidden="1">
      <c r="A2080" s="200">
        <v>94226</v>
      </c>
      <c r="B2080" s="205" t="s">
        <v>230</v>
      </c>
      <c r="C2080" s="127" t="s">
        <v>2295</v>
      </c>
      <c r="D2080" s="121" t="s">
        <v>232</v>
      </c>
      <c r="E2080" s="122">
        <v>12.78</v>
      </c>
      <c r="F2080" s="123">
        <f t="shared" si="761"/>
        <v>15.41</v>
      </c>
      <c r="G2080" s="206"/>
      <c r="H2080" s="183"/>
      <c r="I2080" s="182">
        <f t="shared" si="762"/>
        <v>0</v>
      </c>
      <c r="J2080" s="182">
        <f t="shared" si="763"/>
        <v>0</v>
      </c>
      <c r="K2080" s="179"/>
      <c r="L2080" s="183">
        <f t="shared" si="764"/>
        <v>0</v>
      </c>
      <c r="M2080" s="183">
        <f t="shared" si="764"/>
        <v>0</v>
      </c>
      <c r="N2080" s="184">
        <f t="shared" si="765"/>
        <v>0</v>
      </c>
      <c r="O2080" s="184">
        <f t="shared" si="766"/>
        <v>0</v>
      </c>
      <c r="P2080" s="181"/>
      <c r="Q2080" s="198"/>
      <c r="R2080" s="197" t="str">
        <f t="shared" si="760"/>
        <v/>
      </c>
      <c r="S2080" s="197" t="str">
        <f t="shared" si="759"/>
        <v/>
      </c>
    </row>
    <row r="2081" spans="1:19" hidden="1">
      <c r="A2081" s="200" t="s">
        <v>2296</v>
      </c>
      <c r="B2081" s="205"/>
      <c r="C2081" s="127" t="s">
        <v>2297</v>
      </c>
      <c r="D2081" s="121"/>
      <c r="E2081" s="301"/>
      <c r="F2081" s="277"/>
      <c r="G2081" s="253"/>
      <c r="H2081" s="253"/>
      <c r="I2081" s="254"/>
      <c r="J2081" s="255"/>
      <c r="K2081" s="179"/>
      <c r="L2081" s="290"/>
      <c r="M2081" s="253"/>
      <c r="N2081" s="254"/>
      <c r="O2081" s="255"/>
      <c r="P2081" s="181"/>
      <c r="Q2081" s="198" t="str">
        <f>IF(OR(SUM(J2082:J2150)&gt;0,SUM(O2082:O2150)&gt;0),"xx","")</f>
        <v/>
      </c>
      <c r="R2081" s="197" t="str">
        <f t="shared" si="760"/>
        <v/>
      </c>
      <c r="S2081" s="197" t="str">
        <f t="shared" si="759"/>
        <v/>
      </c>
    </row>
    <row r="2082" spans="1:19" ht="25.5" hidden="1">
      <c r="A2082" s="200">
        <v>100388</v>
      </c>
      <c r="B2082" s="205" t="s">
        <v>230</v>
      </c>
      <c r="C2082" s="127" t="s">
        <v>2298</v>
      </c>
      <c r="D2082" s="121" t="s">
        <v>232</v>
      </c>
      <c r="E2082" s="122">
        <v>15.99</v>
      </c>
      <c r="F2082" s="123">
        <f t="shared" ref="F2082:F2145" si="767">IF(E2082=0,0,ROUND(E2082*(1+E$10)*(1-E$11),2))</f>
        <v>19.28</v>
      </c>
      <c r="G2082" s="206"/>
      <c r="H2082" s="183"/>
      <c r="I2082" s="182">
        <f t="shared" ref="I2082:I2150" si="768">IF(ISBLANK(E2082),0,ROUND(F2082*G2082,2))</f>
        <v>0</v>
      </c>
      <c r="J2082" s="182">
        <f t="shared" ref="J2082:J2150" si="769">IF(ISBLANK(G2082),0,ROUND(G2082*H2082,2))</f>
        <v>0</v>
      </c>
      <c r="K2082" s="179"/>
      <c r="L2082" s="183">
        <f t="shared" ref="L2082:M2145" si="770">G2082</f>
        <v>0</v>
      </c>
      <c r="M2082" s="183">
        <f t="shared" si="770"/>
        <v>0</v>
      </c>
      <c r="N2082" s="184">
        <f t="shared" ref="N2082:N2150" si="771">IF(ISBLANK(E2082),0,ROUND(F2082*L2082,2))</f>
        <v>0</v>
      </c>
      <c r="O2082" s="184">
        <f t="shared" ref="O2082:O2150" si="772">IF(ISBLANK(L2082),0,ROUND(L2082*M2082,2))</f>
        <v>0</v>
      </c>
      <c r="P2082" s="181"/>
      <c r="Q2082" s="198"/>
      <c r="R2082" s="197" t="str">
        <f t="shared" si="760"/>
        <v/>
      </c>
      <c r="S2082" s="197" t="str">
        <f t="shared" si="759"/>
        <v/>
      </c>
    </row>
    <row r="2083" spans="1:19" ht="25.5" hidden="1">
      <c r="A2083" s="200">
        <v>100389</v>
      </c>
      <c r="B2083" s="205" t="s">
        <v>230</v>
      </c>
      <c r="C2083" s="127" t="s">
        <v>2299</v>
      </c>
      <c r="D2083" s="121" t="s">
        <v>232</v>
      </c>
      <c r="E2083" s="122">
        <v>13.56</v>
      </c>
      <c r="F2083" s="123">
        <f t="shared" si="767"/>
        <v>16.350000000000001</v>
      </c>
      <c r="G2083" s="206"/>
      <c r="H2083" s="183"/>
      <c r="I2083" s="182">
        <f t="shared" si="768"/>
        <v>0</v>
      </c>
      <c r="J2083" s="182">
        <f t="shared" si="769"/>
        <v>0</v>
      </c>
      <c r="K2083" s="179"/>
      <c r="L2083" s="183">
        <f t="shared" si="770"/>
        <v>0</v>
      </c>
      <c r="M2083" s="183">
        <f t="shared" si="770"/>
        <v>0</v>
      </c>
      <c r="N2083" s="184">
        <f t="shared" si="771"/>
        <v>0</v>
      </c>
      <c r="O2083" s="184">
        <f t="shared" si="772"/>
        <v>0</v>
      </c>
      <c r="P2083" s="181"/>
      <c r="Q2083" s="198"/>
      <c r="R2083" s="197" t="str">
        <f t="shared" si="760"/>
        <v/>
      </c>
      <c r="S2083" s="197" t="str">
        <f t="shared" si="759"/>
        <v/>
      </c>
    </row>
    <row r="2084" spans="1:19" ht="25.5" hidden="1">
      <c r="A2084" s="200">
        <v>100390</v>
      </c>
      <c r="B2084" s="205" t="s">
        <v>230</v>
      </c>
      <c r="C2084" s="127" t="s">
        <v>2300</v>
      </c>
      <c r="D2084" s="121" t="s">
        <v>232</v>
      </c>
      <c r="E2084" s="122">
        <v>19.11</v>
      </c>
      <c r="F2084" s="123">
        <f t="shared" si="767"/>
        <v>23.04</v>
      </c>
      <c r="G2084" s="206"/>
      <c r="H2084" s="183"/>
      <c r="I2084" s="182">
        <f t="shared" si="768"/>
        <v>0</v>
      </c>
      <c r="J2084" s="182">
        <f t="shared" si="769"/>
        <v>0</v>
      </c>
      <c r="K2084" s="179"/>
      <c r="L2084" s="183">
        <f t="shared" si="770"/>
        <v>0</v>
      </c>
      <c r="M2084" s="183">
        <f t="shared" si="770"/>
        <v>0</v>
      </c>
      <c r="N2084" s="184">
        <f t="shared" si="771"/>
        <v>0</v>
      </c>
      <c r="O2084" s="184">
        <f t="shared" si="772"/>
        <v>0</v>
      </c>
      <c r="P2084" s="181"/>
      <c r="Q2084" s="198"/>
      <c r="R2084" s="197" t="str">
        <f t="shared" si="760"/>
        <v/>
      </c>
      <c r="S2084" s="197" t="str">
        <f t="shared" si="759"/>
        <v/>
      </c>
    </row>
    <row r="2085" spans="1:19" ht="25.5" hidden="1">
      <c r="A2085" s="200">
        <v>100391</v>
      </c>
      <c r="B2085" s="205" t="s">
        <v>230</v>
      </c>
      <c r="C2085" s="127" t="s">
        <v>2301</v>
      </c>
      <c r="D2085" s="121" t="s">
        <v>232</v>
      </c>
      <c r="E2085" s="122">
        <v>15.63</v>
      </c>
      <c r="F2085" s="123">
        <f t="shared" si="767"/>
        <v>18.84</v>
      </c>
      <c r="G2085" s="206"/>
      <c r="H2085" s="183"/>
      <c r="I2085" s="182">
        <f t="shared" si="768"/>
        <v>0</v>
      </c>
      <c r="J2085" s="182">
        <f t="shared" si="769"/>
        <v>0</v>
      </c>
      <c r="K2085" s="179"/>
      <c r="L2085" s="183">
        <f t="shared" si="770"/>
        <v>0</v>
      </c>
      <c r="M2085" s="183">
        <f t="shared" si="770"/>
        <v>0</v>
      </c>
      <c r="N2085" s="184">
        <f t="shared" si="771"/>
        <v>0</v>
      </c>
      <c r="O2085" s="184">
        <f t="shared" si="772"/>
        <v>0</v>
      </c>
      <c r="P2085" s="181"/>
      <c r="Q2085" s="198"/>
      <c r="R2085" s="197" t="str">
        <f t="shared" si="760"/>
        <v/>
      </c>
      <c r="S2085" s="197" t="str">
        <f t="shared" si="759"/>
        <v/>
      </c>
    </row>
    <row r="2086" spans="1:19" ht="25.5" hidden="1">
      <c r="A2086" s="200">
        <v>100392</v>
      </c>
      <c r="B2086" s="205" t="s">
        <v>230</v>
      </c>
      <c r="C2086" s="127" t="s">
        <v>2302</v>
      </c>
      <c r="D2086" s="121" t="s">
        <v>232</v>
      </c>
      <c r="E2086" s="122">
        <v>12.54</v>
      </c>
      <c r="F2086" s="123">
        <f t="shared" si="767"/>
        <v>15.12</v>
      </c>
      <c r="G2086" s="206"/>
      <c r="H2086" s="183"/>
      <c r="I2086" s="182">
        <f t="shared" si="768"/>
        <v>0</v>
      </c>
      <c r="J2086" s="182">
        <f t="shared" si="769"/>
        <v>0</v>
      </c>
      <c r="K2086" s="179"/>
      <c r="L2086" s="183">
        <f t="shared" si="770"/>
        <v>0</v>
      </c>
      <c r="M2086" s="183">
        <f t="shared" si="770"/>
        <v>0</v>
      </c>
      <c r="N2086" s="184">
        <f t="shared" si="771"/>
        <v>0</v>
      </c>
      <c r="O2086" s="184">
        <f t="shared" si="772"/>
        <v>0</v>
      </c>
      <c r="P2086" s="181"/>
      <c r="Q2086" s="198"/>
      <c r="R2086" s="197" t="str">
        <f t="shared" si="760"/>
        <v/>
      </c>
      <c r="S2086" s="197" t="str">
        <f t="shared" si="759"/>
        <v/>
      </c>
    </row>
    <row r="2087" spans="1:19" ht="25.5" hidden="1">
      <c r="A2087" s="200">
        <v>100393</v>
      </c>
      <c r="B2087" s="205" t="s">
        <v>230</v>
      </c>
      <c r="C2087" s="127" t="s">
        <v>2303</v>
      </c>
      <c r="D2087" s="121" t="s">
        <v>232</v>
      </c>
      <c r="E2087" s="122">
        <v>15.53</v>
      </c>
      <c r="F2087" s="123">
        <f t="shared" si="767"/>
        <v>18.72</v>
      </c>
      <c r="G2087" s="206"/>
      <c r="H2087" s="183"/>
      <c r="I2087" s="182">
        <f t="shared" si="768"/>
        <v>0</v>
      </c>
      <c r="J2087" s="182">
        <f t="shared" si="769"/>
        <v>0</v>
      </c>
      <c r="K2087" s="179"/>
      <c r="L2087" s="183">
        <f t="shared" si="770"/>
        <v>0</v>
      </c>
      <c r="M2087" s="183">
        <f t="shared" si="770"/>
        <v>0</v>
      </c>
      <c r="N2087" s="184">
        <f t="shared" si="771"/>
        <v>0</v>
      </c>
      <c r="O2087" s="184">
        <f t="shared" si="772"/>
        <v>0</v>
      </c>
      <c r="P2087" s="181"/>
      <c r="Q2087" s="198"/>
      <c r="R2087" s="197" t="str">
        <f t="shared" si="760"/>
        <v/>
      </c>
      <c r="S2087" s="197" t="str">
        <f t="shared" si="759"/>
        <v/>
      </c>
    </row>
    <row r="2088" spans="1:19" ht="25.5" hidden="1">
      <c r="A2088" s="200">
        <v>100394</v>
      </c>
      <c r="B2088" s="205" t="s">
        <v>230</v>
      </c>
      <c r="C2088" s="127" t="s">
        <v>2304</v>
      </c>
      <c r="D2088" s="121" t="s">
        <v>232</v>
      </c>
      <c r="E2088" s="122">
        <v>15</v>
      </c>
      <c r="F2088" s="123">
        <f t="shared" si="767"/>
        <v>18.079999999999998</v>
      </c>
      <c r="G2088" s="206"/>
      <c r="H2088" s="183"/>
      <c r="I2088" s="182">
        <f t="shared" si="768"/>
        <v>0</v>
      </c>
      <c r="J2088" s="182">
        <f t="shared" si="769"/>
        <v>0</v>
      </c>
      <c r="K2088" s="179"/>
      <c r="L2088" s="183">
        <f t="shared" si="770"/>
        <v>0</v>
      </c>
      <c r="M2088" s="183">
        <f t="shared" si="770"/>
        <v>0</v>
      </c>
      <c r="N2088" s="184">
        <f t="shared" si="771"/>
        <v>0</v>
      </c>
      <c r="O2088" s="184">
        <f t="shared" si="772"/>
        <v>0</v>
      </c>
      <c r="P2088" s="181"/>
      <c r="Q2088" s="198"/>
      <c r="R2088" s="197" t="str">
        <f t="shared" si="760"/>
        <v/>
      </c>
      <c r="S2088" s="197" t="str">
        <f t="shared" si="759"/>
        <v/>
      </c>
    </row>
    <row r="2089" spans="1:19" ht="25.5" hidden="1">
      <c r="A2089" s="200">
        <v>100395</v>
      </c>
      <c r="B2089" s="205" t="s">
        <v>230</v>
      </c>
      <c r="C2089" s="127" t="s">
        <v>2305</v>
      </c>
      <c r="D2089" s="121" t="s">
        <v>232</v>
      </c>
      <c r="E2089" s="122">
        <v>18.68</v>
      </c>
      <c r="F2089" s="123">
        <f t="shared" si="767"/>
        <v>22.52</v>
      </c>
      <c r="G2089" s="206"/>
      <c r="H2089" s="183"/>
      <c r="I2089" s="182">
        <f t="shared" si="768"/>
        <v>0</v>
      </c>
      <c r="J2089" s="182">
        <f t="shared" si="769"/>
        <v>0</v>
      </c>
      <c r="K2089" s="179"/>
      <c r="L2089" s="183">
        <f t="shared" si="770"/>
        <v>0</v>
      </c>
      <c r="M2089" s="183">
        <f t="shared" si="770"/>
        <v>0</v>
      </c>
      <c r="N2089" s="184">
        <f t="shared" si="771"/>
        <v>0</v>
      </c>
      <c r="O2089" s="184">
        <f t="shared" si="772"/>
        <v>0</v>
      </c>
      <c r="P2089" s="181"/>
      <c r="Q2089" s="198"/>
      <c r="R2089" s="197" t="str">
        <f t="shared" si="760"/>
        <v/>
      </c>
      <c r="S2089" s="197" t="str">
        <f t="shared" si="759"/>
        <v/>
      </c>
    </row>
    <row r="2090" spans="1:19" ht="38.25" hidden="1">
      <c r="A2090" s="200">
        <v>100379</v>
      </c>
      <c r="B2090" s="205" t="s">
        <v>230</v>
      </c>
      <c r="C2090" s="127" t="s">
        <v>2306</v>
      </c>
      <c r="D2090" s="121" t="s">
        <v>232</v>
      </c>
      <c r="E2090" s="122">
        <v>27.64</v>
      </c>
      <c r="F2090" s="123">
        <f t="shared" si="767"/>
        <v>33.32</v>
      </c>
      <c r="G2090" s="206"/>
      <c r="H2090" s="183"/>
      <c r="I2090" s="182">
        <f t="shared" si="768"/>
        <v>0</v>
      </c>
      <c r="J2090" s="182">
        <f t="shared" si="769"/>
        <v>0</v>
      </c>
      <c r="K2090" s="179"/>
      <c r="L2090" s="183">
        <f t="shared" si="770"/>
        <v>0</v>
      </c>
      <c r="M2090" s="183">
        <f t="shared" si="770"/>
        <v>0</v>
      </c>
      <c r="N2090" s="184">
        <f t="shared" si="771"/>
        <v>0</v>
      </c>
      <c r="O2090" s="184">
        <f t="shared" si="772"/>
        <v>0</v>
      </c>
      <c r="P2090" s="181"/>
      <c r="Q2090" s="198"/>
      <c r="R2090" s="197" t="str">
        <f t="shared" si="760"/>
        <v/>
      </c>
      <c r="S2090" s="197" t="str">
        <f t="shared" ref="S2090:S2153" si="773">IF(Q2090="X","x",IF(Q2090="xx","x",IF(OR(J2090&gt;0,O2090&gt;0),"x","")))</f>
        <v/>
      </c>
    </row>
    <row r="2091" spans="1:19" ht="38.25" hidden="1">
      <c r="A2091" s="200">
        <v>100380</v>
      </c>
      <c r="B2091" s="205" t="s">
        <v>230</v>
      </c>
      <c r="C2091" s="127" t="s">
        <v>2307</v>
      </c>
      <c r="D2091" s="121" t="s">
        <v>232</v>
      </c>
      <c r="E2091" s="122">
        <v>37.47</v>
      </c>
      <c r="F2091" s="123">
        <f t="shared" si="767"/>
        <v>45.17</v>
      </c>
      <c r="G2091" s="206"/>
      <c r="H2091" s="183"/>
      <c r="I2091" s="182">
        <f t="shared" si="768"/>
        <v>0</v>
      </c>
      <c r="J2091" s="182">
        <f t="shared" si="769"/>
        <v>0</v>
      </c>
      <c r="K2091" s="179"/>
      <c r="L2091" s="183">
        <f t="shared" si="770"/>
        <v>0</v>
      </c>
      <c r="M2091" s="183">
        <f t="shared" si="770"/>
        <v>0</v>
      </c>
      <c r="N2091" s="184">
        <f t="shared" si="771"/>
        <v>0</v>
      </c>
      <c r="O2091" s="184">
        <f t="shared" si="772"/>
        <v>0</v>
      </c>
      <c r="P2091" s="181"/>
      <c r="Q2091" s="198"/>
      <c r="R2091" s="197" t="str">
        <f t="shared" si="760"/>
        <v/>
      </c>
      <c r="S2091" s="197" t="str">
        <f t="shared" si="773"/>
        <v/>
      </c>
    </row>
    <row r="2092" spans="1:19" ht="38.25" hidden="1">
      <c r="A2092" s="200">
        <v>100381</v>
      </c>
      <c r="B2092" s="205" t="s">
        <v>230</v>
      </c>
      <c r="C2092" s="127" t="s">
        <v>2308</v>
      </c>
      <c r="D2092" s="121" t="s">
        <v>232</v>
      </c>
      <c r="E2092" s="122">
        <v>42.32</v>
      </c>
      <c r="F2092" s="123">
        <f t="shared" si="767"/>
        <v>51.02</v>
      </c>
      <c r="G2092" s="206"/>
      <c r="H2092" s="183"/>
      <c r="I2092" s="182">
        <f t="shared" si="768"/>
        <v>0</v>
      </c>
      <c r="J2092" s="182">
        <f t="shared" si="769"/>
        <v>0</v>
      </c>
      <c r="K2092" s="179"/>
      <c r="L2092" s="183">
        <f t="shared" si="770"/>
        <v>0</v>
      </c>
      <c r="M2092" s="183">
        <f t="shared" si="770"/>
        <v>0</v>
      </c>
      <c r="N2092" s="184">
        <f t="shared" si="771"/>
        <v>0</v>
      </c>
      <c r="O2092" s="184">
        <f t="shared" si="772"/>
        <v>0</v>
      </c>
      <c r="P2092" s="181"/>
      <c r="Q2092" s="198"/>
      <c r="R2092" s="197" t="str">
        <f t="shared" si="760"/>
        <v/>
      </c>
      <c r="S2092" s="197" t="str">
        <f t="shared" si="773"/>
        <v/>
      </c>
    </row>
    <row r="2093" spans="1:19" ht="51" hidden="1">
      <c r="A2093" s="200">
        <v>100383</v>
      </c>
      <c r="B2093" s="205" t="s">
        <v>230</v>
      </c>
      <c r="C2093" s="127" t="s">
        <v>2309</v>
      </c>
      <c r="D2093" s="121" t="s">
        <v>232</v>
      </c>
      <c r="E2093" s="122">
        <v>18.309999999999999</v>
      </c>
      <c r="F2093" s="123">
        <f t="shared" si="767"/>
        <v>22.07</v>
      </c>
      <c r="G2093" s="206"/>
      <c r="H2093" s="183"/>
      <c r="I2093" s="182">
        <f t="shared" si="768"/>
        <v>0</v>
      </c>
      <c r="J2093" s="182">
        <f t="shared" si="769"/>
        <v>0</v>
      </c>
      <c r="K2093" s="179"/>
      <c r="L2093" s="183">
        <f t="shared" si="770"/>
        <v>0</v>
      </c>
      <c r="M2093" s="183">
        <f t="shared" si="770"/>
        <v>0</v>
      </c>
      <c r="N2093" s="184">
        <f t="shared" si="771"/>
        <v>0</v>
      </c>
      <c r="O2093" s="184">
        <f t="shared" si="772"/>
        <v>0</v>
      </c>
      <c r="P2093" s="181"/>
      <c r="Q2093" s="198"/>
      <c r="R2093" s="197" t="str">
        <f t="shared" si="760"/>
        <v/>
      </c>
      <c r="S2093" s="197" t="str">
        <f t="shared" si="773"/>
        <v/>
      </c>
    </row>
    <row r="2094" spans="1:19" ht="38.25" hidden="1">
      <c r="A2094" s="200">
        <v>100384</v>
      </c>
      <c r="B2094" s="205" t="s">
        <v>230</v>
      </c>
      <c r="C2094" s="127" t="s">
        <v>2310</v>
      </c>
      <c r="D2094" s="121" t="s">
        <v>232</v>
      </c>
      <c r="E2094" s="122">
        <v>19.32</v>
      </c>
      <c r="F2094" s="123">
        <f t="shared" si="767"/>
        <v>23.29</v>
      </c>
      <c r="G2094" s="206"/>
      <c r="H2094" s="183"/>
      <c r="I2094" s="182">
        <f t="shared" si="768"/>
        <v>0</v>
      </c>
      <c r="J2094" s="182">
        <f t="shared" si="769"/>
        <v>0</v>
      </c>
      <c r="K2094" s="179"/>
      <c r="L2094" s="183">
        <f t="shared" si="770"/>
        <v>0</v>
      </c>
      <c r="M2094" s="183">
        <f t="shared" si="770"/>
        <v>0</v>
      </c>
      <c r="N2094" s="184">
        <f t="shared" si="771"/>
        <v>0</v>
      </c>
      <c r="O2094" s="184">
        <f t="shared" si="772"/>
        <v>0</v>
      </c>
      <c r="P2094" s="181"/>
      <c r="Q2094" s="198"/>
      <c r="R2094" s="197" t="str">
        <f t="shared" si="760"/>
        <v/>
      </c>
      <c r="S2094" s="197" t="str">
        <f t="shared" si="773"/>
        <v/>
      </c>
    </row>
    <row r="2095" spans="1:19" ht="38.25" hidden="1">
      <c r="A2095" s="200">
        <v>100385</v>
      </c>
      <c r="B2095" s="205" t="s">
        <v>230</v>
      </c>
      <c r="C2095" s="127" t="s">
        <v>2311</v>
      </c>
      <c r="D2095" s="121" t="s">
        <v>232</v>
      </c>
      <c r="E2095" s="122">
        <v>24.49</v>
      </c>
      <c r="F2095" s="123">
        <f t="shared" si="767"/>
        <v>29.53</v>
      </c>
      <c r="G2095" s="206"/>
      <c r="H2095" s="183"/>
      <c r="I2095" s="182">
        <f t="shared" si="768"/>
        <v>0</v>
      </c>
      <c r="J2095" s="182">
        <f t="shared" si="769"/>
        <v>0</v>
      </c>
      <c r="K2095" s="179"/>
      <c r="L2095" s="183">
        <f t="shared" si="770"/>
        <v>0</v>
      </c>
      <c r="M2095" s="183">
        <f t="shared" si="770"/>
        <v>0</v>
      </c>
      <c r="N2095" s="184">
        <f t="shared" si="771"/>
        <v>0</v>
      </c>
      <c r="O2095" s="184">
        <f t="shared" si="772"/>
        <v>0</v>
      </c>
      <c r="P2095" s="181"/>
      <c r="Q2095" s="198"/>
      <c r="R2095" s="197" t="str">
        <f t="shared" si="760"/>
        <v/>
      </c>
      <c r="S2095" s="197" t="str">
        <f t="shared" si="773"/>
        <v/>
      </c>
    </row>
    <row r="2096" spans="1:19" ht="38.25" hidden="1">
      <c r="A2096" s="200">
        <v>100386</v>
      </c>
      <c r="B2096" s="205" t="s">
        <v>230</v>
      </c>
      <c r="C2096" s="127" t="s">
        <v>2312</v>
      </c>
      <c r="D2096" s="121" t="s">
        <v>232</v>
      </c>
      <c r="E2096" s="122">
        <v>32.159999999999997</v>
      </c>
      <c r="F2096" s="123">
        <f t="shared" si="767"/>
        <v>38.770000000000003</v>
      </c>
      <c r="G2096" s="206"/>
      <c r="H2096" s="183"/>
      <c r="I2096" s="182">
        <f t="shared" si="768"/>
        <v>0</v>
      </c>
      <c r="J2096" s="182">
        <f t="shared" si="769"/>
        <v>0</v>
      </c>
      <c r="K2096" s="179"/>
      <c r="L2096" s="183">
        <f t="shared" si="770"/>
        <v>0</v>
      </c>
      <c r="M2096" s="183">
        <f t="shared" si="770"/>
        <v>0</v>
      </c>
      <c r="N2096" s="184">
        <f t="shared" si="771"/>
        <v>0</v>
      </c>
      <c r="O2096" s="184">
        <f t="shared" si="772"/>
        <v>0</v>
      </c>
      <c r="P2096" s="181"/>
      <c r="Q2096" s="198"/>
      <c r="R2096" s="197" t="str">
        <f t="shared" si="760"/>
        <v/>
      </c>
      <c r="S2096" s="197" t="str">
        <f t="shared" si="773"/>
        <v/>
      </c>
    </row>
    <row r="2097" spans="1:19" ht="38.25" hidden="1">
      <c r="A2097" s="200">
        <v>100387</v>
      </c>
      <c r="B2097" s="205" t="s">
        <v>230</v>
      </c>
      <c r="C2097" s="127" t="s">
        <v>2313</v>
      </c>
      <c r="D2097" s="121" t="s">
        <v>232</v>
      </c>
      <c r="E2097" s="122">
        <v>39.43</v>
      </c>
      <c r="F2097" s="123">
        <f t="shared" si="767"/>
        <v>47.54</v>
      </c>
      <c r="G2097" s="206"/>
      <c r="H2097" s="183"/>
      <c r="I2097" s="182">
        <f t="shared" si="768"/>
        <v>0</v>
      </c>
      <c r="J2097" s="182">
        <f t="shared" si="769"/>
        <v>0</v>
      </c>
      <c r="K2097" s="179"/>
      <c r="L2097" s="183">
        <f t="shared" si="770"/>
        <v>0</v>
      </c>
      <c r="M2097" s="183">
        <f t="shared" si="770"/>
        <v>0</v>
      </c>
      <c r="N2097" s="184">
        <f t="shared" si="771"/>
        <v>0</v>
      </c>
      <c r="O2097" s="184">
        <f t="shared" si="772"/>
        <v>0</v>
      </c>
      <c r="P2097" s="181"/>
      <c r="Q2097" s="198"/>
      <c r="R2097" s="197" t="str">
        <f t="shared" si="760"/>
        <v/>
      </c>
      <c r="S2097" s="197" t="str">
        <f t="shared" si="773"/>
        <v/>
      </c>
    </row>
    <row r="2098" spans="1:19" ht="25.5" hidden="1">
      <c r="A2098" s="200">
        <v>100357</v>
      </c>
      <c r="B2098" s="205" t="s">
        <v>230</v>
      </c>
      <c r="C2098" s="127" t="s">
        <v>2314</v>
      </c>
      <c r="D2098" s="121" t="s">
        <v>274</v>
      </c>
      <c r="E2098" s="122">
        <v>753.08</v>
      </c>
      <c r="F2098" s="123">
        <f t="shared" si="767"/>
        <v>907.91</v>
      </c>
      <c r="G2098" s="206"/>
      <c r="H2098" s="183"/>
      <c r="I2098" s="182">
        <f t="shared" si="768"/>
        <v>0</v>
      </c>
      <c r="J2098" s="182">
        <f t="shared" si="769"/>
        <v>0</v>
      </c>
      <c r="K2098" s="179"/>
      <c r="L2098" s="183">
        <f t="shared" si="770"/>
        <v>0</v>
      </c>
      <c r="M2098" s="183">
        <f t="shared" si="770"/>
        <v>0</v>
      </c>
      <c r="N2098" s="184">
        <f t="shared" si="771"/>
        <v>0</v>
      </c>
      <c r="O2098" s="184">
        <f t="shared" si="772"/>
        <v>0</v>
      </c>
      <c r="P2098" s="181"/>
      <c r="Q2098" s="198"/>
      <c r="R2098" s="197" t="str">
        <f t="shared" si="760"/>
        <v/>
      </c>
      <c r="S2098" s="197" t="str">
        <f t="shared" si="773"/>
        <v/>
      </c>
    </row>
    <row r="2099" spans="1:19" ht="25.5" hidden="1">
      <c r="A2099" s="200">
        <v>100358</v>
      </c>
      <c r="B2099" s="205" t="s">
        <v>230</v>
      </c>
      <c r="C2099" s="127" t="s">
        <v>2315</v>
      </c>
      <c r="D2099" s="121" t="s">
        <v>274</v>
      </c>
      <c r="E2099" s="122">
        <v>1041</v>
      </c>
      <c r="F2099" s="123">
        <f t="shared" si="767"/>
        <v>1255.03</v>
      </c>
      <c r="G2099" s="206"/>
      <c r="H2099" s="183"/>
      <c r="I2099" s="182">
        <f t="shared" si="768"/>
        <v>0</v>
      </c>
      <c r="J2099" s="182">
        <f t="shared" si="769"/>
        <v>0</v>
      </c>
      <c r="K2099" s="179"/>
      <c r="L2099" s="183">
        <f t="shared" si="770"/>
        <v>0</v>
      </c>
      <c r="M2099" s="183">
        <f t="shared" si="770"/>
        <v>0</v>
      </c>
      <c r="N2099" s="184">
        <f t="shared" si="771"/>
        <v>0</v>
      </c>
      <c r="O2099" s="184">
        <f t="shared" si="772"/>
        <v>0</v>
      </c>
      <c r="P2099" s="181"/>
      <c r="Q2099" s="198"/>
      <c r="R2099" s="197" t="str">
        <f t="shared" si="760"/>
        <v/>
      </c>
      <c r="S2099" s="197" t="str">
        <f t="shared" si="773"/>
        <v/>
      </c>
    </row>
    <row r="2100" spans="1:19" ht="25.5" hidden="1">
      <c r="A2100" s="200">
        <v>100359</v>
      </c>
      <c r="B2100" s="205" t="s">
        <v>230</v>
      </c>
      <c r="C2100" s="127" t="s">
        <v>2316</v>
      </c>
      <c r="D2100" s="121" t="s">
        <v>274</v>
      </c>
      <c r="E2100" s="122">
        <v>1088.17</v>
      </c>
      <c r="F2100" s="123">
        <f t="shared" si="767"/>
        <v>1311.9</v>
      </c>
      <c r="G2100" s="206"/>
      <c r="H2100" s="183"/>
      <c r="I2100" s="182">
        <f t="shared" si="768"/>
        <v>0</v>
      </c>
      <c r="J2100" s="182">
        <f t="shared" si="769"/>
        <v>0</v>
      </c>
      <c r="K2100" s="179"/>
      <c r="L2100" s="183">
        <f t="shared" si="770"/>
        <v>0</v>
      </c>
      <c r="M2100" s="183">
        <f t="shared" si="770"/>
        <v>0</v>
      </c>
      <c r="N2100" s="184">
        <f t="shared" si="771"/>
        <v>0</v>
      </c>
      <c r="O2100" s="184">
        <f t="shared" si="772"/>
        <v>0</v>
      </c>
      <c r="P2100" s="181"/>
      <c r="Q2100" s="198"/>
      <c r="R2100" s="197" t="str">
        <f t="shared" si="760"/>
        <v/>
      </c>
      <c r="S2100" s="197" t="str">
        <f t="shared" si="773"/>
        <v/>
      </c>
    </row>
    <row r="2101" spans="1:19" ht="25.5" hidden="1">
      <c r="A2101" s="200">
        <v>100360</v>
      </c>
      <c r="B2101" s="205" t="s">
        <v>230</v>
      </c>
      <c r="C2101" s="127" t="s">
        <v>2317</v>
      </c>
      <c r="D2101" s="121" t="s">
        <v>274</v>
      </c>
      <c r="E2101" s="122">
        <v>1205.6600000000001</v>
      </c>
      <c r="F2101" s="123">
        <f t="shared" si="767"/>
        <v>1453.54</v>
      </c>
      <c r="G2101" s="206"/>
      <c r="H2101" s="183"/>
      <c r="I2101" s="182">
        <f t="shared" si="768"/>
        <v>0</v>
      </c>
      <c r="J2101" s="182">
        <f t="shared" si="769"/>
        <v>0</v>
      </c>
      <c r="K2101" s="179"/>
      <c r="L2101" s="183">
        <f t="shared" si="770"/>
        <v>0</v>
      </c>
      <c r="M2101" s="183">
        <f t="shared" si="770"/>
        <v>0</v>
      </c>
      <c r="N2101" s="184">
        <f t="shared" si="771"/>
        <v>0</v>
      </c>
      <c r="O2101" s="184">
        <f t="shared" si="772"/>
        <v>0</v>
      </c>
      <c r="P2101" s="181"/>
      <c r="Q2101" s="198"/>
      <c r="R2101" s="197" t="str">
        <f t="shared" si="760"/>
        <v/>
      </c>
      <c r="S2101" s="197" t="str">
        <f t="shared" si="773"/>
        <v/>
      </c>
    </row>
    <row r="2102" spans="1:19" ht="25.5" hidden="1">
      <c r="A2102" s="200">
        <v>100361</v>
      </c>
      <c r="B2102" s="205" t="s">
        <v>230</v>
      </c>
      <c r="C2102" s="127" t="s">
        <v>2318</v>
      </c>
      <c r="D2102" s="121" t="s">
        <v>274</v>
      </c>
      <c r="E2102" s="122">
        <v>1513.95</v>
      </c>
      <c r="F2102" s="123">
        <f t="shared" si="767"/>
        <v>1825.22</v>
      </c>
      <c r="G2102" s="206"/>
      <c r="H2102" s="183"/>
      <c r="I2102" s="182">
        <f t="shared" si="768"/>
        <v>0</v>
      </c>
      <c r="J2102" s="182">
        <f t="shared" si="769"/>
        <v>0</v>
      </c>
      <c r="K2102" s="179"/>
      <c r="L2102" s="183">
        <f t="shared" si="770"/>
        <v>0</v>
      </c>
      <c r="M2102" s="183">
        <f t="shared" si="770"/>
        <v>0</v>
      </c>
      <c r="N2102" s="184">
        <f t="shared" si="771"/>
        <v>0</v>
      </c>
      <c r="O2102" s="184">
        <f t="shared" si="772"/>
        <v>0</v>
      </c>
      <c r="P2102" s="181"/>
      <c r="Q2102" s="198"/>
      <c r="R2102" s="197" t="str">
        <f t="shared" si="760"/>
        <v/>
      </c>
      <c r="S2102" s="197" t="str">
        <f t="shared" si="773"/>
        <v/>
      </c>
    </row>
    <row r="2103" spans="1:19" ht="25.5" hidden="1">
      <c r="A2103" s="200">
        <v>100362</v>
      </c>
      <c r="B2103" s="205" t="s">
        <v>230</v>
      </c>
      <c r="C2103" s="127" t="s">
        <v>2319</v>
      </c>
      <c r="D2103" s="121" t="s">
        <v>274</v>
      </c>
      <c r="E2103" s="122">
        <v>1943.44</v>
      </c>
      <c r="F2103" s="123">
        <f t="shared" si="767"/>
        <v>2343.0100000000002</v>
      </c>
      <c r="G2103" s="206"/>
      <c r="H2103" s="183"/>
      <c r="I2103" s="182">
        <f t="shared" si="768"/>
        <v>0</v>
      </c>
      <c r="J2103" s="182">
        <f t="shared" si="769"/>
        <v>0</v>
      </c>
      <c r="K2103" s="179"/>
      <c r="L2103" s="183">
        <f t="shared" si="770"/>
        <v>0</v>
      </c>
      <c r="M2103" s="183">
        <f t="shared" si="770"/>
        <v>0</v>
      </c>
      <c r="N2103" s="184">
        <f t="shared" si="771"/>
        <v>0</v>
      </c>
      <c r="O2103" s="184">
        <f t="shared" si="772"/>
        <v>0</v>
      </c>
      <c r="P2103" s="181"/>
      <c r="Q2103" s="198"/>
      <c r="R2103" s="197" t="str">
        <f t="shared" si="760"/>
        <v/>
      </c>
      <c r="S2103" s="197" t="str">
        <f t="shared" si="773"/>
        <v/>
      </c>
    </row>
    <row r="2104" spans="1:19" ht="25.5" hidden="1">
      <c r="A2104" s="200">
        <v>100363</v>
      </c>
      <c r="B2104" s="205" t="s">
        <v>230</v>
      </c>
      <c r="C2104" s="127" t="s">
        <v>2320</v>
      </c>
      <c r="D2104" s="121" t="s">
        <v>274</v>
      </c>
      <c r="E2104" s="122">
        <v>2012.54</v>
      </c>
      <c r="F2104" s="123">
        <f t="shared" si="767"/>
        <v>2426.3200000000002</v>
      </c>
      <c r="G2104" s="206"/>
      <c r="H2104" s="183"/>
      <c r="I2104" s="182">
        <f t="shared" si="768"/>
        <v>0</v>
      </c>
      <c r="J2104" s="182">
        <f t="shared" si="769"/>
        <v>0</v>
      </c>
      <c r="K2104" s="179"/>
      <c r="L2104" s="183">
        <f t="shared" si="770"/>
        <v>0</v>
      </c>
      <c r="M2104" s="183">
        <f t="shared" si="770"/>
        <v>0</v>
      </c>
      <c r="N2104" s="184">
        <f t="shared" si="771"/>
        <v>0</v>
      </c>
      <c r="O2104" s="184">
        <f t="shared" si="772"/>
        <v>0</v>
      </c>
      <c r="P2104" s="181"/>
      <c r="Q2104" s="198"/>
      <c r="R2104" s="197" t="str">
        <f t="shared" si="760"/>
        <v/>
      </c>
      <c r="S2104" s="197" t="str">
        <f t="shared" si="773"/>
        <v/>
      </c>
    </row>
    <row r="2105" spans="1:19" ht="25.5" hidden="1">
      <c r="A2105" s="200">
        <v>100364</v>
      </c>
      <c r="B2105" s="205" t="s">
        <v>230</v>
      </c>
      <c r="C2105" s="127" t="s">
        <v>2321</v>
      </c>
      <c r="D2105" s="121" t="s">
        <v>274</v>
      </c>
      <c r="E2105" s="122">
        <v>2195.65</v>
      </c>
      <c r="F2105" s="123">
        <f t="shared" si="767"/>
        <v>2647.08</v>
      </c>
      <c r="G2105" s="206"/>
      <c r="H2105" s="183"/>
      <c r="I2105" s="182">
        <f t="shared" si="768"/>
        <v>0</v>
      </c>
      <c r="J2105" s="182">
        <f t="shared" si="769"/>
        <v>0</v>
      </c>
      <c r="K2105" s="179"/>
      <c r="L2105" s="183">
        <f t="shared" si="770"/>
        <v>0</v>
      </c>
      <c r="M2105" s="183">
        <f t="shared" si="770"/>
        <v>0</v>
      </c>
      <c r="N2105" s="184">
        <f t="shared" si="771"/>
        <v>0</v>
      </c>
      <c r="O2105" s="184">
        <f t="shared" si="772"/>
        <v>0</v>
      </c>
      <c r="P2105" s="181"/>
      <c r="Q2105" s="198"/>
      <c r="R2105" s="197" t="str">
        <f t="shared" si="760"/>
        <v/>
      </c>
      <c r="S2105" s="197" t="str">
        <f t="shared" si="773"/>
        <v/>
      </c>
    </row>
    <row r="2106" spans="1:19" ht="25.5" hidden="1">
      <c r="A2106" s="200">
        <v>100365</v>
      </c>
      <c r="B2106" s="205" t="s">
        <v>230</v>
      </c>
      <c r="C2106" s="127" t="s">
        <v>2322</v>
      </c>
      <c r="D2106" s="121" t="s">
        <v>274</v>
      </c>
      <c r="E2106" s="122">
        <v>2542.8200000000002</v>
      </c>
      <c r="F2106" s="123">
        <f t="shared" si="767"/>
        <v>3065.62</v>
      </c>
      <c r="G2106" s="206"/>
      <c r="H2106" s="183"/>
      <c r="I2106" s="182">
        <f t="shared" si="768"/>
        <v>0</v>
      </c>
      <c r="J2106" s="182">
        <f t="shared" si="769"/>
        <v>0</v>
      </c>
      <c r="K2106" s="179"/>
      <c r="L2106" s="183">
        <f t="shared" si="770"/>
        <v>0</v>
      </c>
      <c r="M2106" s="183">
        <f t="shared" si="770"/>
        <v>0</v>
      </c>
      <c r="N2106" s="184">
        <f t="shared" si="771"/>
        <v>0</v>
      </c>
      <c r="O2106" s="184">
        <f t="shared" si="772"/>
        <v>0</v>
      </c>
      <c r="P2106" s="181"/>
      <c r="Q2106" s="198"/>
      <c r="R2106" s="197" t="str">
        <f t="shared" si="760"/>
        <v/>
      </c>
      <c r="S2106" s="197" t="str">
        <f t="shared" si="773"/>
        <v/>
      </c>
    </row>
    <row r="2107" spans="1:19" ht="25.5" hidden="1">
      <c r="A2107" s="200">
        <v>100366</v>
      </c>
      <c r="B2107" s="205" t="s">
        <v>230</v>
      </c>
      <c r="C2107" s="127" t="s">
        <v>2323</v>
      </c>
      <c r="D2107" s="121" t="s">
        <v>274</v>
      </c>
      <c r="E2107" s="122">
        <v>2708.47</v>
      </c>
      <c r="F2107" s="123">
        <f t="shared" si="767"/>
        <v>3265.33</v>
      </c>
      <c r="G2107" s="206"/>
      <c r="H2107" s="183"/>
      <c r="I2107" s="182">
        <f t="shared" si="768"/>
        <v>0</v>
      </c>
      <c r="J2107" s="182">
        <f t="shared" si="769"/>
        <v>0</v>
      </c>
      <c r="K2107" s="179"/>
      <c r="L2107" s="183">
        <f t="shared" si="770"/>
        <v>0</v>
      </c>
      <c r="M2107" s="183">
        <f t="shared" si="770"/>
        <v>0</v>
      </c>
      <c r="N2107" s="184">
        <f t="shared" si="771"/>
        <v>0</v>
      </c>
      <c r="O2107" s="184">
        <f t="shared" si="772"/>
        <v>0</v>
      </c>
      <c r="P2107" s="181"/>
      <c r="Q2107" s="198"/>
      <c r="R2107" s="197" t="str">
        <f t="shared" si="760"/>
        <v/>
      </c>
      <c r="S2107" s="197" t="str">
        <f t="shared" si="773"/>
        <v/>
      </c>
    </row>
    <row r="2108" spans="1:19" ht="38.25" hidden="1">
      <c r="A2108" s="200">
        <v>100367</v>
      </c>
      <c r="B2108" s="205" t="s">
        <v>230</v>
      </c>
      <c r="C2108" s="127" t="s">
        <v>2324</v>
      </c>
      <c r="D2108" s="121" t="s">
        <v>274</v>
      </c>
      <c r="E2108" s="122">
        <v>734.69</v>
      </c>
      <c r="F2108" s="123">
        <f t="shared" si="767"/>
        <v>885.74</v>
      </c>
      <c r="G2108" s="206"/>
      <c r="H2108" s="183"/>
      <c r="I2108" s="182">
        <f t="shared" si="768"/>
        <v>0</v>
      </c>
      <c r="J2108" s="182">
        <f t="shared" si="769"/>
        <v>0</v>
      </c>
      <c r="K2108" s="179"/>
      <c r="L2108" s="183">
        <f t="shared" si="770"/>
        <v>0</v>
      </c>
      <c r="M2108" s="183">
        <f t="shared" si="770"/>
        <v>0</v>
      </c>
      <c r="N2108" s="184">
        <f t="shared" si="771"/>
        <v>0</v>
      </c>
      <c r="O2108" s="184">
        <f t="shared" si="772"/>
        <v>0</v>
      </c>
      <c r="P2108" s="181"/>
      <c r="Q2108" s="198"/>
      <c r="R2108" s="197" t="str">
        <f t="shared" si="760"/>
        <v/>
      </c>
      <c r="S2108" s="197" t="str">
        <f t="shared" si="773"/>
        <v/>
      </c>
    </row>
    <row r="2109" spans="1:19" ht="38.25" hidden="1">
      <c r="A2109" s="200">
        <v>100368</v>
      </c>
      <c r="B2109" s="205" t="s">
        <v>230</v>
      </c>
      <c r="C2109" s="127" t="s">
        <v>2325</v>
      </c>
      <c r="D2109" s="121" t="s">
        <v>274</v>
      </c>
      <c r="E2109" s="122">
        <v>1017.4</v>
      </c>
      <c r="F2109" s="123">
        <f t="shared" si="767"/>
        <v>1226.58</v>
      </c>
      <c r="G2109" s="206"/>
      <c r="H2109" s="183"/>
      <c r="I2109" s="182">
        <f t="shared" si="768"/>
        <v>0</v>
      </c>
      <c r="J2109" s="182">
        <f t="shared" si="769"/>
        <v>0</v>
      </c>
      <c r="K2109" s="179"/>
      <c r="L2109" s="183">
        <f t="shared" si="770"/>
        <v>0</v>
      </c>
      <c r="M2109" s="183">
        <f t="shared" si="770"/>
        <v>0</v>
      </c>
      <c r="N2109" s="184">
        <f t="shared" si="771"/>
        <v>0</v>
      </c>
      <c r="O2109" s="184">
        <f t="shared" si="772"/>
        <v>0</v>
      </c>
      <c r="P2109" s="181"/>
      <c r="Q2109" s="198"/>
      <c r="R2109" s="197" t="str">
        <f t="shared" si="760"/>
        <v/>
      </c>
      <c r="S2109" s="197" t="str">
        <f t="shared" si="773"/>
        <v/>
      </c>
    </row>
    <row r="2110" spans="1:19" ht="38.25" hidden="1">
      <c r="A2110" s="200">
        <v>100369</v>
      </c>
      <c r="B2110" s="205" t="s">
        <v>230</v>
      </c>
      <c r="C2110" s="127" t="s">
        <v>2326</v>
      </c>
      <c r="D2110" s="121" t="s">
        <v>274</v>
      </c>
      <c r="E2110" s="122">
        <v>1064.57</v>
      </c>
      <c r="F2110" s="123">
        <f t="shared" si="767"/>
        <v>1283.45</v>
      </c>
      <c r="G2110" s="206"/>
      <c r="H2110" s="183"/>
      <c r="I2110" s="182">
        <f t="shared" si="768"/>
        <v>0</v>
      </c>
      <c r="J2110" s="182">
        <f t="shared" si="769"/>
        <v>0</v>
      </c>
      <c r="K2110" s="179"/>
      <c r="L2110" s="183">
        <f t="shared" si="770"/>
        <v>0</v>
      </c>
      <c r="M2110" s="183">
        <f t="shared" si="770"/>
        <v>0</v>
      </c>
      <c r="N2110" s="184">
        <f t="shared" si="771"/>
        <v>0</v>
      </c>
      <c r="O2110" s="184">
        <f t="shared" si="772"/>
        <v>0</v>
      </c>
      <c r="P2110" s="181"/>
      <c r="Q2110" s="198"/>
      <c r="R2110" s="197" t="str">
        <f t="shared" si="760"/>
        <v/>
      </c>
      <c r="S2110" s="197" t="str">
        <f t="shared" si="773"/>
        <v/>
      </c>
    </row>
    <row r="2111" spans="1:19" ht="38.25" hidden="1">
      <c r="A2111" s="200">
        <v>100370</v>
      </c>
      <c r="B2111" s="205" t="s">
        <v>230</v>
      </c>
      <c r="C2111" s="127" t="s">
        <v>2327</v>
      </c>
      <c r="D2111" s="121" t="s">
        <v>274</v>
      </c>
      <c r="E2111" s="122">
        <v>1251.43</v>
      </c>
      <c r="F2111" s="123">
        <f t="shared" si="767"/>
        <v>1508.72</v>
      </c>
      <c r="G2111" s="206"/>
      <c r="H2111" s="183"/>
      <c r="I2111" s="182">
        <f t="shared" si="768"/>
        <v>0</v>
      </c>
      <c r="J2111" s="182">
        <f t="shared" si="769"/>
        <v>0</v>
      </c>
      <c r="K2111" s="179"/>
      <c r="L2111" s="183">
        <f t="shared" si="770"/>
        <v>0</v>
      </c>
      <c r="M2111" s="183">
        <f t="shared" si="770"/>
        <v>0</v>
      </c>
      <c r="N2111" s="184">
        <f t="shared" si="771"/>
        <v>0</v>
      </c>
      <c r="O2111" s="184">
        <f t="shared" si="772"/>
        <v>0</v>
      </c>
      <c r="P2111" s="181"/>
      <c r="Q2111" s="198"/>
      <c r="R2111" s="197" t="str">
        <f t="shared" si="760"/>
        <v/>
      </c>
      <c r="S2111" s="197" t="str">
        <f t="shared" si="773"/>
        <v/>
      </c>
    </row>
    <row r="2112" spans="1:19" ht="38.25" hidden="1">
      <c r="A2112" s="200">
        <v>100371</v>
      </c>
      <c r="B2112" s="205" t="s">
        <v>230</v>
      </c>
      <c r="C2112" s="127" t="s">
        <v>2328</v>
      </c>
      <c r="D2112" s="121" t="s">
        <v>274</v>
      </c>
      <c r="E2112" s="122">
        <v>1450.26</v>
      </c>
      <c r="F2112" s="123">
        <f t="shared" si="767"/>
        <v>1748.43</v>
      </c>
      <c r="G2112" s="206"/>
      <c r="H2112" s="183"/>
      <c r="I2112" s="182">
        <f t="shared" si="768"/>
        <v>0</v>
      </c>
      <c r="J2112" s="182">
        <f t="shared" si="769"/>
        <v>0</v>
      </c>
      <c r="K2112" s="179"/>
      <c r="L2112" s="183">
        <f t="shared" si="770"/>
        <v>0</v>
      </c>
      <c r="M2112" s="183">
        <f t="shared" si="770"/>
        <v>0</v>
      </c>
      <c r="N2112" s="184">
        <f t="shared" si="771"/>
        <v>0</v>
      </c>
      <c r="O2112" s="184">
        <f t="shared" si="772"/>
        <v>0</v>
      </c>
      <c r="P2112" s="181"/>
      <c r="Q2112" s="198"/>
      <c r="R2112" s="197" t="str">
        <f t="shared" si="760"/>
        <v/>
      </c>
      <c r="S2112" s="197" t="str">
        <f t="shared" si="773"/>
        <v/>
      </c>
    </row>
    <row r="2113" spans="1:19" ht="38.25" hidden="1">
      <c r="A2113" s="200">
        <v>100372</v>
      </c>
      <c r="B2113" s="205" t="s">
        <v>230</v>
      </c>
      <c r="C2113" s="127" t="s">
        <v>2329</v>
      </c>
      <c r="D2113" s="121" t="s">
        <v>274</v>
      </c>
      <c r="E2113" s="122">
        <v>1841.65</v>
      </c>
      <c r="F2113" s="123">
        <f t="shared" si="767"/>
        <v>2220.29</v>
      </c>
      <c r="G2113" s="206"/>
      <c r="H2113" s="183"/>
      <c r="I2113" s="182">
        <f t="shared" si="768"/>
        <v>0</v>
      </c>
      <c r="J2113" s="182">
        <f t="shared" si="769"/>
        <v>0</v>
      </c>
      <c r="K2113" s="179"/>
      <c r="L2113" s="183">
        <f t="shared" si="770"/>
        <v>0</v>
      </c>
      <c r="M2113" s="183">
        <f t="shared" si="770"/>
        <v>0</v>
      </c>
      <c r="N2113" s="184">
        <f t="shared" si="771"/>
        <v>0</v>
      </c>
      <c r="O2113" s="184">
        <f t="shared" si="772"/>
        <v>0</v>
      </c>
      <c r="P2113" s="181"/>
      <c r="Q2113" s="198"/>
      <c r="R2113" s="197" t="str">
        <f t="shared" si="760"/>
        <v/>
      </c>
      <c r="S2113" s="197" t="str">
        <f t="shared" si="773"/>
        <v/>
      </c>
    </row>
    <row r="2114" spans="1:19" ht="38.25" hidden="1">
      <c r="A2114" s="200">
        <v>100373</v>
      </c>
      <c r="B2114" s="205" t="s">
        <v>230</v>
      </c>
      <c r="C2114" s="127" t="s">
        <v>2330</v>
      </c>
      <c r="D2114" s="121" t="s">
        <v>274</v>
      </c>
      <c r="E2114" s="122">
        <v>1899.62</v>
      </c>
      <c r="F2114" s="123">
        <f t="shared" si="767"/>
        <v>2290.1799999999998</v>
      </c>
      <c r="G2114" s="206"/>
      <c r="H2114" s="183"/>
      <c r="I2114" s="182">
        <f t="shared" si="768"/>
        <v>0</v>
      </c>
      <c r="J2114" s="182">
        <f t="shared" si="769"/>
        <v>0</v>
      </c>
      <c r="K2114" s="179"/>
      <c r="L2114" s="183">
        <f t="shared" si="770"/>
        <v>0</v>
      </c>
      <c r="M2114" s="183">
        <f t="shared" si="770"/>
        <v>0</v>
      </c>
      <c r="N2114" s="184">
        <f t="shared" si="771"/>
        <v>0</v>
      </c>
      <c r="O2114" s="184">
        <f t="shared" si="772"/>
        <v>0</v>
      </c>
      <c r="P2114" s="181"/>
      <c r="Q2114" s="198"/>
      <c r="R2114" s="197" t="str">
        <f t="shared" si="760"/>
        <v/>
      </c>
      <c r="S2114" s="197" t="str">
        <f t="shared" si="773"/>
        <v/>
      </c>
    </row>
    <row r="2115" spans="1:19" ht="38.25" hidden="1">
      <c r="A2115" s="200">
        <v>100374</v>
      </c>
      <c r="B2115" s="205" t="s">
        <v>230</v>
      </c>
      <c r="C2115" s="127" t="s">
        <v>2331</v>
      </c>
      <c r="D2115" s="121" t="s">
        <v>274</v>
      </c>
      <c r="E2115" s="122">
        <v>2044.58</v>
      </c>
      <c r="F2115" s="123">
        <f t="shared" si="767"/>
        <v>2464.9499999999998</v>
      </c>
      <c r="G2115" s="206"/>
      <c r="H2115" s="183"/>
      <c r="I2115" s="182">
        <f t="shared" si="768"/>
        <v>0</v>
      </c>
      <c r="J2115" s="182">
        <f t="shared" si="769"/>
        <v>0</v>
      </c>
      <c r="K2115" s="179"/>
      <c r="L2115" s="183">
        <f t="shared" si="770"/>
        <v>0</v>
      </c>
      <c r="M2115" s="183">
        <f t="shared" si="770"/>
        <v>0</v>
      </c>
      <c r="N2115" s="184">
        <f t="shared" si="771"/>
        <v>0</v>
      </c>
      <c r="O2115" s="184">
        <f t="shared" si="772"/>
        <v>0</v>
      </c>
      <c r="P2115" s="181"/>
      <c r="Q2115" s="198"/>
      <c r="R2115" s="197" t="str">
        <f t="shared" si="760"/>
        <v/>
      </c>
      <c r="S2115" s="197" t="str">
        <f t="shared" si="773"/>
        <v/>
      </c>
    </row>
    <row r="2116" spans="1:19" ht="38.25" hidden="1">
      <c r="A2116" s="200">
        <v>100375</v>
      </c>
      <c r="B2116" s="205" t="s">
        <v>230</v>
      </c>
      <c r="C2116" s="127" t="s">
        <v>2332</v>
      </c>
      <c r="D2116" s="121" t="s">
        <v>274</v>
      </c>
      <c r="E2116" s="122">
        <v>2322.7800000000002</v>
      </c>
      <c r="F2116" s="123">
        <f t="shared" si="767"/>
        <v>2800.34</v>
      </c>
      <c r="G2116" s="206"/>
      <c r="H2116" s="183"/>
      <c r="I2116" s="182">
        <f t="shared" si="768"/>
        <v>0</v>
      </c>
      <c r="J2116" s="182">
        <f t="shared" si="769"/>
        <v>0</v>
      </c>
      <c r="K2116" s="179"/>
      <c r="L2116" s="183">
        <f t="shared" si="770"/>
        <v>0</v>
      </c>
      <c r="M2116" s="183">
        <f t="shared" si="770"/>
        <v>0</v>
      </c>
      <c r="N2116" s="184">
        <f t="shared" si="771"/>
        <v>0</v>
      </c>
      <c r="O2116" s="184">
        <f t="shared" si="772"/>
        <v>0</v>
      </c>
      <c r="P2116" s="181"/>
      <c r="Q2116" s="198"/>
      <c r="R2116" s="197" t="str">
        <f t="shared" si="760"/>
        <v/>
      </c>
      <c r="S2116" s="197" t="str">
        <f t="shared" si="773"/>
        <v/>
      </c>
    </row>
    <row r="2117" spans="1:19" ht="38.25" hidden="1">
      <c r="A2117" s="200">
        <v>100376</v>
      </c>
      <c r="B2117" s="205" t="s">
        <v>230</v>
      </c>
      <c r="C2117" s="127" t="s">
        <v>2333</v>
      </c>
      <c r="D2117" s="121" t="s">
        <v>274</v>
      </c>
      <c r="E2117" s="122">
        <v>2259.36</v>
      </c>
      <c r="F2117" s="123">
        <f t="shared" si="767"/>
        <v>2723.88</v>
      </c>
      <c r="G2117" s="206"/>
      <c r="H2117" s="183"/>
      <c r="I2117" s="182">
        <f t="shared" si="768"/>
        <v>0</v>
      </c>
      <c r="J2117" s="182">
        <f t="shared" si="769"/>
        <v>0</v>
      </c>
      <c r="K2117" s="179"/>
      <c r="L2117" s="183">
        <f t="shared" si="770"/>
        <v>0</v>
      </c>
      <c r="M2117" s="183">
        <f t="shared" si="770"/>
        <v>0</v>
      </c>
      <c r="N2117" s="184">
        <f t="shared" si="771"/>
        <v>0</v>
      </c>
      <c r="O2117" s="184">
        <f t="shared" si="772"/>
        <v>0</v>
      </c>
      <c r="P2117" s="181"/>
      <c r="Q2117" s="198"/>
      <c r="R2117" s="197" t="str">
        <f t="shared" si="760"/>
        <v/>
      </c>
      <c r="S2117" s="197" t="str">
        <f t="shared" si="773"/>
        <v/>
      </c>
    </row>
    <row r="2118" spans="1:19" ht="25.5" hidden="1">
      <c r="A2118" s="200">
        <v>92545</v>
      </c>
      <c r="B2118" s="205" t="s">
        <v>230</v>
      </c>
      <c r="C2118" s="127" t="s">
        <v>2334</v>
      </c>
      <c r="D2118" s="121" t="s">
        <v>274</v>
      </c>
      <c r="E2118" s="122">
        <v>730.61</v>
      </c>
      <c r="F2118" s="123">
        <f t="shared" si="767"/>
        <v>880.82</v>
      </c>
      <c r="G2118" s="206"/>
      <c r="H2118" s="183"/>
      <c r="I2118" s="182">
        <f t="shared" si="768"/>
        <v>0</v>
      </c>
      <c r="J2118" s="182">
        <f t="shared" si="769"/>
        <v>0</v>
      </c>
      <c r="K2118" s="179"/>
      <c r="L2118" s="183">
        <f t="shared" si="770"/>
        <v>0</v>
      </c>
      <c r="M2118" s="183">
        <f t="shared" si="770"/>
        <v>0</v>
      </c>
      <c r="N2118" s="184">
        <f t="shared" si="771"/>
        <v>0</v>
      </c>
      <c r="O2118" s="184">
        <f t="shared" si="772"/>
        <v>0</v>
      </c>
      <c r="P2118" s="181"/>
      <c r="Q2118" s="198"/>
      <c r="R2118" s="197" t="str">
        <f t="shared" si="760"/>
        <v/>
      </c>
      <c r="S2118" s="197" t="str">
        <f t="shared" si="773"/>
        <v/>
      </c>
    </row>
    <row r="2119" spans="1:19" ht="25.5" hidden="1">
      <c r="A2119" s="200">
        <v>92546</v>
      </c>
      <c r="B2119" s="205" t="s">
        <v>230</v>
      </c>
      <c r="C2119" s="127" t="s">
        <v>2335</v>
      </c>
      <c r="D2119" s="121" t="s">
        <v>274</v>
      </c>
      <c r="E2119" s="122">
        <v>899.61</v>
      </c>
      <c r="F2119" s="123">
        <f t="shared" si="767"/>
        <v>1084.57</v>
      </c>
      <c r="G2119" s="206"/>
      <c r="H2119" s="183"/>
      <c r="I2119" s="182">
        <f t="shared" si="768"/>
        <v>0</v>
      </c>
      <c r="J2119" s="182">
        <f t="shared" si="769"/>
        <v>0</v>
      </c>
      <c r="K2119" s="179"/>
      <c r="L2119" s="183">
        <f t="shared" si="770"/>
        <v>0</v>
      </c>
      <c r="M2119" s="183">
        <f t="shared" si="770"/>
        <v>0</v>
      </c>
      <c r="N2119" s="184">
        <f t="shared" si="771"/>
        <v>0</v>
      </c>
      <c r="O2119" s="184">
        <f t="shared" si="772"/>
        <v>0</v>
      </c>
      <c r="P2119" s="181"/>
      <c r="Q2119" s="198"/>
      <c r="R2119" s="197" t="str">
        <f t="shared" si="760"/>
        <v/>
      </c>
      <c r="S2119" s="197" t="str">
        <f t="shared" si="773"/>
        <v/>
      </c>
    </row>
    <row r="2120" spans="1:19" ht="25.5" hidden="1">
      <c r="A2120" s="200">
        <v>92547</v>
      </c>
      <c r="B2120" s="205" t="s">
        <v>230</v>
      </c>
      <c r="C2120" s="127" t="s">
        <v>2336</v>
      </c>
      <c r="D2120" s="121" t="s">
        <v>274</v>
      </c>
      <c r="E2120" s="122">
        <v>945.2</v>
      </c>
      <c r="F2120" s="123">
        <f t="shared" si="767"/>
        <v>1139.53</v>
      </c>
      <c r="G2120" s="206"/>
      <c r="H2120" s="183"/>
      <c r="I2120" s="182">
        <f t="shared" si="768"/>
        <v>0</v>
      </c>
      <c r="J2120" s="182">
        <f t="shared" si="769"/>
        <v>0</v>
      </c>
      <c r="K2120" s="179"/>
      <c r="L2120" s="183">
        <f t="shared" si="770"/>
        <v>0</v>
      </c>
      <c r="M2120" s="183">
        <f t="shared" si="770"/>
        <v>0</v>
      </c>
      <c r="N2120" s="184">
        <f t="shared" si="771"/>
        <v>0</v>
      </c>
      <c r="O2120" s="184">
        <f t="shared" si="772"/>
        <v>0</v>
      </c>
      <c r="P2120" s="181"/>
      <c r="Q2120" s="198"/>
      <c r="R2120" s="197" t="str">
        <f t="shared" si="760"/>
        <v/>
      </c>
      <c r="S2120" s="197" t="str">
        <f t="shared" si="773"/>
        <v/>
      </c>
    </row>
    <row r="2121" spans="1:19" ht="25.5" hidden="1">
      <c r="A2121" s="200">
        <v>92548</v>
      </c>
      <c r="B2121" s="205" t="s">
        <v>230</v>
      </c>
      <c r="C2121" s="127" t="s">
        <v>2337</v>
      </c>
      <c r="D2121" s="121" t="s">
        <v>274</v>
      </c>
      <c r="E2121" s="122">
        <v>1053.01</v>
      </c>
      <c r="F2121" s="123">
        <f t="shared" si="767"/>
        <v>1269.51</v>
      </c>
      <c r="G2121" s="206"/>
      <c r="H2121" s="183"/>
      <c r="I2121" s="182">
        <f t="shared" si="768"/>
        <v>0</v>
      </c>
      <c r="J2121" s="182">
        <f t="shared" si="769"/>
        <v>0</v>
      </c>
      <c r="K2121" s="179"/>
      <c r="L2121" s="183">
        <f t="shared" si="770"/>
        <v>0</v>
      </c>
      <c r="M2121" s="183">
        <f t="shared" si="770"/>
        <v>0</v>
      </c>
      <c r="N2121" s="184">
        <f t="shared" si="771"/>
        <v>0</v>
      </c>
      <c r="O2121" s="184">
        <f t="shared" si="772"/>
        <v>0</v>
      </c>
      <c r="P2121" s="181"/>
      <c r="Q2121" s="198"/>
      <c r="R2121" s="197" t="str">
        <f t="shared" si="760"/>
        <v/>
      </c>
      <c r="S2121" s="197" t="str">
        <f t="shared" si="773"/>
        <v/>
      </c>
    </row>
    <row r="2122" spans="1:19" ht="25.5" hidden="1">
      <c r="A2122" s="200">
        <v>92549</v>
      </c>
      <c r="B2122" s="205" t="s">
        <v>230</v>
      </c>
      <c r="C2122" s="127" t="s">
        <v>2338</v>
      </c>
      <c r="D2122" s="121" t="s">
        <v>274</v>
      </c>
      <c r="E2122" s="122">
        <v>1336.11</v>
      </c>
      <c r="F2122" s="123">
        <f t="shared" si="767"/>
        <v>1610.81</v>
      </c>
      <c r="G2122" s="206"/>
      <c r="H2122" s="183"/>
      <c r="I2122" s="182">
        <f t="shared" si="768"/>
        <v>0</v>
      </c>
      <c r="J2122" s="182">
        <f t="shared" si="769"/>
        <v>0</v>
      </c>
      <c r="K2122" s="179"/>
      <c r="L2122" s="183">
        <f t="shared" si="770"/>
        <v>0</v>
      </c>
      <c r="M2122" s="183">
        <f t="shared" si="770"/>
        <v>0</v>
      </c>
      <c r="N2122" s="184">
        <f t="shared" si="771"/>
        <v>0</v>
      </c>
      <c r="O2122" s="184">
        <f t="shared" si="772"/>
        <v>0</v>
      </c>
      <c r="P2122" s="181"/>
      <c r="Q2122" s="198"/>
      <c r="R2122" s="197" t="str">
        <f t="shared" si="760"/>
        <v/>
      </c>
      <c r="S2122" s="197" t="str">
        <f t="shared" si="773"/>
        <v/>
      </c>
    </row>
    <row r="2123" spans="1:19" ht="25.5" hidden="1">
      <c r="A2123" s="200">
        <v>92550</v>
      </c>
      <c r="B2123" s="205" t="s">
        <v>230</v>
      </c>
      <c r="C2123" s="127" t="s">
        <v>2339</v>
      </c>
      <c r="D2123" s="121" t="s">
        <v>274</v>
      </c>
      <c r="E2123" s="122">
        <v>1620.95</v>
      </c>
      <c r="F2123" s="123">
        <f t="shared" si="767"/>
        <v>1954.22</v>
      </c>
      <c r="G2123" s="206"/>
      <c r="H2123" s="183"/>
      <c r="I2123" s="182">
        <f t="shared" si="768"/>
        <v>0</v>
      </c>
      <c r="J2123" s="182">
        <f t="shared" si="769"/>
        <v>0</v>
      </c>
      <c r="K2123" s="179"/>
      <c r="L2123" s="183">
        <f t="shared" si="770"/>
        <v>0</v>
      </c>
      <c r="M2123" s="183">
        <f t="shared" si="770"/>
        <v>0</v>
      </c>
      <c r="N2123" s="184">
        <f t="shared" si="771"/>
        <v>0</v>
      </c>
      <c r="O2123" s="184">
        <f t="shared" si="772"/>
        <v>0</v>
      </c>
      <c r="P2123" s="181"/>
      <c r="Q2123" s="198"/>
      <c r="R2123" s="197" t="str">
        <f t="shared" si="760"/>
        <v/>
      </c>
      <c r="S2123" s="197" t="str">
        <f t="shared" si="773"/>
        <v/>
      </c>
    </row>
    <row r="2124" spans="1:19" ht="25.5" hidden="1">
      <c r="A2124" s="200">
        <v>92551</v>
      </c>
      <c r="B2124" s="205" t="s">
        <v>230</v>
      </c>
      <c r="C2124" s="127" t="s">
        <v>2340</v>
      </c>
      <c r="D2124" s="121" t="s">
        <v>274</v>
      </c>
      <c r="E2124" s="122">
        <v>1681.54</v>
      </c>
      <c r="F2124" s="123">
        <f t="shared" si="767"/>
        <v>2027.26</v>
      </c>
      <c r="G2124" s="206"/>
      <c r="H2124" s="183"/>
      <c r="I2124" s="182">
        <f t="shared" si="768"/>
        <v>0</v>
      </c>
      <c r="J2124" s="182">
        <f t="shared" si="769"/>
        <v>0</v>
      </c>
      <c r="K2124" s="179"/>
      <c r="L2124" s="183">
        <f t="shared" si="770"/>
        <v>0</v>
      </c>
      <c r="M2124" s="183">
        <f t="shared" si="770"/>
        <v>0</v>
      </c>
      <c r="N2124" s="184">
        <f t="shared" si="771"/>
        <v>0</v>
      </c>
      <c r="O2124" s="184">
        <f t="shared" si="772"/>
        <v>0</v>
      </c>
      <c r="P2124" s="181"/>
      <c r="Q2124" s="198"/>
      <c r="R2124" s="197" t="str">
        <f t="shared" si="760"/>
        <v/>
      </c>
      <c r="S2124" s="197" t="str">
        <f t="shared" si="773"/>
        <v/>
      </c>
    </row>
    <row r="2125" spans="1:19" ht="25.5" hidden="1">
      <c r="A2125" s="200">
        <v>92552</v>
      </c>
      <c r="B2125" s="205" t="s">
        <v>230</v>
      </c>
      <c r="C2125" s="127" t="s">
        <v>2341</v>
      </c>
      <c r="D2125" s="121" t="s">
        <v>274</v>
      </c>
      <c r="E2125" s="122">
        <v>1834.1</v>
      </c>
      <c r="F2125" s="123">
        <f t="shared" si="767"/>
        <v>2211.19</v>
      </c>
      <c r="G2125" s="206"/>
      <c r="H2125" s="183"/>
      <c r="I2125" s="182">
        <f t="shared" si="768"/>
        <v>0</v>
      </c>
      <c r="J2125" s="182">
        <f t="shared" si="769"/>
        <v>0</v>
      </c>
      <c r="K2125" s="179"/>
      <c r="L2125" s="183">
        <f t="shared" si="770"/>
        <v>0</v>
      </c>
      <c r="M2125" s="183">
        <f t="shared" si="770"/>
        <v>0</v>
      </c>
      <c r="N2125" s="184">
        <f t="shared" si="771"/>
        <v>0</v>
      </c>
      <c r="O2125" s="184">
        <f t="shared" si="772"/>
        <v>0</v>
      </c>
      <c r="P2125" s="181"/>
      <c r="Q2125" s="198"/>
      <c r="R2125" s="197" t="str">
        <f t="shared" si="760"/>
        <v/>
      </c>
      <c r="S2125" s="197" t="str">
        <f t="shared" si="773"/>
        <v/>
      </c>
    </row>
    <row r="2126" spans="1:19" ht="25.5" hidden="1">
      <c r="A2126" s="200">
        <v>92553</v>
      </c>
      <c r="B2126" s="205" t="s">
        <v>230</v>
      </c>
      <c r="C2126" s="127" t="s">
        <v>2342</v>
      </c>
      <c r="D2126" s="121" t="s">
        <v>274</v>
      </c>
      <c r="E2126" s="122">
        <v>2127.21</v>
      </c>
      <c r="F2126" s="123">
        <f t="shared" si="767"/>
        <v>2564.56</v>
      </c>
      <c r="G2126" s="206"/>
      <c r="H2126" s="183"/>
      <c r="I2126" s="182">
        <f t="shared" si="768"/>
        <v>0</v>
      </c>
      <c r="J2126" s="182">
        <f t="shared" si="769"/>
        <v>0</v>
      </c>
      <c r="K2126" s="179"/>
      <c r="L2126" s="183">
        <f t="shared" si="770"/>
        <v>0</v>
      </c>
      <c r="M2126" s="183">
        <f t="shared" si="770"/>
        <v>0</v>
      </c>
      <c r="N2126" s="184">
        <f t="shared" si="771"/>
        <v>0</v>
      </c>
      <c r="O2126" s="184">
        <f t="shared" si="772"/>
        <v>0</v>
      </c>
      <c r="P2126" s="181"/>
      <c r="Q2126" s="198"/>
      <c r="R2126" s="197" t="str">
        <f t="shared" ref="R2126:R2189" si="774">IF(Q2126="X","x",IF(Q2126="xx","x",IF(O2126&gt;0,"x","")))</f>
        <v/>
      </c>
      <c r="S2126" s="197" t="str">
        <f t="shared" si="773"/>
        <v/>
      </c>
    </row>
    <row r="2127" spans="1:19" ht="25.5" hidden="1">
      <c r="A2127" s="200">
        <v>92554</v>
      </c>
      <c r="B2127" s="205" t="s">
        <v>230</v>
      </c>
      <c r="C2127" s="127" t="s">
        <v>2343</v>
      </c>
      <c r="D2127" s="121" t="s">
        <v>274</v>
      </c>
      <c r="E2127" s="122">
        <v>2196.16</v>
      </c>
      <c r="F2127" s="123">
        <f t="shared" si="767"/>
        <v>2647.69</v>
      </c>
      <c r="G2127" s="206"/>
      <c r="H2127" s="183"/>
      <c r="I2127" s="182">
        <f t="shared" si="768"/>
        <v>0</v>
      </c>
      <c r="J2127" s="182">
        <f t="shared" si="769"/>
        <v>0</v>
      </c>
      <c r="K2127" s="179"/>
      <c r="L2127" s="183">
        <f t="shared" si="770"/>
        <v>0</v>
      </c>
      <c r="M2127" s="183">
        <f t="shared" si="770"/>
        <v>0</v>
      </c>
      <c r="N2127" s="184">
        <f t="shared" si="771"/>
        <v>0</v>
      </c>
      <c r="O2127" s="184">
        <f t="shared" si="772"/>
        <v>0</v>
      </c>
      <c r="P2127" s="181"/>
      <c r="Q2127" s="198"/>
      <c r="R2127" s="197" t="str">
        <f t="shared" si="774"/>
        <v/>
      </c>
      <c r="S2127" s="197" t="str">
        <f t="shared" si="773"/>
        <v/>
      </c>
    </row>
    <row r="2128" spans="1:19" ht="38.25" hidden="1">
      <c r="A2128" s="200">
        <v>92555</v>
      </c>
      <c r="B2128" s="205" t="s">
        <v>230</v>
      </c>
      <c r="C2128" s="127" t="s">
        <v>2344</v>
      </c>
      <c r="D2128" s="121" t="s">
        <v>274</v>
      </c>
      <c r="E2128" s="122">
        <v>721.42</v>
      </c>
      <c r="F2128" s="123">
        <f t="shared" si="767"/>
        <v>869.74</v>
      </c>
      <c r="G2128" s="206"/>
      <c r="H2128" s="183"/>
      <c r="I2128" s="182">
        <f t="shared" si="768"/>
        <v>0</v>
      </c>
      <c r="J2128" s="182">
        <f t="shared" si="769"/>
        <v>0</v>
      </c>
      <c r="K2128" s="179"/>
      <c r="L2128" s="183">
        <f t="shared" si="770"/>
        <v>0</v>
      </c>
      <c r="M2128" s="183">
        <f t="shared" si="770"/>
        <v>0</v>
      </c>
      <c r="N2128" s="184">
        <f t="shared" si="771"/>
        <v>0</v>
      </c>
      <c r="O2128" s="184">
        <f t="shared" si="772"/>
        <v>0</v>
      </c>
      <c r="P2128" s="181"/>
      <c r="Q2128" s="198"/>
      <c r="R2128" s="197" t="str">
        <f t="shared" si="774"/>
        <v/>
      </c>
      <c r="S2128" s="197" t="str">
        <f t="shared" si="773"/>
        <v/>
      </c>
    </row>
    <row r="2129" spans="1:19" ht="38.25" hidden="1">
      <c r="A2129" s="200">
        <v>92556</v>
      </c>
      <c r="B2129" s="205" t="s">
        <v>230</v>
      </c>
      <c r="C2129" s="127" t="s">
        <v>2345</v>
      </c>
      <c r="D2129" s="121" t="s">
        <v>274</v>
      </c>
      <c r="E2129" s="122">
        <v>884.42</v>
      </c>
      <c r="F2129" s="123">
        <f t="shared" si="767"/>
        <v>1066.26</v>
      </c>
      <c r="G2129" s="206"/>
      <c r="H2129" s="183"/>
      <c r="I2129" s="182">
        <f t="shared" si="768"/>
        <v>0</v>
      </c>
      <c r="J2129" s="182">
        <f t="shared" si="769"/>
        <v>0</v>
      </c>
      <c r="K2129" s="179"/>
      <c r="L2129" s="183">
        <f t="shared" si="770"/>
        <v>0</v>
      </c>
      <c r="M2129" s="183">
        <f t="shared" si="770"/>
        <v>0</v>
      </c>
      <c r="N2129" s="184">
        <f t="shared" si="771"/>
        <v>0</v>
      </c>
      <c r="O2129" s="184">
        <f t="shared" si="772"/>
        <v>0</v>
      </c>
      <c r="P2129" s="181"/>
      <c r="Q2129" s="198"/>
      <c r="R2129" s="197" t="str">
        <f t="shared" si="774"/>
        <v/>
      </c>
      <c r="S2129" s="197" t="str">
        <f t="shared" si="773"/>
        <v/>
      </c>
    </row>
    <row r="2130" spans="1:19" ht="38.25" hidden="1">
      <c r="A2130" s="200">
        <v>92557</v>
      </c>
      <c r="B2130" s="205" t="s">
        <v>230</v>
      </c>
      <c r="C2130" s="127" t="s">
        <v>2346</v>
      </c>
      <c r="D2130" s="121" t="s">
        <v>274</v>
      </c>
      <c r="E2130" s="122">
        <v>930.01</v>
      </c>
      <c r="F2130" s="123">
        <f t="shared" si="767"/>
        <v>1121.22</v>
      </c>
      <c r="G2130" s="206"/>
      <c r="H2130" s="183"/>
      <c r="I2130" s="182">
        <f t="shared" si="768"/>
        <v>0</v>
      </c>
      <c r="J2130" s="182">
        <f t="shared" si="769"/>
        <v>0</v>
      </c>
      <c r="K2130" s="179"/>
      <c r="L2130" s="183">
        <f t="shared" si="770"/>
        <v>0</v>
      </c>
      <c r="M2130" s="183">
        <f t="shared" si="770"/>
        <v>0</v>
      </c>
      <c r="N2130" s="184">
        <f t="shared" si="771"/>
        <v>0</v>
      </c>
      <c r="O2130" s="184">
        <f t="shared" si="772"/>
        <v>0</v>
      </c>
      <c r="P2130" s="181"/>
      <c r="Q2130" s="198"/>
      <c r="R2130" s="197" t="str">
        <f t="shared" si="774"/>
        <v/>
      </c>
      <c r="S2130" s="197" t="str">
        <f t="shared" si="773"/>
        <v/>
      </c>
    </row>
    <row r="2131" spans="1:19" ht="38.25" hidden="1">
      <c r="A2131" s="200">
        <v>92558</v>
      </c>
      <c r="B2131" s="205" t="s">
        <v>230</v>
      </c>
      <c r="C2131" s="127" t="s">
        <v>2347</v>
      </c>
      <c r="D2131" s="121" t="s">
        <v>274</v>
      </c>
      <c r="E2131" s="122">
        <v>1043.81</v>
      </c>
      <c r="F2131" s="123">
        <f t="shared" si="767"/>
        <v>1258.42</v>
      </c>
      <c r="G2131" s="206"/>
      <c r="H2131" s="183"/>
      <c r="I2131" s="182">
        <f t="shared" si="768"/>
        <v>0</v>
      </c>
      <c r="J2131" s="182">
        <f t="shared" si="769"/>
        <v>0</v>
      </c>
      <c r="K2131" s="179"/>
      <c r="L2131" s="183">
        <f t="shared" si="770"/>
        <v>0</v>
      </c>
      <c r="M2131" s="183">
        <f t="shared" si="770"/>
        <v>0</v>
      </c>
      <c r="N2131" s="184">
        <f t="shared" si="771"/>
        <v>0</v>
      </c>
      <c r="O2131" s="184">
        <f t="shared" si="772"/>
        <v>0</v>
      </c>
      <c r="P2131" s="181"/>
      <c r="Q2131" s="198"/>
      <c r="R2131" s="197" t="str">
        <f t="shared" si="774"/>
        <v/>
      </c>
      <c r="S2131" s="197" t="str">
        <f t="shared" si="773"/>
        <v/>
      </c>
    </row>
    <row r="2132" spans="1:19" ht="38.25" hidden="1">
      <c r="A2132" s="200">
        <v>92559</v>
      </c>
      <c r="B2132" s="205" t="s">
        <v>230</v>
      </c>
      <c r="C2132" s="127" t="s">
        <v>2348</v>
      </c>
      <c r="D2132" s="121" t="s">
        <v>274</v>
      </c>
      <c r="E2132" s="122">
        <v>1319.91</v>
      </c>
      <c r="F2132" s="123">
        <f t="shared" si="767"/>
        <v>1591.28</v>
      </c>
      <c r="G2132" s="206"/>
      <c r="H2132" s="183"/>
      <c r="I2132" s="182">
        <f t="shared" si="768"/>
        <v>0</v>
      </c>
      <c r="J2132" s="182">
        <f t="shared" si="769"/>
        <v>0</v>
      </c>
      <c r="K2132" s="179"/>
      <c r="L2132" s="183">
        <f t="shared" si="770"/>
        <v>0</v>
      </c>
      <c r="M2132" s="183">
        <f t="shared" si="770"/>
        <v>0</v>
      </c>
      <c r="N2132" s="184">
        <f t="shared" si="771"/>
        <v>0</v>
      </c>
      <c r="O2132" s="184">
        <f t="shared" si="772"/>
        <v>0</v>
      </c>
      <c r="P2132" s="181"/>
      <c r="Q2132" s="198"/>
      <c r="R2132" s="197" t="str">
        <f t="shared" si="774"/>
        <v/>
      </c>
      <c r="S2132" s="197" t="str">
        <f t="shared" si="773"/>
        <v/>
      </c>
    </row>
    <row r="2133" spans="1:19" ht="38.25" hidden="1">
      <c r="A2133" s="200">
        <v>92560</v>
      </c>
      <c r="B2133" s="205" t="s">
        <v>230</v>
      </c>
      <c r="C2133" s="127" t="s">
        <v>2349</v>
      </c>
      <c r="D2133" s="121" t="s">
        <v>274</v>
      </c>
      <c r="E2133" s="122">
        <v>1596.26</v>
      </c>
      <c r="F2133" s="123">
        <f t="shared" si="767"/>
        <v>1924.45</v>
      </c>
      <c r="G2133" s="206"/>
      <c r="H2133" s="183"/>
      <c r="I2133" s="182">
        <f t="shared" si="768"/>
        <v>0</v>
      </c>
      <c r="J2133" s="182">
        <f t="shared" si="769"/>
        <v>0</v>
      </c>
      <c r="K2133" s="179"/>
      <c r="L2133" s="183">
        <f t="shared" si="770"/>
        <v>0</v>
      </c>
      <c r="M2133" s="183">
        <f t="shared" si="770"/>
        <v>0</v>
      </c>
      <c r="N2133" s="184">
        <f t="shared" si="771"/>
        <v>0</v>
      </c>
      <c r="O2133" s="184">
        <f t="shared" si="772"/>
        <v>0</v>
      </c>
      <c r="P2133" s="181"/>
      <c r="Q2133" s="198"/>
      <c r="R2133" s="197" t="str">
        <f t="shared" si="774"/>
        <v/>
      </c>
      <c r="S2133" s="197" t="str">
        <f t="shared" si="773"/>
        <v/>
      </c>
    </row>
    <row r="2134" spans="1:19" ht="38.25" hidden="1">
      <c r="A2134" s="200">
        <v>92561</v>
      </c>
      <c r="B2134" s="205" t="s">
        <v>230</v>
      </c>
      <c r="C2134" s="127" t="s">
        <v>2350</v>
      </c>
      <c r="D2134" s="121" t="s">
        <v>274</v>
      </c>
      <c r="E2134" s="122">
        <v>1657.94</v>
      </c>
      <c r="F2134" s="123">
        <f t="shared" si="767"/>
        <v>1998.81</v>
      </c>
      <c r="G2134" s="206"/>
      <c r="H2134" s="183"/>
      <c r="I2134" s="182">
        <f t="shared" si="768"/>
        <v>0</v>
      </c>
      <c r="J2134" s="182">
        <f t="shared" si="769"/>
        <v>0</v>
      </c>
      <c r="K2134" s="179"/>
      <c r="L2134" s="183">
        <f t="shared" si="770"/>
        <v>0</v>
      </c>
      <c r="M2134" s="183">
        <f t="shared" si="770"/>
        <v>0</v>
      </c>
      <c r="N2134" s="184">
        <f t="shared" si="771"/>
        <v>0</v>
      </c>
      <c r="O2134" s="184">
        <f t="shared" si="772"/>
        <v>0</v>
      </c>
      <c r="P2134" s="181"/>
      <c r="Q2134" s="198"/>
      <c r="R2134" s="197" t="str">
        <f t="shared" si="774"/>
        <v/>
      </c>
      <c r="S2134" s="197" t="str">
        <f t="shared" si="773"/>
        <v/>
      </c>
    </row>
    <row r="2135" spans="1:19" ht="38.25" hidden="1">
      <c r="A2135" s="200">
        <v>92562</v>
      </c>
      <c r="B2135" s="205" t="s">
        <v>230</v>
      </c>
      <c r="C2135" s="127" t="s">
        <v>2351</v>
      </c>
      <c r="D2135" s="121" t="s">
        <v>274</v>
      </c>
      <c r="E2135" s="122">
        <v>1795.31</v>
      </c>
      <c r="F2135" s="123">
        <f t="shared" si="767"/>
        <v>2164.4299999999998</v>
      </c>
      <c r="G2135" s="206"/>
      <c r="H2135" s="183"/>
      <c r="I2135" s="182">
        <f t="shared" si="768"/>
        <v>0</v>
      </c>
      <c r="J2135" s="182">
        <f t="shared" si="769"/>
        <v>0</v>
      </c>
      <c r="K2135" s="179"/>
      <c r="L2135" s="183">
        <f t="shared" si="770"/>
        <v>0</v>
      </c>
      <c r="M2135" s="183">
        <f t="shared" si="770"/>
        <v>0</v>
      </c>
      <c r="N2135" s="184">
        <f t="shared" si="771"/>
        <v>0</v>
      </c>
      <c r="O2135" s="184">
        <f t="shared" si="772"/>
        <v>0</v>
      </c>
      <c r="P2135" s="181"/>
      <c r="Q2135" s="198"/>
      <c r="R2135" s="197" t="str">
        <f t="shared" si="774"/>
        <v/>
      </c>
      <c r="S2135" s="197" t="str">
        <f t="shared" si="773"/>
        <v/>
      </c>
    </row>
    <row r="2136" spans="1:19" ht="38.25" hidden="1">
      <c r="A2136" s="200">
        <v>92563</v>
      </c>
      <c r="B2136" s="205" t="s">
        <v>230</v>
      </c>
      <c r="C2136" s="127" t="s">
        <v>2352</v>
      </c>
      <c r="D2136" s="121" t="s">
        <v>274</v>
      </c>
      <c r="E2136" s="122">
        <v>2080.02</v>
      </c>
      <c r="F2136" s="123">
        <f t="shared" si="767"/>
        <v>2507.67</v>
      </c>
      <c r="G2136" s="206"/>
      <c r="H2136" s="183"/>
      <c r="I2136" s="182">
        <f t="shared" si="768"/>
        <v>0</v>
      </c>
      <c r="J2136" s="182">
        <f t="shared" si="769"/>
        <v>0</v>
      </c>
      <c r="K2136" s="179"/>
      <c r="L2136" s="183">
        <f t="shared" si="770"/>
        <v>0</v>
      </c>
      <c r="M2136" s="183">
        <f t="shared" si="770"/>
        <v>0</v>
      </c>
      <c r="N2136" s="184">
        <f t="shared" si="771"/>
        <v>0</v>
      </c>
      <c r="O2136" s="184">
        <f t="shared" si="772"/>
        <v>0</v>
      </c>
      <c r="P2136" s="181"/>
      <c r="Q2136" s="198"/>
      <c r="R2136" s="197" t="str">
        <f t="shared" si="774"/>
        <v/>
      </c>
      <c r="S2136" s="197" t="str">
        <f t="shared" si="773"/>
        <v/>
      </c>
    </row>
    <row r="2137" spans="1:19" ht="38.25" hidden="1">
      <c r="A2137" s="200">
        <v>92564</v>
      </c>
      <c r="B2137" s="205" t="s">
        <v>230</v>
      </c>
      <c r="C2137" s="127" t="s">
        <v>2353</v>
      </c>
      <c r="D2137" s="121" t="s">
        <v>274</v>
      </c>
      <c r="E2137" s="122">
        <v>2138.77</v>
      </c>
      <c r="F2137" s="123">
        <f t="shared" si="767"/>
        <v>2578.5</v>
      </c>
      <c r="G2137" s="206"/>
      <c r="H2137" s="183"/>
      <c r="I2137" s="182">
        <f t="shared" si="768"/>
        <v>0</v>
      </c>
      <c r="J2137" s="182">
        <f t="shared" si="769"/>
        <v>0</v>
      </c>
      <c r="K2137" s="179"/>
      <c r="L2137" s="183">
        <f t="shared" si="770"/>
        <v>0</v>
      </c>
      <c r="M2137" s="183">
        <f t="shared" si="770"/>
        <v>0</v>
      </c>
      <c r="N2137" s="184">
        <f t="shared" si="771"/>
        <v>0</v>
      </c>
      <c r="O2137" s="184">
        <f t="shared" si="772"/>
        <v>0</v>
      </c>
      <c r="P2137" s="181"/>
      <c r="Q2137" s="198"/>
      <c r="R2137" s="197" t="str">
        <f t="shared" si="774"/>
        <v/>
      </c>
      <c r="S2137" s="197" t="str">
        <f t="shared" si="773"/>
        <v/>
      </c>
    </row>
    <row r="2138" spans="1:19" ht="38.25" hidden="1">
      <c r="A2138" s="200">
        <v>92565</v>
      </c>
      <c r="B2138" s="205" t="s">
        <v>230</v>
      </c>
      <c r="C2138" s="127" t="s">
        <v>2354</v>
      </c>
      <c r="D2138" s="121" t="s">
        <v>232</v>
      </c>
      <c r="E2138" s="122">
        <v>27.64</v>
      </c>
      <c r="F2138" s="123">
        <f t="shared" si="767"/>
        <v>33.32</v>
      </c>
      <c r="G2138" s="206"/>
      <c r="H2138" s="183"/>
      <c r="I2138" s="182">
        <f t="shared" si="768"/>
        <v>0</v>
      </c>
      <c r="J2138" s="182">
        <f t="shared" si="769"/>
        <v>0</v>
      </c>
      <c r="K2138" s="179"/>
      <c r="L2138" s="183">
        <f t="shared" si="770"/>
        <v>0</v>
      </c>
      <c r="M2138" s="183">
        <f t="shared" si="770"/>
        <v>0</v>
      </c>
      <c r="N2138" s="184">
        <f t="shared" si="771"/>
        <v>0</v>
      </c>
      <c r="O2138" s="184">
        <f t="shared" si="772"/>
        <v>0</v>
      </c>
      <c r="P2138" s="181"/>
      <c r="Q2138" s="198"/>
      <c r="R2138" s="197" t="str">
        <f t="shared" si="774"/>
        <v/>
      </c>
      <c r="S2138" s="197" t="str">
        <f t="shared" si="773"/>
        <v/>
      </c>
    </row>
    <row r="2139" spans="1:19" ht="38.25" hidden="1">
      <c r="A2139" s="200">
        <v>92566</v>
      </c>
      <c r="B2139" s="205" t="s">
        <v>230</v>
      </c>
      <c r="C2139" s="127" t="s">
        <v>2355</v>
      </c>
      <c r="D2139" s="121" t="s">
        <v>232</v>
      </c>
      <c r="E2139" s="122">
        <v>16.68</v>
      </c>
      <c r="F2139" s="123">
        <f t="shared" si="767"/>
        <v>20.11</v>
      </c>
      <c r="G2139" s="206"/>
      <c r="H2139" s="183"/>
      <c r="I2139" s="182">
        <f t="shared" si="768"/>
        <v>0</v>
      </c>
      <c r="J2139" s="182">
        <f t="shared" si="769"/>
        <v>0</v>
      </c>
      <c r="K2139" s="179"/>
      <c r="L2139" s="183">
        <f t="shared" si="770"/>
        <v>0</v>
      </c>
      <c r="M2139" s="183">
        <f t="shared" si="770"/>
        <v>0</v>
      </c>
      <c r="N2139" s="184">
        <f t="shared" si="771"/>
        <v>0</v>
      </c>
      <c r="O2139" s="184">
        <f t="shared" si="772"/>
        <v>0</v>
      </c>
      <c r="P2139" s="181"/>
      <c r="Q2139" s="198"/>
      <c r="R2139" s="197" t="str">
        <f t="shared" si="774"/>
        <v/>
      </c>
      <c r="S2139" s="197" t="str">
        <f t="shared" si="773"/>
        <v/>
      </c>
    </row>
    <row r="2140" spans="1:19" ht="38.25" hidden="1">
      <c r="A2140" s="200">
        <v>92567</v>
      </c>
      <c r="B2140" s="205" t="s">
        <v>230</v>
      </c>
      <c r="C2140" s="127" t="s">
        <v>2356</v>
      </c>
      <c r="D2140" s="121" t="s">
        <v>232</v>
      </c>
      <c r="E2140" s="122">
        <v>24.49</v>
      </c>
      <c r="F2140" s="123">
        <f t="shared" si="767"/>
        <v>29.53</v>
      </c>
      <c r="G2140" s="206"/>
      <c r="H2140" s="183"/>
      <c r="I2140" s="182">
        <f t="shared" si="768"/>
        <v>0</v>
      </c>
      <c r="J2140" s="182">
        <f t="shared" si="769"/>
        <v>0</v>
      </c>
      <c r="K2140" s="179"/>
      <c r="L2140" s="183">
        <f t="shared" si="770"/>
        <v>0</v>
      </c>
      <c r="M2140" s="183">
        <f t="shared" si="770"/>
        <v>0</v>
      </c>
      <c r="N2140" s="184">
        <f t="shared" si="771"/>
        <v>0</v>
      </c>
      <c r="O2140" s="184">
        <f t="shared" si="772"/>
        <v>0</v>
      </c>
      <c r="P2140" s="181"/>
      <c r="Q2140" s="198"/>
      <c r="R2140" s="197" t="str">
        <f t="shared" si="774"/>
        <v/>
      </c>
      <c r="S2140" s="197" t="str">
        <f t="shared" si="773"/>
        <v/>
      </c>
    </row>
    <row r="2141" spans="1:19" ht="38.25" hidden="1">
      <c r="A2141" s="200">
        <v>92539</v>
      </c>
      <c r="B2141" s="205" t="s">
        <v>230</v>
      </c>
      <c r="C2141" s="127" t="s">
        <v>2357</v>
      </c>
      <c r="D2141" s="121" t="s">
        <v>232</v>
      </c>
      <c r="E2141" s="122">
        <v>57.08</v>
      </c>
      <c r="F2141" s="123">
        <f t="shared" si="767"/>
        <v>68.819999999999993</v>
      </c>
      <c r="G2141" s="206"/>
      <c r="H2141" s="183"/>
      <c r="I2141" s="182">
        <f t="shared" si="768"/>
        <v>0</v>
      </c>
      <c r="J2141" s="182">
        <f t="shared" si="769"/>
        <v>0</v>
      </c>
      <c r="K2141" s="179"/>
      <c r="L2141" s="183">
        <f t="shared" si="770"/>
        <v>0</v>
      </c>
      <c r="M2141" s="183">
        <f t="shared" si="770"/>
        <v>0</v>
      </c>
      <c r="N2141" s="184">
        <f t="shared" si="771"/>
        <v>0</v>
      </c>
      <c r="O2141" s="184">
        <f t="shared" si="772"/>
        <v>0</v>
      </c>
      <c r="P2141" s="181"/>
      <c r="Q2141" s="198"/>
      <c r="R2141" s="197" t="str">
        <f t="shared" si="774"/>
        <v/>
      </c>
      <c r="S2141" s="197" t="str">
        <f t="shared" si="773"/>
        <v/>
      </c>
    </row>
    <row r="2142" spans="1:19" ht="38.25" hidden="1">
      <c r="A2142" s="200">
        <v>92540</v>
      </c>
      <c r="B2142" s="205" t="s">
        <v>230</v>
      </c>
      <c r="C2142" s="127" t="s">
        <v>2358</v>
      </c>
      <c r="D2142" s="121" t="s">
        <v>232</v>
      </c>
      <c r="E2142" s="122">
        <v>64.94</v>
      </c>
      <c r="F2142" s="123">
        <f t="shared" si="767"/>
        <v>78.290000000000006</v>
      </c>
      <c r="G2142" s="206"/>
      <c r="H2142" s="183"/>
      <c r="I2142" s="182">
        <f t="shared" si="768"/>
        <v>0</v>
      </c>
      <c r="J2142" s="182">
        <f t="shared" si="769"/>
        <v>0</v>
      </c>
      <c r="K2142" s="179"/>
      <c r="L2142" s="183">
        <f t="shared" si="770"/>
        <v>0</v>
      </c>
      <c r="M2142" s="183">
        <f t="shared" si="770"/>
        <v>0</v>
      </c>
      <c r="N2142" s="184">
        <f t="shared" si="771"/>
        <v>0</v>
      </c>
      <c r="O2142" s="184">
        <f t="shared" si="772"/>
        <v>0</v>
      </c>
      <c r="P2142" s="181"/>
      <c r="Q2142" s="198"/>
      <c r="R2142" s="197" t="str">
        <f t="shared" si="774"/>
        <v/>
      </c>
      <c r="S2142" s="197" t="str">
        <f t="shared" si="773"/>
        <v/>
      </c>
    </row>
    <row r="2143" spans="1:19" ht="25.5" hidden="1">
      <c r="A2143" s="200">
        <v>92541</v>
      </c>
      <c r="B2143" s="205" t="s">
        <v>230</v>
      </c>
      <c r="C2143" s="127" t="s">
        <v>2359</v>
      </c>
      <c r="D2143" s="121" t="s">
        <v>232</v>
      </c>
      <c r="E2143" s="122">
        <v>61.12</v>
      </c>
      <c r="F2143" s="123">
        <f t="shared" si="767"/>
        <v>73.69</v>
      </c>
      <c r="G2143" s="206"/>
      <c r="H2143" s="183"/>
      <c r="I2143" s="182">
        <f t="shared" si="768"/>
        <v>0</v>
      </c>
      <c r="J2143" s="182">
        <f t="shared" si="769"/>
        <v>0</v>
      </c>
      <c r="K2143" s="179"/>
      <c r="L2143" s="183">
        <f t="shared" si="770"/>
        <v>0</v>
      </c>
      <c r="M2143" s="183">
        <f t="shared" si="770"/>
        <v>0</v>
      </c>
      <c r="N2143" s="184">
        <f t="shared" si="771"/>
        <v>0</v>
      </c>
      <c r="O2143" s="184">
        <f t="shared" si="772"/>
        <v>0</v>
      </c>
      <c r="P2143" s="181"/>
      <c r="Q2143" s="198"/>
      <c r="R2143" s="197" t="str">
        <f t="shared" si="774"/>
        <v/>
      </c>
      <c r="S2143" s="197" t="str">
        <f t="shared" si="773"/>
        <v/>
      </c>
    </row>
    <row r="2144" spans="1:19" ht="25.5" hidden="1">
      <c r="A2144" s="200">
        <v>92542</v>
      </c>
      <c r="B2144" s="205" t="s">
        <v>230</v>
      </c>
      <c r="C2144" s="127" t="s">
        <v>2360</v>
      </c>
      <c r="D2144" s="121" t="s">
        <v>232</v>
      </c>
      <c r="E2144" s="122">
        <v>74.56</v>
      </c>
      <c r="F2144" s="123">
        <f t="shared" si="767"/>
        <v>89.89</v>
      </c>
      <c r="G2144" s="206"/>
      <c r="H2144" s="183"/>
      <c r="I2144" s="182">
        <f t="shared" si="768"/>
        <v>0</v>
      </c>
      <c r="J2144" s="182">
        <f t="shared" si="769"/>
        <v>0</v>
      </c>
      <c r="K2144" s="179"/>
      <c r="L2144" s="183">
        <f t="shared" si="770"/>
        <v>0</v>
      </c>
      <c r="M2144" s="183">
        <f t="shared" si="770"/>
        <v>0</v>
      </c>
      <c r="N2144" s="184">
        <f t="shared" si="771"/>
        <v>0</v>
      </c>
      <c r="O2144" s="184">
        <f t="shared" si="772"/>
        <v>0</v>
      </c>
      <c r="P2144" s="181"/>
      <c r="Q2144" s="198"/>
      <c r="R2144" s="197" t="str">
        <f t="shared" si="774"/>
        <v/>
      </c>
      <c r="S2144" s="197" t="str">
        <f t="shared" si="773"/>
        <v/>
      </c>
    </row>
    <row r="2145" spans="1:19" ht="38.25" hidden="1">
      <c r="A2145" s="200">
        <v>92543</v>
      </c>
      <c r="B2145" s="205" t="s">
        <v>230</v>
      </c>
      <c r="C2145" s="127" t="s">
        <v>2361</v>
      </c>
      <c r="D2145" s="121" t="s">
        <v>232</v>
      </c>
      <c r="E2145" s="122">
        <v>16.010000000000002</v>
      </c>
      <c r="F2145" s="123">
        <f t="shared" si="767"/>
        <v>19.3</v>
      </c>
      <c r="G2145" s="206"/>
      <c r="H2145" s="183"/>
      <c r="I2145" s="182">
        <f t="shared" si="768"/>
        <v>0</v>
      </c>
      <c r="J2145" s="182">
        <f t="shared" si="769"/>
        <v>0</v>
      </c>
      <c r="K2145" s="179"/>
      <c r="L2145" s="183">
        <f t="shared" si="770"/>
        <v>0</v>
      </c>
      <c r="M2145" s="183">
        <f t="shared" si="770"/>
        <v>0</v>
      </c>
      <c r="N2145" s="184">
        <f t="shared" si="771"/>
        <v>0</v>
      </c>
      <c r="O2145" s="184">
        <f t="shared" si="772"/>
        <v>0</v>
      </c>
      <c r="P2145" s="181"/>
      <c r="Q2145" s="198"/>
      <c r="R2145" s="197" t="str">
        <f t="shared" si="774"/>
        <v/>
      </c>
      <c r="S2145" s="197" t="str">
        <f t="shared" si="773"/>
        <v/>
      </c>
    </row>
    <row r="2146" spans="1:19" ht="25.5" hidden="1">
      <c r="A2146" s="200">
        <v>92544</v>
      </c>
      <c r="B2146" s="205" t="s">
        <v>230</v>
      </c>
      <c r="C2146" s="127" t="s">
        <v>2362</v>
      </c>
      <c r="D2146" s="121" t="s">
        <v>232</v>
      </c>
      <c r="E2146" s="122">
        <v>13.58</v>
      </c>
      <c r="F2146" s="123">
        <f t="shared" ref="F2146:F2150" si="775">IF(E2146=0,0,ROUND(E2146*(1+E$10)*(1-E$11),2))</f>
        <v>16.37</v>
      </c>
      <c r="G2146" s="206"/>
      <c r="H2146" s="183"/>
      <c r="I2146" s="182">
        <f t="shared" si="768"/>
        <v>0</v>
      </c>
      <c r="J2146" s="182">
        <f t="shared" si="769"/>
        <v>0</v>
      </c>
      <c r="K2146" s="179"/>
      <c r="L2146" s="183">
        <f t="shared" ref="L2146:M2150" si="776">G2146</f>
        <v>0</v>
      </c>
      <c r="M2146" s="183">
        <f t="shared" si="776"/>
        <v>0</v>
      </c>
      <c r="N2146" s="184">
        <f t="shared" si="771"/>
        <v>0</v>
      </c>
      <c r="O2146" s="184">
        <f t="shared" si="772"/>
        <v>0</v>
      </c>
      <c r="P2146" s="181"/>
      <c r="Q2146" s="198"/>
      <c r="R2146" s="197" t="str">
        <f t="shared" si="774"/>
        <v/>
      </c>
      <c r="S2146" s="197" t="str">
        <f t="shared" si="773"/>
        <v/>
      </c>
    </row>
    <row r="2147" spans="1:19" ht="38.25" hidden="1">
      <c r="A2147" s="200">
        <v>92259</v>
      </c>
      <c r="B2147" s="205" t="s">
        <v>230</v>
      </c>
      <c r="C2147" s="127" t="s">
        <v>2363</v>
      </c>
      <c r="D2147" s="121" t="s">
        <v>274</v>
      </c>
      <c r="E2147" s="122">
        <v>339.77</v>
      </c>
      <c r="F2147" s="123">
        <f t="shared" si="775"/>
        <v>409.63</v>
      </c>
      <c r="G2147" s="206"/>
      <c r="H2147" s="183"/>
      <c r="I2147" s="182">
        <f t="shared" si="768"/>
        <v>0</v>
      </c>
      <c r="J2147" s="182">
        <f t="shared" si="769"/>
        <v>0</v>
      </c>
      <c r="K2147" s="179"/>
      <c r="L2147" s="183">
        <f t="shared" si="776"/>
        <v>0</v>
      </c>
      <c r="M2147" s="183">
        <f t="shared" si="776"/>
        <v>0</v>
      </c>
      <c r="N2147" s="184">
        <f t="shared" si="771"/>
        <v>0</v>
      </c>
      <c r="O2147" s="184">
        <f t="shared" si="772"/>
        <v>0</v>
      </c>
      <c r="P2147" s="181"/>
      <c r="Q2147" s="198"/>
      <c r="R2147" s="197" t="str">
        <f t="shared" si="774"/>
        <v/>
      </c>
      <c r="S2147" s="197" t="str">
        <f t="shared" si="773"/>
        <v/>
      </c>
    </row>
    <row r="2148" spans="1:19" ht="38.25" hidden="1">
      <c r="A2148" s="200">
        <v>92260</v>
      </c>
      <c r="B2148" s="205" t="s">
        <v>230</v>
      </c>
      <c r="C2148" s="127" t="s">
        <v>2364</v>
      </c>
      <c r="D2148" s="121" t="s">
        <v>274</v>
      </c>
      <c r="E2148" s="122">
        <v>392.8</v>
      </c>
      <c r="F2148" s="123">
        <f t="shared" si="775"/>
        <v>473.56</v>
      </c>
      <c r="G2148" s="206"/>
      <c r="H2148" s="183"/>
      <c r="I2148" s="182">
        <f t="shared" si="768"/>
        <v>0</v>
      </c>
      <c r="J2148" s="182">
        <f t="shared" si="769"/>
        <v>0</v>
      </c>
      <c r="K2148" s="179"/>
      <c r="L2148" s="183">
        <f t="shared" si="776"/>
        <v>0</v>
      </c>
      <c r="M2148" s="183">
        <f t="shared" si="776"/>
        <v>0</v>
      </c>
      <c r="N2148" s="184">
        <f t="shared" si="771"/>
        <v>0</v>
      </c>
      <c r="O2148" s="184">
        <f t="shared" si="772"/>
        <v>0</v>
      </c>
      <c r="P2148" s="181"/>
      <c r="Q2148" s="198"/>
      <c r="R2148" s="197" t="str">
        <f t="shared" si="774"/>
        <v/>
      </c>
      <c r="S2148" s="197" t="str">
        <f t="shared" si="773"/>
        <v/>
      </c>
    </row>
    <row r="2149" spans="1:19" ht="38.25" hidden="1">
      <c r="A2149" s="200">
        <v>92261</v>
      </c>
      <c r="B2149" s="205" t="s">
        <v>230</v>
      </c>
      <c r="C2149" s="127" t="s">
        <v>2365</v>
      </c>
      <c r="D2149" s="121" t="s">
        <v>274</v>
      </c>
      <c r="E2149" s="122">
        <v>444.21</v>
      </c>
      <c r="F2149" s="123">
        <f t="shared" si="775"/>
        <v>535.54</v>
      </c>
      <c r="G2149" s="206"/>
      <c r="H2149" s="183"/>
      <c r="I2149" s="182">
        <f t="shared" si="768"/>
        <v>0</v>
      </c>
      <c r="J2149" s="182">
        <f t="shared" si="769"/>
        <v>0</v>
      </c>
      <c r="K2149" s="179"/>
      <c r="L2149" s="183">
        <f t="shared" si="776"/>
        <v>0</v>
      </c>
      <c r="M2149" s="183">
        <f t="shared" si="776"/>
        <v>0</v>
      </c>
      <c r="N2149" s="184">
        <f t="shared" si="771"/>
        <v>0</v>
      </c>
      <c r="O2149" s="184">
        <f t="shared" si="772"/>
        <v>0</v>
      </c>
      <c r="P2149" s="181"/>
      <c r="Q2149" s="198"/>
      <c r="R2149" s="197" t="str">
        <f t="shared" si="774"/>
        <v/>
      </c>
      <c r="S2149" s="197" t="str">
        <f t="shared" si="773"/>
        <v/>
      </c>
    </row>
    <row r="2150" spans="1:19" ht="38.25" hidden="1">
      <c r="A2150" s="200">
        <v>92262</v>
      </c>
      <c r="B2150" s="205" t="s">
        <v>230</v>
      </c>
      <c r="C2150" s="127" t="s">
        <v>2366</v>
      </c>
      <c r="D2150" s="121" t="s">
        <v>274</v>
      </c>
      <c r="E2150" s="122">
        <v>526.99</v>
      </c>
      <c r="F2150" s="123">
        <f t="shared" si="775"/>
        <v>635.34</v>
      </c>
      <c r="G2150" s="206"/>
      <c r="H2150" s="183"/>
      <c r="I2150" s="182">
        <f t="shared" si="768"/>
        <v>0</v>
      </c>
      <c r="J2150" s="182">
        <f t="shared" si="769"/>
        <v>0</v>
      </c>
      <c r="K2150" s="179"/>
      <c r="L2150" s="183">
        <f t="shared" si="776"/>
        <v>0</v>
      </c>
      <c r="M2150" s="183">
        <f t="shared" si="776"/>
        <v>0</v>
      </c>
      <c r="N2150" s="184">
        <f t="shared" si="771"/>
        <v>0</v>
      </c>
      <c r="O2150" s="184">
        <f t="shared" si="772"/>
        <v>0</v>
      </c>
      <c r="P2150" s="181"/>
      <c r="Q2150" s="198"/>
      <c r="R2150" s="197" t="str">
        <f t="shared" si="774"/>
        <v/>
      </c>
      <c r="S2150" s="197" t="str">
        <f t="shared" si="773"/>
        <v/>
      </c>
    </row>
    <row r="2151" spans="1:19" hidden="1">
      <c r="A2151" s="200" t="s">
        <v>2367</v>
      </c>
      <c r="B2151" s="205"/>
      <c r="C2151" s="127" t="s">
        <v>2368</v>
      </c>
      <c r="D2151" s="121"/>
      <c r="E2151" s="301"/>
      <c r="F2151" s="277"/>
      <c r="G2151" s="253"/>
      <c r="H2151" s="253"/>
      <c r="I2151" s="254"/>
      <c r="J2151" s="255"/>
      <c r="K2151" s="179"/>
      <c r="L2151" s="290"/>
      <c r="M2151" s="253"/>
      <c r="N2151" s="254"/>
      <c r="O2151" s="255"/>
      <c r="P2151" s="181"/>
      <c r="Q2151" s="198" t="str">
        <f>IF(OR(SUM(J2151)&gt;0,SUM(O2151)&gt;0),"xx","")</f>
        <v/>
      </c>
      <c r="R2151" s="197" t="str">
        <f t="shared" si="774"/>
        <v/>
      </c>
      <c r="S2151" s="197" t="str">
        <f t="shared" si="773"/>
        <v/>
      </c>
    </row>
    <row r="2152" spans="1:19" hidden="1">
      <c r="A2152" s="200" t="s">
        <v>2369</v>
      </c>
      <c r="B2152" s="205"/>
      <c r="C2152" s="127" t="s">
        <v>2370</v>
      </c>
      <c r="D2152" s="121"/>
      <c r="E2152" s="301"/>
      <c r="F2152" s="277"/>
      <c r="G2152" s="253"/>
      <c r="H2152" s="253"/>
      <c r="I2152" s="254"/>
      <c r="J2152" s="255"/>
      <c r="K2152" s="179"/>
      <c r="L2152" s="290"/>
      <c r="M2152" s="253"/>
      <c r="N2152" s="254"/>
      <c r="O2152" s="255"/>
      <c r="P2152" s="181"/>
      <c r="Q2152" s="198" t="str">
        <f>IF(OR(SUM(J2153:J2182)&gt;0,SUM(O2153:O2182)&gt;0),"xx","")</f>
        <v/>
      </c>
      <c r="R2152" s="197" t="str">
        <f t="shared" si="774"/>
        <v/>
      </c>
      <c r="S2152" s="197" t="str">
        <f t="shared" si="773"/>
        <v/>
      </c>
    </row>
    <row r="2153" spans="1:19" ht="25.5" hidden="1">
      <c r="A2153" s="200">
        <v>100377</v>
      </c>
      <c r="B2153" s="205" t="s">
        <v>230</v>
      </c>
      <c r="C2153" s="127" t="s">
        <v>2371</v>
      </c>
      <c r="D2153" s="121" t="s">
        <v>765</v>
      </c>
      <c r="E2153" s="122">
        <v>8.19</v>
      </c>
      <c r="F2153" s="123">
        <f t="shared" ref="F2153:F2182" si="777">IF(E2153=0,0,ROUND(E2153*(1+E$10)*(1-E$11),2))</f>
        <v>9.8699999999999992</v>
      </c>
      <c r="G2153" s="206"/>
      <c r="H2153" s="183"/>
      <c r="I2153" s="182">
        <f t="shared" ref="I2153:I2182" si="778">IF(ISBLANK(E2153),0,ROUND(F2153*G2153,2))</f>
        <v>0</v>
      </c>
      <c r="J2153" s="182">
        <f t="shared" ref="J2153:J2182" si="779">IF(ISBLANK(G2153),0,ROUND(G2153*H2153,2))</f>
        <v>0</v>
      </c>
      <c r="K2153" s="179"/>
      <c r="L2153" s="183">
        <f t="shared" ref="L2153:M2182" si="780">G2153</f>
        <v>0</v>
      </c>
      <c r="M2153" s="183">
        <f t="shared" si="780"/>
        <v>0</v>
      </c>
      <c r="N2153" s="184">
        <f t="shared" ref="N2153:N2182" si="781">IF(ISBLANK(E2153),0,ROUND(F2153*L2153,2))</f>
        <v>0</v>
      </c>
      <c r="O2153" s="184">
        <f t="shared" ref="O2153:O2182" si="782">IF(ISBLANK(L2153),0,ROUND(L2153*M2153,2))</f>
        <v>0</v>
      </c>
      <c r="P2153" s="181"/>
      <c r="Q2153" s="198"/>
      <c r="R2153" s="197" t="str">
        <f t="shared" si="774"/>
        <v/>
      </c>
      <c r="S2153" s="197" t="str">
        <f t="shared" si="773"/>
        <v/>
      </c>
    </row>
    <row r="2154" spans="1:19" ht="25.5" hidden="1">
      <c r="A2154" s="200">
        <v>100378</v>
      </c>
      <c r="B2154" s="205" t="s">
        <v>230</v>
      </c>
      <c r="C2154" s="127" t="s">
        <v>2372</v>
      </c>
      <c r="D2154" s="121" t="s">
        <v>765</v>
      </c>
      <c r="E2154" s="122">
        <v>7.54</v>
      </c>
      <c r="F2154" s="123">
        <f t="shared" si="777"/>
        <v>9.09</v>
      </c>
      <c r="G2154" s="206"/>
      <c r="H2154" s="183"/>
      <c r="I2154" s="182">
        <f t="shared" si="778"/>
        <v>0</v>
      </c>
      <c r="J2154" s="182">
        <f t="shared" si="779"/>
        <v>0</v>
      </c>
      <c r="K2154" s="179"/>
      <c r="L2154" s="183">
        <f t="shared" si="780"/>
        <v>0</v>
      </c>
      <c r="M2154" s="183">
        <f t="shared" si="780"/>
        <v>0</v>
      </c>
      <c r="N2154" s="184">
        <f t="shared" si="781"/>
        <v>0</v>
      </c>
      <c r="O2154" s="184">
        <f t="shared" si="782"/>
        <v>0</v>
      </c>
      <c r="P2154" s="181"/>
      <c r="Q2154" s="198"/>
      <c r="R2154" s="197" t="str">
        <f t="shared" si="774"/>
        <v/>
      </c>
      <c r="S2154" s="197" t="str">
        <f t="shared" ref="S2154:S2217" si="783">IF(Q2154="X","x",IF(Q2154="xx","x",IF(OR(J2154&gt;0,O2154&gt;0),"x","")))</f>
        <v/>
      </c>
    </row>
    <row r="2155" spans="1:19" ht="38.25" hidden="1">
      <c r="A2155" s="200">
        <v>100382</v>
      </c>
      <c r="B2155" s="205" t="s">
        <v>230</v>
      </c>
      <c r="C2155" s="127" t="s">
        <v>2373</v>
      </c>
      <c r="D2155" s="121" t="s">
        <v>232</v>
      </c>
      <c r="E2155" s="122">
        <v>16.68</v>
      </c>
      <c r="F2155" s="123">
        <f t="shared" si="777"/>
        <v>20.11</v>
      </c>
      <c r="G2155" s="206"/>
      <c r="H2155" s="183"/>
      <c r="I2155" s="182">
        <f t="shared" si="778"/>
        <v>0</v>
      </c>
      <c r="J2155" s="182">
        <f t="shared" si="779"/>
        <v>0</v>
      </c>
      <c r="K2155" s="179"/>
      <c r="L2155" s="183">
        <f t="shared" si="780"/>
        <v>0</v>
      </c>
      <c r="M2155" s="183">
        <f t="shared" si="780"/>
        <v>0</v>
      </c>
      <c r="N2155" s="184">
        <f t="shared" si="781"/>
        <v>0</v>
      </c>
      <c r="O2155" s="184">
        <f t="shared" si="782"/>
        <v>0</v>
      </c>
      <c r="P2155" s="181"/>
      <c r="Q2155" s="198"/>
      <c r="R2155" s="197" t="str">
        <f t="shared" si="774"/>
        <v/>
      </c>
      <c r="S2155" s="197" t="str">
        <f t="shared" si="783"/>
        <v/>
      </c>
    </row>
    <row r="2156" spans="1:19" ht="25.5" hidden="1">
      <c r="A2156" s="200">
        <v>92255</v>
      </c>
      <c r="B2156" s="205" t="s">
        <v>230</v>
      </c>
      <c r="C2156" s="127" t="s">
        <v>2374</v>
      </c>
      <c r="D2156" s="121" t="s">
        <v>274</v>
      </c>
      <c r="E2156" s="122">
        <v>153.77000000000001</v>
      </c>
      <c r="F2156" s="123">
        <f t="shared" si="777"/>
        <v>185.39</v>
      </c>
      <c r="G2156" s="206"/>
      <c r="H2156" s="183"/>
      <c r="I2156" s="182">
        <f t="shared" si="778"/>
        <v>0</v>
      </c>
      <c r="J2156" s="182">
        <f t="shared" si="779"/>
        <v>0</v>
      </c>
      <c r="K2156" s="179"/>
      <c r="L2156" s="183">
        <f t="shared" si="780"/>
        <v>0</v>
      </c>
      <c r="M2156" s="183">
        <f t="shared" si="780"/>
        <v>0</v>
      </c>
      <c r="N2156" s="184">
        <f t="shared" si="781"/>
        <v>0</v>
      </c>
      <c r="O2156" s="184">
        <f t="shared" si="782"/>
        <v>0</v>
      </c>
      <c r="P2156" s="181"/>
      <c r="Q2156" s="198"/>
      <c r="R2156" s="197" t="str">
        <f t="shared" si="774"/>
        <v/>
      </c>
      <c r="S2156" s="197" t="str">
        <f t="shared" si="783"/>
        <v/>
      </c>
    </row>
    <row r="2157" spans="1:19" ht="25.5" hidden="1">
      <c r="A2157" s="200">
        <v>92256</v>
      </c>
      <c r="B2157" s="205" t="s">
        <v>230</v>
      </c>
      <c r="C2157" s="127" t="s">
        <v>2375</v>
      </c>
      <c r="D2157" s="121" t="s">
        <v>274</v>
      </c>
      <c r="E2157" s="122">
        <v>190.49</v>
      </c>
      <c r="F2157" s="123">
        <f t="shared" si="777"/>
        <v>229.65</v>
      </c>
      <c r="G2157" s="206"/>
      <c r="H2157" s="183"/>
      <c r="I2157" s="182">
        <f t="shared" si="778"/>
        <v>0</v>
      </c>
      <c r="J2157" s="182">
        <f t="shared" si="779"/>
        <v>0</v>
      </c>
      <c r="K2157" s="179"/>
      <c r="L2157" s="183">
        <f t="shared" si="780"/>
        <v>0</v>
      </c>
      <c r="M2157" s="183">
        <f t="shared" si="780"/>
        <v>0</v>
      </c>
      <c r="N2157" s="184">
        <f t="shared" si="781"/>
        <v>0</v>
      </c>
      <c r="O2157" s="184">
        <f t="shared" si="782"/>
        <v>0</v>
      </c>
      <c r="P2157" s="181"/>
      <c r="Q2157" s="198"/>
      <c r="R2157" s="197" t="str">
        <f t="shared" si="774"/>
        <v/>
      </c>
      <c r="S2157" s="197" t="str">
        <f t="shared" si="783"/>
        <v/>
      </c>
    </row>
    <row r="2158" spans="1:19" ht="25.5" hidden="1">
      <c r="A2158" s="200">
        <v>92257</v>
      </c>
      <c r="B2158" s="205" t="s">
        <v>230</v>
      </c>
      <c r="C2158" s="127" t="s">
        <v>2376</v>
      </c>
      <c r="D2158" s="121" t="s">
        <v>274</v>
      </c>
      <c r="E2158" s="122">
        <v>226.78</v>
      </c>
      <c r="F2158" s="123">
        <f t="shared" si="777"/>
        <v>273.41000000000003</v>
      </c>
      <c r="G2158" s="206"/>
      <c r="H2158" s="183"/>
      <c r="I2158" s="182">
        <f t="shared" si="778"/>
        <v>0</v>
      </c>
      <c r="J2158" s="182">
        <f t="shared" si="779"/>
        <v>0</v>
      </c>
      <c r="K2158" s="179"/>
      <c r="L2158" s="183">
        <f t="shared" si="780"/>
        <v>0</v>
      </c>
      <c r="M2158" s="183">
        <f t="shared" si="780"/>
        <v>0</v>
      </c>
      <c r="N2158" s="184">
        <f t="shared" si="781"/>
        <v>0</v>
      </c>
      <c r="O2158" s="184">
        <f t="shared" si="782"/>
        <v>0</v>
      </c>
      <c r="P2158" s="181"/>
      <c r="Q2158" s="198"/>
      <c r="R2158" s="197" t="str">
        <f t="shared" si="774"/>
        <v/>
      </c>
      <c r="S2158" s="197" t="str">
        <f t="shared" si="783"/>
        <v/>
      </c>
    </row>
    <row r="2159" spans="1:19" ht="25.5" hidden="1">
      <c r="A2159" s="200">
        <v>92258</v>
      </c>
      <c r="B2159" s="205" t="s">
        <v>230</v>
      </c>
      <c r="C2159" s="127" t="s">
        <v>2377</v>
      </c>
      <c r="D2159" s="121" t="s">
        <v>274</v>
      </c>
      <c r="E2159" s="122">
        <v>285.14</v>
      </c>
      <c r="F2159" s="123">
        <f t="shared" si="777"/>
        <v>343.76</v>
      </c>
      <c r="G2159" s="206"/>
      <c r="H2159" s="183"/>
      <c r="I2159" s="182">
        <f t="shared" si="778"/>
        <v>0</v>
      </c>
      <c r="J2159" s="182">
        <f t="shared" si="779"/>
        <v>0</v>
      </c>
      <c r="K2159" s="179"/>
      <c r="L2159" s="183">
        <f t="shared" si="780"/>
        <v>0</v>
      </c>
      <c r="M2159" s="183">
        <f t="shared" si="780"/>
        <v>0</v>
      </c>
      <c r="N2159" s="184">
        <f t="shared" si="781"/>
        <v>0</v>
      </c>
      <c r="O2159" s="184">
        <f t="shared" si="782"/>
        <v>0</v>
      </c>
      <c r="P2159" s="181"/>
      <c r="Q2159" s="198"/>
      <c r="R2159" s="197" t="str">
        <f t="shared" si="774"/>
        <v/>
      </c>
      <c r="S2159" s="197" t="str">
        <f t="shared" si="783"/>
        <v/>
      </c>
    </row>
    <row r="2160" spans="1:19" ht="25.5" hidden="1">
      <c r="A2160" s="200">
        <v>92582</v>
      </c>
      <c r="B2160" s="205" t="s">
        <v>230</v>
      </c>
      <c r="C2160" s="127" t="s">
        <v>2378</v>
      </c>
      <c r="D2160" s="121" t="s">
        <v>274</v>
      </c>
      <c r="E2160" s="122">
        <v>503.34</v>
      </c>
      <c r="F2160" s="123">
        <f t="shared" si="777"/>
        <v>606.83000000000004</v>
      </c>
      <c r="G2160" s="206"/>
      <c r="H2160" s="183"/>
      <c r="I2160" s="182">
        <f t="shared" si="778"/>
        <v>0</v>
      </c>
      <c r="J2160" s="182">
        <f t="shared" si="779"/>
        <v>0</v>
      </c>
      <c r="K2160" s="179"/>
      <c r="L2160" s="183">
        <f t="shared" si="780"/>
        <v>0</v>
      </c>
      <c r="M2160" s="183">
        <f t="shared" si="780"/>
        <v>0</v>
      </c>
      <c r="N2160" s="184">
        <f t="shared" si="781"/>
        <v>0</v>
      </c>
      <c r="O2160" s="184">
        <f t="shared" si="782"/>
        <v>0</v>
      </c>
      <c r="P2160" s="181"/>
      <c r="Q2160" s="198"/>
      <c r="R2160" s="197" t="str">
        <f t="shared" si="774"/>
        <v/>
      </c>
      <c r="S2160" s="197" t="str">
        <f t="shared" si="783"/>
        <v/>
      </c>
    </row>
    <row r="2161" spans="1:19" ht="25.5" hidden="1">
      <c r="A2161" s="200">
        <v>92584</v>
      </c>
      <c r="B2161" s="205" t="s">
        <v>230</v>
      </c>
      <c r="C2161" s="127" t="s">
        <v>2379</v>
      </c>
      <c r="D2161" s="121" t="s">
        <v>274</v>
      </c>
      <c r="E2161" s="122">
        <v>582.83000000000004</v>
      </c>
      <c r="F2161" s="123">
        <f t="shared" si="777"/>
        <v>702.66</v>
      </c>
      <c r="G2161" s="206"/>
      <c r="H2161" s="183"/>
      <c r="I2161" s="182">
        <f t="shared" si="778"/>
        <v>0</v>
      </c>
      <c r="J2161" s="182">
        <f t="shared" si="779"/>
        <v>0</v>
      </c>
      <c r="K2161" s="179"/>
      <c r="L2161" s="183">
        <f t="shared" si="780"/>
        <v>0</v>
      </c>
      <c r="M2161" s="183">
        <f t="shared" si="780"/>
        <v>0</v>
      </c>
      <c r="N2161" s="184">
        <f t="shared" si="781"/>
        <v>0</v>
      </c>
      <c r="O2161" s="184">
        <f t="shared" si="782"/>
        <v>0</v>
      </c>
      <c r="P2161" s="181"/>
      <c r="Q2161" s="198"/>
      <c r="R2161" s="197" t="str">
        <f t="shared" si="774"/>
        <v/>
      </c>
      <c r="S2161" s="197" t="str">
        <f t="shared" si="783"/>
        <v/>
      </c>
    </row>
    <row r="2162" spans="1:19" ht="25.5" hidden="1">
      <c r="A2162" s="200">
        <v>92586</v>
      </c>
      <c r="B2162" s="205" t="s">
        <v>230</v>
      </c>
      <c r="C2162" s="127" t="s">
        <v>2380</v>
      </c>
      <c r="D2162" s="121" t="s">
        <v>274</v>
      </c>
      <c r="E2162" s="122">
        <v>662.33</v>
      </c>
      <c r="F2162" s="123">
        <f t="shared" si="777"/>
        <v>798.51</v>
      </c>
      <c r="G2162" s="206"/>
      <c r="H2162" s="183"/>
      <c r="I2162" s="182">
        <f t="shared" si="778"/>
        <v>0</v>
      </c>
      <c r="J2162" s="182">
        <f t="shared" si="779"/>
        <v>0</v>
      </c>
      <c r="K2162" s="179"/>
      <c r="L2162" s="183">
        <f t="shared" si="780"/>
        <v>0</v>
      </c>
      <c r="M2162" s="183">
        <f t="shared" si="780"/>
        <v>0</v>
      </c>
      <c r="N2162" s="184">
        <f t="shared" si="781"/>
        <v>0</v>
      </c>
      <c r="O2162" s="184">
        <f t="shared" si="782"/>
        <v>0</v>
      </c>
      <c r="P2162" s="181"/>
      <c r="Q2162" s="198"/>
      <c r="R2162" s="197" t="str">
        <f t="shared" si="774"/>
        <v/>
      </c>
      <c r="S2162" s="197" t="str">
        <f t="shared" si="783"/>
        <v/>
      </c>
    </row>
    <row r="2163" spans="1:19" ht="25.5" hidden="1">
      <c r="A2163" s="200">
        <v>92588</v>
      </c>
      <c r="B2163" s="205" t="s">
        <v>230</v>
      </c>
      <c r="C2163" s="127" t="s">
        <v>2381</v>
      </c>
      <c r="D2163" s="121" t="s">
        <v>274</v>
      </c>
      <c r="E2163" s="122">
        <v>839.76</v>
      </c>
      <c r="F2163" s="123">
        <f t="shared" si="777"/>
        <v>1012.41</v>
      </c>
      <c r="G2163" s="206"/>
      <c r="H2163" s="183"/>
      <c r="I2163" s="182">
        <f t="shared" si="778"/>
        <v>0</v>
      </c>
      <c r="J2163" s="182">
        <f t="shared" si="779"/>
        <v>0</v>
      </c>
      <c r="K2163" s="179"/>
      <c r="L2163" s="183">
        <f t="shared" si="780"/>
        <v>0</v>
      </c>
      <c r="M2163" s="183">
        <f t="shared" si="780"/>
        <v>0</v>
      </c>
      <c r="N2163" s="184">
        <f t="shared" si="781"/>
        <v>0</v>
      </c>
      <c r="O2163" s="184">
        <f t="shared" si="782"/>
        <v>0</v>
      </c>
      <c r="P2163" s="181"/>
      <c r="Q2163" s="198"/>
      <c r="R2163" s="197" t="str">
        <f t="shared" si="774"/>
        <v/>
      </c>
      <c r="S2163" s="197" t="str">
        <f t="shared" si="783"/>
        <v/>
      </c>
    </row>
    <row r="2164" spans="1:19" ht="25.5" hidden="1">
      <c r="A2164" s="200">
        <v>92590</v>
      </c>
      <c r="B2164" s="205" t="s">
        <v>230</v>
      </c>
      <c r="C2164" s="127" t="s">
        <v>2382</v>
      </c>
      <c r="D2164" s="121" t="s">
        <v>274</v>
      </c>
      <c r="E2164" s="122">
        <v>919.27</v>
      </c>
      <c r="F2164" s="123">
        <f t="shared" si="777"/>
        <v>1108.27</v>
      </c>
      <c r="G2164" s="206"/>
      <c r="H2164" s="183"/>
      <c r="I2164" s="182">
        <f t="shared" si="778"/>
        <v>0</v>
      </c>
      <c r="J2164" s="182">
        <f t="shared" si="779"/>
        <v>0</v>
      </c>
      <c r="K2164" s="179"/>
      <c r="L2164" s="183">
        <f t="shared" si="780"/>
        <v>0</v>
      </c>
      <c r="M2164" s="183">
        <f t="shared" si="780"/>
        <v>0</v>
      </c>
      <c r="N2164" s="184">
        <f t="shared" si="781"/>
        <v>0</v>
      </c>
      <c r="O2164" s="184">
        <f t="shared" si="782"/>
        <v>0</v>
      </c>
      <c r="P2164" s="181"/>
      <c r="Q2164" s="198"/>
      <c r="R2164" s="197" t="str">
        <f t="shared" si="774"/>
        <v/>
      </c>
      <c r="S2164" s="197" t="str">
        <f t="shared" si="783"/>
        <v/>
      </c>
    </row>
    <row r="2165" spans="1:19" ht="25.5" hidden="1">
      <c r="A2165" s="200">
        <v>92592</v>
      </c>
      <c r="B2165" s="205" t="s">
        <v>230</v>
      </c>
      <c r="C2165" s="127" t="s">
        <v>2383</v>
      </c>
      <c r="D2165" s="121" t="s">
        <v>274</v>
      </c>
      <c r="E2165" s="122">
        <v>1035.05</v>
      </c>
      <c r="F2165" s="123">
        <f t="shared" si="777"/>
        <v>1247.8599999999999</v>
      </c>
      <c r="G2165" s="206"/>
      <c r="H2165" s="183"/>
      <c r="I2165" s="182">
        <f t="shared" si="778"/>
        <v>0</v>
      </c>
      <c r="J2165" s="182">
        <f t="shared" si="779"/>
        <v>0</v>
      </c>
      <c r="K2165" s="179"/>
      <c r="L2165" s="183">
        <f t="shared" si="780"/>
        <v>0</v>
      </c>
      <c r="M2165" s="183">
        <f t="shared" si="780"/>
        <v>0</v>
      </c>
      <c r="N2165" s="184">
        <f t="shared" si="781"/>
        <v>0</v>
      </c>
      <c r="O2165" s="184">
        <f t="shared" si="782"/>
        <v>0</v>
      </c>
      <c r="P2165" s="181"/>
      <c r="Q2165" s="198"/>
      <c r="R2165" s="197" t="str">
        <f t="shared" si="774"/>
        <v/>
      </c>
      <c r="S2165" s="197" t="str">
        <f t="shared" si="783"/>
        <v/>
      </c>
    </row>
    <row r="2166" spans="1:19" ht="25.5" hidden="1">
      <c r="A2166" s="200">
        <v>92593</v>
      </c>
      <c r="B2166" s="205" t="s">
        <v>230</v>
      </c>
      <c r="C2166" s="127" t="s">
        <v>2384</v>
      </c>
      <c r="D2166" s="121" t="s">
        <v>765</v>
      </c>
      <c r="E2166" s="122">
        <v>7.83</v>
      </c>
      <c r="F2166" s="123">
        <f t="shared" si="777"/>
        <v>9.44</v>
      </c>
      <c r="G2166" s="206"/>
      <c r="H2166" s="183"/>
      <c r="I2166" s="182">
        <f t="shared" si="778"/>
        <v>0</v>
      </c>
      <c r="J2166" s="182">
        <f t="shared" si="779"/>
        <v>0</v>
      </c>
      <c r="K2166" s="179"/>
      <c r="L2166" s="183">
        <f t="shared" si="780"/>
        <v>0</v>
      </c>
      <c r="M2166" s="183">
        <f t="shared" si="780"/>
        <v>0</v>
      </c>
      <c r="N2166" s="184">
        <f t="shared" si="781"/>
        <v>0</v>
      </c>
      <c r="O2166" s="184">
        <f t="shared" si="782"/>
        <v>0</v>
      </c>
      <c r="P2166" s="181"/>
      <c r="Q2166" s="198"/>
      <c r="R2166" s="197" t="str">
        <f t="shared" si="774"/>
        <v/>
      </c>
      <c r="S2166" s="197" t="str">
        <f t="shared" si="783"/>
        <v/>
      </c>
    </row>
    <row r="2167" spans="1:19" ht="25.5" hidden="1">
      <c r="A2167" s="200">
        <v>92594</v>
      </c>
      <c r="B2167" s="205" t="s">
        <v>230</v>
      </c>
      <c r="C2167" s="127" t="s">
        <v>2385</v>
      </c>
      <c r="D2167" s="121" t="s">
        <v>274</v>
      </c>
      <c r="E2167" s="122">
        <v>1195.8499999999999</v>
      </c>
      <c r="F2167" s="123">
        <f t="shared" si="777"/>
        <v>1441.72</v>
      </c>
      <c r="G2167" s="206"/>
      <c r="H2167" s="183"/>
      <c r="I2167" s="182">
        <f t="shared" si="778"/>
        <v>0</v>
      </c>
      <c r="J2167" s="182">
        <f t="shared" si="779"/>
        <v>0</v>
      </c>
      <c r="K2167" s="179"/>
      <c r="L2167" s="183">
        <f t="shared" si="780"/>
        <v>0</v>
      </c>
      <c r="M2167" s="183">
        <f t="shared" si="780"/>
        <v>0</v>
      </c>
      <c r="N2167" s="184">
        <f t="shared" si="781"/>
        <v>0</v>
      </c>
      <c r="O2167" s="184">
        <f t="shared" si="782"/>
        <v>0</v>
      </c>
      <c r="P2167" s="181"/>
      <c r="Q2167" s="198"/>
      <c r="R2167" s="197" t="str">
        <f t="shared" si="774"/>
        <v/>
      </c>
      <c r="S2167" s="197" t="str">
        <f t="shared" si="783"/>
        <v/>
      </c>
    </row>
    <row r="2168" spans="1:19" ht="25.5" hidden="1">
      <c r="A2168" s="200">
        <v>92596</v>
      </c>
      <c r="B2168" s="205" t="s">
        <v>230</v>
      </c>
      <c r="C2168" s="127" t="s">
        <v>2386</v>
      </c>
      <c r="D2168" s="121" t="s">
        <v>274</v>
      </c>
      <c r="E2168" s="122">
        <v>1337.11</v>
      </c>
      <c r="F2168" s="123">
        <f t="shared" si="777"/>
        <v>1612.02</v>
      </c>
      <c r="G2168" s="206"/>
      <c r="H2168" s="183"/>
      <c r="I2168" s="182">
        <f t="shared" si="778"/>
        <v>0</v>
      </c>
      <c r="J2168" s="182">
        <f t="shared" si="779"/>
        <v>0</v>
      </c>
      <c r="K2168" s="179"/>
      <c r="L2168" s="183">
        <f t="shared" si="780"/>
        <v>0</v>
      </c>
      <c r="M2168" s="183">
        <f t="shared" si="780"/>
        <v>0</v>
      </c>
      <c r="N2168" s="184">
        <f t="shared" si="781"/>
        <v>0</v>
      </c>
      <c r="O2168" s="184">
        <f t="shared" si="782"/>
        <v>0</v>
      </c>
      <c r="P2168" s="181"/>
      <c r="Q2168" s="198"/>
      <c r="R2168" s="197" t="str">
        <f t="shared" si="774"/>
        <v/>
      </c>
      <c r="S2168" s="197" t="str">
        <f t="shared" si="783"/>
        <v/>
      </c>
    </row>
    <row r="2169" spans="1:19" ht="25.5" hidden="1">
      <c r="A2169" s="200">
        <v>92598</v>
      </c>
      <c r="B2169" s="205" t="s">
        <v>230</v>
      </c>
      <c r="C2169" s="127" t="s">
        <v>2387</v>
      </c>
      <c r="D2169" s="121" t="s">
        <v>274</v>
      </c>
      <c r="E2169" s="122">
        <v>1416.61</v>
      </c>
      <c r="F2169" s="123">
        <f t="shared" si="777"/>
        <v>1707.87</v>
      </c>
      <c r="G2169" s="206"/>
      <c r="H2169" s="183"/>
      <c r="I2169" s="182">
        <f t="shared" si="778"/>
        <v>0</v>
      </c>
      <c r="J2169" s="182">
        <f t="shared" si="779"/>
        <v>0</v>
      </c>
      <c r="K2169" s="179"/>
      <c r="L2169" s="183">
        <f t="shared" si="780"/>
        <v>0</v>
      </c>
      <c r="M2169" s="183">
        <f t="shared" si="780"/>
        <v>0</v>
      </c>
      <c r="N2169" s="184">
        <f t="shared" si="781"/>
        <v>0</v>
      </c>
      <c r="O2169" s="184">
        <f t="shared" si="782"/>
        <v>0</v>
      </c>
      <c r="P2169" s="181"/>
      <c r="Q2169" s="198"/>
      <c r="R2169" s="197" t="str">
        <f t="shared" si="774"/>
        <v/>
      </c>
      <c r="S2169" s="197" t="str">
        <f t="shared" si="783"/>
        <v/>
      </c>
    </row>
    <row r="2170" spans="1:19" ht="25.5" hidden="1">
      <c r="A2170" s="200">
        <v>92600</v>
      </c>
      <c r="B2170" s="205" t="s">
        <v>230</v>
      </c>
      <c r="C2170" s="127" t="s">
        <v>2388</v>
      </c>
      <c r="D2170" s="121" t="s">
        <v>274</v>
      </c>
      <c r="E2170" s="122">
        <v>1516.21</v>
      </c>
      <c r="F2170" s="123">
        <f t="shared" si="777"/>
        <v>1827.94</v>
      </c>
      <c r="G2170" s="206"/>
      <c r="H2170" s="183"/>
      <c r="I2170" s="182">
        <f t="shared" si="778"/>
        <v>0</v>
      </c>
      <c r="J2170" s="182">
        <f t="shared" si="779"/>
        <v>0</v>
      </c>
      <c r="K2170" s="179"/>
      <c r="L2170" s="183">
        <f t="shared" si="780"/>
        <v>0</v>
      </c>
      <c r="M2170" s="183">
        <f t="shared" si="780"/>
        <v>0</v>
      </c>
      <c r="N2170" s="184">
        <f t="shared" si="781"/>
        <v>0</v>
      </c>
      <c r="O2170" s="184">
        <f t="shared" si="782"/>
        <v>0</v>
      </c>
      <c r="P2170" s="181"/>
      <c r="Q2170" s="198"/>
      <c r="R2170" s="197" t="str">
        <f t="shared" si="774"/>
        <v/>
      </c>
      <c r="S2170" s="197" t="str">
        <f t="shared" si="783"/>
        <v/>
      </c>
    </row>
    <row r="2171" spans="1:19" ht="38.25" hidden="1">
      <c r="A2171" s="200">
        <v>92602</v>
      </c>
      <c r="B2171" s="205" t="s">
        <v>230</v>
      </c>
      <c r="C2171" s="127" t="s">
        <v>2389</v>
      </c>
      <c r="D2171" s="121" t="s">
        <v>274</v>
      </c>
      <c r="E2171" s="122">
        <v>503.34</v>
      </c>
      <c r="F2171" s="123">
        <f t="shared" si="777"/>
        <v>606.83000000000004</v>
      </c>
      <c r="G2171" s="206"/>
      <c r="H2171" s="183"/>
      <c r="I2171" s="182">
        <f t="shared" si="778"/>
        <v>0</v>
      </c>
      <c r="J2171" s="182">
        <f t="shared" si="779"/>
        <v>0</v>
      </c>
      <c r="K2171" s="179"/>
      <c r="L2171" s="183">
        <f t="shared" si="780"/>
        <v>0</v>
      </c>
      <c r="M2171" s="183">
        <f t="shared" si="780"/>
        <v>0</v>
      </c>
      <c r="N2171" s="184">
        <f t="shared" si="781"/>
        <v>0</v>
      </c>
      <c r="O2171" s="184">
        <f t="shared" si="782"/>
        <v>0</v>
      </c>
      <c r="P2171" s="181"/>
      <c r="Q2171" s="198"/>
      <c r="R2171" s="197" t="str">
        <f t="shared" si="774"/>
        <v/>
      </c>
      <c r="S2171" s="197" t="str">
        <f t="shared" si="783"/>
        <v/>
      </c>
    </row>
    <row r="2172" spans="1:19" ht="38.25" hidden="1">
      <c r="A2172" s="200">
        <v>92604</v>
      </c>
      <c r="B2172" s="205" t="s">
        <v>230</v>
      </c>
      <c r="C2172" s="127" t="s">
        <v>2390</v>
      </c>
      <c r="D2172" s="121" t="s">
        <v>274</v>
      </c>
      <c r="E2172" s="122">
        <v>562.74</v>
      </c>
      <c r="F2172" s="123">
        <f t="shared" si="777"/>
        <v>678.44</v>
      </c>
      <c r="G2172" s="206"/>
      <c r="H2172" s="183"/>
      <c r="I2172" s="182">
        <f t="shared" si="778"/>
        <v>0</v>
      </c>
      <c r="J2172" s="182">
        <f t="shared" si="779"/>
        <v>0</v>
      </c>
      <c r="K2172" s="179"/>
      <c r="L2172" s="183">
        <f t="shared" si="780"/>
        <v>0</v>
      </c>
      <c r="M2172" s="183">
        <f t="shared" si="780"/>
        <v>0</v>
      </c>
      <c r="N2172" s="184">
        <f t="shared" si="781"/>
        <v>0</v>
      </c>
      <c r="O2172" s="184">
        <f t="shared" si="782"/>
        <v>0</v>
      </c>
      <c r="P2172" s="181"/>
      <c r="Q2172" s="198"/>
      <c r="R2172" s="197" t="str">
        <f t="shared" si="774"/>
        <v/>
      </c>
      <c r="S2172" s="197" t="str">
        <f t="shared" si="783"/>
        <v/>
      </c>
    </row>
    <row r="2173" spans="1:19" ht="38.25" hidden="1">
      <c r="A2173" s="200">
        <v>92606</v>
      </c>
      <c r="B2173" s="205" t="s">
        <v>230</v>
      </c>
      <c r="C2173" s="127" t="s">
        <v>2391</v>
      </c>
      <c r="D2173" s="121" t="s">
        <v>274</v>
      </c>
      <c r="E2173" s="122">
        <v>642.24</v>
      </c>
      <c r="F2173" s="123">
        <f t="shared" si="777"/>
        <v>774.28</v>
      </c>
      <c r="G2173" s="206"/>
      <c r="H2173" s="183"/>
      <c r="I2173" s="182">
        <f t="shared" si="778"/>
        <v>0</v>
      </c>
      <c r="J2173" s="182">
        <f t="shared" si="779"/>
        <v>0</v>
      </c>
      <c r="K2173" s="179"/>
      <c r="L2173" s="183">
        <f t="shared" si="780"/>
        <v>0</v>
      </c>
      <c r="M2173" s="183">
        <f t="shared" si="780"/>
        <v>0</v>
      </c>
      <c r="N2173" s="184">
        <f t="shared" si="781"/>
        <v>0</v>
      </c>
      <c r="O2173" s="184">
        <f t="shared" si="782"/>
        <v>0</v>
      </c>
      <c r="P2173" s="181"/>
      <c r="Q2173" s="198"/>
      <c r="R2173" s="197" t="str">
        <f t="shared" si="774"/>
        <v/>
      </c>
      <c r="S2173" s="197" t="str">
        <f t="shared" si="783"/>
        <v/>
      </c>
    </row>
    <row r="2174" spans="1:19" ht="38.25" hidden="1">
      <c r="A2174" s="200">
        <v>92608</v>
      </c>
      <c r="B2174" s="205" t="s">
        <v>230</v>
      </c>
      <c r="C2174" s="127" t="s">
        <v>2392</v>
      </c>
      <c r="D2174" s="121" t="s">
        <v>274</v>
      </c>
      <c r="E2174" s="122">
        <v>799.58</v>
      </c>
      <c r="F2174" s="123">
        <f t="shared" si="777"/>
        <v>963.97</v>
      </c>
      <c r="G2174" s="206"/>
      <c r="H2174" s="183"/>
      <c r="I2174" s="182">
        <f t="shared" si="778"/>
        <v>0</v>
      </c>
      <c r="J2174" s="182">
        <f t="shared" si="779"/>
        <v>0</v>
      </c>
      <c r="K2174" s="179"/>
      <c r="L2174" s="183">
        <f t="shared" si="780"/>
        <v>0</v>
      </c>
      <c r="M2174" s="183">
        <f t="shared" si="780"/>
        <v>0</v>
      </c>
      <c r="N2174" s="184">
        <f t="shared" si="781"/>
        <v>0</v>
      </c>
      <c r="O2174" s="184">
        <f t="shared" si="782"/>
        <v>0</v>
      </c>
      <c r="P2174" s="181"/>
      <c r="Q2174" s="198"/>
      <c r="R2174" s="197" t="str">
        <f t="shared" si="774"/>
        <v/>
      </c>
      <c r="S2174" s="197" t="str">
        <f t="shared" si="783"/>
        <v/>
      </c>
    </row>
    <row r="2175" spans="1:19" ht="38.25" hidden="1">
      <c r="A2175" s="200">
        <v>92610</v>
      </c>
      <c r="B2175" s="205" t="s">
        <v>230</v>
      </c>
      <c r="C2175" s="127" t="s">
        <v>2393</v>
      </c>
      <c r="D2175" s="121" t="s">
        <v>274</v>
      </c>
      <c r="E2175" s="122">
        <v>879.08</v>
      </c>
      <c r="F2175" s="123">
        <f t="shared" si="777"/>
        <v>1059.82</v>
      </c>
      <c r="G2175" s="206"/>
      <c r="H2175" s="183"/>
      <c r="I2175" s="182">
        <f t="shared" si="778"/>
        <v>0</v>
      </c>
      <c r="J2175" s="182">
        <f t="shared" si="779"/>
        <v>0</v>
      </c>
      <c r="K2175" s="179"/>
      <c r="L2175" s="183">
        <f t="shared" si="780"/>
        <v>0</v>
      </c>
      <c r="M2175" s="183">
        <f t="shared" si="780"/>
        <v>0</v>
      </c>
      <c r="N2175" s="184">
        <f t="shared" si="781"/>
        <v>0</v>
      </c>
      <c r="O2175" s="184">
        <f t="shared" si="782"/>
        <v>0</v>
      </c>
      <c r="P2175" s="181"/>
      <c r="Q2175" s="198"/>
      <c r="R2175" s="197" t="str">
        <f t="shared" si="774"/>
        <v/>
      </c>
      <c r="S2175" s="197" t="str">
        <f t="shared" si="783"/>
        <v/>
      </c>
    </row>
    <row r="2176" spans="1:19" ht="38.25" hidden="1">
      <c r="A2176" s="200">
        <v>92612</v>
      </c>
      <c r="B2176" s="205" t="s">
        <v>230</v>
      </c>
      <c r="C2176" s="127" t="s">
        <v>2394</v>
      </c>
      <c r="D2176" s="121" t="s">
        <v>274</v>
      </c>
      <c r="E2176" s="122">
        <v>994.86</v>
      </c>
      <c r="F2176" s="123">
        <f t="shared" si="777"/>
        <v>1199.4000000000001</v>
      </c>
      <c r="G2176" s="206"/>
      <c r="H2176" s="183"/>
      <c r="I2176" s="182">
        <f t="shared" si="778"/>
        <v>0</v>
      </c>
      <c r="J2176" s="182">
        <f t="shared" si="779"/>
        <v>0</v>
      </c>
      <c r="K2176" s="179"/>
      <c r="L2176" s="183">
        <f t="shared" si="780"/>
        <v>0</v>
      </c>
      <c r="M2176" s="183">
        <f t="shared" si="780"/>
        <v>0</v>
      </c>
      <c r="N2176" s="184">
        <f t="shared" si="781"/>
        <v>0</v>
      </c>
      <c r="O2176" s="184">
        <f t="shared" si="782"/>
        <v>0</v>
      </c>
      <c r="P2176" s="181"/>
      <c r="Q2176" s="198"/>
      <c r="R2176" s="197" t="str">
        <f t="shared" si="774"/>
        <v/>
      </c>
      <c r="S2176" s="197" t="str">
        <f t="shared" si="783"/>
        <v/>
      </c>
    </row>
    <row r="2177" spans="1:19" ht="38.25" hidden="1">
      <c r="A2177" s="200">
        <v>92614</v>
      </c>
      <c r="B2177" s="205" t="s">
        <v>230</v>
      </c>
      <c r="C2177" s="127" t="s">
        <v>2395</v>
      </c>
      <c r="D2177" s="121" t="s">
        <v>274</v>
      </c>
      <c r="E2177" s="122">
        <v>1115.48</v>
      </c>
      <c r="F2177" s="123">
        <f t="shared" si="777"/>
        <v>1344.82</v>
      </c>
      <c r="G2177" s="206"/>
      <c r="H2177" s="183"/>
      <c r="I2177" s="182">
        <f t="shared" si="778"/>
        <v>0</v>
      </c>
      <c r="J2177" s="182">
        <f t="shared" si="779"/>
        <v>0</v>
      </c>
      <c r="K2177" s="179"/>
      <c r="L2177" s="183">
        <f t="shared" si="780"/>
        <v>0</v>
      </c>
      <c r="M2177" s="183">
        <f t="shared" si="780"/>
        <v>0</v>
      </c>
      <c r="N2177" s="184">
        <f t="shared" si="781"/>
        <v>0</v>
      </c>
      <c r="O2177" s="184">
        <f t="shared" si="782"/>
        <v>0</v>
      </c>
      <c r="P2177" s="181"/>
      <c r="Q2177" s="198"/>
      <c r="R2177" s="197" t="str">
        <f t="shared" si="774"/>
        <v/>
      </c>
      <c r="S2177" s="197" t="str">
        <f t="shared" si="783"/>
        <v/>
      </c>
    </row>
    <row r="2178" spans="1:19" ht="38.25" hidden="1">
      <c r="A2178" s="200">
        <v>92616</v>
      </c>
      <c r="B2178" s="205" t="s">
        <v>230</v>
      </c>
      <c r="C2178" s="127" t="s">
        <v>2396</v>
      </c>
      <c r="D2178" s="121" t="s">
        <v>274</v>
      </c>
      <c r="E2178" s="122">
        <v>1276.83</v>
      </c>
      <c r="F2178" s="123">
        <f t="shared" si="777"/>
        <v>1539.35</v>
      </c>
      <c r="G2178" s="206"/>
      <c r="H2178" s="183"/>
      <c r="I2178" s="182">
        <f t="shared" si="778"/>
        <v>0</v>
      </c>
      <c r="J2178" s="182">
        <f t="shared" si="779"/>
        <v>0</v>
      </c>
      <c r="K2178" s="179"/>
      <c r="L2178" s="183">
        <f t="shared" si="780"/>
        <v>0</v>
      </c>
      <c r="M2178" s="183">
        <f t="shared" si="780"/>
        <v>0</v>
      </c>
      <c r="N2178" s="184">
        <f t="shared" si="781"/>
        <v>0</v>
      </c>
      <c r="O2178" s="184">
        <f t="shared" si="782"/>
        <v>0</v>
      </c>
      <c r="P2178" s="181"/>
      <c r="Q2178" s="198"/>
      <c r="R2178" s="197" t="str">
        <f t="shared" si="774"/>
        <v/>
      </c>
      <c r="S2178" s="197" t="str">
        <f t="shared" si="783"/>
        <v/>
      </c>
    </row>
    <row r="2179" spans="1:19" ht="38.25" hidden="1">
      <c r="A2179" s="200">
        <v>92618</v>
      </c>
      <c r="B2179" s="205" t="s">
        <v>230</v>
      </c>
      <c r="C2179" s="127" t="s">
        <v>2397</v>
      </c>
      <c r="D2179" s="121" t="s">
        <v>274</v>
      </c>
      <c r="E2179" s="122">
        <v>1356.33</v>
      </c>
      <c r="F2179" s="123">
        <f t="shared" si="777"/>
        <v>1635.19</v>
      </c>
      <c r="G2179" s="206"/>
      <c r="H2179" s="183"/>
      <c r="I2179" s="182">
        <f t="shared" si="778"/>
        <v>0</v>
      </c>
      <c r="J2179" s="182">
        <f t="shared" si="779"/>
        <v>0</v>
      </c>
      <c r="K2179" s="179"/>
      <c r="L2179" s="183">
        <f t="shared" si="780"/>
        <v>0</v>
      </c>
      <c r="M2179" s="183">
        <f t="shared" si="780"/>
        <v>0</v>
      </c>
      <c r="N2179" s="184">
        <f t="shared" si="781"/>
        <v>0</v>
      </c>
      <c r="O2179" s="184">
        <f t="shared" si="782"/>
        <v>0</v>
      </c>
      <c r="P2179" s="181"/>
      <c r="Q2179" s="198"/>
      <c r="R2179" s="197" t="str">
        <f t="shared" si="774"/>
        <v/>
      </c>
      <c r="S2179" s="197" t="str">
        <f t="shared" si="783"/>
        <v/>
      </c>
    </row>
    <row r="2180" spans="1:19" ht="38.25" hidden="1">
      <c r="A2180" s="200">
        <v>92620</v>
      </c>
      <c r="B2180" s="205" t="s">
        <v>230</v>
      </c>
      <c r="C2180" s="127" t="s">
        <v>2398</v>
      </c>
      <c r="D2180" s="121" t="s">
        <v>274</v>
      </c>
      <c r="E2180" s="122">
        <v>1435.84</v>
      </c>
      <c r="F2180" s="123">
        <f t="shared" si="777"/>
        <v>1731.05</v>
      </c>
      <c r="G2180" s="206"/>
      <c r="H2180" s="183"/>
      <c r="I2180" s="182">
        <f t="shared" si="778"/>
        <v>0</v>
      </c>
      <c r="J2180" s="182">
        <f t="shared" si="779"/>
        <v>0</v>
      </c>
      <c r="K2180" s="179"/>
      <c r="L2180" s="183">
        <f t="shared" si="780"/>
        <v>0</v>
      </c>
      <c r="M2180" s="183">
        <f t="shared" si="780"/>
        <v>0</v>
      </c>
      <c r="N2180" s="184">
        <f t="shared" si="781"/>
        <v>0</v>
      </c>
      <c r="O2180" s="184">
        <f t="shared" si="782"/>
        <v>0</v>
      </c>
      <c r="P2180" s="181"/>
      <c r="Q2180" s="198"/>
      <c r="R2180" s="197" t="str">
        <f t="shared" si="774"/>
        <v/>
      </c>
      <c r="S2180" s="197" t="str">
        <f t="shared" si="783"/>
        <v/>
      </c>
    </row>
    <row r="2181" spans="1:19" hidden="1">
      <c r="A2181" s="200" t="s">
        <v>2399</v>
      </c>
      <c r="B2181" s="205" t="s">
        <v>230</v>
      </c>
      <c r="C2181" s="127" t="s">
        <v>2400</v>
      </c>
      <c r="D2181" s="121" t="s">
        <v>765</v>
      </c>
      <c r="E2181" s="122">
        <v>12.25</v>
      </c>
      <c r="F2181" s="123">
        <f t="shared" si="777"/>
        <v>14.77</v>
      </c>
      <c r="G2181" s="206"/>
      <c r="H2181" s="183"/>
      <c r="I2181" s="182">
        <f t="shared" si="778"/>
        <v>0</v>
      </c>
      <c r="J2181" s="182">
        <f t="shared" si="779"/>
        <v>0</v>
      </c>
      <c r="K2181" s="179"/>
      <c r="L2181" s="183">
        <f t="shared" si="780"/>
        <v>0</v>
      </c>
      <c r="M2181" s="183">
        <f t="shared" si="780"/>
        <v>0</v>
      </c>
      <c r="N2181" s="184">
        <f t="shared" si="781"/>
        <v>0</v>
      </c>
      <c r="O2181" s="184">
        <f t="shared" si="782"/>
        <v>0</v>
      </c>
      <c r="P2181" s="181"/>
      <c r="Q2181" s="198"/>
      <c r="R2181" s="197" t="str">
        <f t="shared" si="774"/>
        <v/>
      </c>
      <c r="S2181" s="197" t="str">
        <f t="shared" si="783"/>
        <v/>
      </c>
    </row>
    <row r="2182" spans="1:19" hidden="1">
      <c r="A2182" s="200" t="s">
        <v>2401</v>
      </c>
      <c r="B2182" s="205" t="s">
        <v>230</v>
      </c>
      <c r="C2182" s="127" t="s">
        <v>2402</v>
      </c>
      <c r="D2182" s="121" t="s">
        <v>765</v>
      </c>
      <c r="E2182" s="122">
        <v>8.06</v>
      </c>
      <c r="F2182" s="123">
        <f t="shared" si="777"/>
        <v>9.7200000000000006</v>
      </c>
      <c r="G2182" s="206"/>
      <c r="H2182" s="183"/>
      <c r="I2182" s="182">
        <f t="shared" si="778"/>
        <v>0</v>
      </c>
      <c r="J2182" s="182">
        <f t="shared" si="779"/>
        <v>0</v>
      </c>
      <c r="K2182" s="179"/>
      <c r="L2182" s="183">
        <f t="shared" si="780"/>
        <v>0</v>
      </c>
      <c r="M2182" s="183">
        <f t="shared" si="780"/>
        <v>0</v>
      </c>
      <c r="N2182" s="184">
        <f t="shared" si="781"/>
        <v>0</v>
      </c>
      <c r="O2182" s="184">
        <f t="shared" si="782"/>
        <v>0</v>
      </c>
      <c r="P2182" s="181"/>
      <c r="Q2182" s="198"/>
      <c r="R2182" s="197" t="str">
        <f t="shared" si="774"/>
        <v/>
      </c>
      <c r="S2182" s="197" t="str">
        <f t="shared" si="783"/>
        <v/>
      </c>
    </row>
    <row r="2183" spans="1:19" hidden="1">
      <c r="A2183" s="200" t="s">
        <v>2403</v>
      </c>
      <c r="B2183" s="205"/>
      <c r="C2183" s="127" t="s">
        <v>2404</v>
      </c>
      <c r="D2183" s="121"/>
      <c r="E2183" s="301"/>
      <c r="F2183" s="277"/>
      <c r="G2183" s="253"/>
      <c r="H2183" s="253"/>
      <c r="I2183" s="254"/>
      <c r="J2183" s="255"/>
      <c r="K2183" s="179"/>
      <c r="L2183" s="290"/>
      <c r="M2183" s="253"/>
      <c r="N2183" s="254"/>
      <c r="O2183" s="255"/>
      <c r="P2183" s="181"/>
      <c r="Q2183" s="198" t="str">
        <f>IF(OR(SUM(J2184:J2185)&gt;0,SUM(O2184:O2185)&gt;0),"xx","")</f>
        <v/>
      </c>
      <c r="R2183" s="197" t="str">
        <f t="shared" si="774"/>
        <v/>
      </c>
      <c r="S2183" s="197" t="str">
        <f t="shared" si="783"/>
        <v/>
      </c>
    </row>
    <row r="2184" spans="1:19" ht="25.5" hidden="1">
      <c r="A2184" s="200">
        <v>94213</v>
      </c>
      <c r="B2184" s="205" t="s">
        <v>230</v>
      </c>
      <c r="C2184" s="127" t="s">
        <v>2405</v>
      </c>
      <c r="D2184" s="121" t="s">
        <v>232</v>
      </c>
      <c r="E2184" s="122">
        <v>47.67</v>
      </c>
      <c r="F2184" s="123">
        <f>IF(E2184=0,0,ROUND(E2184*(1+E$10)*(1-E$11),2))</f>
        <v>57.47</v>
      </c>
      <c r="G2184" s="206"/>
      <c r="H2184" s="183"/>
      <c r="I2184" s="182">
        <f t="shared" ref="I2184:I2185" si="784">IF(ISBLANK(E2184),0,ROUND(F2184*G2184,2))</f>
        <v>0</v>
      </c>
      <c r="J2184" s="182">
        <f t="shared" ref="J2184:J2185" si="785">IF(ISBLANK(G2184),0,ROUND(G2184*H2184,2))</f>
        <v>0</v>
      </c>
      <c r="K2184" s="179"/>
      <c r="L2184" s="183">
        <f t="shared" ref="L2184:M2185" si="786">G2184</f>
        <v>0</v>
      </c>
      <c r="M2184" s="183">
        <f t="shared" si="786"/>
        <v>0</v>
      </c>
      <c r="N2184" s="184">
        <f t="shared" ref="N2184:N2185" si="787">IF(ISBLANK(E2184),0,ROUND(F2184*L2184,2))</f>
        <v>0</v>
      </c>
      <c r="O2184" s="184">
        <f t="shared" ref="O2184:O2185" si="788">IF(ISBLANK(L2184),0,ROUND(L2184*M2184,2))</f>
        <v>0</v>
      </c>
      <c r="P2184" s="181"/>
      <c r="Q2184" s="198"/>
      <c r="R2184" s="197" t="str">
        <f t="shared" si="774"/>
        <v/>
      </c>
      <c r="S2184" s="197" t="str">
        <f t="shared" si="783"/>
        <v/>
      </c>
    </row>
    <row r="2185" spans="1:19" ht="25.5" hidden="1">
      <c r="A2185" s="200">
        <v>94216</v>
      </c>
      <c r="B2185" s="205" t="s">
        <v>230</v>
      </c>
      <c r="C2185" s="127" t="s">
        <v>2406</v>
      </c>
      <c r="D2185" s="121" t="s">
        <v>232</v>
      </c>
      <c r="E2185" s="122">
        <v>186.38</v>
      </c>
      <c r="F2185" s="123">
        <f>IF(E2185=0,0,ROUND(E2185*(1+E$10)*(1-E$11),2))</f>
        <v>224.7</v>
      </c>
      <c r="G2185" s="206"/>
      <c r="H2185" s="183"/>
      <c r="I2185" s="182">
        <f t="shared" si="784"/>
        <v>0</v>
      </c>
      <c r="J2185" s="182">
        <f t="shared" si="785"/>
        <v>0</v>
      </c>
      <c r="K2185" s="179"/>
      <c r="L2185" s="183">
        <f t="shared" si="786"/>
        <v>0</v>
      </c>
      <c r="M2185" s="183">
        <f t="shared" si="786"/>
        <v>0</v>
      </c>
      <c r="N2185" s="184">
        <f t="shared" si="787"/>
        <v>0</v>
      </c>
      <c r="O2185" s="184">
        <f t="shared" si="788"/>
        <v>0</v>
      </c>
      <c r="P2185" s="181"/>
      <c r="Q2185" s="198"/>
      <c r="R2185" s="197" t="str">
        <f t="shared" si="774"/>
        <v/>
      </c>
      <c r="S2185" s="197" t="str">
        <f t="shared" si="783"/>
        <v/>
      </c>
    </row>
    <row r="2186" spans="1:19" hidden="1">
      <c r="A2186" s="200" t="s">
        <v>2407</v>
      </c>
      <c r="B2186" s="205"/>
      <c r="C2186" s="127" t="s">
        <v>2408</v>
      </c>
      <c r="D2186" s="121"/>
      <c r="E2186" s="301"/>
      <c r="F2186" s="277"/>
      <c r="G2186" s="253"/>
      <c r="H2186" s="253"/>
      <c r="I2186" s="254"/>
      <c r="J2186" s="255"/>
      <c r="K2186" s="179"/>
      <c r="L2186" s="290"/>
      <c r="M2186" s="253"/>
      <c r="N2186" s="254"/>
      <c r="O2186" s="255"/>
      <c r="P2186" s="181"/>
      <c r="Q2186" s="198" t="str">
        <f>IF(OR(SUM(J2187:J2201)&gt;0,SUM(O2187:O2201)&gt;0),"xx","")</f>
        <v/>
      </c>
      <c r="R2186" s="197" t="str">
        <f t="shared" si="774"/>
        <v/>
      </c>
      <c r="S2186" s="197" t="str">
        <f t="shared" si="783"/>
        <v/>
      </c>
    </row>
    <row r="2187" spans="1:19" ht="25.5" hidden="1">
      <c r="A2187" s="200">
        <v>94195</v>
      </c>
      <c r="B2187" s="205" t="s">
        <v>230</v>
      </c>
      <c r="C2187" s="127" t="s">
        <v>2409</v>
      </c>
      <c r="D2187" s="121" t="s">
        <v>232</v>
      </c>
      <c r="E2187" s="122">
        <v>25.05</v>
      </c>
      <c r="F2187" s="123">
        <f t="shared" ref="F2187:F2201" si="789">IF(E2187=0,0,ROUND(E2187*(1+E$10)*(1-E$11),2))</f>
        <v>30.2</v>
      </c>
      <c r="G2187" s="206"/>
      <c r="H2187" s="183"/>
      <c r="I2187" s="182">
        <f t="shared" ref="I2187:I2201" si="790">IF(ISBLANK(E2187),0,ROUND(F2187*G2187,2))</f>
        <v>0</v>
      </c>
      <c r="J2187" s="182">
        <f t="shared" ref="J2187:J2201" si="791">IF(ISBLANK(G2187),0,ROUND(G2187*H2187,2))</f>
        <v>0</v>
      </c>
      <c r="K2187" s="179"/>
      <c r="L2187" s="183">
        <f t="shared" ref="L2187:M2201" si="792">G2187</f>
        <v>0</v>
      </c>
      <c r="M2187" s="183">
        <f t="shared" si="792"/>
        <v>0</v>
      </c>
      <c r="N2187" s="184">
        <f t="shared" ref="N2187:N2201" si="793">IF(ISBLANK(E2187),0,ROUND(F2187*L2187,2))</f>
        <v>0</v>
      </c>
      <c r="O2187" s="184">
        <f t="shared" ref="O2187:O2201" si="794">IF(ISBLANK(L2187),0,ROUND(L2187*M2187,2))</f>
        <v>0</v>
      </c>
      <c r="P2187" s="181"/>
      <c r="Q2187" s="198"/>
      <c r="R2187" s="197" t="str">
        <f t="shared" si="774"/>
        <v/>
      </c>
      <c r="S2187" s="197" t="str">
        <f t="shared" si="783"/>
        <v/>
      </c>
    </row>
    <row r="2188" spans="1:19" ht="25.5" hidden="1">
      <c r="A2188" s="200">
        <v>94198</v>
      </c>
      <c r="B2188" s="205" t="s">
        <v>230</v>
      </c>
      <c r="C2188" s="127" t="s">
        <v>2410</v>
      </c>
      <c r="D2188" s="121" t="s">
        <v>232</v>
      </c>
      <c r="E2188" s="122">
        <v>27.79</v>
      </c>
      <c r="F2188" s="123">
        <f t="shared" si="789"/>
        <v>33.5</v>
      </c>
      <c r="G2188" s="206"/>
      <c r="H2188" s="183"/>
      <c r="I2188" s="182">
        <f t="shared" si="790"/>
        <v>0</v>
      </c>
      <c r="J2188" s="182">
        <f t="shared" si="791"/>
        <v>0</v>
      </c>
      <c r="K2188" s="179"/>
      <c r="L2188" s="183">
        <f t="shared" si="792"/>
        <v>0</v>
      </c>
      <c r="M2188" s="183">
        <f t="shared" si="792"/>
        <v>0</v>
      </c>
      <c r="N2188" s="184">
        <f t="shared" si="793"/>
        <v>0</v>
      </c>
      <c r="O2188" s="184">
        <f t="shared" si="794"/>
        <v>0</v>
      </c>
      <c r="P2188" s="181"/>
      <c r="Q2188" s="198"/>
      <c r="R2188" s="197" t="str">
        <f t="shared" si="774"/>
        <v/>
      </c>
      <c r="S2188" s="197" t="str">
        <f t="shared" si="783"/>
        <v/>
      </c>
    </row>
    <row r="2189" spans="1:19" ht="25.5" hidden="1">
      <c r="A2189" s="200">
        <v>94201</v>
      </c>
      <c r="B2189" s="205" t="s">
        <v>230</v>
      </c>
      <c r="C2189" s="127" t="s">
        <v>2411</v>
      </c>
      <c r="D2189" s="121" t="s">
        <v>232</v>
      </c>
      <c r="E2189" s="122">
        <v>35.96</v>
      </c>
      <c r="F2189" s="123">
        <f t="shared" si="789"/>
        <v>43.35</v>
      </c>
      <c r="G2189" s="206"/>
      <c r="H2189" s="183"/>
      <c r="I2189" s="182">
        <f t="shared" si="790"/>
        <v>0</v>
      </c>
      <c r="J2189" s="182">
        <f t="shared" si="791"/>
        <v>0</v>
      </c>
      <c r="K2189" s="179"/>
      <c r="L2189" s="183">
        <f t="shared" si="792"/>
        <v>0</v>
      </c>
      <c r="M2189" s="183">
        <f t="shared" si="792"/>
        <v>0</v>
      </c>
      <c r="N2189" s="184">
        <f t="shared" si="793"/>
        <v>0</v>
      </c>
      <c r="O2189" s="184">
        <f t="shared" si="794"/>
        <v>0</v>
      </c>
      <c r="P2189" s="181"/>
      <c r="Q2189" s="198"/>
      <c r="R2189" s="197" t="str">
        <f t="shared" si="774"/>
        <v/>
      </c>
      <c r="S2189" s="197" t="str">
        <f t="shared" si="783"/>
        <v/>
      </c>
    </row>
    <row r="2190" spans="1:19" ht="25.5" hidden="1">
      <c r="A2190" s="200">
        <v>94204</v>
      </c>
      <c r="B2190" s="205" t="s">
        <v>230</v>
      </c>
      <c r="C2190" s="127" t="s">
        <v>2412</v>
      </c>
      <c r="D2190" s="121" t="s">
        <v>232</v>
      </c>
      <c r="E2190" s="122">
        <v>40.61</v>
      </c>
      <c r="F2190" s="123">
        <f t="shared" si="789"/>
        <v>48.96</v>
      </c>
      <c r="G2190" s="206"/>
      <c r="H2190" s="183"/>
      <c r="I2190" s="182">
        <f t="shared" si="790"/>
        <v>0</v>
      </c>
      <c r="J2190" s="182">
        <f t="shared" si="791"/>
        <v>0</v>
      </c>
      <c r="K2190" s="179"/>
      <c r="L2190" s="183">
        <f t="shared" si="792"/>
        <v>0</v>
      </c>
      <c r="M2190" s="183">
        <f t="shared" si="792"/>
        <v>0</v>
      </c>
      <c r="N2190" s="184">
        <f t="shared" si="793"/>
        <v>0</v>
      </c>
      <c r="O2190" s="184">
        <f t="shared" si="794"/>
        <v>0</v>
      </c>
      <c r="P2190" s="181"/>
      <c r="Q2190" s="198"/>
      <c r="R2190" s="197" t="str">
        <f t="shared" ref="R2190:R2263" si="795">IF(Q2190="X","x",IF(Q2190="xx","x",IF(O2190&gt;0,"x","")))</f>
        <v/>
      </c>
      <c r="S2190" s="197" t="str">
        <f t="shared" si="783"/>
        <v/>
      </c>
    </row>
    <row r="2191" spans="1:19" ht="25.5" hidden="1">
      <c r="A2191" s="200">
        <v>94440</v>
      </c>
      <c r="B2191" s="205" t="s">
        <v>230</v>
      </c>
      <c r="C2191" s="127" t="s">
        <v>2413</v>
      </c>
      <c r="D2191" s="121" t="s">
        <v>232</v>
      </c>
      <c r="E2191" s="122">
        <v>25.05</v>
      </c>
      <c r="F2191" s="123">
        <f t="shared" si="789"/>
        <v>30.2</v>
      </c>
      <c r="G2191" s="206"/>
      <c r="H2191" s="183"/>
      <c r="I2191" s="182">
        <f t="shared" si="790"/>
        <v>0</v>
      </c>
      <c r="J2191" s="182">
        <f t="shared" si="791"/>
        <v>0</v>
      </c>
      <c r="K2191" s="179"/>
      <c r="L2191" s="183">
        <f t="shared" si="792"/>
        <v>0</v>
      </c>
      <c r="M2191" s="183">
        <f t="shared" si="792"/>
        <v>0</v>
      </c>
      <c r="N2191" s="184">
        <f t="shared" si="793"/>
        <v>0</v>
      </c>
      <c r="O2191" s="184">
        <f t="shared" si="794"/>
        <v>0</v>
      </c>
      <c r="P2191" s="181"/>
      <c r="Q2191" s="198"/>
      <c r="R2191" s="197" t="str">
        <f t="shared" si="795"/>
        <v/>
      </c>
      <c r="S2191" s="197" t="str">
        <f t="shared" si="783"/>
        <v/>
      </c>
    </row>
    <row r="2192" spans="1:19" ht="25.5" hidden="1">
      <c r="A2192" s="200">
        <v>94441</v>
      </c>
      <c r="B2192" s="205" t="s">
        <v>230</v>
      </c>
      <c r="C2192" s="127" t="s">
        <v>2414</v>
      </c>
      <c r="D2192" s="121" t="s">
        <v>232</v>
      </c>
      <c r="E2192" s="122">
        <v>27.79</v>
      </c>
      <c r="F2192" s="123">
        <f t="shared" si="789"/>
        <v>33.5</v>
      </c>
      <c r="G2192" s="206"/>
      <c r="H2192" s="183"/>
      <c r="I2192" s="182">
        <f t="shared" si="790"/>
        <v>0</v>
      </c>
      <c r="J2192" s="182">
        <f t="shared" si="791"/>
        <v>0</v>
      </c>
      <c r="K2192" s="179"/>
      <c r="L2192" s="183">
        <f t="shared" si="792"/>
        <v>0</v>
      </c>
      <c r="M2192" s="183">
        <f t="shared" si="792"/>
        <v>0</v>
      </c>
      <c r="N2192" s="184">
        <f t="shared" si="793"/>
        <v>0</v>
      </c>
      <c r="O2192" s="184">
        <f t="shared" si="794"/>
        <v>0</v>
      </c>
      <c r="P2192" s="181"/>
      <c r="Q2192" s="198"/>
      <c r="R2192" s="197" t="str">
        <f t="shared" si="795"/>
        <v/>
      </c>
      <c r="S2192" s="197" t="str">
        <f t="shared" si="783"/>
        <v/>
      </c>
    </row>
    <row r="2193" spans="1:19" ht="25.5" hidden="1">
      <c r="A2193" s="200">
        <v>94442</v>
      </c>
      <c r="B2193" s="205" t="s">
        <v>230</v>
      </c>
      <c r="C2193" s="127" t="s">
        <v>2415</v>
      </c>
      <c r="D2193" s="121" t="s">
        <v>232</v>
      </c>
      <c r="E2193" s="122">
        <v>25.05</v>
      </c>
      <c r="F2193" s="123">
        <f t="shared" si="789"/>
        <v>30.2</v>
      </c>
      <c r="G2193" s="206"/>
      <c r="H2193" s="183"/>
      <c r="I2193" s="182">
        <f t="shared" si="790"/>
        <v>0</v>
      </c>
      <c r="J2193" s="182">
        <f t="shared" si="791"/>
        <v>0</v>
      </c>
      <c r="K2193" s="179"/>
      <c r="L2193" s="183">
        <f t="shared" si="792"/>
        <v>0</v>
      </c>
      <c r="M2193" s="183">
        <f t="shared" si="792"/>
        <v>0</v>
      </c>
      <c r="N2193" s="184">
        <f t="shared" si="793"/>
        <v>0</v>
      </c>
      <c r="O2193" s="184">
        <f t="shared" si="794"/>
        <v>0</v>
      </c>
      <c r="P2193" s="181"/>
      <c r="Q2193" s="198"/>
      <c r="R2193" s="197" t="str">
        <f t="shared" si="795"/>
        <v/>
      </c>
      <c r="S2193" s="197" t="str">
        <f t="shared" si="783"/>
        <v/>
      </c>
    </row>
    <row r="2194" spans="1:19" ht="25.5" hidden="1">
      <c r="A2194" s="200">
        <v>94443</v>
      </c>
      <c r="B2194" s="205" t="s">
        <v>230</v>
      </c>
      <c r="C2194" s="127" t="s">
        <v>2416</v>
      </c>
      <c r="D2194" s="121" t="s">
        <v>232</v>
      </c>
      <c r="E2194" s="122">
        <v>27.79</v>
      </c>
      <c r="F2194" s="123">
        <f t="shared" si="789"/>
        <v>33.5</v>
      </c>
      <c r="G2194" s="206"/>
      <c r="H2194" s="183"/>
      <c r="I2194" s="182">
        <f t="shared" si="790"/>
        <v>0</v>
      </c>
      <c r="J2194" s="182">
        <f t="shared" si="791"/>
        <v>0</v>
      </c>
      <c r="K2194" s="179"/>
      <c r="L2194" s="183">
        <f t="shared" si="792"/>
        <v>0</v>
      </c>
      <c r="M2194" s="183">
        <f t="shared" si="792"/>
        <v>0</v>
      </c>
      <c r="N2194" s="184">
        <f t="shared" si="793"/>
        <v>0</v>
      </c>
      <c r="O2194" s="184">
        <f t="shared" si="794"/>
        <v>0</v>
      </c>
      <c r="P2194" s="181"/>
      <c r="Q2194" s="198"/>
      <c r="R2194" s="197" t="str">
        <f t="shared" si="795"/>
        <v/>
      </c>
      <c r="S2194" s="197" t="str">
        <f t="shared" si="783"/>
        <v/>
      </c>
    </row>
    <row r="2195" spans="1:19" ht="25.5" hidden="1">
      <c r="A2195" s="200">
        <v>94445</v>
      </c>
      <c r="B2195" s="205" t="s">
        <v>230</v>
      </c>
      <c r="C2195" s="127" t="s">
        <v>2417</v>
      </c>
      <c r="D2195" s="121" t="s">
        <v>232</v>
      </c>
      <c r="E2195" s="122">
        <v>35.96</v>
      </c>
      <c r="F2195" s="123">
        <f t="shared" si="789"/>
        <v>43.35</v>
      </c>
      <c r="G2195" s="206"/>
      <c r="H2195" s="183"/>
      <c r="I2195" s="182">
        <f t="shared" si="790"/>
        <v>0</v>
      </c>
      <c r="J2195" s="182">
        <f t="shared" si="791"/>
        <v>0</v>
      </c>
      <c r="K2195" s="179"/>
      <c r="L2195" s="183">
        <f t="shared" si="792"/>
        <v>0</v>
      </c>
      <c r="M2195" s="183">
        <f t="shared" si="792"/>
        <v>0</v>
      </c>
      <c r="N2195" s="184">
        <f t="shared" si="793"/>
        <v>0</v>
      </c>
      <c r="O2195" s="184">
        <f t="shared" si="794"/>
        <v>0</v>
      </c>
      <c r="P2195" s="181"/>
      <c r="Q2195" s="198"/>
      <c r="R2195" s="197" t="str">
        <f t="shared" si="795"/>
        <v/>
      </c>
      <c r="S2195" s="197" t="str">
        <f t="shared" si="783"/>
        <v/>
      </c>
    </row>
    <row r="2196" spans="1:19" ht="25.5" hidden="1">
      <c r="A2196" s="200">
        <v>94446</v>
      </c>
      <c r="B2196" s="205" t="s">
        <v>230</v>
      </c>
      <c r="C2196" s="127" t="s">
        <v>2418</v>
      </c>
      <c r="D2196" s="121" t="s">
        <v>232</v>
      </c>
      <c r="E2196" s="122">
        <v>40.61</v>
      </c>
      <c r="F2196" s="123">
        <f t="shared" si="789"/>
        <v>48.96</v>
      </c>
      <c r="G2196" s="206"/>
      <c r="H2196" s="183"/>
      <c r="I2196" s="182">
        <f t="shared" si="790"/>
        <v>0</v>
      </c>
      <c r="J2196" s="182">
        <f t="shared" si="791"/>
        <v>0</v>
      </c>
      <c r="K2196" s="179"/>
      <c r="L2196" s="183">
        <f t="shared" si="792"/>
        <v>0</v>
      </c>
      <c r="M2196" s="183">
        <f t="shared" si="792"/>
        <v>0</v>
      </c>
      <c r="N2196" s="184">
        <f t="shared" si="793"/>
        <v>0</v>
      </c>
      <c r="O2196" s="184">
        <f t="shared" si="794"/>
        <v>0</v>
      </c>
      <c r="P2196" s="181"/>
      <c r="Q2196" s="198"/>
      <c r="R2196" s="197" t="str">
        <f t="shared" si="795"/>
        <v/>
      </c>
      <c r="S2196" s="197" t="str">
        <f t="shared" si="783"/>
        <v/>
      </c>
    </row>
    <row r="2197" spans="1:19" ht="25.5" hidden="1">
      <c r="A2197" s="200">
        <v>94447</v>
      </c>
      <c r="B2197" s="205" t="s">
        <v>230</v>
      </c>
      <c r="C2197" s="127" t="s">
        <v>2419</v>
      </c>
      <c r="D2197" s="121" t="s">
        <v>232</v>
      </c>
      <c r="E2197" s="122">
        <v>35.96</v>
      </c>
      <c r="F2197" s="123">
        <f t="shared" si="789"/>
        <v>43.35</v>
      </c>
      <c r="G2197" s="206"/>
      <c r="H2197" s="183"/>
      <c r="I2197" s="182">
        <f t="shared" si="790"/>
        <v>0</v>
      </c>
      <c r="J2197" s="182">
        <f t="shared" si="791"/>
        <v>0</v>
      </c>
      <c r="K2197" s="179"/>
      <c r="L2197" s="183">
        <f t="shared" si="792"/>
        <v>0</v>
      </c>
      <c r="M2197" s="183">
        <f t="shared" si="792"/>
        <v>0</v>
      </c>
      <c r="N2197" s="184">
        <f t="shared" si="793"/>
        <v>0</v>
      </c>
      <c r="O2197" s="184">
        <f t="shared" si="794"/>
        <v>0</v>
      </c>
      <c r="P2197" s="181"/>
      <c r="Q2197" s="198"/>
      <c r="R2197" s="197" t="str">
        <f t="shared" si="795"/>
        <v/>
      </c>
      <c r="S2197" s="197" t="str">
        <f t="shared" si="783"/>
        <v/>
      </c>
    </row>
    <row r="2198" spans="1:19" ht="25.5" hidden="1">
      <c r="A2198" s="200">
        <v>94448</v>
      </c>
      <c r="B2198" s="205" t="s">
        <v>230</v>
      </c>
      <c r="C2198" s="127" t="s">
        <v>2420</v>
      </c>
      <c r="D2198" s="121" t="s">
        <v>232</v>
      </c>
      <c r="E2198" s="122">
        <v>40.61</v>
      </c>
      <c r="F2198" s="123">
        <f t="shared" si="789"/>
        <v>48.96</v>
      </c>
      <c r="G2198" s="206"/>
      <c r="H2198" s="183"/>
      <c r="I2198" s="182">
        <f t="shared" si="790"/>
        <v>0</v>
      </c>
      <c r="J2198" s="182">
        <f t="shared" si="791"/>
        <v>0</v>
      </c>
      <c r="K2198" s="179"/>
      <c r="L2198" s="183">
        <f t="shared" si="792"/>
        <v>0</v>
      </c>
      <c r="M2198" s="183">
        <f t="shared" si="792"/>
        <v>0</v>
      </c>
      <c r="N2198" s="184">
        <f t="shared" si="793"/>
        <v>0</v>
      </c>
      <c r="O2198" s="184">
        <f t="shared" si="794"/>
        <v>0</v>
      </c>
      <c r="P2198" s="181"/>
      <c r="Q2198" s="198"/>
      <c r="R2198" s="197" t="str">
        <f t="shared" si="795"/>
        <v/>
      </c>
      <c r="S2198" s="197" t="str">
        <f t="shared" si="783"/>
        <v/>
      </c>
    </row>
    <row r="2199" spans="1:19" hidden="1">
      <c r="A2199" s="200">
        <v>94232</v>
      </c>
      <c r="B2199" s="205" t="s">
        <v>230</v>
      </c>
      <c r="C2199" s="127" t="s">
        <v>2421</v>
      </c>
      <c r="D2199" s="121" t="s">
        <v>274</v>
      </c>
      <c r="E2199" s="122">
        <v>2.2200000000000002</v>
      </c>
      <c r="F2199" s="123">
        <f t="shared" si="789"/>
        <v>2.68</v>
      </c>
      <c r="G2199" s="206"/>
      <c r="H2199" s="183"/>
      <c r="I2199" s="182">
        <f t="shared" si="790"/>
        <v>0</v>
      </c>
      <c r="J2199" s="182">
        <f t="shared" si="791"/>
        <v>0</v>
      </c>
      <c r="K2199" s="179"/>
      <c r="L2199" s="183">
        <f t="shared" si="792"/>
        <v>0</v>
      </c>
      <c r="M2199" s="183">
        <f t="shared" si="792"/>
        <v>0</v>
      </c>
      <c r="N2199" s="184">
        <f t="shared" si="793"/>
        <v>0</v>
      </c>
      <c r="O2199" s="184">
        <f t="shared" si="794"/>
        <v>0</v>
      </c>
      <c r="P2199" s="181"/>
      <c r="Q2199" s="198"/>
      <c r="R2199" s="197" t="str">
        <f t="shared" si="795"/>
        <v/>
      </c>
      <c r="S2199" s="197" t="str">
        <f t="shared" si="783"/>
        <v/>
      </c>
    </row>
    <row r="2200" spans="1:19" ht="38.25" hidden="1">
      <c r="A2200" s="200">
        <v>94219</v>
      </c>
      <c r="B2200" s="205" t="s">
        <v>230</v>
      </c>
      <c r="C2200" s="127" t="s">
        <v>2422</v>
      </c>
      <c r="D2200" s="121" t="s">
        <v>258</v>
      </c>
      <c r="E2200" s="122">
        <v>22.89</v>
      </c>
      <c r="F2200" s="123">
        <f t="shared" si="789"/>
        <v>27.6</v>
      </c>
      <c r="G2200" s="206"/>
      <c r="H2200" s="183"/>
      <c r="I2200" s="182">
        <f t="shared" si="790"/>
        <v>0</v>
      </c>
      <c r="J2200" s="182">
        <f t="shared" si="791"/>
        <v>0</v>
      </c>
      <c r="K2200" s="179"/>
      <c r="L2200" s="183">
        <f t="shared" si="792"/>
        <v>0</v>
      </c>
      <c r="M2200" s="183">
        <f t="shared" si="792"/>
        <v>0</v>
      </c>
      <c r="N2200" s="184">
        <f t="shared" si="793"/>
        <v>0</v>
      </c>
      <c r="O2200" s="184">
        <f t="shared" si="794"/>
        <v>0</v>
      </c>
      <c r="P2200" s="181"/>
      <c r="Q2200" s="198"/>
      <c r="R2200" s="197" t="str">
        <f t="shared" si="795"/>
        <v/>
      </c>
      <c r="S2200" s="197" t="str">
        <f t="shared" si="783"/>
        <v/>
      </c>
    </row>
    <row r="2201" spans="1:19" ht="25.5" hidden="1">
      <c r="A2201" s="200">
        <v>94221</v>
      </c>
      <c r="B2201" s="205" t="s">
        <v>230</v>
      </c>
      <c r="C2201" s="127" t="s">
        <v>2423</v>
      </c>
      <c r="D2201" s="121" t="s">
        <v>258</v>
      </c>
      <c r="E2201" s="122">
        <v>17.489999999999998</v>
      </c>
      <c r="F2201" s="123">
        <f t="shared" si="789"/>
        <v>21.09</v>
      </c>
      <c r="G2201" s="206"/>
      <c r="H2201" s="183"/>
      <c r="I2201" s="182">
        <f t="shared" si="790"/>
        <v>0</v>
      </c>
      <c r="J2201" s="182">
        <f t="shared" si="791"/>
        <v>0</v>
      </c>
      <c r="K2201" s="179"/>
      <c r="L2201" s="183">
        <f t="shared" si="792"/>
        <v>0</v>
      </c>
      <c r="M2201" s="183">
        <f t="shared" si="792"/>
        <v>0</v>
      </c>
      <c r="N2201" s="184">
        <f t="shared" si="793"/>
        <v>0</v>
      </c>
      <c r="O2201" s="184">
        <f t="shared" si="794"/>
        <v>0</v>
      </c>
      <c r="P2201" s="181"/>
      <c r="Q2201" s="198"/>
      <c r="R2201" s="197" t="str">
        <f t="shared" si="795"/>
        <v/>
      </c>
      <c r="S2201" s="197" t="str">
        <f t="shared" si="783"/>
        <v/>
      </c>
    </row>
    <row r="2202" spans="1:19" hidden="1">
      <c r="A2202" s="200" t="s">
        <v>2424</v>
      </c>
      <c r="B2202" s="205"/>
      <c r="C2202" s="127" t="s">
        <v>2425</v>
      </c>
      <c r="D2202" s="121"/>
      <c r="E2202" s="301"/>
      <c r="F2202" s="277"/>
      <c r="G2202" s="253"/>
      <c r="H2202" s="253"/>
      <c r="I2202" s="254"/>
      <c r="J2202" s="255"/>
      <c r="K2202" s="179"/>
      <c r="L2202" s="290"/>
      <c r="M2202" s="253"/>
      <c r="N2202" s="254"/>
      <c r="O2202" s="255"/>
      <c r="P2202" s="181"/>
      <c r="Q2202" s="198" t="str">
        <f>IF(OR(SUM(J2203:J2206)&gt;0,SUM(O2203:O2206)&gt;0),"xx","")</f>
        <v/>
      </c>
      <c r="R2202" s="197" t="str">
        <f t="shared" si="795"/>
        <v/>
      </c>
      <c r="S2202" s="197" t="str">
        <f t="shared" si="783"/>
        <v/>
      </c>
    </row>
    <row r="2203" spans="1:19" ht="25.5" hidden="1">
      <c r="A2203" s="200">
        <v>94189</v>
      </c>
      <c r="B2203" s="205" t="s">
        <v>230</v>
      </c>
      <c r="C2203" s="127" t="s">
        <v>2426</v>
      </c>
      <c r="D2203" s="121" t="s">
        <v>232</v>
      </c>
      <c r="E2203" s="122">
        <v>25.76</v>
      </c>
      <c r="F2203" s="123">
        <f>IF(E2203=0,0,ROUND(E2203*(1+E$10)*(1-E$11),2))</f>
        <v>31.06</v>
      </c>
      <c r="G2203" s="206"/>
      <c r="H2203" s="183"/>
      <c r="I2203" s="182">
        <f t="shared" ref="I2203:I2206" si="796">IF(ISBLANK(E2203),0,ROUND(F2203*G2203,2))</f>
        <v>0</v>
      </c>
      <c r="J2203" s="182">
        <f t="shared" ref="J2203:J2206" si="797">IF(ISBLANK(G2203),0,ROUND(G2203*H2203,2))</f>
        <v>0</v>
      </c>
      <c r="K2203" s="179"/>
      <c r="L2203" s="183">
        <f t="shared" ref="L2203:M2206" si="798">G2203</f>
        <v>0</v>
      </c>
      <c r="M2203" s="183">
        <f t="shared" si="798"/>
        <v>0</v>
      </c>
      <c r="N2203" s="184">
        <f t="shared" ref="N2203:N2206" si="799">IF(ISBLANK(E2203),0,ROUND(F2203*L2203,2))</f>
        <v>0</v>
      </c>
      <c r="O2203" s="184">
        <f t="shared" ref="O2203:O2206" si="800">IF(ISBLANK(L2203),0,ROUND(L2203*M2203,2))</f>
        <v>0</v>
      </c>
      <c r="P2203" s="181"/>
      <c r="Q2203" s="198"/>
      <c r="R2203" s="197" t="str">
        <f t="shared" si="795"/>
        <v/>
      </c>
      <c r="S2203" s="197" t="str">
        <f t="shared" si="783"/>
        <v/>
      </c>
    </row>
    <row r="2204" spans="1:19" ht="25.5" hidden="1">
      <c r="A2204" s="200">
        <v>94192</v>
      </c>
      <c r="B2204" s="205" t="s">
        <v>230</v>
      </c>
      <c r="C2204" s="127" t="s">
        <v>2427</v>
      </c>
      <c r="D2204" s="121" t="s">
        <v>232</v>
      </c>
      <c r="E2204" s="122">
        <v>27.83</v>
      </c>
      <c r="F2204" s="123">
        <f>IF(E2204=0,0,ROUND(E2204*(1+E$10)*(1-E$11),2))</f>
        <v>33.549999999999997</v>
      </c>
      <c r="G2204" s="206"/>
      <c r="H2204" s="183"/>
      <c r="I2204" s="182">
        <f t="shared" si="796"/>
        <v>0</v>
      </c>
      <c r="J2204" s="182">
        <f t="shared" si="797"/>
        <v>0</v>
      </c>
      <c r="K2204" s="179"/>
      <c r="L2204" s="183">
        <f t="shared" si="798"/>
        <v>0</v>
      </c>
      <c r="M2204" s="183">
        <f t="shared" si="798"/>
        <v>0</v>
      </c>
      <c r="N2204" s="184">
        <f t="shared" si="799"/>
        <v>0</v>
      </c>
      <c r="O2204" s="184">
        <f t="shared" si="800"/>
        <v>0</v>
      </c>
      <c r="P2204" s="181"/>
      <c r="Q2204" s="198"/>
      <c r="R2204" s="197" t="str">
        <f t="shared" si="795"/>
        <v/>
      </c>
      <c r="S2204" s="197" t="str">
        <f t="shared" si="783"/>
        <v/>
      </c>
    </row>
    <row r="2205" spans="1:19" ht="38.25" hidden="1">
      <c r="A2205" s="200">
        <v>94220</v>
      </c>
      <c r="B2205" s="205" t="s">
        <v>230</v>
      </c>
      <c r="C2205" s="127" t="s">
        <v>2428</v>
      </c>
      <c r="D2205" s="121" t="s">
        <v>258</v>
      </c>
      <c r="E2205" s="122">
        <v>36.78</v>
      </c>
      <c r="F2205" s="123">
        <f>IF(E2205=0,0,ROUND(E2205*(1+E$10)*(1-E$11),2))</f>
        <v>44.34</v>
      </c>
      <c r="G2205" s="206"/>
      <c r="H2205" s="183"/>
      <c r="I2205" s="182">
        <f t="shared" si="796"/>
        <v>0</v>
      </c>
      <c r="J2205" s="182">
        <f t="shared" si="797"/>
        <v>0</v>
      </c>
      <c r="K2205" s="179"/>
      <c r="L2205" s="183">
        <f t="shared" si="798"/>
        <v>0</v>
      </c>
      <c r="M2205" s="183">
        <f t="shared" si="798"/>
        <v>0</v>
      </c>
      <c r="N2205" s="184">
        <f t="shared" si="799"/>
        <v>0</v>
      </c>
      <c r="O2205" s="184">
        <f t="shared" si="800"/>
        <v>0</v>
      </c>
      <c r="P2205" s="181"/>
      <c r="Q2205" s="198"/>
      <c r="R2205" s="197" t="str">
        <f t="shared" si="795"/>
        <v/>
      </c>
      <c r="S2205" s="197" t="str">
        <f t="shared" si="783"/>
        <v/>
      </c>
    </row>
    <row r="2206" spans="1:19" ht="25.5" hidden="1">
      <c r="A2206" s="200">
        <v>94222</v>
      </c>
      <c r="B2206" s="205" t="s">
        <v>230</v>
      </c>
      <c r="C2206" s="127" t="s">
        <v>2429</v>
      </c>
      <c r="D2206" s="121" t="s">
        <v>258</v>
      </c>
      <c r="E2206" s="122">
        <v>31.38</v>
      </c>
      <c r="F2206" s="123">
        <f>IF(E2206=0,0,ROUND(E2206*(1+E$10)*(1-E$11),2))</f>
        <v>37.83</v>
      </c>
      <c r="G2206" s="206"/>
      <c r="H2206" s="183"/>
      <c r="I2206" s="182">
        <f t="shared" si="796"/>
        <v>0</v>
      </c>
      <c r="J2206" s="182">
        <f t="shared" si="797"/>
        <v>0</v>
      </c>
      <c r="K2206" s="179"/>
      <c r="L2206" s="183">
        <f t="shared" si="798"/>
        <v>0</v>
      </c>
      <c r="M2206" s="183">
        <f t="shared" si="798"/>
        <v>0</v>
      </c>
      <c r="N2206" s="184">
        <f t="shared" si="799"/>
        <v>0</v>
      </c>
      <c r="O2206" s="184">
        <f t="shared" si="800"/>
        <v>0</v>
      </c>
      <c r="P2206" s="181"/>
      <c r="Q2206" s="198"/>
      <c r="R2206" s="197" t="str">
        <f t="shared" si="795"/>
        <v/>
      </c>
      <c r="S2206" s="197" t="str">
        <f t="shared" si="783"/>
        <v/>
      </c>
    </row>
    <row r="2207" spans="1:19" hidden="1">
      <c r="A2207" s="200" t="s">
        <v>2430</v>
      </c>
      <c r="B2207" s="205"/>
      <c r="C2207" s="127" t="s">
        <v>2431</v>
      </c>
      <c r="D2207" s="121"/>
      <c r="E2207" s="301"/>
      <c r="F2207" s="277"/>
      <c r="G2207" s="253"/>
      <c r="H2207" s="253"/>
      <c r="I2207" s="254"/>
      <c r="J2207" s="255"/>
      <c r="K2207" s="179"/>
      <c r="L2207" s="290"/>
      <c r="M2207" s="253"/>
      <c r="N2207" s="254"/>
      <c r="O2207" s="255"/>
      <c r="P2207" s="181"/>
      <c r="Q2207" s="198" t="str">
        <f>IF(OR(SUM(J2208:J2213)&gt;0,SUM(O2208:O2213)&gt;0),"xx","")</f>
        <v/>
      </c>
      <c r="R2207" s="197" t="str">
        <f t="shared" si="795"/>
        <v/>
      </c>
      <c r="S2207" s="197" t="str">
        <f t="shared" si="783"/>
        <v/>
      </c>
    </row>
    <row r="2208" spans="1:19" ht="38.25" hidden="1">
      <c r="A2208" s="200">
        <v>94207</v>
      </c>
      <c r="B2208" s="205" t="s">
        <v>230</v>
      </c>
      <c r="C2208" s="127" t="s">
        <v>2432</v>
      </c>
      <c r="D2208" s="121" t="s">
        <v>232</v>
      </c>
      <c r="E2208" s="122">
        <v>31.88</v>
      </c>
      <c r="F2208" s="123">
        <f t="shared" ref="F2208:F2213" si="801">IF(E2208=0,0,ROUND(E2208*(1+E$10)*(1-E$11),2))</f>
        <v>38.43</v>
      </c>
      <c r="G2208" s="206"/>
      <c r="H2208" s="183"/>
      <c r="I2208" s="182">
        <f t="shared" ref="I2208:I2213" si="802">IF(ISBLANK(E2208),0,ROUND(F2208*G2208,2))</f>
        <v>0</v>
      </c>
      <c r="J2208" s="182">
        <f t="shared" ref="J2208:J2213" si="803">IF(ISBLANK(G2208),0,ROUND(G2208*H2208,2))</f>
        <v>0</v>
      </c>
      <c r="K2208" s="179"/>
      <c r="L2208" s="183">
        <f t="shared" ref="L2208:M2213" si="804">G2208</f>
        <v>0</v>
      </c>
      <c r="M2208" s="183">
        <f t="shared" si="804"/>
        <v>0</v>
      </c>
      <c r="N2208" s="184">
        <f t="shared" ref="N2208:N2213" si="805">IF(ISBLANK(E2208),0,ROUND(F2208*L2208,2))</f>
        <v>0</v>
      </c>
      <c r="O2208" s="184">
        <f t="shared" ref="O2208:O2213" si="806">IF(ISBLANK(L2208),0,ROUND(L2208*M2208,2))</f>
        <v>0</v>
      </c>
      <c r="P2208" s="181"/>
      <c r="Q2208" s="198"/>
      <c r="R2208" s="197" t="str">
        <f t="shared" si="795"/>
        <v/>
      </c>
      <c r="S2208" s="197" t="str">
        <f t="shared" si="783"/>
        <v/>
      </c>
    </row>
    <row r="2209" spans="1:19" ht="38.25" hidden="1">
      <c r="A2209" s="200">
        <v>94210</v>
      </c>
      <c r="B2209" s="205" t="s">
        <v>230</v>
      </c>
      <c r="C2209" s="127" t="s">
        <v>2433</v>
      </c>
      <c r="D2209" s="121" t="s">
        <v>232</v>
      </c>
      <c r="E2209" s="122">
        <v>33.97</v>
      </c>
      <c r="F2209" s="123">
        <f t="shared" si="801"/>
        <v>40.950000000000003</v>
      </c>
      <c r="G2209" s="206"/>
      <c r="H2209" s="183"/>
      <c r="I2209" s="182">
        <f t="shared" si="802"/>
        <v>0</v>
      </c>
      <c r="J2209" s="182">
        <f t="shared" si="803"/>
        <v>0</v>
      </c>
      <c r="K2209" s="179"/>
      <c r="L2209" s="183">
        <f t="shared" si="804"/>
        <v>0</v>
      </c>
      <c r="M2209" s="183">
        <f t="shared" si="804"/>
        <v>0</v>
      </c>
      <c r="N2209" s="184">
        <f t="shared" si="805"/>
        <v>0</v>
      </c>
      <c r="O2209" s="184">
        <f t="shared" si="806"/>
        <v>0</v>
      </c>
      <c r="P2209" s="181"/>
      <c r="Q2209" s="198"/>
      <c r="R2209" s="197" t="str">
        <f t="shared" si="795"/>
        <v/>
      </c>
      <c r="S2209" s="197" t="str">
        <f t="shared" si="783"/>
        <v/>
      </c>
    </row>
    <row r="2210" spans="1:19" ht="25.5" hidden="1">
      <c r="A2210" s="200">
        <v>94218</v>
      </c>
      <c r="B2210" s="205" t="s">
        <v>230</v>
      </c>
      <c r="C2210" s="127" t="s">
        <v>2434</v>
      </c>
      <c r="D2210" s="121" t="s">
        <v>232</v>
      </c>
      <c r="E2210" s="122">
        <v>69.69</v>
      </c>
      <c r="F2210" s="123">
        <f t="shared" si="801"/>
        <v>84.02</v>
      </c>
      <c r="G2210" s="206"/>
      <c r="H2210" s="183"/>
      <c r="I2210" s="182">
        <f t="shared" si="802"/>
        <v>0</v>
      </c>
      <c r="J2210" s="182">
        <f t="shared" si="803"/>
        <v>0</v>
      </c>
      <c r="K2210" s="179"/>
      <c r="L2210" s="183">
        <f t="shared" si="804"/>
        <v>0</v>
      </c>
      <c r="M2210" s="183">
        <f t="shared" si="804"/>
        <v>0</v>
      </c>
      <c r="N2210" s="184">
        <f t="shared" si="805"/>
        <v>0</v>
      </c>
      <c r="O2210" s="184">
        <f t="shared" si="806"/>
        <v>0</v>
      </c>
      <c r="P2210" s="181"/>
      <c r="Q2210" s="198"/>
      <c r="R2210" s="197" t="str">
        <f t="shared" si="795"/>
        <v/>
      </c>
      <c r="S2210" s="197" t="str">
        <f t="shared" si="783"/>
        <v/>
      </c>
    </row>
    <row r="2211" spans="1:19" ht="25.5" hidden="1">
      <c r="A2211" s="200">
        <v>94223</v>
      </c>
      <c r="B2211" s="205" t="s">
        <v>230</v>
      </c>
      <c r="C2211" s="127" t="s">
        <v>2435</v>
      </c>
      <c r="D2211" s="121" t="s">
        <v>258</v>
      </c>
      <c r="E2211" s="122">
        <v>38.78</v>
      </c>
      <c r="F2211" s="123">
        <f t="shared" si="801"/>
        <v>46.75</v>
      </c>
      <c r="G2211" s="206"/>
      <c r="H2211" s="183"/>
      <c r="I2211" s="182">
        <f t="shared" si="802"/>
        <v>0</v>
      </c>
      <c r="J2211" s="182">
        <f t="shared" si="803"/>
        <v>0</v>
      </c>
      <c r="K2211" s="179"/>
      <c r="L2211" s="183">
        <f t="shared" si="804"/>
        <v>0</v>
      </c>
      <c r="M2211" s="183">
        <f t="shared" si="804"/>
        <v>0</v>
      </c>
      <c r="N2211" s="184">
        <f t="shared" si="805"/>
        <v>0</v>
      </c>
      <c r="O2211" s="184">
        <f t="shared" si="806"/>
        <v>0</v>
      </c>
      <c r="P2211" s="181"/>
      <c r="Q2211" s="198"/>
      <c r="R2211" s="197" t="str">
        <f t="shared" si="795"/>
        <v/>
      </c>
      <c r="S2211" s="197" t="str">
        <f t="shared" si="783"/>
        <v/>
      </c>
    </row>
    <row r="2212" spans="1:19" ht="25.5" hidden="1">
      <c r="A2212" s="200">
        <v>100325</v>
      </c>
      <c r="B2212" s="205" t="s">
        <v>230</v>
      </c>
      <c r="C2212" s="127" t="s">
        <v>2436</v>
      </c>
      <c r="D2212" s="121" t="s">
        <v>258</v>
      </c>
      <c r="E2212" s="122">
        <v>37.14</v>
      </c>
      <c r="F2212" s="123">
        <f t="shared" si="801"/>
        <v>44.78</v>
      </c>
      <c r="G2212" s="206"/>
      <c r="H2212" s="183"/>
      <c r="I2212" s="182">
        <f t="shared" si="802"/>
        <v>0</v>
      </c>
      <c r="J2212" s="182">
        <f t="shared" si="803"/>
        <v>0</v>
      </c>
      <c r="K2212" s="179"/>
      <c r="L2212" s="183">
        <f t="shared" si="804"/>
        <v>0</v>
      </c>
      <c r="M2212" s="183">
        <f t="shared" si="804"/>
        <v>0</v>
      </c>
      <c r="N2212" s="184">
        <f t="shared" si="805"/>
        <v>0</v>
      </c>
      <c r="O2212" s="184">
        <f t="shared" si="806"/>
        <v>0</v>
      </c>
      <c r="P2212" s="181"/>
      <c r="Q2212" s="198"/>
      <c r="R2212" s="197" t="str">
        <f t="shared" si="795"/>
        <v/>
      </c>
      <c r="S2212" s="197" t="str">
        <f t="shared" si="783"/>
        <v/>
      </c>
    </row>
    <row r="2213" spans="1:19" ht="25.5" hidden="1">
      <c r="A2213" s="200">
        <v>94451</v>
      </c>
      <c r="B2213" s="205" t="s">
        <v>230</v>
      </c>
      <c r="C2213" s="127" t="s">
        <v>2437</v>
      </c>
      <c r="D2213" s="121" t="s">
        <v>258</v>
      </c>
      <c r="E2213" s="122">
        <v>89.01</v>
      </c>
      <c r="F2213" s="123">
        <f t="shared" si="801"/>
        <v>107.31</v>
      </c>
      <c r="G2213" s="206"/>
      <c r="H2213" s="183"/>
      <c r="I2213" s="182">
        <f t="shared" si="802"/>
        <v>0</v>
      </c>
      <c r="J2213" s="182">
        <f t="shared" si="803"/>
        <v>0</v>
      </c>
      <c r="K2213" s="179"/>
      <c r="L2213" s="183">
        <f t="shared" si="804"/>
        <v>0</v>
      </c>
      <c r="M2213" s="183">
        <f t="shared" si="804"/>
        <v>0</v>
      </c>
      <c r="N2213" s="184">
        <f t="shared" si="805"/>
        <v>0</v>
      </c>
      <c r="O2213" s="184">
        <f t="shared" si="806"/>
        <v>0</v>
      </c>
      <c r="P2213" s="181"/>
      <c r="Q2213" s="198"/>
      <c r="R2213" s="197" t="str">
        <f t="shared" si="795"/>
        <v/>
      </c>
      <c r="S2213" s="197" t="str">
        <f t="shared" si="783"/>
        <v/>
      </c>
    </row>
    <row r="2214" spans="1:19" hidden="1">
      <c r="A2214" s="200" t="s">
        <v>2438</v>
      </c>
      <c r="B2214" s="205"/>
      <c r="C2214" s="127" t="s">
        <v>2439</v>
      </c>
      <c r="D2214" s="121"/>
      <c r="E2214" s="301"/>
      <c r="F2214" s="277"/>
      <c r="G2214" s="253"/>
      <c r="H2214" s="253"/>
      <c r="I2214" s="254"/>
      <c r="J2214" s="255"/>
      <c r="K2214" s="179"/>
      <c r="L2214" s="290"/>
      <c r="M2214" s="253"/>
      <c r="N2214" s="254"/>
      <c r="O2214" s="255"/>
      <c r="P2214" s="181"/>
      <c r="Q2214" s="198" t="str">
        <f>IF(OR(SUM(J2215:J2216)&gt;0,SUM(O2215:O2216)&gt;0),"xx","")</f>
        <v/>
      </c>
      <c r="R2214" s="197" t="str">
        <f t="shared" si="795"/>
        <v/>
      </c>
      <c r="S2214" s="197" t="str">
        <f t="shared" si="783"/>
        <v/>
      </c>
    </row>
    <row r="2215" spans="1:19" ht="25.5" hidden="1">
      <c r="A2215" s="200">
        <v>94449</v>
      </c>
      <c r="B2215" s="205" t="s">
        <v>230</v>
      </c>
      <c r="C2215" s="127" t="s">
        <v>2440</v>
      </c>
      <c r="D2215" s="121" t="s">
        <v>232</v>
      </c>
      <c r="E2215" s="122">
        <v>47.59</v>
      </c>
      <c r="F2215" s="123">
        <f>IF(E2215=0,0,ROUND(E2215*(1+E$10)*(1-E$11),2))</f>
        <v>57.37</v>
      </c>
      <c r="G2215" s="206"/>
      <c r="H2215" s="183"/>
      <c r="I2215" s="182">
        <f t="shared" ref="I2215:I2216" si="807">IF(ISBLANK(E2215),0,ROUND(F2215*G2215,2))</f>
        <v>0</v>
      </c>
      <c r="J2215" s="182">
        <f t="shared" ref="J2215:J2216" si="808">IF(ISBLANK(G2215),0,ROUND(G2215*H2215,2))</f>
        <v>0</v>
      </c>
      <c r="K2215" s="179"/>
      <c r="L2215" s="183">
        <f t="shared" ref="L2215:M2216" si="809">G2215</f>
        <v>0</v>
      </c>
      <c r="M2215" s="183">
        <f t="shared" si="809"/>
        <v>0</v>
      </c>
      <c r="N2215" s="184">
        <f t="shared" ref="N2215:N2216" si="810">IF(ISBLANK(E2215),0,ROUND(F2215*L2215,2))</f>
        <v>0</v>
      </c>
      <c r="O2215" s="184">
        <f t="shared" ref="O2215:O2216" si="811">IF(ISBLANK(L2215),0,ROUND(L2215*M2215,2))</f>
        <v>0</v>
      </c>
      <c r="P2215" s="181"/>
      <c r="Q2215" s="198"/>
      <c r="R2215" s="197" t="str">
        <f t="shared" si="795"/>
        <v/>
      </c>
      <c r="S2215" s="197" t="str">
        <f t="shared" si="783"/>
        <v/>
      </c>
    </row>
    <row r="2216" spans="1:19" ht="25.5" hidden="1">
      <c r="A2216" s="200">
        <v>94444</v>
      </c>
      <c r="B2216" s="205" t="s">
        <v>230</v>
      </c>
      <c r="C2216" s="127" t="s">
        <v>2441</v>
      </c>
      <c r="D2216" s="121" t="s">
        <v>232</v>
      </c>
      <c r="E2216" s="122">
        <v>433.1</v>
      </c>
      <c r="F2216" s="123">
        <f>IF(E2216=0,0,ROUND(E2216*(1+E$10)*(1-E$11),2))</f>
        <v>522.15</v>
      </c>
      <c r="G2216" s="206"/>
      <c r="H2216" s="183"/>
      <c r="I2216" s="182">
        <f t="shared" si="807"/>
        <v>0</v>
      </c>
      <c r="J2216" s="182">
        <f t="shared" si="808"/>
        <v>0</v>
      </c>
      <c r="K2216" s="179"/>
      <c r="L2216" s="183">
        <f t="shared" si="809"/>
        <v>0</v>
      </c>
      <c r="M2216" s="183">
        <f t="shared" si="809"/>
        <v>0</v>
      </c>
      <c r="N2216" s="184">
        <f t="shared" si="810"/>
        <v>0</v>
      </c>
      <c r="O2216" s="184">
        <f t="shared" si="811"/>
        <v>0</v>
      </c>
      <c r="P2216" s="181"/>
      <c r="Q2216" s="198"/>
      <c r="R2216" s="197" t="str">
        <f t="shared" si="795"/>
        <v/>
      </c>
      <c r="S2216" s="197" t="str">
        <f t="shared" si="783"/>
        <v/>
      </c>
    </row>
    <row r="2217" spans="1:19" hidden="1">
      <c r="A2217" s="200" t="s">
        <v>2442</v>
      </c>
      <c r="B2217" s="205"/>
      <c r="C2217" s="127" t="s">
        <v>2443</v>
      </c>
      <c r="D2217" s="121"/>
      <c r="E2217" s="301"/>
      <c r="F2217" s="277"/>
      <c r="G2217" s="253"/>
      <c r="H2217" s="253"/>
      <c r="I2217" s="254"/>
      <c r="J2217" s="255"/>
      <c r="K2217" s="179"/>
      <c r="L2217" s="290"/>
      <c r="M2217" s="253"/>
      <c r="N2217" s="254"/>
      <c r="O2217" s="255"/>
      <c r="P2217" s="181"/>
      <c r="Q2217" s="198" t="str">
        <f>IF(OR(SUM(J2218:J2231)&gt;0,SUM(O2218:O2231)&gt;0),"xx","")</f>
        <v/>
      </c>
      <c r="R2217" s="197" t="str">
        <f t="shared" si="795"/>
        <v/>
      </c>
      <c r="S2217" s="197" t="str">
        <f t="shared" si="783"/>
        <v/>
      </c>
    </row>
    <row r="2218" spans="1:19" ht="38.25" hidden="1">
      <c r="A2218" s="200">
        <v>92568</v>
      </c>
      <c r="B2218" s="205" t="s">
        <v>230</v>
      </c>
      <c r="C2218" s="127" t="s">
        <v>2444</v>
      </c>
      <c r="D2218" s="121" t="s">
        <v>232</v>
      </c>
      <c r="E2218" s="122">
        <v>85.66</v>
      </c>
      <c r="F2218" s="123">
        <f t="shared" ref="F2218:F2231" si="812">IF(E2218=0,0,ROUND(E2218*(1+E$10)*(1-E$11),2))</f>
        <v>103.27</v>
      </c>
      <c r="G2218" s="206"/>
      <c r="H2218" s="183"/>
      <c r="I2218" s="182">
        <f t="shared" ref="I2218:I2231" si="813">IF(ISBLANK(E2218),0,ROUND(F2218*G2218,2))</f>
        <v>0</v>
      </c>
      <c r="J2218" s="182">
        <f t="shared" ref="J2218:J2231" si="814">IF(ISBLANK(G2218),0,ROUND(G2218*H2218,2))</f>
        <v>0</v>
      </c>
      <c r="K2218" s="179"/>
      <c r="L2218" s="183">
        <f t="shared" ref="L2218:M2231" si="815">G2218</f>
        <v>0</v>
      </c>
      <c r="M2218" s="183">
        <f t="shared" si="815"/>
        <v>0</v>
      </c>
      <c r="N2218" s="184">
        <f t="shared" ref="N2218:N2231" si="816">IF(ISBLANK(E2218),0,ROUND(F2218*L2218,2))</f>
        <v>0</v>
      </c>
      <c r="O2218" s="184">
        <f t="shared" ref="O2218:O2231" si="817">IF(ISBLANK(L2218),0,ROUND(L2218*M2218,2))</f>
        <v>0</v>
      </c>
      <c r="P2218" s="181"/>
      <c r="Q2218" s="198"/>
      <c r="R2218" s="197" t="str">
        <f t="shared" si="795"/>
        <v/>
      </c>
      <c r="S2218" s="197" t="str">
        <f t="shared" ref="S2218:S2281" si="818">IF(Q2218="X","x",IF(Q2218="xx","x",IF(OR(J2218&gt;0,O2218&gt;0),"x","")))</f>
        <v/>
      </c>
    </row>
    <row r="2219" spans="1:19" ht="38.25" hidden="1">
      <c r="A2219" s="200">
        <v>92569</v>
      </c>
      <c r="B2219" s="205" t="s">
        <v>230</v>
      </c>
      <c r="C2219" s="127" t="s">
        <v>2445</v>
      </c>
      <c r="D2219" s="121" t="s">
        <v>232</v>
      </c>
      <c r="E2219" s="122">
        <v>47.6</v>
      </c>
      <c r="F2219" s="123">
        <f t="shared" si="812"/>
        <v>57.39</v>
      </c>
      <c r="G2219" s="206"/>
      <c r="H2219" s="183"/>
      <c r="I2219" s="182">
        <f t="shared" si="813"/>
        <v>0</v>
      </c>
      <c r="J2219" s="182">
        <f t="shared" si="814"/>
        <v>0</v>
      </c>
      <c r="K2219" s="179"/>
      <c r="L2219" s="183">
        <f t="shared" si="815"/>
        <v>0</v>
      </c>
      <c r="M2219" s="183">
        <f t="shared" si="815"/>
        <v>0</v>
      </c>
      <c r="N2219" s="184">
        <f t="shared" si="816"/>
        <v>0</v>
      </c>
      <c r="O2219" s="184">
        <f t="shared" si="817"/>
        <v>0</v>
      </c>
      <c r="P2219" s="181"/>
      <c r="Q2219" s="198"/>
      <c r="R2219" s="197" t="str">
        <f t="shared" si="795"/>
        <v/>
      </c>
      <c r="S2219" s="197" t="str">
        <f t="shared" si="818"/>
        <v/>
      </c>
    </row>
    <row r="2220" spans="1:19" ht="25.5" hidden="1">
      <c r="A2220" s="200">
        <v>92570</v>
      </c>
      <c r="B2220" s="205" t="s">
        <v>230</v>
      </c>
      <c r="C2220" s="127" t="s">
        <v>2446</v>
      </c>
      <c r="D2220" s="121" t="s">
        <v>232</v>
      </c>
      <c r="E2220" s="122">
        <v>30.14</v>
      </c>
      <c r="F2220" s="123">
        <f t="shared" si="812"/>
        <v>36.340000000000003</v>
      </c>
      <c r="G2220" s="206"/>
      <c r="H2220" s="183"/>
      <c r="I2220" s="182">
        <f t="shared" si="813"/>
        <v>0</v>
      </c>
      <c r="J2220" s="182">
        <f t="shared" si="814"/>
        <v>0</v>
      </c>
      <c r="K2220" s="179"/>
      <c r="L2220" s="183">
        <f t="shared" si="815"/>
        <v>0</v>
      </c>
      <c r="M2220" s="183">
        <f t="shared" si="815"/>
        <v>0</v>
      </c>
      <c r="N2220" s="184">
        <f t="shared" si="816"/>
        <v>0</v>
      </c>
      <c r="O2220" s="184">
        <f t="shared" si="817"/>
        <v>0</v>
      </c>
      <c r="P2220" s="181"/>
      <c r="Q2220" s="198"/>
      <c r="R2220" s="197" t="str">
        <f t="shared" si="795"/>
        <v/>
      </c>
      <c r="S2220" s="197" t="str">
        <f t="shared" si="818"/>
        <v/>
      </c>
    </row>
    <row r="2221" spans="1:19" ht="38.25" hidden="1">
      <c r="A2221" s="200">
        <v>92571</v>
      </c>
      <c r="B2221" s="205" t="s">
        <v>230</v>
      </c>
      <c r="C2221" s="127" t="s">
        <v>2447</v>
      </c>
      <c r="D2221" s="121" t="s">
        <v>232</v>
      </c>
      <c r="E2221" s="122">
        <v>92.59</v>
      </c>
      <c r="F2221" s="123">
        <f t="shared" si="812"/>
        <v>111.63</v>
      </c>
      <c r="G2221" s="206"/>
      <c r="H2221" s="183"/>
      <c r="I2221" s="182">
        <f t="shared" si="813"/>
        <v>0</v>
      </c>
      <c r="J2221" s="182">
        <f t="shared" si="814"/>
        <v>0</v>
      </c>
      <c r="K2221" s="179"/>
      <c r="L2221" s="183">
        <f t="shared" si="815"/>
        <v>0</v>
      </c>
      <c r="M2221" s="183">
        <f t="shared" si="815"/>
        <v>0</v>
      </c>
      <c r="N2221" s="184">
        <f t="shared" si="816"/>
        <v>0</v>
      </c>
      <c r="O2221" s="184">
        <f t="shared" si="817"/>
        <v>0</v>
      </c>
      <c r="P2221" s="181"/>
      <c r="Q2221" s="198"/>
      <c r="R2221" s="197" t="str">
        <f t="shared" si="795"/>
        <v/>
      </c>
      <c r="S2221" s="197" t="str">
        <f t="shared" si="818"/>
        <v/>
      </c>
    </row>
    <row r="2222" spans="1:19" ht="38.25" hidden="1">
      <c r="A2222" s="200">
        <v>92572</v>
      </c>
      <c r="B2222" s="205" t="s">
        <v>230</v>
      </c>
      <c r="C2222" s="127" t="s">
        <v>2448</v>
      </c>
      <c r="D2222" s="121" t="s">
        <v>232</v>
      </c>
      <c r="E2222" s="122">
        <v>55.4</v>
      </c>
      <c r="F2222" s="123">
        <f t="shared" si="812"/>
        <v>66.790000000000006</v>
      </c>
      <c r="G2222" s="206"/>
      <c r="H2222" s="183"/>
      <c r="I2222" s="182">
        <f t="shared" si="813"/>
        <v>0</v>
      </c>
      <c r="J2222" s="182">
        <f t="shared" si="814"/>
        <v>0</v>
      </c>
      <c r="K2222" s="179"/>
      <c r="L2222" s="183">
        <f t="shared" si="815"/>
        <v>0</v>
      </c>
      <c r="M2222" s="183">
        <f t="shared" si="815"/>
        <v>0</v>
      </c>
      <c r="N2222" s="184">
        <f t="shared" si="816"/>
        <v>0</v>
      </c>
      <c r="O2222" s="184">
        <f t="shared" si="817"/>
        <v>0</v>
      </c>
      <c r="P2222" s="181"/>
      <c r="Q2222" s="198"/>
      <c r="R2222" s="197" t="str">
        <f t="shared" si="795"/>
        <v/>
      </c>
      <c r="S2222" s="197" t="str">
        <f t="shared" si="818"/>
        <v/>
      </c>
    </row>
    <row r="2223" spans="1:19" ht="38.25" hidden="1">
      <c r="A2223" s="200">
        <v>92573</v>
      </c>
      <c r="B2223" s="205" t="s">
        <v>230</v>
      </c>
      <c r="C2223" s="127" t="s">
        <v>2449</v>
      </c>
      <c r="D2223" s="121" t="s">
        <v>232</v>
      </c>
      <c r="E2223" s="122">
        <v>33.119999999999997</v>
      </c>
      <c r="F2223" s="123">
        <f t="shared" si="812"/>
        <v>39.93</v>
      </c>
      <c r="G2223" s="206"/>
      <c r="H2223" s="183"/>
      <c r="I2223" s="182">
        <f t="shared" si="813"/>
        <v>0</v>
      </c>
      <c r="J2223" s="182">
        <f t="shared" si="814"/>
        <v>0</v>
      </c>
      <c r="K2223" s="179"/>
      <c r="L2223" s="183">
        <f t="shared" si="815"/>
        <v>0</v>
      </c>
      <c r="M2223" s="183">
        <f t="shared" si="815"/>
        <v>0</v>
      </c>
      <c r="N2223" s="184">
        <f t="shared" si="816"/>
        <v>0</v>
      </c>
      <c r="O2223" s="184">
        <f t="shared" si="817"/>
        <v>0</v>
      </c>
      <c r="P2223" s="181"/>
      <c r="Q2223" s="198"/>
      <c r="R2223" s="197" t="str">
        <f t="shared" si="795"/>
        <v/>
      </c>
      <c r="S2223" s="197" t="str">
        <f t="shared" si="818"/>
        <v/>
      </c>
    </row>
    <row r="2224" spans="1:19" ht="25.5" hidden="1">
      <c r="A2224" s="200">
        <v>92574</v>
      </c>
      <c r="B2224" s="205" t="s">
        <v>230</v>
      </c>
      <c r="C2224" s="127" t="s">
        <v>2450</v>
      </c>
      <c r="D2224" s="121" t="s">
        <v>232</v>
      </c>
      <c r="E2224" s="122">
        <v>87.26</v>
      </c>
      <c r="F2224" s="123">
        <f t="shared" si="812"/>
        <v>105.2</v>
      </c>
      <c r="G2224" s="206"/>
      <c r="H2224" s="183"/>
      <c r="I2224" s="182">
        <f t="shared" si="813"/>
        <v>0</v>
      </c>
      <c r="J2224" s="182">
        <f t="shared" si="814"/>
        <v>0</v>
      </c>
      <c r="K2224" s="179"/>
      <c r="L2224" s="183">
        <f t="shared" si="815"/>
        <v>0</v>
      </c>
      <c r="M2224" s="183">
        <f t="shared" si="815"/>
        <v>0</v>
      </c>
      <c r="N2224" s="184">
        <f t="shared" si="816"/>
        <v>0</v>
      </c>
      <c r="O2224" s="184">
        <f t="shared" si="817"/>
        <v>0</v>
      </c>
      <c r="P2224" s="181"/>
      <c r="Q2224" s="198"/>
      <c r="R2224" s="197" t="str">
        <f t="shared" si="795"/>
        <v/>
      </c>
      <c r="S2224" s="197" t="str">
        <f t="shared" si="818"/>
        <v/>
      </c>
    </row>
    <row r="2225" spans="1:19" ht="25.5" hidden="1">
      <c r="A2225" s="200">
        <v>92575</v>
      </c>
      <c r="B2225" s="205" t="s">
        <v>230</v>
      </c>
      <c r="C2225" s="127" t="s">
        <v>2451</v>
      </c>
      <c r="D2225" s="121" t="s">
        <v>232</v>
      </c>
      <c r="E2225" s="122">
        <v>43.62</v>
      </c>
      <c r="F2225" s="123">
        <f t="shared" si="812"/>
        <v>52.59</v>
      </c>
      <c r="G2225" s="206"/>
      <c r="H2225" s="183"/>
      <c r="I2225" s="182">
        <f t="shared" si="813"/>
        <v>0</v>
      </c>
      <c r="J2225" s="182">
        <f t="shared" si="814"/>
        <v>0</v>
      </c>
      <c r="K2225" s="179"/>
      <c r="L2225" s="183">
        <f t="shared" si="815"/>
        <v>0</v>
      </c>
      <c r="M2225" s="183">
        <f t="shared" si="815"/>
        <v>0</v>
      </c>
      <c r="N2225" s="184">
        <f t="shared" si="816"/>
        <v>0</v>
      </c>
      <c r="O2225" s="184">
        <f t="shared" si="817"/>
        <v>0</v>
      </c>
      <c r="P2225" s="181"/>
      <c r="Q2225" s="198"/>
      <c r="R2225" s="197" t="str">
        <f t="shared" si="795"/>
        <v/>
      </c>
      <c r="S2225" s="197" t="str">
        <f t="shared" si="818"/>
        <v/>
      </c>
    </row>
    <row r="2226" spans="1:19" ht="25.5" hidden="1">
      <c r="A2226" s="200">
        <v>92576</v>
      </c>
      <c r="B2226" s="205" t="s">
        <v>230</v>
      </c>
      <c r="C2226" s="127" t="s">
        <v>2452</v>
      </c>
      <c r="D2226" s="121" t="s">
        <v>232</v>
      </c>
      <c r="E2226" s="122">
        <v>23.8</v>
      </c>
      <c r="F2226" s="123">
        <f t="shared" si="812"/>
        <v>28.69</v>
      </c>
      <c r="G2226" s="206"/>
      <c r="H2226" s="183"/>
      <c r="I2226" s="182">
        <f t="shared" si="813"/>
        <v>0</v>
      </c>
      <c r="J2226" s="182">
        <f t="shared" si="814"/>
        <v>0</v>
      </c>
      <c r="K2226" s="179"/>
      <c r="L2226" s="183">
        <f t="shared" si="815"/>
        <v>0</v>
      </c>
      <c r="M2226" s="183">
        <f t="shared" si="815"/>
        <v>0</v>
      </c>
      <c r="N2226" s="184">
        <f t="shared" si="816"/>
        <v>0</v>
      </c>
      <c r="O2226" s="184">
        <f t="shared" si="817"/>
        <v>0</v>
      </c>
      <c r="P2226" s="181"/>
      <c r="Q2226" s="198"/>
      <c r="R2226" s="197" t="str">
        <f t="shared" si="795"/>
        <v/>
      </c>
      <c r="S2226" s="197" t="str">
        <f t="shared" si="818"/>
        <v/>
      </c>
    </row>
    <row r="2227" spans="1:19" ht="25.5" hidden="1">
      <c r="A2227" s="200">
        <v>92577</v>
      </c>
      <c r="B2227" s="205" t="s">
        <v>230</v>
      </c>
      <c r="C2227" s="127" t="s">
        <v>2453</v>
      </c>
      <c r="D2227" s="121" t="s">
        <v>232</v>
      </c>
      <c r="E2227" s="122">
        <v>94.46</v>
      </c>
      <c r="F2227" s="123">
        <f t="shared" si="812"/>
        <v>113.88</v>
      </c>
      <c r="G2227" s="206"/>
      <c r="H2227" s="183"/>
      <c r="I2227" s="182">
        <f t="shared" si="813"/>
        <v>0</v>
      </c>
      <c r="J2227" s="182">
        <f t="shared" si="814"/>
        <v>0</v>
      </c>
      <c r="K2227" s="179"/>
      <c r="L2227" s="183">
        <f t="shared" si="815"/>
        <v>0</v>
      </c>
      <c r="M2227" s="183">
        <f t="shared" si="815"/>
        <v>0</v>
      </c>
      <c r="N2227" s="184">
        <f t="shared" si="816"/>
        <v>0</v>
      </c>
      <c r="O2227" s="184">
        <f t="shared" si="817"/>
        <v>0</v>
      </c>
      <c r="P2227" s="181"/>
      <c r="Q2227" s="198"/>
      <c r="R2227" s="197" t="str">
        <f t="shared" si="795"/>
        <v/>
      </c>
      <c r="S2227" s="197" t="str">
        <f t="shared" si="818"/>
        <v/>
      </c>
    </row>
    <row r="2228" spans="1:19" ht="25.5" hidden="1">
      <c r="A2228" s="200">
        <v>92578</v>
      </c>
      <c r="B2228" s="205" t="s">
        <v>230</v>
      </c>
      <c r="C2228" s="127" t="s">
        <v>2454</v>
      </c>
      <c r="D2228" s="121" t="s">
        <v>232</v>
      </c>
      <c r="E2228" s="122">
        <v>47.66</v>
      </c>
      <c r="F2228" s="123">
        <f t="shared" si="812"/>
        <v>57.46</v>
      </c>
      <c r="G2228" s="206"/>
      <c r="H2228" s="183"/>
      <c r="I2228" s="182">
        <f t="shared" si="813"/>
        <v>0</v>
      </c>
      <c r="J2228" s="182">
        <f t="shared" si="814"/>
        <v>0</v>
      </c>
      <c r="K2228" s="179"/>
      <c r="L2228" s="183">
        <f t="shared" si="815"/>
        <v>0</v>
      </c>
      <c r="M2228" s="183">
        <f t="shared" si="815"/>
        <v>0</v>
      </c>
      <c r="N2228" s="184">
        <f t="shared" si="816"/>
        <v>0</v>
      </c>
      <c r="O2228" s="184">
        <f t="shared" si="817"/>
        <v>0</v>
      </c>
      <c r="P2228" s="181"/>
      <c r="Q2228" s="198"/>
      <c r="R2228" s="197" t="str">
        <f t="shared" si="795"/>
        <v/>
      </c>
      <c r="S2228" s="197" t="str">
        <f t="shared" si="818"/>
        <v/>
      </c>
    </row>
    <row r="2229" spans="1:19" ht="25.5" hidden="1">
      <c r="A2229" s="200">
        <v>92579</v>
      </c>
      <c r="B2229" s="205" t="s">
        <v>230</v>
      </c>
      <c r="C2229" s="127" t="s">
        <v>2455</v>
      </c>
      <c r="D2229" s="121" t="s">
        <v>232</v>
      </c>
      <c r="E2229" s="122">
        <v>26.18</v>
      </c>
      <c r="F2229" s="123">
        <f t="shared" si="812"/>
        <v>31.56</v>
      </c>
      <c r="G2229" s="206"/>
      <c r="H2229" s="183"/>
      <c r="I2229" s="182">
        <f t="shared" si="813"/>
        <v>0</v>
      </c>
      <c r="J2229" s="182">
        <f t="shared" si="814"/>
        <v>0</v>
      </c>
      <c r="K2229" s="179"/>
      <c r="L2229" s="183">
        <f t="shared" si="815"/>
        <v>0</v>
      </c>
      <c r="M2229" s="183">
        <f t="shared" si="815"/>
        <v>0</v>
      </c>
      <c r="N2229" s="184">
        <f t="shared" si="816"/>
        <v>0</v>
      </c>
      <c r="O2229" s="184">
        <f t="shared" si="817"/>
        <v>0</v>
      </c>
      <c r="P2229" s="181"/>
      <c r="Q2229" s="198"/>
      <c r="R2229" s="197" t="str">
        <f t="shared" si="795"/>
        <v/>
      </c>
      <c r="S2229" s="197" t="str">
        <f t="shared" si="818"/>
        <v/>
      </c>
    </row>
    <row r="2230" spans="1:19" ht="38.25" hidden="1">
      <c r="A2230" s="200">
        <v>92580</v>
      </c>
      <c r="B2230" s="205" t="s">
        <v>230</v>
      </c>
      <c r="C2230" s="127" t="s">
        <v>2456</v>
      </c>
      <c r="D2230" s="121" t="s">
        <v>232</v>
      </c>
      <c r="E2230" s="122">
        <v>33.07</v>
      </c>
      <c r="F2230" s="123">
        <f t="shared" si="812"/>
        <v>39.869999999999997</v>
      </c>
      <c r="G2230" s="206"/>
      <c r="H2230" s="183"/>
      <c r="I2230" s="182">
        <f t="shared" si="813"/>
        <v>0</v>
      </c>
      <c r="J2230" s="182">
        <f t="shared" si="814"/>
        <v>0</v>
      </c>
      <c r="K2230" s="179"/>
      <c r="L2230" s="183">
        <f t="shared" si="815"/>
        <v>0</v>
      </c>
      <c r="M2230" s="183">
        <f t="shared" si="815"/>
        <v>0</v>
      </c>
      <c r="N2230" s="184">
        <f t="shared" si="816"/>
        <v>0</v>
      </c>
      <c r="O2230" s="184">
        <f t="shared" si="817"/>
        <v>0</v>
      </c>
      <c r="P2230" s="181"/>
      <c r="Q2230" s="198"/>
      <c r="R2230" s="197" t="str">
        <f t="shared" si="795"/>
        <v/>
      </c>
      <c r="S2230" s="197" t="str">
        <f t="shared" si="818"/>
        <v/>
      </c>
    </row>
    <row r="2231" spans="1:19" ht="25.5" hidden="1">
      <c r="A2231" s="200">
        <v>92581</v>
      </c>
      <c r="B2231" s="205" t="s">
        <v>230</v>
      </c>
      <c r="C2231" s="127" t="s">
        <v>2457</v>
      </c>
      <c r="D2231" s="121" t="s">
        <v>232</v>
      </c>
      <c r="E2231" s="122">
        <v>34.28</v>
      </c>
      <c r="F2231" s="123">
        <f t="shared" si="812"/>
        <v>41.33</v>
      </c>
      <c r="G2231" s="206"/>
      <c r="H2231" s="183"/>
      <c r="I2231" s="182">
        <f t="shared" si="813"/>
        <v>0</v>
      </c>
      <c r="J2231" s="182">
        <f t="shared" si="814"/>
        <v>0</v>
      </c>
      <c r="K2231" s="179"/>
      <c r="L2231" s="183">
        <f t="shared" si="815"/>
        <v>0</v>
      </c>
      <c r="M2231" s="183">
        <f t="shared" si="815"/>
        <v>0</v>
      </c>
      <c r="N2231" s="184">
        <f t="shared" si="816"/>
        <v>0</v>
      </c>
      <c r="O2231" s="184">
        <f t="shared" si="817"/>
        <v>0</v>
      </c>
      <c r="P2231" s="181"/>
      <c r="Q2231" s="198"/>
      <c r="R2231" s="197" t="str">
        <f t="shared" si="795"/>
        <v/>
      </c>
      <c r="S2231" s="197" t="str">
        <f t="shared" si="818"/>
        <v/>
      </c>
    </row>
    <row r="2232" spans="1:19" hidden="1">
      <c r="A2232" s="200" t="s">
        <v>2458</v>
      </c>
      <c r="B2232" s="205"/>
      <c r="C2232" s="127" t="s">
        <v>2459</v>
      </c>
      <c r="D2232" s="121"/>
      <c r="E2232" s="301"/>
      <c r="F2232" s="277"/>
      <c r="G2232" s="253"/>
      <c r="H2232" s="253"/>
      <c r="I2232" s="254"/>
      <c r="J2232" s="255"/>
      <c r="K2232" s="179"/>
      <c r="L2232" s="290"/>
      <c r="M2232" s="253"/>
      <c r="N2232" s="254"/>
      <c r="O2232" s="255"/>
      <c r="P2232" s="181"/>
      <c r="Q2232" s="198" t="str">
        <f>IF(OR(SUM(J2233:J2236)&gt;0,SUM(O2233:O2236)&gt;0),"xx","")</f>
        <v/>
      </c>
      <c r="R2232" s="197" t="str">
        <f t="shared" si="795"/>
        <v/>
      </c>
      <c r="S2232" s="197" t="str">
        <f t="shared" si="818"/>
        <v/>
      </c>
    </row>
    <row r="2233" spans="1:19" ht="25.5" hidden="1">
      <c r="A2233" s="200">
        <v>94227</v>
      </c>
      <c r="B2233" s="205" t="s">
        <v>230</v>
      </c>
      <c r="C2233" s="127" t="s">
        <v>2460</v>
      </c>
      <c r="D2233" s="121" t="s">
        <v>258</v>
      </c>
      <c r="E2233" s="122">
        <v>39.409999999999997</v>
      </c>
      <c r="F2233" s="123">
        <f>IF(E2233=0,0,ROUND(E2233*(1+E$10)*(1-E$11),2))</f>
        <v>47.51</v>
      </c>
      <c r="G2233" s="206"/>
      <c r="H2233" s="183"/>
      <c r="I2233" s="182">
        <f t="shared" ref="I2233:I2236" si="819">IF(ISBLANK(E2233),0,ROUND(F2233*G2233,2))</f>
        <v>0</v>
      </c>
      <c r="J2233" s="182">
        <f t="shared" ref="J2233:J2236" si="820">IF(ISBLANK(G2233),0,ROUND(G2233*H2233,2))</f>
        <v>0</v>
      </c>
      <c r="K2233" s="179"/>
      <c r="L2233" s="183">
        <f t="shared" ref="L2233:M2236" si="821">G2233</f>
        <v>0</v>
      </c>
      <c r="M2233" s="183">
        <f t="shared" si="821"/>
        <v>0</v>
      </c>
      <c r="N2233" s="184">
        <f t="shared" ref="N2233:N2236" si="822">IF(ISBLANK(E2233),0,ROUND(F2233*L2233,2))</f>
        <v>0</v>
      </c>
      <c r="O2233" s="184">
        <f t="shared" ref="O2233:O2236" si="823">IF(ISBLANK(L2233),0,ROUND(L2233*M2233,2))</f>
        <v>0</v>
      </c>
      <c r="P2233" s="181"/>
      <c r="Q2233" s="198"/>
      <c r="R2233" s="197" t="str">
        <f t="shared" si="795"/>
        <v/>
      </c>
      <c r="S2233" s="197" t="str">
        <f t="shared" si="818"/>
        <v/>
      </c>
    </row>
    <row r="2234" spans="1:19" ht="25.5" hidden="1">
      <c r="A2234" s="200">
        <v>94228</v>
      </c>
      <c r="B2234" s="205" t="s">
        <v>230</v>
      </c>
      <c r="C2234" s="127" t="s">
        <v>2461</v>
      </c>
      <c r="D2234" s="121" t="s">
        <v>258</v>
      </c>
      <c r="E2234" s="122">
        <v>53.77</v>
      </c>
      <c r="F2234" s="123">
        <f>IF(E2234=0,0,ROUND(E2234*(1+E$10)*(1-E$11),2))</f>
        <v>64.83</v>
      </c>
      <c r="G2234" s="206"/>
      <c r="H2234" s="183"/>
      <c r="I2234" s="182">
        <f t="shared" si="819"/>
        <v>0</v>
      </c>
      <c r="J2234" s="182">
        <f t="shared" si="820"/>
        <v>0</v>
      </c>
      <c r="K2234" s="179"/>
      <c r="L2234" s="183">
        <f t="shared" si="821"/>
        <v>0</v>
      </c>
      <c r="M2234" s="183">
        <f t="shared" si="821"/>
        <v>0</v>
      </c>
      <c r="N2234" s="184">
        <f t="shared" si="822"/>
        <v>0</v>
      </c>
      <c r="O2234" s="184">
        <f t="shared" si="823"/>
        <v>0</v>
      </c>
      <c r="P2234" s="181"/>
      <c r="Q2234" s="198"/>
      <c r="R2234" s="197" t="str">
        <f t="shared" si="795"/>
        <v/>
      </c>
      <c r="S2234" s="197" t="str">
        <f t="shared" si="818"/>
        <v/>
      </c>
    </row>
    <row r="2235" spans="1:19" ht="25.5" hidden="1">
      <c r="A2235" s="200">
        <v>94229</v>
      </c>
      <c r="B2235" s="205" t="s">
        <v>230</v>
      </c>
      <c r="C2235" s="127" t="s">
        <v>2462</v>
      </c>
      <c r="D2235" s="121" t="s">
        <v>258</v>
      </c>
      <c r="E2235" s="122">
        <v>103.44</v>
      </c>
      <c r="F2235" s="123">
        <f>IF(E2235=0,0,ROUND(E2235*(1+E$10)*(1-E$11),2))</f>
        <v>124.71</v>
      </c>
      <c r="G2235" s="206"/>
      <c r="H2235" s="183"/>
      <c r="I2235" s="182">
        <f t="shared" si="819"/>
        <v>0</v>
      </c>
      <c r="J2235" s="182">
        <f t="shared" si="820"/>
        <v>0</v>
      </c>
      <c r="K2235" s="179"/>
      <c r="L2235" s="183">
        <f t="shared" si="821"/>
        <v>0</v>
      </c>
      <c r="M2235" s="183">
        <f t="shared" si="821"/>
        <v>0</v>
      </c>
      <c r="N2235" s="184">
        <f t="shared" si="822"/>
        <v>0</v>
      </c>
      <c r="O2235" s="184">
        <f t="shared" si="823"/>
        <v>0</v>
      </c>
      <c r="P2235" s="181"/>
      <c r="Q2235" s="198"/>
      <c r="R2235" s="197" t="str">
        <f t="shared" si="795"/>
        <v/>
      </c>
      <c r="S2235" s="197" t="str">
        <f t="shared" si="818"/>
        <v/>
      </c>
    </row>
    <row r="2236" spans="1:19" ht="38.25" hidden="1">
      <c r="A2236" s="200">
        <v>100434</v>
      </c>
      <c r="B2236" s="205" t="s">
        <v>230</v>
      </c>
      <c r="C2236" s="127" t="s">
        <v>2463</v>
      </c>
      <c r="D2236" s="121" t="s">
        <v>258</v>
      </c>
      <c r="E2236" s="122">
        <v>48.1</v>
      </c>
      <c r="F2236" s="123">
        <f>IF(E2236=0,0,ROUND(E2236*(1+E$10)*(1-E$11),2))</f>
        <v>57.99</v>
      </c>
      <c r="G2236" s="206"/>
      <c r="H2236" s="183"/>
      <c r="I2236" s="182">
        <f t="shared" si="819"/>
        <v>0</v>
      </c>
      <c r="J2236" s="182">
        <f t="shared" si="820"/>
        <v>0</v>
      </c>
      <c r="K2236" s="179"/>
      <c r="L2236" s="183">
        <f t="shared" si="821"/>
        <v>0</v>
      </c>
      <c r="M2236" s="183">
        <f t="shared" si="821"/>
        <v>0</v>
      </c>
      <c r="N2236" s="184">
        <f t="shared" si="822"/>
        <v>0</v>
      </c>
      <c r="O2236" s="184">
        <f t="shared" si="823"/>
        <v>0</v>
      </c>
      <c r="P2236" s="181"/>
      <c r="Q2236" s="198"/>
      <c r="R2236" s="197" t="str">
        <f t="shared" si="795"/>
        <v/>
      </c>
      <c r="S2236" s="197" t="str">
        <f t="shared" si="818"/>
        <v/>
      </c>
    </row>
    <row r="2237" spans="1:19" hidden="1">
      <c r="A2237" s="200" t="s">
        <v>2464</v>
      </c>
      <c r="B2237" s="205"/>
      <c r="C2237" s="127" t="s">
        <v>2465</v>
      </c>
      <c r="D2237" s="121"/>
      <c r="E2237" s="301"/>
      <c r="F2237" s="277"/>
      <c r="G2237" s="253"/>
      <c r="H2237" s="253"/>
      <c r="I2237" s="254"/>
      <c r="J2237" s="255"/>
      <c r="K2237" s="179"/>
      <c r="L2237" s="290"/>
      <c r="M2237" s="253"/>
      <c r="N2237" s="254"/>
      <c r="O2237" s="255"/>
      <c r="P2237" s="181"/>
      <c r="Q2237" s="198" t="str">
        <f>IF(OR(SUM(J2237:J2237)&gt;0,SUM(O2237:O2237)&gt;0),"xx","")</f>
        <v/>
      </c>
      <c r="R2237" s="197" t="str">
        <f t="shared" si="795"/>
        <v/>
      </c>
      <c r="S2237" s="197" t="str">
        <f t="shared" si="818"/>
        <v/>
      </c>
    </row>
    <row r="2238" spans="1:19" hidden="1">
      <c r="A2238" s="200" t="s">
        <v>2466</v>
      </c>
      <c r="B2238" s="205"/>
      <c r="C2238" s="127" t="s">
        <v>2467</v>
      </c>
      <c r="D2238" s="121"/>
      <c r="E2238" s="301"/>
      <c r="F2238" s="277"/>
      <c r="G2238" s="253"/>
      <c r="H2238" s="253"/>
      <c r="I2238" s="254"/>
      <c r="J2238" s="255"/>
      <c r="K2238" s="179"/>
      <c r="L2238" s="290"/>
      <c r="M2238" s="253"/>
      <c r="N2238" s="254"/>
      <c r="O2238" s="255"/>
      <c r="P2238" s="181"/>
      <c r="Q2238" s="198" t="str">
        <f>IF(OR(SUM(J2239:J2241)&gt;0,SUM(O2239:O2241)&gt;0),"xx","")</f>
        <v/>
      </c>
      <c r="R2238" s="197" t="str">
        <f t="shared" si="795"/>
        <v/>
      </c>
      <c r="S2238" s="197" t="str">
        <f t="shared" si="818"/>
        <v/>
      </c>
    </row>
    <row r="2239" spans="1:19" ht="25.5" hidden="1">
      <c r="A2239" s="200">
        <v>94231</v>
      </c>
      <c r="B2239" s="205" t="s">
        <v>230</v>
      </c>
      <c r="C2239" s="127" t="s">
        <v>2468</v>
      </c>
      <c r="D2239" s="121" t="s">
        <v>258</v>
      </c>
      <c r="E2239" s="122">
        <v>31.86</v>
      </c>
      <c r="F2239" s="123">
        <f>IF(E2239=0,0,ROUND(E2239*(1+E$10)*(1-E$11),2))</f>
        <v>38.409999999999997</v>
      </c>
      <c r="G2239" s="206"/>
      <c r="H2239" s="183"/>
      <c r="I2239" s="182">
        <f t="shared" ref="I2239:I2241" si="824">IF(ISBLANK(E2239),0,ROUND(F2239*G2239,2))</f>
        <v>0</v>
      </c>
      <c r="J2239" s="182">
        <f>IF(ISBLANK(G2239),0,ROUND(G2239*H2239,2))</f>
        <v>0</v>
      </c>
      <c r="K2239" s="179"/>
      <c r="L2239" s="183">
        <f t="shared" ref="L2239:M2241" si="825">G2239</f>
        <v>0</v>
      </c>
      <c r="M2239" s="183">
        <f t="shared" si="825"/>
        <v>0</v>
      </c>
      <c r="N2239" s="184">
        <f t="shared" ref="N2239:N2241" si="826">IF(ISBLANK(E2239),0,ROUND(F2239*L2239,2))</f>
        <v>0</v>
      </c>
      <c r="O2239" s="184">
        <f t="shared" ref="O2239:O2241" si="827">IF(ISBLANK(L2239),0,ROUND(L2239*M2239,2))</f>
        <v>0</v>
      </c>
      <c r="P2239" s="181"/>
      <c r="Q2239" s="198"/>
      <c r="R2239" s="197" t="str">
        <f t="shared" si="795"/>
        <v/>
      </c>
      <c r="S2239" s="197" t="str">
        <f t="shared" si="818"/>
        <v/>
      </c>
    </row>
    <row r="2240" spans="1:19" ht="25.5" hidden="1">
      <c r="A2240" s="200">
        <v>100435</v>
      </c>
      <c r="B2240" s="205" t="s">
        <v>230</v>
      </c>
      <c r="C2240" s="127" t="s">
        <v>2469</v>
      </c>
      <c r="D2240" s="121" t="s">
        <v>258</v>
      </c>
      <c r="E2240" s="122">
        <v>22.13</v>
      </c>
      <c r="F2240" s="123">
        <f>IF(E2240=0,0,ROUND(E2240*(1+E$10)*(1-E$11),2))</f>
        <v>26.68</v>
      </c>
      <c r="G2240" s="206"/>
      <c r="H2240" s="183"/>
      <c r="I2240" s="182">
        <f t="shared" si="824"/>
        <v>0</v>
      </c>
      <c r="J2240" s="182">
        <f>IF(ISBLANK(G2240),0,ROUND(G2240*H2240,2))</f>
        <v>0</v>
      </c>
      <c r="K2240" s="179"/>
      <c r="L2240" s="183">
        <f t="shared" si="825"/>
        <v>0</v>
      </c>
      <c r="M2240" s="183">
        <f t="shared" si="825"/>
        <v>0</v>
      </c>
      <c r="N2240" s="184">
        <f t="shared" si="826"/>
        <v>0</v>
      </c>
      <c r="O2240" s="184">
        <f t="shared" si="827"/>
        <v>0</v>
      </c>
      <c r="P2240" s="181"/>
      <c r="Q2240" s="198"/>
      <c r="R2240" s="197" t="str">
        <f t="shared" si="795"/>
        <v/>
      </c>
      <c r="S2240" s="197" t="str">
        <f t="shared" si="818"/>
        <v/>
      </c>
    </row>
    <row r="2241" spans="1:19" ht="25.5" hidden="1">
      <c r="A2241" s="200">
        <v>100327</v>
      </c>
      <c r="B2241" s="205" t="s">
        <v>230</v>
      </c>
      <c r="C2241" s="127" t="s">
        <v>2470</v>
      </c>
      <c r="D2241" s="121" t="s">
        <v>258</v>
      </c>
      <c r="E2241" s="122">
        <v>36.229999999999997</v>
      </c>
      <c r="F2241" s="123">
        <f>IF(E2241=0,0,ROUND(E2241*(1+E$10)*(1-E$11),2))</f>
        <v>43.68</v>
      </c>
      <c r="G2241" s="206"/>
      <c r="H2241" s="183"/>
      <c r="I2241" s="182">
        <f t="shared" si="824"/>
        <v>0</v>
      </c>
      <c r="J2241" s="182">
        <f>IF(ISBLANK(G2241),0,ROUND(G2241*H2241,2))</f>
        <v>0</v>
      </c>
      <c r="K2241" s="179"/>
      <c r="L2241" s="183">
        <f t="shared" si="825"/>
        <v>0</v>
      </c>
      <c r="M2241" s="183">
        <f t="shared" si="825"/>
        <v>0</v>
      </c>
      <c r="N2241" s="184">
        <f t="shared" si="826"/>
        <v>0</v>
      </c>
      <c r="O2241" s="184">
        <f t="shared" si="827"/>
        <v>0</v>
      </c>
      <c r="P2241" s="181"/>
      <c r="Q2241" s="198"/>
      <c r="R2241" s="197" t="str">
        <f t="shared" si="795"/>
        <v/>
      </c>
      <c r="S2241" s="197" t="str">
        <f t="shared" si="818"/>
        <v/>
      </c>
    </row>
    <row r="2242" spans="1:19" hidden="1">
      <c r="A2242" s="307" t="s">
        <v>162</v>
      </c>
      <c r="B2242" s="216"/>
      <c r="C2242" s="217" t="s">
        <v>2471</v>
      </c>
      <c r="D2242" s="121"/>
      <c r="E2242" s="121"/>
      <c r="F2242" s="277"/>
      <c r="G2242" s="253"/>
      <c r="H2242" s="253"/>
      <c r="I2242" s="254"/>
      <c r="J2242" s="255"/>
      <c r="K2242" s="179"/>
      <c r="L2242" s="290"/>
      <c r="M2242" s="253"/>
      <c r="N2242" s="254"/>
      <c r="O2242" s="255"/>
      <c r="P2242" s="181"/>
      <c r="Q2242" s="198" t="str">
        <f>IF(OR(SUM(J2243:J2272)&gt;0,SUM(O2243:O2272)&gt;0),"xx","")</f>
        <v/>
      </c>
      <c r="R2242" s="197" t="str">
        <f t="shared" si="795"/>
        <v/>
      </c>
      <c r="S2242" s="197" t="str">
        <f t="shared" si="818"/>
        <v/>
      </c>
    </row>
    <row r="2243" spans="1:19" hidden="1">
      <c r="A2243" s="224" t="s">
        <v>162</v>
      </c>
      <c r="B2243" s="225"/>
      <c r="C2243" s="221"/>
      <c r="D2243" s="222"/>
      <c r="E2243" s="223"/>
      <c r="F2243" s="126">
        <f t="shared" ref="F2243:F2272" si="828">IF(E2243=0,0,ROUND(E2243*(1+E$10)*(1-E$11),2))</f>
        <v>0</v>
      </c>
      <c r="G2243" s="206"/>
      <c r="H2243" s="207"/>
      <c r="I2243" s="182">
        <f t="shared" ref="I2243:I2272" si="829">IF(ISBLANK(E2243),0,ROUND(F2243*G2243,2))</f>
        <v>0</v>
      </c>
      <c r="J2243" s="182">
        <f t="shared" ref="J2243:J2272" si="830">IF(ISBLANK(G2243),0,ROUND(G2243*H2243,2))</f>
        <v>0</v>
      </c>
      <c r="K2243" s="179"/>
      <c r="L2243" s="183">
        <f t="shared" ref="L2243:M2272" si="831">G2243</f>
        <v>0</v>
      </c>
      <c r="M2243" s="183">
        <f t="shared" si="831"/>
        <v>0</v>
      </c>
      <c r="N2243" s="182">
        <f t="shared" ref="N2243:N2272" si="832">IF(ISBLANK(E2243),0,ROUND(F2243*L2243,2))</f>
        <v>0</v>
      </c>
      <c r="O2243" s="182">
        <f t="shared" ref="O2243:O2272" si="833">IF(ISBLANK(L2243),0,ROUND(L2243*M2243,2))</f>
        <v>0</v>
      </c>
      <c r="P2243" s="181"/>
      <c r="Q2243" s="199"/>
      <c r="R2243" s="197" t="str">
        <f t="shared" si="795"/>
        <v/>
      </c>
      <c r="S2243" s="197" t="str">
        <f t="shared" si="818"/>
        <v/>
      </c>
    </row>
    <row r="2244" spans="1:19" hidden="1">
      <c r="A2244" s="224" t="s">
        <v>162</v>
      </c>
      <c r="B2244" s="225"/>
      <c r="C2244" s="221"/>
      <c r="D2244" s="222"/>
      <c r="E2244" s="223"/>
      <c r="F2244" s="126">
        <f t="shared" si="828"/>
        <v>0</v>
      </c>
      <c r="G2244" s="206"/>
      <c r="H2244" s="207"/>
      <c r="I2244" s="182">
        <f t="shared" si="829"/>
        <v>0</v>
      </c>
      <c r="J2244" s="182">
        <f t="shared" si="830"/>
        <v>0</v>
      </c>
      <c r="K2244" s="179"/>
      <c r="L2244" s="183">
        <f t="shared" si="831"/>
        <v>0</v>
      </c>
      <c r="M2244" s="183">
        <f t="shared" si="831"/>
        <v>0</v>
      </c>
      <c r="N2244" s="182">
        <f t="shared" si="832"/>
        <v>0</v>
      </c>
      <c r="O2244" s="182">
        <f t="shared" si="833"/>
        <v>0</v>
      </c>
      <c r="P2244" s="181"/>
      <c r="Q2244" s="199"/>
      <c r="R2244" s="197" t="str">
        <f t="shared" si="795"/>
        <v/>
      </c>
      <c r="S2244" s="197" t="str">
        <f t="shared" si="818"/>
        <v/>
      </c>
    </row>
    <row r="2245" spans="1:19" hidden="1">
      <c r="A2245" s="224" t="s">
        <v>162</v>
      </c>
      <c r="B2245" s="225"/>
      <c r="C2245" s="221"/>
      <c r="D2245" s="222"/>
      <c r="E2245" s="223"/>
      <c r="F2245" s="126">
        <f t="shared" si="828"/>
        <v>0</v>
      </c>
      <c r="G2245" s="206"/>
      <c r="H2245" s="207"/>
      <c r="I2245" s="182">
        <f t="shared" si="829"/>
        <v>0</v>
      </c>
      <c r="J2245" s="182">
        <f t="shared" si="830"/>
        <v>0</v>
      </c>
      <c r="K2245" s="179"/>
      <c r="L2245" s="183">
        <f t="shared" si="831"/>
        <v>0</v>
      </c>
      <c r="M2245" s="183">
        <f t="shared" si="831"/>
        <v>0</v>
      </c>
      <c r="N2245" s="182">
        <f t="shared" si="832"/>
        <v>0</v>
      </c>
      <c r="O2245" s="182">
        <f t="shared" si="833"/>
        <v>0</v>
      </c>
      <c r="P2245" s="181"/>
      <c r="Q2245" s="199"/>
      <c r="R2245" s="197" t="str">
        <f t="shared" si="795"/>
        <v/>
      </c>
      <c r="S2245" s="197" t="str">
        <f t="shared" si="818"/>
        <v/>
      </c>
    </row>
    <row r="2246" spans="1:19" hidden="1">
      <c r="A2246" s="224" t="s">
        <v>162</v>
      </c>
      <c r="B2246" s="225"/>
      <c r="C2246" s="221"/>
      <c r="D2246" s="222"/>
      <c r="E2246" s="223"/>
      <c r="F2246" s="126">
        <f t="shared" si="828"/>
        <v>0</v>
      </c>
      <c r="G2246" s="206"/>
      <c r="H2246" s="207"/>
      <c r="I2246" s="182">
        <f t="shared" si="829"/>
        <v>0</v>
      </c>
      <c r="J2246" s="182">
        <f t="shared" si="830"/>
        <v>0</v>
      </c>
      <c r="K2246" s="179"/>
      <c r="L2246" s="183">
        <f t="shared" si="831"/>
        <v>0</v>
      </c>
      <c r="M2246" s="183">
        <f t="shared" si="831"/>
        <v>0</v>
      </c>
      <c r="N2246" s="182">
        <f t="shared" si="832"/>
        <v>0</v>
      </c>
      <c r="O2246" s="182">
        <f t="shared" si="833"/>
        <v>0</v>
      </c>
      <c r="P2246" s="181"/>
      <c r="Q2246" s="199"/>
      <c r="R2246" s="197" t="str">
        <f t="shared" si="795"/>
        <v/>
      </c>
      <c r="S2246" s="197" t="str">
        <f t="shared" si="818"/>
        <v/>
      </c>
    </row>
    <row r="2247" spans="1:19" hidden="1">
      <c r="A2247" s="224" t="s">
        <v>162</v>
      </c>
      <c r="B2247" s="225"/>
      <c r="C2247" s="221"/>
      <c r="D2247" s="222"/>
      <c r="E2247" s="223"/>
      <c r="F2247" s="126">
        <f t="shared" si="828"/>
        <v>0</v>
      </c>
      <c r="G2247" s="206"/>
      <c r="H2247" s="207"/>
      <c r="I2247" s="182">
        <f t="shared" si="829"/>
        <v>0</v>
      </c>
      <c r="J2247" s="182">
        <f t="shared" si="830"/>
        <v>0</v>
      </c>
      <c r="K2247" s="179"/>
      <c r="L2247" s="183">
        <f t="shared" si="831"/>
        <v>0</v>
      </c>
      <c r="M2247" s="183">
        <f t="shared" si="831"/>
        <v>0</v>
      </c>
      <c r="N2247" s="182">
        <f t="shared" si="832"/>
        <v>0</v>
      </c>
      <c r="O2247" s="182">
        <f t="shared" si="833"/>
        <v>0</v>
      </c>
      <c r="P2247" s="181"/>
      <c r="Q2247" s="199"/>
      <c r="R2247" s="197" t="str">
        <f t="shared" si="795"/>
        <v/>
      </c>
      <c r="S2247" s="197" t="str">
        <f t="shared" si="818"/>
        <v/>
      </c>
    </row>
    <row r="2248" spans="1:19" hidden="1">
      <c r="A2248" s="224" t="s">
        <v>162</v>
      </c>
      <c r="B2248" s="225"/>
      <c r="C2248" s="221"/>
      <c r="D2248" s="222"/>
      <c r="E2248" s="223"/>
      <c r="F2248" s="126">
        <f t="shared" si="828"/>
        <v>0</v>
      </c>
      <c r="G2248" s="206"/>
      <c r="H2248" s="207"/>
      <c r="I2248" s="182">
        <f t="shared" si="829"/>
        <v>0</v>
      </c>
      <c r="J2248" s="182">
        <f t="shared" si="830"/>
        <v>0</v>
      </c>
      <c r="K2248" s="179"/>
      <c r="L2248" s="183">
        <f t="shared" si="831"/>
        <v>0</v>
      </c>
      <c r="M2248" s="183">
        <f t="shared" si="831"/>
        <v>0</v>
      </c>
      <c r="N2248" s="182">
        <f t="shared" si="832"/>
        <v>0</v>
      </c>
      <c r="O2248" s="182">
        <f t="shared" si="833"/>
        <v>0</v>
      </c>
      <c r="P2248" s="181"/>
      <c r="Q2248" s="199"/>
      <c r="R2248" s="197" t="str">
        <f t="shared" si="795"/>
        <v/>
      </c>
      <c r="S2248" s="197" t="str">
        <f t="shared" si="818"/>
        <v/>
      </c>
    </row>
    <row r="2249" spans="1:19" hidden="1">
      <c r="A2249" s="224" t="s">
        <v>162</v>
      </c>
      <c r="B2249" s="225"/>
      <c r="C2249" s="221"/>
      <c r="D2249" s="222"/>
      <c r="E2249" s="223"/>
      <c r="F2249" s="126">
        <f t="shared" si="828"/>
        <v>0</v>
      </c>
      <c r="G2249" s="206"/>
      <c r="H2249" s="207"/>
      <c r="I2249" s="182">
        <f t="shared" si="829"/>
        <v>0</v>
      </c>
      <c r="J2249" s="182">
        <f t="shared" si="830"/>
        <v>0</v>
      </c>
      <c r="K2249" s="179"/>
      <c r="L2249" s="183">
        <f t="shared" si="831"/>
        <v>0</v>
      </c>
      <c r="M2249" s="183">
        <f t="shared" si="831"/>
        <v>0</v>
      </c>
      <c r="N2249" s="182">
        <f t="shared" si="832"/>
        <v>0</v>
      </c>
      <c r="O2249" s="182">
        <f t="shared" si="833"/>
        <v>0</v>
      </c>
      <c r="P2249" s="181"/>
      <c r="Q2249" s="199"/>
      <c r="R2249" s="197" t="str">
        <f t="shared" si="795"/>
        <v/>
      </c>
      <c r="S2249" s="197" t="str">
        <f t="shared" si="818"/>
        <v/>
      </c>
    </row>
    <row r="2250" spans="1:19" hidden="1">
      <c r="A2250" s="224" t="s">
        <v>162</v>
      </c>
      <c r="B2250" s="225"/>
      <c r="C2250" s="221"/>
      <c r="D2250" s="222"/>
      <c r="E2250" s="223"/>
      <c r="F2250" s="126">
        <f t="shared" si="828"/>
        <v>0</v>
      </c>
      <c r="G2250" s="206"/>
      <c r="H2250" s="207"/>
      <c r="I2250" s="182">
        <f t="shared" si="829"/>
        <v>0</v>
      </c>
      <c r="J2250" s="182">
        <f t="shared" si="830"/>
        <v>0</v>
      </c>
      <c r="K2250" s="179"/>
      <c r="L2250" s="183">
        <f t="shared" si="831"/>
        <v>0</v>
      </c>
      <c r="M2250" s="183">
        <f t="shared" si="831"/>
        <v>0</v>
      </c>
      <c r="N2250" s="182">
        <f t="shared" si="832"/>
        <v>0</v>
      </c>
      <c r="O2250" s="182">
        <f t="shared" si="833"/>
        <v>0</v>
      </c>
      <c r="P2250" s="181"/>
      <c r="Q2250" s="199"/>
      <c r="R2250" s="197" t="str">
        <f t="shared" si="795"/>
        <v/>
      </c>
      <c r="S2250" s="197" t="str">
        <f t="shared" si="818"/>
        <v/>
      </c>
    </row>
    <row r="2251" spans="1:19" hidden="1">
      <c r="A2251" s="224" t="s">
        <v>162</v>
      </c>
      <c r="B2251" s="225"/>
      <c r="C2251" s="221"/>
      <c r="D2251" s="222"/>
      <c r="E2251" s="223"/>
      <c r="F2251" s="126">
        <f t="shared" si="828"/>
        <v>0</v>
      </c>
      <c r="G2251" s="206"/>
      <c r="H2251" s="207"/>
      <c r="I2251" s="182">
        <f t="shared" si="829"/>
        <v>0</v>
      </c>
      <c r="J2251" s="182">
        <f t="shared" si="830"/>
        <v>0</v>
      </c>
      <c r="K2251" s="179"/>
      <c r="L2251" s="183">
        <f t="shared" si="831"/>
        <v>0</v>
      </c>
      <c r="M2251" s="183">
        <f t="shared" si="831"/>
        <v>0</v>
      </c>
      <c r="N2251" s="182">
        <f t="shared" si="832"/>
        <v>0</v>
      </c>
      <c r="O2251" s="182">
        <f t="shared" si="833"/>
        <v>0</v>
      </c>
      <c r="P2251" s="181"/>
      <c r="Q2251" s="199"/>
      <c r="R2251" s="197" t="str">
        <f t="shared" si="795"/>
        <v/>
      </c>
      <c r="S2251" s="197" t="str">
        <f t="shared" si="818"/>
        <v/>
      </c>
    </row>
    <row r="2252" spans="1:19" hidden="1">
      <c r="A2252" s="224" t="s">
        <v>162</v>
      </c>
      <c r="B2252" s="225"/>
      <c r="C2252" s="221"/>
      <c r="D2252" s="222"/>
      <c r="E2252" s="223"/>
      <c r="F2252" s="126">
        <f t="shared" si="828"/>
        <v>0</v>
      </c>
      <c r="G2252" s="206"/>
      <c r="H2252" s="207"/>
      <c r="I2252" s="182">
        <f t="shared" si="829"/>
        <v>0</v>
      </c>
      <c r="J2252" s="182">
        <f t="shared" si="830"/>
        <v>0</v>
      </c>
      <c r="K2252" s="179"/>
      <c r="L2252" s="183">
        <f t="shared" si="831"/>
        <v>0</v>
      </c>
      <c r="M2252" s="183">
        <f t="shared" si="831"/>
        <v>0</v>
      </c>
      <c r="N2252" s="182">
        <f t="shared" si="832"/>
        <v>0</v>
      </c>
      <c r="O2252" s="182">
        <f t="shared" si="833"/>
        <v>0</v>
      </c>
      <c r="P2252" s="181"/>
      <c r="Q2252" s="199"/>
      <c r="R2252" s="197" t="str">
        <f t="shared" si="795"/>
        <v/>
      </c>
      <c r="S2252" s="197" t="str">
        <f t="shared" si="818"/>
        <v/>
      </c>
    </row>
    <row r="2253" spans="1:19" hidden="1">
      <c r="A2253" s="224" t="s">
        <v>162</v>
      </c>
      <c r="B2253" s="225"/>
      <c r="C2253" s="221"/>
      <c r="D2253" s="222"/>
      <c r="E2253" s="223"/>
      <c r="F2253" s="126">
        <f t="shared" si="828"/>
        <v>0</v>
      </c>
      <c r="G2253" s="206"/>
      <c r="H2253" s="207"/>
      <c r="I2253" s="182">
        <f t="shared" si="829"/>
        <v>0</v>
      </c>
      <c r="J2253" s="182">
        <f t="shared" si="830"/>
        <v>0</v>
      </c>
      <c r="K2253" s="179"/>
      <c r="L2253" s="183">
        <f t="shared" si="831"/>
        <v>0</v>
      </c>
      <c r="M2253" s="183">
        <f t="shared" si="831"/>
        <v>0</v>
      </c>
      <c r="N2253" s="182">
        <f t="shared" si="832"/>
        <v>0</v>
      </c>
      <c r="O2253" s="182">
        <f t="shared" si="833"/>
        <v>0</v>
      </c>
      <c r="P2253" s="181"/>
      <c r="Q2253" s="199"/>
      <c r="R2253" s="197" t="str">
        <f t="shared" si="795"/>
        <v/>
      </c>
      <c r="S2253" s="197" t="str">
        <f t="shared" si="818"/>
        <v/>
      </c>
    </row>
    <row r="2254" spans="1:19" hidden="1">
      <c r="A2254" s="224" t="s">
        <v>162</v>
      </c>
      <c r="B2254" s="225"/>
      <c r="C2254" s="221"/>
      <c r="D2254" s="222"/>
      <c r="E2254" s="223"/>
      <c r="F2254" s="126">
        <f t="shared" si="828"/>
        <v>0</v>
      </c>
      <c r="G2254" s="206"/>
      <c r="H2254" s="207"/>
      <c r="I2254" s="182">
        <f t="shared" si="829"/>
        <v>0</v>
      </c>
      <c r="J2254" s="182">
        <f t="shared" si="830"/>
        <v>0</v>
      </c>
      <c r="K2254" s="179"/>
      <c r="L2254" s="183">
        <f t="shared" si="831"/>
        <v>0</v>
      </c>
      <c r="M2254" s="183">
        <f t="shared" si="831"/>
        <v>0</v>
      </c>
      <c r="N2254" s="182">
        <f t="shared" si="832"/>
        <v>0</v>
      </c>
      <c r="O2254" s="182">
        <f t="shared" si="833"/>
        <v>0</v>
      </c>
      <c r="P2254" s="181"/>
      <c r="Q2254" s="199"/>
      <c r="R2254" s="197" t="str">
        <f t="shared" si="795"/>
        <v/>
      </c>
      <c r="S2254" s="197" t="str">
        <f t="shared" si="818"/>
        <v/>
      </c>
    </row>
    <row r="2255" spans="1:19" hidden="1">
      <c r="A2255" s="224" t="s">
        <v>162</v>
      </c>
      <c r="B2255" s="225"/>
      <c r="C2255" s="221"/>
      <c r="D2255" s="222"/>
      <c r="E2255" s="223"/>
      <c r="F2255" s="126">
        <f t="shared" si="828"/>
        <v>0</v>
      </c>
      <c r="G2255" s="206"/>
      <c r="H2255" s="207"/>
      <c r="I2255" s="182">
        <f t="shared" si="829"/>
        <v>0</v>
      </c>
      <c r="J2255" s="182">
        <f t="shared" si="830"/>
        <v>0</v>
      </c>
      <c r="K2255" s="179"/>
      <c r="L2255" s="183">
        <f t="shared" si="831"/>
        <v>0</v>
      </c>
      <c r="M2255" s="183">
        <f t="shared" si="831"/>
        <v>0</v>
      </c>
      <c r="N2255" s="182">
        <f t="shared" si="832"/>
        <v>0</v>
      </c>
      <c r="O2255" s="182">
        <f t="shared" si="833"/>
        <v>0</v>
      </c>
      <c r="P2255" s="181"/>
      <c r="Q2255" s="199"/>
      <c r="R2255" s="197" t="str">
        <f t="shared" si="795"/>
        <v/>
      </c>
      <c r="S2255" s="197" t="str">
        <f t="shared" si="818"/>
        <v/>
      </c>
    </row>
    <row r="2256" spans="1:19" hidden="1">
      <c r="A2256" s="224" t="s">
        <v>162</v>
      </c>
      <c r="B2256" s="225"/>
      <c r="C2256" s="221"/>
      <c r="D2256" s="222"/>
      <c r="E2256" s="223"/>
      <c r="F2256" s="126">
        <f t="shared" si="828"/>
        <v>0</v>
      </c>
      <c r="G2256" s="206"/>
      <c r="H2256" s="207"/>
      <c r="I2256" s="182">
        <f t="shared" si="829"/>
        <v>0</v>
      </c>
      <c r="J2256" s="182">
        <f t="shared" si="830"/>
        <v>0</v>
      </c>
      <c r="K2256" s="179"/>
      <c r="L2256" s="183">
        <f t="shared" si="831"/>
        <v>0</v>
      </c>
      <c r="M2256" s="183">
        <f t="shared" si="831"/>
        <v>0</v>
      </c>
      <c r="N2256" s="182">
        <f t="shared" si="832"/>
        <v>0</v>
      </c>
      <c r="O2256" s="182">
        <f t="shared" si="833"/>
        <v>0</v>
      </c>
      <c r="P2256" s="181"/>
      <c r="Q2256" s="199"/>
      <c r="R2256" s="197" t="str">
        <f t="shared" si="795"/>
        <v/>
      </c>
      <c r="S2256" s="197" t="str">
        <f t="shared" si="818"/>
        <v/>
      </c>
    </row>
    <row r="2257" spans="1:19" hidden="1">
      <c r="A2257" s="224" t="s">
        <v>162</v>
      </c>
      <c r="B2257" s="225"/>
      <c r="C2257" s="221"/>
      <c r="D2257" s="222"/>
      <c r="E2257" s="223"/>
      <c r="F2257" s="126">
        <f t="shared" si="828"/>
        <v>0</v>
      </c>
      <c r="G2257" s="206"/>
      <c r="H2257" s="207"/>
      <c r="I2257" s="182">
        <f t="shared" si="829"/>
        <v>0</v>
      </c>
      <c r="J2257" s="182">
        <f t="shared" si="830"/>
        <v>0</v>
      </c>
      <c r="K2257" s="179"/>
      <c r="L2257" s="183">
        <f t="shared" si="831"/>
        <v>0</v>
      </c>
      <c r="M2257" s="183">
        <f t="shared" si="831"/>
        <v>0</v>
      </c>
      <c r="N2257" s="182">
        <f t="shared" si="832"/>
        <v>0</v>
      </c>
      <c r="O2257" s="182">
        <f t="shared" si="833"/>
        <v>0</v>
      </c>
      <c r="P2257" s="181"/>
      <c r="Q2257" s="199"/>
      <c r="R2257" s="197" t="str">
        <f t="shared" si="795"/>
        <v/>
      </c>
      <c r="S2257" s="197" t="str">
        <f t="shared" si="818"/>
        <v/>
      </c>
    </row>
    <row r="2258" spans="1:19" hidden="1">
      <c r="A2258" s="224" t="s">
        <v>162</v>
      </c>
      <c r="B2258" s="225"/>
      <c r="C2258" s="221"/>
      <c r="D2258" s="222"/>
      <c r="E2258" s="223"/>
      <c r="F2258" s="126">
        <f t="shared" si="828"/>
        <v>0</v>
      </c>
      <c r="G2258" s="206"/>
      <c r="H2258" s="207"/>
      <c r="I2258" s="182">
        <f t="shared" si="829"/>
        <v>0</v>
      </c>
      <c r="J2258" s="182">
        <f t="shared" si="830"/>
        <v>0</v>
      </c>
      <c r="K2258" s="179"/>
      <c r="L2258" s="183">
        <f t="shared" si="831"/>
        <v>0</v>
      </c>
      <c r="M2258" s="183">
        <f t="shared" si="831"/>
        <v>0</v>
      </c>
      <c r="N2258" s="182">
        <f t="shared" si="832"/>
        <v>0</v>
      </c>
      <c r="O2258" s="182">
        <f t="shared" si="833"/>
        <v>0</v>
      </c>
      <c r="P2258" s="181"/>
      <c r="Q2258" s="199"/>
      <c r="R2258" s="197" t="str">
        <f t="shared" si="795"/>
        <v/>
      </c>
      <c r="S2258" s="197" t="str">
        <f t="shared" si="818"/>
        <v/>
      </c>
    </row>
    <row r="2259" spans="1:19" hidden="1">
      <c r="A2259" s="224" t="s">
        <v>162</v>
      </c>
      <c r="B2259" s="225"/>
      <c r="C2259" s="221"/>
      <c r="D2259" s="222"/>
      <c r="E2259" s="223"/>
      <c r="F2259" s="126">
        <f t="shared" si="828"/>
        <v>0</v>
      </c>
      <c r="G2259" s="206"/>
      <c r="H2259" s="207"/>
      <c r="I2259" s="182">
        <f t="shared" si="829"/>
        <v>0</v>
      </c>
      <c r="J2259" s="182">
        <f t="shared" si="830"/>
        <v>0</v>
      </c>
      <c r="K2259" s="179"/>
      <c r="L2259" s="183">
        <f t="shared" si="831"/>
        <v>0</v>
      </c>
      <c r="M2259" s="183">
        <f t="shared" si="831"/>
        <v>0</v>
      </c>
      <c r="N2259" s="182">
        <f t="shared" si="832"/>
        <v>0</v>
      </c>
      <c r="O2259" s="182">
        <f t="shared" si="833"/>
        <v>0</v>
      </c>
      <c r="P2259" s="181"/>
      <c r="Q2259" s="199"/>
      <c r="R2259" s="197" t="str">
        <f t="shared" si="795"/>
        <v/>
      </c>
      <c r="S2259" s="197" t="str">
        <f t="shared" si="818"/>
        <v/>
      </c>
    </row>
    <row r="2260" spans="1:19" hidden="1">
      <c r="A2260" s="224" t="s">
        <v>162</v>
      </c>
      <c r="B2260" s="225"/>
      <c r="C2260" s="221"/>
      <c r="D2260" s="222"/>
      <c r="E2260" s="223"/>
      <c r="F2260" s="126">
        <f t="shared" si="828"/>
        <v>0</v>
      </c>
      <c r="G2260" s="206"/>
      <c r="H2260" s="207"/>
      <c r="I2260" s="182">
        <f t="shared" si="829"/>
        <v>0</v>
      </c>
      <c r="J2260" s="182">
        <f t="shared" si="830"/>
        <v>0</v>
      </c>
      <c r="K2260" s="179"/>
      <c r="L2260" s="183">
        <f t="shared" si="831"/>
        <v>0</v>
      </c>
      <c r="M2260" s="183">
        <f t="shared" si="831"/>
        <v>0</v>
      </c>
      <c r="N2260" s="182">
        <f t="shared" si="832"/>
        <v>0</v>
      </c>
      <c r="O2260" s="182">
        <f t="shared" si="833"/>
        <v>0</v>
      </c>
      <c r="P2260" s="181"/>
      <c r="Q2260" s="199"/>
      <c r="R2260" s="197" t="str">
        <f t="shared" si="795"/>
        <v/>
      </c>
      <c r="S2260" s="197" t="str">
        <f t="shared" si="818"/>
        <v/>
      </c>
    </row>
    <row r="2261" spans="1:19" hidden="1">
      <c r="A2261" s="224" t="s">
        <v>162</v>
      </c>
      <c r="B2261" s="225"/>
      <c r="C2261" s="221"/>
      <c r="D2261" s="222"/>
      <c r="E2261" s="223"/>
      <c r="F2261" s="126">
        <f t="shared" si="828"/>
        <v>0</v>
      </c>
      <c r="G2261" s="206"/>
      <c r="H2261" s="207"/>
      <c r="I2261" s="182">
        <f t="shared" si="829"/>
        <v>0</v>
      </c>
      <c r="J2261" s="182">
        <f t="shared" si="830"/>
        <v>0</v>
      </c>
      <c r="K2261" s="179"/>
      <c r="L2261" s="183">
        <f t="shared" si="831"/>
        <v>0</v>
      </c>
      <c r="M2261" s="183">
        <f t="shared" si="831"/>
        <v>0</v>
      </c>
      <c r="N2261" s="182">
        <f t="shared" si="832"/>
        <v>0</v>
      </c>
      <c r="O2261" s="182">
        <f t="shared" si="833"/>
        <v>0</v>
      </c>
      <c r="P2261" s="181"/>
      <c r="Q2261" s="199"/>
      <c r="R2261" s="197" t="str">
        <f t="shared" si="795"/>
        <v/>
      </c>
      <c r="S2261" s="197" t="str">
        <f t="shared" si="818"/>
        <v/>
      </c>
    </row>
    <row r="2262" spans="1:19" hidden="1">
      <c r="A2262" s="224" t="s">
        <v>162</v>
      </c>
      <c r="B2262" s="225"/>
      <c r="C2262" s="221"/>
      <c r="D2262" s="222"/>
      <c r="E2262" s="223"/>
      <c r="F2262" s="126">
        <f t="shared" si="828"/>
        <v>0</v>
      </c>
      <c r="G2262" s="206"/>
      <c r="H2262" s="207"/>
      <c r="I2262" s="182">
        <f t="shared" si="829"/>
        <v>0</v>
      </c>
      <c r="J2262" s="182">
        <f t="shared" si="830"/>
        <v>0</v>
      </c>
      <c r="K2262" s="179"/>
      <c r="L2262" s="183">
        <f t="shared" si="831"/>
        <v>0</v>
      </c>
      <c r="M2262" s="183">
        <f t="shared" si="831"/>
        <v>0</v>
      </c>
      <c r="N2262" s="182">
        <f t="shared" si="832"/>
        <v>0</v>
      </c>
      <c r="O2262" s="182">
        <f t="shared" si="833"/>
        <v>0</v>
      </c>
      <c r="P2262" s="181"/>
      <c r="Q2262" s="199"/>
      <c r="R2262" s="197" t="str">
        <f t="shared" si="795"/>
        <v/>
      </c>
      <c r="S2262" s="197" t="str">
        <f t="shared" si="818"/>
        <v/>
      </c>
    </row>
    <row r="2263" spans="1:19" hidden="1">
      <c r="A2263" s="224" t="s">
        <v>162</v>
      </c>
      <c r="B2263" s="225"/>
      <c r="C2263" s="221"/>
      <c r="D2263" s="222"/>
      <c r="E2263" s="223"/>
      <c r="F2263" s="126">
        <f t="shared" si="828"/>
        <v>0</v>
      </c>
      <c r="G2263" s="206"/>
      <c r="H2263" s="207"/>
      <c r="I2263" s="182">
        <f t="shared" si="829"/>
        <v>0</v>
      </c>
      <c r="J2263" s="182">
        <f t="shared" si="830"/>
        <v>0</v>
      </c>
      <c r="K2263" s="179"/>
      <c r="L2263" s="183">
        <f t="shared" si="831"/>
        <v>0</v>
      </c>
      <c r="M2263" s="183">
        <f t="shared" si="831"/>
        <v>0</v>
      </c>
      <c r="N2263" s="182">
        <f t="shared" si="832"/>
        <v>0</v>
      </c>
      <c r="O2263" s="182">
        <f t="shared" si="833"/>
        <v>0</v>
      </c>
      <c r="P2263" s="181"/>
      <c r="Q2263" s="199"/>
      <c r="R2263" s="197" t="str">
        <f t="shared" si="795"/>
        <v/>
      </c>
      <c r="S2263" s="197" t="str">
        <f t="shared" si="818"/>
        <v/>
      </c>
    </row>
    <row r="2264" spans="1:19" hidden="1">
      <c r="A2264" s="224" t="s">
        <v>162</v>
      </c>
      <c r="B2264" s="225"/>
      <c r="C2264" s="221"/>
      <c r="D2264" s="222"/>
      <c r="E2264" s="223"/>
      <c r="F2264" s="126">
        <f t="shared" si="828"/>
        <v>0</v>
      </c>
      <c r="G2264" s="206"/>
      <c r="H2264" s="207"/>
      <c r="I2264" s="182">
        <f t="shared" si="829"/>
        <v>0</v>
      </c>
      <c r="J2264" s="182">
        <f t="shared" si="830"/>
        <v>0</v>
      </c>
      <c r="K2264" s="179"/>
      <c r="L2264" s="183">
        <f t="shared" si="831"/>
        <v>0</v>
      </c>
      <c r="M2264" s="183">
        <f t="shared" si="831"/>
        <v>0</v>
      </c>
      <c r="N2264" s="182">
        <f t="shared" si="832"/>
        <v>0</v>
      </c>
      <c r="O2264" s="182">
        <f t="shared" si="833"/>
        <v>0</v>
      </c>
      <c r="P2264" s="181"/>
      <c r="Q2264" s="199"/>
      <c r="R2264" s="197" t="str">
        <f t="shared" ref="R2264:R2349" si="834">IF(Q2264="X","x",IF(Q2264="xx","x",IF(O2264&gt;0,"x","")))</f>
        <v/>
      </c>
      <c r="S2264" s="197" t="str">
        <f t="shared" si="818"/>
        <v/>
      </c>
    </row>
    <row r="2265" spans="1:19" hidden="1">
      <c r="A2265" s="224" t="s">
        <v>162</v>
      </c>
      <c r="B2265" s="225"/>
      <c r="C2265" s="221"/>
      <c r="D2265" s="222"/>
      <c r="E2265" s="223"/>
      <c r="F2265" s="126">
        <f t="shared" si="828"/>
        <v>0</v>
      </c>
      <c r="G2265" s="206"/>
      <c r="H2265" s="207"/>
      <c r="I2265" s="182">
        <f t="shared" si="829"/>
        <v>0</v>
      </c>
      <c r="J2265" s="182">
        <f t="shared" si="830"/>
        <v>0</v>
      </c>
      <c r="K2265" s="179"/>
      <c r="L2265" s="183">
        <f t="shared" si="831"/>
        <v>0</v>
      </c>
      <c r="M2265" s="183">
        <f t="shared" si="831"/>
        <v>0</v>
      </c>
      <c r="N2265" s="182">
        <f t="shared" si="832"/>
        <v>0</v>
      </c>
      <c r="O2265" s="182">
        <f t="shared" si="833"/>
        <v>0</v>
      </c>
      <c r="P2265" s="181"/>
      <c r="Q2265" s="199"/>
      <c r="R2265" s="197" t="str">
        <f t="shared" si="834"/>
        <v/>
      </c>
      <c r="S2265" s="197" t="str">
        <f t="shared" si="818"/>
        <v/>
      </c>
    </row>
    <row r="2266" spans="1:19" hidden="1">
      <c r="A2266" s="224" t="s">
        <v>162</v>
      </c>
      <c r="B2266" s="225"/>
      <c r="C2266" s="221"/>
      <c r="D2266" s="222"/>
      <c r="E2266" s="223"/>
      <c r="F2266" s="126">
        <f t="shared" si="828"/>
        <v>0</v>
      </c>
      <c r="G2266" s="206"/>
      <c r="H2266" s="207"/>
      <c r="I2266" s="182">
        <f t="shared" si="829"/>
        <v>0</v>
      </c>
      <c r="J2266" s="182">
        <f t="shared" si="830"/>
        <v>0</v>
      </c>
      <c r="K2266" s="179"/>
      <c r="L2266" s="183">
        <f t="shared" si="831"/>
        <v>0</v>
      </c>
      <c r="M2266" s="183">
        <f t="shared" si="831"/>
        <v>0</v>
      </c>
      <c r="N2266" s="182">
        <f t="shared" si="832"/>
        <v>0</v>
      </c>
      <c r="O2266" s="182">
        <f t="shared" si="833"/>
        <v>0</v>
      </c>
      <c r="P2266" s="181"/>
      <c r="Q2266" s="199"/>
      <c r="R2266" s="197" t="str">
        <f t="shared" si="834"/>
        <v/>
      </c>
      <c r="S2266" s="197" t="str">
        <f t="shared" si="818"/>
        <v/>
      </c>
    </row>
    <row r="2267" spans="1:19" hidden="1">
      <c r="A2267" s="224" t="s">
        <v>162</v>
      </c>
      <c r="B2267" s="225"/>
      <c r="C2267" s="221"/>
      <c r="D2267" s="222"/>
      <c r="E2267" s="223"/>
      <c r="F2267" s="126">
        <f t="shared" si="828"/>
        <v>0</v>
      </c>
      <c r="G2267" s="206"/>
      <c r="H2267" s="207"/>
      <c r="I2267" s="182">
        <f t="shared" si="829"/>
        <v>0</v>
      </c>
      <c r="J2267" s="182">
        <f t="shared" si="830"/>
        <v>0</v>
      </c>
      <c r="K2267" s="179"/>
      <c r="L2267" s="183">
        <f t="shared" si="831"/>
        <v>0</v>
      </c>
      <c r="M2267" s="183">
        <f t="shared" si="831"/>
        <v>0</v>
      </c>
      <c r="N2267" s="182">
        <f t="shared" si="832"/>
        <v>0</v>
      </c>
      <c r="O2267" s="182">
        <f t="shared" si="833"/>
        <v>0</v>
      </c>
      <c r="P2267" s="181"/>
      <c r="Q2267" s="199"/>
      <c r="R2267" s="197" t="str">
        <f t="shared" si="834"/>
        <v/>
      </c>
      <c r="S2267" s="197" t="str">
        <f t="shared" si="818"/>
        <v/>
      </c>
    </row>
    <row r="2268" spans="1:19" hidden="1">
      <c r="A2268" s="224" t="s">
        <v>162</v>
      </c>
      <c r="B2268" s="225"/>
      <c r="C2268" s="221"/>
      <c r="D2268" s="222"/>
      <c r="E2268" s="223"/>
      <c r="F2268" s="126">
        <f t="shared" si="828"/>
        <v>0</v>
      </c>
      <c r="G2268" s="206"/>
      <c r="H2268" s="207"/>
      <c r="I2268" s="182">
        <f t="shared" si="829"/>
        <v>0</v>
      </c>
      <c r="J2268" s="182">
        <f t="shared" si="830"/>
        <v>0</v>
      </c>
      <c r="K2268" s="179"/>
      <c r="L2268" s="183">
        <f t="shared" si="831"/>
        <v>0</v>
      </c>
      <c r="M2268" s="183">
        <f t="shared" si="831"/>
        <v>0</v>
      </c>
      <c r="N2268" s="182">
        <f t="shared" si="832"/>
        <v>0</v>
      </c>
      <c r="O2268" s="182">
        <f t="shared" si="833"/>
        <v>0</v>
      </c>
      <c r="P2268" s="181"/>
      <c r="Q2268" s="199"/>
      <c r="R2268" s="197" t="str">
        <f t="shared" si="834"/>
        <v/>
      </c>
      <c r="S2268" s="197" t="str">
        <f t="shared" si="818"/>
        <v/>
      </c>
    </row>
    <row r="2269" spans="1:19" hidden="1">
      <c r="A2269" s="224" t="s">
        <v>162</v>
      </c>
      <c r="B2269" s="225"/>
      <c r="C2269" s="221"/>
      <c r="D2269" s="222"/>
      <c r="E2269" s="223"/>
      <c r="F2269" s="126">
        <f t="shared" si="828"/>
        <v>0</v>
      </c>
      <c r="G2269" s="206"/>
      <c r="H2269" s="207"/>
      <c r="I2269" s="182">
        <f t="shared" si="829"/>
        <v>0</v>
      </c>
      <c r="J2269" s="182">
        <f t="shared" si="830"/>
        <v>0</v>
      </c>
      <c r="K2269" s="179"/>
      <c r="L2269" s="183">
        <f t="shared" si="831"/>
        <v>0</v>
      </c>
      <c r="M2269" s="183">
        <f t="shared" si="831"/>
        <v>0</v>
      </c>
      <c r="N2269" s="182">
        <f t="shared" si="832"/>
        <v>0</v>
      </c>
      <c r="O2269" s="182">
        <f t="shared" si="833"/>
        <v>0</v>
      </c>
      <c r="P2269" s="181"/>
      <c r="Q2269" s="199"/>
      <c r="R2269" s="197" t="str">
        <f t="shared" si="834"/>
        <v/>
      </c>
      <c r="S2269" s="197" t="str">
        <f t="shared" si="818"/>
        <v/>
      </c>
    </row>
    <row r="2270" spans="1:19" hidden="1">
      <c r="A2270" s="224" t="s">
        <v>162</v>
      </c>
      <c r="B2270" s="225"/>
      <c r="C2270" s="221"/>
      <c r="D2270" s="222"/>
      <c r="E2270" s="223"/>
      <c r="F2270" s="126">
        <f t="shared" si="828"/>
        <v>0</v>
      </c>
      <c r="G2270" s="206"/>
      <c r="H2270" s="207"/>
      <c r="I2270" s="182">
        <f t="shared" si="829"/>
        <v>0</v>
      </c>
      <c r="J2270" s="182">
        <f t="shared" si="830"/>
        <v>0</v>
      </c>
      <c r="K2270" s="179"/>
      <c r="L2270" s="183">
        <f t="shared" si="831"/>
        <v>0</v>
      </c>
      <c r="M2270" s="183">
        <f t="shared" si="831"/>
        <v>0</v>
      </c>
      <c r="N2270" s="182">
        <f t="shared" si="832"/>
        <v>0</v>
      </c>
      <c r="O2270" s="182">
        <f t="shared" si="833"/>
        <v>0</v>
      </c>
      <c r="P2270" s="181"/>
      <c r="Q2270" s="199"/>
      <c r="R2270" s="197" t="str">
        <f t="shared" si="834"/>
        <v/>
      </c>
      <c r="S2270" s="197" t="str">
        <f t="shared" si="818"/>
        <v/>
      </c>
    </row>
    <row r="2271" spans="1:19" hidden="1">
      <c r="A2271" s="224" t="s">
        <v>162</v>
      </c>
      <c r="B2271" s="225"/>
      <c r="C2271" s="221"/>
      <c r="D2271" s="222"/>
      <c r="E2271" s="223"/>
      <c r="F2271" s="126">
        <f t="shared" si="828"/>
        <v>0</v>
      </c>
      <c r="G2271" s="206"/>
      <c r="H2271" s="207"/>
      <c r="I2271" s="182">
        <f t="shared" si="829"/>
        <v>0</v>
      </c>
      <c r="J2271" s="182">
        <f t="shared" si="830"/>
        <v>0</v>
      </c>
      <c r="K2271" s="179"/>
      <c r="L2271" s="183">
        <f t="shared" si="831"/>
        <v>0</v>
      </c>
      <c r="M2271" s="183">
        <f t="shared" si="831"/>
        <v>0</v>
      </c>
      <c r="N2271" s="182">
        <f t="shared" si="832"/>
        <v>0</v>
      </c>
      <c r="O2271" s="182">
        <f t="shared" si="833"/>
        <v>0</v>
      </c>
      <c r="P2271" s="181"/>
      <c r="Q2271" s="199"/>
      <c r="R2271" s="197" t="str">
        <f t="shared" si="834"/>
        <v/>
      </c>
      <c r="S2271" s="197" t="str">
        <f t="shared" si="818"/>
        <v/>
      </c>
    </row>
    <row r="2272" spans="1:19" hidden="1">
      <c r="A2272" s="224" t="s">
        <v>162</v>
      </c>
      <c r="B2272" s="225"/>
      <c r="C2272" s="221"/>
      <c r="D2272" s="222"/>
      <c r="E2272" s="223"/>
      <c r="F2272" s="126">
        <f t="shared" si="828"/>
        <v>0</v>
      </c>
      <c r="G2272" s="206"/>
      <c r="H2272" s="207"/>
      <c r="I2272" s="182">
        <f t="shared" si="829"/>
        <v>0</v>
      </c>
      <c r="J2272" s="182">
        <f t="shared" si="830"/>
        <v>0</v>
      </c>
      <c r="K2272" s="179"/>
      <c r="L2272" s="183">
        <f t="shared" si="831"/>
        <v>0</v>
      </c>
      <c r="M2272" s="183">
        <f t="shared" si="831"/>
        <v>0</v>
      </c>
      <c r="N2272" s="182">
        <f t="shared" si="832"/>
        <v>0</v>
      </c>
      <c r="O2272" s="182">
        <f t="shared" si="833"/>
        <v>0</v>
      </c>
      <c r="P2272" s="181"/>
      <c r="Q2272" s="199"/>
      <c r="R2272" s="197" t="str">
        <f t="shared" si="834"/>
        <v/>
      </c>
      <c r="S2272" s="197" t="str">
        <f t="shared" si="818"/>
        <v/>
      </c>
    </row>
    <row r="2273" spans="1:19" hidden="1">
      <c r="A2273" s="111" t="s">
        <v>12</v>
      </c>
      <c r="B2273" s="112"/>
      <c r="C2273" s="113" t="s">
        <v>13</v>
      </c>
      <c r="D2273" s="114"/>
      <c r="E2273" s="240"/>
      <c r="F2273" s="116"/>
      <c r="G2273" s="117"/>
      <c r="H2273" s="117"/>
      <c r="I2273" s="174"/>
      <c r="J2273" s="174"/>
      <c r="K2273" s="247">
        <f>SUM(J2276:J2548)</f>
        <v>0</v>
      </c>
      <c r="L2273" s="117"/>
      <c r="M2273" s="117"/>
      <c r="N2273" s="174"/>
      <c r="O2273" s="176"/>
      <c r="P2273" s="175">
        <f>SUM(O2276:O2548)</f>
        <v>0</v>
      </c>
      <c r="Q2273" s="198" t="str">
        <f>IF(OR(K2273&gt;0,P2273&gt;0),"X","")</f>
        <v/>
      </c>
      <c r="R2273" s="197" t="str">
        <f t="shared" si="834"/>
        <v/>
      </c>
      <c r="S2273" s="197" t="str">
        <f t="shared" si="818"/>
        <v/>
      </c>
    </row>
    <row r="2274" spans="1:19" hidden="1">
      <c r="A2274" s="200" t="s">
        <v>2472</v>
      </c>
      <c r="B2274" s="201"/>
      <c r="C2274" s="300" t="s">
        <v>2473</v>
      </c>
      <c r="D2274" s="121"/>
      <c r="E2274" s="276"/>
      <c r="F2274" s="277"/>
      <c r="G2274" s="253"/>
      <c r="H2274" s="253"/>
      <c r="I2274" s="254"/>
      <c r="J2274" s="255"/>
      <c r="K2274" s="179"/>
      <c r="L2274" s="290"/>
      <c r="M2274" s="253"/>
      <c r="N2274" s="254"/>
      <c r="O2274" s="255"/>
      <c r="P2274" s="181"/>
      <c r="Q2274" s="198" t="str">
        <f>IF(OR(SUM(J2276:J2489)&gt;0,SUM(O2276:O2489)&gt;0),"xx","")</f>
        <v/>
      </c>
      <c r="R2274" s="197" t="str">
        <f t="shared" si="834"/>
        <v/>
      </c>
      <c r="S2274" s="197" t="str">
        <f t="shared" si="818"/>
        <v/>
      </c>
    </row>
    <row r="2275" spans="1:19" hidden="1">
      <c r="A2275" s="308" t="s">
        <v>2474</v>
      </c>
      <c r="B2275" s="309"/>
      <c r="C2275" s="278" t="s">
        <v>2475</v>
      </c>
      <c r="D2275" s="125"/>
      <c r="E2275" s="279"/>
      <c r="F2275" s="280"/>
      <c r="G2275" s="281"/>
      <c r="H2275" s="281"/>
      <c r="I2275" s="283"/>
      <c r="J2275" s="283"/>
      <c r="K2275" s="179"/>
      <c r="L2275" s="281"/>
      <c r="M2275" s="281"/>
      <c r="N2275" s="283"/>
      <c r="O2275" s="283"/>
      <c r="P2275" s="181"/>
      <c r="Q2275" s="198" t="str">
        <f>IF(OR(SUM(J2276:J2279)&gt;0,SUM(O2276:O2279)&gt;0),"xx","")</f>
        <v/>
      </c>
      <c r="R2275" s="197" t="str">
        <f t="shared" si="834"/>
        <v/>
      </c>
      <c r="S2275" s="197" t="str">
        <f t="shared" si="818"/>
        <v/>
      </c>
    </row>
    <row r="2276" spans="1:19" hidden="1">
      <c r="A2276" s="200">
        <v>85334</v>
      </c>
      <c r="B2276" s="205" t="s">
        <v>292</v>
      </c>
      <c r="C2276" s="127" t="s">
        <v>2476</v>
      </c>
      <c r="D2276" s="121" t="s">
        <v>232</v>
      </c>
      <c r="E2276" s="122">
        <v>18.29</v>
      </c>
      <c r="F2276" s="123">
        <f>IF(E2276=0,0,ROUND(E2276*(1+E$10)*(1-E$11),2))</f>
        <v>22.05</v>
      </c>
      <c r="G2276" s="206"/>
      <c r="H2276" s="183"/>
      <c r="I2276" s="182">
        <f t="shared" ref="I2276:I2279" si="835">IF(ISBLANK(E2276),0,ROUND(F2276*G2276,2))</f>
        <v>0</v>
      </c>
      <c r="J2276" s="182">
        <f t="shared" ref="J2276:J2279" si="836">IF(ISBLANK(G2276),0,ROUND(G2276*H2276,2))</f>
        <v>0</v>
      </c>
      <c r="K2276" s="179"/>
      <c r="L2276" s="183">
        <f t="shared" ref="L2276:M2279" si="837">G2276</f>
        <v>0</v>
      </c>
      <c r="M2276" s="183">
        <f t="shared" si="837"/>
        <v>0</v>
      </c>
      <c r="N2276" s="184">
        <f t="shared" ref="N2276:N2279" si="838">IF(ISBLANK(E2276),0,ROUND(F2276*L2276,2))</f>
        <v>0</v>
      </c>
      <c r="O2276" s="184">
        <f t="shared" ref="O2276:O2279" si="839">IF(ISBLANK(L2276),0,ROUND(L2276*M2276,2))</f>
        <v>0</v>
      </c>
      <c r="P2276" s="181"/>
      <c r="Q2276" s="199"/>
      <c r="R2276" s="197" t="str">
        <f t="shared" si="834"/>
        <v/>
      </c>
      <c r="S2276" s="197" t="str">
        <f t="shared" si="818"/>
        <v/>
      </c>
    </row>
    <row r="2277" spans="1:19" ht="25.5" hidden="1">
      <c r="A2277" s="200">
        <v>97039</v>
      </c>
      <c r="B2277" s="205" t="s">
        <v>230</v>
      </c>
      <c r="C2277" s="127" t="s">
        <v>2477</v>
      </c>
      <c r="D2277" s="121" t="s">
        <v>232</v>
      </c>
      <c r="E2277" s="122">
        <v>26.96</v>
      </c>
      <c r="F2277" s="123">
        <f>IF(E2277=0,0,ROUND(E2277*(1+E$10)*(1-E$11),2))</f>
        <v>32.5</v>
      </c>
      <c r="G2277" s="206"/>
      <c r="H2277" s="183"/>
      <c r="I2277" s="182">
        <f t="shared" si="835"/>
        <v>0</v>
      </c>
      <c r="J2277" s="182">
        <f t="shared" si="836"/>
        <v>0</v>
      </c>
      <c r="K2277" s="179"/>
      <c r="L2277" s="183">
        <f t="shared" si="837"/>
        <v>0</v>
      </c>
      <c r="M2277" s="183">
        <f t="shared" si="837"/>
        <v>0</v>
      </c>
      <c r="N2277" s="184">
        <f t="shared" si="838"/>
        <v>0</v>
      </c>
      <c r="O2277" s="184">
        <f t="shared" si="839"/>
        <v>0</v>
      </c>
      <c r="P2277" s="181"/>
      <c r="Q2277" s="198"/>
      <c r="R2277" s="197" t="str">
        <f t="shared" si="834"/>
        <v/>
      </c>
      <c r="S2277" s="197" t="str">
        <f t="shared" si="818"/>
        <v/>
      </c>
    </row>
    <row r="2278" spans="1:19" ht="25.5" hidden="1">
      <c r="A2278" s="200">
        <v>97040</v>
      </c>
      <c r="B2278" s="205" t="s">
        <v>230</v>
      </c>
      <c r="C2278" s="127" t="s">
        <v>2478</v>
      </c>
      <c r="D2278" s="121" t="s">
        <v>232</v>
      </c>
      <c r="E2278" s="122">
        <v>11.2</v>
      </c>
      <c r="F2278" s="123">
        <f>IF(E2278=0,0,ROUND(E2278*(1+E$10)*(1-E$11),2))</f>
        <v>13.5</v>
      </c>
      <c r="G2278" s="206"/>
      <c r="H2278" s="183"/>
      <c r="I2278" s="182">
        <f t="shared" si="835"/>
        <v>0</v>
      </c>
      <c r="J2278" s="182">
        <f t="shared" si="836"/>
        <v>0</v>
      </c>
      <c r="K2278" s="179"/>
      <c r="L2278" s="183">
        <f t="shared" si="837"/>
        <v>0</v>
      </c>
      <c r="M2278" s="183">
        <f t="shared" si="837"/>
        <v>0</v>
      </c>
      <c r="N2278" s="184">
        <f t="shared" si="838"/>
        <v>0</v>
      </c>
      <c r="O2278" s="184">
        <f t="shared" si="839"/>
        <v>0</v>
      </c>
      <c r="P2278" s="181"/>
      <c r="Q2278" s="198"/>
      <c r="R2278" s="197" t="str">
        <f t="shared" si="834"/>
        <v/>
      </c>
      <c r="S2278" s="197" t="str">
        <f t="shared" si="818"/>
        <v/>
      </c>
    </row>
    <row r="2279" spans="1:19" ht="25.5" hidden="1">
      <c r="A2279" s="200">
        <v>97041</v>
      </c>
      <c r="B2279" s="205" t="s">
        <v>230</v>
      </c>
      <c r="C2279" s="127" t="s">
        <v>2479</v>
      </c>
      <c r="D2279" s="121" t="s">
        <v>232</v>
      </c>
      <c r="E2279" s="122">
        <v>145.13999999999999</v>
      </c>
      <c r="F2279" s="123">
        <f>IF(E2279=0,0,ROUND(E2279*(1+E$10)*(1-E$11),2))</f>
        <v>174.98</v>
      </c>
      <c r="G2279" s="206"/>
      <c r="H2279" s="183"/>
      <c r="I2279" s="182">
        <f t="shared" si="835"/>
        <v>0</v>
      </c>
      <c r="J2279" s="182">
        <f t="shared" si="836"/>
        <v>0</v>
      </c>
      <c r="K2279" s="179"/>
      <c r="L2279" s="183">
        <f t="shared" si="837"/>
        <v>0</v>
      </c>
      <c r="M2279" s="183">
        <f t="shared" si="837"/>
        <v>0</v>
      </c>
      <c r="N2279" s="184">
        <f t="shared" si="838"/>
        <v>0</v>
      </c>
      <c r="O2279" s="184">
        <f t="shared" si="839"/>
        <v>0</v>
      </c>
      <c r="P2279" s="181"/>
      <c r="Q2279" s="198"/>
      <c r="R2279" s="197" t="str">
        <f t="shared" si="834"/>
        <v/>
      </c>
      <c r="S2279" s="197" t="str">
        <f t="shared" si="818"/>
        <v/>
      </c>
    </row>
    <row r="2280" spans="1:19" hidden="1">
      <c r="A2280" s="200" t="s">
        <v>2480</v>
      </c>
      <c r="B2280" s="309"/>
      <c r="C2280" s="278" t="s">
        <v>2481</v>
      </c>
      <c r="D2280" s="121"/>
      <c r="E2280" s="276"/>
      <c r="F2280" s="277"/>
      <c r="G2280" s="253"/>
      <c r="H2280" s="253"/>
      <c r="I2280" s="254"/>
      <c r="J2280" s="255"/>
      <c r="K2280" s="179"/>
      <c r="L2280" s="290"/>
      <c r="M2280" s="253"/>
      <c r="N2280" s="254"/>
      <c r="O2280" s="255"/>
      <c r="P2280" s="181"/>
      <c r="Q2280" s="198" t="str">
        <f>IF(OR(SUM(J2280)&gt;0,SUM(O2280)&gt;0),"xx","")</f>
        <v/>
      </c>
      <c r="R2280" s="197" t="str">
        <f t="shared" si="834"/>
        <v/>
      </c>
      <c r="S2280" s="197" t="str">
        <f t="shared" si="818"/>
        <v/>
      </c>
    </row>
    <row r="2281" spans="1:19" hidden="1">
      <c r="A2281" s="200" t="s">
        <v>2482</v>
      </c>
      <c r="B2281" s="201"/>
      <c r="C2281" s="300" t="s">
        <v>2483</v>
      </c>
      <c r="D2281" s="121"/>
      <c r="E2281" s="276"/>
      <c r="F2281" s="277"/>
      <c r="G2281" s="253"/>
      <c r="H2281" s="253"/>
      <c r="I2281" s="254"/>
      <c r="J2281" s="255"/>
      <c r="K2281" s="179"/>
      <c r="L2281" s="290"/>
      <c r="M2281" s="253"/>
      <c r="N2281" s="254"/>
      <c r="O2281" s="255"/>
      <c r="P2281" s="181"/>
      <c r="Q2281" s="198" t="str">
        <f>IF(OR(SUM(J2283:J2381)&gt;0,SUM(O2283:O2381)&gt;0),"xx","")</f>
        <v/>
      </c>
      <c r="R2281" s="197" t="str">
        <f t="shared" si="834"/>
        <v/>
      </c>
      <c r="S2281" s="197" t="str">
        <f t="shared" si="818"/>
        <v/>
      </c>
    </row>
    <row r="2282" spans="1:19" hidden="1">
      <c r="A2282" s="118" t="s">
        <v>2484</v>
      </c>
      <c r="B2282" s="242"/>
      <c r="C2282" s="300" t="s">
        <v>2485</v>
      </c>
      <c r="D2282" s="121"/>
      <c r="E2282" s="276"/>
      <c r="F2282" s="277"/>
      <c r="G2282" s="253"/>
      <c r="H2282" s="253"/>
      <c r="I2282" s="254"/>
      <c r="J2282" s="255"/>
      <c r="K2282" s="179"/>
      <c r="L2282" s="290"/>
      <c r="M2282" s="253"/>
      <c r="N2282" s="254"/>
      <c r="O2282" s="255"/>
      <c r="P2282" s="181"/>
      <c r="Q2282" s="198" t="str">
        <f>IF(OR(SUM(J2283:J2295)&gt;0,SUM(O2283:O2295)&gt;0),"xx","")</f>
        <v/>
      </c>
      <c r="R2282" s="197" t="str">
        <f t="shared" si="834"/>
        <v/>
      </c>
      <c r="S2282" s="197" t="str">
        <f t="shared" ref="S2282:S2404" si="840">IF(Q2282="X","x",IF(Q2282="xx","x",IF(OR(J2282&gt;0,O2282&gt;0),"x","")))</f>
        <v/>
      </c>
    </row>
    <row r="2283" spans="1:19" ht="25.5" hidden="1">
      <c r="A2283" s="200">
        <v>91295</v>
      </c>
      <c r="B2283" s="205" t="s">
        <v>230</v>
      </c>
      <c r="C2283" s="127" t="s">
        <v>2486</v>
      </c>
      <c r="D2283" s="121" t="s">
        <v>274</v>
      </c>
      <c r="E2283" s="122">
        <v>269.75</v>
      </c>
      <c r="F2283" s="123">
        <f t="shared" ref="F2283:F2295" si="841">IF(E2283=0,0,ROUND(E2283*(1+E$10)*(1-E$11),2))</f>
        <v>325.20999999999998</v>
      </c>
      <c r="G2283" s="206"/>
      <c r="H2283" s="183"/>
      <c r="I2283" s="182">
        <f t="shared" ref="I2283:I2295" si="842">IF(ISBLANK(E2283),0,ROUND(F2283*G2283,2))</f>
        <v>0</v>
      </c>
      <c r="J2283" s="182">
        <f t="shared" ref="J2283:J2295" si="843">IF(ISBLANK(G2283),0,ROUND(G2283*H2283,2))</f>
        <v>0</v>
      </c>
      <c r="K2283" s="179"/>
      <c r="L2283" s="183">
        <f t="shared" ref="L2283:M2295" si="844">G2283</f>
        <v>0</v>
      </c>
      <c r="M2283" s="183">
        <f t="shared" si="844"/>
        <v>0</v>
      </c>
      <c r="N2283" s="184">
        <f t="shared" ref="N2283:N2295" si="845">IF(ISBLANK(E2283),0,ROUND(F2283*L2283,2))</f>
        <v>0</v>
      </c>
      <c r="O2283" s="184">
        <f t="shared" ref="O2283:O2295" si="846">IF(ISBLANK(L2283),0,ROUND(L2283*M2283,2))</f>
        <v>0</v>
      </c>
      <c r="P2283" s="181"/>
      <c r="Q2283" s="198"/>
      <c r="R2283" s="197" t="str">
        <f t="shared" si="834"/>
        <v/>
      </c>
      <c r="S2283" s="197" t="str">
        <f t="shared" si="840"/>
        <v/>
      </c>
    </row>
    <row r="2284" spans="1:19" ht="25.5" hidden="1">
      <c r="A2284" s="200">
        <v>91296</v>
      </c>
      <c r="B2284" s="205" t="s">
        <v>230</v>
      </c>
      <c r="C2284" s="127" t="s">
        <v>2487</v>
      </c>
      <c r="D2284" s="121" t="s">
        <v>274</v>
      </c>
      <c r="E2284" s="122">
        <v>285.76</v>
      </c>
      <c r="F2284" s="123">
        <f t="shared" si="841"/>
        <v>344.51</v>
      </c>
      <c r="G2284" s="206"/>
      <c r="H2284" s="183"/>
      <c r="I2284" s="182">
        <f t="shared" si="842"/>
        <v>0</v>
      </c>
      <c r="J2284" s="182">
        <f t="shared" si="843"/>
        <v>0</v>
      </c>
      <c r="K2284" s="179"/>
      <c r="L2284" s="183">
        <f t="shared" si="844"/>
        <v>0</v>
      </c>
      <c r="M2284" s="183">
        <f t="shared" si="844"/>
        <v>0</v>
      </c>
      <c r="N2284" s="184">
        <f t="shared" si="845"/>
        <v>0</v>
      </c>
      <c r="O2284" s="184">
        <f t="shared" si="846"/>
        <v>0</v>
      </c>
      <c r="P2284" s="181"/>
      <c r="Q2284" s="198"/>
      <c r="R2284" s="197" t="str">
        <f t="shared" si="834"/>
        <v/>
      </c>
      <c r="S2284" s="197" t="str">
        <f t="shared" si="840"/>
        <v/>
      </c>
    </row>
    <row r="2285" spans="1:19" ht="25.5" hidden="1">
      <c r="A2285" s="200">
        <v>91297</v>
      </c>
      <c r="B2285" s="205" t="s">
        <v>230</v>
      </c>
      <c r="C2285" s="127" t="s">
        <v>2488</v>
      </c>
      <c r="D2285" s="121" t="s">
        <v>274</v>
      </c>
      <c r="E2285" s="122">
        <v>326.33999999999997</v>
      </c>
      <c r="F2285" s="123">
        <f t="shared" si="841"/>
        <v>393.44</v>
      </c>
      <c r="G2285" s="206"/>
      <c r="H2285" s="183"/>
      <c r="I2285" s="182">
        <f t="shared" si="842"/>
        <v>0</v>
      </c>
      <c r="J2285" s="182">
        <f t="shared" si="843"/>
        <v>0</v>
      </c>
      <c r="K2285" s="179"/>
      <c r="L2285" s="183">
        <f t="shared" si="844"/>
        <v>0</v>
      </c>
      <c r="M2285" s="183">
        <f t="shared" si="844"/>
        <v>0</v>
      </c>
      <c r="N2285" s="184">
        <f t="shared" si="845"/>
        <v>0</v>
      </c>
      <c r="O2285" s="184">
        <f t="shared" si="846"/>
        <v>0</v>
      </c>
      <c r="P2285" s="181"/>
      <c r="Q2285" s="198"/>
      <c r="R2285" s="197" t="str">
        <f t="shared" si="834"/>
        <v/>
      </c>
      <c r="S2285" s="197" t="str">
        <f t="shared" si="840"/>
        <v/>
      </c>
    </row>
    <row r="2286" spans="1:19" ht="38.25" hidden="1">
      <c r="A2286" s="200">
        <v>91324</v>
      </c>
      <c r="B2286" s="205" t="s">
        <v>230</v>
      </c>
      <c r="C2286" s="127" t="s">
        <v>2489</v>
      </c>
      <c r="D2286" s="121" t="s">
        <v>274</v>
      </c>
      <c r="E2286" s="122">
        <v>595.95000000000005</v>
      </c>
      <c r="F2286" s="123">
        <f t="shared" si="841"/>
        <v>718.48</v>
      </c>
      <c r="G2286" s="206"/>
      <c r="H2286" s="183"/>
      <c r="I2286" s="182">
        <f t="shared" si="842"/>
        <v>0</v>
      </c>
      <c r="J2286" s="182">
        <f t="shared" si="843"/>
        <v>0</v>
      </c>
      <c r="K2286" s="179"/>
      <c r="L2286" s="183">
        <f t="shared" si="844"/>
        <v>0</v>
      </c>
      <c r="M2286" s="183">
        <f t="shared" si="844"/>
        <v>0</v>
      </c>
      <c r="N2286" s="184">
        <f t="shared" si="845"/>
        <v>0</v>
      </c>
      <c r="O2286" s="184">
        <f t="shared" si="846"/>
        <v>0</v>
      </c>
      <c r="P2286" s="181"/>
      <c r="Q2286" s="199"/>
      <c r="R2286" s="197" t="str">
        <f t="shared" si="834"/>
        <v/>
      </c>
      <c r="S2286" s="197" t="str">
        <f t="shared" si="840"/>
        <v/>
      </c>
    </row>
    <row r="2287" spans="1:19" ht="38.25" hidden="1">
      <c r="A2287" s="200">
        <v>91325</v>
      </c>
      <c r="B2287" s="205" t="s">
        <v>230</v>
      </c>
      <c r="C2287" s="127" t="s">
        <v>2490</v>
      </c>
      <c r="D2287" s="121" t="s">
        <v>274</v>
      </c>
      <c r="E2287" s="122">
        <v>545.98</v>
      </c>
      <c r="F2287" s="123">
        <f t="shared" si="841"/>
        <v>658.23</v>
      </c>
      <c r="G2287" s="206"/>
      <c r="H2287" s="183"/>
      <c r="I2287" s="182">
        <f t="shared" si="842"/>
        <v>0</v>
      </c>
      <c r="J2287" s="182">
        <f t="shared" si="843"/>
        <v>0</v>
      </c>
      <c r="K2287" s="179"/>
      <c r="L2287" s="183">
        <f t="shared" si="844"/>
        <v>0</v>
      </c>
      <c r="M2287" s="183">
        <f t="shared" si="844"/>
        <v>0</v>
      </c>
      <c r="N2287" s="184">
        <f t="shared" si="845"/>
        <v>0</v>
      </c>
      <c r="O2287" s="184">
        <f t="shared" si="846"/>
        <v>0</v>
      </c>
      <c r="P2287" s="181"/>
      <c r="Q2287" s="199"/>
      <c r="R2287" s="197" t="str">
        <f t="shared" si="834"/>
        <v/>
      </c>
      <c r="S2287" s="197" t="str">
        <f t="shared" si="840"/>
        <v/>
      </c>
    </row>
    <row r="2288" spans="1:19" ht="38.25" hidden="1">
      <c r="A2288" s="200">
        <v>91326</v>
      </c>
      <c r="B2288" s="205" t="s">
        <v>230</v>
      </c>
      <c r="C2288" s="127" t="s">
        <v>2491</v>
      </c>
      <c r="D2288" s="121" t="s">
        <v>274</v>
      </c>
      <c r="E2288" s="122">
        <v>636.45000000000005</v>
      </c>
      <c r="F2288" s="123">
        <f t="shared" si="841"/>
        <v>767.3</v>
      </c>
      <c r="G2288" s="206"/>
      <c r="H2288" s="183"/>
      <c r="I2288" s="182">
        <f t="shared" si="842"/>
        <v>0</v>
      </c>
      <c r="J2288" s="182">
        <f t="shared" si="843"/>
        <v>0</v>
      </c>
      <c r="K2288" s="179"/>
      <c r="L2288" s="183">
        <f t="shared" si="844"/>
        <v>0</v>
      </c>
      <c r="M2288" s="183">
        <f t="shared" si="844"/>
        <v>0</v>
      </c>
      <c r="N2288" s="184">
        <f t="shared" si="845"/>
        <v>0</v>
      </c>
      <c r="O2288" s="184">
        <f t="shared" si="846"/>
        <v>0</v>
      </c>
      <c r="P2288" s="181"/>
      <c r="Q2288" s="199"/>
      <c r="R2288" s="197" t="str">
        <f t="shared" si="834"/>
        <v/>
      </c>
      <c r="S2288" s="197" t="str">
        <f t="shared" si="840"/>
        <v/>
      </c>
    </row>
    <row r="2289" spans="1:19" ht="38.25" hidden="1">
      <c r="A2289" s="200">
        <v>91327</v>
      </c>
      <c r="B2289" s="205" t="s">
        <v>230</v>
      </c>
      <c r="C2289" s="127" t="s">
        <v>2492</v>
      </c>
      <c r="D2289" s="121" t="s">
        <v>274</v>
      </c>
      <c r="E2289" s="122">
        <v>624.55999999999995</v>
      </c>
      <c r="F2289" s="123">
        <f t="shared" si="841"/>
        <v>752.97</v>
      </c>
      <c r="G2289" s="206"/>
      <c r="H2289" s="183"/>
      <c r="I2289" s="182">
        <f t="shared" si="842"/>
        <v>0</v>
      </c>
      <c r="J2289" s="182">
        <f t="shared" si="843"/>
        <v>0</v>
      </c>
      <c r="K2289" s="179"/>
      <c r="L2289" s="183">
        <f t="shared" si="844"/>
        <v>0</v>
      </c>
      <c r="M2289" s="183">
        <f t="shared" si="844"/>
        <v>0</v>
      </c>
      <c r="N2289" s="184">
        <f t="shared" si="845"/>
        <v>0</v>
      </c>
      <c r="O2289" s="184">
        <f t="shared" si="846"/>
        <v>0</v>
      </c>
      <c r="P2289" s="181"/>
      <c r="Q2289" s="199"/>
      <c r="R2289" s="197" t="str">
        <f t="shared" si="834"/>
        <v/>
      </c>
      <c r="S2289" s="197" t="str">
        <f t="shared" si="840"/>
        <v/>
      </c>
    </row>
    <row r="2290" spans="1:19" ht="38.25" hidden="1">
      <c r="A2290" s="200">
        <v>91329</v>
      </c>
      <c r="B2290" s="205" t="s">
        <v>230</v>
      </c>
      <c r="C2290" s="127" t="s">
        <v>2493</v>
      </c>
      <c r="D2290" s="121" t="s">
        <v>274</v>
      </c>
      <c r="E2290" s="122">
        <v>579.12</v>
      </c>
      <c r="F2290" s="123">
        <f t="shared" si="841"/>
        <v>698.19</v>
      </c>
      <c r="G2290" s="206"/>
      <c r="H2290" s="183"/>
      <c r="I2290" s="182">
        <f t="shared" si="842"/>
        <v>0</v>
      </c>
      <c r="J2290" s="182">
        <f t="shared" si="843"/>
        <v>0</v>
      </c>
      <c r="K2290" s="179"/>
      <c r="L2290" s="183">
        <f t="shared" si="844"/>
        <v>0</v>
      </c>
      <c r="M2290" s="183">
        <f t="shared" si="844"/>
        <v>0</v>
      </c>
      <c r="N2290" s="184">
        <f t="shared" si="845"/>
        <v>0</v>
      </c>
      <c r="O2290" s="184">
        <f t="shared" si="846"/>
        <v>0</v>
      </c>
      <c r="P2290" s="181"/>
      <c r="Q2290" s="199"/>
      <c r="R2290" s="197" t="str">
        <f t="shared" si="834"/>
        <v/>
      </c>
      <c r="S2290" s="197" t="str">
        <f t="shared" si="840"/>
        <v/>
      </c>
    </row>
    <row r="2291" spans="1:19" ht="38.25" hidden="1">
      <c r="A2291" s="200">
        <v>91330</v>
      </c>
      <c r="B2291" s="205" t="s">
        <v>230</v>
      </c>
      <c r="C2291" s="127" t="s">
        <v>2494</v>
      </c>
      <c r="D2291" s="121" t="s">
        <v>274</v>
      </c>
      <c r="E2291" s="122">
        <v>661.05</v>
      </c>
      <c r="F2291" s="123">
        <f t="shared" si="841"/>
        <v>796.96</v>
      </c>
      <c r="G2291" s="206"/>
      <c r="H2291" s="183"/>
      <c r="I2291" s="182">
        <f t="shared" si="842"/>
        <v>0</v>
      </c>
      <c r="J2291" s="182">
        <f t="shared" si="843"/>
        <v>0</v>
      </c>
      <c r="K2291" s="179"/>
      <c r="L2291" s="183">
        <f t="shared" si="844"/>
        <v>0</v>
      </c>
      <c r="M2291" s="183">
        <f t="shared" si="844"/>
        <v>0</v>
      </c>
      <c r="N2291" s="184">
        <f t="shared" si="845"/>
        <v>0</v>
      </c>
      <c r="O2291" s="184">
        <f t="shared" si="846"/>
        <v>0</v>
      </c>
      <c r="P2291" s="181"/>
      <c r="Q2291" s="199"/>
      <c r="R2291" s="197" t="str">
        <f t="shared" si="834"/>
        <v/>
      </c>
      <c r="S2291" s="197" t="str">
        <f t="shared" si="840"/>
        <v/>
      </c>
    </row>
    <row r="2292" spans="1:19" ht="38.25" hidden="1">
      <c r="A2292" s="200">
        <v>91331</v>
      </c>
      <c r="B2292" s="205" t="s">
        <v>230</v>
      </c>
      <c r="C2292" s="127" t="s">
        <v>2495</v>
      </c>
      <c r="D2292" s="121" t="s">
        <v>274</v>
      </c>
      <c r="E2292" s="122">
        <v>596.36</v>
      </c>
      <c r="F2292" s="123">
        <f t="shared" si="841"/>
        <v>718.97</v>
      </c>
      <c r="G2292" s="206"/>
      <c r="H2292" s="183"/>
      <c r="I2292" s="182">
        <f t="shared" si="842"/>
        <v>0</v>
      </c>
      <c r="J2292" s="182">
        <f t="shared" si="843"/>
        <v>0</v>
      </c>
      <c r="K2292" s="179"/>
      <c r="L2292" s="183">
        <f t="shared" si="844"/>
        <v>0</v>
      </c>
      <c r="M2292" s="183">
        <f t="shared" si="844"/>
        <v>0</v>
      </c>
      <c r="N2292" s="184">
        <f t="shared" si="845"/>
        <v>0</v>
      </c>
      <c r="O2292" s="184">
        <f t="shared" si="846"/>
        <v>0</v>
      </c>
      <c r="P2292" s="181"/>
      <c r="Q2292" s="199"/>
      <c r="R2292" s="197" t="str">
        <f t="shared" si="834"/>
        <v/>
      </c>
      <c r="S2292" s="197" t="str">
        <f t="shared" si="840"/>
        <v/>
      </c>
    </row>
    <row r="2293" spans="1:19" ht="38.25" hidden="1">
      <c r="A2293" s="200">
        <v>91332</v>
      </c>
      <c r="B2293" s="205" t="s">
        <v>230</v>
      </c>
      <c r="C2293" s="127" t="s">
        <v>2496</v>
      </c>
      <c r="D2293" s="121" t="s">
        <v>274</v>
      </c>
      <c r="E2293" s="122">
        <v>703.12</v>
      </c>
      <c r="F2293" s="123">
        <f t="shared" si="841"/>
        <v>847.68</v>
      </c>
      <c r="G2293" s="206"/>
      <c r="H2293" s="183"/>
      <c r="I2293" s="182">
        <f t="shared" si="842"/>
        <v>0</v>
      </c>
      <c r="J2293" s="182">
        <f t="shared" si="843"/>
        <v>0</v>
      </c>
      <c r="K2293" s="179"/>
      <c r="L2293" s="183">
        <f t="shared" si="844"/>
        <v>0</v>
      </c>
      <c r="M2293" s="183">
        <f t="shared" si="844"/>
        <v>0</v>
      </c>
      <c r="N2293" s="184">
        <f t="shared" si="845"/>
        <v>0</v>
      </c>
      <c r="O2293" s="184">
        <f t="shared" si="846"/>
        <v>0</v>
      </c>
      <c r="P2293" s="181"/>
      <c r="Q2293" s="199"/>
      <c r="R2293" s="197" t="str">
        <f t="shared" si="834"/>
        <v/>
      </c>
      <c r="S2293" s="197" t="str">
        <f t="shared" si="840"/>
        <v/>
      </c>
    </row>
    <row r="2294" spans="1:19" ht="38.25" hidden="1">
      <c r="A2294" s="200">
        <v>91333</v>
      </c>
      <c r="B2294" s="205" t="s">
        <v>230</v>
      </c>
      <c r="C2294" s="127" t="s">
        <v>2497</v>
      </c>
      <c r="D2294" s="121" t="s">
        <v>274</v>
      </c>
      <c r="E2294" s="122">
        <v>638.16999999999996</v>
      </c>
      <c r="F2294" s="123">
        <f t="shared" si="841"/>
        <v>769.38</v>
      </c>
      <c r="G2294" s="206"/>
      <c r="H2294" s="183"/>
      <c r="I2294" s="182">
        <f t="shared" si="842"/>
        <v>0</v>
      </c>
      <c r="J2294" s="182">
        <f t="shared" si="843"/>
        <v>0</v>
      </c>
      <c r="K2294" s="179"/>
      <c r="L2294" s="183">
        <f t="shared" si="844"/>
        <v>0</v>
      </c>
      <c r="M2294" s="183">
        <f t="shared" si="844"/>
        <v>0</v>
      </c>
      <c r="N2294" s="184">
        <f t="shared" si="845"/>
        <v>0</v>
      </c>
      <c r="O2294" s="184">
        <f t="shared" si="846"/>
        <v>0</v>
      </c>
      <c r="P2294" s="181"/>
      <c r="Q2294" s="199"/>
      <c r="R2294" s="197" t="str">
        <f t="shared" si="834"/>
        <v/>
      </c>
      <c r="S2294" s="197" t="str">
        <f t="shared" si="840"/>
        <v/>
      </c>
    </row>
    <row r="2295" spans="1:19" ht="38.25" hidden="1">
      <c r="A2295" s="200">
        <v>91328</v>
      </c>
      <c r="B2295" s="205" t="s">
        <v>230</v>
      </c>
      <c r="C2295" s="127" t="s">
        <v>2498</v>
      </c>
      <c r="D2295" s="121" t="s">
        <v>274</v>
      </c>
      <c r="E2295" s="122">
        <v>643.55999999999995</v>
      </c>
      <c r="F2295" s="123">
        <f t="shared" si="841"/>
        <v>775.88</v>
      </c>
      <c r="G2295" s="206"/>
      <c r="H2295" s="183"/>
      <c r="I2295" s="182">
        <f t="shared" si="842"/>
        <v>0</v>
      </c>
      <c r="J2295" s="182">
        <f t="shared" si="843"/>
        <v>0</v>
      </c>
      <c r="K2295" s="179"/>
      <c r="L2295" s="183">
        <f t="shared" si="844"/>
        <v>0</v>
      </c>
      <c r="M2295" s="183">
        <f t="shared" si="844"/>
        <v>0</v>
      </c>
      <c r="N2295" s="184">
        <f t="shared" si="845"/>
        <v>0</v>
      </c>
      <c r="O2295" s="184">
        <f t="shared" si="846"/>
        <v>0</v>
      </c>
      <c r="P2295" s="181"/>
      <c r="Q2295" s="199"/>
      <c r="R2295" s="197" t="str">
        <f t="shared" si="834"/>
        <v/>
      </c>
      <c r="S2295" s="197" t="str">
        <f t="shared" si="840"/>
        <v/>
      </c>
    </row>
    <row r="2296" spans="1:19" hidden="1">
      <c r="A2296" s="118" t="s">
        <v>2499</v>
      </c>
      <c r="B2296" s="242"/>
      <c r="C2296" s="300" t="s">
        <v>2500</v>
      </c>
      <c r="D2296" s="121"/>
      <c r="E2296" s="276"/>
      <c r="F2296" s="277"/>
      <c r="G2296" s="253"/>
      <c r="H2296" s="253"/>
      <c r="I2296" s="254"/>
      <c r="J2296" s="255"/>
      <c r="K2296" s="179"/>
      <c r="L2296" s="290"/>
      <c r="M2296" s="253"/>
      <c r="N2296" s="254"/>
      <c r="O2296" s="255"/>
      <c r="P2296" s="181"/>
      <c r="Q2296" s="198" t="str">
        <f>IF(OR(SUM(J2297:J2304)&gt;0,SUM(O2297:O2304)&gt;0),"xx","")</f>
        <v/>
      </c>
      <c r="R2296" s="197" t="str">
        <f t="shared" si="834"/>
        <v/>
      </c>
      <c r="S2296" s="197" t="str">
        <f t="shared" si="840"/>
        <v/>
      </c>
    </row>
    <row r="2297" spans="1:19" ht="25.5" hidden="1">
      <c r="A2297" s="200">
        <v>91009</v>
      </c>
      <c r="B2297" s="205" t="s">
        <v>230</v>
      </c>
      <c r="C2297" s="127" t="s">
        <v>2501</v>
      </c>
      <c r="D2297" s="125" t="s">
        <v>274</v>
      </c>
      <c r="E2297" s="122">
        <v>286.58</v>
      </c>
      <c r="F2297" s="123">
        <f t="shared" ref="F2297:F2304" si="847">IF(E2297=0,0,ROUND(E2297*(1+E$10)*(1-E$11),2))</f>
        <v>345.5</v>
      </c>
      <c r="G2297" s="206"/>
      <c r="H2297" s="183"/>
      <c r="I2297" s="182">
        <f t="shared" ref="I2297:I2304" si="848">IF(ISBLANK(E2297),0,ROUND(F2297*G2297,2))</f>
        <v>0</v>
      </c>
      <c r="J2297" s="182">
        <f t="shared" ref="J2297:J2304" si="849">IF(ISBLANK(G2297),0,ROUND(G2297*H2297,2))</f>
        <v>0</v>
      </c>
      <c r="K2297" s="179"/>
      <c r="L2297" s="183">
        <f t="shared" ref="L2297:M2304" si="850">G2297</f>
        <v>0</v>
      </c>
      <c r="M2297" s="183">
        <f t="shared" si="850"/>
        <v>0</v>
      </c>
      <c r="N2297" s="184">
        <f t="shared" ref="N2297:N2304" si="851">IF(ISBLANK(E2297),0,ROUND(F2297*L2297,2))</f>
        <v>0</v>
      </c>
      <c r="O2297" s="184">
        <f t="shared" ref="O2297:O2304" si="852">IF(ISBLANK(L2297),0,ROUND(L2297*M2297,2))</f>
        <v>0</v>
      </c>
      <c r="P2297" s="181"/>
      <c r="Q2297" s="199"/>
      <c r="R2297" s="197" t="str">
        <f t="shared" si="834"/>
        <v/>
      </c>
      <c r="S2297" s="197" t="str">
        <f t="shared" si="840"/>
        <v/>
      </c>
    </row>
    <row r="2298" spans="1:19" ht="25.5" hidden="1">
      <c r="A2298" s="200">
        <v>91010</v>
      </c>
      <c r="B2298" s="205" t="s">
        <v>230</v>
      </c>
      <c r="C2298" s="127" t="s">
        <v>2502</v>
      </c>
      <c r="D2298" s="125" t="s">
        <v>274</v>
      </c>
      <c r="E2298" s="122">
        <v>235.38</v>
      </c>
      <c r="F2298" s="123">
        <f t="shared" si="847"/>
        <v>283.77</v>
      </c>
      <c r="G2298" s="206"/>
      <c r="H2298" s="183"/>
      <c r="I2298" s="182">
        <f t="shared" si="848"/>
        <v>0</v>
      </c>
      <c r="J2298" s="182">
        <f t="shared" si="849"/>
        <v>0</v>
      </c>
      <c r="K2298" s="179"/>
      <c r="L2298" s="183">
        <f t="shared" si="850"/>
        <v>0</v>
      </c>
      <c r="M2298" s="183">
        <f t="shared" si="850"/>
        <v>0</v>
      </c>
      <c r="N2298" s="184">
        <f t="shared" si="851"/>
        <v>0</v>
      </c>
      <c r="O2298" s="184">
        <f t="shared" si="852"/>
        <v>0</v>
      </c>
      <c r="P2298" s="181"/>
      <c r="Q2298" s="199"/>
      <c r="R2298" s="197" t="str">
        <f t="shared" si="834"/>
        <v/>
      </c>
      <c r="S2298" s="197" t="str">
        <f t="shared" si="840"/>
        <v/>
      </c>
    </row>
    <row r="2299" spans="1:19" ht="25.5" hidden="1">
      <c r="A2299" s="200">
        <v>91011</v>
      </c>
      <c r="B2299" s="205" t="s">
        <v>230</v>
      </c>
      <c r="C2299" s="127" t="s">
        <v>2503</v>
      </c>
      <c r="D2299" s="125" t="s">
        <v>274</v>
      </c>
      <c r="E2299" s="122">
        <v>324.62</v>
      </c>
      <c r="F2299" s="123">
        <f t="shared" si="847"/>
        <v>391.36</v>
      </c>
      <c r="G2299" s="206"/>
      <c r="H2299" s="183"/>
      <c r="I2299" s="182">
        <f t="shared" si="848"/>
        <v>0</v>
      </c>
      <c r="J2299" s="182">
        <f t="shared" si="849"/>
        <v>0</v>
      </c>
      <c r="K2299" s="179"/>
      <c r="L2299" s="183">
        <f t="shared" si="850"/>
        <v>0</v>
      </c>
      <c r="M2299" s="183">
        <f t="shared" si="850"/>
        <v>0</v>
      </c>
      <c r="N2299" s="184">
        <f t="shared" si="851"/>
        <v>0</v>
      </c>
      <c r="O2299" s="184">
        <f t="shared" si="852"/>
        <v>0</v>
      </c>
      <c r="P2299" s="181"/>
      <c r="Q2299" s="199"/>
      <c r="R2299" s="197" t="str">
        <f t="shared" si="834"/>
        <v/>
      </c>
      <c r="S2299" s="197" t="str">
        <f t="shared" si="840"/>
        <v/>
      </c>
    </row>
    <row r="2300" spans="1:19" ht="25.5" hidden="1">
      <c r="A2300" s="200">
        <v>91012</v>
      </c>
      <c r="B2300" s="205" t="s">
        <v>230</v>
      </c>
      <c r="C2300" s="127" t="s">
        <v>2504</v>
      </c>
      <c r="D2300" s="125" t="s">
        <v>274</v>
      </c>
      <c r="E2300" s="122">
        <v>311.5</v>
      </c>
      <c r="F2300" s="123">
        <f t="shared" si="847"/>
        <v>375.54</v>
      </c>
      <c r="G2300" s="206"/>
      <c r="H2300" s="183"/>
      <c r="I2300" s="182">
        <f t="shared" si="848"/>
        <v>0</v>
      </c>
      <c r="J2300" s="182">
        <f t="shared" si="849"/>
        <v>0</v>
      </c>
      <c r="K2300" s="179"/>
      <c r="L2300" s="183">
        <f t="shared" si="850"/>
        <v>0</v>
      </c>
      <c r="M2300" s="183">
        <f t="shared" si="850"/>
        <v>0</v>
      </c>
      <c r="N2300" s="184">
        <f t="shared" si="851"/>
        <v>0</v>
      </c>
      <c r="O2300" s="184">
        <f t="shared" si="852"/>
        <v>0</v>
      </c>
      <c r="P2300" s="181"/>
      <c r="Q2300" s="199"/>
      <c r="R2300" s="197" t="str">
        <f t="shared" si="834"/>
        <v/>
      </c>
      <c r="S2300" s="197" t="str">
        <f t="shared" si="840"/>
        <v/>
      </c>
    </row>
    <row r="2301" spans="1:19" ht="38.25" hidden="1">
      <c r="A2301" s="200">
        <v>91013</v>
      </c>
      <c r="B2301" s="205" t="s">
        <v>230</v>
      </c>
      <c r="C2301" s="127" t="s">
        <v>2505</v>
      </c>
      <c r="D2301" s="125" t="s">
        <v>274</v>
      </c>
      <c r="E2301" s="122">
        <v>660.39</v>
      </c>
      <c r="F2301" s="123">
        <f t="shared" si="847"/>
        <v>796.17</v>
      </c>
      <c r="G2301" s="206"/>
      <c r="H2301" s="183"/>
      <c r="I2301" s="182">
        <f t="shared" si="848"/>
        <v>0</v>
      </c>
      <c r="J2301" s="182">
        <f t="shared" si="849"/>
        <v>0</v>
      </c>
      <c r="K2301" s="179"/>
      <c r="L2301" s="183">
        <f t="shared" si="850"/>
        <v>0</v>
      </c>
      <c r="M2301" s="183">
        <f t="shared" si="850"/>
        <v>0</v>
      </c>
      <c r="N2301" s="184">
        <f t="shared" si="851"/>
        <v>0</v>
      </c>
      <c r="O2301" s="184">
        <f t="shared" si="852"/>
        <v>0</v>
      </c>
      <c r="P2301" s="181"/>
      <c r="Q2301" s="199"/>
      <c r="R2301" s="197" t="str">
        <f t="shared" si="834"/>
        <v/>
      </c>
      <c r="S2301" s="197" t="str">
        <f t="shared" si="840"/>
        <v/>
      </c>
    </row>
    <row r="2302" spans="1:19" ht="38.25" hidden="1">
      <c r="A2302" s="200">
        <v>91014</v>
      </c>
      <c r="B2302" s="205" t="s">
        <v>230</v>
      </c>
      <c r="C2302" s="127" t="s">
        <v>2506</v>
      </c>
      <c r="D2302" s="125" t="s">
        <v>274</v>
      </c>
      <c r="E2302" s="122">
        <v>610.66999999999996</v>
      </c>
      <c r="F2302" s="123">
        <f t="shared" si="847"/>
        <v>736.22</v>
      </c>
      <c r="G2302" s="206"/>
      <c r="H2302" s="183"/>
      <c r="I2302" s="182">
        <f t="shared" si="848"/>
        <v>0</v>
      </c>
      <c r="J2302" s="182">
        <f t="shared" si="849"/>
        <v>0</v>
      </c>
      <c r="K2302" s="179"/>
      <c r="L2302" s="183">
        <f t="shared" si="850"/>
        <v>0</v>
      </c>
      <c r="M2302" s="183">
        <f t="shared" si="850"/>
        <v>0</v>
      </c>
      <c r="N2302" s="184">
        <f t="shared" si="851"/>
        <v>0</v>
      </c>
      <c r="O2302" s="184">
        <f t="shared" si="852"/>
        <v>0</v>
      </c>
      <c r="P2302" s="181"/>
      <c r="Q2302" s="199"/>
      <c r="R2302" s="197" t="str">
        <f t="shared" si="834"/>
        <v/>
      </c>
      <c r="S2302" s="197" t="str">
        <f t="shared" si="840"/>
        <v/>
      </c>
    </row>
    <row r="2303" spans="1:19" ht="38.25" hidden="1">
      <c r="A2303" s="200">
        <v>91015</v>
      </c>
      <c r="B2303" s="205" t="s">
        <v>230</v>
      </c>
      <c r="C2303" s="127" t="s">
        <v>2507</v>
      </c>
      <c r="D2303" s="125" t="s">
        <v>274</v>
      </c>
      <c r="E2303" s="122">
        <v>701.4</v>
      </c>
      <c r="F2303" s="123">
        <f t="shared" si="847"/>
        <v>845.61</v>
      </c>
      <c r="G2303" s="206"/>
      <c r="H2303" s="183"/>
      <c r="I2303" s="182">
        <f t="shared" si="848"/>
        <v>0</v>
      </c>
      <c r="J2303" s="182">
        <f t="shared" si="849"/>
        <v>0</v>
      </c>
      <c r="K2303" s="179"/>
      <c r="L2303" s="183">
        <f t="shared" si="850"/>
        <v>0</v>
      </c>
      <c r="M2303" s="183">
        <f t="shared" si="850"/>
        <v>0</v>
      </c>
      <c r="N2303" s="184">
        <f t="shared" si="851"/>
        <v>0</v>
      </c>
      <c r="O2303" s="184">
        <f t="shared" si="852"/>
        <v>0</v>
      </c>
      <c r="P2303" s="181"/>
      <c r="Q2303" s="199"/>
      <c r="R2303" s="197" t="str">
        <f t="shared" si="834"/>
        <v/>
      </c>
      <c r="S2303" s="197" t="str">
        <f t="shared" si="840"/>
        <v/>
      </c>
    </row>
    <row r="2304" spans="1:19" ht="38.25" hidden="1">
      <c r="A2304" s="200">
        <v>91016</v>
      </c>
      <c r="B2304" s="205" t="s">
        <v>230</v>
      </c>
      <c r="C2304" s="127" t="s">
        <v>2508</v>
      </c>
      <c r="D2304" s="125" t="s">
        <v>274</v>
      </c>
      <c r="E2304" s="122">
        <v>689.76</v>
      </c>
      <c r="F2304" s="123">
        <f t="shared" si="847"/>
        <v>831.57</v>
      </c>
      <c r="G2304" s="206"/>
      <c r="H2304" s="183"/>
      <c r="I2304" s="182">
        <f t="shared" si="848"/>
        <v>0</v>
      </c>
      <c r="J2304" s="182">
        <f t="shared" si="849"/>
        <v>0</v>
      </c>
      <c r="K2304" s="179"/>
      <c r="L2304" s="183">
        <f t="shared" si="850"/>
        <v>0</v>
      </c>
      <c r="M2304" s="183">
        <f t="shared" si="850"/>
        <v>0</v>
      </c>
      <c r="N2304" s="184">
        <f t="shared" si="851"/>
        <v>0</v>
      </c>
      <c r="O2304" s="184">
        <f t="shared" si="852"/>
        <v>0</v>
      </c>
      <c r="P2304" s="181"/>
      <c r="Q2304" s="199"/>
      <c r="R2304" s="197" t="str">
        <f t="shared" si="834"/>
        <v/>
      </c>
      <c r="S2304" s="197" t="str">
        <f t="shared" si="840"/>
        <v/>
      </c>
    </row>
    <row r="2305" spans="1:19" hidden="1">
      <c r="A2305" s="118" t="s">
        <v>2509</v>
      </c>
      <c r="B2305" s="242"/>
      <c r="C2305" s="300" t="s">
        <v>2510</v>
      </c>
      <c r="D2305" s="121"/>
      <c r="E2305" s="276"/>
      <c r="F2305" s="277"/>
      <c r="G2305" s="253"/>
      <c r="H2305" s="253"/>
      <c r="I2305" s="254"/>
      <c r="J2305" s="255"/>
      <c r="K2305" s="179"/>
      <c r="L2305" s="290"/>
      <c r="M2305" s="253"/>
      <c r="N2305" s="254"/>
      <c r="O2305" s="255"/>
      <c r="P2305" s="181"/>
      <c r="Q2305" s="198" t="str">
        <f>IF(OR(SUM(J2306:J2325)&gt;0,SUM(O2306:O2325)&gt;0),"xx","")</f>
        <v/>
      </c>
      <c r="R2305" s="197" t="str">
        <f t="shared" si="834"/>
        <v/>
      </c>
      <c r="S2305" s="197" t="str">
        <f t="shared" si="840"/>
        <v/>
      </c>
    </row>
    <row r="2306" spans="1:19" ht="25.5" hidden="1">
      <c r="A2306" s="200">
        <v>90820</v>
      </c>
      <c r="B2306" s="205" t="s">
        <v>230</v>
      </c>
      <c r="C2306" s="127" t="s">
        <v>2511</v>
      </c>
      <c r="D2306" s="125" t="s">
        <v>274</v>
      </c>
      <c r="E2306" s="122">
        <v>280.32</v>
      </c>
      <c r="F2306" s="123">
        <f t="shared" ref="F2306:F2325" si="853">IF(E2306=0,0,ROUND(E2306*(1+E$10)*(1-E$11),2))</f>
        <v>337.95</v>
      </c>
      <c r="G2306" s="206"/>
      <c r="H2306" s="183"/>
      <c r="I2306" s="182">
        <f t="shared" ref="I2306:I2325" si="854">IF(ISBLANK(E2306),0,ROUND(F2306*G2306,2))</f>
        <v>0</v>
      </c>
      <c r="J2306" s="182">
        <f t="shared" ref="J2306:J2325" si="855">IF(ISBLANK(G2306),0,ROUND(G2306*H2306,2))</f>
        <v>0</v>
      </c>
      <c r="K2306" s="179"/>
      <c r="L2306" s="183">
        <f t="shared" ref="L2306:M2325" si="856">G2306</f>
        <v>0</v>
      </c>
      <c r="M2306" s="183">
        <f t="shared" si="856"/>
        <v>0</v>
      </c>
      <c r="N2306" s="184">
        <f t="shared" ref="N2306:N2325" si="857">IF(ISBLANK(E2306),0,ROUND(F2306*L2306,2))</f>
        <v>0</v>
      </c>
      <c r="O2306" s="184">
        <f t="shared" ref="O2306:O2325" si="858">IF(ISBLANK(L2306),0,ROUND(L2306*M2306,2))</f>
        <v>0</v>
      </c>
      <c r="P2306" s="181"/>
      <c r="Q2306" s="199"/>
      <c r="R2306" s="197" t="str">
        <f t="shared" si="834"/>
        <v/>
      </c>
      <c r="S2306" s="197" t="str">
        <f t="shared" si="840"/>
        <v/>
      </c>
    </row>
    <row r="2307" spans="1:19" ht="25.5" hidden="1">
      <c r="A2307" s="200">
        <v>90821</v>
      </c>
      <c r="B2307" s="205" t="s">
        <v>230</v>
      </c>
      <c r="C2307" s="127" t="s">
        <v>2512</v>
      </c>
      <c r="D2307" s="125" t="s">
        <v>274</v>
      </c>
      <c r="E2307" s="122">
        <v>304.06</v>
      </c>
      <c r="F2307" s="123">
        <f t="shared" si="853"/>
        <v>366.57</v>
      </c>
      <c r="G2307" s="206"/>
      <c r="H2307" s="183"/>
      <c r="I2307" s="182">
        <f t="shared" si="854"/>
        <v>0</v>
      </c>
      <c r="J2307" s="182">
        <f t="shared" si="855"/>
        <v>0</v>
      </c>
      <c r="K2307" s="179"/>
      <c r="L2307" s="183">
        <f t="shared" si="856"/>
        <v>0</v>
      </c>
      <c r="M2307" s="183">
        <f t="shared" si="856"/>
        <v>0</v>
      </c>
      <c r="N2307" s="184">
        <f t="shared" si="857"/>
        <v>0</v>
      </c>
      <c r="O2307" s="184">
        <f t="shared" si="858"/>
        <v>0</v>
      </c>
      <c r="P2307" s="181"/>
      <c r="Q2307" s="199"/>
      <c r="R2307" s="197" t="str">
        <f t="shared" si="834"/>
        <v/>
      </c>
      <c r="S2307" s="197" t="str">
        <f t="shared" si="840"/>
        <v/>
      </c>
    </row>
    <row r="2308" spans="1:19" ht="25.5" hidden="1">
      <c r="A2308" s="200">
        <v>90822</v>
      </c>
      <c r="B2308" s="205" t="s">
        <v>230</v>
      </c>
      <c r="C2308" s="127" t="s">
        <v>2513</v>
      </c>
      <c r="D2308" s="125" t="s">
        <v>274</v>
      </c>
      <c r="E2308" s="122">
        <v>301.14999999999998</v>
      </c>
      <c r="F2308" s="123">
        <f t="shared" si="853"/>
        <v>363.07</v>
      </c>
      <c r="G2308" s="206"/>
      <c r="H2308" s="183"/>
      <c r="I2308" s="182">
        <f t="shared" si="854"/>
        <v>0</v>
      </c>
      <c r="J2308" s="182">
        <f t="shared" si="855"/>
        <v>0</v>
      </c>
      <c r="K2308" s="179"/>
      <c r="L2308" s="183">
        <f t="shared" si="856"/>
        <v>0</v>
      </c>
      <c r="M2308" s="183">
        <f t="shared" si="856"/>
        <v>0</v>
      </c>
      <c r="N2308" s="184">
        <f t="shared" si="857"/>
        <v>0</v>
      </c>
      <c r="O2308" s="184">
        <f t="shared" si="858"/>
        <v>0</v>
      </c>
      <c r="P2308" s="181"/>
      <c r="Q2308" s="199"/>
      <c r="R2308" s="197" t="str">
        <f t="shared" si="834"/>
        <v/>
      </c>
      <c r="S2308" s="197" t="str">
        <f t="shared" si="840"/>
        <v/>
      </c>
    </row>
    <row r="2309" spans="1:19" ht="25.5" hidden="1">
      <c r="A2309" s="200">
        <v>90823</v>
      </c>
      <c r="B2309" s="205" t="s">
        <v>230</v>
      </c>
      <c r="C2309" s="127" t="s">
        <v>2514</v>
      </c>
      <c r="D2309" s="125" t="s">
        <v>274</v>
      </c>
      <c r="E2309" s="122">
        <v>316.33</v>
      </c>
      <c r="F2309" s="123">
        <f t="shared" si="853"/>
        <v>381.37</v>
      </c>
      <c r="G2309" s="206"/>
      <c r="H2309" s="183"/>
      <c r="I2309" s="182">
        <f t="shared" si="854"/>
        <v>0</v>
      </c>
      <c r="J2309" s="182">
        <f t="shared" si="855"/>
        <v>0</v>
      </c>
      <c r="K2309" s="179"/>
      <c r="L2309" s="183">
        <f t="shared" si="856"/>
        <v>0</v>
      </c>
      <c r="M2309" s="183">
        <f t="shared" si="856"/>
        <v>0</v>
      </c>
      <c r="N2309" s="184">
        <f t="shared" si="857"/>
        <v>0</v>
      </c>
      <c r="O2309" s="184">
        <f t="shared" si="858"/>
        <v>0</v>
      </c>
      <c r="P2309" s="181"/>
      <c r="Q2309" s="199"/>
      <c r="R2309" s="197" t="str">
        <f t="shared" si="834"/>
        <v/>
      </c>
      <c r="S2309" s="197" t="str">
        <f t="shared" si="840"/>
        <v/>
      </c>
    </row>
    <row r="2310" spans="1:19" ht="51" hidden="1">
      <c r="A2310" s="200">
        <v>90841</v>
      </c>
      <c r="B2310" s="205" t="s">
        <v>230</v>
      </c>
      <c r="C2310" s="127" t="s">
        <v>2515</v>
      </c>
      <c r="D2310" s="125" t="s">
        <v>274</v>
      </c>
      <c r="E2310" s="122">
        <v>732.52</v>
      </c>
      <c r="F2310" s="123">
        <f t="shared" si="853"/>
        <v>883.13</v>
      </c>
      <c r="G2310" s="206"/>
      <c r="H2310" s="183"/>
      <c r="I2310" s="182">
        <f t="shared" si="854"/>
        <v>0</v>
      </c>
      <c r="J2310" s="182">
        <f t="shared" si="855"/>
        <v>0</v>
      </c>
      <c r="K2310" s="179"/>
      <c r="L2310" s="183">
        <f t="shared" si="856"/>
        <v>0</v>
      </c>
      <c r="M2310" s="183">
        <f t="shared" si="856"/>
        <v>0</v>
      </c>
      <c r="N2310" s="184">
        <f t="shared" si="857"/>
        <v>0</v>
      </c>
      <c r="O2310" s="184">
        <f t="shared" si="858"/>
        <v>0</v>
      </c>
      <c r="P2310" s="181"/>
      <c r="Q2310" s="199"/>
      <c r="R2310" s="197" t="str">
        <f t="shared" si="834"/>
        <v/>
      </c>
      <c r="S2310" s="197" t="str">
        <f t="shared" si="840"/>
        <v/>
      </c>
    </row>
    <row r="2311" spans="1:19" ht="51" hidden="1">
      <c r="A2311" s="200">
        <v>90842</v>
      </c>
      <c r="B2311" s="205" t="s">
        <v>230</v>
      </c>
      <c r="C2311" s="127" t="s">
        <v>2516</v>
      </c>
      <c r="D2311" s="125" t="s">
        <v>274</v>
      </c>
      <c r="E2311" s="122">
        <v>764.71</v>
      </c>
      <c r="F2311" s="123">
        <f t="shared" si="853"/>
        <v>921.93</v>
      </c>
      <c r="G2311" s="206"/>
      <c r="H2311" s="183"/>
      <c r="I2311" s="182">
        <f t="shared" si="854"/>
        <v>0</v>
      </c>
      <c r="J2311" s="182">
        <f t="shared" si="855"/>
        <v>0</v>
      </c>
      <c r="K2311" s="179"/>
      <c r="L2311" s="183">
        <f t="shared" si="856"/>
        <v>0</v>
      </c>
      <c r="M2311" s="183">
        <f t="shared" si="856"/>
        <v>0</v>
      </c>
      <c r="N2311" s="184">
        <f t="shared" si="857"/>
        <v>0</v>
      </c>
      <c r="O2311" s="184">
        <f t="shared" si="858"/>
        <v>0</v>
      </c>
      <c r="P2311" s="181"/>
      <c r="Q2311" s="199"/>
      <c r="R2311" s="197" t="str">
        <f t="shared" si="834"/>
        <v/>
      </c>
      <c r="S2311" s="197" t="str">
        <f t="shared" si="840"/>
        <v/>
      </c>
    </row>
    <row r="2312" spans="1:19" ht="51" hidden="1">
      <c r="A2312" s="200">
        <v>90843</v>
      </c>
      <c r="B2312" s="205" t="s">
        <v>230</v>
      </c>
      <c r="C2312" s="127" t="s">
        <v>2517</v>
      </c>
      <c r="D2312" s="125" t="s">
        <v>274</v>
      </c>
      <c r="E2312" s="122">
        <v>777.95</v>
      </c>
      <c r="F2312" s="123">
        <f t="shared" si="853"/>
        <v>937.9</v>
      </c>
      <c r="G2312" s="206"/>
      <c r="H2312" s="183"/>
      <c r="I2312" s="182">
        <f t="shared" si="854"/>
        <v>0</v>
      </c>
      <c r="J2312" s="182">
        <f t="shared" si="855"/>
        <v>0</v>
      </c>
      <c r="K2312" s="179"/>
      <c r="L2312" s="183">
        <f t="shared" si="856"/>
        <v>0</v>
      </c>
      <c r="M2312" s="183">
        <f t="shared" si="856"/>
        <v>0</v>
      </c>
      <c r="N2312" s="184">
        <f t="shared" si="857"/>
        <v>0</v>
      </c>
      <c r="O2312" s="184">
        <f t="shared" si="858"/>
        <v>0</v>
      </c>
      <c r="P2312" s="181"/>
      <c r="Q2312" s="199"/>
      <c r="R2312" s="197" t="str">
        <f t="shared" si="834"/>
        <v/>
      </c>
      <c r="S2312" s="197" t="str">
        <f t="shared" si="840"/>
        <v/>
      </c>
    </row>
    <row r="2313" spans="1:19" ht="51" hidden="1">
      <c r="A2313" s="200">
        <v>90844</v>
      </c>
      <c r="B2313" s="205" t="s">
        <v>230</v>
      </c>
      <c r="C2313" s="127" t="s">
        <v>2518</v>
      </c>
      <c r="D2313" s="125" t="s">
        <v>274</v>
      </c>
      <c r="E2313" s="122">
        <v>794.61</v>
      </c>
      <c r="F2313" s="123">
        <f t="shared" si="853"/>
        <v>957.98</v>
      </c>
      <c r="G2313" s="206"/>
      <c r="H2313" s="183"/>
      <c r="I2313" s="182">
        <f t="shared" si="854"/>
        <v>0</v>
      </c>
      <c r="J2313" s="182">
        <f t="shared" si="855"/>
        <v>0</v>
      </c>
      <c r="K2313" s="179"/>
      <c r="L2313" s="183">
        <f t="shared" si="856"/>
        <v>0</v>
      </c>
      <c r="M2313" s="183">
        <f t="shared" si="856"/>
        <v>0</v>
      </c>
      <c r="N2313" s="184">
        <f t="shared" si="857"/>
        <v>0</v>
      </c>
      <c r="O2313" s="184">
        <f t="shared" si="858"/>
        <v>0</v>
      </c>
      <c r="P2313" s="181"/>
      <c r="Q2313" s="199"/>
      <c r="R2313" s="197" t="str">
        <f t="shared" si="834"/>
        <v/>
      </c>
      <c r="S2313" s="197" t="str">
        <f t="shared" si="840"/>
        <v/>
      </c>
    </row>
    <row r="2314" spans="1:19" ht="38.25" hidden="1">
      <c r="A2314" s="200">
        <v>90847</v>
      </c>
      <c r="B2314" s="205" t="s">
        <v>230</v>
      </c>
      <c r="C2314" s="127" t="s">
        <v>2519</v>
      </c>
      <c r="D2314" s="125" t="s">
        <v>274</v>
      </c>
      <c r="E2314" s="122">
        <v>654.13</v>
      </c>
      <c r="F2314" s="123">
        <f t="shared" si="853"/>
        <v>788.62</v>
      </c>
      <c r="G2314" s="206"/>
      <c r="H2314" s="183"/>
      <c r="I2314" s="182">
        <f t="shared" si="854"/>
        <v>0</v>
      </c>
      <c r="J2314" s="182">
        <f t="shared" si="855"/>
        <v>0</v>
      </c>
      <c r="K2314" s="179"/>
      <c r="L2314" s="183">
        <f t="shared" si="856"/>
        <v>0</v>
      </c>
      <c r="M2314" s="183">
        <f t="shared" si="856"/>
        <v>0</v>
      </c>
      <c r="N2314" s="184">
        <f t="shared" si="857"/>
        <v>0</v>
      </c>
      <c r="O2314" s="184">
        <f t="shared" si="858"/>
        <v>0</v>
      </c>
      <c r="P2314" s="181"/>
      <c r="Q2314" s="199"/>
      <c r="R2314" s="197" t="str">
        <f t="shared" si="834"/>
        <v/>
      </c>
      <c r="S2314" s="197" t="str">
        <f t="shared" si="840"/>
        <v/>
      </c>
    </row>
    <row r="2315" spans="1:19" ht="38.25" hidden="1">
      <c r="A2315" s="200">
        <v>90848</v>
      </c>
      <c r="B2315" s="205" t="s">
        <v>230</v>
      </c>
      <c r="C2315" s="127" t="s">
        <v>2520</v>
      </c>
      <c r="D2315" s="125" t="s">
        <v>274</v>
      </c>
      <c r="E2315" s="122">
        <v>679.35</v>
      </c>
      <c r="F2315" s="123">
        <f t="shared" si="853"/>
        <v>819.02</v>
      </c>
      <c r="G2315" s="206"/>
      <c r="H2315" s="183"/>
      <c r="I2315" s="182">
        <f t="shared" si="854"/>
        <v>0</v>
      </c>
      <c r="J2315" s="182">
        <f t="shared" si="855"/>
        <v>0</v>
      </c>
      <c r="K2315" s="179"/>
      <c r="L2315" s="183">
        <f t="shared" si="856"/>
        <v>0</v>
      </c>
      <c r="M2315" s="183">
        <f t="shared" si="856"/>
        <v>0</v>
      </c>
      <c r="N2315" s="184">
        <f t="shared" si="857"/>
        <v>0</v>
      </c>
      <c r="O2315" s="184">
        <f t="shared" si="858"/>
        <v>0</v>
      </c>
      <c r="P2315" s="181"/>
      <c r="Q2315" s="199"/>
      <c r="R2315" s="197" t="str">
        <f t="shared" si="834"/>
        <v/>
      </c>
      <c r="S2315" s="197" t="str">
        <f t="shared" si="840"/>
        <v/>
      </c>
    </row>
    <row r="2316" spans="1:19" ht="38.25" hidden="1">
      <c r="A2316" s="200">
        <v>90849</v>
      </c>
      <c r="B2316" s="205" t="s">
        <v>230</v>
      </c>
      <c r="C2316" s="127" t="s">
        <v>2521</v>
      </c>
      <c r="D2316" s="125" t="s">
        <v>274</v>
      </c>
      <c r="E2316" s="122">
        <v>677.93</v>
      </c>
      <c r="F2316" s="123">
        <f t="shared" si="853"/>
        <v>817.31</v>
      </c>
      <c r="G2316" s="206"/>
      <c r="H2316" s="183"/>
      <c r="I2316" s="182">
        <f t="shared" si="854"/>
        <v>0</v>
      </c>
      <c r="J2316" s="182">
        <f t="shared" si="855"/>
        <v>0</v>
      </c>
      <c r="K2316" s="179"/>
      <c r="L2316" s="183">
        <f t="shared" si="856"/>
        <v>0</v>
      </c>
      <c r="M2316" s="183">
        <f t="shared" si="856"/>
        <v>0</v>
      </c>
      <c r="N2316" s="184">
        <f t="shared" si="857"/>
        <v>0</v>
      </c>
      <c r="O2316" s="184">
        <f t="shared" si="858"/>
        <v>0</v>
      </c>
      <c r="P2316" s="181"/>
      <c r="Q2316" s="199"/>
      <c r="R2316" s="197" t="str">
        <f t="shared" si="834"/>
        <v/>
      </c>
      <c r="S2316" s="197" t="str">
        <f t="shared" si="840"/>
        <v/>
      </c>
    </row>
    <row r="2317" spans="1:19" ht="38.25" hidden="1">
      <c r="A2317" s="200">
        <v>90850</v>
      </c>
      <c r="B2317" s="205" t="s">
        <v>230</v>
      </c>
      <c r="C2317" s="127" t="s">
        <v>2522</v>
      </c>
      <c r="D2317" s="125" t="s">
        <v>274</v>
      </c>
      <c r="E2317" s="122">
        <v>694.59</v>
      </c>
      <c r="F2317" s="123">
        <f t="shared" si="853"/>
        <v>837.4</v>
      </c>
      <c r="G2317" s="206"/>
      <c r="H2317" s="183"/>
      <c r="I2317" s="182">
        <f t="shared" si="854"/>
        <v>0</v>
      </c>
      <c r="J2317" s="182">
        <f t="shared" si="855"/>
        <v>0</v>
      </c>
      <c r="K2317" s="179"/>
      <c r="L2317" s="183">
        <f t="shared" si="856"/>
        <v>0</v>
      </c>
      <c r="M2317" s="183">
        <f t="shared" si="856"/>
        <v>0</v>
      </c>
      <c r="N2317" s="184">
        <f t="shared" si="857"/>
        <v>0</v>
      </c>
      <c r="O2317" s="184">
        <f t="shared" si="858"/>
        <v>0</v>
      </c>
      <c r="P2317" s="181"/>
      <c r="Q2317" s="199"/>
      <c r="R2317" s="197" t="str">
        <f t="shared" si="834"/>
        <v/>
      </c>
      <c r="S2317" s="197" t="str">
        <f t="shared" si="840"/>
        <v/>
      </c>
    </row>
    <row r="2318" spans="1:19" ht="51" hidden="1">
      <c r="A2318" s="200">
        <v>91312</v>
      </c>
      <c r="B2318" s="205" t="s">
        <v>230</v>
      </c>
      <c r="C2318" s="127" t="s">
        <v>2523</v>
      </c>
      <c r="D2318" s="125" t="s">
        <v>274</v>
      </c>
      <c r="E2318" s="122">
        <v>646.79</v>
      </c>
      <c r="F2318" s="123">
        <f t="shared" si="853"/>
        <v>779.77</v>
      </c>
      <c r="G2318" s="206"/>
      <c r="H2318" s="183"/>
      <c r="I2318" s="182">
        <f t="shared" si="854"/>
        <v>0</v>
      </c>
      <c r="J2318" s="182">
        <f t="shared" si="855"/>
        <v>0</v>
      </c>
      <c r="K2318" s="179"/>
      <c r="L2318" s="183">
        <f t="shared" si="856"/>
        <v>0</v>
      </c>
      <c r="M2318" s="183">
        <f t="shared" si="856"/>
        <v>0</v>
      </c>
      <c r="N2318" s="184">
        <f t="shared" si="857"/>
        <v>0</v>
      </c>
      <c r="O2318" s="184">
        <f t="shared" si="858"/>
        <v>0</v>
      </c>
      <c r="P2318" s="181"/>
      <c r="Q2318" s="199"/>
      <c r="R2318" s="197" t="str">
        <f t="shared" si="834"/>
        <v/>
      </c>
      <c r="S2318" s="197" t="str">
        <f t="shared" si="840"/>
        <v/>
      </c>
    </row>
    <row r="2319" spans="1:19" ht="51" hidden="1">
      <c r="A2319" s="200">
        <v>91313</v>
      </c>
      <c r="B2319" s="205" t="s">
        <v>230</v>
      </c>
      <c r="C2319" s="127" t="s">
        <v>2524</v>
      </c>
      <c r="D2319" s="125" t="s">
        <v>274</v>
      </c>
      <c r="E2319" s="122">
        <v>674.63</v>
      </c>
      <c r="F2319" s="123">
        <f t="shared" si="853"/>
        <v>813.33</v>
      </c>
      <c r="G2319" s="206"/>
      <c r="H2319" s="183"/>
      <c r="I2319" s="182">
        <f t="shared" si="854"/>
        <v>0</v>
      </c>
      <c r="J2319" s="182">
        <f t="shared" si="855"/>
        <v>0</v>
      </c>
      <c r="K2319" s="179"/>
      <c r="L2319" s="183">
        <f t="shared" si="856"/>
        <v>0</v>
      </c>
      <c r="M2319" s="183">
        <f t="shared" si="856"/>
        <v>0</v>
      </c>
      <c r="N2319" s="184">
        <f t="shared" si="857"/>
        <v>0</v>
      </c>
      <c r="O2319" s="184">
        <f t="shared" si="858"/>
        <v>0</v>
      </c>
      <c r="P2319" s="181"/>
      <c r="Q2319" s="199"/>
      <c r="R2319" s="197" t="str">
        <f t="shared" si="834"/>
        <v/>
      </c>
      <c r="S2319" s="197" t="str">
        <f t="shared" si="840"/>
        <v/>
      </c>
    </row>
    <row r="2320" spans="1:19" ht="51" hidden="1">
      <c r="A2320" s="200">
        <v>91314</v>
      </c>
      <c r="B2320" s="205" t="s">
        <v>230</v>
      </c>
      <c r="C2320" s="127" t="s">
        <v>2525</v>
      </c>
      <c r="D2320" s="125" t="s">
        <v>274</v>
      </c>
      <c r="E2320" s="122">
        <v>688.64</v>
      </c>
      <c r="F2320" s="123">
        <f t="shared" si="853"/>
        <v>830.22</v>
      </c>
      <c r="G2320" s="206"/>
      <c r="H2320" s="183"/>
      <c r="I2320" s="182">
        <f t="shared" si="854"/>
        <v>0</v>
      </c>
      <c r="J2320" s="182">
        <f t="shared" si="855"/>
        <v>0</v>
      </c>
      <c r="K2320" s="179"/>
      <c r="L2320" s="183">
        <f t="shared" si="856"/>
        <v>0</v>
      </c>
      <c r="M2320" s="183">
        <f t="shared" si="856"/>
        <v>0</v>
      </c>
      <c r="N2320" s="184">
        <f t="shared" si="857"/>
        <v>0</v>
      </c>
      <c r="O2320" s="184">
        <f t="shared" si="858"/>
        <v>0</v>
      </c>
      <c r="P2320" s="181"/>
      <c r="Q2320" s="199"/>
      <c r="R2320" s="197" t="str">
        <f t="shared" si="834"/>
        <v/>
      </c>
      <c r="S2320" s="197" t="str">
        <f t="shared" si="840"/>
        <v/>
      </c>
    </row>
    <row r="2321" spans="1:19" ht="51" hidden="1">
      <c r="A2321" s="200">
        <v>91315</v>
      </c>
      <c r="B2321" s="205" t="s">
        <v>230</v>
      </c>
      <c r="C2321" s="127" t="s">
        <v>2526</v>
      </c>
      <c r="D2321" s="125" t="s">
        <v>274</v>
      </c>
      <c r="E2321" s="122">
        <v>705.05</v>
      </c>
      <c r="F2321" s="123">
        <f t="shared" si="853"/>
        <v>850.01</v>
      </c>
      <c r="G2321" s="206"/>
      <c r="H2321" s="183"/>
      <c r="I2321" s="182">
        <f t="shared" si="854"/>
        <v>0</v>
      </c>
      <c r="J2321" s="182">
        <f t="shared" si="855"/>
        <v>0</v>
      </c>
      <c r="K2321" s="179"/>
      <c r="L2321" s="183">
        <f t="shared" si="856"/>
        <v>0</v>
      </c>
      <c r="M2321" s="183">
        <f t="shared" si="856"/>
        <v>0</v>
      </c>
      <c r="N2321" s="184">
        <f t="shared" si="857"/>
        <v>0</v>
      </c>
      <c r="O2321" s="184">
        <f t="shared" si="858"/>
        <v>0</v>
      </c>
      <c r="P2321" s="181"/>
      <c r="Q2321" s="199"/>
      <c r="R2321" s="197" t="str">
        <f t="shared" si="834"/>
        <v/>
      </c>
      <c r="S2321" s="197" t="str">
        <f t="shared" si="840"/>
        <v/>
      </c>
    </row>
    <row r="2322" spans="1:19" ht="38.25" hidden="1">
      <c r="A2322" s="200">
        <v>91318</v>
      </c>
      <c r="B2322" s="205" t="s">
        <v>230</v>
      </c>
      <c r="C2322" s="127" t="s">
        <v>2527</v>
      </c>
      <c r="D2322" s="125" t="s">
        <v>274</v>
      </c>
      <c r="E2322" s="122">
        <v>589.69000000000005</v>
      </c>
      <c r="F2322" s="123">
        <f t="shared" si="853"/>
        <v>710.93</v>
      </c>
      <c r="G2322" s="206"/>
      <c r="H2322" s="183"/>
      <c r="I2322" s="182">
        <f t="shared" si="854"/>
        <v>0</v>
      </c>
      <c r="J2322" s="182">
        <f t="shared" si="855"/>
        <v>0</v>
      </c>
      <c r="K2322" s="179"/>
      <c r="L2322" s="183">
        <f t="shared" si="856"/>
        <v>0</v>
      </c>
      <c r="M2322" s="183">
        <f t="shared" si="856"/>
        <v>0</v>
      </c>
      <c r="N2322" s="184">
        <f t="shared" si="857"/>
        <v>0</v>
      </c>
      <c r="O2322" s="184">
        <f t="shared" si="858"/>
        <v>0</v>
      </c>
      <c r="P2322" s="181"/>
      <c r="Q2322" s="199"/>
      <c r="R2322" s="197" t="str">
        <f t="shared" si="834"/>
        <v/>
      </c>
      <c r="S2322" s="197" t="str">
        <f t="shared" si="840"/>
        <v/>
      </c>
    </row>
    <row r="2323" spans="1:19" ht="38.25" hidden="1">
      <c r="A2323" s="200">
        <v>91319</v>
      </c>
      <c r="B2323" s="205" t="s">
        <v>230</v>
      </c>
      <c r="C2323" s="127" t="s">
        <v>2528</v>
      </c>
      <c r="D2323" s="125" t="s">
        <v>274</v>
      </c>
      <c r="E2323" s="122">
        <v>614.66</v>
      </c>
      <c r="F2323" s="123">
        <f t="shared" si="853"/>
        <v>741.03</v>
      </c>
      <c r="G2323" s="206"/>
      <c r="H2323" s="183"/>
      <c r="I2323" s="182">
        <f t="shared" si="854"/>
        <v>0</v>
      </c>
      <c r="J2323" s="182">
        <f t="shared" si="855"/>
        <v>0</v>
      </c>
      <c r="K2323" s="179"/>
      <c r="L2323" s="183">
        <f t="shared" si="856"/>
        <v>0</v>
      </c>
      <c r="M2323" s="183">
        <f t="shared" si="856"/>
        <v>0</v>
      </c>
      <c r="N2323" s="184">
        <f t="shared" si="857"/>
        <v>0</v>
      </c>
      <c r="O2323" s="184">
        <f t="shared" si="858"/>
        <v>0</v>
      </c>
      <c r="P2323" s="181"/>
      <c r="Q2323" s="199"/>
      <c r="R2323" s="197" t="str">
        <f t="shared" si="834"/>
        <v/>
      </c>
      <c r="S2323" s="197" t="str">
        <f t="shared" si="840"/>
        <v/>
      </c>
    </row>
    <row r="2324" spans="1:19" ht="38.25" hidden="1">
      <c r="A2324" s="200">
        <v>91320</v>
      </c>
      <c r="B2324" s="205" t="s">
        <v>230</v>
      </c>
      <c r="C2324" s="127" t="s">
        <v>2529</v>
      </c>
      <c r="D2324" s="125" t="s">
        <v>274</v>
      </c>
      <c r="E2324" s="122">
        <v>612.98</v>
      </c>
      <c r="F2324" s="123">
        <f t="shared" si="853"/>
        <v>739.01</v>
      </c>
      <c r="G2324" s="206"/>
      <c r="H2324" s="183"/>
      <c r="I2324" s="182">
        <f t="shared" si="854"/>
        <v>0</v>
      </c>
      <c r="J2324" s="182">
        <f t="shared" si="855"/>
        <v>0</v>
      </c>
      <c r="K2324" s="179"/>
      <c r="L2324" s="183">
        <f t="shared" si="856"/>
        <v>0</v>
      </c>
      <c r="M2324" s="183">
        <f t="shared" si="856"/>
        <v>0</v>
      </c>
      <c r="N2324" s="184">
        <f t="shared" si="857"/>
        <v>0</v>
      </c>
      <c r="O2324" s="184">
        <f t="shared" si="858"/>
        <v>0</v>
      </c>
      <c r="P2324" s="181"/>
      <c r="Q2324" s="199"/>
      <c r="R2324" s="197" t="str">
        <f t="shared" si="834"/>
        <v/>
      </c>
      <c r="S2324" s="197" t="str">
        <f t="shared" si="840"/>
        <v/>
      </c>
    </row>
    <row r="2325" spans="1:19" ht="38.25" hidden="1">
      <c r="A2325" s="200">
        <v>91321</v>
      </c>
      <c r="B2325" s="205" t="s">
        <v>230</v>
      </c>
      <c r="C2325" s="127" t="s">
        <v>2530</v>
      </c>
      <c r="D2325" s="125" t="s">
        <v>274</v>
      </c>
      <c r="E2325" s="122">
        <v>629.39</v>
      </c>
      <c r="F2325" s="123">
        <f t="shared" si="853"/>
        <v>758.79</v>
      </c>
      <c r="G2325" s="206"/>
      <c r="H2325" s="183"/>
      <c r="I2325" s="182">
        <f t="shared" si="854"/>
        <v>0</v>
      </c>
      <c r="J2325" s="182">
        <f t="shared" si="855"/>
        <v>0</v>
      </c>
      <c r="K2325" s="179"/>
      <c r="L2325" s="183">
        <f t="shared" si="856"/>
        <v>0</v>
      </c>
      <c r="M2325" s="183">
        <f t="shared" si="856"/>
        <v>0</v>
      </c>
      <c r="N2325" s="184">
        <f t="shared" si="857"/>
        <v>0</v>
      </c>
      <c r="O2325" s="184">
        <f t="shared" si="858"/>
        <v>0</v>
      </c>
      <c r="P2325" s="181"/>
      <c r="Q2325" s="199"/>
      <c r="R2325" s="197" t="str">
        <f t="shared" si="834"/>
        <v/>
      </c>
      <c r="S2325" s="197" t="str">
        <f t="shared" si="840"/>
        <v/>
      </c>
    </row>
    <row r="2326" spans="1:19" hidden="1">
      <c r="A2326" s="118" t="s">
        <v>2531</v>
      </c>
      <c r="B2326" s="309"/>
      <c r="C2326" s="278" t="s">
        <v>2532</v>
      </c>
      <c r="D2326" s="121"/>
      <c r="E2326" s="276"/>
      <c r="F2326" s="277"/>
      <c r="G2326" s="253"/>
      <c r="H2326" s="253"/>
      <c r="I2326" s="254"/>
      <c r="J2326" s="255"/>
      <c r="K2326" s="179"/>
      <c r="L2326" s="290"/>
      <c r="M2326" s="253"/>
      <c r="N2326" s="254"/>
      <c r="O2326" s="255"/>
      <c r="P2326" s="181"/>
      <c r="Q2326" s="198" t="str">
        <f>IF(OR(SUM(J2327:J2329)&gt;0,SUM(O2327:O2329)&gt;0),"xx","")</f>
        <v/>
      </c>
      <c r="R2326" s="197" t="str">
        <f t="shared" si="834"/>
        <v/>
      </c>
      <c r="S2326" s="197" t="str">
        <f t="shared" si="840"/>
        <v/>
      </c>
    </row>
    <row r="2327" spans="1:19" ht="25.5" hidden="1">
      <c r="A2327" s="200">
        <v>91299</v>
      </c>
      <c r="B2327" s="205" t="s">
        <v>230</v>
      </c>
      <c r="C2327" s="127" t="s">
        <v>2533</v>
      </c>
      <c r="D2327" s="125" t="s">
        <v>274</v>
      </c>
      <c r="E2327" s="122">
        <v>741.93</v>
      </c>
      <c r="F2327" s="123">
        <f>IF(E2327=0,0,ROUND(E2327*(1+E$10)*(1-E$11),2))</f>
        <v>894.47</v>
      </c>
      <c r="G2327" s="206"/>
      <c r="H2327" s="183"/>
      <c r="I2327" s="182">
        <f t="shared" ref="I2327:I2329" si="859">IF(ISBLANK(E2327),0,ROUND(F2327*G2327,2))</f>
        <v>0</v>
      </c>
      <c r="J2327" s="182">
        <f t="shared" ref="J2327:J2329" si="860">IF(ISBLANK(G2327),0,ROUND(G2327*H2327,2))</f>
        <v>0</v>
      </c>
      <c r="K2327" s="179"/>
      <c r="L2327" s="183">
        <f t="shared" ref="L2327:M2329" si="861">G2327</f>
        <v>0</v>
      </c>
      <c r="M2327" s="183">
        <f t="shared" si="861"/>
        <v>0</v>
      </c>
      <c r="N2327" s="184">
        <f t="shared" ref="N2327:N2329" si="862">IF(ISBLANK(E2327),0,ROUND(F2327*L2327,2))</f>
        <v>0</v>
      </c>
      <c r="O2327" s="184">
        <f t="shared" ref="O2327:O2329" si="863">IF(ISBLANK(L2327),0,ROUND(L2327*M2327,2))</f>
        <v>0</v>
      </c>
      <c r="P2327" s="181"/>
      <c r="Q2327" s="199"/>
      <c r="R2327" s="197" t="str">
        <f t="shared" si="834"/>
        <v/>
      </c>
      <c r="S2327" s="197" t="str">
        <f t="shared" si="840"/>
        <v/>
      </c>
    </row>
    <row r="2328" spans="1:19" ht="38.25" hidden="1">
      <c r="A2328" s="200">
        <v>91336</v>
      </c>
      <c r="B2328" s="205" t="s">
        <v>230</v>
      </c>
      <c r="C2328" s="127" t="s">
        <v>2534</v>
      </c>
      <c r="D2328" s="125" t="s">
        <v>274</v>
      </c>
      <c r="E2328" s="122">
        <v>1118.71</v>
      </c>
      <c r="F2328" s="123">
        <f>IF(E2328=0,0,ROUND(E2328*(1+E$10)*(1-E$11),2))</f>
        <v>1348.72</v>
      </c>
      <c r="G2328" s="206"/>
      <c r="H2328" s="183"/>
      <c r="I2328" s="182">
        <f t="shared" si="859"/>
        <v>0</v>
      </c>
      <c r="J2328" s="182">
        <f t="shared" si="860"/>
        <v>0</v>
      </c>
      <c r="K2328" s="179"/>
      <c r="L2328" s="183">
        <f t="shared" si="861"/>
        <v>0</v>
      </c>
      <c r="M2328" s="183">
        <f t="shared" si="861"/>
        <v>0</v>
      </c>
      <c r="N2328" s="184">
        <f t="shared" si="862"/>
        <v>0</v>
      </c>
      <c r="O2328" s="184">
        <f t="shared" si="863"/>
        <v>0</v>
      </c>
      <c r="P2328" s="181"/>
      <c r="Q2328" s="199"/>
      <c r="R2328" s="197" t="str">
        <f t="shared" si="834"/>
        <v/>
      </c>
      <c r="S2328" s="197" t="str">
        <f t="shared" si="840"/>
        <v/>
      </c>
    </row>
    <row r="2329" spans="1:19" ht="38.25" hidden="1">
      <c r="A2329" s="200">
        <v>91337</v>
      </c>
      <c r="B2329" s="205" t="s">
        <v>230</v>
      </c>
      <c r="C2329" s="127" t="s">
        <v>2535</v>
      </c>
      <c r="D2329" s="125" t="s">
        <v>274</v>
      </c>
      <c r="E2329" s="122">
        <v>1053.76</v>
      </c>
      <c r="F2329" s="123">
        <f>IF(E2329=0,0,ROUND(E2329*(1+E$10)*(1-E$11),2))</f>
        <v>1270.4100000000001</v>
      </c>
      <c r="G2329" s="206"/>
      <c r="H2329" s="183"/>
      <c r="I2329" s="182">
        <f t="shared" si="859"/>
        <v>0</v>
      </c>
      <c r="J2329" s="182">
        <f t="shared" si="860"/>
        <v>0</v>
      </c>
      <c r="K2329" s="179"/>
      <c r="L2329" s="183">
        <f t="shared" si="861"/>
        <v>0</v>
      </c>
      <c r="M2329" s="183">
        <f t="shared" si="861"/>
        <v>0</v>
      </c>
      <c r="N2329" s="184">
        <f t="shared" si="862"/>
        <v>0</v>
      </c>
      <c r="O2329" s="184">
        <f t="shared" si="863"/>
        <v>0</v>
      </c>
      <c r="P2329" s="181"/>
      <c r="Q2329" s="199"/>
      <c r="R2329" s="197" t="str">
        <f t="shared" si="834"/>
        <v/>
      </c>
      <c r="S2329" s="197" t="str">
        <f t="shared" si="840"/>
        <v/>
      </c>
    </row>
    <row r="2330" spans="1:19" hidden="1">
      <c r="A2330" s="118" t="s">
        <v>2536</v>
      </c>
      <c r="B2330" s="309"/>
      <c r="C2330" s="278" t="s">
        <v>2537</v>
      </c>
      <c r="D2330" s="121"/>
      <c r="E2330" s="276"/>
      <c r="F2330" s="277"/>
      <c r="G2330" s="253"/>
      <c r="H2330" s="253"/>
      <c r="I2330" s="254"/>
      <c r="J2330" s="255"/>
      <c r="K2330" s="179"/>
      <c r="L2330" s="290"/>
      <c r="M2330" s="253"/>
      <c r="N2330" s="254"/>
      <c r="O2330" s="255"/>
      <c r="P2330" s="181"/>
      <c r="Q2330" s="198" t="str">
        <f>IF(OR(SUM(J2331:J2335)&gt;0,SUM(O2331:O2335)&gt;0),"xx","")</f>
        <v/>
      </c>
      <c r="R2330" s="197" t="str">
        <f t="shared" si="834"/>
        <v/>
      </c>
      <c r="S2330" s="197" t="str">
        <f t="shared" si="840"/>
        <v/>
      </c>
    </row>
    <row r="2331" spans="1:19" ht="38.25" hidden="1">
      <c r="A2331" s="200">
        <v>90788</v>
      </c>
      <c r="B2331" s="205" t="s">
        <v>230</v>
      </c>
      <c r="C2331" s="127" t="s">
        <v>2538</v>
      </c>
      <c r="D2331" s="125" t="s">
        <v>274</v>
      </c>
      <c r="E2331" s="122">
        <v>389.4</v>
      </c>
      <c r="F2331" s="123">
        <f>IF(E2331=0,0,ROUND(E2331*(1+E$10)*(1-E$11),2))</f>
        <v>469.46</v>
      </c>
      <c r="G2331" s="206"/>
      <c r="H2331" s="183"/>
      <c r="I2331" s="182">
        <f t="shared" ref="I2331:I2335" si="864">IF(ISBLANK(E2331),0,ROUND(F2331*G2331,2))</f>
        <v>0</v>
      </c>
      <c r="J2331" s="182">
        <f t="shared" ref="J2331:J2335" si="865">IF(ISBLANK(G2331),0,ROUND(G2331*H2331,2))</f>
        <v>0</v>
      </c>
      <c r="K2331" s="179"/>
      <c r="L2331" s="183">
        <f t="shared" ref="L2331:M2335" si="866">G2331</f>
        <v>0</v>
      </c>
      <c r="M2331" s="183">
        <f t="shared" si="866"/>
        <v>0</v>
      </c>
      <c r="N2331" s="184">
        <f t="shared" ref="N2331:N2335" si="867">IF(ISBLANK(E2331),0,ROUND(F2331*L2331,2))</f>
        <v>0</v>
      </c>
      <c r="O2331" s="184">
        <f t="shared" ref="O2331:O2335" si="868">IF(ISBLANK(L2331),0,ROUND(L2331*M2331,2))</f>
        <v>0</v>
      </c>
      <c r="P2331" s="181"/>
      <c r="Q2331" s="199"/>
      <c r="R2331" s="197" t="str">
        <f t="shared" si="834"/>
        <v/>
      </c>
      <c r="S2331" s="197" t="str">
        <f t="shared" si="840"/>
        <v/>
      </c>
    </row>
    <row r="2332" spans="1:19" ht="38.25" hidden="1">
      <c r="A2332" s="200">
        <v>90789</v>
      </c>
      <c r="B2332" s="205" t="s">
        <v>230</v>
      </c>
      <c r="C2332" s="127" t="s">
        <v>2539</v>
      </c>
      <c r="D2332" s="125" t="s">
        <v>274</v>
      </c>
      <c r="E2332" s="122">
        <v>402.55</v>
      </c>
      <c r="F2332" s="123">
        <f>IF(E2332=0,0,ROUND(E2332*(1+E$10)*(1-E$11),2))</f>
        <v>485.31</v>
      </c>
      <c r="G2332" s="206"/>
      <c r="H2332" s="183"/>
      <c r="I2332" s="182">
        <f t="shared" si="864"/>
        <v>0</v>
      </c>
      <c r="J2332" s="182">
        <f t="shared" si="865"/>
        <v>0</v>
      </c>
      <c r="K2332" s="179"/>
      <c r="L2332" s="183">
        <f t="shared" si="866"/>
        <v>0</v>
      </c>
      <c r="M2332" s="183">
        <f t="shared" si="866"/>
        <v>0</v>
      </c>
      <c r="N2332" s="184">
        <f t="shared" si="867"/>
        <v>0</v>
      </c>
      <c r="O2332" s="184">
        <f t="shared" si="868"/>
        <v>0</v>
      </c>
      <c r="P2332" s="181"/>
      <c r="Q2332" s="199"/>
      <c r="R2332" s="197" t="str">
        <f t="shared" si="834"/>
        <v/>
      </c>
      <c r="S2332" s="197" t="str">
        <f t="shared" si="840"/>
        <v/>
      </c>
    </row>
    <row r="2333" spans="1:19" ht="38.25" hidden="1">
      <c r="A2333" s="200">
        <v>90790</v>
      </c>
      <c r="B2333" s="205" t="s">
        <v>230</v>
      </c>
      <c r="C2333" s="127" t="s">
        <v>2540</v>
      </c>
      <c r="D2333" s="125" t="s">
        <v>274</v>
      </c>
      <c r="E2333" s="122">
        <v>406.21</v>
      </c>
      <c r="F2333" s="123">
        <f>IF(E2333=0,0,ROUND(E2333*(1+E$10)*(1-E$11),2))</f>
        <v>489.73</v>
      </c>
      <c r="G2333" s="206"/>
      <c r="H2333" s="183"/>
      <c r="I2333" s="182">
        <f t="shared" si="864"/>
        <v>0</v>
      </c>
      <c r="J2333" s="182">
        <f t="shared" si="865"/>
        <v>0</v>
      </c>
      <c r="K2333" s="179"/>
      <c r="L2333" s="183">
        <f t="shared" si="866"/>
        <v>0</v>
      </c>
      <c r="M2333" s="183">
        <f t="shared" si="866"/>
        <v>0</v>
      </c>
      <c r="N2333" s="184">
        <f t="shared" si="867"/>
        <v>0</v>
      </c>
      <c r="O2333" s="184">
        <f t="shared" si="868"/>
        <v>0</v>
      </c>
      <c r="P2333" s="181"/>
      <c r="Q2333" s="199"/>
      <c r="R2333" s="197" t="str">
        <f t="shared" si="834"/>
        <v/>
      </c>
      <c r="S2333" s="197" t="str">
        <f t="shared" si="840"/>
        <v/>
      </c>
    </row>
    <row r="2334" spans="1:19" ht="38.25" hidden="1">
      <c r="A2334" s="200">
        <v>90791</v>
      </c>
      <c r="B2334" s="205" t="s">
        <v>230</v>
      </c>
      <c r="C2334" s="127" t="s">
        <v>2541</v>
      </c>
      <c r="D2334" s="125" t="s">
        <v>274</v>
      </c>
      <c r="E2334" s="122">
        <v>435.29</v>
      </c>
      <c r="F2334" s="123">
        <f>IF(E2334=0,0,ROUND(E2334*(1+E$10)*(1-E$11),2))</f>
        <v>524.79</v>
      </c>
      <c r="G2334" s="206"/>
      <c r="H2334" s="183"/>
      <c r="I2334" s="182">
        <f t="shared" si="864"/>
        <v>0</v>
      </c>
      <c r="J2334" s="182">
        <f t="shared" si="865"/>
        <v>0</v>
      </c>
      <c r="K2334" s="179"/>
      <c r="L2334" s="183">
        <f t="shared" si="866"/>
        <v>0</v>
      </c>
      <c r="M2334" s="183">
        <f t="shared" si="866"/>
        <v>0</v>
      </c>
      <c r="N2334" s="184">
        <f t="shared" si="867"/>
        <v>0</v>
      </c>
      <c r="O2334" s="184">
        <f t="shared" si="868"/>
        <v>0</v>
      </c>
      <c r="P2334" s="181"/>
      <c r="Q2334" s="199"/>
      <c r="R2334" s="197" t="str">
        <f t="shared" si="834"/>
        <v/>
      </c>
      <c r="S2334" s="197" t="str">
        <f t="shared" si="840"/>
        <v/>
      </c>
    </row>
    <row r="2335" spans="1:19" ht="38.25" hidden="1">
      <c r="A2335" s="200">
        <v>90793</v>
      </c>
      <c r="B2335" s="205" t="s">
        <v>230</v>
      </c>
      <c r="C2335" s="127" t="s">
        <v>2542</v>
      </c>
      <c r="D2335" s="125" t="s">
        <v>274</v>
      </c>
      <c r="E2335" s="122">
        <v>465.65</v>
      </c>
      <c r="F2335" s="123">
        <f>IF(E2335=0,0,ROUND(E2335*(1+E$10)*(1-E$11),2))</f>
        <v>561.39</v>
      </c>
      <c r="G2335" s="206"/>
      <c r="H2335" s="183"/>
      <c r="I2335" s="182">
        <f t="shared" si="864"/>
        <v>0</v>
      </c>
      <c r="J2335" s="182">
        <f t="shared" si="865"/>
        <v>0</v>
      </c>
      <c r="K2335" s="179"/>
      <c r="L2335" s="183">
        <f t="shared" si="866"/>
        <v>0</v>
      </c>
      <c r="M2335" s="183">
        <f t="shared" si="866"/>
        <v>0</v>
      </c>
      <c r="N2335" s="184">
        <f t="shared" si="867"/>
        <v>0</v>
      </c>
      <c r="O2335" s="184">
        <f t="shared" si="868"/>
        <v>0</v>
      </c>
      <c r="P2335" s="181"/>
      <c r="Q2335" s="199"/>
      <c r="R2335" s="197" t="str">
        <f t="shared" si="834"/>
        <v/>
      </c>
      <c r="S2335" s="197" t="str">
        <f t="shared" si="840"/>
        <v/>
      </c>
    </row>
    <row r="2336" spans="1:19" hidden="1">
      <c r="A2336" s="118" t="s">
        <v>2536</v>
      </c>
      <c r="B2336" s="242"/>
      <c r="C2336" s="300" t="s">
        <v>2543</v>
      </c>
      <c r="D2336" s="121"/>
      <c r="E2336" s="276"/>
      <c r="F2336" s="277"/>
      <c r="G2336" s="253"/>
      <c r="H2336" s="253"/>
      <c r="I2336" s="254"/>
      <c r="J2336" s="255"/>
      <c r="K2336" s="179"/>
      <c r="L2336" s="290"/>
      <c r="M2336" s="253"/>
      <c r="N2336" s="254"/>
      <c r="O2336" s="255"/>
      <c r="P2336" s="181"/>
      <c r="Q2336" s="198" t="str">
        <f>IF(OR(SUM(J2336)&gt;0,SUM(O2336)&gt;0),"xx","")</f>
        <v/>
      </c>
      <c r="R2336" s="197" t="str">
        <f t="shared" si="834"/>
        <v/>
      </c>
      <c r="S2336" s="197" t="str">
        <f t="shared" si="840"/>
        <v/>
      </c>
    </row>
    <row r="2337" spans="1:19" hidden="1">
      <c r="A2337" s="118" t="s">
        <v>2544</v>
      </c>
      <c r="B2337" s="242"/>
      <c r="C2337" s="300" t="s">
        <v>2545</v>
      </c>
      <c r="D2337" s="121"/>
      <c r="E2337" s="276"/>
      <c r="F2337" s="277"/>
      <c r="G2337" s="253"/>
      <c r="H2337" s="253"/>
      <c r="I2337" s="254"/>
      <c r="J2337" s="255"/>
      <c r="K2337" s="179"/>
      <c r="L2337" s="290"/>
      <c r="M2337" s="253"/>
      <c r="N2337" s="254"/>
      <c r="O2337" s="255"/>
      <c r="P2337" s="181"/>
      <c r="Q2337" s="198" t="str">
        <f>IF(OR(SUM(J2337)&gt;0,SUM(O2337)&gt;0),"xx","")</f>
        <v/>
      </c>
      <c r="R2337" s="197" t="str">
        <f t="shared" si="834"/>
        <v/>
      </c>
      <c r="S2337" s="197" t="str">
        <f t="shared" si="840"/>
        <v/>
      </c>
    </row>
    <row r="2338" spans="1:19" hidden="1">
      <c r="A2338" s="118" t="s">
        <v>2546</v>
      </c>
      <c r="B2338" s="242"/>
      <c r="C2338" s="300" t="s">
        <v>2547</v>
      </c>
      <c r="D2338" s="121"/>
      <c r="E2338" s="276"/>
      <c r="F2338" s="277"/>
      <c r="G2338" s="253"/>
      <c r="H2338" s="253"/>
      <c r="I2338" s="254"/>
      <c r="J2338" s="255"/>
      <c r="K2338" s="179"/>
      <c r="L2338" s="290"/>
      <c r="M2338" s="253"/>
      <c r="N2338" s="254"/>
      <c r="O2338" s="255"/>
      <c r="P2338" s="181"/>
      <c r="Q2338" s="198" t="str">
        <f>IF(OR(SUM(J2338)&gt;0,SUM(O2338)&gt;0),"xx","")</f>
        <v/>
      </c>
      <c r="R2338" s="197" t="str">
        <f t="shared" si="834"/>
        <v/>
      </c>
      <c r="S2338" s="197" t="str">
        <f t="shared" si="840"/>
        <v/>
      </c>
    </row>
    <row r="2339" spans="1:19" hidden="1">
      <c r="A2339" s="118" t="s">
        <v>2548</v>
      </c>
      <c r="B2339" s="309"/>
      <c r="C2339" s="278" t="s">
        <v>2549</v>
      </c>
      <c r="D2339" s="121"/>
      <c r="E2339" s="276"/>
      <c r="F2339" s="277"/>
      <c r="G2339" s="253"/>
      <c r="H2339" s="253"/>
      <c r="I2339" s="254"/>
      <c r="J2339" s="255"/>
      <c r="K2339" s="179"/>
      <c r="L2339" s="290"/>
      <c r="M2339" s="253"/>
      <c r="N2339" s="254"/>
      <c r="O2339" s="255"/>
      <c r="P2339" s="181"/>
      <c r="Q2339" s="198" t="str">
        <f>IF(OR(SUM(J2340:J2379)&gt;0,SUM(O2340:O2379)&gt;0),"xx","")</f>
        <v/>
      </c>
      <c r="R2339" s="197" t="str">
        <f t="shared" si="834"/>
        <v/>
      </c>
      <c r="S2339" s="197" t="str">
        <f t="shared" si="840"/>
        <v/>
      </c>
    </row>
    <row r="2340" spans="1:19" ht="25.5" hidden="1">
      <c r="A2340" s="200">
        <v>91298</v>
      </c>
      <c r="B2340" s="205" t="s">
        <v>230</v>
      </c>
      <c r="C2340" s="127" t="s">
        <v>2550</v>
      </c>
      <c r="D2340" s="121" t="s">
        <v>274</v>
      </c>
      <c r="E2340" s="122">
        <v>540.32000000000005</v>
      </c>
      <c r="F2340" s="123">
        <f t="shared" ref="F2340:F2379" si="869">IF(E2340=0,0,ROUND(E2340*(1+E$10)*(1-E$11),2))</f>
        <v>651.41</v>
      </c>
      <c r="G2340" s="206"/>
      <c r="H2340" s="183"/>
      <c r="I2340" s="182">
        <f t="shared" ref="I2340:I2379" si="870">IF(ISBLANK(E2340),0,ROUND(F2340*G2340,2))</f>
        <v>0</v>
      </c>
      <c r="J2340" s="182">
        <f t="shared" ref="J2340:J2379" si="871">IF(ISBLANK(G2340),0,ROUND(G2340*H2340,2))</f>
        <v>0</v>
      </c>
      <c r="K2340" s="179"/>
      <c r="L2340" s="183">
        <f t="shared" ref="L2340:M2379" si="872">G2340</f>
        <v>0</v>
      </c>
      <c r="M2340" s="183">
        <f t="shared" si="872"/>
        <v>0</v>
      </c>
      <c r="N2340" s="184">
        <f t="shared" ref="N2340:N2379" si="873">IF(ISBLANK(E2340),0,ROUND(F2340*L2340,2))</f>
        <v>0</v>
      </c>
      <c r="O2340" s="184">
        <f t="shared" ref="O2340:O2379" si="874">IF(ISBLANK(L2340),0,ROUND(L2340*M2340,2))</f>
        <v>0</v>
      </c>
      <c r="P2340" s="181"/>
      <c r="Q2340" s="199"/>
      <c r="R2340" s="197" t="str">
        <f t="shared" si="834"/>
        <v/>
      </c>
      <c r="S2340" s="197" t="str">
        <f t="shared" si="840"/>
        <v/>
      </c>
    </row>
    <row r="2341" spans="1:19" ht="38.25" hidden="1">
      <c r="A2341" s="200">
        <v>91334</v>
      </c>
      <c r="B2341" s="205" t="s">
        <v>230</v>
      </c>
      <c r="C2341" s="127" t="s">
        <v>2551</v>
      </c>
      <c r="D2341" s="121" t="s">
        <v>274</v>
      </c>
      <c r="E2341" s="122">
        <v>917.1</v>
      </c>
      <c r="F2341" s="123">
        <f t="shared" si="869"/>
        <v>1105.6600000000001</v>
      </c>
      <c r="G2341" s="206"/>
      <c r="H2341" s="183"/>
      <c r="I2341" s="182">
        <f t="shared" si="870"/>
        <v>0</v>
      </c>
      <c r="J2341" s="182">
        <f t="shared" si="871"/>
        <v>0</v>
      </c>
      <c r="K2341" s="179"/>
      <c r="L2341" s="183">
        <f t="shared" si="872"/>
        <v>0</v>
      </c>
      <c r="M2341" s="183">
        <f t="shared" si="872"/>
        <v>0</v>
      </c>
      <c r="N2341" s="184">
        <f t="shared" si="873"/>
        <v>0</v>
      </c>
      <c r="O2341" s="184">
        <f t="shared" si="874"/>
        <v>0</v>
      </c>
      <c r="P2341" s="181"/>
      <c r="Q2341" s="198"/>
      <c r="R2341" s="197" t="str">
        <f t="shared" si="834"/>
        <v/>
      </c>
      <c r="S2341" s="197" t="str">
        <f t="shared" si="840"/>
        <v/>
      </c>
    </row>
    <row r="2342" spans="1:19" ht="38.25" hidden="1">
      <c r="A2342" s="200">
        <v>91335</v>
      </c>
      <c r="B2342" s="205" t="s">
        <v>230</v>
      </c>
      <c r="C2342" s="127" t="s">
        <v>2552</v>
      </c>
      <c r="D2342" s="121" t="s">
        <v>274</v>
      </c>
      <c r="E2342" s="122">
        <v>852.15</v>
      </c>
      <c r="F2342" s="123">
        <f t="shared" si="869"/>
        <v>1027.3499999999999</v>
      </c>
      <c r="G2342" s="206"/>
      <c r="H2342" s="183"/>
      <c r="I2342" s="182">
        <f t="shared" si="870"/>
        <v>0</v>
      </c>
      <c r="J2342" s="182">
        <f t="shared" si="871"/>
        <v>0</v>
      </c>
      <c r="K2342" s="179"/>
      <c r="L2342" s="183">
        <f t="shared" si="872"/>
        <v>0</v>
      </c>
      <c r="M2342" s="183">
        <f t="shared" si="872"/>
        <v>0</v>
      </c>
      <c r="N2342" s="184">
        <f t="shared" si="873"/>
        <v>0</v>
      </c>
      <c r="O2342" s="184">
        <f t="shared" si="874"/>
        <v>0</v>
      </c>
      <c r="P2342" s="181"/>
      <c r="Q2342" s="199"/>
      <c r="R2342" s="197" t="str">
        <f t="shared" si="834"/>
        <v/>
      </c>
      <c r="S2342" s="197" t="str">
        <f t="shared" si="840"/>
        <v/>
      </c>
    </row>
    <row r="2343" spans="1:19" ht="38.25" hidden="1">
      <c r="A2343" s="200">
        <v>90794</v>
      </c>
      <c r="B2343" s="205" t="s">
        <v>230</v>
      </c>
      <c r="C2343" s="127" t="s">
        <v>2553</v>
      </c>
      <c r="D2343" s="121" t="s">
        <v>274</v>
      </c>
      <c r="E2343" s="122">
        <v>432.81</v>
      </c>
      <c r="F2343" s="123">
        <f t="shared" si="869"/>
        <v>521.79999999999995</v>
      </c>
      <c r="G2343" s="206"/>
      <c r="H2343" s="183"/>
      <c r="I2343" s="182">
        <f t="shared" si="870"/>
        <v>0</v>
      </c>
      <c r="J2343" s="182">
        <f t="shared" si="871"/>
        <v>0</v>
      </c>
      <c r="K2343" s="179"/>
      <c r="L2343" s="183">
        <f t="shared" si="872"/>
        <v>0</v>
      </c>
      <c r="M2343" s="183">
        <f t="shared" si="872"/>
        <v>0</v>
      </c>
      <c r="N2343" s="184">
        <f t="shared" si="873"/>
        <v>0</v>
      </c>
      <c r="O2343" s="184">
        <f t="shared" si="874"/>
        <v>0</v>
      </c>
      <c r="P2343" s="181"/>
      <c r="Q2343" s="199"/>
      <c r="R2343" s="197" t="str">
        <f t="shared" si="834"/>
        <v/>
      </c>
      <c r="S2343" s="197" t="str">
        <f t="shared" si="840"/>
        <v/>
      </c>
    </row>
    <row r="2344" spans="1:19" ht="38.25" hidden="1">
      <c r="A2344" s="200">
        <v>90795</v>
      </c>
      <c r="B2344" s="205" t="s">
        <v>230</v>
      </c>
      <c r="C2344" s="127" t="s">
        <v>2554</v>
      </c>
      <c r="D2344" s="121" t="s">
        <v>274</v>
      </c>
      <c r="E2344" s="122">
        <v>450.62</v>
      </c>
      <c r="F2344" s="123">
        <f t="shared" si="869"/>
        <v>543.27</v>
      </c>
      <c r="G2344" s="206"/>
      <c r="H2344" s="183"/>
      <c r="I2344" s="182">
        <f t="shared" si="870"/>
        <v>0</v>
      </c>
      <c r="J2344" s="182">
        <f t="shared" si="871"/>
        <v>0</v>
      </c>
      <c r="K2344" s="179"/>
      <c r="L2344" s="183">
        <f t="shared" si="872"/>
        <v>0</v>
      </c>
      <c r="M2344" s="183">
        <f t="shared" si="872"/>
        <v>0</v>
      </c>
      <c r="N2344" s="184">
        <f t="shared" si="873"/>
        <v>0</v>
      </c>
      <c r="O2344" s="184">
        <f t="shared" si="874"/>
        <v>0</v>
      </c>
      <c r="P2344" s="181"/>
      <c r="Q2344" s="199"/>
      <c r="R2344" s="197" t="str">
        <f t="shared" si="834"/>
        <v/>
      </c>
      <c r="S2344" s="197" t="str">
        <f t="shared" si="840"/>
        <v/>
      </c>
    </row>
    <row r="2345" spans="1:19" ht="38.25" hidden="1">
      <c r="A2345" s="200">
        <v>90796</v>
      </c>
      <c r="B2345" s="205" t="s">
        <v>230</v>
      </c>
      <c r="C2345" s="127" t="s">
        <v>2555</v>
      </c>
      <c r="D2345" s="121" t="s">
        <v>274</v>
      </c>
      <c r="E2345" s="122">
        <v>458.98</v>
      </c>
      <c r="F2345" s="123">
        <f t="shared" si="869"/>
        <v>553.35</v>
      </c>
      <c r="G2345" s="206"/>
      <c r="H2345" s="183"/>
      <c r="I2345" s="182">
        <f t="shared" si="870"/>
        <v>0</v>
      </c>
      <c r="J2345" s="182">
        <f t="shared" si="871"/>
        <v>0</v>
      </c>
      <c r="K2345" s="179"/>
      <c r="L2345" s="183">
        <f t="shared" si="872"/>
        <v>0</v>
      </c>
      <c r="M2345" s="183">
        <f t="shared" si="872"/>
        <v>0</v>
      </c>
      <c r="N2345" s="184">
        <f t="shared" si="873"/>
        <v>0</v>
      </c>
      <c r="O2345" s="184">
        <f t="shared" si="874"/>
        <v>0</v>
      </c>
      <c r="P2345" s="181"/>
      <c r="Q2345" s="199"/>
      <c r="R2345" s="197" t="str">
        <f t="shared" si="834"/>
        <v/>
      </c>
      <c r="S2345" s="197" t="str">
        <f t="shared" si="840"/>
        <v/>
      </c>
    </row>
    <row r="2346" spans="1:19" ht="38.25" hidden="1">
      <c r="A2346" s="200">
        <v>90797</v>
      </c>
      <c r="B2346" s="205" t="s">
        <v>230</v>
      </c>
      <c r="C2346" s="127" t="s">
        <v>2556</v>
      </c>
      <c r="D2346" s="121" t="s">
        <v>274</v>
      </c>
      <c r="E2346" s="122">
        <v>487.22</v>
      </c>
      <c r="F2346" s="123">
        <f t="shared" si="869"/>
        <v>587.39</v>
      </c>
      <c r="G2346" s="206"/>
      <c r="H2346" s="183"/>
      <c r="I2346" s="182">
        <f t="shared" si="870"/>
        <v>0</v>
      </c>
      <c r="J2346" s="182">
        <f t="shared" si="871"/>
        <v>0</v>
      </c>
      <c r="K2346" s="179"/>
      <c r="L2346" s="183">
        <f t="shared" si="872"/>
        <v>0</v>
      </c>
      <c r="M2346" s="183">
        <f t="shared" si="872"/>
        <v>0</v>
      </c>
      <c r="N2346" s="184">
        <f t="shared" si="873"/>
        <v>0</v>
      </c>
      <c r="O2346" s="184">
        <f t="shared" si="874"/>
        <v>0</v>
      </c>
      <c r="P2346" s="181"/>
      <c r="Q2346" s="199"/>
      <c r="R2346" s="197" t="str">
        <f t="shared" si="834"/>
        <v/>
      </c>
      <c r="S2346" s="197" t="str">
        <f t="shared" si="840"/>
        <v/>
      </c>
    </row>
    <row r="2347" spans="1:19" ht="38.25" hidden="1">
      <c r="A2347" s="200">
        <v>90798</v>
      </c>
      <c r="B2347" s="205" t="s">
        <v>230</v>
      </c>
      <c r="C2347" s="127" t="s">
        <v>2557</v>
      </c>
      <c r="D2347" s="121" t="s">
        <v>274</v>
      </c>
      <c r="E2347" s="122">
        <v>491.09</v>
      </c>
      <c r="F2347" s="123">
        <f t="shared" si="869"/>
        <v>592.05999999999995</v>
      </c>
      <c r="G2347" s="206"/>
      <c r="H2347" s="183"/>
      <c r="I2347" s="182">
        <f t="shared" si="870"/>
        <v>0</v>
      </c>
      <c r="J2347" s="182">
        <f t="shared" si="871"/>
        <v>0</v>
      </c>
      <c r="K2347" s="179"/>
      <c r="L2347" s="183">
        <f t="shared" si="872"/>
        <v>0</v>
      </c>
      <c r="M2347" s="183">
        <f t="shared" si="872"/>
        <v>0</v>
      </c>
      <c r="N2347" s="184">
        <f t="shared" si="873"/>
        <v>0</v>
      </c>
      <c r="O2347" s="184">
        <f t="shared" si="874"/>
        <v>0</v>
      </c>
      <c r="P2347" s="181"/>
      <c r="Q2347" s="199"/>
      <c r="R2347" s="197" t="str">
        <f t="shared" si="834"/>
        <v/>
      </c>
      <c r="S2347" s="197" t="str">
        <f t="shared" si="840"/>
        <v/>
      </c>
    </row>
    <row r="2348" spans="1:19" ht="38.25" hidden="1">
      <c r="A2348" s="200">
        <v>90799</v>
      </c>
      <c r="B2348" s="205" t="s">
        <v>230</v>
      </c>
      <c r="C2348" s="127" t="s">
        <v>2558</v>
      </c>
      <c r="D2348" s="121" t="s">
        <v>274</v>
      </c>
      <c r="E2348" s="122">
        <v>508.42</v>
      </c>
      <c r="F2348" s="123">
        <f t="shared" si="869"/>
        <v>612.95000000000005</v>
      </c>
      <c r="G2348" s="206"/>
      <c r="H2348" s="183"/>
      <c r="I2348" s="182">
        <f t="shared" si="870"/>
        <v>0</v>
      </c>
      <c r="J2348" s="182">
        <f t="shared" si="871"/>
        <v>0</v>
      </c>
      <c r="K2348" s="179"/>
      <c r="L2348" s="183">
        <f t="shared" si="872"/>
        <v>0</v>
      </c>
      <c r="M2348" s="183">
        <f t="shared" si="872"/>
        <v>0</v>
      </c>
      <c r="N2348" s="184">
        <f t="shared" si="873"/>
        <v>0</v>
      </c>
      <c r="O2348" s="184">
        <f t="shared" si="874"/>
        <v>0</v>
      </c>
      <c r="P2348" s="181"/>
      <c r="Q2348" s="199"/>
      <c r="R2348" s="197" t="str">
        <f t="shared" si="834"/>
        <v/>
      </c>
      <c r="S2348" s="197" t="str">
        <f t="shared" si="840"/>
        <v/>
      </c>
    </row>
    <row r="2349" spans="1:19" ht="25.5" hidden="1">
      <c r="A2349" s="200">
        <v>90824</v>
      </c>
      <c r="B2349" s="205" t="s">
        <v>230</v>
      </c>
      <c r="C2349" s="127" t="s">
        <v>2559</v>
      </c>
      <c r="D2349" s="121" t="s">
        <v>274</v>
      </c>
      <c r="E2349" s="122">
        <v>326.02</v>
      </c>
      <c r="F2349" s="123">
        <f t="shared" si="869"/>
        <v>393.05</v>
      </c>
      <c r="G2349" s="206"/>
      <c r="H2349" s="183"/>
      <c r="I2349" s="182">
        <f t="shared" si="870"/>
        <v>0</v>
      </c>
      <c r="J2349" s="182">
        <f t="shared" si="871"/>
        <v>0</v>
      </c>
      <c r="K2349" s="179"/>
      <c r="L2349" s="183">
        <f t="shared" si="872"/>
        <v>0</v>
      </c>
      <c r="M2349" s="183">
        <f t="shared" si="872"/>
        <v>0</v>
      </c>
      <c r="N2349" s="184">
        <f t="shared" si="873"/>
        <v>0</v>
      </c>
      <c r="O2349" s="184">
        <f t="shared" si="874"/>
        <v>0</v>
      </c>
      <c r="P2349" s="181"/>
      <c r="Q2349" s="199"/>
      <c r="R2349" s="197" t="str">
        <f t="shared" si="834"/>
        <v/>
      </c>
      <c r="S2349" s="197" t="str">
        <f t="shared" si="840"/>
        <v/>
      </c>
    </row>
    <row r="2350" spans="1:19" ht="25.5" hidden="1">
      <c r="A2350" s="200">
        <v>90825</v>
      </c>
      <c r="B2350" s="205" t="s">
        <v>230</v>
      </c>
      <c r="C2350" s="127" t="s">
        <v>2560</v>
      </c>
      <c r="D2350" s="121" t="s">
        <v>274</v>
      </c>
      <c r="E2350" s="122">
        <v>348.37</v>
      </c>
      <c r="F2350" s="123">
        <f t="shared" si="869"/>
        <v>419.99</v>
      </c>
      <c r="G2350" s="206"/>
      <c r="H2350" s="183"/>
      <c r="I2350" s="182">
        <f t="shared" si="870"/>
        <v>0</v>
      </c>
      <c r="J2350" s="182">
        <f t="shared" si="871"/>
        <v>0</v>
      </c>
      <c r="K2350" s="179"/>
      <c r="L2350" s="183">
        <f t="shared" si="872"/>
        <v>0</v>
      </c>
      <c r="M2350" s="183">
        <f t="shared" si="872"/>
        <v>0</v>
      </c>
      <c r="N2350" s="184">
        <f t="shared" si="873"/>
        <v>0</v>
      </c>
      <c r="O2350" s="184">
        <f t="shared" si="874"/>
        <v>0</v>
      </c>
      <c r="P2350" s="181"/>
      <c r="Q2350" s="199"/>
      <c r="R2350" s="197" t="str">
        <f t="shared" ref="R2350:R2413" si="875">IF(Q2350="X","x",IF(Q2350="xx","x",IF(O2350&gt;0,"x","")))</f>
        <v/>
      </c>
      <c r="S2350" s="197" t="str">
        <f t="shared" si="840"/>
        <v/>
      </c>
    </row>
    <row r="2351" spans="1:19" ht="25.5" hidden="1">
      <c r="A2351" s="200">
        <v>100659</v>
      </c>
      <c r="B2351" s="205" t="s">
        <v>230</v>
      </c>
      <c r="C2351" s="127" t="s">
        <v>2561</v>
      </c>
      <c r="D2351" s="121" t="s">
        <v>258</v>
      </c>
      <c r="E2351" s="122">
        <v>7.42</v>
      </c>
      <c r="F2351" s="123">
        <f t="shared" si="869"/>
        <v>8.9499999999999993</v>
      </c>
      <c r="G2351" s="206"/>
      <c r="H2351" s="183"/>
      <c r="I2351" s="182">
        <f t="shared" si="870"/>
        <v>0</v>
      </c>
      <c r="J2351" s="182">
        <f t="shared" si="871"/>
        <v>0</v>
      </c>
      <c r="K2351" s="179"/>
      <c r="L2351" s="183">
        <f t="shared" si="872"/>
        <v>0</v>
      </c>
      <c r="M2351" s="183">
        <f t="shared" si="872"/>
        <v>0</v>
      </c>
      <c r="N2351" s="184">
        <f t="shared" si="873"/>
        <v>0</v>
      </c>
      <c r="O2351" s="184">
        <f t="shared" si="874"/>
        <v>0</v>
      </c>
      <c r="P2351" s="181"/>
      <c r="Q2351" s="199"/>
      <c r="R2351" s="197" t="str">
        <f t="shared" si="875"/>
        <v/>
      </c>
      <c r="S2351" s="197" t="str">
        <f t="shared" si="840"/>
        <v/>
      </c>
    </row>
    <row r="2352" spans="1:19" ht="25.5" hidden="1">
      <c r="A2352" s="200">
        <v>100660</v>
      </c>
      <c r="B2352" s="205" t="s">
        <v>230</v>
      </c>
      <c r="C2352" s="127" t="s">
        <v>2562</v>
      </c>
      <c r="D2352" s="121" t="s">
        <v>258</v>
      </c>
      <c r="E2352" s="122">
        <v>6.15</v>
      </c>
      <c r="F2352" s="123">
        <f t="shared" si="869"/>
        <v>7.41</v>
      </c>
      <c r="G2352" s="206"/>
      <c r="H2352" s="183"/>
      <c r="I2352" s="182">
        <f t="shared" si="870"/>
        <v>0</v>
      </c>
      <c r="J2352" s="182">
        <f t="shared" si="871"/>
        <v>0</v>
      </c>
      <c r="K2352" s="179"/>
      <c r="L2352" s="183">
        <f t="shared" si="872"/>
        <v>0</v>
      </c>
      <c r="M2352" s="183">
        <f t="shared" si="872"/>
        <v>0</v>
      </c>
      <c r="N2352" s="184">
        <f t="shared" si="873"/>
        <v>0</v>
      </c>
      <c r="O2352" s="184">
        <f t="shared" si="874"/>
        <v>0</v>
      </c>
      <c r="P2352" s="181"/>
      <c r="Q2352" s="199"/>
      <c r="R2352" s="197" t="str">
        <f t="shared" si="875"/>
        <v/>
      </c>
      <c r="S2352" s="197" t="str">
        <f t="shared" si="840"/>
        <v/>
      </c>
    </row>
    <row r="2353" spans="1:19" ht="38.25" hidden="1">
      <c r="A2353" s="200">
        <v>100675</v>
      </c>
      <c r="B2353" s="205" t="s">
        <v>230</v>
      </c>
      <c r="C2353" s="127" t="s">
        <v>2563</v>
      </c>
      <c r="D2353" s="121" t="s">
        <v>274</v>
      </c>
      <c r="E2353" s="122">
        <v>446.73</v>
      </c>
      <c r="F2353" s="123">
        <f t="shared" si="869"/>
        <v>538.58000000000004</v>
      </c>
      <c r="G2353" s="206"/>
      <c r="H2353" s="183"/>
      <c r="I2353" s="182">
        <f t="shared" si="870"/>
        <v>0</v>
      </c>
      <c r="J2353" s="182">
        <f t="shared" si="871"/>
        <v>0</v>
      </c>
      <c r="K2353" s="179"/>
      <c r="L2353" s="183">
        <f t="shared" si="872"/>
        <v>0</v>
      </c>
      <c r="M2353" s="183">
        <f t="shared" si="872"/>
        <v>0</v>
      </c>
      <c r="N2353" s="184">
        <f t="shared" si="873"/>
        <v>0</v>
      </c>
      <c r="O2353" s="184">
        <f t="shared" si="874"/>
        <v>0</v>
      </c>
      <c r="P2353" s="181"/>
      <c r="Q2353" s="199"/>
      <c r="R2353" s="197" t="str">
        <f t="shared" si="875"/>
        <v/>
      </c>
      <c r="S2353" s="197" t="str">
        <f t="shared" si="840"/>
        <v/>
      </c>
    </row>
    <row r="2354" spans="1:19" hidden="1">
      <c r="A2354" s="200">
        <v>100676</v>
      </c>
      <c r="B2354" s="205" t="s">
        <v>230</v>
      </c>
      <c r="C2354" s="127" t="s">
        <v>2564</v>
      </c>
      <c r="D2354" s="121" t="s">
        <v>274</v>
      </c>
      <c r="E2354" s="122">
        <v>151.1</v>
      </c>
      <c r="F2354" s="123">
        <f t="shared" si="869"/>
        <v>182.17</v>
      </c>
      <c r="G2354" s="206"/>
      <c r="H2354" s="183"/>
      <c r="I2354" s="182">
        <f t="shared" si="870"/>
        <v>0</v>
      </c>
      <c r="J2354" s="182">
        <f t="shared" si="871"/>
        <v>0</v>
      </c>
      <c r="K2354" s="179"/>
      <c r="L2354" s="183">
        <f t="shared" si="872"/>
        <v>0</v>
      </c>
      <c r="M2354" s="183">
        <f t="shared" si="872"/>
        <v>0</v>
      </c>
      <c r="N2354" s="184">
        <f t="shared" si="873"/>
        <v>0</v>
      </c>
      <c r="O2354" s="184">
        <f t="shared" si="874"/>
        <v>0</v>
      </c>
      <c r="P2354" s="181"/>
      <c r="Q2354" s="199"/>
      <c r="R2354" s="197" t="str">
        <f t="shared" si="875"/>
        <v/>
      </c>
      <c r="S2354" s="197" t="str">
        <f t="shared" si="840"/>
        <v/>
      </c>
    </row>
    <row r="2355" spans="1:19" hidden="1">
      <c r="A2355" s="200">
        <v>100677</v>
      </c>
      <c r="B2355" s="205" t="s">
        <v>230</v>
      </c>
      <c r="C2355" s="127" t="s">
        <v>2565</v>
      </c>
      <c r="D2355" s="121" t="s">
        <v>274</v>
      </c>
      <c r="E2355" s="122">
        <v>39.520000000000003</v>
      </c>
      <c r="F2355" s="123">
        <f t="shared" si="869"/>
        <v>47.65</v>
      </c>
      <c r="G2355" s="206"/>
      <c r="H2355" s="183"/>
      <c r="I2355" s="182">
        <f t="shared" si="870"/>
        <v>0</v>
      </c>
      <c r="J2355" s="182">
        <f t="shared" si="871"/>
        <v>0</v>
      </c>
      <c r="K2355" s="179"/>
      <c r="L2355" s="183">
        <f t="shared" si="872"/>
        <v>0</v>
      </c>
      <c r="M2355" s="183">
        <f t="shared" si="872"/>
        <v>0</v>
      </c>
      <c r="N2355" s="184">
        <f t="shared" si="873"/>
        <v>0</v>
      </c>
      <c r="O2355" s="184">
        <f t="shared" si="874"/>
        <v>0</v>
      </c>
      <c r="P2355" s="181"/>
      <c r="Q2355" s="199"/>
      <c r="R2355" s="197" t="str">
        <f t="shared" si="875"/>
        <v/>
      </c>
      <c r="S2355" s="197" t="str">
        <f t="shared" si="840"/>
        <v/>
      </c>
    </row>
    <row r="2356" spans="1:19" ht="51" hidden="1">
      <c r="A2356" s="200">
        <v>100678</v>
      </c>
      <c r="B2356" s="205" t="s">
        <v>230</v>
      </c>
      <c r="C2356" s="127" t="s">
        <v>2566</v>
      </c>
      <c r="D2356" s="121" t="s">
        <v>274</v>
      </c>
      <c r="E2356" s="122">
        <v>738.78</v>
      </c>
      <c r="F2356" s="123">
        <f t="shared" si="869"/>
        <v>890.67</v>
      </c>
      <c r="G2356" s="206"/>
      <c r="H2356" s="183"/>
      <c r="I2356" s="182">
        <f t="shared" si="870"/>
        <v>0</v>
      </c>
      <c r="J2356" s="182">
        <f t="shared" si="871"/>
        <v>0</v>
      </c>
      <c r="K2356" s="179"/>
      <c r="L2356" s="183">
        <f t="shared" si="872"/>
        <v>0</v>
      </c>
      <c r="M2356" s="183">
        <f t="shared" si="872"/>
        <v>0</v>
      </c>
      <c r="N2356" s="184">
        <f t="shared" si="873"/>
        <v>0</v>
      </c>
      <c r="O2356" s="184">
        <f t="shared" si="874"/>
        <v>0</v>
      </c>
      <c r="P2356" s="181"/>
      <c r="Q2356" s="199"/>
      <c r="R2356" s="197" t="str">
        <f t="shared" si="875"/>
        <v/>
      </c>
      <c r="S2356" s="197" t="str">
        <f t="shared" si="840"/>
        <v/>
      </c>
    </row>
    <row r="2357" spans="1:19" ht="51" hidden="1">
      <c r="A2357" s="200">
        <v>100679</v>
      </c>
      <c r="B2357" s="205" t="s">
        <v>230</v>
      </c>
      <c r="C2357" s="127" t="s">
        <v>2567</v>
      </c>
      <c r="D2357" s="121" t="s">
        <v>274</v>
      </c>
      <c r="E2357" s="122">
        <v>653.04999999999995</v>
      </c>
      <c r="F2357" s="123">
        <f t="shared" si="869"/>
        <v>787.32</v>
      </c>
      <c r="G2357" s="206"/>
      <c r="H2357" s="183"/>
      <c r="I2357" s="182">
        <f t="shared" si="870"/>
        <v>0</v>
      </c>
      <c r="J2357" s="182">
        <f t="shared" si="871"/>
        <v>0</v>
      </c>
      <c r="K2357" s="179"/>
      <c r="L2357" s="183">
        <f t="shared" si="872"/>
        <v>0</v>
      </c>
      <c r="M2357" s="183">
        <f t="shared" si="872"/>
        <v>0</v>
      </c>
      <c r="N2357" s="184">
        <f t="shared" si="873"/>
        <v>0</v>
      </c>
      <c r="O2357" s="184">
        <f t="shared" si="874"/>
        <v>0</v>
      </c>
      <c r="P2357" s="181"/>
      <c r="Q2357" s="199"/>
      <c r="R2357" s="197" t="str">
        <f t="shared" si="875"/>
        <v/>
      </c>
      <c r="S2357" s="197" t="str">
        <f t="shared" si="840"/>
        <v/>
      </c>
    </row>
    <row r="2358" spans="1:19" ht="51" hidden="1">
      <c r="A2358" s="200">
        <v>100680</v>
      </c>
      <c r="B2358" s="205" t="s">
        <v>230</v>
      </c>
      <c r="C2358" s="127" t="s">
        <v>2568</v>
      </c>
      <c r="D2358" s="121" t="s">
        <v>274</v>
      </c>
      <c r="E2358" s="122">
        <v>696.03</v>
      </c>
      <c r="F2358" s="123">
        <f t="shared" si="869"/>
        <v>839.13</v>
      </c>
      <c r="G2358" s="206"/>
      <c r="H2358" s="183"/>
      <c r="I2358" s="182">
        <f t="shared" si="870"/>
        <v>0</v>
      </c>
      <c r="J2358" s="182">
        <f t="shared" si="871"/>
        <v>0</v>
      </c>
      <c r="K2358" s="179"/>
      <c r="L2358" s="183">
        <f t="shared" si="872"/>
        <v>0</v>
      </c>
      <c r="M2358" s="183">
        <f t="shared" si="872"/>
        <v>0</v>
      </c>
      <c r="N2358" s="184">
        <f t="shared" si="873"/>
        <v>0</v>
      </c>
      <c r="O2358" s="184">
        <f t="shared" si="874"/>
        <v>0</v>
      </c>
      <c r="P2358" s="181"/>
      <c r="Q2358" s="199"/>
      <c r="R2358" s="197" t="str">
        <f t="shared" si="875"/>
        <v/>
      </c>
      <c r="S2358" s="197" t="str">
        <f t="shared" si="840"/>
        <v/>
      </c>
    </row>
    <row r="2359" spans="1:19" ht="38.25" hidden="1">
      <c r="A2359" s="200">
        <v>100681</v>
      </c>
      <c r="B2359" s="205" t="s">
        <v>230</v>
      </c>
      <c r="C2359" s="127" t="s">
        <v>2569</v>
      </c>
      <c r="D2359" s="121" t="s">
        <v>274</v>
      </c>
      <c r="E2359" s="122">
        <v>746.41</v>
      </c>
      <c r="F2359" s="123">
        <f t="shared" si="869"/>
        <v>899.87</v>
      </c>
      <c r="G2359" s="206"/>
      <c r="H2359" s="183"/>
      <c r="I2359" s="182">
        <f t="shared" si="870"/>
        <v>0</v>
      </c>
      <c r="J2359" s="182">
        <f t="shared" si="871"/>
        <v>0</v>
      </c>
      <c r="K2359" s="179"/>
      <c r="L2359" s="183">
        <f t="shared" si="872"/>
        <v>0</v>
      </c>
      <c r="M2359" s="183">
        <f t="shared" si="872"/>
        <v>0</v>
      </c>
      <c r="N2359" s="184">
        <f t="shared" si="873"/>
        <v>0</v>
      </c>
      <c r="O2359" s="184">
        <f t="shared" si="874"/>
        <v>0</v>
      </c>
      <c r="P2359" s="181"/>
      <c r="Q2359" s="199"/>
      <c r="R2359" s="197" t="str">
        <f t="shared" si="875"/>
        <v/>
      </c>
      <c r="S2359" s="197" t="str">
        <f t="shared" si="840"/>
        <v/>
      </c>
    </row>
    <row r="2360" spans="1:19" ht="38.25" hidden="1">
      <c r="A2360" s="200">
        <v>100682</v>
      </c>
      <c r="B2360" s="205" t="s">
        <v>230</v>
      </c>
      <c r="C2360" s="127" t="s">
        <v>2570</v>
      </c>
      <c r="D2360" s="121" t="s">
        <v>274</v>
      </c>
      <c r="E2360" s="122">
        <v>656.33</v>
      </c>
      <c r="F2360" s="123">
        <f t="shared" si="869"/>
        <v>791.27</v>
      </c>
      <c r="G2360" s="206"/>
      <c r="H2360" s="183"/>
      <c r="I2360" s="182">
        <f t="shared" si="870"/>
        <v>0</v>
      </c>
      <c r="J2360" s="182">
        <f t="shared" si="871"/>
        <v>0</v>
      </c>
      <c r="K2360" s="179"/>
      <c r="L2360" s="183">
        <f t="shared" si="872"/>
        <v>0</v>
      </c>
      <c r="M2360" s="183">
        <f t="shared" si="872"/>
        <v>0</v>
      </c>
      <c r="N2360" s="184">
        <f t="shared" si="873"/>
        <v>0</v>
      </c>
      <c r="O2360" s="184">
        <f t="shared" si="874"/>
        <v>0</v>
      </c>
      <c r="P2360" s="181"/>
      <c r="Q2360" s="199"/>
      <c r="R2360" s="197" t="str">
        <f t="shared" si="875"/>
        <v/>
      </c>
      <c r="S2360" s="197" t="str">
        <f t="shared" si="840"/>
        <v/>
      </c>
    </row>
    <row r="2361" spans="1:19" ht="51" hidden="1">
      <c r="A2361" s="200">
        <v>100683</v>
      </c>
      <c r="B2361" s="205" t="s">
        <v>230</v>
      </c>
      <c r="C2361" s="127" t="s">
        <v>2571</v>
      </c>
      <c r="D2361" s="121" t="s">
        <v>274</v>
      </c>
      <c r="E2361" s="122">
        <v>801.42</v>
      </c>
      <c r="F2361" s="123">
        <f t="shared" si="869"/>
        <v>966.19</v>
      </c>
      <c r="G2361" s="206"/>
      <c r="H2361" s="183"/>
      <c r="I2361" s="182">
        <f t="shared" si="870"/>
        <v>0</v>
      </c>
      <c r="J2361" s="182">
        <f t="shared" si="871"/>
        <v>0</v>
      </c>
      <c r="K2361" s="179"/>
      <c r="L2361" s="183">
        <f t="shared" si="872"/>
        <v>0</v>
      </c>
      <c r="M2361" s="183">
        <f t="shared" si="872"/>
        <v>0</v>
      </c>
      <c r="N2361" s="184">
        <f t="shared" si="873"/>
        <v>0</v>
      </c>
      <c r="O2361" s="184">
        <f t="shared" si="874"/>
        <v>0</v>
      </c>
      <c r="P2361" s="181"/>
      <c r="Q2361" s="199"/>
      <c r="R2361" s="197" t="str">
        <f t="shared" si="875"/>
        <v/>
      </c>
      <c r="S2361" s="197" t="str">
        <f t="shared" si="840"/>
        <v/>
      </c>
    </row>
    <row r="2362" spans="1:19" ht="51" hidden="1">
      <c r="A2362" s="200">
        <v>100684</v>
      </c>
      <c r="B2362" s="205" t="s">
        <v>230</v>
      </c>
      <c r="C2362" s="127" t="s">
        <v>2572</v>
      </c>
      <c r="D2362" s="121" t="s">
        <v>274</v>
      </c>
      <c r="E2362" s="122">
        <v>712.11</v>
      </c>
      <c r="F2362" s="123">
        <f t="shared" si="869"/>
        <v>858.52</v>
      </c>
      <c r="G2362" s="206"/>
      <c r="H2362" s="183"/>
      <c r="I2362" s="182">
        <f t="shared" si="870"/>
        <v>0</v>
      </c>
      <c r="J2362" s="182">
        <f t="shared" si="871"/>
        <v>0</v>
      </c>
      <c r="K2362" s="179"/>
      <c r="L2362" s="183">
        <f t="shared" si="872"/>
        <v>0</v>
      </c>
      <c r="M2362" s="183">
        <f t="shared" si="872"/>
        <v>0</v>
      </c>
      <c r="N2362" s="184">
        <f t="shared" si="873"/>
        <v>0</v>
      </c>
      <c r="O2362" s="184">
        <f t="shared" si="874"/>
        <v>0</v>
      </c>
      <c r="P2362" s="181"/>
      <c r="Q2362" s="199"/>
      <c r="R2362" s="197" t="str">
        <f t="shared" si="875"/>
        <v/>
      </c>
      <c r="S2362" s="197" t="str">
        <f t="shared" si="840"/>
        <v/>
      </c>
    </row>
    <row r="2363" spans="1:19" ht="51" hidden="1">
      <c r="A2363" s="200">
        <v>100685</v>
      </c>
      <c r="B2363" s="205" t="s">
        <v>230</v>
      </c>
      <c r="C2363" s="127" t="s">
        <v>2573</v>
      </c>
      <c r="D2363" s="121" t="s">
        <v>274</v>
      </c>
      <c r="E2363" s="122">
        <v>789.78</v>
      </c>
      <c r="F2363" s="123">
        <f t="shared" si="869"/>
        <v>952.16</v>
      </c>
      <c r="G2363" s="206"/>
      <c r="H2363" s="183"/>
      <c r="I2363" s="182">
        <f t="shared" si="870"/>
        <v>0</v>
      </c>
      <c r="J2363" s="182">
        <f t="shared" si="871"/>
        <v>0</v>
      </c>
      <c r="K2363" s="179"/>
      <c r="L2363" s="183">
        <f t="shared" si="872"/>
        <v>0</v>
      </c>
      <c r="M2363" s="183">
        <f t="shared" si="872"/>
        <v>0</v>
      </c>
      <c r="N2363" s="184">
        <f t="shared" si="873"/>
        <v>0</v>
      </c>
      <c r="O2363" s="184">
        <f t="shared" si="874"/>
        <v>0</v>
      </c>
      <c r="P2363" s="181"/>
      <c r="Q2363" s="199"/>
      <c r="R2363" s="197" t="str">
        <f t="shared" si="875"/>
        <v/>
      </c>
      <c r="S2363" s="197" t="str">
        <f t="shared" si="840"/>
        <v/>
      </c>
    </row>
    <row r="2364" spans="1:19" ht="38.25" hidden="1">
      <c r="A2364" s="200">
        <v>100686</v>
      </c>
      <c r="B2364" s="205" t="s">
        <v>230</v>
      </c>
      <c r="C2364" s="127" t="s">
        <v>2574</v>
      </c>
      <c r="D2364" s="121" t="s">
        <v>274</v>
      </c>
      <c r="E2364" s="122">
        <v>700.22</v>
      </c>
      <c r="F2364" s="123">
        <f t="shared" si="869"/>
        <v>844.19</v>
      </c>
      <c r="G2364" s="206"/>
      <c r="H2364" s="183"/>
      <c r="I2364" s="182">
        <f t="shared" si="870"/>
        <v>0</v>
      </c>
      <c r="J2364" s="182">
        <f t="shared" si="871"/>
        <v>0</v>
      </c>
      <c r="K2364" s="179"/>
      <c r="L2364" s="183">
        <f t="shared" si="872"/>
        <v>0</v>
      </c>
      <c r="M2364" s="183">
        <f t="shared" si="872"/>
        <v>0</v>
      </c>
      <c r="N2364" s="184">
        <f t="shared" si="873"/>
        <v>0</v>
      </c>
      <c r="O2364" s="184">
        <f t="shared" si="874"/>
        <v>0</v>
      </c>
      <c r="P2364" s="181"/>
      <c r="Q2364" s="199"/>
      <c r="R2364" s="197" t="str">
        <f t="shared" si="875"/>
        <v/>
      </c>
      <c r="S2364" s="197" t="str">
        <f t="shared" si="840"/>
        <v/>
      </c>
    </row>
    <row r="2365" spans="1:19" ht="38.25" hidden="1">
      <c r="A2365" s="200">
        <v>100687</v>
      </c>
      <c r="B2365" s="205" t="s">
        <v>230</v>
      </c>
      <c r="C2365" s="127" t="s">
        <v>2575</v>
      </c>
      <c r="D2365" s="121" t="s">
        <v>274</v>
      </c>
      <c r="E2365" s="122">
        <v>721.95</v>
      </c>
      <c r="F2365" s="123">
        <f t="shared" si="869"/>
        <v>870.38</v>
      </c>
      <c r="G2365" s="206"/>
      <c r="H2365" s="183"/>
      <c r="I2365" s="182">
        <f t="shared" si="870"/>
        <v>0</v>
      </c>
      <c r="J2365" s="182">
        <f t="shared" si="871"/>
        <v>0</v>
      </c>
      <c r="K2365" s="179"/>
      <c r="L2365" s="183">
        <f t="shared" si="872"/>
        <v>0</v>
      </c>
      <c r="M2365" s="183">
        <f t="shared" si="872"/>
        <v>0</v>
      </c>
      <c r="N2365" s="184">
        <f t="shared" si="873"/>
        <v>0</v>
      </c>
      <c r="O2365" s="184">
        <f t="shared" si="874"/>
        <v>0</v>
      </c>
      <c r="P2365" s="181"/>
      <c r="Q2365" s="199"/>
      <c r="R2365" s="197" t="str">
        <f t="shared" si="875"/>
        <v/>
      </c>
      <c r="S2365" s="197" t="str">
        <f t="shared" si="840"/>
        <v/>
      </c>
    </row>
    <row r="2366" spans="1:19" ht="38.25" hidden="1">
      <c r="A2366" s="200">
        <v>100688</v>
      </c>
      <c r="B2366" s="205" t="s">
        <v>230</v>
      </c>
      <c r="C2366" s="127" t="s">
        <v>2576</v>
      </c>
      <c r="D2366" s="121" t="s">
        <v>274</v>
      </c>
      <c r="E2366" s="122">
        <v>636.22</v>
      </c>
      <c r="F2366" s="123">
        <f t="shared" si="869"/>
        <v>767.03</v>
      </c>
      <c r="G2366" s="206"/>
      <c r="H2366" s="183"/>
      <c r="I2366" s="182">
        <f t="shared" si="870"/>
        <v>0</v>
      </c>
      <c r="J2366" s="182">
        <f t="shared" si="871"/>
        <v>0</v>
      </c>
      <c r="K2366" s="179"/>
      <c r="L2366" s="183">
        <f t="shared" si="872"/>
        <v>0</v>
      </c>
      <c r="M2366" s="183">
        <f t="shared" si="872"/>
        <v>0</v>
      </c>
      <c r="N2366" s="184">
        <f t="shared" si="873"/>
        <v>0</v>
      </c>
      <c r="O2366" s="184">
        <f t="shared" si="874"/>
        <v>0</v>
      </c>
      <c r="P2366" s="181"/>
      <c r="Q2366" s="199"/>
      <c r="R2366" s="197" t="str">
        <f t="shared" si="875"/>
        <v/>
      </c>
      <c r="S2366" s="197" t="str">
        <f t="shared" si="840"/>
        <v/>
      </c>
    </row>
    <row r="2367" spans="1:19" ht="38.25" hidden="1">
      <c r="A2367" s="200">
        <v>100689</v>
      </c>
      <c r="B2367" s="205" t="s">
        <v>230</v>
      </c>
      <c r="C2367" s="127" t="s">
        <v>2577</v>
      </c>
      <c r="D2367" s="121" t="s">
        <v>274</v>
      </c>
      <c r="E2367" s="122">
        <v>803.14</v>
      </c>
      <c r="F2367" s="123">
        <f t="shared" si="869"/>
        <v>968.27</v>
      </c>
      <c r="G2367" s="206"/>
      <c r="H2367" s="183"/>
      <c r="I2367" s="182">
        <f t="shared" si="870"/>
        <v>0</v>
      </c>
      <c r="J2367" s="182">
        <f t="shared" si="871"/>
        <v>0</v>
      </c>
      <c r="K2367" s="179"/>
      <c r="L2367" s="183">
        <f t="shared" si="872"/>
        <v>0</v>
      </c>
      <c r="M2367" s="183">
        <f t="shared" si="872"/>
        <v>0</v>
      </c>
      <c r="N2367" s="184">
        <f t="shared" si="873"/>
        <v>0</v>
      </c>
      <c r="O2367" s="184">
        <f t="shared" si="874"/>
        <v>0</v>
      </c>
      <c r="P2367" s="181"/>
      <c r="Q2367" s="199"/>
      <c r="R2367" s="197" t="str">
        <f t="shared" si="875"/>
        <v/>
      </c>
      <c r="S2367" s="197" t="str">
        <f t="shared" si="840"/>
        <v/>
      </c>
    </row>
    <row r="2368" spans="1:19" ht="38.25" hidden="1">
      <c r="A2368" s="200">
        <v>100690</v>
      </c>
      <c r="B2368" s="205" t="s">
        <v>230</v>
      </c>
      <c r="C2368" s="127" t="s">
        <v>2578</v>
      </c>
      <c r="D2368" s="121" t="s">
        <v>274</v>
      </c>
      <c r="E2368" s="122">
        <v>713.83</v>
      </c>
      <c r="F2368" s="123">
        <f t="shared" si="869"/>
        <v>860.59</v>
      </c>
      <c r="G2368" s="206"/>
      <c r="H2368" s="183"/>
      <c r="I2368" s="182">
        <f t="shared" si="870"/>
        <v>0</v>
      </c>
      <c r="J2368" s="182">
        <f t="shared" si="871"/>
        <v>0</v>
      </c>
      <c r="K2368" s="179"/>
      <c r="L2368" s="183">
        <f t="shared" si="872"/>
        <v>0</v>
      </c>
      <c r="M2368" s="183">
        <f t="shared" si="872"/>
        <v>0</v>
      </c>
      <c r="N2368" s="184">
        <f t="shared" si="873"/>
        <v>0</v>
      </c>
      <c r="O2368" s="184">
        <f t="shared" si="874"/>
        <v>0</v>
      </c>
      <c r="P2368" s="181"/>
      <c r="Q2368" s="199"/>
      <c r="R2368" s="197" t="str">
        <f t="shared" si="875"/>
        <v/>
      </c>
      <c r="S2368" s="197" t="str">
        <f t="shared" si="840"/>
        <v/>
      </c>
    </row>
    <row r="2369" spans="1:19" ht="38.25" hidden="1">
      <c r="A2369" s="200">
        <v>100691</v>
      </c>
      <c r="B2369" s="205" t="s">
        <v>230</v>
      </c>
      <c r="C2369" s="127" t="s">
        <v>2579</v>
      </c>
      <c r="D2369" s="121" t="s">
        <v>274</v>
      </c>
      <c r="E2369" s="122">
        <v>1017.12</v>
      </c>
      <c r="F2369" s="123">
        <f t="shared" si="869"/>
        <v>1226.24</v>
      </c>
      <c r="G2369" s="206"/>
      <c r="H2369" s="183"/>
      <c r="I2369" s="182">
        <f t="shared" si="870"/>
        <v>0</v>
      </c>
      <c r="J2369" s="182">
        <f t="shared" si="871"/>
        <v>0</v>
      </c>
      <c r="K2369" s="179"/>
      <c r="L2369" s="183">
        <f t="shared" si="872"/>
        <v>0</v>
      </c>
      <c r="M2369" s="183">
        <f t="shared" si="872"/>
        <v>0</v>
      </c>
      <c r="N2369" s="184">
        <f t="shared" si="873"/>
        <v>0</v>
      </c>
      <c r="O2369" s="184">
        <f t="shared" si="874"/>
        <v>0</v>
      </c>
      <c r="P2369" s="181"/>
      <c r="Q2369" s="199"/>
      <c r="R2369" s="197" t="str">
        <f t="shared" si="875"/>
        <v/>
      </c>
      <c r="S2369" s="197" t="str">
        <f t="shared" si="840"/>
        <v/>
      </c>
    </row>
    <row r="2370" spans="1:19" ht="38.25" hidden="1">
      <c r="A2370" s="200">
        <v>100692</v>
      </c>
      <c r="B2370" s="205" t="s">
        <v>230</v>
      </c>
      <c r="C2370" s="127" t="s">
        <v>2580</v>
      </c>
      <c r="D2370" s="121" t="s">
        <v>274</v>
      </c>
      <c r="E2370" s="122">
        <v>927.81</v>
      </c>
      <c r="F2370" s="123">
        <f t="shared" si="869"/>
        <v>1118.57</v>
      </c>
      <c r="G2370" s="206"/>
      <c r="H2370" s="183"/>
      <c r="I2370" s="182">
        <f t="shared" si="870"/>
        <v>0</v>
      </c>
      <c r="J2370" s="182">
        <f t="shared" si="871"/>
        <v>0</v>
      </c>
      <c r="K2370" s="179"/>
      <c r="L2370" s="183">
        <f t="shared" si="872"/>
        <v>0</v>
      </c>
      <c r="M2370" s="183">
        <f t="shared" si="872"/>
        <v>0</v>
      </c>
      <c r="N2370" s="184">
        <f t="shared" si="873"/>
        <v>0</v>
      </c>
      <c r="O2370" s="184">
        <f t="shared" si="874"/>
        <v>0</v>
      </c>
      <c r="P2370" s="181"/>
      <c r="Q2370" s="199"/>
      <c r="R2370" s="197" t="str">
        <f t="shared" si="875"/>
        <v/>
      </c>
      <c r="S2370" s="197" t="str">
        <f t="shared" si="840"/>
        <v/>
      </c>
    </row>
    <row r="2371" spans="1:19" ht="51" hidden="1">
      <c r="A2371" s="200">
        <v>100693</v>
      </c>
      <c r="B2371" s="205" t="s">
        <v>230</v>
      </c>
      <c r="C2371" s="127" t="s">
        <v>2581</v>
      </c>
      <c r="D2371" s="121" t="s">
        <v>274</v>
      </c>
      <c r="E2371" s="122">
        <v>1218.73</v>
      </c>
      <c r="F2371" s="123">
        <f t="shared" si="869"/>
        <v>1469.3</v>
      </c>
      <c r="G2371" s="206"/>
      <c r="H2371" s="183"/>
      <c r="I2371" s="182">
        <f t="shared" si="870"/>
        <v>0</v>
      </c>
      <c r="J2371" s="182">
        <f t="shared" si="871"/>
        <v>0</v>
      </c>
      <c r="K2371" s="179"/>
      <c r="L2371" s="183">
        <f t="shared" si="872"/>
        <v>0</v>
      </c>
      <c r="M2371" s="183">
        <f t="shared" si="872"/>
        <v>0</v>
      </c>
      <c r="N2371" s="184">
        <f t="shared" si="873"/>
        <v>0</v>
      </c>
      <c r="O2371" s="184">
        <f t="shared" si="874"/>
        <v>0</v>
      </c>
      <c r="P2371" s="181"/>
      <c r="Q2371" s="199"/>
      <c r="R2371" s="197" t="str">
        <f t="shared" si="875"/>
        <v/>
      </c>
      <c r="S2371" s="197" t="str">
        <f t="shared" si="840"/>
        <v/>
      </c>
    </row>
    <row r="2372" spans="1:19" ht="51" hidden="1">
      <c r="A2372" s="200">
        <v>100694</v>
      </c>
      <c r="B2372" s="205" t="s">
        <v>230</v>
      </c>
      <c r="C2372" s="127" t="s">
        <v>2582</v>
      </c>
      <c r="D2372" s="121" t="s">
        <v>274</v>
      </c>
      <c r="E2372" s="122">
        <v>1129.42</v>
      </c>
      <c r="F2372" s="123">
        <f t="shared" si="869"/>
        <v>1361.63</v>
      </c>
      <c r="G2372" s="206"/>
      <c r="H2372" s="183"/>
      <c r="I2372" s="182">
        <f t="shared" si="870"/>
        <v>0</v>
      </c>
      <c r="J2372" s="182">
        <f t="shared" si="871"/>
        <v>0</v>
      </c>
      <c r="K2372" s="179"/>
      <c r="L2372" s="183">
        <f t="shared" si="872"/>
        <v>0</v>
      </c>
      <c r="M2372" s="183">
        <f t="shared" si="872"/>
        <v>0</v>
      </c>
      <c r="N2372" s="184">
        <f t="shared" si="873"/>
        <v>0</v>
      </c>
      <c r="O2372" s="184">
        <f t="shared" si="874"/>
        <v>0</v>
      </c>
      <c r="P2372" s="181"/>
      <c r="Q2372" s="199"/>
      <c r="R2372" s="197" t="str">
        <f t="shared" si="875"/>
        <v/>
      </c>
      <c r="S2372" s="197" t="str">
        <f t="shared" si="840"/>
        <v/>
      </c>
    </row>
    <row r="2373" spans="1:19" ht="25.5" hidden="1">
      <c r="A2373" s="200">
        <v>100695</v>
      </c>
      <c r="B2373" s="205" t="s">
        <v>230</v>
      </c>
      <c r="C2373" s="127" t="s">
        <v>2583</v>
      </c>
      <c r="D2373" s="121" t="s">
        <v>274</v>
      </c>
      <c r="E2373" s="122">
        <v>46.04</v>
      </c>
      <c r="F2373" s="123">
        <f t="shared" si="869"/>
        <v>55.51</v>
      </c>
      <c r="G2373" s="206"/>
      <c r="H2373" s="183"/>
      <c r="I2373" s="182">
        <f t="shared" si="870"/>
        <v>0</v>
      </c>
      <c r="J2373" s="182">
        <f t="shared" si="871"/>
        <v>0</v>
      </c>
      <c r="K2373" s="179"/>
      <c r="L2373" s="183">
        <f t="shared" si="872"/>
        <v>0</v>
      </c>
      <c r="M2373" s="183">
        <f t="shared" si="872"/>
        <v>0</v>
      </c>
      <c r="N2373" s="184">
        <f t="shared" si="873"/>
        <v>0</v>
      </c>
      <c r="O2373" s="184">
        <f t="shared" si="874"/>
        <v>0</v>
      </c>
      <c r="P2373" s="181"/>
      <c r="Q2373" s="199"/>
      <c r="R2373" s="197" t="str">
        <f t="shared" si="875"/>
        <v/>
      </c>
      <c r="S2373" s="197" t="str">
        <f t="shared" si="840"/>
        <v/>
      </c>
    </row>
    <row r="2374" spans="1:19" ht="25.5" hidden="1">
      <c r="A2374" s="200">
        <v>100696</v>
      </c>
      <c r="B2374" s="205" t="s">
        <v>230</v>
      </c>
      <c r="C2374" s="127" t="s">
        <v>2584</v>
      </c>
      <c r="D2374" s="121" t="s">
        <v>274</v>
      </c>
      <c r="E2374" s="122">
        <v>51.3</v>
      </c>
      <c r="F2374" s="123">
        <f t="shared" si="869"/>
        <v>61.85</v>
      </c>
      <c r="G2374" s="206"/>
      <c r="H2374" s="183"/>
      <c r="I2374" s="182">
        <f t="shared" si="870"/>
        <v>0</v>
      </c>
      <c r="J2374" s="182">
        <f t="shared" si="871"/>
        <v>0</v>
      </c>
      <c r="K2374" s="179"/>
      <c r="L2374" s="183">
        <f t="shared" si="872"/>
        <v>0</v>
      </c>
      <c r="M2374" s="183">
        <f t="shared" si="872"/>
        <v>0</v>
      </c>
      <c r="N2374" s="184">
        <f t="shared" si="873"/>
        <v>0</v>
      </c>
      <c r="O2374" s="184">
        <f t="shared" si="874"/>
        <v>0</v>
      </c>
      <c r="P2374" s="181"/>
      <c r="Q2374" s="199"/>
      <c r="R2374" s="197" t="str">
        <f t="shared" si="875"/>
        <v/>
      </c>
      <c r="S2374" s="197" t="str">
        <f t="shared" si="840"/>
        <v/>
      </c>
    </row>
    <row r="2375" spans="1:19" ht="25.5" hidden="1">
      <c r="A2375" s="200">
        <v>100697</v>
      </c>
      <c r="B2375" s="205" t="s">
        <v>230</v>
      </c>
      <c r="C2375" s="127" t="s">
        <v>2585</v>
      </c>
      <c r="D2375" s="121" t="s">
        <v>274</v>
      </c>
      <c r="E2375" s="122">
        <v>56.61</v>
      </c>
      <c r="F2375" s="123">
        <f t="shared" si="869"/>
        <v>68.25</v>
      </c>
      <c r="G2375" s="206"/>
      <c r="H2375" s="183"/>
      <c r="I2375" s="182">
        <f t="shared" si="870"/>
        <v>0</v>
      </c>
      <c r="J2375" s="182">
        <f t="shared" si="871"/>
        <v>0</v>
      </c>
      <c r="K2375" s="179"/>
      <c r="L2375" s="183">
        <f t="shared" si="872"/>
        <v>0</v>
      </c>
      <c r="M2375" s="183">
        <f t="shared" si="872"/>
        <v>0</v>
      </c>
      <c r="N2375" s="184">
        <f t="shared" si="873"/>
        <v>0</v>
      </c>
      <c r="O2375" s="184">
        <f t="shared" si="874"/>
        <v>0</v>
      </c>
      <c r="P2375" s="181"/>
      <c r="Q2375" s="199"/>
      <c r="R2375" s="197" t="str">
        <f t="shared" si="875"/>
        <v/>
      </c>
      <c r="S2375" s="197" t="str">
        <f t="shared" si="840"/>
        <v/>
      </c>
    </row>
    <row r="2376" spans="1:19" ht="25.5" hidden="1">
      <c r="A2376" s="200">
        <v>100698</v>
      </c>
      <c r="B2376" s="205" t="s">
        <v>230</v>
      </c>
      <c r="C2376" s="127" t="s">
        <v>2586</v>
      </c>
      <c r="D2376" s="121" t="s">
        <v>274</v>
      </c>
      <c r="E2376" s="122">
        <v>61.89</v>
      </c>
      <c r="F2376" s="123">
        <f t="shared" si="869"/>
        <v>74.61</v>
      </c>
      <c r="G2376" s="206"/>
      <c r="H2376" s="183"/>
      <c r="I2376" s="182">
        <f t="shared" si="870"/>
        <v>0</v>
      </c>
      <c r="J2376" s="182">
        <f t="shared" si="871"/>
        <v>0</v>
      </c>
      <c r="K2376" s="179"/>
      <c r="L2376" s="183">
        <f t="shared" si="872"/>
        <v>0</v>
      </c>
      <c r="M2376" s="183">
        <f t="shared" si="872"/>
        <v>0</v>
      </c>
      <c r="N2376" s="184">
        <f t="shared" si="873"/>
        <v>0</v>
      </c>
      <c r="O2376" s="184">
        <f t="shared" si="874"/>
        <v>0</v>
      </c>
      <c r="P2376" s="181"/>
      <c r="Q2376" s="199"/>
      <c r="R2376" s="197" t="str">
        <f t="shared" si="875"/>
        <v/>
      </c>
      <c r="S2376" s="197" t="str">
        <f t="shared" si="840"/>
        <v/>
      </c>
    </row>
    <row r="2377" spans="1:19" ht="25.5" hidden="1">
      <c r="A2377" s="200">
        <v>100699</v>
      </c>
      <c r="B2377" s="205" t="s">
        <v>230</v>
      </c>
      <c r="C2377" s="127" t="s">
        <v>2587</v>
      </c>
      <c r="D2377" s="121" t="s">
        <v>274</v>
      </c>
      <c r="E2377" s="122">
        <v>73.47</v>
      </c>
      <c r="F2377" s="123">
        <f t="shared" si="869"/>
        <v>88.58</v>
      </c>
      <c r="G2377" s="206"/>
      <c r="H2377" s="183"/>
      <c r="I2377" s="182">
        <f t="shared" si="870"/>
        <v>0</v>
      </c>
      <c r="J2377" s="182">
        <f t="shared" si="871"/>
        <v>0</v>
      </c>
      <c r="K2377" s="179"/>
      <c r="L2377" s="183">
        <f t="shared" si="872"/>
        <v>0</v>
      </c>
      <c r="M2377" s="183">
        <f t="shared" si="872"/>
        <v>0</v>
      </c>
      <c r="N2377" s="184">
        <f t="shared" si="873"/>
        <v>0</v>
      </c>
      <c r="O2377" s="184">
        <f t="shared" si="874"/>
        <v>0</v>
      </c>
      <c r="P2377" s="181"/>
      <c r="Q2377" s="199"/>
      <c r="R2377" s="197" t="str">
        <f t="shared" si="875"/>
        <v/>
      </c>
      <c r="S2377" s="197" t="str">
        <f t="shared" si="840"/>
        <v/>
      </c>
    </row>
    <row r="2378" spans="1:19" ht="25.5" hidden="1">
      <c r="A2378" s="200">
        <v>100700</v>
      </c>
      <c r="B2378" s="205" t="s">
        <v>230</v>
      </c>
      <c r="C2378" s="127" t="s">
        <v>2588</v>
      </c>
      <c r="D2378" s="121" t="s">
        <v>274</v>
      </c>
      <c r="E2378" s="122">
        <v>676.4</v>
      </c>
      <c r="F2378" s="123">
        <f t="shared" si="869"/>
        <v>815.47</v>
      </c>
      <c r="G2378" s="206"/>
      <c r="H2378" s="183"/>
      <c r="I2378" s="182">
        <f t="shared" si="870"/>
        <v>0</v>
      </c>
      <c r="J2378" s="182">
        <f t="shared" si="871"/>
        <v>0</v>
      </c>
      <c r="K2378" s="179"/>
      <c r="L2378" s="183">
        <f t="shared" si="872"/>
        <v>0</v>
      </c>
      <c r="M2378" s="183">
        <f t="shared" si="872"/>
        <v>0</v>
      </c>
      <c r="N2378" s="184">
        <f t="shared" si="873"/>
        <v>0</v>
      </c>
      <c r="O2378" s="184">
        <f t="shared" si="874"/>
        <v>0</v>
      </c>
      <c r="P2378" s="181"/>
      <c r="Q2378" s="199"/>
      <c r="R2378" s="197" t="str">
        <f t="shared" si="875"/>
        <v/>
      </c>
      <c r="S2378" s="197" t="str">
        <f t="shared" si="840"/>
        <v/>
      </c>
    </row>
    <row r="2379" spans="1:19" ht="51" hidden="1">
      <c r="A2379" s="200">
        <v>100712</v>
      </c>
      <c r="B2379" s="205" t="s">
        <v>230</v>
      </c>
      <c r="C2379" s="127" t="s">
        <v>2589</v>
      </c>
      <c r="D2379" s="121" t="s">
        <v>274</v>
      </c>
      <c r="E2379" s="122">
        <v>605.95000000000005</v>
      </c>
      <c r="F2379" s="123">
        <f t="shared" si="869"/>
        <v>730.53</v>
      </c>
      <c r="G2379" s="206"/>
      <c r="H2379" s="183"/>
      <c r="I2379" s="182">
        <f t="shared" si="870"/>
        <v>0</v>
      </c>
      <c r="J2379" s="182">
        <f t="shared" si="871"/>
        <v>0</v>
      </c>
      <c r="K2379" s="179"/>
      <c r="L2379" s="183">
        <f t="shared" si="872"/>
        <v>0</v>
      </c>
      <c r="M2379" s="183">
        <f t="shared" si="872"/>
        <v>0</v>
      </c>
      <c r="N2379" s="184">
        <f t="shared" si="873"/>
        <v>0</v>
      </c>
      <c r="O2379" s="184">
        <f t="shared" si="874"/>
        <v>0</v>
      </c>
      <c r="P2379" s="181"/>
      <c r="Q2379" s="199"/>
      <c r="R2379" s="197" t="str">
        <f t="shared" si="875"/>
        <v/>
      </c>
      <c r="S2379" s="197" t="str">
        <f t="shared" si="840"/>
        <v/>
      </c>
    </row>
    <row r="2380" spans="1:19" hidden="1">
      <c r="A2380" s="200" t="s">
        <v>2590</v>
      </c>
      <c r="B2380" s="201"/>
      <c r="C2380" s="300" t="s">
        <v>2591</v>
      </c>
      <c r="D2380" s="121"/>
      <c r="E2380" s="276"/>
      <c r="F2380" s="277"/>
      <c r="G2380" s="253"/>
      <c r="H2380" s="253"/>
      <c r="I2380" s="254"/>
      <c r="J2380" s="255"/>
      <c r="K2380" s="179"/>
      <c r="L2380" s="290"/>
      <c r="M2380" s="253"/>
      <c r="N2380" s="254"/>
      <c r="O2380" s="255"/>
      <c r="P2380" s="181"/>
      <c r="Q2380" s="198" t="str">
        <f>IF(OR(SUM(J2380)&gt;0,SUM(O2380)&gt;0),"xx","")</f>
        <v/>
      </c>
      <c r="R2380" s="197" t="str">
        <f t="shared" si="875"/>
        <v/>
      </c>
      <c r="S2380" s="197" t="str">
        <f t="shared" si="840"/>
        <v/>
      </c>
    </row>
    <row r="2381" spans="1:19" hidden="1">
      <c r="A2381" s="200" t="s">
        <v>2592</v>
      </c>
      <c r="B2381" s="201"/>
      <c r="C2381" s="300" t="s">
        <v>2593</v>
      </c>
      <c r="D2381" s="121"/>
      <c r="E2381" s="276"/>
      <c r="F2381" s="277"/>
      <c r="G2381" s="253"/>
      <c r="H2381" s="253"/>
      <c r="I2381" s="254"/>
      <c r="J2381" s="255"/>
      <c r="K2381" s="179"/>
      <c r="L2381" s="290"/>
      <c r="M2381" s="253"/>
      <c r="N2381" s="254"/>
      <c r="O2381" s="255"/>
      <c r="P2381" s="181"/>
      <c r="Q2381" s="198" t="str">
        <f>IF(OR(SUM(J2381)&gt;0,SUM(O2381)&gt;0),"xx","")</f>
        <v/>
      </c>
      <c r="R2381" s="197" t="str">
        <f t="shared" si="875"/>
        <v/>
      </c>
      <c r="S2381" s="197" t="str">
        <f t="shared" si="840"/>
        <v/>
      </c>
    </row>
    <row r="2382" spans="1:19" hidden="1">
      <c r="A2382" s="200" t="s">
        <v>2594</v>
      </c>
      <c r="B2382" s="201"/>
      <c r="C2382" s="300" t="s">
        <v>2595</v>
      </c>
      <c r="D2382" s="121"/>
      <c r="E2382" s="276"/>
      <c r="F2382" s="277"/>
      <c r="G2382" s="253"/>
      <c r="H2382" s="253"/>
      <c r="I2382" s="254"/>
      <c r="J2382" s="255"/>
      <c r="K2382" s="179"/>
      <c r="L2382" s="290"/>
      <c r="M2382" s="253"/>
      <c r="N2382" s="254"/>
      <c r="O2382" s="255"/>
      <c r="P2382" s="181"/>
      <c r="Q2382" s="198" t="str">
        <f>IF(OR(SUM(J2383:J2391)&gt;0,SUM(O2383:O2391)&gt;0),"xx","")</f>
        <v/>
      </c>
      <c r="R2382" s="197" t="str">
        <f t="shared" si="875"/>
        <v/>
      </c>
      <c r="S2382" s="197" t="str">
        <f t="shared" si="840"/>
        <v/>
      </c>
    </row>
    <row r="2383" spans="1:19" ht="51" hidden="1">
      <c r="A2383" s="200">
        <v>100665</v>
      </c>
      <c r="B2383" s="205" t="s">
        <v>230</v>
      </c>
      <c r="C2383" s="127" t="s">
        <v>2596</v>
      </c>
      <c r="D2383" s="125" t="s">
        <v>232</v>
      </c>
      <c r="E2383" s="122">
        <v>508.81</v>
      </c>
      <c r="F2383" s="123">
        <f t="shared" ref="F2383:F2391" si="876">IF(E2383=0,0,ROUND(E2383*(1+E$10)*(1-E$11),2))</f>
        <v>613.41999999999996</v>
      </c>
      <c r="G2383" s="206"/>
      <c r="H2383" s="183"/>
      <c r="I2383" s="182">
        <f t="shared" ref="I2383:I2391" si="877">IF(ISBLANK(E2383),0,ROUND(F2383*G2383,2))</f>
        <v>0</v>
      </c>
      <c r="J2383" s="182">
        <f t="shared" ref="J2383:J2391" si="878">IF(ISBLANK(G2383),0,ROUND(G2383*H2383,2))</f>
        <v>0</v>
      </c>
      <c r="K2383" s="179"/>
      <c r="L2383" s="183">
        <f t="shared" ref="L2383:M2391" si="879">G2383</f>
        <v>0</v>
      </c>
      <c r="M2383" s="183">
        <f t="shared" si="879"/>
        <v>0</v>
      </c>
      <c r="N2383" s="184">
        <f t="shared" ref="N2383:N2391" si="880">IF(ISBLANK(E2383),0,ROUND(F2383*L2383,2))</f>
        <v>0</v>
      </c>
      <c r="O2383" s="184">
        <f t="shared" ref="O2383:O2391" si="881">IF(ISBLANK(L2383),0,ROUND(L2383*M2383,2))</f>
        <v>0</v>
      </c>
      <c r="P2383" s="181"/>
      <c r="Q2383" s="199"/>
      <c r="R2383" s="197" t="str">
        <f t="shared" si="875"/>
        <v/>
      </c>
      <c r="S2383" s="197" t="str">
        <f t="shared" si="840"/>
        <v/>
      </c>
    </row>
    <row r="2384" spans="1:19" ht="38.25" hidden="1">
      <c r="A2384" s="200">
        <v>100666</v>
      </c>
      <c r="B2384" s="205" t="s">
        <v>230</v>
      </c>
      <c r="C2384" s="127" t="s">
        <v>2597</v>
      </c>
      <c r="D2384" s="125" t="s">
        <v>232</v>
      </c>
      <c r="E2384" s="122">
        <v>407.86</v>
      </c>
      <c r="F2384" s="123">
        <f t="shared" si="876"/>
        <v>491.72</v>
      </c>
      <c r="G2384" s="206"/>
      <c r="H2384" s="183"/>
      <c r="I2384" s="182">
        <f t="shared" si="877"/>
        <v>0</v>
      </c>
      <c r="J2384" s="182">
        <f t="shared" si="878"/>
        <v>0</v>
      </c>
      <c r="K2384" s="179"/>
      <c r="L2384" s="183">
        <f t="shared" si="879"/>
        <v>0</v>
      </c>
      <c r="M2384" s="183">
        <f t="shared" si="879"/>
        <v>0</v>
      </c>
      <c r="N2384" s="184">
        <f t="shared" si="880"/>
        <v>0</v>
      </c>
      <c r="O2384" s="184">
        <f t="shared" si="881"/>
        <v>0</v>
      </c>
      <c r="P2384" s="181"/>
      <c r="Q2384" s="199"/>
      <c r="R2384" s="197" t="str">
        <f t="shared" si="875"/>
        <v/>
      </c>
      <c r="S2384" s="197" t="str">
        <f t="shared" si="840"/>
        <v/>
      </c>
    </row>
    <row r="2385" spans="1:19" ht="38.25" hidden="1">
      <c r="A2385" s="200">
        <v>100667</v>
      </c>
      <c r="B2385" s="205" t="s">
        <v>230</v>
      </c>
      <c r="C2385" s="127" t="s">
        <v>2598</v>
      </c>
      <c r="D2385" s="125" t="s">
        <v>232</v>
      </c>
      <c r="E2385" s="122">
        <v>651.53</v>
      </c>
      <c r="F2385" s="123">
        <f t="shared" si="876"/>
        <v>785.48</v>
      </c>
      <c r="G2385" s="206"/>
      <c r="H2385" s="183"/>
      <c r="I2385" s="182">
        <f t="shared" si="877"/>
        <v>0</v>
      </c>
      <c r="J2385" s="182">
        <f t="shared" si="878"/>
        <v>0</v>
      </c>
      <c r="K2385" s="179"/>
      <c r="L2385" s="183">
        <f t="shared" si="879"/>
        <v>0</v>
      </c>
      <c r="M2385" s="183">
        <f t="shared" si="879"/>
        <v>0</v>
      </c>
      <c r="N2385" s="184">
        <f t="shared" si="880"/>
        <v>0</v>
      </c>
      <c r="O2385" s="184">
        <f t="shared" si="881"/>
        <v>0</v>
      </c>
      <c r="P2385" s="181"/>
      <c r="Q2385" s="199"/>
      <c r="R2385" s="197" t="str">
        <f t="shared" si="875"/>
        <v/>
      </c>
      <c r="S2385" s="197" t="str">
        <f t="shared" si="840"/>
        <v/>
      </c>
    </row>
    <row r="2386" spans="1:19" ht="38.25" hidden="1">
      <c r="A2386" s="200">
        <v>100668</v>
      </c>
      <c r="B2386" s="205" t="s">
        <v>230</v>
      </c>
      <c r="C2386" s="127" t="s">
        <v>2599</v>
      </c>
      <c r="D2386" s="125" t="s">
        <v>232</v>
      </c>
      <c r="E2386" s="122">
        <v>818.79</v>
      </c>
      <c r="F2386" s="123">
        <f t="shared" si="876"/>
        <v>987.13</v>
      </c>
      <c r="G2386" s="206"/>
      <c r="H2386" s="183"/>
      <c r="I2386" s="182">
        <f t="shared" si="877"/>
        <v>0</v>
      </c>
      <c r="J2386" s="182">
        <f t="shared" si="878"/>
        <v>0</v>
      </c>
      <c r="K2386" s="179"/>
      <c r="L2386" s="183">
        <f t="shared" si="879"/>
        <v>0</v>
      </c>
      <c r="M2386" s="183">
        <f t="shared" si="879"/>
        <v>0</v>
      </c>
      <c r="N2386" s="184">
        <f t="shared" si="880"/>
        <v>0</v>
      </c>
      <c r="O2386" s="184">
        <f t="shared" si="881"/>
        <v>0</v>
      </c>
      <c r="P2386" s="181"/>
      <c r="Q2386" s="199"/>
      <c r="R2386" s="197" t="str">
        <f t="shared" si="875"/>
        <v/>
      </c>
      <c r="S2386" s="197" t="str">
        <f t="shared" si="840"/>
        <v/>
      </c>
    </row>
    <row r="2387" spans="1:19" ht="38.25" hidden="1">
      <c r="A2387" s="200">
        <v>100669</v>
      </c>
      <c r="B2387" s="205" t="s">
        <v>230</v>
      </c>
      <c r="C2387" s="127" t="s">
        <v>2600</v>
      </c>
      <c r="D2387" s="125" t="s">
        <v>232</v>
      </c>
      <c r="E2387" s="122">
        <v>482.52</v>
      </c>
      <c r="F2387" s="123">
        <f t="shared" si="876"/>
        <v>581.73</v>
      </c>
      <c r="G2387" s="206"/>
      <c r="H2387" s="183"/>
      <c r="I2387" s="182">
        <f t="shared" si="877"/>
        <v>0</v>
      </c>
      <c r="J2387" s="182">
        <f t="shared" si="878"/>
        <v>0</v>
      </c>
      <c r="K2387" s="179"/>
      <c r="L2387" s="183">
        <f t="shared" si="879"/>
        <v>0</v>
      </c>
      <c r="M2387" s="183">
        <f t="shared" si="879"/>
        <v>0</v>
      </c>
      <c r="N2387" s="184">
        <f t="shared" si="880"/>
        <v>0</v>
      </c>
      <c r="O2387" s="184">
        <f t="shared" si="881"/>
        <v>0</v>
      </c>
      <c r="P2387" s="181"/>
      <c r="Q2387" s="199"/>
      <c r="R2387" s="197" t="str">
        <f t="shared" si="875"/>
        <v/>
      </c>
      <c r="S2387" s="197" t="str">
        <f t="shared" si="840"/>
        <v/>
      </c>
    </row>
    <row r="2388" spans="1:19" ht="51" hidden="1">
      <c r="A2388" s="200">
        <v>100670</v>
      </c>
      <c r="B2388" s="205" t="s">
        <v>230</v>
      </c>
      <c r="C2388" s="127" t="s">
        <v>2601</v>
      </c>
      <c r="D2388" s="125" t="s">
        <v>232</v>
      </c>
      <c r="E2388" s="122">
        <v>631.07000000000005</v>
      </c>
      <c r="F2388" s="123">
        <f t="shared" si="876"/>
        <v>760.82</v>
      </c>
      <c r="G2388" s="206"/>
      <c r="H2388" s="183"/>
      <c r="I2388" s="182">
        <f t="shared" si="877"/>
        <v>0</v>
      </c>
      <c r="J2388" s="182">
        <f t="shared" si="878"/>
        <v>0</v>
      </c>
      <c r="K2388" s="179"/>
      <c r="L2388" s="183">
        <f t="shared" si="879"/>
        <v>0</v>
      </c>
      <c r="M2388" s="183">
        <f t="shared" si="879"/>
        <v>0</v>
      </c>
      <c r="N2388" s="184">
        <f t="shared" si="880"/>
        <v>0</v>
      </c>
      <c r="O2388" s="184">
        <f t="shared" si="881"/>
        <v>0</v>
      </c>
      <c r="P2388" s="181"/>
      <c r="Q2388" s="199"/>
      <c r="R2388" s="197" t="str">
        <f t="shared" si="875"/>
        <v/>
      </c>
      <c r="S2388" s="197" t="str">
        <f t="shared" si="840"/>
        <v/>
      </c>
    </row>
    <row r="2389" spans="1:19" ht="51" hidden="1">
      <c r="A2389" s="200">
        <v>100671</v>
      </c>
      <c r="B2389" s="205" t="s">
        <v>230</v>
      </c>
      <c r="C2389" s="127" t="s">
        <v>2602</v>
      </c>
      <c r="D2389" s="125" t="s">
        <v>232</v>
      </c>
      <c r="E2389" s="122">
        <v>776.21</v>
      </c>
      <c r="F2389" s="123">
        <f t="shared" si="876"/>
        <v>935.8</v>
      </c>
      <c r="G2389" s="206"/>
      <c r="H2389" s="183"/>
      <c r="I2389" s="182">
        <f t="shared" si="877"/>
        <v>0</v>
      </c>
      <c r="J2389" s="182">
        <f t="shared" si="878"/>
        <v>0</v>
      </c>
      <c r="K2389" s="179"/>
      <c r="L2389" s="183">
        <f t="shared" si="879"/>
        <v>0</v>
      </c>
      <c r="M2389" s="183">
        <f t="shared" si="879"/>
        <v>0</v>
      </c>
      <c r="N2389" s="184">
        <f t="shared" si="880"/>
        <v>0</v>
      </c>
      <c r="O2389" s="184">
        <f t="shared" si="881"/>
        <v>0</v>
      </c>
      <c r="P2389" s="181"/>
      <c r="Q2389" s="199"/>
      <c r="R2389" s="197" t="str">
        <f t="shared" si="875"/>
        <v/>
      </c>
      <c r="S2389" s="197" t="str">
        <f t="shared" si="840"/>
        <v/>
      </c>
    </row>
    <row r="2390" spans="1:19" ht="38.25" hidden="1">
      <c r="A2390" s="200">
        <v>100672</v>
      </c>
      <c r="B2390" s="205" t="s">
        <v>230</v>
      </c>
      <c r="C2390" s="127" t="s">
        <v>2603</v>
      </c>
      <c r="D2390" s="125" t="s">
        <v>232</v>
      </c>
      <c r="E2390" s="122">
        <v>511.53</v>
      </c>
      <c r="F2390" s="123">
        <f t="shared" si="876"/>
        <v>616.70000000000005</v>
      </c>
      <c r="G2390" s="206"/>
      <c r="H2390" s="183"/>
      <c r="I2390" s="182">
        <f t="shared" si="877"/>
        <v>0</v>
      </c>
      <c r="J2390" s="182">
        <f t="shared" si="878"/>
        <v>0</v>
      </c>
      <c r="K2390" s="179"/>
      <c r="L2390" s="183">
        <f t="shared" si="879"/>
        <v>0</v>
      </c>
      <c r="M2390" s="183">
        <f t="shared" si="879"/>
        <v>0</v>
      </c>
      <c r="N2390" s="184">
        <f t="shared" si="880"/>
        <v>0</v>
      </c>
      <c r="O2390" s="184">
        <f t="shared" si="881"/>
        <v>0</v>
      </c>
      <c r="P2390" s="181"/>
      <c r="Q2390" s="199"/>
      <c r="R2390" s="197" t="str">
        <f t="shared" si="875"/>
        <v/>
      </c>
      <c r="S2390" s="197" t="str">
        <f t="shared" si="840"/>
        <v/>
      </c>
    </row>
    <row r="2391" spans="1:19" ht="51" hidden="1">
      <c r="A2391" s="200">
        <v>100673</v>
      </c>
      <c r="B2391" s="205" t="s">
        <v>230</v>
      </c>
      <c r="C2391" s="127" t="s">
        <v>2604</v>
      </c>
      <c r="D2391" s="125" t="s">
        <v>232</v>
      </c>
      <c r="E2391" s="122">
        <v>92.86</v>
      </c>
      <c r="F2391" s="123">
        <f t="shared" si="876"/>
        <v>111.95</v>
      </c>
      <c r="G2391" s="206"/>
      <c r="H2391" s="183"/>
      <c r="I2391" s="182">
        <f t="shared" si="877"/>
        <v>0</v>
      </c>
      <c r="J2391" s="182">
        <f t="shared" si="878"/>
        <v>0</v>
      </c>
      <c r="K2391" s="179"/>
      <c r="L2391" s="183">
        <f t="shared" si="879"/>
        <v>0</v>
      </c>
      <c r="M2391" s="183">
        <f t="shared" si="879"/>
        <v>0</v>
      </c>
      <c r="N2391" s="184">
        <f t="shared" si="880"/>
        <v>0</v>
      </c>
      <c r="O2391" s="184">
        <f t="shared" si="881"/>
        <v>0</v>
      </c>
      <c r="P2391" s="181"/>
      <c r="Q2391" s="199"/>
      <c r="R2391" s="197" t="str">
        <f t="shared" si="875"/>
        <v/>
      </c>
      <c r="S2391" s="197" t="str">
        <f t="shared" si="840"/>
        <v/>
      </c>
    </row>
    <row r="2392" spans="1:19" hidden="1">
      <c r="A2392" s="200" t="s">
        <v>2605</v>
      </c>
      <c r="B2392" s="201"/>
      <c r="C2392" s="300" t="s">
        <v>2606</v>
      </c>
      <c r="D2392" s="121"/>
      <c r="E2392" s="276"/>
      <c r="F2392" s="277"/>
      <c r="G2392" s="253"/>
      <c r="H2392" s="253"/>
      <c r="I2392" s="254"/>
      <c r="J2392" s="255"/>
      <c r="K2392" s="179"/>
      <c r="L2392" s="290"/>
      <c r="M2392" s="253"/>
      <c r="N2392" s="254"/>
      <c r="O2392" s="255"/>
      <c r="P2392" s="181"/>
      <c r="Q2392" s="198" t="str">
        <f>IF(OR(SUM(J2393:J2399)&gt;0,SUM(O2393:O2399)&gt;0),"xx","")</f>
        <v/>
      </c>
      <c r="R2392" s="197" t="str">
        <f t="shared" si="875"/>
        <v/>
      </c>
      <c r="S2392" s="197" t="str">
        <f t="shared" si="840"/>
        <v/>
      </c>
    </row>
    <row r="2393" spans="1:19" ht="25.5" hidden="1">
      <c r="A2393" s="200">
        <v>91287</v>
      </c>
      <c r="B2393" s="205" t="s">
        <v>230</v>
      </c>
      <c r="C2393" s="127" t="s">
        <v>2607</v>
      </c>
      <c r="D2393" s="125" t="s">
        <v>274</v>
      </c>
      <c r="E2393" s="122">
        <v>180.13</v>
      </c>
      <c r="F2393" s="123">
        <f t="shared" ref="F2393:F2399" si="882">IF(E2393=0,0,ROUND(E2393*(1+E$10)*(1-E$11),2))</f>
        <v>217.16</v>
      </c>
      <c r="G2393" s="206"/>
      <c r="H2393" s="183"/>
      <c r="I2393" s="182">
        <f t="shared" ref="I2393:I2399" si="883">IF(ISBLANK(E2393),0,ROUND(F2393*G2393,2))</f>
        <v>0</v>
      </c>
      <c r="J2393" s="182">
        <f t="shared" ref="J2393:J2399" si="884">IF(ISBLANK(G2393),0,ROUND(G2393*H2393,2))</f>
        <v>0</v>
      </c>
      <c r="K2393" s="179"/>
      <c r="L2393" s="183">
        <f t="shared" ref="L2393:M2399" si="885">G2393</f>
        <v>0</v>
      </c>
      <c r="M2393" s="183">
        <f t="shared" si="885"/>
        <v>0</v>
      </c>
      <c r="N2393" s="184">
        <f t="shared" ref="N2393:N2399" si="886">IF(ISBLANK(E2393),0,ROUND(F2393*L2393,2))</f>
        <v>0</v>
      </c>
      <c r="O2393" s="184">
        <f t="shared" ref="O2393:O2399" si="887">IF(ISBLANK(L2393),0,ROUND(L2393*M2393,2))</f>
        <v>0</v>
      </c>
      <c r="P2393" s="181"/>
      <c r="Q2393" s="199"/>
      <c r="R2393" s="197" t="str">
        <f t="shared" si="875"/>
        <v/>
      </c>
      <c r="S2393" s="197" t="str">
        <f t="shared" si="840"/>
        <v/>
      </c>
    </row>
    <row r="2394" spans="1:19" ht="25.5" hidden="1">
      <c r="A2394" s="200">
        <v>91292</v>
      </c>
      <c r="B2394" s="205" t="s">
        <v>230</v>
      </c>
      <c r="C2394" s="127" t="s">
        <v>2608</v>
      </c>
      <c r="D2394" s="125" t="s">
        <v>274</v>
      </c>
      <c r="E2394" s="122">
        <v>250.33</v>
      </c>
      <c r="F2394" s="123">
        <f t="shared" si="882"/>
        <v>301.8</v>
      </c>
      <c r="G2394" s="206"/>
      <c r="H2394" s="183"/>
      <c r="I2394" s="182">
        <f t="shared" si="883"/>
        <v>0</v>
      </c>
      <c r="J2394" s="182">
        <f t="shared" si="884"/>
        <v>0</v>
      </c>
      <c r="K2394" s="179"/>
      <c r="L2394" s="183">
        <f t="shared" si="885"/>
        <v>0</v>
      </c>
      <c r="M2394" s="183">
        <f t="shared" si="885"/>
        <v>0</v>
      </c>
      <c r="N2394" s="184">
        <f t="shared" si="886"/>
        <v>0</v>
      </c>
      <c r="O2394" s="184">
        <f t="shared" si="887"/>
        <v>0</v>
      </c>
      <c r="P2394" s="181"/>
      <c r="Q2394" s="199"/>
      <c r="R2394" s="197" t="str">
        <f t="shared" si="875"/>
        <v/>
      </c>
      <c r="S2394" s="197" t="str">
        <f t="shared" si="840"/>
        <v/>
      </c>
    </row>
    <row r="2395" spans="1:19" ht="25.5" hidden="1">
      <c r="A2395" s="200">
        <v>90801</v>
      </c>
      <c r="B2395" s="205" t="s">
        <v>230</v>
      </c>
      <c r="C2395" s="127" t="s">
        <v>2609</v>
      </c>
      <c r="D2395" s="125" t="s">
        <v>274</v>
      </c>
      <c r="E2395" s="122">
        <v>232.38</v>
      </c>
      <c r="F2395" s="123">
        <f t="shared" si="882"/>
        <v>280.16000000000003</v>
      </c>
      <c r="G2395" s="206"/>
      <c r="H2395" s="183"/>
      <c r="I2395" s="182">
        <f t="shared" si="883"/>
        <v>0</v>
      </c>
      <c r="J2395" s="182">
        <f t="shared" si="884"/>
        <v>0</v>
      </c>
      <c r="K2395" s="179"/>
      <c r="L2395" s="183">
        <f t="shared" si="885"/>
        <v>0</v>
      </c>
      <c r="M2395" s="183">
        <f t="shared" si="885"/>
        <v>0</v>
      </c>
      <c r="N2395" s="184">
        <f t="shared" si="886"/>
        <v>0</v>
      </c>
      <c r="O2395" s="184">
        <f t="shared" si="887"/>
        <v>0</v>
      </c>
      <c r="P2395" s="181"/>
      <c r="Q2395" s="199"/>
      <c r="R2395" s="197" t="str">
        <f t="shared" si="875"/>
        <v/>
      </c>
      <c r="S2395" s="197" t="str">
        <f t="shared" si="840"/>
        <v/>
      </c>
    </row>
    <row r="2396" spans="1:19" ht="25.5" hidden="1">
      <c r="A2396" s="200">
        <v>90806</v>
      </c>
      <c r="B2396" s="205" t="s">
        <v>230</v>
      </c>
      <c r="C2396" s="127" t="s">
        <v>2610</v>
      </c>
      <c r="D2396" s="125" t="s">
        <v>274</v>
      </c>
      <c r="E2396" s="122">
        <v>302.58</v>
      </c>
      <c r="F2396" s="123">
        <f t="shared" si="882"/>
        <v>364.79</v>
      </c>
      <c r="G2396" s="206"/>
      <c r="H2396" s="183"/>
      <c r="I2396" s="182">
        <f t="shared" si="883"/>
        <v>0</v>
      </c>
      <c r="J2396" s="182">
        <f t="shared" si="884"/>
        <v>0</v>
      </c>
      <c r="K2396" s="179"/>
      <c r="L2396" s="183">
        <f t="shared" si="885"/>
        <v>0</v>
      </c>
      <c r="M2396" s="183">
        <f t="shared" si="885"/>
        <v>0</v>
      </c>
      <c r="N2396" s="184">
        <f t="shared" si="886"/>
        <v>0</v>
      </c>
      <c r="O2396" s="184">
        <f t="shared" si="887"/>
        <v>0</v>
      </c>
      <c r="P2396" s="181"/>
      <c r="Q2396" s="199"/>
      <c r="R2396" s="197" t="str">
        <f t="shared" si="875"/>
        <v/>
      </c>
      <c r="S2396" s="197" t="str">
        <f t="shared" si="840"/>
        <v/>
      </c>
    </row>
    <row r="2397" spans="1:19" hidden="1">
      <c r="A2397" s="200">
        <v>85015</v>
      </c>
      <c r="B2397" s="205" t="s">
        <v>230</v>
      </c>
      <c r="C2397" s="127" t="s">
        <v>2611</v>
      </c>
      <c r="D2397" s="125" t="s">
        <v>258</v>
      </c>
      <c r="E2397" s="122">
        <v>23.14</v>
      </c>
      <c r="F2397" s="123">
        <f t="shared" si="882"/>
        <v>27.9</v>
      </c>
      <c r="G2397" s="206"/>
      <c r="H2397" s="183"/>
      <c r="I2397" s="182">
        <f t="shared" si="883"/>
        <v>0</v>
      </c>
      <c r="J2397" s="182">
        <f t="shared" si="884"/>
        <v>0</v>
      </c>
      <c r="K2397" s="179"/>
      <c r="L2397" s="183">
        <f t="shared" si="885"/>
        <v>0</v>
      </c>
      <c r="M2397" s="183">
        <f t="shared" si="885"/>
        <v>0</v>
      </c>
      <c r="N2397" s="184">
        <f t="shared" si="886"/>
        <v>0</v>
      </c>
      <c r="O2397" s="184">
        <f t="shared" si="887"/>
        <v>0</v>
      </c>
      <c r="P2397" s="181"/>
      <c r="Q2397" s="199"/>
      <c r="R2397" s="197" t="str">
        <f t="shared" si="875"/>
        <v/>
      </c>
      <c r="S2397" s="197" t="str">
        <f t="shared" si="840"/>
        <v/>
      </c>
    </row>
    <row r="2398" spans="1:19" hidden="1">
      <c r="A2398" s="200">
        <v>85016</v>
      </c>
      <c r="B2398" s="205" t="s">
        <v>230</v>
      </c>
      <c r="C2398" s="127" t="s">
        <v>2612</v>
      </c>
      <c r="D2398" s="125" t="s">
        <v>258</v>
      </c>
      <c r="E2398" s="122">
        <v>28.2</v>
      </c>
      <c r="F2398" s="123">
        <f t="shared" si="882"/>
        <v>34</v>
      </c>
      <c r="G2398" s="206"/>
      <c r="H2398" s="183"/>
      <c r="I2398" s="182">
        <f t="shared" si="883"/>
        <v>0</v>
      </c>
      <c r="J2398" s="182">
        <f t="shared" si="884"/>
        <v>0</v>
      </c>
      <c r="K2398" s="179"/>
      <c r="L2398" s="183">
        <f t="shared" si="885"/>
        <v>0</v>
      </c>
      <c r="M2398" s="183">
        <f t="shared" si="885"/>
        <v>0</v>
      </c>
      <c r="N2398" s="184">
        <f t="shared" si="886"/>
        <v>0</v>
      </c>
      <c r="O2398" s="184">
        <f t="shared" si="887"/>
        <v>0</v>
      </c>
      <c r="P2398" s="181"/>
      <c r="Q2398" s="199"/>
      <c r="R2398" s="197" t="str">
        <f t="shared" si="875"/>
        <v/>
      </c>
      <c r="S2398" s="197" t="str">
        <f t="shared" si="840"/>
        <v/>
      </c>
    </row>
    <row r="2399" spans="1:19" hidden="1">
      <c r="A2399" s="200">
        <v>73669</v>
      </c>
      <c r="B2399" s="205" t="s">
        <v>292</v>
      </c>
      <c r="C2399" s="127" t="s">
        <v>2613</v>
      </c>
      <c r="D2399" s="125" t="s">
        <v>258</v>
      </c>
      <c r="E2399" s="122">
        <v>82.4</v>
      </c>
      <c r="F2399" s="123">
        <f t="shared" si="882"/>
        <v>99.34</v>
      </c>
      <c r="G2399" s="206"/>
      <c r="H2399" s="183"/>
      <c r="I2399" s="182">
        <f t="shared" si="883"/>
        <v>0</v>
      </c>
      <c r="J2399" s="182">
        <f t="shared" si="884"/>
        <v>0</v>
      </c>
      <c r="K2399" s="179"/>
      <c r="L2399" s="183">
        <f t="shared" si="885"/>
        <v>0</v>
      </c>
      <c r="M2399" s="183">
        <f t="shared" si="885"/>
        <v>0</v>
      </c>
      <c r="N2399" s="184">
        <f t="shared" si="886"/>
        <v>0</v>
      </c>
      <c r="O2399" s="184">
        <f t="shared" si="887"/>
        <v>0</v>
      </c>
      <c r="P2399" s="181"/>
      <c r="Q2399" s="199"/>
      <c r="R2399" s="197" t="str">
        <f t="shared" si="875"/>
        <v/>
      </c>
      <c r="S2399" s="197" t="str">
        <f t="shared" si="840"/>
        <v/>
      </c>
    </row>
    <row r="2400" spans="1:19" hidden="1">
      <c r="A2400" s="200" t="s">
        <v>2614</v>
      </c>
      <c r="B2400" s="201"/>
      <c r="C2400" s="300" t="s">
        <v>2615</v>
      </c>
      <c r="D2400" s="121"/>
      <c r="E2400" s="276"/>
      <c r="F2400" s="277"/>
      <c r="G2400" s="253"/>
      <c r="H2400" s="253"/>
      <c r="I2400" s="254"/>
      <c r="J2400" s="255"/>
      <c r="K2400" s="179"/>
      <c r="L2400" s="290"/>
      <c r="M2400" s="253"/>
      <c r="N2400" s="254"/>
      <c r="O2400" s="255"/>
      <c r="P2400" s="181"/>
      <c r="Q2400" s="198" t="str">
        <f>IF(OR(SUM(J2401:J2404)&gt;0,SUM(O2401:O2404)&gt;0),"xx","")</f>
        <v/>
      </c>
      <c r="R2400" s="197" t="str">
        <f t="shared" si="875"/>
        <v/>
      </c>
      <c r="S2400" s="197" t="str">
        <f t="shared" si="840"/>
        <v/>
      </c>
    </row>
    <row r="2401" spans="1:19" ht="25.5" hidden="1">
      <c r="A2401" s="200">
        <v>100702</v>
      </c>
      <c r="B2401" s="205" t="s">
        <v>230</v>
      </c>
      <c r="C2401" s="127" t="s">
        <v>2616</v>
      </c>
      <c r="D2401" s="125" t="s">
        <v>232</v>
      </c>
      <c r="E2401" s="122">
        <v>443.53</v>
      </c>
      <c r="F2401" s="123">
        <f>IF(E2401=0,0,ROUND(E2401*(1+E$10)*(1-E$11),2))</f>
        <v>534.72</v>
      </c>
      <c r="G2401" s="206"/>
      <c r="H2401" s="183"/>
      <c r="I2401" s="182">
        <f t="shared" ref="I2401:I2404" si="888">IF(ISBLANK(E2401),0,ROUND(F2401*G2401,2))</f>
        <v>0</v>
      </c>
      <c r="J2401" s="182">
        <f t="shared" ref="J2401:J2404" si="889">IF(ISBLANK(G2401),0,ROUND(G2401*H2401,2))</f>
        <v>0</v>
      </c>
      <c r="K2401" s="179"/>
      <c r="L2401" s="183">
        <f t="shared" ref="L2401:M2404" si="890">G2401</f>
        <v>0</v>
      </c>
      <c r="M2401" s="183">
        <f t="shared" si="890"/>
        <v>0</v>
      </c>
      <c r="N2401" s="184">
        <f t="shared" ref="N2401:N2404" si="891">IF(ISBLANK(E2401),0,ROUND(F2401*L2401,2))</f>
        <v>0</v>
      </c>
      <c r="O2401" s="184">
        <f t="shared" ref="O2401:O2404" si="892">IF(ISBLANK(L2401),0,ROUND(L2401*M2401,2))</f>
        <v>0</v>
      </c>
      <c r="P2401" s="181"/>
      <c r="Q2401" s="199"/>
      <c r="R2401" s="197" t="str">
        <f t="shared" si="875"/>
        <v/>
      </c>
      <c r="S2401" s="197" t="str">
        <f t="shared" si="840"/>
        <v/>
      </c>
    </row>
    <row r="2402" spans="1:19" ht="25.5" hidden="1">
      <c r="A2402" s="200">
        <v>94805</v>
      </c>
      <c r="B2402" s="205" t="s">
        <v>230</v>
      </c>
      <c r="C2402" s="127" t="s">
        <v>2617</v>
      </c>
      <c r="D2402" s="125" t="s">
        <v>274</v>
      </c>
      <c r="E2402" s="122">
        <v>861.47</v>
      </c>
      <c r="F2402" s="123">
        <f>IF(E2402=0,0,ROUND(E2402*(1+E$10)*(1-E$11),2))</f>
        <v>1038.5899999999999</v>
      </c>
      <c r="G2402" s="206"/>
      <c r="H2402" s="183"/>
      <c r="I2402" s="182">
        <f t="shared" si="888"/>
        <v>0</v>
      </c>
      <c r="J2402" s="182">
        <f t="shared" si="889"/>
        <v>0</v>
      </c>
      <c r="K2402" s="179"/>
      <c r="L2402" s="183">
        <f t="shared" si="890"/>
        <v>0</v>
      </c>
      <c r="M2402" s="183">
        <f t="shared" si="890"/>
        <v>0</v>
      </c>
      <c r="N2402" s="184">
        <f t="shared" si="891"/>
        <v>0</v>
      </c>
      <c r="O2402" s="184">
        <f t="shared" si="892"/>
        <v>0</v>
      </c>
      <c r="P2402" s="181"/>
      <c r="Q2402" s="199"/>
      <c r="R2402" s="197" t="str">
        <f t="shared" si="875"/>
        <v/>
      </c>
      <c r="S2402" s="197" t="str">
        <f t="shared" si="840"/>
        <v/>
      </c>
    </row>
    <row r="2403" spans="1:19" ht="25.5" hidden="1">
      <c r="A2403" s="200">
        <v>91338</v>
      </c>
      <c r="B2403" s="205" t="s">
        <v>230</v>
      </c>
      <c r="C2403" s="127" t="s">
        <v>2618</v>
      </c>
      <c r="D2403" s="125" t="s">
        <v>232</v>
      </c>
      <c r="E2403" s="122">
        <v>726.11</v>
      </c>
      <c r="F2403" s="123">
        <f>IF(E2403=0,0,ROUND(E2403*(1+E$10)*(1-E$11),2))</f>
        <v>875.4</v>
      </c>
      <c r="G2403" s="206"/>
      <c r="H2403" s="183"/>
      <c r="I2403" s="182">
        <f t="shared" si="888"/>
        <v>0</v>
      </c>
      <c r="J2403" s="182">
        <f t="shared" si="889"/>
        <v>0</v>
      </c>
      <c r="K2403" s="179"/>
      <c r="L2403" s="183">
        <f t="shared" si="890"/>
        <v>0</v>
      </c>
      <c r="M2403" s="183">
        <f t="shared" si="890"/>
        <v>0</v>
      </c>
      <c r="N2403" s="184">
        <f t="shared" si="891"/>
        <v>0</v>
      </c>
      <c r="O2403" s="184">
        <f t="shared" si="892"/>
        <v>0</v>
      </c>
      <c r="P2403" s="181"/>
      <c r="Q2403" s="199"/>
      <c r="R2403" s="197" t="str">
        <f t="shared" si="875"/>
        <v/>
      </c>
      <c r="S2403" s="197" t="str">
        <f t="shared" si="840"/>
        <v/>
      </c>
    </row>
    <row r="2404" spans="1:19" ht="25.5" hidden="1">
      <c r="A2404" s="200">
        <v>91341</v>
      </c>
      <c r="B2404" s="205" t="s">
        <v>230</v>
      </c>
      <c r="C2404" s="127" t="s">
        <v>2619</v>
      </c>
      <c r="D2404" s="125" t="s">
        <v>232</v>
      </c>
      <c r="E2404" s="122">
        <v>526.65</v>
      </c>
      <c r="F2404" s="123">
        <f>IF(E2404=0,0,ROUND(E2404*(1+E$10)*(1-E$11),2))</f>
        <v>634.92999999999995</v>
      </c>
      <c r="G2404" s="206"/>
      <c r="H2404" s="183"/>
      <c r="I2404" s="182">
        <f t="shared" si="888"/>
        <v>0</v>
      </c>
      <c r="J2404" s="182">
        <f t="shared" si="889"/>
        <v>0</v>
      </c>
      <c r="K2404" s="179"/>
      <c r="L2404" s="183">
        <f t="shared" si="890"/>
        <v>0</v>
      </c>
      <c r="M2404" s="183">
        <f t="shared" si="890"/>
        <v>0</v>
      </c>
      <c r="N2404" s="184">
        <f t="shared" si="891"/>
        <v>0</v>
      </c>
      <c r="O2404" s="184">
        <f t="shared" si="892"/>
        <v>0</v>
      </c>
      <c r="P2404" s="181"/>
      <c r="Q2404" s="199"/>
      <c r="R2404" s="197" t="str">
        <f t="shared" si="875"/>
        <v/>
      </c>
      <c r="S2404" s="197" t="str">
        <f t="shared" si="840"/>
        <v/>
      </c>
    </row>
    <row r="2405" spans="1:19" hidden="1">
      <c r="A2405" s="200" t="s">
        <v>2620</v>
      </c>
      <c r="B2405" s="309"/>
      <c r="C2405" s="278" t="s">
        <v>2621</v>
      </c>
      <c r="D2405" s="121"/>
      <c r="E2405" s="276"/>
      <c r="F2405" s="277"/>
      <c r="G2405" s="253"/>
      <c r="H2405" s="253"/>
      <c r="I2405" s="254"/>
      <c r="J2405" s="255"/>
      <c r="K2405" s="179"/>
      <c r="L2405" s="290"/>
      <c r="M2405" s="253"/>
      <c r="N2405" s="254"/>
      <c r="O2405" s="255"/>
      <c r="P2405" s="181"/>
      <c r="Q2405" s="198" t="str">
        <f>IF(OR(SUM(J2407:J2422)&gt;0,SUM(O2407:O2422)&gt;0),"xx","")</f>
        <v/>
      </c>
      <c r="R2405" s="197" t="str">
        <f t="shared" si="875"/>
        <v/>
      </c>
      <c r="S2405" s="197" t="str">
        <f t="shared" ref="S2405:S2468" si="893">IF(Q2405="X","x",IF(Q2405="xx","x",IF(OR(J2405&gt;0,O2405&gt;0),"x","")))</f>
        <v/>
      </c>
    </row>
    <row r="2406" spans="1:19" hidden="1">
      <c r="A2406" s="200" t="s">
        <v>2622</v>
      </c>
      <c r="B2406" s="201"/>
      <c r="C2406" s="300" t="s">
        <v>2623</v>
      </c>
      <c r="D2406" s="121"/>
      <c r="E2406" s="276"/>
      <c r="F2406" s="277"/>
      <c r="G2406" s="253"/>
      <c r="H2406" s="253"/>
      <c r="I2406" s="254"/>
      <c r="J2406" s="255"/>
      <c r="K2406" s="179"/>
      <c r="L2406" s="290"/>
      <c r="M2406" s="253"/>
      <c r="N2406" s="254"/>
      <c r="O2406" s="255"/>
      <c r="P2406" s="181"/>
      <c r="Q2406" s="198" t="str">
        <f>IF(OR(SUM(J2407:J2410)&gt;0,SUM(O2407:O2410)&gt;0),"xx","")</f>
        <v/>
      </c>
      <c r="R2406" s="197" t="str">
        <f t="shared" si="875"/>
        <v/>
      </c>
      <c r="S2406" s="197" t="str">
        <f t="shared" si="893"/>
        <v/>
      </c>
    </row>
    <row r="2407" spans="1:19" hidden="1">
      <c r="A2407" s="200">
        <v>100701</v>
      </c>
      <c r="B2407" s="205" t="s">
        <v>230</v>
      </c>
      <c r="C2407" s="127" t="s">
        <v>2624</v>
      </c>
      <c r="D2407" s="125" t="s">
        <v>232</v>
      </c>
      <c r="E2407" s="122">
        <v>347.88</v>
      </c>
      <c r="F2407" s="123">
        <f>IF(E2407=0,0,ROUND(E2407*(1+E$10)*(1-E$11),2))</f>
        <v>419.4</v>
      </c>
      <c r="G2407" s="206"/>
      <c r="H2407" s="183"/>
      <c r="I2407" s="182">
        <f t="shared" ref="I2407:I2410" si="894">IF(ISBLANK(E2407),0,ROUND(F2407*G2407,2))</f>
        <v>0</v>
      </c>
      <c r="J2407" s="182">
        <f t="shared" ref="J2407:J2410" si="895">IF(ISBLANK(G2407),0,ROUND(G2407*H2407,2))</f>
        <v>0</v>
      </c>
      <c r="K2407" s="179"/>
      <c r="L2407" s="183">
        <f t="shared" ref="L2407:M2410" si="896">G2407</f>
        <v>0</v>
      </c>
      <c r="M2407" s="183">
        <f t="shared" si="896"/>
        <v>0</v>
      </c>
      <c r="N2407" s="184">
        <f t="shared" ref="N2407:N2410" si="897">IF(ISBLANK(E2407),0,ROUND(F2407*L2407,2))</f>
        <v>0</v>
      </c>
      <c r="O2407" s="184">
        <f t="shared" ref="O2407:O2410" si="898">IF(ISBLANK(L2407),0,ROUND(L2407*M2407,2))</f>
        <v>0</v>
      </c>
      <c r="P2407" s="181"/>
      <c r="Q2407" s="199"/>
      <c r="R2407" s="197" t="str">
        <f t="shared" si="875"/>
        <v/>
      </c>
      <c r="S2407" s="197" t="str">
        <f t="shared" si="893"/>
        <v/>
      </c>
    </row>
    <row r="2408" spans="1:19" ht="25.5" hidden="1">
      <c r="A2408" s="200">
        <v>94806</v>
      </c>
      <c r="B2408" s="205" t="s">
        <v>230</v>
      </c>
      <c r="C2408" s="127" t="s">
        <v>2625</v>
      </c>
      <c r="D2408" s="125" t="s">
        <v>274</v>
      </c>
      <c r="E2408" s="122">
        <v>373.67</v>
      </c>
      <c r="F2408" s="123">
        <f>IF(E2408=0,0,ROUND(E2408*(1+E$10)*(1-E$11),2))</f>
        <v>450.5</v>
      </c>
      <c r="G2408" s="206"/>
      <c r="H2408" s="183"/>
      <c r="I2408" s="182">
        <f t="shared" si="894"/>
        <v>0</v>
      </c>
      <c r="J2408" s="182">
        <f t="shared" si="895"/>
        <v>0</v>
      </c>
      <c r="K2408" s="179"/>
      <c r="L2408" s="183">
        <f t="shared" si="896"/>
        <v>0</v>
      </c>
      <c r="M2408" s="183">
        <f t="shared" si="896"/>
        <v>0</v>
      </c>
      <c r="N2408" s="184">
        <f t="shared" si="897"/>
        <v>0</v>
      </c>
      <c r="O2408" s="184">
        <f t="shared" si="898"/>
        <v>0</v>
      </c>
      <c r="P2408" s="181"/>
      <c r="Q2408" s="199"/>
      <c r="R2408" s="197" t="str">
        <f t="shared" si="875"/>
        <v/>
      </c>
      <c r="S2408" s="197" t="str">
        <f t="shared" si="893"/>
        <v/>
      </c>
    </row>
    <row r="2409" spans="1:19" ht="25.5" hidden="1">
      <c r="A2409" s="200">
        <v>91339</v>
      </c>
      <c r="B2409" s="205" t="s">
        <v>292</v>
      </c>
      <c r="C2409" s="127" t="s">
        <v>2626</v>
      </c>
      <c r="D2409" s="125" t="s">
        <v>232</v>
      </c>
      <c r="E2409" s="122">
        <v>564.98</v>
      </c>
      <c r="F2409" s="123">
        <f>IF(E2409=0,0,ROUND(E2409*(1+E$10)*(1-E$11),2))</f>
        <v>681.14</v>
      </c>
      <c r="G2409" s="206"/>
      <c r="H2409" s="183"/>
      <c r="I2409" s="182">
        <f t="shared" si="894"/>
        <v>0</v>
      </c>
      <c r="J2409" s="182">
        <f t="shared" si="895"/>
        <v>0</v>
      </c>
      <c r="K2409" s="179"/>
      <c r="L2409" s="183">
        <f t="shared" si="896"/>
        <v>0</v>
      </c>
      <c r="M2409" s="183">
        <f t="shared" si="896"/>
        <v>0</v>
      </c>
      <c r="N2409" s="184">
        <f t="shared" si="897"/>
        <v>0</v>
      </c>
      <c r="O2409" s="184">
        <f t="shared" si="898"/>
        <v>0</v>
      </c>
      <c r="P2409" s="181"/>
      <c r="Q2409" s="199"/>
      <c r="R2409" s="197" t="str">
        <f t="shared" si="875"/>
        <v/>
      </c>
      <c r="S2409" s="197" t="str">
        <f t="shared" si="893"/>
        <v/>
      </c>
    </row>
    <row r="2410" spans="1:19" ht="25.5" hidden="1">
      <c r="A2410" s="200">
        <v>91340</v>
      </c>
      <c r="B2410" s="205" t="s">
        <v>292</v>
      </c>
      <c r="C2410" s="127" t="s">
        <v>2627</v>
      </c>
      <c r="D2410" s="125" t="s">
        <v>232</v>
      </c>
      <c r="E2410" s="122">
        <v>550.74</v>
      </c>
      <c r="F2410" s="123">
        <f>IF(E2410=0,0,ROUND(E2410*(1+E$10)*(1-E$11),2))</f>
        <v>663.97</v>
      </c>
      <c r="G2410" s="206"/>
      <c r="H2410" s="183"/>
      <c r="I2410" s="182">
        <f t="shared" si="894"/>
        <v>0</v>
      </c>
      <c r="J2410" s="182">
        <f t="shared" si="895"/>
        <v>0</v>
      </c>
      <c r="K2410" s="179"/>
      <c r="L2410" s="183">
        <f t="shared" si="896"/>
        <v>0</v>
      </c>
      <c r="M2410" s="183">
        <f t="shared" si="896"/>
        <v>0</v>
      </c>
      <c r="N2410" s="184">
        <f t="shared" si="897"/>
        <v>0</v>
      </c>
      <c r="O2410" s="184">
        <f t="shared" si="898"/>
        <v>0</v>
      </c>
      <c r="P2410" s="181"/>
      <c r="Q2410" s="199"/>
      <c r="R2410" s="197" t="str">
        <f t="shared" si="875"/>
        <v/>
      </c>
      <c r="S2410" s="197" t="str">
        <f t="shared" si="893"/>
        <v/>
      </c>
    </row>
    <row r="2411" spans="1:19" hidden="1">
      <c r="A2411" s="200" t="s">
        <v>2628</v>
      </c>
      <c r="B2411" s="309"/>
      <c r="C2411" s="278" t="s">
        <v>2629</v>
      </c>
      <c r="D2411" s="121"/>
      <c r="E2411" s="276"/>
      <c r="F2411" s="277"/>
      <c r="G2411" s="253"/>
      <c r="H2411" s="253"/>
      <c r="I2411" s="254"/>
      <c r="J2411" s="255"/>
      <c r="K2411" s="179"/>
      <c r="L2411" s="290"/>
      <c r="M2411" s="253"/>
      <c r="N2411" s="254"/>
      <c r="O2411" s="255"/>
      <c r="P2411" s="181"/>
      <c r="Q2411" s="198" t="str">
        <f>IF(OR(SUM(J2411)&gt;0,SUM(O2411)&gt;0),"xx","")</f>
        <v/>
      </c>
      <c r="R2411" s="197" t="str">
        <f t="shared" si="875"/>
        <v/>
      </c>
      <c r="S2411" s="197" t="str">
        <f t="shared" si="893"/>
        <v/>
      </c>
    </row>
    <row r="2412" spans="1:19" hidden="1">
      <c r="A2412" s="200" t="s">
        <v>2630</v>
      </c>
      <c r="B2412" s="201"/>
      <c r="C2412" s="300" t="s">
        <v>2631</v>
      </c>
      <c r="D2412" s="121"/>
      <c r="E2412" s="276"/>
      <c r="F2412" s="277"/>
      <c r="G2412" s="253"/>
      <c r="H2412" s="253"/>
      <c r="I2412" s="254"/>
      <c r="J2412" s="255"/>
      <c r="K2412" s="179"/>
      <c r="L2412" s="290"/>
      <c r="M2412" s="253"/>
      <c r="N2412" s="254"/>
      <c r="O2412" s="255"/>
      <c r="P2412" s="181"/>
      <c r="Q2412" s="198" t="str">
        <f>IF(OR(SUM(J2413:J2414)&gt;0,SUM(O2413:O2414)&gt;0),"xx","")</f>
        <v/>
      </c>
      <c r="R2412" s="197" t="str">
        <f t="shared" si="875"/>
        <v/>
      </c>
      <c r="S2412" s="197" t="str">
        <f t="shared" si="893"/>
        <v/>
      </c>
    </row>
    <row r="2413" spans="1:19" hidden="1">
      <c r="A2413" s="200" t="s">
        <v>2632</v>
      </c>
      <c r="B2413" s="205" t="s">
        <v>292</v>
      </c>
      <c r="C2413" s="127" t="s">
        <v>2633</v>
      </c>
      <c r="D2413" s="125" t="s">
        <v>232</v>
      </c>
      <c r="E2413" s="122">
        <v>546.63</v>
      </c>
      <c r="F2413" s="123">
        <f>IF(E2413=0,0,ROUND(E2413*(1+E$10)*(1-E$11),2))</f>
        <v>659.02</v>
      </c>
      <c r="G2413" s="206"/>
      <c r="H2413" s="183"/>
      <c r="I2413" s="182">
        <f t="shared" ref="I2413:I2414" si="899">IF(ISBLANK(E2413),0,ROUND(F2413*G2413,2))</f>
        <v>0</v>
      </c>
      <c r="J2413" s="182">
        <f t="shared" ref="J2413:J2414" si="900">IF(ISBLANK(G2413),0,ROUND(G2413*H2413,2))</f>
        <v>0</v>
      </c>
      <c r="K2413" s="179"/>
      <c r="L2413" s="183">
        <f t="shared" ref="L2413:M2414" si="901">G2413</f>
        <v>0</v>
      </c>
      <c r="M2413" s="183">
        <f t="shared" si="901"/>
        <v>0</v>
      </c>
      <c r="N2413" s="184">
        <f t="shared" ref="N2413:N2414" si="902">IF(ISBLANK(E2413),0,ROUND(F2413*L2413,2))</f>
        <v>0</v>
      </c>
      <c r="O2413" s="184">
        <f t="shared" ref="O2413:O2414" si="903">IF(ISBLANK(L2413),0,ROUND(L2413*M2413,2))</f>
        <v>0</v>
      </c>
      <c r="P2413" s="181"/>
      <c r="Q2413" s="199"/>
      <c r="R2413" s="197" t="str">
        <f t="shared" si="875"/>
        <v/>
      </c>
      <c r="S2413" s="197" t="str">
        <f t="shared" si="893"/>
        <v/>
      </c>
    </row>
    <row r="2414" spans="1:19" hidden="1">
      <c r="A2414" s="200">
        <v>72140</v>
      </c>
      <c r="B2414" s="205" t="s">
        <v>292</v>
      </c>
      <c r="C2414" s="127" t="s">
        <v>2634</v>
      </c>
      <c r="D2414" s="125" t="s">
        <v>274</v>
      </c>
      <c r="E2414" s="122">
        <v>445.17</v>
      </c>
      <c r="F2414" s="123">
        <f>IF(E2414=0,0,ROUND(E2414*(1+E$10)*(1-E$11),2))</f>
        <v>536.70000000000005</v>
      </c>
      <c r="G2414" s="206"/>
      <c r="H2414" s="183"/>
      <c r="I2414" s="182">
        <f t="shared" si="899"/>
        <v>0</v>
      </c>
      <c r="J2414" s="182">
        <f t="shared" si="900"/>
        <v>0</v>
      </c>
      <c r="K2414" s="179"/>
      <c r="L2414" s="183">
        <f t="shared" si="901"/>
        <v>0</v>
      </c>
      <c r="M2414" s="183">
        <f t="shared" si="901"/>
        <v>0</v>
      </c>
      <c r="N2414" s="184">
        <f t="shared" si="902"/>
        <v>0</v>
      </c>
      <c r="O2414" s="184">
        <f t="shared" si="903"/>
        <v>0</v>
      </c>
      <c r="P2414" s="181"/>
      <c r="Q2414" s="199"/>
      <c r="R2414" s="197" t="str">
        <f t="shared" ref="R2414:R2493" si="904">IF(Q2414="X","x",IF(Q2414="xx","x",IF(O2414&gt;0,"x","")))</f>
        <v/>
      </c>
      <c r="S2414" s="197" t="str">
        <f t="shared" si="893"/>
        <v/>
      </c>
    </row>
    <row r="2415" spans="1:19" hidden="1">
      <c r="A2415" s="200" t="s">
        <v>2635</v>
      </c>
      <c r="B2415" s="201"/>
      <c r="C2415" s="300" t="s">
        <v>2636</v>
      </c>
      <c r="D2415" s="121"/>
      <c r="E2415" s="276"/>
      <c r="F2415" s="277"/>
      <c r="G2415" s="253"/>
      <c r="H2415" s="253"/>
      <c r="I2415" s="254"/>
      <c r="J2415" s="255"/>
      <c r="K2415" s="179"/>
      <c r="L2415" s="290"/>
      <c r="M2415" s="253"/>
      <c r="N2415" s="254"/>
      <c r="O2415" s="255"/>
      <c r="P2415" s="181"/>
      <c r="Q2415" s="198" t="str">
        <f>IF(OR(SUM(J2416)&gt;0,SUM(O2416)&gt;0),"xx","")</f>
        <v/>
      </c>
      <c r="R2415" s="197" t="str">
        <f t="shared" si="904"/>
        <v/>
      </c>
      <c r="S2415" s="197" t="str">
        <f t="shared" si="893"/>
        <v/>
      </c>
    </row>
    <row r="2416" spans="1:19" ht="25.5" hidden="1">
      <c r="A2416" s="200">
        <v>40678</v>
      </c>
      <c r="B2416" s="205" t="s">
        <v>292</v>
      </c>
      <c r="C2416" s="127" t="s">
        <v>2637</v>
      </c>
      <c r="D2416" s="125" t="s">
        <v>232</v>
      </c>
      <c r="E2416" s="122">
        <v>335.68</v>
      </c>
      <c r="F2416" s="123">
        <f>IF(E2416=0,0,ROUND(E2416*(1+E$10)*(1-E$11),2))</f>
        <v>404.7</v>
      </c>
      <c r="G2416" s="206"/>
      <c r="H2416" s="183"/>
      <c r="I2416" s="182">
        <f t="shared" ref="I2416" si="905">IF(ISBLANK(E2416),0,ROUND(F2416*G2416,2))</f>
        <v>0</v>
      </c>
      <c r="J2416" s="182">
        <f>IF(ISBLANK(G2416),0,ROUND(G2416*H2416,2))</f>
        <v>0</v>
      </c>
      <c r="K2416" s="179"/>
      <c r="L2416" s="183">
        <f t="shared" ref="L2416:M2416" si="906">G2416</f>
        <v>0</v>
      </c>
      <c r="M2416" s="183">
        <f t="shared" si="906"/>
        <v>0</v>
      </c>
      <c r="N2416" s="184">
        <f t="shared" ref="N2416" si="907">IF(ISBLANK(E2416),0,ROUND(F2416*L2416,2))</f>
        <v>0</v>
      </c>
      <c r="O2416" s="184">
        <f t="shared" ref="O2416" si="908">IF(ISBLANK(L2416),0,ROUND(L2416*M2416,2))</f>
        <v>0</v>
      </c>
      <c r="P2416" s="181"/>
      <c r="Q2416" s="199"/>
      <c r="R2416" s="197" t="str">
        <f t="shared" si="904"/>
        <v/>
      </c>
      <c r="S2416" s="197" t="str">
        <f t="shared" si="893"/>
        <v/>
      </c>
    </row>
    <row r="2417" spans="1:19" hidden="1">
      <c r="A2417" s="200" t="s">
        <v>2638</v>
      </c>
      <c r="B2417" s="201"/>
      <c r="C2417" s="300" t="s">
        <v>2639</v>
      </c>
      <c r="D2417" s="121"/>
      <c r="E2417" s="276"/>
      <c r="F2417" s="277"/>
      <c r="G2417" s="253"/>
      <c r="H2417" s="253"/>
      <c r="I2417" s="254"/>
      <c r="J2417" s="255"/>
      <c r="K2417" s="179"/>
      <c r="L2417" s="290"/>
      <c r="M2417" s="253"/>
      <c r="N2417" s="254"/>
      <c r="O2417" s="255"/>
      <c r="P2417" s="181"/>
      <c r="Q2417" s="198" t="str">
        <f>IF(OR(SUM(J2418:J2418)&gt;0,SUM(O2418:O2418)&gt;0),"xx","")</f>
        <v/>
      </c>
      <c r="R2417" s="197" t="str">
        <f t="shared" si="904"/>
        <v/>
      </c>
      <c r="S2417" s="197" t="str">
        <f t="shared" si="893"/>
        <v/>
      </c>
    </row>
    <row r="2418" spans="1:19" ht="25.5" hidden="1">
      <c r="A2418" s="200">
        <v>94807</v>
      </c>
      <c r="B2418" s="205" t="s">
        <v>230</v>
      </c>
      <c r="C2418" s="127" t="s">
        <v>2640</v>
      </c>
      <c r="D2418" s="125" t="s">
        <v>274</v>
      </c>
      <c r="E2418" s="122">
        <v>447.66</v>
      </c>
      <c r="F2418" s="123">
        <f>IF(E2418=0,0,ROUND(E2418*(1+E$10)*(1-E$11),2))</f>
        <v>539.70000000000005</v>
      </c>
      <c r="G2418" s="206"/>
      <c r="H2418" s="183"/>
      <c r="I2418" s="182">
        <f t="shared" ref="I2418" si="909">IF(ISBLANK(E2418),0,ROUND(F2418*G2418,2))</f>
        <v>0</v>
      </c>
      <c r="J2418" s="182">
        <f t="shared" ref="J2418" si="910">IF(ISBLANK(G2418),0,ROUND(G2418*H2418,2))</f>
        <v>0</v>
      </c>
      <c r="K2418" s="179"/>
      <c r="L2418" s="183">
        <f t="shared" ref="L2418:M2418" si="911">G2418</f>
        <v>0</v>
      </c>
      <c r="M2418" s="183">
        <f t="shared" si="911"/>
        <v>0</v>
      </c>
      <c r="N2418" s="184">
        <f t="shared" ref="N2418" si="912">IF(ISBLANK(E2418),0,ROUND(F2418*L2418,2))</f>
        <v>0</v>
      </c>
      <c r="O2418" s="184">
        <v>0</v>
      </c>
      <c r="P2418" s="181"/>
      <c r="Q2418" s="199"/>
      <c r="R2418" s="197" t="str">
        <f t="shared" si="904"/>
        <v/>
      </c>
      <c r="S2418" s="197" t="str">
        <f t="shared" si="893"/>
        <v/>
      </c>
    </row>
    <row r="2419" spans="1:19" hidden="1">
      <c r="A2419" s="200" t="s">
        <v>2641</v>
      </c>
      <c r="B2419" s="201"/>
      <c r="C2419" s="300" t="s">
        <v>2642</v>
      </c>
      <c r="D2419" s="121"/>
      <c r="E2419" s="276"/>
      <c r="F2419" s="277"/>
      <c r="G2419" s="253"/>
      <c r="H2419" s="253"/>
      <c r="I2419" s="254"/>
      <c r="J2419" s="255"/>
      <c r="K2419" s="179"/>
      <c r="L2419" s="290"/>
      <c r="M2419" s="253"/>
      <c r="N2419" s="254"/>
      <c r="O2419" s="255"/>
      <c r="P2419" s="181"/>
      <c r="Q2419" s="198" t="str">
        <f>IF(OR(SUM(J2419)&gt;0,SUM(O2419)&gt;0),"xx","")</f>
        <v/>
      </c>
      <c r="R2419" s="197" t="str">
        <f t="shared" si="904"/>
        <v/>
      </c>
      <c r="S2419" s="197" t="str">
        <f t="shared" si="893"/>
        <v/>
      </c>
    </row>
    <row r="2420" spans="1:19" hidden="1">
      <c r="A2420" s="200" t="s">
        <v>2643</v>
      </c>
      <c r="B2420" s="201"/>
      <c r="C2420" s="300" t="s">
        <v>2644</v>
      </c>
      <c r="D2420" s="121"/>
      <c r="E2420" s="276"/>
      <c r="F2420" s="277"/>
      <c r="G2420" s="253"/>
      <c r="H2420" s="253"/>
      <c r="I2420" s="254"/>
      <c r="J2420" s="255"/>
      <c r="K2420" s="179"/>
      <c r="L2420" s="290"/>
      <c r="M2420" s="253"/>
      <c r="N2420" s="254"/>
      <c r="O2420" s="255"/>
      <c r="P2420" s="181"/>
      <c r="Q2420" s="198" t="str">
        <f>IF(OR(SUM(J2420)&gt;0,SUM(O2420)&gt;0),"xx","")</f>
        <v/>
      </c>
      <c r="R2420" s="197" t="str">
        <f t="shared" si="904"/>
        <v/>
      </c>
      <c r="S2420" s="197" t="str">
        <f t="shared" si="893"/>
        <v/>
      </c>
    </row>
    <row r="2421" spans="1:19" hidden="1">
      <c r="A2421" s="200" t="s">
        <v>2645</v>
      </c>
      <c r="B2421" s="201"/>
      <c r="C2421" s="300" t="s">
        <v>2646</v>
      </c>
      <c r="D2421" s="121"/>
      <c r="E2421" s="276"/>
      <c r="F2421" s="277"/>
      <c r="G2421" s="253"/>
      <c r="H2421" s="253"/>
      <c r="I2421" s="254"/>
      <c r="J2421" s="255"/>
      <c r="K2421" s="179"/>
      <c r="L2421" s="290"/>
      <c r="M2421" s="253"/>
      <c r="N2421" s="254"/>
      <c r="O2421" s="255"/>
      <c r="P2421" s="181"/>
      <c r="Q2421" s="198" t="str">
        <f>IF(OR(SUM(J2422)&gt;0,SUM(O2422)&gt;0),"xx","")</f>
        <v/>
      </c>
      <c r="R2421" s="197" t="str">
        <f t="shared" si="904"/>
        <v/>
      </c>
      <c r="S2421" s="197" t="str">
        <f t="shared" si="893"/>
        <v/>
      </c>
    </row>
    <row r="2422" spans="1:19" hidden="1">
      <c r="A2422" s="200">
        <v>90838</v>
      </c>
      <c r="B2422" s="205" t="s">
        <v>230</v>
      </c>
      <c r="C2422" s="127" t="s">
        <v>2647</v>
      </c>
      <c r="D2422" s="125" t="s">
        <v>274</v>
      </c>
      <c r="E2422" s="122">
        <v>806.01</v>
      </c>
      <c r="F2422" s="123">
        <f>IF(E2422=0,0,ROUND(E2422*(1+E$10)*(1-E$11),2))</f>
        <v>971.73</v>
      </c>
      <c r="G2422" s="206"/>
      <c r="H2422" s="183"/>
      <c r="I2422" s="182">
        <f t="shared" ref="I2422" si="913">IF(ISBLANK(E2422),0,ROUND(F2422*G2422,2))</f>
        <v>0</v>
      </c>
      <c r="J2422" s="182">
        <f>IF(ISBLANK(G2422),0,ROUND(G2422*H2422,2))</f>
        <v>0</v>
      </c>
      <c r="K2422" s="179"/>
      <c r="L2422" s="183">
        <f t="shared" ref="L2422:M2422" si="914">G2422</f>
        <v>0</v>
      </c>
      <c r="M2422" s="183">
        <f t="shared" si="914"/>
        <v>0</v>
      </c>
      <c r="N2422" s="184">
        <f t="shared" ref="N2422" si="915">IF(ISBLANK(E2422),0,ROUND(F2422*L2422,2))</f>
        <v>0</v>
      </c>
      <c r="O2422" s="184">
        <f t="shared" ref="O2422" si="916">IF(ISBLANK(L2422),0,ROUND(L2422*M2422,2))</f>
        <v>0</v>
      </c>
      <c r="P2422" s="181"/>
      <c r="Q2422" s="199"/>
      <c r="R2422" s="197" t="str">
        <f t="shared" si="904"/>
        <v/>
      </c>
      <c r="S2422" s="197" t="str">
        <f t="shared" si="893"/>
        <v/>
      </c>
    </row>
    <row r="2423" spans="1:19" hidden="1">
      <c r="A2423" s="200" t="s">
        <v>2648</v>
      </c>
      <c r="B2423" s="201"/>
      <c r="C2423" s="300" t="s">
        <v>2649</v>
      </c>
      <c r="D2423" s="121"/>
      <c r="E2423" s="276"/>
      <c r="F2423" s="277"/>
      <c r="G2423" s="253"/>
      <c r="H2423" s="253"/>
      <c r="I2423" s="254"/>
      <c r="J2423" s="255"/>
      <c r="K2423" s="179"/>
      <c r="L2423" s="290"/>
      <c r="M2423" s="253"/>
      <c r="N2423" s="254"/>
      <c r="O2423" s="255"/>
      <c r="P2423" s="181"/>
      <c r="Q2423" s="198" t="str">
        <f>IF(OR(SUM(J2423)&gt;0,SUM(O2423)&gt;0),"xx","")</f>
        <v/>
      </c>
      <c r="R2423" s="197" t="str">
        <f t="shared" si="904"/>
        <v/>
      </c>
      <c r="S2423" s="197" t="str">
        <f t="shared" si="893"/>
        <v/>
      </c>
    </row>
    <row r="2424" spans="1:19" hidden="1">
      <c r="A2424" s="200" t="s">
        <v>2650</v>
      </c>
      <c r="B2424" s="201"/>
      <c r="C2424" s="300" t="s">
        <v>2651</v>
      </c>
      <c r="D2424" s="121"/>
      <c r="E2424" s="276"/>
      <c r="F2424" s="277"/>
      <c r="G2424" s="253"/>
      <c r="H2424" s="253"/>
      <c r="I2424" s="254"/>
      <c r="J2424" s="255"/>
      <c r="K2424" s="179"/>
      <c r="L2424" s="290"/>
      <c r="M2424" s="253"/>
      <c r="N2424" s="254"/>
      <c r="O2424" s="255"/>
      <c r="P2424" s="181"/>
      <c r="Q2424" s="198" t="str">
        <f>IF(OR(SUM(J2426:J2431)&gt;0,SUM(O2426:O2431)&gt;0),"xx","")</f>
        <v/>
      </c>
      <c r="R2424" s="197" t="str">
        <f t="shared" si="904"/>
        <v/>
      </c>
      <c r="S2424" s="197" t="str">
        <f t="shared" si="893"/>
        <v/>
      </c>
    </row>
    <row r="2425" spans="1:19" hidden="1">
      <c r="A2425" s="200" t="s">
        <v>2652</v>
      </c>
      <c r="B2425" s="309"/>
      <c r="C2425" s="278" t="s">
        <v>2653</v>
      </c>
      <c r="D2425" s="121"/>
      <c r="E2425" s="276"/>
      <c r="F2425" s="277"/>
      <c r="G2425" s="253"/>
      <c r="H2425" s="253"/>
      <c r="I2425" s="254"/>
      <c r="J2425" s="255"/>
      <c r="K2425" s="179"/>
      <c r="L2425" s="290"/>
      <c r="M2425" s="253"/>
      <c r="N2425" s="254"/>
      <c r="O2425" s="255"/>
      <c r="P2425" s="181"/>
      <c r="Q2425" s="198" t="str">
        <f>IF(OR(SUM(J2426:J2426)&gt;0,SUM(O2426:O2426)&gt;0),"xx","")</f>
        <v/>
      </c>
      <c r="R2425" s="197" t="str">
        <f t="shared" si="904"/>
        <v/>
      </c>
      <c r="S2425" s="197" t="str">
        <f t="shared" si="893"/>
        <v/>
      </c>
    </row>
    <row r="2426" spans="1:19" ht="38.25" hidden="1">
      <c r="A2426" s="200">
        <v>94559</v>
      </c>
      <c r="B2426" s="205" t="s">
        <v>230</v>
      </c>
      <c r="C2426" s="127" t="s">
        <v>2654</v>
      </c>
      <c r="D2426" s="125" t="s">
        <v>232</v>
      </c>
      <c r="E2426" s="122">
        <v>897.83</v>
      </c>
      <c r="F2426" s="123">
        <f>IF(E2426=0,0,ROUND(E2426*(1+E$10)*(1-E$11),2))</f>
        <v>1082.42</v>
      </c>
      <c r="G2426" s="206"/>
      <c r="H2426" s="183"/>
      <c r="I2426" s="182">
        <f t="shared" ref="I2426" si="917">IF(ISBLANK(E2426),0,ROUND(F2426*G2426,2))</f>
        <v>0</v>
      </c>
      <c r="J2426" s="182">
        <f t="shared" ref="J2426" si="918">IF(ISBLANK(G2426),0,ROUND(G2426*H2426,2))</f>
        <v>0</v>
      </c>
      <c r="K2426" s="179"/>
      <c r="L2426" s="183">
        <f t="shared" ref="L2426:M2426" si="919">G2426</f>
        <v>0</v>
      </c>
      <c r="M2426" s="183">
        <f t="shared" si="919"/>
        <v>0</v>
      </c>
      <c r="N2426" s="184">
        <f t="shared" ref="N2426" si="920">IF(ISBLANK(E2426),0,ROUND(F2426*L2426,2))</f>
        <v>0</v>
      </c>
      <c r="O2426" s="184">
        <f t="shared" ref="O2426" si="921">IF(ISBLANK(L2426),0,ROUND(L2426*M2426,2))</f>
        <v>0</v>
      </c>
      <c r="P2426" s="181"/>
      <c r="Q2426" s="199"/>
      <c r="R2426" s="197" t="str">
        <f t="shared" si="904"/>
        <v/>
      </c>
      <c r="S2426" s="197" t="str">
        <f t="shared" si="893"/>
        <v/>
      </c>
    </row>
    <row r="2427" spans="1:19" hidden="1">
      <c r="A2427" s="200" t="s">
        <v>2655</v>
      </c>
      <c r="B2427" s="309"/>
      <c r="C2427" s="278" t="s">
        <v>2656</v>
      </c>
      <c r="D2427" s="121"/>
      <c r="E2427" s="276"/>
      <c r="F2427" s="277"/>
      <c r="G2427" s="253"/>
      <c r="H2427" s="253"/>
      <c r="I2427" s="254"/>
      <c r="J2427" s="255"/>
      <c r="K2427" s="179"/>
      <c r="L2427" s="290"/>
      <c r="M2427" s="253"/>
      <c r="N2427" s="254"/>
      <c r="O2427" s="255"/>
      <c r="P2427" s="181"/>
      <c r="Q2427" s="198" t="str">
        <f>IF(OR(SUM(J2428:J2430)&gt;0,SUM(O2428:O2430)&gt;0),"xx","")</f>
        <v/>
      </c>
      <c r="R2427" s="197" t="str">
        <f t="shared" si="904"/>
        <v/>
      </c>
      <c r="S2427" s="197" t="str">
        <f t="shared" si="893"/>
        <v/>
      </c>
    </row>
    <row r="2428" spans="1:19" ht="38.25" hidden="1">
      <c r="A2428" s="200">
        <v>94560</v>
      </c>
      <c r="B2428" s="205" t="s">
        <v>230</v>
      </c>
      <c r="C2428" s="127" t="s">
        <v>2657</v>
      </c>
      <c r="D2428" s="125" t="s">
        <v>232</v>
      </c>
      <c r="E2428" s="122">
        <v>854.62</v>
      </c>
      <c r="F2428" s="123">
        <f>IF(E2428=0,0,ROUND(E2428*(1+E$10)*(1-E$11),2))</f>
        <v>1030.33</v>
      </c>
      <c r="G2428" s="206"/>
      <c r="H2428" s="183"/>
      <c r="I2428" s="182">
        <f t="shared" ref="I2428:I2430" si="922">IF(ISBLANK(E2428),0,ROUND(F2428*G2428,2))</f>
        <v>0</v>
      </c>
      <c r="J2428" s="182">
        <f t="shared" ref="J2428:J2430" si="923">IF(ISBLANK(G2428),0,ROUND(G2428*H2428,2))</f>
        <v>0</v>
      </c>
      <c r="K2428" s="179"/>
      <c r="L2428" s="183">
        <f t="shared" ref="L2428:M2430" si="924">G2428</f>
        <v>0</v>
      </c>
      <c r="M2428" s="183">
        <f t="shared" si="924"/>
        <v>0</v>
      </c>
      <c r="N2428" s="184">
        <f t="shared" ref="N2428:N2430" si="925">IF(ISBLANK(E2428),0,ROUND(F2428*L2428,2))</f>
        <v>0</v>
      </c>
      <c r="O2428" s="184">
        <f t="shared" ref="O2428:O2430" si="926">IF(ISBLANK(L2428),0,ROUND(L2428*M2428,2))</f>
        <v>0</v>
      </c>
      <c r="P2428" s="181"/>
      <c r="Q2428" s="199"/>
      <c r="R2428" s="197" t="str">
        <f t="shared" si="904"/>
        <v/>
      </c>
      <c r="S2428" s="197" t="str">
        <f t="shared" si="893"/>
        <v/>
      </c>
    </row>
    <row r="2429" spans="1:19" ht="38.25" hidden="1">
      <c r="A2429" s="200">
        <v>94562</v>
      </c>
      <c r="B2429" s="205" t="s">
        <v>230</v>
      </c>
      <c r="C2429" s="127" t="s">
        <v>2658</v>
      </c>
      <c r="D2429" s="125" t="s">
        <v>232</v>
      </c>
      <c r="E2429" s="122">
        <v>893.64</v>
      </c>
      <c r="F2429" s="123">
        <f>IF(E2429=0,0,ROUND(E2429*(1+E$10)*(1-E$11),2))</f>
        <v>1077.3699999999999</v>
      </c>
      <c r="G2429" s="206"/>
      <c r="H2429" s="183"/>
      <c r="I2429" s="182">
        <f t="shared" si="922"/>
        <v>0</v>
      </c>
      <c r="J2429" s="182">
        <f t="shared" si="923"/>
        <v>0</v>
      </c>
      <c r="K2429" s="179"/>
      <c r="L2429" s="183">
        <f t="shared" si="924"/>
        <v>0</v>
      </c>
      <c r="M2429" s="183">
        <f t="shared" si="924"/>
        <v>0</v>
      </c>
      <c r="N2429" s="184">
        <f t="shared" si="925"/>
        <v>0</v>
      </c>
      <c r="O2429" s="184">
        <f t="shared" si="926"/>
        <v>0</v>
      </c>
      <c r="P2429" s="181"/>
      <c r="Q2429" s="199"/>
      <c r="R2429" s="197" t="str">
        <f t="shared" si="904"/>
        <v/>
      </c>
      <c r="S2429" s="197" t="str">
        <f t="shared" si="893"/>
        <v/>
      </c>
    </row>
    <row r="2430" spans="1:19" ht="38.25" hidden="1">
      <c r="A2430" s="200">
        <v>94563</v>
      </c>
      <c r="B2430" s="205" t="s">
        <v>230</v>
      </c>
      <c r="C2430" s="127" t="s">
        <v>2659</v>
      </c>
      <c r="D2430" s="125" t="s">
        <v>232</v>
      </c>
      <c r="E2430" s="122">
        <v>1127.33</v>
      </c>
      <c r="F2430" s="123">
        <f>IF(E2430=0,0,ROUND(E2430*(1+E$10)*(1-E$11),2))</f>
        <v>1359.11</v>
      </c>
      <c r="G2430" s="206"/>
      <c r="H2430" s="183"/>
      <c r="I2430" s="182">
        <f t="shared" si="922"/>
        <v>0</v>
      </c>
      <c r="J2430" s="182">
        <f t="shared" si="923"/>
        <v>0</v>
      </c>
      <c r="K2430" s="179"/>
      <c r="L2430" s="183">
        <f t="shared" si="924"/>
        <v>0</v>
      </c>
      <c r="M2430" s="183">
        <f t="shared" si="924"/>
        <v>0</v>
      </c>
      <c r="N2430" s="184">
        <f t="shared" si="925"/>
        <v>0</v>
      </c>
      <c r="O2430" s="184">
        <f t="shared" si="926"/>
        <v>0</v>
      </c>
      <c r="P2430" s="181"/>
      <c r="Q2430" s="199"/>
      <c r="R2430" s="197" t="str">
        <f t="shared" si="904"/>
        <v/>
      </c>
      <c r="S2430" s="197" t="str">
        <f t="shared" si="893"/>
        <v/>
      </c>
    </row>
    <row r="2431" spans="1:19" hidden="1">
      <c r="A2431" s="200" t="s">
        <v>2660</v>
      </c>
      <c r="B2431" s="201"/>
      <c r="C2431" s="300" t="s">
        <v>2661</v>
      </c>
      <c r="D2431" s="121"/>
      <c r="E2431" s="276"/>
      <c r="F2431" s="277"/>
      <c r="G2431" s="253"/>
      <c r="H2431" s="253"/>
      <c r="I2431" s="254"/>
      <c r="J2431" s="255"/>
      <c r="K2431" s="179"/>
      <c r="L2431" s="290"/>
      <c r="M2431" s="253"/>
      <c r="N2431" s="254"/>
      <c r="O2431" s="255"/>
      <c r="P2431" s="181"/>
      <c r="Q2431" s="198" t="str">
        <f>IF(OR(SUM(J2431)&gt;0,SUM(O2431)&gt;0),"xx","")</f>
        <v/>
      </c>
      <c r="R2431" s="197" t="str">
        <f t="shared" si="904"/>
        <v/>
      </c>
      <c r="S2431" s="197" t="str">
        <f t="shared" si="893"/>
        <v/>
      </c>
    </row>
    <row r="2432" spans="1:19" hidden="1">
      <c r="A2432" s="200" t="s">
        <v>2662</v>
      </c>
      <c r="B2432" s="309"/>
      <c r="C2432" s="278" t="s">
        <v>2663</v>
      </c>
      <c r="D2432" s="121"/>
      <c r="E2432" s="276"/>
      <c r="F2432" s="277"/>
      <c r="G2432" s="253"/>
      <c r="H2432" s="253"/>
      <c r="I2432" s="254"/>
      <c r="J2432" s="255"/>
      <c r="K2432" s="179"/>
      <c r="L2432" s="290"/>
      <c r="M2432" s="253"/>
      <c r="N2432" s="254"/>
      <c r="O2432" s="255"/>
      <c r="P2432" s="181"/>
      <c r="Q2432" s="198" t="str">
        <f>IF(OR(SUM(J2433:J2446)&gt;0,SUM(O2433:O2446)&gt;0),"xx","")</f>
        <v/>
      </c>
      <c r="R2432" s="197" t="str">
        <f t="shared" si="904"/>
        <v/>
      </c>
      <c r="S2432" s="197" t="str">
        <f t="shared" si="893"/>
        <v/>
      </c>
    </row>
    <row r="2433" spans="1:19" ht="25.5" hidden="1">
      <c r="A2433" s="200">
        <v>94587</v>
      </c>
      <c r="B2433" s="205" t="s">
        <v>230</v>
      </c>
      <c r="C2433" s="127" t="s">
        <v>2664</v>
      </c>
      <c r="D2433" s="125" t="s">
        <v>258</v>
      </c>
      <c r="E2433" s="122">
        <v>46.38</v>
      </c>
      <c r="F2433" s="123">
        <f t="shared" ref="F2433:F2446" si="927">IF(E2433=0,0,ROUND(E2433*(1+E$10)*(1-E$11),2))</f>
        <v>55.92</v>
      </c>
      <c r="G2433" s="206"/>
      <c r="H2433" s="183"/>
      <c r="I2433" s="182">
        <f t="shared" ref="I2433:I2446" si="928">IF(ISBLANK(E2433),0,ROUND(F2433*G2433,2))</f>
        <v>0</v>
      </c>
      <c r="J2433" s="182">
        <f t="shared" ref="J2433:J2446" si="929">IF(ISBLANK(G2433),0,ROUND(G2433*H2433,2))</f>
        <v>0</v>
      </c>
      <c r="K2433" s="179"/>
      <c r="L2433" s="183">
        <f t="shared" ref="L2433:M2446" si="930">G2433</f>
        <v>0</v>
      </c>
      <c r="M2433" s="183">
        <f t="shared" si="930"/>
        <v>0</v>
      </c>
      <c r="N2433" s="184">
        <f t="shared" ref="N2433:N2446" si="931">IF(ISBLANK(E2433),0,ROUND(F2433*L2433,2))</f>
        <v>0</v>
      </c>
      <c r="O2433" s="184">
        <f t="shared" ref="O2433:O2446" si="932">IF(ISBLANK(L2433),0,ROUND(L2433*M2433,2))</f>
        <v>0</v>
      </c>
      <c r="P2433" s="181"/>
      <c r="Q2433" s="199"/>
      <c r="R2433" s="197" t="str">
        <f t="shared" si="904"/>
        <v/>
      </c>
      <c r="S2433" s="197" t="str">
        <f t="shared" si="893"/>
        <v/>
      </c>
    </row>
    <row r="2434" spans="1:19" hidden="1">
      <c r="A2434" s="200">
        <v>94588</v>
      </c>
      <c r="B2434" s="205" t="s">
        <v>230</v>
      </c>
      <c r="C2434" s="127" t="s">
        <v>2665</v>
      </c>
      <c r="D2434" s="125" t="s">
        <v>258</v>
      </c>
      <c r="E2434" s="122">
        <v>39.14</v>
      </c>
      <c r="F2434" s="123">
        <f t="shared" si="927"/>
        <v>47.19</v>
      </c>
      <c r="G2434" s="206"/>
      <c r="H2434" s="183"/>
      <c r="I2434" s="182">
        <f t="shared" si="928"/>
        <v>0</v>
      </c>
      <c r="J2434" s="182">
        <f t="shared" si="929"/>
        <v>0</v>
      </c>
      <c r="K2434" s="179"/>
      <c r="L2434" s="183">
        <f t="shared" si="930"/>
        <v>0</v>
      </c>
      <c r="M2434" s="183">
        <f t="shared" si="930"/>
        <v>0</v>
      </c>
      <c r="N2434" s="184">
        <f t="shared" si="931"/>
        <v>0</v>
      </c>
      <c r="O2434" s="184">
        <f t="shared" si="932"/>
        <v>0</v>
      </c>
      <c r="P2434" s="181"/>
      <c r="Q2434" s="199"/>
      <c r="R2434" s="197" t="str">
        <f t="shared" si="904"/>
        <v/>
      </c>
      <c r="S2434" s="197" t="str">
        <f t="shared" si="893"/>
        <v/>
      </c>
    </row>
    <row r="2435" spans="1:19" ht="38.25" hidden="1">
      <c r="A2435" s="200">
        <v>99837</v>
      </c>
      <c r="B2435" s="205" t="s">
        <v>230</v>
      </c>
      <c r="C2435" s="127" t="s">
        <v>2666</v>
      </c>
      <c r="D2435" s="125" t="s">
        <v>232</v>
      </c>
      <c r="E2435" s="122">
        <v>366.27</v>
      </c>
      <c r="F2435" s="123">
        <f t="shared" si="927"/>
        <v>441.58</v>
      </c>
      <c r="G2435" s="206"/>
      <c r="H2435" s="183"/>
      <c r="I2435" s="182">
        <f t="shared" si="928"/>
        <v>0</v>
      </c>
      <c r="J2435" s="182">
        <f t="shared" si="929"/>
        <v>0</v>
      </c>
      <c r="K2435" s="179"/>
      <c r="L2435" s="183">
        <f t="shared" si="930"/>
        <v>0</v>
      </c>
      <c r="M2435" s="183">
        <f t="shared" si="930"/>
        <v>0</v>
      </c>
      <c r="N2435" s="184">
        <f t="shared" si="931"/>
        <v>0</v>
      </c>
      <c r="O2435" s="184">
        <f t="shared" si="932"/>
        <v>0</v>
      </c>
      <c r="P2435" s="181"/>
      <c r="Q2435" s="199"/>
      <c r="R2435" s="197" t="str">
        <f t="shared" si="904"/>
        <v/>
      </c>
      <c r="S2435" s="197" t="str">
        <f t="shared" si="893"/>
        <v/>
      </c>
    </row>
    <row r="2436" spans="1:19" ht="38.25" hidden="1">
      <c r="A2436" s="200">
        <v>99839</v>
      </c>
      <c r="B2436" s="205" t="s">
        <v>230</v>
      </c>
      <c r="C2436" s="127" t="s">
        <v>2667</v>
      </c>
      <c r="D2436" s="125" t="s">
        <v>232</v>
      </c>
      <c r="E2436" s="122">
        <v>326.75</v>
      </c>
      <c r="F2436" s="123">
        <f t="shared" si="927"/>
        <v>393.93</v>
      </c>
      <c r="G2436" s="206"/>
      <c r="H2436" s="183"/>
      <c r="I2436" s="182">
        <f t="shared" si="928"/>
        <v>0</v>
      </c>
      <c r="J2436" s="182">
        <f t="shared" si="929"/>
        <v>0</v>
      </c>
      <c r="K2436" s="179"/>
      <c r="L2436" s="183">
        <f t="shared" si="930"/>
        <v>0</v>
      </c>
      <c r="M2436" s="183">
        <f t="shared" si="930"/>
        <v>0</v>
      </c>
      <c r="N2436" s="184">
        <f t="shared" si="931"/>
        <v>0</v>
      </c>
      <c r="O2436" s="184">
        <f t="shared" si="932"/>
        <v>0</v>
      </c>
      <c r="P2436" s="181"/>
      <c r="Q2436" s="199"/>
      <c r="R2436" s="197" t="str">
        <f t="shared" si="904"/>
        <v/>
      </c>
      <c r="S2436" s="197" t="str">
        <f t="shared" si="893"/>
        <v/>
      </c>
    </row>
    <row r="2437" spans="1:19" ht="25.5" hidden="1">
      <c r="A2437" s="200">
        <v>99841</v>
      </c>
      <c r="B2437" s="205" t="s">
        <v>230</v>
      </c>
      <c r="C2437" s="127" t="s">
        <v>2668</v>
      </c>
      <c r="D2437" s="125" t="s">
        <v>232</v>
      </c>
      <c r="E2437" s="122">
        <v>811.45</v>
      </c>
      <c r="F2437" s="123">
        <f t="shared" si="927"/>
        <v>978.28</v>
      </c>
      <c r="G2437" s="206"/>
      <c r="H2437" s="183"/>
      <c r="I2437" s="182">
        <f t="shared" si="928"/>
        <v>0</v>
      </c>
      <c r="J2437" s="182">
        <f t="shared" si="929"/>
        <v>0</v>
      </c>
      <c r="K2437" s="179"/>
      <c r="L2437" s="183">
        <f t="shared" si="930"/>
        <v>0</v>
      </c>
      <c r="M2437" s="183">
        <f t="shared" si="930"/>
        <v>0</v>
      </c>
      <c r="N2437" s="184">
        <f t="shared" si="931"/>
        <v>0</v>
      </c>
      <c r="O2437" s="184">
        <f t="shared" si="932"/>
        <v>0</v>
      </c>
      <c r="P2437" s="181"/>
      <c r="Q2437" s="199"/>
      <c r="R2437" s="197" t="str">
        <f t="shared" si="904"/>
        <v/>
      </c>
      <c r="S2437" s="197" t="str">
        <f t="shared" si="893"/>
        <v/>
      </c>
    </row>
    <row r="2438" spans="1:19" ht="25.5" hidden="1">
      <c r="A2438" s="200">
        <v>73665</v>
      </c>
      <c r="B2438" s="205" t="s">
        <v>230</v>
      </c>
      <c r="C2438" s="127" t="s">
        <v>2669</v>
      </c>
      <c r="D2438" s="125" t="s">
        <v>258</v>
      </c>
      <c r="E2438" s="122">
        <v>67.33</v>
      </c>
      <c r="F2438" s="123">
        <f t="shared" si="927"/>
        <v>81.17</v>
      </c>
      <c r="G2438" s="206"/>
      <c r="H2438" s="183"/>
      <c r="I2438" s="182">
        <f t="shared" si="928"/>
        <v>0</v>
      </c>
      <c r="J2438" s="182">
        <f t="shared" si="929"/>
        <v>0</v>
      </c>
      <c r="K2438" s="179"/>
      <c r="L2438" s="183">
        <f t="shared" si="930"/>
        <v>0</v>
      </c>
      <c r="M2438" s="183">
        <f t="shared" si="930"/>
        <v>0</v>
      </c>
      <c r="N2438" s="184">
        <f t="shared" si="931"/>
        <v>0</v>
      </c>
      <c r="O2438" s="184">
        <f t="shared" si="932"/>
        <v>0</v>
      </c>
      <c r="P2438" s="181"/>
      <c r="Q2438" s="199"/>
      <c r="R2438" s="197" t="str">
        <f t="shared" si="904"/>
        <v/>
      </c>
      <c r="S2438" s="197" t="str">
        <f t="shared" si="893"/>
        <v/>
      </c>
    </row>
    <row r="2439" spans="1:19" hidden="1">
      <c r="A2439" s="200" t="s">
        <v>2670</v>
      </c>
      <c r="B2439" s="205" t="s">
        <v>230</v>
      </c>
      <c r="C2439" s="127" t="s">
        <v>2671</v>
      </c>
      <c r="D2439" s="125" t="s">
        <v>258</v>
      </c>
      <c r="E2439" s="122">
        <v>237.42</v>
      </c>
      <c r="F2439" s="123">
        <f t="shared" si="927"/>
        <v>286.23</v>
      </c>
      <c r="G2439" s="206"/>
      <c r="H2439" s="183"/>
      <c r="I2439" s="182">
        <f t="shared" si="928"/>
        <v>0</v>
      </c>
      <c r="J2439" s="182">
        <f t="shared" si="929"/>
        <v>0</v>
      </c>
      <c r="K2439" s="179"/>
      <c r="L2439" s="183">
        <f t="shared" si="930"/>
        <v>0</v>
      </c>
      <c r="M2439" s="183">
        <f t="shared" si="930"/>
        <v>0</v>
      </c>
      <c r="N2439" s="184">
        <f t="shared" si="931"/>
        <v>0</v>
      </c>
      <c r="O2439" s="184">
        <f t="shared" si="932"/>
        <v>0</v>
      </c>
      <c r="P2439" s="181"/>
      <c r="Q2439" s="199"/>
      <c r="R2439" s="197" t="str">
        <f t="shared" si="904"/>
        <v/>
      </c>
      <c r="S2439" s="197" t="str">
        <f t="shared" si="893"/>
        <v/>
      </c>
    </row>
    <row r="2440" spans="1:19" hidden="1">
      <c r="A2440" s="200">
        <v>99855</v>
      </c>
      <c r="B2440" s="205" t="s">
        <v>230</v>
      </c>
      <c r="C2440" s="127" t="s">
        <v>2672</v>
      </c>
      <c r="D2440" s="125" t="s">
        <v>258</v>
      </c>
      <c r="E2440" s="122">
        <v>66.84</v>
      </c>
      <c r="F2440" s="123">
        <f t="shared" si="927"/>
        <v>80.58</v>
      </c>
      <c r="G2440" s="206"/>
      <c r="H2440" s="183"/>
      <c r="I2440" s="182">
        <f t="shared" si="928"/>
        <v>0</v>
      </c>
      <c r="J2440" s="182">
        <f t="shared" si="929"/>
        <v>0</v>
      </c>
      <c r="K2440" s="179"/>
      <c r="L2440" s="183">
        <f t="shared" si="930"/>
        <v>0</v>
      </c>
      <c r="M2440" s="183">
        <f t="shared" si="930"/>
        <v>0</v>
      </c>
      <c r="N2440" s="184">
        <f t="shared" si="931"/>
        <v>0</v>
      </c>
      <c r="O2440" s="184">
        <f t="shared" si="932"/>
        <v>0</v>
      </c>
      <c r="P2440" s="181"/>
      <c r="Q2440" s="199"/>
      <c r="R2440" s="197" t="str">
        <f t="shared" si="904"/>
        <v/>
      </c>
      <c r="S2440" s="197" t="str">
        <f t="shared" si="893"/>
        <v/>
      </c>
    </row>
    <row r="2441" spans="1:19" hidden="1">
      <c r="A2441" s="200">
        <v>99857</v>
      </c>
      <c r="B2441" s="205" t="s">
        <v>230</v>
      </c>
      <c r="C2441" s="127" t="s">
        <v>2673</v>
      </c>
      <c r="D2441" s="125" t="s">
        <v>258</v>
      </c>
      <c r="E2441" s="122">
        <v>66.97</v>
      </c>
      <c r="F2441" s="123">
        <f t="shared" si="927"/>
        <v>80.739999999999995</v>
      </c>
      <c r="G2441" s="206"/>
      <c r="H2441" s="183"/>
      <c r="I2441" s="182">
        <f t="shared" si="928"/>
        <v>0</v>
      </c>
      <c r="J2441" s="182">
        <f t="shared" si="929"/>
        <v>0</v>
      </c>
      <c r="K2441" s="179"/>
      <c r="L2441" s="183">
        <f t="shared" si="930"/>
        <v>0</v>
      </c>
      <c r="M2441" s="183">
        <f t="shared" si="930"/>
        <v>0</v>
      </c>
      <c r="N2441" s="184">
        <f t="shared" si="931"/>
        <v>0</v>
      </c>
      <c r="O2441" s="184">
        <f t="shared" si="932"/>
        <v>0</v>
      </c>
      <c r="P2441" s="181"/>
      <c r="Q2441" s="199"/>
      <c r="R2441" s="197" t="str">
        <f t="shared" si="904"/>
        <v/>
      </c>
      <c r="S2441" s="197" t="str">
        <f t="shared" si="893"/>
        <v/>
      </c>
    </row>
    <row r="2442" spans="1:19" hidden="1">
      <c r="A2442" s="200">
        <v>86958</v>
      </c>
      <c r="B2442" s="205" t="s">
        <v>230</v>
      </c>
      <c r="C2442" s="127" t="s">
        <v>2674</v>
      </c>
      <c r="D2442" s="125" t="s">
        <v>274</v>
      </c>
      <c r="E2442" s="122">
        <v>16.98</v>
      </c>
      <c r="F2442" s="123">
        <f t="shared" si="927"/>
        <v>20.47</v>
      </c>
      <c r="G2442" s="206"/>
      <c r="H2442" s="183"/>
      <c r="I2442" s="182">
        <f t="shared" si="928"/>
        <v>0</v>
      </c>
      <c r="J2442" s="182">
        <f t="shared" si="929"/>
        <v>0</v>
      </c>
      <c r="K2442" s="179"/>
      <c r="L2442" s="183">
        <f t="shared" si="930"/>
        <v>0</v>
      </c>
      <c r="M2442" s="183">
        <f t="shared" si="930"/>
        <v>0</v>
      </c>
      <c r="N2442" s="184">
        <f t="shared" si="931"/>
        <v>0</v>
      </c>
      <c r="O2442" s="184">
        <f t="shared" si="932"/>
        <v>0</v>
      </c>
      <c r="P2442" s="181"/>
      <c r="Q2442" s="199"/>
      <c r="R2442" s="197" t="str">
        <f t="shared" si="904"/>
        <v/>
      </c>
      <c r="S2442" s="197" t="str">
        <f t="shared" si="893"/>
        <v/>
      </c>
    </row>
    <row r="2443" spans="1:19" hidden="1">
      <c r="A2443" s="200">
        <v>86957</v>
      </c>
      <c r="B2443" s="205" t="s">
        <v>230</v>
      </c>
      <c r="C2443" s="127" t="s">
        <v>2675</v>
      </c>
      <c r="D2443" s="125" t="s">
        <v>274</v>
      </c>
      <c r="E2443" s="122">
        <v>20.420000000000002</v>
      </c>
      <c r="F2443" s="123">
        <f t="shared" si="927"/>
        <v>24.62</v>
      </c>
      <c r="G2443" s="206"/>
      <c r="H2443" s="183"/>
      <c r="I2443" s="182">
        <f t="shared" si="928"/>
        <v>0</v>
      </c>
      <c r="J2443" s="182">
        <f t="shared" si="929"/>
        <v>0</v>
      </c>
      <c r="K2443" s="179"/>
      <c r="L2443" s="183">
        <f t="shared" si="930"/>
        <v>0</v>
      </c>
      <c r="M2443" s="183">
        <f t="shared" si="930"/>
        <v>0</v>
      </c>
      <c r="N2443" s="184">
        <f t="shared" si="931"/>
        <v>0</v>
      </c>
      <c r="O2443" s="184">
        <f t="shared" si="932"/>
        <v>0</v>
      </c>
      <c r="P2443" s="181"/>
      <c r="Q2443" s="199"/>
      <c r="R2443" s="197" t="str">
        <f t="shared" si="904"/>
        <v/>
      </c>
      <c r="S2443" s="197" t="str">
        <f t="shared" si="893"/>
        <v/>
      </c>
    </row>
    <row r="2444" spans="1:19" hidden="1">
      <c r="A2444" s="200">
        <v>95541</v>
      </c>
      <c r="B2444" s="205" t="s">
        <v>230</v>
      </c>
      <c r="C2444" s="127" t="s">
        <v>2676</v>
      </c>
      <c r="D2444" s="125" t="s">
        <v>274</v>
      </c>
      <c r="E2444" s="122">
        <v>3.93</v>
      </c>
      <c r="F2444" s="123">
        <f t="shared" si="927"/>
        <v>4.74</v>
      </c>
      <c r="G2444" s="206"/>
      <c r="H2444" s="183"/>
      <c r="I2444" s="182">
        <f t="shared" si="928"/>
        <v>0</v>
      </c>
      <c r="J2444" s="182">
        <f t="shared" si="929"/>
        <v>0</v>
      </c>
      <c r="K2444" s="179"/>
      <c r="L2444" s="183">
        <f t="shared" si="930"/>
        <v>0</v>
      </c>
      <c r="M2444" s="183">
        <f t="shared" si="930"/>
        <v>0</v>
      </c>
      <c r="N2444" s="184">
        <f t="shared" si="931"/>
        <v>0</v>
      </c>
      <c r="O2444" s="184">
        <f t="shared" si="932"/>
        <v>0</v>
      </c>
      <c r="P2444" s="181"/>
      <c r="Q2444" s="199"/>
      <c r="R2444" s="197" t="str">
        <f t="shared" si="904"/>
        <v/>
      </c>
      <c r="S2444" s="197" t="str">
        <f t="shared" si="893"/>
        <v/>
      </c>
    </row>
    <row r="2445" spans="1:19" ht="25.5" hidden="1">
      <c r="A2445" s="200">
        <v>95573</v>
      </c>
      <c r="B2445" s="205" t="s">
        <v>230</v>
      </c>
      <c r="C2445" s="127" t="s">
        <v>2677</v>
      </c>
      <c r="D2445" s="125" t="s">
        <v>274</v>
      </c>
      <c r="E2445" s="122">
        <v>20.05</v>
      </c>
      <c r="F2445" s="123">
        <f t="shared" si="927"/>
        <v>24.17</v>
      </c>
      <c r="G2445" s="206"/>
      <c r="H2445" s="183"/>
      <c r="I2445" s="182">
        <f t="shared" si="928"/>
        <v>0</v>
      </c>
      <c r="J2445" s="182">
        <f t="shared" si="929"/>
        <v>0</v>
      </c>
      <c r="K2445" s="179"/>
      <c r="L2445" s="183">
        <f t="shared" si="930"/>
        <v>0</v>
      </c>
      <c r="M2445" s="183">
        <f t="shared" si="930"/>
        <v>0</v>
      </c>
      <c r="N2445" s="184">
        <f t="shared" si="931"/>
        <v>0</v>
      </c>
      <c r="O2445" s="184">
        <f t="shared" si="932"/>
        <v>0</v>
      </c>
      <c r="P2445" s="181"/>
      <c r="Q2445" s="199"/>
      <c r="R2445" s="197" t="str">
        <f t="shared" si="904"/>
        <v/>
      </c>
      <c r="S2445" s="197" t="str">
        <f t="shared" si="893"/>
        <v/>
      </c>
    </row>
    <row r="2446" spans="1:19" ht="25.5" hidden="1">
      <c r="A2446" s="200">
        <v>95574</v>
      </c>
      <c r="B2446" s="205" t="s">
        <v>230</v>
      </c>
      <c r="C2446" s="127" t="s">
        <v>2678</v>
      </c>
      <c r="D2446" s="125" t="s">
        <v>274</v>
      </c>
      <c r="E2446" s="122">
        <v>17.72</v>
      </c>
      <c r="F2446" s="123">
        <f t="shared" si="927"/>
        <v>21.36</v>
      </c>
      <c r="G2446" s="206"/>
      <c r="H2446" s="183"/>
      <c r="I2446" s="182">
        <f t="shared" si="928"/>
        <v>0</v>
      </c>
      <c r="J2446" s="182">
        <f t="shared" si="929"/>
        <v>0</v>
      </c>
      <c r="K2446" s="179"/>
      <c r="L2446" s="183">
        <f t="shared" si="930"/>
        <v>0</v>
      </c>
      <c r="M2446" s="183">
        <f t="shared" si="930"/>
        <v>0</v>
      </c>
      <c r="N2446" s="184">
        <f t="shared" si="931"/>
        <v>0</v>
      </c>
      <c r="O2446" s="184">
        <f t="shared" si="932"/>
        <v>0</v>
      </c>
      <c r="P2446" s="181"/>
      <c r="Q2446" s="199"/>
      <c r="R2446" s="197" t="str">
        <f t="shared" si="904"/>
        <v/>
      </c>
      <c r="S2446" s="197" t="str">
        <f t="shared" si="893"/>
        <v/>
      </c>
    </row>
    <row r="2447" spans="1:19" hidden="1">
      <c r="A2447" s="200" t="s">
        <v>2679</v>
      </c>
      <c r="B2447" s="309"/>
      <c r="C2447" s="278" t="s">
        <v>2680</v>
      </c>
      <c r="D2447" s="121"/>
      <c r="E2447" s="276"/>
      <c r="F2447" s="277"/>
      <c r="G2447" s="253"/>
      <c r="H2447" s="253"/>
      <c r="I2447" s="254"/>
      <c r="J2447" s="255"/>
      <c r="K2447" s="179"/>
      <c r="L2447" s="290"/>
      <c r="M2447" s="253"/>
      <c r="N2447" s="254"/>
      <c r="O2447" s="255"/>
      <c r="P2447" s="181"/>
      <c r="Q2447" s="198" t="str">
        <f>IF(OR(SUM(J2448:J2453)&gt;0,SUM(O2448:O2453)&gt;0),"xx","")</f>
        <v/>
      </c>
      <c r="R2447" s="197" t="str">
        <f t="shared" si="904"/>
        <v/>
      </c>
      <c r="S2447" s="197" t="str">
        <f t="shared" si="893"/>
        <v/>
      </c>
    </row>
    <row r="2448" spans="1:19" ht="25.5" hidden="1">
      <c r="A2448" s="200">
        <v>100674</v>
      </c>
      <c r="B2448" s="205" t="s">
        <v>230</v>
      </c>
      <c r="C2448" s="127" t="s">
        <v>2681</v>
      </c>
      <c r="D2448" s="125" t="s">
        <v>232</v>
      </c>
      <c r="E2448" s="122">
        <v>246.19</v>
      </c>
      <c r="F2448" s="123">
        <f t="shared" ref="F2448:F2453" si="933">IF(E2448=0,0,ROUND(E2448*(1+E$10)*(1-E$11),2))</f>
        <v>296.81</v>
      </c>
      <c r="G2448" s="206"/>
      <c r="H2448" s="183"/>
      <c r="I2448" s="182">
        <f t="shared" ref="I2448:I2453" si="934">IF(ISBLANK(E2448),0,ROUND(F2448*G2448,2))</f>
        <v>0</v>
      </c>
      <c r="J2448" s="182">
        <f t="shared" ref="J2448:J2453" si="935">IF(ISBLANK(G2448),0,ROUND(G2448*H2448,2))</f>
        <v>0</v>
      </c>
      <c r="K2448" s="179"/>
      <c r="L2448" s="183">
        <f t="shared" ref="L2448:M2453" si="936">G2448</f>
        <v>0</v>
      </c>
      <c r="M2448" s="183">
        <f t="shared" si="936"/>
        <v>0</v>
      </c>
      <c r="N2448" s="184">
        <f t="shared" ref="N2448:N2453" si="937">IF(ISBLANK(E2448),0,ROUND(F2448*L2448,2))</f>
        <v>0</v>
      </c>
      <c r="O2448" s="184">
        <f t="shared" ref="O2448:O2453" si="938">IF(ISBLANK(L2448),0,ROUND(L2448*M2448,2))</f>
        <v>0</v>
      </c>
      <c r="P2448" s="181"/>
      <c r="Q2448" s="199"/>
      <c r="R2448" s="197" t="str">
        <f t="shared" si="904"/>
        <v/>
      </c>
      <c r="S2448" s="197" t="str">
        <f t="shared" si="893"/>
        <v/>
      </c>
    </row>
    <row r="2449" spans="1:19" ht="25.5" hidden="1">
      <c r="A2449" s="200">
        <v>94569</v>
      </c>
      <c r="B2449" s="205" t="s">
        <v>230</v>
      </c>
      <c r="C2449" s="127" t="s">
        <v>2682</v>
      </c>
      <c r="D2449" s="125" t="s">
        <v>232</v>
      </c>
      <c r="E2449" s="122">
        <v>364.37</v>
      </c>
      <c r="F2449" s="123">
        <f t="shared" si="933"/>
        <v>439.28</v>
      </c>
      <c r="G2449" s="206"/>
      <c r="H2449" s="183"/>
      <c r="I2449" s="182">
        <f t="shared" si="934"/>
        <v>0</v>
      </c>
      <c r="J2449" s="182">
        <f t="shared" si="935"/>
        <v>0</v>
      </c>
      <c r="K2449" s="179"/>
      <c r="L2449" s="183">
        <f t="shared" si="936"/>
        <v>0</v>
      </c>
      <c r="M2449" s="183">
        <f t="shared" si="936"/>
        <v>0</v>
      </c>
      <c r="N2449" s="184">
        <f t="shared" si="937"/>
        <v>0</v>
      </c>
      <c r="O2449" s="184">
        <f t="shared" si="938"/>
        <v>0</v>
      </c>
      <c r="P2449" s="181"/>
      <c r="Q2449" s="199"/>
      <c r="R2449" s="197" t="str">
        <f t="shared" si="904"/>
        <v/>
      </c>
      <c r="S2449" s="197" t="str">
        <f t="shared" si="893"/>
        <v/>
      </c>
    </row>
    <row r="2450" spans="1:19" ht="38.25" hidden="1">
      <c r="A2450" s="200">
        <v>94570</v>
      </c>
      <c r="B2450" s="205" t="s">
        <v>230</v>
      </c>
      <c r="C2450" s="127" t="s">
        <v>2683</v>
      </c>
      <c r="D2450" s="125" t="s">
        <v>232</v>
      </c>
      <c r="E2450" s="122">
        <v>222.56</v>
      </c>
      <c r="F2450" s="123">
        <f t="shared" si="933"/>
        <v>268.32</v>
      </c>
      <c r="G2450" s="206"/>
      <c r="H2450" s="183"/>
      <c r="I2450" s="182">
        <f t="shared" si="934"/>
        <v>0</v>
      </c>
      <c r="J2450" s="182">
        <f t="shared" si="935"/>
        <v>0</v>
      </c>
      <c r="K2450" s="179"/>
      <c r="L2450" s="183">
        <f t="shared" si="936"/>
        <v>0</v>
      </c>
      <c r="M2450" s="183">
        <f t="shared" si="936"/>
        <v>0</v>
      </c>
      <c r="N2450" s="184">
        <f t="shared" si="937"/>
        <v>0</v>
      </c>
      <c r="O2450" s="184">
        <f t="shared" si="938"/>
        <v>0</v>
      </c>
      <c r="P2450" s="181"/>
      <c r="Q2450" s="199"/>
      <c r="R2450" s="197" t="str">
        <f t="shared" si="904"/>
        <v/>
      </c>
      <c r="S2450" s="197" t="str">
        <f t="shared" si="893"/>
        <v/>
      </c>
    </row>
    <row r="2451" spans="1:19" ht="38.25" hidden="1">
      <c r="A2451" s="200">
        <v>94572</v>
      </c>
      <c r="B2451" s="205" t="s">
        <v>230</v>
      </c>
      <c r="C2451" s="127" t="s">
        <v>2684</v>
      </c>
      <c r="D2451" s="125" t="s">
        <v>232</v>
      </c>
      <c r="E2451" s="122">
        <v>332.47</v>
      </c>
      <c r="F2451" s="123">
        <f t="shared" si="933"/>
        <v>400.83</v>
      </c>
      <c r="G2451" s="206"/>
      <c r="H2451" s="183"/>
      <c r="I2451" s="182">
        <f t="shared" si="934"/>
        <v>0</v>
      </c>
      <c r="J2451" s="182">
        <f t="shared" si="935"/>
        <v>0</v>
      </c>
      <c r="K2451" s="179"/>
      <c r="L2451" s="183">
        <f t="shared" si="936"/>
        <v>0</v>
      </c>
      <c r="M2451" s="183">
        <f t="shared" si="936"/>
        <v>0</v>
      </c>
      <c r="N2451" s="184">
        <f t="shared" si="937"/>
        <v>0</v>
      </c>
      <c r="O2451" s="184">
        <f t="shared" si="938"/>
        <v>0</v>
      </c>
      <c r="P2451" s="181"/>
      <c r="Q2451" s="199"/>
      <c r="R2451" s="197" t="str">
        <f t="shared" si="904"/>
        <v/>
      </c>
      <c r="S2451" s="197" t="str">
        <f t="shared" si="893"/>
        <v/>
      </c>
    </row>
    <row r="2452" spans="1:19" ht="38.25" hidden="1">
      <c r="A2452" s="200">
        <v>94573</v>
      </c>
      <c r="B2452" s="205" t="s">
        <v>230</v>
      </c>
      <c r="C2452" s="127" t="s">
        <v>2685</v>
      </c>
      <c r="D2452" s="125" t="s">
        <v>232</v>
      </c>
      <c r="E2452" s="122">
        <v>260.61</v>
      </c>
      <c r="F2452" s="123">
        <f t="shared" si="933"/>
        <v>314.19</v>
      </c>
      <c r="G2452" s="206"/>
      <c r="H2452" s="183"/>
      <c r="I2452" s="182">
        <f t="shared" si="934"/>
        <v>0</v>
      </c>
      <c r="J2452" s="182">
        <f t="shared" si="935"/>
        <v>0</v>
      </c>
      <c r="K2452" s="179"/>
      <c r="L2452" s="183">
        <f t="shared" si="936"/>
        <v>0</v>
      </c>
      <c r="M2452" s="183">
        <f t="shared" si="936"/>
        <v>0</v>
      </c>
      <c r="N2452" s="184">
        <f t="shared" si="937"/>
        <v>0</v>
      </c>
      <c r="O2452" s="184">
        <f t="shared" si="938"/>
        <v>0</v>
      </c>
      <c r="P2452" s="181"/>
      <c r="Q2452" s="199"/>
      <c r="R2452" s="197" t="str">
        <f t="shared" si="904"/>
        <v/>
      </c>
      <c r="S2452" s="197" t="str">
        <f t="shared" si="893"/>
        <v/>
      </c>
    </row>
    <row r="2453" spans="1:19" ht="51" hidden="1">
      <c r="A2453" s="200">
        <v>94580</v>
      </c>
      <c r="B2453" s="205" t="s">
        <v>230</v>
      </c>
      <c r="C2453" s="127" t="s">
        <v>2686</v>
      </c>
      <c r="D2453" s="125" t="s">
        <v>232</v>
      </c>
      <c r="E2453" s="122">
        <v>379.59</v>
      </c>
      <c r="F2453" s="123">
        <f t="shared" si="933"/>
        <v>457.63</v>
      </c>
      <c r="G2453" s="206"/>
      <c r="H2453" s="183"/>
      <c r="I2453" s="182">
        <f t="shared" si="934"/>
        <v>0</v>
      </c>
      <c r="J2453" s="182">
        <f t="shared" si="935"/>
        <v>0</v>
      </c>
      <c r="K2453" s="179"/>
      <c r="L2453" s="183">
        <f t="shared" si="936"/>
        <v>0</v>
      </c>
      <c r="M2453" s="183">
        <f t="shared" si="936"/>
        <v>0</v>
      </c>
      <c r="N2453" s="184">
        <f t="shared" si="937"/>
        <v>0</v>
      </c>
      <c r="O2453" s="184">
        <f t="shared" si="938"/>
        <v>0</v>
      </c>
      <c r="P2453" s="181"/>
      <c r="Q2453" s="199"/>
      <c r="R2453" s="197" t="str">
        <f t="shared" si="904"/>
        <v/>
      </c>
      <c r="S2453" s="197" t="str">
        <f t="shared" si="893"/>
        <v/>
      </c>
    </row>
    <row r="2454" spans="1:19" hidden="1">
      <c r="A2454" s="200" t="s">
        <v>2687</v>
      </c>
      <c r="B2454" s="309"/>
      <c r="C2454" s="278" t="s">
        <v>2688</v>
      </c>
      <c r="D2454" s="121"/>
      <c r="E2454" s="276"/>
      <c r="F2454" s="277"/>
      <c r="G2454" s="253"/>
      <c r="H2454" s="253"/>
      <c r="I2454" s="254"/>
      <c r="J2454" s="255"/>
      <c r="K2454" s="179"/>
      <c r="L2454" s="290"/>
      <c r="M2454" s="253"/>
      <c r="N2454" s="254"/>
      <c r="O2454" s="255"/>
      <c r="P2454" s="181"/>
      <c r="Q2454" s="198" t="str">
        <f>IF(OR(SUM(J2455:J2457)&gt;0,SUM(O2455:O2457)&gt;0),"xx","")</f>
        <v/>
      </c>
      <c r="R2454" s="197" t="str">
        <f t="shared" si="904"/>
        <v/>
      </c>
      <c r="S2454" s="197" t="str">
        <f t="shared" si="893"/>
        <v/>
      </c>
    </row>
    <row r="2455" spans="1:19" hidden="1">
      <c r="A2455" s="200">
        <v>99862</v>
      </c>
      <c r="B2455" s="205" t="s">
        <v>230</v>
      </c>
      <c r="C2455" s="127" t="s">
        <v>2689</v>
      </c>
      <c r="D2455" s="125" t="s">
        <v>258</v>
      </c>
      <c r="E2455" s="122">
        <v>445.9</v>
      </c>
      <c r="F2455" s="123">
        <f>IF(E2455=0,0,ROUND(E2455*(1+E$10)*(1-E$11),2))</f>
        <v>537.58000000000004</v>
      </c>
      <c r="G2455" s="206"/>
      <c r="H2455" s="183"/>
      <c r="I2455" s="182">
        <f t="shared" ref="I2455:I2457" si="939">IF(ISBLANK(E2455),0,ROUND(F2455*G2455,2))</f>
        <v>0</v>
      </c>
      <c r="J2455" s="182">
        <f t="shared" ref="J2455:J2457" si="940">IF(ISBLANK(G2455),0,ROUND(G2455*H2455,2))</f>
        <v>0</v>
      </c>
      <c r="K2455" s="179"/>
      <c r="L2455" s="183">
        <f t="shared" ref="L2455:M2457" si="941">G2455</f>
        <v>0</v>
      </c>
      <c r="M2455" s="183">
        <f t="shared" si="941"/>
        <v>0</v>
      </c>
      <c r="N2455" s="184">
        <f t="shared" ref="N2455:N2457" si="942">IF(ISBLANK(E2455),0,ROUND(F2455*L2455,2))</f>
        <v>0</v>
      </c>
      <c r="O2455" s="184">
        <f t="shared" ref="O2455:O2457" si="943">IF(ISBLANK(L2455),0,ROUND(L2455*M2455,2))</f>
        <v>0</v>
      </c>
      <c r="P2455" s="181"/>
      <c r="Q2455" s="199"/>
      <c r="R2455" s="197" t="str">
        <f t="shared" si="904"/>
        <v/>
      </c>
      <c r="S2455" s="197" t="str">
        <f t="shared" si="893"/>
        <v/>
      </c>
    </row>
    <row r="2456" spans="1:19" hidden="1">
      <c r="A2456" s="200" t="s">
        <v>2690</v>
      </c>
      <c r="B2456" s="205" t="s">
        <v>230</v>
      </c>
      <c r="C2456" s="127" t="s">
        <v>2691</v>
      </c>
      <c r="D2456" s="125" t="s">
        <v>258</v>
      </c>
      <c r="E2456" s="122">
        <v>42.42</v>
      </c>
      <c r="F2456" s="123">
        <f>IF(E2456=0,0,ROUND(E2456*(1+E$10)*(1-E$11),2))</f>
        <v>51.14</v>
      </c>
      <c r="G2456" s="206"/>
      <c r="H2456" s="183"/>
      <c r="I2456" s="182">
        <f t="shared" si="939"/>
        <v>0</v>
      </c>
      <c r="J2456" s="182">
        <f t="shared" si="940"/>
        <v>0</v>
      </c>
      <c r="K2456" s="179"/>
      <c r="L2456" s="183">
        <f t="shared" si="941"/>
        <v>0</v>
      </c>
      <c r="M2456" s="183">
        <f t="shared" si="941"/>
        <v>0</v>
      </c>
      <c r="N2456" s="184">
        <f t="shared" si="942"/>
        <v>0</v>
      </c>
      <c r="O2456" s="184">
        <f t="shared" si="943"/>
        <v>0</v>
      </c>
      <c r="P2456" s="181"/>
      <c r="Q2456" s="199"/>
      <c r="R2456" s="197" t="str">
        <f t="shared" si="904"/>
        <v/>
      </c>
      <c r="S2456" s="197" t="str">
        <f t="shared" si="893"/>
        <v/>
      </c>
    </row>
    <row r="2457" spans="1:19" hidden="1">
      <c r="A2457" s="200" t="s">
        <v>2692</v>
      </c>
      <c r="B2457" s="205" t="s">
        <v>230</v>
      </c>
      <c r="C2457" s="127" t="s">
        <v>2693</v>
      </c>
      <c r="D2457" s="125" t="s">
        <v>258</v>
      </c>
      <c r="E2457" s="122">
        <v>33.39</v>
      </c>
      <c r="F2457" s="123">
        <f>IF(E2457=0,0,ROUND(E2457*(1+E$10)*(1-E$11),2))</f>
        <v>40.25</v>
      </c>
      <c r="G2457" s="206"/>
      <c r="H2457" s="183"/>
      <c r="I2457" s="182">
        <f t="shared" si="939"/>
        <v>0</v>
      </c>
      <c r="J2457" s="182">
        <f t="shared" si="940"/>
        <v>0</v>
      </c>
      <c r="K2457" s="179"/>
      <c r="L2457" s="183">
        <f t="shared" si="941"/>
        <v>0</v>
      </c>
      <c r="M2457" s="183">
        <f t="shared" si="941"/>
        <v>0</v>
      </c>
      <c r="N2457" s="184">
        <f t="shared" si="942"/>
        <v>0</v>
      </c>
      <c r="O2457" s="184">
        <f t="shared" si="943"/>
        <v>0</v>
      </c>
      <c r="P2457" s="181"/>
      <c r="Q2457" s="199"/>
      <c r="R2457" s="197" t="str">
        <f t="shared" si="904"/>
        <v/>
      </c>
      <c r="S2457" s="197" t="str">
        <f t="shared" si="893"/>
        <v/>
      </c>
    </row>
    <row r="2458" spans="1:19" hidden="1">
      <c r="A2458" s="200" t="s">
        <v>2694</v>
      </c>
      <c r="B2458" s="309"/>
      <c r="C2458" s="278" t="s">
        <v>2695</v>
      </c>
      <c r="D2458" s="121"/>
      <c r="E2458" s="276"/>
      <c r="F2458" s="277"/>
      <c r="G2458" s="253"/>
      <c r="H2458" s="253"/>
      <c r="I2458" s="254"/>
      <c r="J2458" s="255"/>
      <c r="K2458" s="179"/>
      <c r="L2458" s="290"/>
      <c r="M2458" s="253"/>
      <c r="N2458" s="254"/>
      <c r="O2458" s="255"/>
      <c r="P2458" s="181"/>
      <c r="Q2458" s="198" t="str">
        <f>IF(OR(SUM(J2459:J2475)&gt;0,SUM(O2459:O2475)&gt;0),"xx","")</f>
        <v/>
      </c>
      <c r="R2458" s="197" t="str">
        <f t="shared" si="904"/>
        <v/>
      </c>
      <c r="S2458" s="197" t="str">
        <f t="shared" si="893"/>
        <v/>
      </c>
    </row>
    <row r="2459" spans="1:19" hidden="1">
      <c r="A2459" s="200">
        <v>100703</v>
      </c>
      <c r="B2459" s="205" t="s">
        <v>230</v>
      </c>
      <c r="C2459" s="127" t="s">
        <v>2696</v>
      </c>
      <c r="D2459" s="125" t="s">
        <v>274</v>
      </c>
      <c r="E2459" s="122">
        <v>19.829999999999998</v>
      </c>
      <c r="F2459" s="123">
        <f t="shared" ref="F2459:F2475" si="944">IF(E2459=0,0,ROUND(E2459*(1+E$10)*(1-E$11),2))</f>
        <v>23.91</v>
      </c>
      <c r="G2459" s="206"/>
      <c r="H2459" s="183"/>
      <c r="I2459" s="182">
        <f t="shared" ref="I2459:I2475" si="945">IF(ISBLANK(E2459),0,ROUND(F2459*G2459,2))</f>
        <v>0</v>
      </c>
      <c r="J2459" s="182">
        <f t="shared" ref="J2459:J2475" si="946">IF(ISBLANK(G2459),0,ROUND(G2459*H2459,2))</f>
        <v>0</v>
      </c>
      <c r="K2459" s="179"/>
      <c r="L2459" s="183">
        <f t="shared" ref="L2459:M2475" si="947">G2459</f>
        <v>0</v>
      </c>
      <c r="M2459" s="183">
        <f t="shared" si="947"/>
        <v>0</v>
      </c>
      <c r="N2459" s="184">
        <f t="shared" ref="N2459:N2475" si="948">IF(ISBLANK(E2459),0,ROUND(F2459*L2459,2))</f>
        <v>0</v>
      </c>
      <c r="O2459" s="184">
        <f t="shared" ref="O2459:O2475" si="949">IF(ISBLANK(L2459),0,ROUND(L2459*M2459,2))</f>
        <v>0</v>
      </c>
      <c r="P2459" s="181"/>
      <c r="Q2459" s="199"/>
      <c r="R2459" s="197" t="str">
        <f t="shared" si="904"/>
        <v/>
      </c>
      <c r="S2459" s="197" t="str">
        <f t="shared" si="893"/>
        <v/>
      </c>
    </row>
    <row r="2460" spans="1:19" ht="25.5" hidden="1">
      <c r="A2460" s="200">
        <v>100704</v>
      </c>
      <c r="B2460" s="205" t="s">
        <v>230</v>
      </c>
      <c r="C2460" s="127" t="s">
        <v>2697</v>
      </c>
      <c r="D2460" s="125" t="s">
        <v>274</v>
      </c>
      <c r="E2460" s="122">
        <v>147.35</v>
      </c>
      <c r="F2460" s="123">
        <f t="shared" si="944"/>
        <v>177.65</v>
      </c>
      <c r="G2460" s="206"/>
      <c r="H2460" s="183"/>
      <c r="I2460" s="182">
        <f t="shared" si="945"/>
        <v>0</v>
      </c>
      <c r="J2460" s="182">
        <f t="shared" si="946"/>
        <v>0</v>
      </c>
      <c r="K2460" s="179"/>
      <c r="L2460" s="183">
        <f t="shared" si="947"/>
        <v>0</v>
      </c>
      <c r="M2460" s="183">
        <f t="shared" si="947"/>
        <v>0</v>
      </c>
      <c r="N2460" s="184">
        <f t="shared" si="948"/>
        <v>0</v>
      </c>
      <c r="O2460" s="184">
        <f t="shared" si="949"/>
        <v>0</v>
      </c>
      <c r="P2460" s="181"/>
      <c r="Q2460" s="199"/>
      <c r="R2460" s="197" t="str">
        <f t="shared" si="904"/>
        <v/>
      </c>
      <c r="S2460" s="197" t="str">
        <f t="shared" si="893"/>
        <v/>
      </c>
    </row>
    <row r="2461" spans="1:19" hidden="1">
      <c r="A2461" s="200">
        <v>100705</v>
      </c>
      <c r="B2461" s="205" t="s">
        <v>230</v>
      </c>
      <c r="C2461" s="127" t="s">
        <v>2698</v>
      </c>
      <c r="D2461" s="125" t="s">
        <v>274</v>
      </c>
      <c r="E2461" s="122">
        <v>49.71</v>
      </c>
      <c r="F2461" s="123">
        <f t="shared" si="944"/>
        <v>59.93</v>
      </c>
      <c r="G2461" s="206"/>
      <c r="H2461" s="183"/>
      <c r="I2461" s="182">
        <f t="shared" si="945"/>
        <v>0</v>
      </c>
      <c r="J2461" s="182">
        <f t="shared" si="946"/>
        <v>0</v>
      </c>
      <c r="K2461" s="179"/>
      <c r="L2461" s="183">
        <f t="shared" si="947"/>
        <v>0</v>
      </c>
      <c r="M2461" s="183">
        <f t="shared" si="947"/>
        <v>0</v>
      </c>
      <c r="N2461" s="184">
        <f t="shared" si="948"/>
        <v>0</v>
      </c>
      <c r="O2461" s="184">
        <f t="shared" si="949"/>
        <v>0</v>
      </c>
      <c r="P2461" s="181"/>
      <c r="Q2461" s="199"/>
      <c r="R2461" s="197" t="str">
        <f t="shared" si="904"/>
        <v/>
      </c>
      <c r="S2461" s="197" t="str">
        <f t="shared" si="893"/>
        <v/>
      </c>
    </row>
    <row r="2462" spans="1:19" hidden="1">
      <c r="A2462" s="200">
        <v>100706</v>
      </c>
      <c r="B2462" s="205" t="s">
        <v>230</v>
      </c>
      <c r="C2462" s="127" t="s">
        <v>2699</v>
      </c>
      <c r="D2462" s="125" t="s">
        <v>274</v>
      </c>
      <c r="E2462" s="122">
        <v>90.12</v>
      </c>
      <c r="F2462" s="123">
        <f t="shared" si="944"/>
        <v>108.65</v>
      </c>
      <c r="G2462" s="206"/>
      <c r="H2462" s="183"/>
      <c r="I2462" s="182">
        <f t="shared" si="945"/>
        <v>0</v>
      </c>
      <c r="J2462" s="182">
        <f t="shared" si="946"/>
        <v>0</v>
      </c>
      <c r="K2462" s="179"/>
      <c r="L2462" s="183">
        <f t="shared" si="947"/>
        <v>0</v>
      </c>
      <c r="M2462" s="183">
        <f t="shared" si="947"/>
        <v>0</v>
      </c>
      <c r="N2462" s="184">
        <f t="shared" si="948"/>
        <v>0</v>
      </c>
      <c r="O2462" s="184">
        <f t="shared" si="949"/>
        <v>0</v>
      </c>
      <c r="P2462" s="181"/>
      <c r="Q2462" s="199"/>
      <c r="R2462" s="197" t="str">
        <f t="shared" si="904"/>
        <v/>
      </c>
      <c r="S2462" s="197" t="str">
        <f t="shared" si="893"/>
        <v/>
      </c>
    </row>
    <row r="2463" spans="1:19" hidden="1">
      <c r="A2463" s="200">
        <v>100707</v>
      </c>
      <c r="B2463" s="205" t="s">
        <v>230</v>
      </c>
      <c r="C2463" s="127" t="s">
        <v>2700</v>
      </c>
      <c r="D2463" s="125" t="s">
        <v>274</v>
      </c>
      <c r="E2463" s="122">
        <v>52.2</v>
      </c>
      <c r="F2463" s="123">
        <f t="shared" si="944"/>
        <v>62.93</v>
      </c>
      <c r="G2463" s="206"/>
      <c r="H2463" s="183"/>
      <c r="I2463" s="182">
        <f t="shared" si="945"/>
        <v>0</v>
      </c>
      <c r="J2463" s="182">
        <f t="shared" si="946"/>
        <v>0</v>
      </c>
      <c r="K2463" s="179"/>
      <c r="L2463" s="183">
        <f t="shared" si="947"/>
        <v>0</v>
      </c>
      <c r="M2463" s="183">
        <f t="shared" si="947"/>
        <v>0</v>
      </c>
      <c r="N2463" s="184">
        <f t="shared" si="948"/>
        <v>0</v>
      </c>
      <c r="O2463" s="184">
        <f t="shared" si="949"/>
        <v>0</v>
      </c>
      <c r="P2463" s="181"/>
      <c r="Q2463" s="199"/>
      <c r="R2463" s="197" t="str">
        <f t="shared" si="904"/>
        <v/>
      </c>
      <c r="S2463" s="197" t="str">
        <f t="shared" si="893"/>
        <v/>
      </c>
    </row>
    <row r="2464" spans="1:19" hidden="1">
      <c r="A2464" s="200">
        <v>100708</v>
      </c>
      <c r="B2464" s="205" t="s">
        <v>230</v>
      </c>
      <c r="C2464" s="127" t="s">
        <v>2701</v>
      </c>
      <c r="D2464" s="125" t="s">
        <v>274</v>
      </c>
      <c r="E2464" s="122">
        <v>67</v>
      </c>
      <c r="F2464" s="123">
        <f t="shared" si="944"/>
        <v>80.78</v>
      </c>
      <c r="G2464" s="206"/>
      <c r="H2464" s="183"/>
      <c r="I2464" s="182">
        <f t="shared" si="945"/>
        <v>0</v>
      </c>
      <c r="J2464" s="182">
        <f t="shared" si="946"/>
        <v>0</v>
      </c>
      <c r="K2464" s="179"/>
      <c r="L2464" s="183">
        <f t="shared" si="947"/>
        <v>0</v>
      </c>
      <c r="M2464" s="183">
        <f t="shared" si="947"/>
        <v>0</v>
      </c>
      <c r="N2464" s="184">
        <f t="shared" si="948"/>
        <v>0</v>
      </c>
      <c r="O2464" s="184">
        <f t="shared" si="949"/>
        <v>0</v>
      </c>
      <c r="P2464" s="181"/>
      <c r="Q2464" s="199"/>
      <c r="R2464" s="197" t="str">
        <f t="shared" si="904"/>
        <v/>
      </c>
      <c r="S2464" s="197" t="str">
        <f t="shared" si="893"/>
        <v/>
      </c>
    </row>
    <row r="2465" spans="1:19" ht="25.5" hidden="1">
      <c r="A2465" s="200">
        <v>100709</v>
      </c>
      <c r="B2465" s="205" t="s">
        <v>230</v>
      </c>
      <c r="C2465" s="127" t="s">
        <v>2702</v>
      </c>
      <c r="D2465" s="125" t="s">
        <v>274</v>
      </c>
      <c r="E2465" s="122">
        <v>40.020000000000003</v>
      </c>
      <c r="F2465" s="123">
        <f t="shared" si="944"/>
        <v>48.25</v>
      </c>
      <c r="G2465" s="206"/>
      <c r="H2465" s="183"/>
      <c r="I2465" s="182">
        <f t="shared" si="945"/>
        <v>0</v>
      </c>
      <c r="J2465" s="182">
        <f t="shared" si="946"/>
        <v>0</v>
      </c>
      <c r="K2465" s="179"/>
      <c r="L2465" s="183">
        <f t="shared" si="947"/>
        <v>0</v>
      </c>
      <c r="M2465" s="183">
        <f t="shared" si="947"/>
        <v>0</v>
      </c>
      <c r="N2465" s="184">
        <f t="shared" si="948"/>
        <v>0</v>
      </c>
      <c r="O2465" s="184">
        <f t="shared" si="949"/>
        <v>0</v>
      </c>
      <c r="P2465" s="181"/>
      <c r="Q2465" s="199"/>
      <c r="R2465" s="197" t="str">
        <f t="shared" si="904"/>
        <v/>
      </c>
      <c r="S2465" s="197" t="str">
        <f t="shared" si="893"/>
        <v/>
      </c>
    </row>
    <row r="2466" spans="1:19" hidden="1">
      <c r="A2466" s="200">
        <v>100710</v>
      </c>
      <c r="B2466" s="205" t="s">
        <v>230</v>
      </c>
      <c r="C2466" s="127" t="s">
        <v>2703</v>
      </c>
      <c r="D2466" s="125" t="s">
        <v>274</v>
      </c>
      <c r="E2466" s="122">
        <v>109.76</v>
      </c>
      <c r="F2466" s="123">
        <f t="shared" si="944"/>
        <v>132.33000000000001</v>
      </c>
      <c r="G2466" s="206"/>
      <c r="H2466" s="183"/>
      <c r="I2466" s="182">
        <f t="shared" si="945"/>
        <v>0</v>
      </c>
      <c r="J2466" s="182">
        <f t="shared" si="946"/>
        <v>0</v>
      </c>
      <c r="K2466" s="179"/>
      <c r="L2466" s="183">
        <f t="shared" si="947"/>
        <v>0</v>
      </c>
      <c r="M2466" s="183">
        <f t="shared" si="947"/>
        <v>0</v>
      </c>
      <c r="N2466" s="184">
        <f t="shared" si="948"/>
        <v>0</v>
      </c>
      <c r="O2466" s="184">
        <f t="shared" si="949"/>
        <v>0</v>
      </c>
      <c r="P2466" s="181"/>
      <c r="Q2466" s="199"/>
      <c r="R2466" s="197" t="str">
        <f t="shared" si="904"/>
        <v/>
      </c>
      <c r="S2466" s="197" t="str">
        <f t="shared" si="893"/>
        <v/>
      </c>
    </row>
    <row r="2467" spans="1:19" ht="25.5" hidden="1">
      <c r="A2467" s="200">
        <v>91304</v>
      </c>
      <c r="B2467" s="205" t="s">
        <v>230</v>
      </c>
      <c r="C2467" s="127" t="s">
        <v>2704</v>
      </c>
      <c r="D2467" s="125" t="s">
        <v>274</v>
      </c>
      <c r="E2467" s="122">
        <v>75.66</v>
      </c>
      <c r="F2467" s="123">
        <f t="shared" si="944"/>
        <v>91.22</v>
      </c>
      <c r="G2467" s="206"/>
      <c r="H2467" s="183"/>
      <c r="I2467" s="182">
        <f t="shared" si="945"/>
        <v>0</v>
      </c>
      <c r="J2467" s="182">
        <f t="shared" si="946"/>
        <v>0</v>
      </c>
      <c r="K2467" s="179"/>
      <c r="L2467" s="183">
        <f t="shared" si="947"/>
        <v>0</v>
      </c>
      <c r="M2467" s="183">
        <f t="shared" si="947"/>
        <v>0</v>
      </c>
      <c r="N2467" s="184">
        <f t="shared" si="948"/>
        <v>0</v>
      </c>
      <c r="O2467" s="184">
        <f t="shared" si="949"/>
        <v>0</v>
      </c>
      <c r="P2467" s="181"/>
      <c r="Q2467" s="199"/>
      <c r="R2467" s="197" t="str">
        <f t="shared" si="904"/>
        <v/>
      </c>
      <c r="S2467" s="197" t="str">
        <f t="shared" si="893"/>
        <v/>
      </c>
    </row>
    <row r="2468" spans="1:19" ht="25.5" hidden="1">
      <c r="A2468" s="200">
        <v>91305</v>
      </c>
      <c r="B2468" s="205" t="s">
        <v>230</v>
      </c>
      <c r="C2468" s="127" t="s">
        <v>2705</v>
      </c>
      <c r="D2468" s="125" t="s">
        <v>274</v>
      </c>
      <c r="E2468" s="122">
        <v>57.1</v>
      </c>
      <c r="F2468" s="123">
        <f t="shared" si="944"/>
        <v>68.84</v>
      </c>
      <c r="G2468" s="206"/>
      <c r="H2468" s="183"/>
      <c r="I2468" s="182">
        <f t="shared" si="945"/>
        <v>0</v>
      </c>
      <c r="J2468" s="182">
        <f t="shared" si="946"/>
        <v>0</v>
      </c>
      <c r="K2468" s="179"/>
      <c r="L2468" s="183">
        <f t="shared" si="947"/>
        <v>0</v>
      </c>
      <c r="M2468" s="183">
        <f t="shared" si="947"/>
        <v>0</v>
      </c>
      <c r="N2468" s="184">
        <f t="shared" si="948"/>
        <v>0</v>
      </c>
      <c r="O2468" s="184">
        <f t="shared" si="949"/>
        <v>0</v>
      </c>
      <c r="P2468" s="181"/>
      <c r="Q2468" s="199"/>
      <c r="R2468" s="197" t="str">
        <f t="shared" si="904"/>
        <v/>
      </c>
      <c r="S2468" s="197" t="str">
        <f t="shared" si="893"/>
        <v/>
      </c>
    </row>
    <row r="2469" spans="1:19" ht="25.5" hidden="1">
      <c r="A2469" s="200">
        <v>91306</v>
      </c>
      <c r="B2469" s="205" t="s">
        <v>230</v>
      </c>
      <c r="C2469" s="127" t="s">
        <v>2706</v>
      </c>
      <c r="D2469" s="125" t="s">
        <v>274</v>
      </c>
      <c r="E2469" s="122">
        <v>85.36</v>
      </c>
      <c r="F2469" s="123">
        <f t="shared" si="944"/>
        <v>102.91</v>
      </c>
      <c r="G2469" s="206"/>
      <c r="H2469" s="183"/>
      <c r="I2469" s="182">
        <f t="shared" si="945"/>
        <v>0</v>
      </c>
      <c r="J2469" s="182">
        <f t="shared" si="946"/>
        <v>0</v>
      </c>
      <c r="K2469" s="179"/>
      <c r="L2469" s="183">
        <f t="shared" si="947"/>
        <v>0</v>
      </c>
      <c r="M2469" s="183">
        <f t="shared" si="947"/>
        <v>0</v>
      </c>
      <c r="N2469" s="184">
        <f t="shared" si="948"/>
        <v>0</v>
      </c>
      <c r="O2469" s="184">
        <f t="shared" si="949"/>
        <v>0</v>
      </c>
      <c r="P2469" s="181"/>
      <c r="Q2469" s="199"/>
      <c r="R2469" s="197" t="str">
        <f t="shared" si="904"/>
        <v/>
      </c>
      <c r="S2469" s="197" t="str">
        <f t="shared" ref="S2469:S2532" si="950">IF(Q2469="X","x",IF(Q2469="xx","x",IF(OR(J2469&gt;0,O2469&gt;0),"x","")))</f>
        <v/>
      </c>
    </row>
    <row r="2470" spans="1:19" ht="25.5" hidden="1">
      <c r="A2470" s="200">
        <v>91307</v>
      </c>
      <c r="B2470" s="205" t="s">
        <v>230</v>
      </c>
      <c r="C2470" s="127" t="s">
        <v>2707</v>
      </c>
      <c r="D2470" s="125" t="s">
        <v>274</v>
      </c>
      <c r="E2470" s="122">
        <v>59.97</v>
      </c>
      <c r="F2470" s="123">
        <f t="shared" si="944"/>
        <v>72.3</v>
      </c>
      <c r="G2470" s="206"/>
      <c r="H2470" s="183"/>
      <c r="I2470" s="182">
        <f t="shared" si="945"/>
        <v>0</v>
      </c>
      <c r="J2470" s="182">
        <f t="shared" si="946"/>
        <v>0</v>
      </c>
      <c r="K2470" s="179"/>
      <c r="L2470" s="183">
        <f t="shared" si="947"/>
        <v>0</v>
      </c>
      <c r="M2470" s="183">
        <f t="shared" si="947"/>
        <v>0</v>
      </c>
      <c r="N2470" s="184">
        <f t="shared" si="948"/>
        <v>0</v>
      </c>
      <c r="O2470" s="184">
        <f t="shared" si="949"/>
        <v>0</v>
      </c>
      <c r="P2470" s="181"/>
      <c r="Q2470" s="199"/>
      <c r="R2470" s="197" t="str">
        <f t="shared" si="904"/>
        <v/>
      </c>
      <c r="S2470" s="197" t="str">
        <f t="shared" si="950"/>
        <v/>
      </c>
    </row>
    <row r="2471" spans="1:19" ht="25.5" hidden="1">
      <c r="A2471" s="200">
        <v>90830</v>
      </c>
      <c r="B2471" s="205" t="s">
        <v>230</v>
      </c>
      <c r="C2471" s="127" t="s">
        <v>2708</v>
      </c>
      <c r="D2471" s="125" t="s">
        <v>274</v>
      </c>
      <c r="E2471" s="122">
        <v>100.02</v>
      </c>
      <c r="F2471" s="123">
        <f t="shared" si="944"/>
        <v>120.58</v>
      </c>
      <c r="G2471" s="206"/>
      <c r="H2471" s="183"/>
      <c r="I2471" s="182">
        <f t="shared" si="945"/>
        <v>0</v>
      </c>
      <c r="J2471" s="182">
        <f t="shared" si="946"/>
        <v>0</v>
      </c>
      <c r="K2471" s="179"/>
      <c r="L2471" s="183">
        <f t="shared" si="947"/>
        <v>0</v>
      </c>
      <c r="M2471" s="183">
        <f t="shared" si="947"/>
        <v>0</v>
      </c>
      <c r="N2471" s="184">
        <f t="shared" si="948"/>
        <v>0</v>
      </c>
      <c r="O2471" s="184">
        <f t="shared" si="949"/>
        <v>0</v>
      </c>
      <c r="P2471" s="181"/>
      <c r="Q2471" s="199"/>
      <c r="R2471" s="197" t="str">
        <f t="shared" si="904"/>
        <v/>
      </c>
      <c r="S2471" s="197" t="str">
        <f t="shared" si="950"/>
        <v/>
      </c>
    </row>
    <row r="2472" spans="1:19" ht="25.5" hidden="1">
      <c r="A2472" s="200">
        <v>90831</v>
      </c>
      <c r="B2472" s="205" t="s">
        <v>230</v>
      </c>
      <c r="C2472" s="127" t="s">
        <v>2709</v>
      </c>
      <c r="D2472" s="125" t="s">
        <v>274</v>
      </c>
      <c r="E2472" s="122">
        <v>78.39</v>
      </c>
      <c r="F2472" s="123">
        <f t="shared" si="944"/>
        <v>94.51</v>
      </c>
      <c r="G2472" s="206"/>
      <c r="H2472" s="183"/>
      <c r="I2472" s="182">
        <f t="shared" si="945"/>
        <v>0</v>
      </c>
      <c r="J2472" s="182">
        <f t="shared" si="946"/>
        <v>0</v>
      </c>
      <c r="K2472" s="179"/>
      <c r="L2472" s="183">
        <f t="shared" si="947"/>
        <v>0</v>
      </c>
      <c r="M2472" s="183">
        <f t="shared" si="947"/>
        <v>0</v>
      </c>
      <c r="N2472" s="184">
        <f t="shared" si="948"/>
        <v>0</v>
      </c>
      <c r="O2472" s="184">
        <f t="shared" si="949"/>
        <v>0</v>
      </c>
      <c r="P2472" s="181"/>
      <c r="Q2472" s="199"/>
      <c r="R2472" s="197" t="str">
        <f t="shared" si="904"/>
        <v/>
      </c>
      <c r="S2472" s="197" t="str">
        <f t="shared" si="950"/>
        <v/>
      </c>
    </row>
    <row r="2473" spans="1:19" ht="38.25" hidden="1">
      <c r="A2473" s="200">
        <v>84885</v>
      </c>
      <c r="B2473" s="205" t="s">
        <v>230</v>
      </c>
      <c r="C2473" s="127" t="s">
        <v>2710</v>
      </c>
      <c r="D2473" s="125" t="s">
        <v>274</v>
      </c>
      <c r="E2473" s="122">
        <v>686.06</v>
      </c>
      <c r="F2473" s="123">
        <f t="shared" si="944"/>
        <v>827.11</v>
      </c>
      <c r="G2473" s="206"/>
      <c r="H2473" s="183"/>
      <c r="I2473" s="182">
        <f t="shared" si="945"/>
        <v>0</v>
      </c>
      <c r="J2473" s="182">
        <f t="shared" si="946"/>
        <v>0</v>
      </c>
      <c r="K2473" s="179"/>
      <c r="L2473" s="183">
        <f t="shared" si="947"/>
        <v>0</v>
      </c>
      <c r="M2473" s="183">
        <f t="shared" si="947"/>
        <v>0</v>
      </c>
      <c r="N2473" s="184">
        <f t="shared" si="948"/>
        <v>0</v>
      </c>
      <c r="O2473" s="184">
        <f t="shared" si="949"/>
        <v>0</v>
      </c>
      <c r="P2473" s="181"/>
      <c r="Q2473" s="199"/>
      <c r="R2473" s="197" t="str">
        <f t="shared" si="904"/>
        <v/>
      </c>
      <c r="S2473" s="197" t="str">
        <f t="shared" si="950"/>
        <v/>
      </c>
    </row>
    <row r="2474" spans="1:19" hidden="1">
      <c r="A2474" s="200" t="s">
        <v>2711</v>
      </c>
      <c r="B2474" s="205" t="s">
        <v>230</v>
      </c>
      <c r="C2474" s="127" t="s">
        <v>2712</v>
      </c>
      <c r="D2474" s="125" t="s">
        <v>274</v>
      </c>
      <c r="E2474" s="122">
        <v>33.51</v>
      </c>
      <c r="F2474" s="123">
        <f t="shared" si="944"/>
        <v>40.4</v>
      </c>
      <c r="G2474" s="206"/>
      <c r="H2474" s="183"/>
      <c r="I2474" s="182">
        <f t="shared" si="945"/>
        <v>0</v>
      </c>
      <c r="J2474" s="182">
        <f t="shared" si="946"/>
        <v>0</v>
      </c>
      <c r="K2474" s="179"/>
      <c r="L2474" s="183">
        <f t="shared" si="947"/>
        <v>0</v>
      </c>
      <c r="M2474" s="183">
        <f t="shared" si="947"/>
        <v>0</v>
      </c>
      <c r="N2474" s="184">
        <f t="shared" si="948"/>
        <v>0</v>
      </c>
      <c r="O2474" s="184">
        <f t="shared" si="949"/>
        <v>0</v>
      </c>
      <c r="P2474" s="181"/>
      <c r="Q2474" s="199"/>
      <c r="R2474" s="197" t="str">
        <f t="shared" si="904"/>
        <v/>
      </c>
      <c r="S2474" s="197" t="str">
        <f t="shared" si="950"/>
        <v/>
      </c>
    </row>
    <row r="2475" spans="1:19" hidden="1">
      <c r="A2475" s="200">
        <v>84886</v>
      </c>
      <c r="B2475" s="205" t="s">
        <v>230</v>
      </c>
      <c r="C2475" s="127" t="s">
        <v>2713</v>
      </c>
      <c r="D2475" s="125" t="s">
        <v>274</v>
      </c>
      <c r="E2475" s="122">
        <v>1221.21</v>
      </c>
      <c r="F2475" s="123">
        <f t="shared" si="944"/>
        <v>1472.29</v>
      </c>
      <c r="G2475" s="206"/>
      <c r="H2475" s="183"/>
      <c r="I2475" s="182">
        <f t="shared" si="945"/>
        <v>0</v>
      </c>
      <c r="J2475" s="182">
        <f t="shared" si="946"/>
        <v>0</v>
      </c>
      <c r="K2475" s="179"/>
      <c r="L2475" s="183">
        <f t="shared" si="947"/>
        <v>0</v>
      </c>
      <c r="M2475" s="183">
        <f t="shared" si="947"/>
        <v>0</v>
      </c>
      <c r="N2475" s="184">
        <f t="shared" si="948"/>
        <v>0</v>
      </c>
      <c r="O2475" s="184">
        <f t="shared" si="949"/>
        <v>0</v>
      </c>
      <c r="P2475" s="181"/>
      <c r="Q2475" s="199"/>
      <c r="R2475" s="197" t="str">
        <f t="shared" si="904"/>
        <v/>
      </c>
      <c r="S2475" s="197" t="str">
        <f t="shared" si="950"/>
        <v/>
      </c>
    </row>
    <row r="2476" spans="1:19" hidden="1">
      <c r="A2476" s="200" t="s">
        <v>2714</v>
      </c>
      <c r="B2476" s="309"/>
      <c r="C2476" s="278" t="s">
        <v>2606</v>
      </c>
      <c r="D2476" s="121"/>
      <c r="E2476" s="276"/>
      <c r="F2476" s="277"/>
      <c r="G2476" s="253"/>
      <c r="H2476" s="253"/>
      <c r="I2476" s="254"/>
      <c r="J2476" s="255"/>
      <c r="K2476" s="179"/>
      <c r="L2476" s="290"/>
      <c r="M2476" s="253"/>
      <c r="N2476" s="254"/>
      <c r="O2476" s="255"/>
      <c r="P2476" s="181"/>
      <c r="Q2476" s="198" t="str">
        <f>IF(OR(SUM(J2477:J2489)&gt;0,SUM(O2477:O2489)&gt;0),"xx","")</f>
        <v/>
      </c>
      <c r="R2476" s="197" t="str">
        <f t="shared" si="904"/>
        <v/>
      </c>
      <c r="S2476" s="197" t="str">
        <f t="shared" si="950"/>
        <v/>
      </c>
    </row>
    <row r="2477" spans="1:19" ht="38.25" hidden="1">
      <c r="A2477" s="200">
        <v>97010</v>
      </c>
      <c r="B2477" s="205" t="s">
        <v>230</v>
      </c>
      <c r="C2477" s="127" t="s">
        <v>2715</v>
      </c>
      <c r="D2477" s="125" t="s">
        <v>258</v>
      </c>
      <c r="E2477" s="122">
        <v>48.5</v>
      </c>
      <c r="F2477" s="123">
        <f t="shared" ref="F2477:F2489" si="951">IF(E2477=0,0,ROUND(E2477*(1+E$10)*(1-E$11),2))</f>
        <v>58.47</v>
      </c>
      <c r="G2477" s="206"/>
      <c r="H2477" s="183"/>
      <c r="I2477" s="182">
        <f t="shared" ref="I2477:I2489" si="952">IF(ISBLANK(E2477),0,ROUND(F2477*G2477,2))</f>
        <v>0</v>
      </c>
      <c r="J2477" s="182">
        <f t="shared" ref="J2477:J2489" si="953">IF(ISBLANK(G2477),0,ROUND(G2477*H2477,2))</f>
        <v>0</v>
      </c>
      <c r="K2477" s="179"/>
      <c r="L2477" s="183">
        <f t="shared" ref="L2477:M2489" si="954">G2477</f>
        <v>0</v>
      </c>
      <c r="M2477" s="183">
        <f t="shared" si="954"/>
        <v>0</v>
      </c>
      <c r="N2477" s="184">
        <f t="shared" ref="N2477:N2489" si="955">IF(ISBLANK(E2477),0,ROUND(F2477*L2477,2))</f>
        <v>0</v>
      </c>
      <c r="O2477" s="184">
        <f t="shared" ref="O2477:O2489" si="956">IF(ISBLANK(L2477),0,ROUND(L2477*M2477,2))</f>
        <v>0</v>
      </c>
      <c r="P2477" s="181"/>
      <c r="Q2477" s="199"/>
      <c r="R2477" s="197" t="str">
        <f t="shared" si="904"/>
        <v/>
      </c>
      <c r="S2477" s="197" t="str">
        <f t="shared" si="950"/>
        <v/>
      </c>
    </row>
    <row r="2478" spans="1:19" ht="38.25" hidden="1">
      <c r="A2478" s="200">
        <v>97011</v>
      </c>
      <c r="B2478" s="205" t="s">
        <v>230</v>
      </c>
      <c r="C2478" s="127" t="s">
        <v>2716</v>
      </c>
      <c r="D2478" s="125" t="s">
        <v>258</v>
      </c>
      <c r="E2478" s="122">
        <v>37.75</v>
      </c>
      <c r="F2478" s="123">
        <f t="shared" si="951"/>
        <v>45.51</v>
      </c>
      <c r="G2478" s="206"/>
      <c r="H2478" s="183"/>
      <c r="I2478" s="182">
        <f t="shared" si="952"/>
        <v>0</v>
      </c>
      <c r="J2478" s="182">
        <f t="shared" si="953"/>
        <v>0</v>
      </c>
      <c r="K2478" s="179"/>
      <c r="L2478" s="183">
        <f t="shared" si="954"/>
        <v>0</v>
      </c>
      <c r="M2478" s="183">
        <f t="shared" si="954"/>
        <v>0</v>
      </c>
      <c r="N2478" s="184">
        <f t="shared" si="955"/>
        <v>0</v>
      </c>
      <c r="O2478" s="184">
        <f t="shared" si="956"/>
        <v>0</v>
      </c>
      <c r="P2478" s="181"/>
      <c r="Q2478" s="199"/>
      <c r="R2478" s="197" t="str">
        <f t="shared" si="904"/>
        <v/>
      </c>
      <c r="S2478" s="197" t="str">
        <f t="shared" si="950"/>
        <v/>
      </c>
    </row>
    <row r="2479" spans="1:19" ht="38.25" hidden="1">
      <c r="A2479" s="200">
        <v>97012</v>
      </c>
      <c r="B2479" s="205" t="s">
        <v>230</v>
      </c>
      <c r="C2479" s="127" t="s">
        <v>2717</v>
      </c>
      <c r="D2479" s="125" t="s">
        <v>258</v>
      </c>
      <c r="E2479" s="122">
        <v>32.369999999999997</v>
      </c>
      <c r="F2479" s="123">
        <f t="shared" si="951"/>
        <v>39.03</v>
      </c>
      <c r="G2479" s="206"/>
      <c r="H2479" s="183"/>
      <c r="I2479" s="182">
        <f t="shared" si="952"/>
        <v>0</v>
      </c>
      <c r="J2479" s="182">
        <f t="shared" si="953"/>
        <v>0</v>
      </c>
      <c r="K2479" s="179"/>
      <c r="L2479" s="183">
        <f t="shared" si="954"/>
        <v>0</v>
      </c>
      <c r="M2479" s="183">
        <f t="shared" si="954"/>
        <v>0</v>
      </c>
      <c r="N2479" s="184">
        <f t="shared" si="955"/>
        <v>0</v>
      </c>
      <c r="O2479" s="184">
        <f t="shared" si="956"/>
        <v>0</v>
      </c>
      <c r="P2479" s="181"/>
      <c r="Q2479" s="199"/>
      <c r="R2479" s="197" t="str">
        <f t="shared" si="904"/>
        <v/>
      </c>
      <c r="S2479" s="197" t="str">
        <f t="shared" si="950"/>
        <v/>
      </c>
    </row>
    <row r="2480" spans="1:19" ht="38.25" hidden="1">
      <c r="A2480" s="200">
        <v>97013</v>
      </c>
      <c r="B2480" s="205" t="s">
        <v>230</v>
      </c>
      <c r="C2480" s="127" t="s">
        <v>2718</v>
      </c>
      <c r="D2480" s="125" t="s">
        <v>258</v>
      </c>
      <c r="E2480" s="122">
        <v>53.27</v>
      </c>
      <c r="F2480" s="123">
        <f t="shared" si="951"/>
        <v>64.22</v>
      </c>
      <c r="G2480" s="206"/>
      <c r="H2480" s="183"/>
      <c r="I2480" s="182">
        <f t="shared" si="952"/>
        <v>0</v>
      </c>
      <c r="J2480" s="182">
        <f t="shared" si="953"/>
        <v>0</v>
      </c>
      <c r="K2480" s="179"/>
      <c r="L2480" s="183">
        <f t="shared" si="954"/>
        <v>0</v>
      </c>
      <c r="M2480" s="183">
        <f t="shared" si="954"/>
        <v>0</v>
      </c>
      <c r="N2480" s="184">
        <f t="shared" si="955"/>
        <v>0</v>
      </c>
      <c r="O2480" s="184">
        <f t="shared" si="956"/>
        <v>0</v>
      </c>
      <c r="P2480" s="181"/>
      <c r="Q2480" s="199"/>
      <c r="R2480" s="197" t="str">
        <f t="shared" si="904"/>
        <v/>
      </c>
      <c r="S2480" s="197" t="str">
        <f t="shared" si="950"/>
        <v/>
      </c>
    </row>
    <row r="2481" spans="1:19" ht="25.5" hidden="1">
      <c r="A2481" s="200">
        <v>97014</v>
      </c>
      <c r="B2481" s="205" t="s">
        <v>230</v>
      </c>
      <c r="C2481" s="127" t="s">
        <v>2719</v>
      </c>
      <c r="D2481" s="125" t="s">
        <v>258</v>
      </c>
      <c r="E2481" s="122">
        <v>41.16</v>
      </c>
      <c r="F2481" s="123">
        <f t="shared" si="951"/>
        <v>49.62</v>
      </c>
      <c r="G2481" s="206"/>
      <c r="H2481" s="183"/>
      <c r="I2481" s="182">
        <f t="shared" si="952"/>
        <v>0</v>
      </c>
      <c r="J2481" s="182">
        <f t="shared" si="953"/>
        <v>0</v>
      </c>
      <c r="K2481" s="179"/>
      <c r="L2481" s="183">
        <f t="shared" si="954"/>
        <v>0</v>
      </c>
      <c r="M2481" s="183">
        <f t="shared" si="954"/>
        <v>0</v>
      </c>
      <c r="N2481" s="184">
        <f t="shared" si="955"/>
        <v>0</v>
      </c>
      <c r="O2481" s="184">
        <f t="shared" si="956"/>
        <v>0</v>
      </c>
      <c r="P2481" s="181"/>
      <c r="Q2481" s="199"/>
      <c r="R2481" s="197" t="str">
        <f t="shared" si="904"/>
        <v/>
      </c>
      <c r="S2481" s="197" t="str">
        <f t="shared" si="950"/>
        <v/>
      </c>
    </row>
    <row r="2482" spans="1:19" ht="38.25" hidden="1">
      <c r="A2482" s="200">
        <v>97015</v>
      </c>
      <c r="B2482" s="205" t="s">
        <v>230</v>
      </c>
      <c r="C2482" s="127" t="s">
        <v>2720</v>
      </c>
      <c r="D2482" s="125" t="s">
        <v>258</v>
      </c>
      <c r="E2482" s="122">
        <v>35</v>
      </c>
      <c r="F2482" s="123">
        <f t="shared" si="951"/>
        <v>42.2</v>
      </c>
      <c r="G2482" s="206"/>
      <c r="H2482" s="183"/>
      <c r="I2482" s="182">
        <f t="shared" si="952"/>
        <v>0</v>
      </c>
      <c r="J2482" s="182">
        <f t="shared" si="953"/>
        <v>0</v>
      </c>
      <c r="K2482" s="179"/>
      <c r="L2482" s="183">
        <f t="shared" si="954"/>
        <v>0</v>
      </c>
      <c r="M2482" s="183">
        <f t="shared" si="954"/>
        <v>0</v>
      </c>
      <c r="N2482" s="184">
        <f t="shared" si="955"/>
        <v>0</v>
      </c>
      <c r="O2482" s="184">
        <f t="shared" si="956"/>
        <v>0</v>
      </c>
      <c r="P2482" s="181"/>
      <c r="Q2482" s="199"/>
      <c r="R2482" s="197" t="str">
        <f t="shared" si="904"/>
        <v/>
      </c>
      <c r="S2482" s="197" t="str">
        <f t="shared" si="950"/>
        <v/>
      </c>
    </row>
    <row r="2483" spans="1:19" ht="25.5" hidden="1">
      <c r="A2483" s="200">
        <v>97016</v>
      </c>
      <c r="B2483" s="205" t="s">
        <v>230</v>
      </c>
      <c r="C2483" s="127" t="s">
        <v>2721</v>
      </c>
      <c r="D2483" s="125" t="s">
        <v>258</v>
      </c>
      <c r="E2483" s="122">
        <v>42.27</v>
      </c>
      <c r="F2483" s="123">
        <f t="shared" si="951"/>
        <v>50.96</v>
      </c>
      <c r="G2483" s="206"/>
      <c r="H2483" s="183"/>
      <c r="I2483" s="182">
        <f t="shared" si="952"/>
        <v>0</v>
      </c>
      <c r="J2483" s="182">
        <f t="shared" si="953"/>
        <v>0</v>
      </c>
      <c r="K2483" s="179"/>
      <c r="L2483" s="183">
        <f t="shared" si="954"/>
        <v>0</v>
      </c>
      <c r="M2483" s="183">
        <f t="shared" si="954"/>
        <v>0</v>
      </c>
      <c r="N2483" s="184">
        <f t="shared" si="955"/>
        <v>0</v>
      </c>
      <c r="O2483" s="184">
        <f t="shared" si="956"/>
        <v>0</v>
      </c>
      <c r="P2483" s="181"/>
      <c r="Q2483" s="199"/>
      <c r="R2483" s="197" t="str">
        <f t="shared" si="904"/>
        <v/>
      </c>
      <c r="S2483" s="197" t="str">
        <f t="shared" si="950"/>
        <v/>
      </c>
    </row>
    <row r="2484" spans="1:19" ht="25.5" hidden="1">
      <c r="A2484" s="200">
        <v>97017</v>
      </c>
      <c r="B2484" s="205" t="s">
        <v>230</v>
      </c>
      <c r="C2484" s="127" t="s">
        <v>2722</v>
      </c>
      <c r="D2484" s="125" t="s">
        <v>258</v>
      </c>
      <c r="E2484" s="122">
        <v>32.08</v>
      </c>
      <c r="F2484" s="123">
        <f t="shared" si="951"/>
        <v>38.68</v>
      </c>
      <c r="G2484" s="206"/>
      <c r="H2484" s="183"/>
      <c r="I2484" s="182">
        <f t="shared" si="952"/>
        <v>0</v>
      </c>
      <c r="J2484" s="182">
        <f t="shared" si="953"/>
        <v>0</v>
      </c>
      <c r="K2484" s="179"/>
      <c r="L2484" s="183">
        <f t="shared" si="954"/>
        <v>0</v>
      </c>
      <c r="M2484" s="183">
        <f t="shared" si="954"/>
        <v>0</v>
      </c>
      <c r="N2484" s="184">
        <f t="shared" si="955"/>
        <v>0</v>
      </c>
      <c r="O2484" s="184">
        <f t="shared" si="956"/>
        <v>0</v>
      </c>
      <c r="P2484" s="181"/>
      <c r="Q2484" s="199"/>
      <c r="R2484" s="197" t="str">
        <f t="shared" si="904"/>
        <v/>
      </c>
      <c r="S2484" s="197" t="str">
        <f t="shared" si="950"/>
        <v/>
      </c>
    </row>
    <row r="2485" spans="1:19" ht="38.25" hidden="1">
      <c r="A2485" s="200">
        <v>97018</v>
      </c>
      <c r="B2485" s="205" t="s">
        <v>230</v>
      </c>
      <c r="C2485" s="127" t="s">
        <v>2723</v>
      </c>
      <c r="D2485" s="125" t="s">
        <v>258</v>
      </c>
      <c r="E2485" s="122">
        <v>26.76</v>
      </c>
      <c r="F2485" s="123">
        <f t="shared" si="951"/>
        <v>32.26</v>
      </c>
      <c r="G2485" s="206"/>
      <c r="H2485" s="183"/>
      <c r="I2485" s="182">
        <f t="shared" si="952"/>
        <v>0</v>
      </c>
      <c r="J2485" s="182">
        <f t="shared" si="953"/>
        <v>0</v>
      </c>
      <c r="K2485" s="179"/>
      <c r="L2485" s="183">
        <f t="shared" si="954"/>
        <v>0</v>
      </c>
      <c r="M2485" s="183">
        <f t="shared" si="954"/>
        <v>0</v>
      </c>
      <c r="N2485" s="184">
        <f t="shared" si="955"/>
        <v>0</v>
      </c>
      <c r="O2485" s="184">
        <f t="shared" si="956"/>
        <v>0</v>
      </c>
      <c r="P2485" s="181"/>
      <c r="Q2485" s="199"/>
      <c r="R2485" s="197" t="str">
        <f t="shared" si="904"/>
        <v/>
      </c>
      <c r="S2485" s="197" t="str">
        <f t="shared" si="950"/>
        <v/>
      </c>
    </row>
    <row r="2486" spans="1:19" ht="51" hidden="1">
      <c r="A2486" s="200">
        <v>97031</v>
      </c>
      <c r="B2486" s="205" t="s">
        <v>230</v>
      </c>
      <c r="C2486" s="127" t="s">
        <v>2724</v>
      </c>
      <c r="D2486" s="125" t="s">
        <v>258</v>
      </c>
      <c r="E2486" s="122">
        <v>66.02</v>
      </c>
      <c r="F2486" s="123">
        <f t="shared" si="951"/>
        <v>79.59</v>
      </c>
      <c r="G2486" s="206"/>
      <c r="H2486" s="183"/>
      <c r="I2486" s="182">
        <f t="shared" si="952"/>
        <v>0</v>
      </c>
      <c r="J2486" s="182">
        <f t="shared" si="953"/>
        <v>0</v>
      </c>
      <c r="K2486" s="179"/>
      <c r="L2486" s="183">
        <f t="shared" si="954"/>
        <v>0</v>
      </c>
      <c r="M2486" s="183">
        <f t="shared" si="954"/>
        <v>0</v>
      </c>
      <c r="N2486" s="184">
        <f t="shared" si="955"/>
        <v>0</v>
      </c>
      <c r="O2486" s="184">
        <f t="shared" si="956"/>
        <v>0</v>
      </c>
      <c r="P2486" s="181"/>
      <c r="Q2486" s="199"/>
      <c r="R2486" s="197" t="str">
        <f t="shared" si="904"/>
        <v/>
      </c>
      <c r="S2486" s="197" t="str">
        <f t="shared" si="950"/>
        <v/>
      </c>
    </row>
    <row r="2487" spans="1:19" ht="51" hidden="1">
      <c r="A2487" s="200">
        <v>97032</v>
      </c>
      <c r="B2487" s="205" t="s">
        <v>230</v>
      </c>
      <c r="C2487" s="127" t="s">
        <v>2725</v>
      </c>
      <c r="D2487" s="125" t="s">
        <v>258</v>
      </c>
      <c r="E2487" s="122">
        <v>41.6</v>
      </c>
      <c r="F2487" s="123">
        <f t="shared" si="951"/>
        <v>50.15</v>
      </c>
      <c r="G2487" s="206"/>
      <c r="H2487" s="183"/>
      <c r="I2487" s="182">
        <f t="shared" si="952"/>
        <v>0</v>
      </c>
      <c r="J2487" s="182">
        <f t="shared" si="953"/>
        <v>0</v>
      </c>
      <c r="K2487" s="179"/>
      <c r="L2487" s="183">
        <f t="shared" si="954"/>
        <v>0</v>
      </c>
      <c r="M2487" s="183">
        <f t="shared" si="954"/>
        <v>0</v>
      </c>
      <c r="N2487" s="184">
        <f t="shared" si="955"/>
        <v>0</v>
      </c>
      <c r="O2487" s="184">
        <f t="shared" si="956"/>
        <v>0</v>
      </c>
      <c r="P2487" s="181"/>
      <c r="Q2487" s="199"/>
      <c r="R2487" s="197" t="str">
        <f t="shared" si="904"/>
        <v/>
      </c>
      <c r="S2487" s="197" t="str">
        <f t="shared" si="950"/>
        <v/>
      </c>
    </row>
    <row r="2488" spans="1:19" ht="51" hidden="1">
      <c r="A2488" s="200">
        <v>97033</v>
      </c>
      <c r="B2488" s="205" t="s">
        <v>230</v>
      </c>
      <c r="C2488" s="127" t="s">
        <v>2726</v>
      </c>
      <c r="D2488" s="125" t="s">
        <v>258</v>
      </c>
      <c r="E2488" s="122">
        <v>72.05</v>
      </c>
      <c r="F2488" s="123">
        <f t="shared" si="951"/>
        <v>86.86</v>
      </c>
      <c r="G2488" s="206"/>
      <c r="H2488" s="183"/>
      <c r="I2488" s="182">
        <f t="shared" si="952"/>
        <v>0</v>
      </c>
      <c r="J2488" s="182">
        <f t="shared" si="953"/>
        <v>0</v>
      </c>
      <c r="K2488" s="179"/>
      <c r="L2488" s="183">
        <f t="shared" si="954"/>
        <v>0</v>
      </c>
      <c r="M2488" s="183">
        <f t="shared" si="954"/>
        <v>0</v>
      </c>
      <c r="N2488" s="184">
        <f t="shared" si="955"/>
        <v>0</v>
      </c>
      <c r="O2488" s="184">
        <f t="shared" si="956"/>
        <v>0</v>
      </c>
      <c r="P2488" s="181"/>
      <c r="Q2488" s="199"/>
      <c r="R2488" s="197" t="str">
        <f t="shared" si="904"/>
        <v/>
      </c>
      <c r="S2488" s="197" t="str">
        <f t="shared" si="950"/>
        <v/>
      </c>
    </row>
    <row r="2489" spans="1:19" ht="51" hidden="1">
      <c r="A2489" s="200">
        <v>97034</v>
      </c>
      <c r="B2489" s="205" t="s">
        <v>230</v>
      </c>
      <c r="C2489" s="127" t="s">
        <v>2727</v>
      </c>
      <c r="D2489" s="125" t="s">
        <v>258</v>
      </c>
      <c r="E2489" s="122">
        <v>43.92</v>
      </c>
      <c r="F2489" s="123">
        <f t="shared" si="951"/>
        <v>52.95</v>
      </c>
      <c r="G2489" s="206"/>
      <c r="H2489" s="183"/>
      <c r="I2489" s="182">
        <f t="shared" si="952"/>
        <v>0</v>
      </c>
      <c r="J2489" s="182">
        <f t="shared" si="953"/>
        <v>0</v>
      </c>
      <c r="K2489" s="179"/>
      <c r="L2489" s="183">
        <f t="shared" si="954"/>
        <v>0</v>
      </c>
      <c r="M2489" s="183">
        <f t="shared" si="954"/>
        <v>0</v>
      </c>
      <c r="N2489" s="184">
        <f t="shared" si="955"/>
        <v>0</v>
      </c>
      <c r="O2489" s="184">
        <f t="shared" si="956"/>
        <v>0</v>
      </c>
      <c r="P2489" s="181"/>
      <c r="Q2489" s="199"/>
      <c r="R2489" s="197" t="str">
        <f t="shared" si="904"/>
        <v/>
      </c>
      <c r="S2489" s="197" t="str">
        <f t="shared" si="950"/>
        <v/>
      </c>
    </row>
    <row r="2490" spans="1:19" hidden="1">
      <c r="A2490" s="200" t="s">
        <v>2728</v>
      </c>
      <c r="B2490" s="309"/>
      <c r="C2490" s="278" t="s">
        <v>186</v>
      </c>
      <c r="D2490" s="121"/>
      <c r="E2490" s="276"/>
      <c r="F2490" s="277"/>
      <c r="G2490" s="253"/>
      <c r="H2490" s="253"/>
      <c r="I2490" s="254"/>
      <c r="J2490" s="255"/>
      <c r="K2490" s="179"/>
      <c r="L2490" s="290"/>
      <c r="M2490" s="253"/>
      <c r="N2490" s="254"/>
      <c r="O2490" s="255"/>
      <c r="P2490" s="181"/>
      <c r="Q2490" s="198" t="str">
        <f>IF(OR(SUM(J2492:J2511)&gt;0,SUM(O2492:O2511)&gt;0),"xx","")</f>
        <v/>
      </c>
      <c r="R2490" s="197" t="str">
        <f t="shared" si="904"/>
        <v/>
      </c>
      <c r="S2490" s="197" t="str">
        <f t="shared" si="950"/>
        <v/>
      </c>
    </row>
    <row r="2491" spans="1:19" hidden="1">
      <c r="A2491" s="200" t="s">
        <v>2729</v>
      </c>
      <c r="B2491" s="205"/>
      <c r="C2491" s="127" t="s">
        <v>2730</v>
      </c>
      <c r="D2491" s="121"/>
      <c r="E2491" s="276"/>
      <c r="F2491" s="277"/>
      <c r="G2491" s="253"/>
      <c r="H2491" s="253"/>
      <c r="I2491" s="254"/>
      <c r="J2491" s="255"/>
      <c r="K2491" s="179"/>
      <c r="L2491" s="290"/>
      <c r="M2491" s="253"/>
      <c r="N2491" s="254"/>
      <c r="O2491" s="255"/>
      <c r="P2491" s="181"/>
      <c r="Q2491" s="198" t="str">
        <f>IF(OR(SUM(J2492)&gt;0,SUM(O2492)&gt;0),"xx","")</f>
        <v/>
      </c>
      <c r="R2491" s="197" t="str">
        <f t="shared" si="904"/>
        <v/>
      </c>
      <c r="S2491" s="197" t="str">
        <f t="shared" si="950"/>
        <v/>
      </c>
    </row>
    <row r="2492" spans="1:19" hidden="1">
      <c r="A2492" s="200">
        <v>85421</v>
      </c>
      <c r="B2492" s="205" t="s">
        <v>230</v>
      </c>
      <c r="C2492" s="127" t="s">
        <v>2731</v>
      </c>
      <c r="D2492" s="121" t="s">
        <v>232</v>
      </c>
      <c r="E2492" s="122">
        <v>16.23</v>
      </c>
      <c r="F2492" s="123">
        <f>IF(E2492=0,0,ROUND(E2492*(1+E$10)*(1-E$11),2))</f>
        <v>19.57</v>
      </c>
      <c r="G2492" s="206"/>
      <c r="H2492" s="183"/>
      <c r="I2492" s="182">
        <f t="shared" ref="I2492" si="957">IF(ISBLANK(E2492),0,ROUND(F2492*G2492,2))</f>
        <v>0</v>
      </c>
      <c r="J2492" s="182">
        <f>IF(ISBLANK(G2492),0,ROUND(G2492*H2492,2))</f>
        <v>0</v>
      </c>
      <c r="K2492" s="179"/>
      <c r="L2492" s="183">
        <f t="shared" ref="L2492:M2492" si="958">G2492</f>
        <v>0</v>
      </c>
      <c r="M2492" s="183">
        <f t="shared" si="958"/>
        <v>0</v>
      </c>
      <c r="N2492" s="184">
        <f t="shared" ref="N2492" si="959">IF(ISBLANK(E2492),0,ROUND(F2492*L2492,2))</f>
        <v>0</v>
      </c>
      <c r="O2492" s="184">
        <f t="shared" ref="O2492" si="960">IF(ISBLANK(L2492),0,ROUND(L2492*M2492,2))</f>
        <v>0</v>
      </c>
      <c r="P2492" s="181"/>
      <c r="Q2492" s="199"/>
      <c r="R2492" s="197" t="str">
        <f t="shared" si="904"/>
        <v/>
      </c>
      <c r="S2492" s="197" t="str">
        <f t="shared" si="950"/>
        <v/>
      </c>
    </row>
    <row r="2493" spans="1:19" hidden="1">
      <c r="A2493" s="200" t="s">
        <v>2732</v>
      </c>
      <c r="B2493" s="205"/>
      <c r="C2493" s="127" t="s">
        <v>2733</v>
      </c>
      <c r="D2493" s="121"/>
      <c r="E2493" s="276"/>
      <c r="F2493" s="277"/>
      <c r="G2493" s="253"/>
      <c r="H2493" s="253"/>
      <c r="I2493" s="254"/>
      <c r="J2493" s="255"/>
      <c r="K2493" s="179"/>
      <c r="L2493" s="290"/>
      <c r="M2493" s="253"/>
      <c r="N2493" s="254"/>
      <c r="O2493" s="255"/>
      <c r="P2493" s="181"/>
      <c r="Q2493" s="198" t="str">
        <f>IF(OR(SUM(J2494:J2505)&gt;0,SUM(O2494:O2505)&gt;0),"xx","")</f>
        <v/>
      </c>
      <c r="R2493" s="197" t="str">
        <f t="shared" si="904"/>
        <v/>
      </c>
      <c r="S2493" s="197" t="str">
        <f t="shared" si="950"/>
        <v/>
      </c>
    </row>
    <row r="2494" spans="1:19" hidden="1">
      <c r="A2494" s="200">
        <v>72116</v>
      </c>
      <c r="B2494" s="205" t="s">
        <v>230</v>
      </c>
      <c r="C2494" s="127" t="s">
        <v>2734</v>
      </c>
      <c r="D2494" s="121" t="s">
        <v>232</v>
      </c>
      <c r="E2494" s="122">
        <v>107.32</v>
      </c>
      <c r="F2494" s="123">
        <f t="shared" ref="F2494:F2505" si="961">IF(E2494=0,0,ROUND(E2494*(1+E$10)*(1-E$11),2))</f>
        <v>129.38</v>
      </c>
      <c r="G2494" s="206"/>
      <c r="H2494" s="183"/>
      <c r="I2494" s="182">
        <f t="shared" ref="I2494:I2505" si="962">IF(ISBLANK(E2494),0,ROUND(F2494*G2494,2))</f>
        <v>0</v>
      </c>
      <c r="J2494" s="182">
        <f t="shared" ref="J2494:J2505" si="963">IF(ISBLANK(G2494),0,ROUND(G2494*H2494,2))</f>
        <v>0</v>
      </c>
      <c r="K2494" s="179"/>
      <c r="L2494" s="183">
        <f t="shared" ref="L2494:M2505" si="964">G2494</f>
        <v>0</v>
      </c>
      <c r="M2494" s="183">
        <f t="shared" si="964"/>
        <v>0</v>
      </c>
      <c r="N2494" s="184">
        <f t="shared" ref="N2494:N2505" si="965">IF(ISBLANK(E2494),0,ROUND(F2494*L2494,2))</f>
        <v>0</v>
      </c>
      <c r="O2494" s="184">
        <f t="shared" ref="O2494:O2505" si="966">IF(ISBLANK(L2494),0,ROUND(L2494*M2494,2))</f>
        <v>0</v>
      </c>
      <c r="P2494" s="181"/>
      <c r="Q2494" s="199"/>
      <c r="R2494" s="197" t="str">
        <f t="shared" ref="R2494:R2568" si="967">IF(Q2494="X","x",IF(Q2494="xx","x",IF(O2494&gt;0,"x","")))</f>
        <v/>
      </c>
      <c r="S2494" s="197" t="str">
        <f t="shared" si="950"/>
        <v/>
      </c>
    </row>
    <row r="2495" spans="1:19" hidden="1">
      <c r="A2495" s="200">
        <v>72117</v>
      </c>
      <c r="B2495" s="205" t="s">
        <v>230</v>
      </c>
      <c r="C2495" s="127" t="s">
        <v>2735</v>
      </c>
      <c r="D2495" s="121" t="s">
        <v>232</v>
      </c>
      <c r="E2495" s="122">
        <v>136.79</v>
      </c>
      <c r="F2495" s="123">
        <f t="shared" si="961"/>
        <v>164.91</v>
      </c>
      <c r="G2495" s="206"/>
      <c r="H2495" s="183"/>
      <c r="I2495" s="182">
        <f t="shared" si="962"/>
        <v>0</v>
      </c>
      <c r="J2495" s="182">
        <f t="shared" si="963"/>
        <v>0</v>
      </c>
      <c r="K2495" s="179"/>
      <c r="L2495" s="183">
        <f t="shared" si="964"/>
        <v>0</v>
      </c>
      <c r="M2495" s="183">
        <f t="shared" si="964"/>
        <v>0</v>
      </c>
      <c r="N2495" s="184">
        <f t="shared" si="965"/>
        <v>0</v>
      </c>
      <c r="O2495" s="184">
        <f t="shared" si="966"/>
        <v>0</v>
      </c>
      <c r="P2495" s="181"/>
      <c r="Q2495" s="198"/>
      <c r="R2495" s="197" t="str">
        <f t="shared" si="967"/>
        <v/>
      </c>
      <c r="S2495" s="197" t="str">
        <f t="shared" si="950"/>
        <v/>
      </c>
    </row>
    <row r="2496" spans="1:19" hidden="1">
      <c r="A2496" s="200">
        <v>84957</v>
      </c>
      <c r="B2496" s="205" t="s">
        <v>230</v>
      </c>
      <c r="C2496" s="127" t="s">
        <v>2736</v>
      </c>
      <c r="D2496" s="121" t="s">
        <v>232</v>
      </c>
      <c r="E2496" s="122">
        <v>167</v>
      </c>
      <c r="F2496" s="123">
        <f t="shared" si="961"/>
        <v>201.34</v>
      </c>
      <c r="G2496" s="206"/>
      <c r="H2496" s="183"/>
      <c r="I2496" s="182">
        <f t="shared" si="962"/>
        <v>0</v>
      </c>
      <c r="J2496" s="182">
        <f t="shared" si="963"/>
        <v>0</v>
      </c>
      <c r="K2496" s="179"/>
      <c r="L2496" s="183">
        <f t="shared" si="964"/>
        <v>0</v>
      </c>
      <c r="M2496" s="183">
        <f t="shared" si="964"/>
        <v>0</v>
      </c>
      <c r="N2496" s="184">
        <f t="shared" si="965"/>
        <v>0</v>
      </c>
      <c r="O2496" s="184">
        <f t="shared" si="966"/>
        <v>0</v>
      </c>
      <c r="P2496" s="181"/>
      <c r="Q2496" s="199"/>
      <c r="R2496" s="197" t="str">
        <f t="shared" si="967"/>
        <v/>
      </c>
      <c r="S2496" s="197" t="str">
        <f t="shared" si="950"/>
        <v/>
      </c>
    </row>
    <row r="2497" spans="1:19" hidden="1">
      <c r="A2497" s="200">
        <v>84959</v>
      </c>
      <c r="B2497" s="205" t="s">
        <v>230</v>
      </c>
      <c r="C2497" s="127" t="s">
        <v>2737</v>
      </c>
      <c r="D2497" s="121" t="s">
        <v>232</v>
      </c>
      <c r="E2497" s="122">
        <v>193.67</v>
      </c>
      <c r="F2497" s="123">
        <f t="shared" si="961"/>
        <v>233.49</v>
      </c>
      <c r="G2497" s="206"/>
      <c r="H2497" s="183"/>
      <c r="I2497" s="182">
        <f t="shared" si="962"/>
        <v>0</v>
      </c>
      <c r="J2497" s="182">
        <f t="shared" si="963"/>
        <v>0</v>
      </c>
      <c r="K2497" s="179"/>
      <c r="L2497" s="183">
        <f t="shared" si="964"/>
        <v>0</v>
      </c>
      <c r="M2497" s="183">
        <f t="shared" si="964"/>
        <v>0</v>
      </c>
      <c r="N2497" s="184">
        <f t="shared" si="965"/>
        <v>0</v>
      </c>
      <c r="O2497" s="184">
        <f t="shared" si="966"/>
        <v>0</v>
      </c>
      <c r="P2497" s="181"/>
      <c r="Q2497" s="199"/>
      <c r="R2497" s="197" t="str">
        <f t="shared" si="967"/>
        <v/>
      </c>
      <c r="S2497" s="197" t="str">
        <f t="shared" si="950"/>
        <v/>
      </c>
    </row>
    <row r="2498" spans="1:19" ht="25.5" hidden="1">
      <c r="A2498" s="200">
        <v>72118</v>
      </c>
      <c r="B2498" s="205" t="s">
        <v>230</v>
      </c>
      <c r="C2498" s="127" t="s">
        <v>2738</v>
      </c>
      <c r="D2498" s="121" t="s">
        <v>232</v>
      </c>
      <c r="E2498" s="122">
        <v>162.54</v>
      </c>
      <c r="F2498" s="123">
        <f t="shared" si="961"/>
        <v>195.96</v>
      </c>
      <c r="G2498" s="206"/>
      <c r="H2498" s="183"/>
      <c r="I2498" s="182">
        <f t="shared" si="962"/>
        <v>0</v>
      </c>
      <c r="J2498" s="182">
        <f t="shared" si="963"/>
        <v>0</v>
      </c>
      <c r="K2498" s="179"/>
      <c r="L2498" s="183">
        <f t="shared" si="964"/>
        <v>0</v>
      </c>
      <c r="M2498" s="183">
        <f t="shared" si="964"/>
        <v>0</v>
      </c>
      <c r="N2498" s="184">
        <f t="shared" si="965"/>
        <v>0</v>
      </c>
      <c r="O2498" s="184">
        <f t="shared" si="966"/>
        <v>0</v>
      </c>
      <c r="P2498" s="181"/>
      <c r="Q2498" s="199"/>
      <c r="R2498" s="197" t="str">
        <f t="shared" si="967"/>
        <v/>
      </c>
      <c r="S2498" s="197" t="str">
        <f t="shared" si="950"/>
        <v/>
      </c>
    </row>
    <row r="2499" spans="1:19" ht="25.5" hidden="1">
      <c r="A2499" s="200">
        <v>72119</v>
      </c>
      <c r="B2499" s="205" t="s">
        <v>230</v>
      </c>
      <c r="C2499" s="127" t="s">
        <v>2739</v>
      </c>
      <c r="D2499" s="121" t="s">
        <v>232</v>
      </c>
      <c r="E2499" s="122">
        <v>202.53</v>
      </c>
      <c r="F2499" s="123">
        <f t="shared" si="961"/>
        <v>244.17</v>
      </c>
      <c r="G2499" s="206"/>
      <c r="H2499" s="183"/>
      <c r="I2499" s="182">
        <f t="shared" si="962"/>
        <v>0</v>
      </c>
      <c r="J2499" s="182">
        <f t="shared" si="963"/>
        <v>0</v>
      </c>
      <c r="K2499" s="179"/>
      <c r="L2499" s="183">
        <f t="shared" si="964"/>
        <v>0</v>
      </c>
      <c r="M2499" s="183">
        <f t="shared" si="964"/>
        <v>0</v>
      </c>
      <c r="N2499" s="184">
        <f t="shared" si="965"/>
        <v>0</v>
      </c>
      <c r="O2499" s="184">
        <f t="shared" si="966"/>
        <v>0</v>
      </c>
      <c r="P2499" s="181"/>
      <c r="Q2499" s="198"/>
      <c r="R2499" s="197" t="str">
        <f t="shared" si="967"/>
        <v/>
      </c>
      <c r="S2499" s="197" t="str">
        <f t="shared" si="950"/>
        <v/>
      </c>
    </row>
    <row r="2500" spans="1:19" ht="25.5" hidden="1">
      <c r="A2500" s="200">
        <v>72120</v>
      </c>
      <c r="B2500" s="205" t="s">
        <v>230</v>
      </c>
      <c r="C2500" s="127" t="s">
        <v>2740</v>
      </c>
      <c r="D2500" s="121" t="s">
        <v>232</v>
      </c>
      <c r="E2500" s="122">
        <v>253.5</v>
      </c>
      <c r="F2500" s="123">
        <f t="shared" si="961"/>
        <v>305.62</v>
      </c>
      <c r="G2500" s="206"/>
      <c r="H2500" s="183"/>
      <c r="I2500" s="182">
        <f t="shared" si="962"/>
        <v>0</v>
      </c>
      <c r="J2500" s="182">
        <f t="shared" si="963"/>
        <v>0</v>
      </c>
      <c r="K2500" s="179"/>
      <c r="L2500" s="183">
        <f t="shared" si="964"/>
        <v>0</v>
      </c>
      <c r="M2500" s="183">
        <f t="shared" si="964"/>
        <v>0</v>
      </c>
      <c r="N2500" s="184">
        <f t="shared" si="965"/>
        <v>0</v>
      </c>
      <c r="O2500" s="184">
        <f t="shared" si="966"/>
        <v>0</v>
      </c>
      <c r="P2500" s="181"/>
      <c r="Q2500" s="199"/>
      <c r="R2500" s="197" t="str">
        <f t="shared" si="967"/>
        <v/>
      </c>
      <c r="S2500" s="197" t="str">
        <f t="shared" si="950"/>
        <v/>
      </c>
    </row>
    <row r="2501" spans="1:19" hidden="1">
      <c r="A2501" s="200">
        <v>72122</v>
      </c>
      <c r="B2501" s="205" t="s">
        <v>230</v>
      </c>
      <c r="C2501" s="127" t="s">
        <v>2741</v>
      </c>
      <c r="D2501" s="121" t="s">
        <v>232</v>
      </c>
      <c r="E2501" s="122">
        <v>118.34</v>
      </c>
      <c r="F2501" s="123">
        <f t="shared" si="961"/>
        <v>142.66999999999999</v>
      </c>
      <c r="G2501" s="206"/>
      <c r="H2501" s="183"/>
      <c r="I2501" s="182">
        <f t="shared" si="962"/>
        <v>0</v>
      </c>
      <c r="J2501" s="182">
        <f t="shared" si="963"/>
        <v>0</v>
      </c>
      <c r="K2501" s="179"/>
      <c r="L2501" s="183">
        <f t="shared" si="964"/>
        <v>0</v>
      </c>
      <c r="M2501" s="183">
        <f t="shared" si="964"/>
        <v>0</v>
      </c>
      <c r="N2501" s="184">
        <f t="shared" si="965"/>
        <v>0</v>
      </c>
      <c r="O2501" s="184">
        <f t="shared" si="966"/>
        <v>0</v>
      </c>
      <c r="P2501" s="181"/>
      <c r="Q2501" s="199"/>
      <c r="R2501" s="197" t="str">
        <f t="shared" si="967"/>
        <v/>
      </c>
      <c r="S2501" s="197" t="str">
        <f t="shared" si="950"/>
        <v/>
      </c>
    </row>
    <row r="2502" spans="1:19" hidden="1">
      <c r="A2502" s="200">
        <v>85004</v>
      </c>
      <c r="B2502" s="205" t="s">
        <v>230</v>
      </c>
      <c r="C2502" s="127" t="s">
        <v>2742</v>
      </c>
      <c r="D2502" s="121" t="s">
        <v>232</v>
      </c>
      <c r="E2502" s="122">
        <v>131.44</v>
      </c>
      <c r="F2502" s="123">
        <f t="shared" si="961"/>
        <v>158.46</v>
      </c>
      <c r="G2502" s="206"/>
      <c r="H2502" s="183"/>
      <c r="I2502" s="182">
        <f t="shared" si="962"/>
        <v>0</v>
      </c>
      <c r="J2502" s="182">
        <f t="shared" si="963"/>
        <v>0</v>
      </c>
      <c r="K2502" s="179"/>
      <c r="L2502" s="183">
        <f t="shared" si="964"/>
        <v>0</v>
      </c>
      <c r="M2502" s="183">
        <f t="shared" si="964"/>
        <v>0</v>
      </c>
      <c r="N2502" s="184">
        <f t="shared" si="965"/>
        <v>0</v>
      </c>
      <c r="O2502" s="184">
        <f t="shared" si="966"/>
        <v>0</v>
      </c>
      <c r="P2502" s="181"/>
      <c r="Q2502" s="199"/>
      <c r="R2502" s="197" t="str">
        <f t="shared" si="967"/>
        <v/>
      </c>
      <c r="S2502" s="197" t="str">
        <f t="shared" si="950"/>
        <v/>
      </c>
    </row>
    <row r="2503" spans="1:19" hidden="1">
      <c r="A2503" s="200">
        <v>85001</v>
      </c>
      <c r="B2503" s="205" t="s">
        <v>230</v>
      </c>
      <c r="C2503" s="127" t="s">
        <v>2743</v>
      </c>
      <c r="D2503" s="121" t="s">
        <v>232</v>
      </c>
      <c r="E2503" s="122">
        <v>184.78</v>
      </c>
      <c r="F2503" s="123">
        <f t="shared" si="961"/>
        <v>222.77</v>
      </c>
      <c r="G2503" s="206"/>
      <c r="H2503" s="183"/>
      <c r="I2503" s="182">
        <f t="shared" si="962"/>
        <v>0</v>
      </c>
      <c r="J2503" s="182">
        <f t="shared" si="963"/>
        <v>0</v>
      </c>
      <c r="K2503" s="179"/>
      <c r="L2503" s="183">
        <f t="shared" si="964"/>
        <v>0</v>
      </c>
      <c r="M2503" s="183">
        <f t="shared" si="964"/>
        <v>0</v>
      </c>
      <c r="N2503" s="184">
        <f t="shared" si="965"/>
        <v>0</v>
      </c>
      <c r="O2503" s="184">
        <f t="shared" si="966"/>
        <v>0</v>
      </c>
      <c r="P2503" s="181"/>
      <c r="Q2503" s="199"/>
      <c r="R2503" s="197" t="str">
        <f t="shared" si="967"/>
        <v/>
      </c>
      <c r="S2503" s="197" t="str">
        <f t="shared" si="950"/>
        <v/>
      </c>
    </row>
    <row r="2504" spans="1:19" hidden="1">
      <c r="A2504" s="200">
        <v>85002</v>
      </c>
      <c r="B2504" s="205" t="s">
        <v>230</v>
      </c>
      <c r="C2504" s="127" t="s">
        <v>2744</v>
      </c>
      <c r="D2504" s="121" t="s">
        <v>232</v>
      </c>
      <c r="E2504" s="122">
        <v>255.89</v>
      </c>
      <c r="F2504" s="123">
        <f t="shared" si="961"/>
        <v>308.5</v>
      </c>
      <c r="G2504" s="206"/>
      <c r="H2504" s="183"/>
      <c r="I2504" s="182">
        <f t="shared" si="962"/>
        <v>0</v>
      </c>
      <c r="J2504" s="182">
        <f t="shared" si="963"/>
        <v>0</v>
      </c>
      <c r="K2504" s="179"/>
      <c r="L2504" s="183">
        <f t="shared" si="964"/>
        <v>0</v>
      </c>
      <c r="M2504" s="183">
        <f t="shared" si="964"/>
        <v>0</v>
      </c>
      <c r="N2504" s="184">
        <f t="shared" si="965"/>
        <v>0</v>
      </c>
      <c r="O2504" s="184">
        <f t="shared" si="966"/>
        <v>0</v>
      </c>
      <c r="P2504" s="181"/>
      <c r="Q2504" s="199"/>
      <c r="R2504" s="197" t="str">
        <f t="shared" si="967"/>
        <v/>
      </c>
      <c r="S2504" s="197" t="str">
        <f t="shared" si="950"/>
        <v/>
      </c>
    </row>
    <row r="2505" spans="1:19" hidden="1">
      <c r="A2505" s="200">
        <v>72123</v>
      </c>
      <c r="B2505" s="205" t="s">
        <v>230</v>
      </c>
      <c r="C2505" s="127" t="s">
        <v>2745</v>
      </c>
      <c r="D2505" s="121" t="s">
        <v>232</v>
      </c>
      <c r="E2505" s="122">
        <v>305.01</v>
      </c>
      <c r="F2505" s="123">
        <f t="shared" si="961"/>
        <v>367.72</v>
      </c>
      <c r="G2505" s="206"/>
      <c r="H2505" s="183"/>
      <c r="I2505" s="182">
        <f t="shared" si="962"/>
        <v>0</v>
      </c>
      <c r="J2505" s="182">
        <f t="shared" si="963"/>
        <v>0</v>
      </c>
      <c r="K2505" s="179"/>
      <c r="L2505" s="183">
        <f t="shared" si="964"/>
        <v>0</v>
      </c>
      <c r="M2505" s="183">
        <f t="shared" si="964"/>
        <v>0</v>
      </c>
      <c r="N2505" s="184">
        <f t="shared" si="965"/>
        <v>0</v>
      </c>
      <c r="O2505" s="184">
        <f t="shared" si="966"/>
        <v>0</v>
      </c>
      <c r="P2505" s="181"/>
      <c r="Q2505" s="199"/>
      <c r="R2505" s="197" t="str">
        <f t="shared" si="967"/>
        <v/>
      </c>
      <c r="S2505" s="197" t="str">
        <f t="shared" si="950"/>
        <v/>
      </c>
    </row>
    <row r="2506" spans="1:19" hidden="1">
      <c r="A2506" s="200" t="s">
        <v>2746</v>
      </c>
      <c r="B2506" s="205"/>
      <c r="C2506" s="127" t="s">
        <v>2747</v>
      </c>
      <c r="D2506" s="121"/>
      <c r="E2506" s="276"/>
      <c r="F2506" s="277"/>
      <c r="G2506" s="253"/>
      <c r="H2506" s="253"/>
      <c r="I2506" s="254"/>
      <c r="J2506" s="255"/>
      <c r="K2506" s="179"/>
      <c r="L2506" s="290"/>
      <c r="M2506" s="253"/>
      <c r="N2506" s="254"/>
      <c r="O2506" s="255"/>
      <c r="P2506" s="181"/>
      <c r="Q2506" s="198" t="str">
        <f>IF(OR(SUM(J2507)&gt;0,SUM(O2507)&gt;0),"xx","")</f>
        <v/>
      </c>
      <c r="R2506" s="197" t="str">
        <f t="shared" si="967"/>
        <v/>
      </c>
      <c r="S2506" s="197" t="str">
        <f t="shared" si="950"/>
        <v/>
      </c>
    </row>
    <row r="2507" spans="1:19" hidden="1">
      <c r="A2507" s="200" t="s">
        <v>2748</v>
      </c>
      <c r="B2507" s="205" t="s">
        <v>230</v>
      </c>
      <c r="C2507" s="127" t="s">
        <v>2749</v>
      </c>
      <c r="D2507" s="121" t="s">
        <v>274</v>
      </c>
      <c r="E2507" s="122">
        <v>2037.23</v>
      </c>
      <c r="F2507" s="123">
        <f>IF(E2507=0,0,ROUND(E2507*(1+E$10)*(1-E$11),2))</f>
        <v>2456.08</v>
      </c>
      <c r="G2507" s="206"/>
      <c r="H2507" s="183"/>
      <c r="I2507" s="182">
        <f t="shared" ref="I2507" si="968">IF(ISBLANK(E2507),0,ROUND(F2507*G2507,2))</f>
        <v>0</v>
      </c>
      <c r="J2507" s="182">
        <f>IF(ISBLANK(G2507),0,ROUND(G2507*H2507,2))</f>
        <v>0</v>
      </c>
      <c r="K2507" s="179"/>
      <c r="L2507" s="183">
        <f t="shared" ref="L2507:M2507" si="969">G2507</f>
        <v>0</v>
      </c>
      <c r="M2507" s="183">
        <f t="shared" si="969"/>
        <v>0</v>
      </c>
      <c r="N2507" s="184">
        <f t="shared" ref="N2507" si="970">IF(ISBLANK(E2507),0,ROUND(F2507*L2507,2))</f>
        <v>0</v>
      </c>
      <c r="O2507" s="184">
        <f t="shared" ref="O2507" si="971">IF(ISBLANK(L2507),0,ROUND(L2507*M2507,2))</f>
        <v>0</v>
      </c>
      <c r="P2507" s="181"/>
      <c r="Q2507" s="199"/>
      <c r="R2507" s="197" t="str">
        <f t="shared" si="967"/>
        <v/>
      </c>
      <c r="S2507" s="197" t="str">
        <f t="shared" si="950"/>
        <v/>
      </c>
    </row>
    <row r="2508" spans="1:19" hidden="1">
      <c r="A2508" s="200" t="s">
        <v>2750</v>
      </c>
      <c r="B2508" s="205"/>
      <c r="C2508" s="127" t="s">
        <v>2751</v>
      </c>
      <c r="D2508" s="121"/>
      <c r="E2508" s="276"/>
      <c r="F2508" s="277"/>
      <c r="G2508" s="253"/>
      <c r="H2508" s="253"/>
      <c r="I2508" s="254"/>
      <c r="J2508" s="255"/>
      <c r="K2508" s="179"/>
      <c r="L2508" s="290"/>
      <c r="M2508" s="253"/>
      <c r="N2508" s="254"/>
      <c r="O2508" s="255"/>
      <c r="P2508" s="181"/>
      <c r="Q2508" s="198" t="str">
        <f>IF(OR(SUM(J2509:J2511)&gt;0,SUM(O2509:O2511)&gt;0),"xx","")</f>
        <v/>
      </c>
      <c r="R2508" s="197" t="str">
        <f t="shared" si="967"/>
        <v/>
      </c>
      <c r="S2508" s="197" t="str">
        <f t="shared" si="950"/>
        <v/>
      </c>
    </row>
    <row r="2509" spans="1:19" hidden="1">
      <c r="A2509" s="200" t="s">
        <v>2752</v>
      </c>
      <c r="B2509" s="205" t="s">
        <v>230</v>
      </c>
      <c r="C2509" s="127" t="s">
        <v>2753</v>
      </c>
      <c r="D2509" s="121" t="s">
        <v>232</v>
      </c>
      <c r="E2509" s="122">
        <v>403.88</v>
      </c>
      <c r="F2509" s="123">
        <f>IF(E2509=0,0,ROUND(E2509*(1+E$10)*(1-E$11),2))</f>
        <v>486.92</v>
      </c>
      <c r="G2509" s="206"/>
      <c r="H2509" s="183"/>
      <c r="I2509" s="182">
        <f t="shared" ref="I2509:I2511" si="972">IF(ISBLANK(E2509),0,ROUND(F2509*G2509,2))</f>
        <v>0</v>
      </c>
      <c r="J2509" s="182">
        <f t="shared" ref="J2509:J2511" si="973">IF(ISBLANK(G2509),0,ROUND(G2509*H2509,2))</f>
        <v>0</v>
      </c>
      <c r="K2509" s="179"/>
      <c r="L2509" s="183">
        <f t="shared" ref="L2509:M2511" si="974">G2509</f>
        <v>0</v>
      </c>
      <c r="M2509" s="183">
        <f t="shared" si="974"/>
        <v>0</v>
      </c>
      <c r="N2509" s="184">
        <f t="shared" ref="N2509:N2511" si="975">IF(ISBLANK(E2509),0,ROUND(F2509*L2509,2))</f>
        <v>0</v>
      </c>
      <c r="O2509" s="184">
        <f t="shared" ref="O2509:O2511" si="976">IF(ISBLANK(L2509),0,ROUND(L2509*M2509,2))</f>
        <v>0</v>
      </c>
      <c r="P2509" s="181"/>
      <c r="Q2509" s="199"/>
      <c r="R2509" s="197" t="str">
        <f t="shared" si="967"/>
        <v/>
      </c>
      <c r="S2509" s="197" t="str">
        <f t="shared" si="950"/>
        <v/>
      </c>
    </row>
    <row r="2510" spans="1:19" ht="25.5" hidden="1">
      <c r="A2510" s="200" t="s">
        <v>2754</v>
      </c>
      <c r="B2510" s="205" t="s">
        <v>230</v>
      </c>
      <c r="C2510" s="127" t="s">
        <v>2755</v>
      </c>
      <c r="D2510" s="121" t="s">
        <v>232</v>
      </c>
      <c r="E2510" s="122">
        <v>439.15</v>
      </c>
      <c r="F2510" s="123">
        <f>IF(E2510=0,0,ROUND(E2510*(1+E$10)*(1-E$11),2))</f>
        <v>529.44000000000005</v>
      </c>
      <c r="G2510" s="206"/>
      <c r="H2510" s="183"/>
      <c r="I2510" s="182">
        <f t="shared" si="972"/>
        <v>0</v>
      </c>
      <c r="J2510" s="182">
        <f t="shared" si="973"/>
        <v>0</v>
      </c>
      <c r="K2510" s="179"/>
      <c r="L2510" s="183">
        <f t="shared" si="974"/>
        <v>0</v>
      </c>
      <c r="M2510" s="183">
        <f t="shared" si="974"/>
        <v>0</v>
      </c>
      <c r="N2510" s="184">
        <f t="shared" si="975"/>
        <v>0</v>
      </c>
      <c r="O2510" s="184">
        <f t="shared" si="976"/>
        <v>0</v>
      </c>
      <c r="P2510" s="181"/>
      <c r="Q2510" s="199"/>
      <c r="R2510" s="197" t="str">
        <f t="shared" si="967"/>
        <v/>
      </c>
      <c r="S2510" s="197" t="str">
        <f t="shared" si="950"/>
        <v/>
      </c>
    </row>
    <row r="2511" spans="1:19" hidden="1">
      <c r="A2511" s="200">
        <v>85005</v>
      </c>
      <c r="B2511" s="205" t="s">
        <v>230</v>
      </c>
      <c r="C2511" s="127" t="s">
        <v>2756</v>
      </c>
      <c r="D2511" s="121" t="s">
        <v>232</v>
      </c>
      <c r="E2511" s="122">
        <v>376.89</v>
      </c>
      <c r="F2511" s="123">
        <f>IF(E2511=0,0,ROUND(E2511*(1+E$10)*(1-E$11),2))</f>
        <v>454.38</v>
      </c>
      <c r="G2511" s="206"/>
      <c r="H2511" s="183"/>
      <c r="I2511" s="182">
        <f t="shared" si="972"/>
        <v>0</v>
      </c>
      <c r="J2511" s="182">
        <f t="shared" si="973"/>
        <v>0</v>
      </c>
      <c r="K2511" s="179"/>
      <c r="L2511" s="183">
        <f t="shared" si="974"/>
        <v>0</v>
      </c>
      <c r="M2511" s="183">
        <f t="shared" si="974"/>
        <v>0</v>
      </c>
      <c r="N2511" s="184">
        <f t="shared" si="975"/>
        <v>0</v>
      </c>
      <c r="O2511" s="184">
        <f t="shared" si="976"/>
        <v>0</v>
      </c>
      <c r="P2511" s="181"/>
      <c r="Q2511" s="199"/>
      <c r="R2511" s="197" t="str">
        <f t="shared" si="967"/>
        <v/>
      </c>
      <c r="S2511" s="197" t="str">
        <f t="shared" si="950"/>
        <v/>
      </c>
    </row>
    <row r="2512" spans="1:19" hidden="1">
      <c r="A2512" s="215" t="s">
        <v>162</v>
      </c>
      <c r="B2512" s="216"/>
      <c r="C2512" s="217" t="s">
        <v>2757</v>
      </c>
      <c r="D2512" s="121"/>
      <c r="E2512" s="121"/>
      <c r="F2512" s="126"/>
      <c r="G2512" s="253"/>
      <c r="H2512" s="253"/>
      <c r="I2512" s="254"/>
      <c r="J2512" s="255"/>
      <c r="K2512" s="179"/>
      <c r="L2512" s="290"/>
      <c r="M2512" s="253"/>
      <c r="N2512" s="254"/>
      <c r="O2512" s="255"/>
      <c r="P2512" s="181"/>
      <c r="Q2512" s="198" t="str">
        <f>IF(OR(SUM(J2513:J2548)&gt;0,SUM(O2513:O2548)&gt;0),"xx","")</f>
        <v/>
      </c>
      <c r="R2512" s="197" t="str">
        <f t="shared" si="967"/>
        <v/>
      </c>
      <c r="S2512" s="197" t="str">
        <f t="shared" si="950"/>
        <v/>
      </c>
    </row>
    <row r="2513" spans="1:19" hidden="1">
      <c r="A2513" s="224" t="s">
        <v>162</v>
      </c>
      <c r="B2513" s="225"/>
      <c r="C2513" s="221"/>
      <c r="D2513" s="222"/>
      <c r="E2513" s="223"/>
      <c r="F2513" s="126">
        <f t="shared" ref="F2513:F2548" si="977">IF(E2513=0,0,ROUND(E2513*(1+E$10)*(1-E$11),2))</f>
        <v>0</v>
      </c>
      <c r="G2513" s="206"/>
      <c r="H2513" s="207"/>
      <c r="I2513" s="182">
        <f t="shared" ref="I2513:I2548" si="978">IF(ISBLANK(E2513),0,ROUND(F2513*G2513,2))</f>
        <v>0</v>
      </c>
      <c r="J2513" s="182">
        <f t="shared" ref="J2513:J2548" si="979">IF(ISBLANK(G2513),0,ROUND(G2513*H2513,2))</f>
        <v>0</v>
      </c>
      <c r="K2513" s="179"/>
      <c r="L2513" s="183">
        <f t="shared" ref="L2513:M2548" si="980">G2513</f>
        <v>0</v>
      </c>
      <c r="M2513" s="183">
        <f t="shared" si="980"/>
        <v>0</v>
      </c>
      <c r="N2513" s="182">
        <f t="shared" ref="N2513:N2548" si="981">IF(ISBLANK(E2513),0,ROUND(F2513*L2513,2))</f>
        <v>0</v>
      </c>
      <c r="O2513" s="182">
        <f t="shared" ref="O2513:O2548" si="982">IF(ISBLANK(L2513),0,ROUND(L2513*M2513,2))</f>
        <v>0</v>
      </c>
      <c r="P2513" s="181"/>
      <c r="Q2513" s="199"/>
      <c r="R2513" s="197" t="str">
        <f t="shared" si="967"/>
        <v/>
      </c>
      <c r="S2513" s="197" t="str">
        <f t="shared" si="950"/>
        <v/>
      </c>
    </row>
    <row r="2514" spans="1:19" hidden="1">
      <c r="A2514" s="224" t="s">
        <v>162</v>
      </c>
      <c r="B2514" s="225"/>
      <c r="C2514" s="221"/>
      <c r="D2514" s="222"/>
      <c r="E2514" s="223"/>
      <c r="F2514" s="126">
        <f t="shared" si="977"/>
        <v>0</v>
      </c>
      <c r="G2514" s="206"/>
      <c r="H2514" s="207"/>
      <c r="I2514" s="182">
        <f t="shared" si="978"/>
        <v>0</v>
      </c>
      <c r="J2514" s="182">
        <f t="shared" si="979"/>
        <v>0</v>
      </c>
      <c r="K2514" s="179"/>
      <c r="L2514" s="183">
        <f t="shared" si="980"/>
        <v>0</v>
      </c>
      <c r="M2514" s="183">
        <f t="shared" si="980"/>
        <v>0</v>
      </c>
      <c r="N2514" s="182">
        <f t="shared" si="981"/>
        <v>0</v>
      </c>
      <c r="O2514" s="182">
        <f t="shared" si="982"/>
        <v>0</v>
      </c>
      <c r="P2514" s="181"/>
      <c r="Q2514" s="199"/>
      <c r="R2514" s="197" t="str">
        <f t="shared" si="967"/>
        <v/>
      </c>
      <c r="S2514" s="197" t="str">
        <f t="shared" si="950"/>
        <v/>
      </c>
    </row>
    <row r="2515" spans="1:19" hidden="1">
      <c r="A2515" s="224" t="s">
        <v>162</v>
      </c>
      <c r="B2515" s="225"/>
      <c r="C2515" s="221"/>
      <c r="D2515" s="222"/>
      <c r="E2515" s="223"/>
      <c r="F2515" s="126">
        <f t="shared" si="977"/>
        <v>0</v>
      </c>
      <c r="G2515" s="206"/>
      <c r="H2515" s="207"/>
      <c r="I2515" s="182">
        <f t="shared" si="978"/>
        <v>0</v>
      </c>
      <c r="J2515" s="182">
        <f t="shared" si="979"/>
        <v>0</v>
      </c>
      <c r="K2515" s="179"/>
      <c r="L2515" s="183">
        <f t="shared" si="980"/>
        <v>0</v>
      </c>
      <c r="M2515" s="183">
        <f t="shared" si="980"/>
        <v>0</v>
      </c>
      <c r="N2515" s="182">
        <f t="shared" si="981"/>
        <v>0</v>
      </c>
      <c r="O2515" s="182">
        <f t="shared" si="982"/>
        <v>0</v>
      </c>
      <c r="P2515" s="181"/>
      <c r="Q2515" s="199"/>
      <c r="R2515" s="197" t="str">
        <f t="shared" si="967"/>
        <v/>
      </c>
      <c r="S2515" s="197" t="str">
        <f t="shared" si="950"/>
        <v/>
      </c>
    </row>
    <row r="2516" spans="1:19" hidden="1">
      <c r="A2516" s="224" t="s">
        <v>162</v>
      </c>
      <c r="B2516" s="225"/>
      <c r="C2516" s="221"/>
      <c r="D2516" s="222"/>
      <c r="E2516" s="223"/>
      <c r="F2516" s="126">
        <f t="shared" si="977"/>
        <v>0</v>
      </c>
      <c r="G2516" s="206"/>
      <c r="H2516" s="207"/>
      <c r="I2516" s="182">
        <f t="shared" si="978"/>
        <v>0</v>
      </c>
      <c r="J2516" s="182">
        <f t="shared" si="979"/>
        <v>0</v>
      </c>
      <c r="K2516" s="179"/>
      <c r="L2516" s="183">
        <f t="shared" si="980"/>
        <v>0</v>
      </c>
      <c r="M2516" s="183">
        <f t="shared" si="980"/>
        <v>0</v>
      </c>
      <c r="N2516" s="182">
        <f t="shared" si="981"/>
        <v>0</v>
      </c>
      <c r="O2516" s="182">
        <f t="shared" si="982"/>
        <v>0</v>
      </c>
      <c r="P2516" s="181"/>
      <c r="Q2516" s="199"/>
      <c r="R2516" s="197" t="str">
        <f t="shared" si="967"/>
        <v/>
      </c>
      <c r="S2516" s="197" t="str">
        <f t="shared" si="950"/>
        <v/>
      </c>
    </row>
    <row r="2517" spans="1:19" hidden="1">
      <c r="A2517" s="224" t="s">
        <v>162</v>
      </c>
      <c r="B2517" s="225"/>
      <c r="C2517" s="221"/>
      <c r="D2517" s="222"/>
      <c r="E2517" s="223"/>
      <c r="F2517" s="126">
        <f t="shared" si="977"/>
        <v>0</v>
      </c>
      <c r="G2517" s="206"/>
      <c r="H2517" s="207"/>
      <c r="I2517" s="182">
        <f t="shared" si="978"/>
        <v>0</v>
      </c>
      <c r="J2517" s="182">
        <f t="shared" si="979"/>
        <v>0</v>
      </c>
      <c r="K2517" s="179"/>
      <c r="L2517" s="183">
        <f t="shared" si="980"/>
        <v>0</v>
      </c>
      <c r="M2517" s="183">
        <f t="shared" si="980"/>
        <v>0</v>
      </c>
      <c r="N2517" s="182">
        <f t="shared" si="981"/>
        <v>0</v>
      </c>
      <c r="O2517" s="182">
        <f t="shared" si="982"/>
        <v>0</v>
      </c>
      <c r="P2517" s="181"/>
      <c r="Q2517" s="199"/>
      <c r="R2517" s="197" t="str">
        <f t="shared" si="967"/>
        <v/>
      </c>
      <c r="S2517" s="197" t="str">
        <f t="shared" si="950"/>
        <v/>
      </c>
    </row>
    <row r="2518" spans="1:19" hidden="1">
      <c r="A2518" s="224" t="s">
        <v>162</v>
      </c>
      <c r="B2518" s="225"/>
      <c r="C2518" s="221"/>
      <c r="D2518" s="222"/>
      <c r="E2518" s="223"/>
      <c r="F2518" s="126">
        <f t="shared" si="977"/>
        <v>0</v>
      </c>
      <c r="G2518" s="206"/>
      <c r="H2518" s="207"/>
      <c r="I2518" s="182">
        <f t="shared" si="978"/>
        <v>0</v>
      </c>
      <c r="J2518" s="182">
        <f t="shared" si="979"/>
        <v>0</v>
      </c>
      <c r="K2518" s="179"/>
      <c r="L2518" s="183">
        <f t="shared" si="980"/>
        <v>0</v>
      </c>
      <c r="M2518" s="183">
        <f t="shared" si="980"/>
        <v>0</v>
      </c>
      <c r="N2518" s="182">
        <f t="shared" si="981"/>
        <v>0</v>
      </c>
      <c r="O2518" s="182">
        <f t="shared" si="982"/>
        <v>0</v>
      </c>
      <c r="P2518" s="181"/>
      <c r="Q2518" s="199"/>
      <c r="R2518" s="197" t="str">
        <f t="shared" si="967"/>
        <v/>
      </c>
      <c r="S2518" s="197" t="str">
        <f t="shared" si="950"/>
        <v/>
      </c>
    </row>
    <row r="2519" spans="1:19" hidden="1">
      <c r="A2519" s="224" t="s">
        <v>162</v>
      </c>
      <c r="B2519" s="225"/>
      <c r="C2519" s="221"/>
      <c r="D2519" s="222"/>
      <c r="E2519" s="223"/>
      <c r="F2519" s="126">
        <f t="shared" si="977"/>
        <v>0</v>
      </c>
      <c r="G2519" s="206"/>
      <c r="H2519" s="207"/>
      <c r="I2519" s="182">
        <f t="shared" si="978"/>
        <v>0</v>
      </c>
      <c r="J2519" s="182">
        <f t="shared" si="979"/>
        <v>0</v>
      </c>
      <c r="K2519" s="179"/>
      <c r="L2519" s="183">
        <f t="shared" si="980"/>
        <v>0</v>
      </c>
      <c r="M2519" s="183">
        <f t="shared" si="980"/>
        <v>0</v>
      </c>
      <c r="N2519" s="182">
        <f t="shared" si="981"/>
        <v>0</v>
      </c>
      <c r="O2519" s="182">
        <f t="shared" si="982"/>
        <v>0</v>
      </c>
      <c r="P2519" s="181"/>
      <c r="Q2519" s="199"/>
      <c r="R2519" s="197" t="str">
        <f t="shared" si="967"/>
        <v/>
      </c>
      <c r="S2519" s="197" t="str">
        <f t="shared" si="950"/>
        <v/>
      </c>
    </row>
    <row r="2520" spans="1:19" hidden="1">
      <c r="A2520" s="224" t="s">
        <v>162</v>
      </c>
      <c r="B2520" s="225"/>
      <c r="C2520" s="221"/>
      <c r="D2520" s="222"/>
      <c r="E2520" s="223"/>
      <c r="F2520" s="126">
        <f t="shared" si="977"/>
        <v>0</v>
      </c>
      <c r="G2520" s="206"/>
      <c r="H2520" s="207"/>
      <c r="I2520" s="182">
        <f t="shared" si="978"/>
        <v>0</v>
      </c>
      <c r="J2520" s="182">
        <f t="shared" si="979"/>
        <v>0</v>
      </c>
      <c r="K2520" s="179"/>
      <c r="L2520" s="183">
        <f t="shared" si="980"/>
        <v>0</v>
      </c>
      <c r="M2520" s="183">
        <f t="shared" si="980"/>
        <v>0</v>
      </c>
      <c r="N2520" s="182">
        <f t="shared" si="981"/>
        <v>0</v>
      </c>
      <c r="O2520" s="182">
        <f t="shared" si="982"/>
        <v>0</v>
      </c>
      <c r="P2520" s="181"/>
      <c r="Q2520" s="199"/>
      <c r="R2520" s="197" t="str">
        <f t="shared" si="967"/>
        <v/>
      </c>
      <c r="S2520" s="197" t="str">
        <f t="shared" si="950"/>
        <v/>
      </c>
    </row>
    <row r="2521" spans="1:19" hidden="1">
      <c r="A2521" s="224" t="s">
        <v>162</v>
      </c>
      <c r="B2521" s="225"/>
      <c r="C2521" s="221"/>
      <c r="D2521" s="222"/>
      <c r="E2521" s="223"/>
      <c r="F2521" s="126">
        <f t="shared" si="977"/>
        <v>0</v>
      </c>
      <c r="G2521" s="206"/>
      <c r="H2521" s="207"/>
      <c r="I2521" s="182">
        <f t="shared" si="978"/>
        <v>0</v>
      </c>
      <c r="J2521" s="182">
        <f t="shared" si="979"/>
        <v>0</v>
      </c>
      <c r="K2521" s="179"/>
      <c r="L2521" s="183">
        <f t="shared" si="980"/>
        <v>0</v>
      </c>
      <c r="M2521" s="183">
        <f t="shared" si="980"/>
        <v>0</v>
      </c>
      <c r="N2521" s="182">
        <f t="shared" si="981"/>
        <v>0</v>
      </c>
      <c r="O2521" s="182">
        <f t="shared" si="982"/>
        <v>0</v>
      </c>
      <c r="P2521" s="181"/>
      <c r="Q2521" s="199"/>
      <c r="R2521" s="197" t="str">
        <f t="shared" si="967"/>
        <v/>
      </c>
      <c r="S2521" s="197" t="str">
        <f t="shared" si="950"/>
        <v/>
      </c>
    </row>
    <row r="2522" spans="1:19" hidden="1">
      <c r="A2522" s="224" t="s">
        <v>162</v>
      </c>
      <c r="B2522" s="225"/>
      <c r="C2522" s="221"/>
      <c r="D2522" s="222"/>
      <c r="E2522" s="223"/>
      <c r="F2522" s="126">
        <f t="shared" si="977"/>
        <v>0</v>
      </c>
      <c r="G2522" s="206"/>
      <c r="H2522" s="207"/>
      <c r="I2522" s="182">
        <f t="shared" si="978"/>
        <v>0</v>
      </c>
      <c r="J2522" s="182">
        <f t="shared" si="979"/>
        <v>0</v>
      </c>
      <c r="K2522" s="179"/>
      <c r="L2522" s="183">
        <f t="shared" si="980"/>
        <v>0</v>
      </c>
      <c r="M2522" s="183">
        <f t="shared" si="980"/>
        <v>0</v>
      </c>
      <c r="N2522" s="182">
        <f t="shared" si="981"/>
        <v>0</v>
      </c>
      <c r="O2522" s="182">
        <f t="shared" si="982"/>
        <v>0</v>
      </c>
      <c r="P2522" s="181"/>
      <c r="Q2522" s="199"/>
      <c r="R2522" s="197" t="str">
        <f t="shared" si="967"/>
        <v/>
      </c>
      <c r="S2522" s="197" t="str">
        <f t="shared" si="950"/>
        <v/>
      </c>
    </row>
    <row r="2523" spans="1:19" hidden="1">
      <c r="A2523" s="224" t="s">
        <v>162</v>
      </c>
      <c r="B2523" s="225"/>
      <c r="C2523" s="221"/>
      <c r="D2523" s="222"/>
      <c r="E2523" s="223"/>
      <c r="F2523" s="126">
        <f t="shared" si="977"/>
        <v>0</v>
      </c>
      <c r="G2523" s="206"/>
      <c r="H2523" s="207"/>
      <c r="I2523" s="182">
        <f t="shared" si="978"/>
        <v>0</v>
      </c>
      <c r="J2523" s="182">
        <f t="shared" si="979"/>
        <v>0</v>
      </c>
      <c r="K2523" s="179"/>
      <c r="L2523" s="183">
        <f t="shared" si="980"/>
        <v>0</v>
      </c>
      <c r="M2523" s="183">
        <f t="shared" si="980"/>
        <v>0</v>
      </c>
      <c r="N2523" s="182">
        <f t="shared" si="981"/>
        <v>0</v>
      </c>
      <c r="O2523" s="182">
        <f t="shared" si="982"/>
        <v>0</v>
      </c>
      <c r="P2523" s="181"/>
      <c r="Q2523" s="199"/>
      <c r="R2523" s="197" t="str">
        <f t="shared" si="967"/>
        <v/>
      </c>
      <c r="S2523" s="197" t="str">
        <f t="shared" si="950"/>
        <v/>
      </c>
    </row>
    <row r="2524" spans="1:19" hidden="1">
      <c r="A2524" s="224" t="s">
        <v>162</v>
      </c>
      <c r="B2524" s="225"/>
      <c r="C2524" s="221"/>
      <c r="D2524" s="222"/>
      <c r="E2524" s="223"/>
      <c r="F2524" s="126">
        <f t="shared" si="977"/>
        <v>0</v>
      </c>
      <c r="G2524" s="206"/>
      <c r="H2524" s="207"/>
      <c r="I2524" s="182">
        <f t="shared" si="978"/>
        <v>0</v>
      </c>
      <c r="J2524" s="182">
        <f t="shared" si="979"/>
        <v>0</v>
      </c>
      <c r="K2524" s="179"/>
      <c r="L2524" s="183">
        <f t="shared" si="980"/>
        <v>0</v>
      </c>
      <c r="M2524" s="183">
        <f t="shared" si="980"/>
        <v>0</v>
      </c>
      <c r="N2524" s="182">
        <f t="shared" si="981"/>
        <v>0</v>
      </c>
      <c r="O2524" s="182">
        <f t="shared" si="982"/>
        <v>0</v>
      </c>
      <c r="P2524" s="181"/>
      <c r="Q2524" s="199"/>
      <c r="R2524" s="197" t="str">
        <f t="shared" si="967"/>
        <v/>
      </c>
      <c r="S2524" s="197" t="str">
        <f t="shared" si="950"/>
        <v/>
      </c>
    </row>
    <row r="2525" spans="1:19" hidden="1">
      <c r="A2525" s="224" t="s">
        <v>162</v>
      </c>
      <c r="B2525" s="225"/>
      <c r="C2525" s="221"/>
      <c r="D2525" s="222"/>
      <c r="E2525" s="223"/>
      <c r="F2525" s="126">
        <f t="shared" si="977"/>
        <v>0</v>
      </c>
      <c r="G2525" s="206"/>
      <c r="H2525" s="207"/>
      <c r="I2525" s="182">
        <f t="shared" si="978"/>
        <v>0</v>
      </c>
      <c r="J2525" s="182">
        <f t="shared" si="979"/>
        <v>0</v>
      </c>
      <c r="K2525" s="179"/>
      <c r="L2525" s="183">
        <f t="shared" si="980"/>
        <v>0</v>
      </c>
      <c r="M2525" s="183">
        <f t="shared" si="980"/>
        <v>0</v>
      </c>
      <c r="N2525" s="182">
        <f t="shared" si="981"/>
        <v>0</v>
      </c>
      <c r="O2525" s="182">
        <f t="shared" si="982"/>
        <v>0</v>
      </c>
      <c r="P2525" s="181"/>
      <c r="Q2525" s="199"/>
      <c r="R2525" s="197" t="str">
        <f t="shared" si="967"/>
        <v/>
      </c>
      <c r="S2525" s="197" t="str">
        <f t="shared" si="950"/>
        <v/>
      </c>
    </row>
    <row r="2526" spans="1:19" hidden="1">
      <c r="A2526" s="224" t="s">
        <v>162</v>
      </c>
      <c r="B2526" s="225"/>
      <c r="C2526" s="221"/>
      <c r="D2526" s="222"/>
      <c r="E2526" s="223"/>
      <c r="F2526" s="126">
        <f t="shared" si="977"/>
        <v>0</v>
      </c>
      <c r="G2526" s="206"/>
      <c r="H2526" s="207"/>
      <c r="I2526" s="182">
        <f t="shared" si="978"/>
        <v>0</v>
      </c>
      <c r="J2526" s="182">
        <f t="shared" si="979"/>
        <v>0</v>
      </c>
      <c r="K2526" s="179"/>
      <c r="L2526" s="183">
        <f t="shared" si="980"/>
        <v>0</v>
      </c>
      <c r="M2526" s="183">
        <f t="shared" si="980"/>
        <v>0</v>
      </c>
      <c r="N2526" s="182">
        <f t="shared" si="981"/>
        <v>0</v>
      </c>
      <c r="O2526" s="182">
        <f t="shared" si="982"/>
        <v>0</v>
      </c>
      <c r="P2526" s="181"/>
      <c r="Q2526" s="199"/>
      <c r="R2526" s="197" t="str">
        <f t="shared" si="967"/>
        <v/>
      </c>
      <c r="S2526" s="197" t="str">
        <f t="shared" si="950"/>
        <v/>
      </c>
    </row>
    <row r="2527" spans="1:19" hidden="1">
      <c r="A2527" s="224" t="s">
        <v>162</v>
      </c>
      <c r="B2527" s="225"/>
      <c r="C2527" s="221"/>
      <c r="D2527" s="222"/>
      <c r="E2527" s="223"/>
      <c r="F2527" s="126">
        <f t="shared" si="977"/>
        <v>0</v>
      </c>
      <c r="G2527" s="206"/>
      <c r="H2527" s="207"/>
      <c r="I2527" s="182">
        <f t="shared" si="978"/>
        <v>0</v>
      </c>
      <c r="J2527" s="182">
        <f t="shared" si="979"/>
        <v>0</v>
      </c>
      <c r="K2527" s="179"/>
      <c r="L2527" s="183">
        <f t="shared" si="980"/>
        <v>0</v>
      </c>
      <c r="M2527" s="183">
        <f t="shared" si="980"/>
        <v>0</v>
      </c>
      <c r="N2527" s="182">
        <f t="shared" si="981"/>
        <v>0</v>
      </c>
      <c r="O2527" s="182">
        <f t="shared" si="982"/>
        <v>0</v>
      </c>
      <c r="P2527" s="181"/>
      <c r="Q2527" s="199"/>
      <c r="R2527" s="197" t="str">
        <f t="shared" si="967"/>
        <v/>
      </c>
      <c r="S2527" s="197" t="str">
        <f t="shared" si="950"/>
        <v/>
      </c>
    </row>
    <row r="2528" spans="1:19" hidden="1">
      <c r="A2528" s="224" t="s">
        <v>162</v>
      </c>
      <c r="B2528" s="225"/>
      <c r="C2528" s="221"/>
      <c r="D2528" s="222"/>
      <c r="E2528" s="223"/>
      <c r="F2528" s="126">
        <f t="shared" si="977"/>
        <v>0</v>
      </c>
      <c r="G2528" s="206"/>
      <c r="H2528" s="207"/>
      <c r="I2528" s="182">
        <f t="shared" si="978"/>
        <v>0</v>
      </c>
      <c r="J2528" s="182">
        <f t="shared" si="979"/>
        <v>0</v>
      </c>
      <c r="K2528" s="179"/>
      <c r="L2528" s="183">
        <f t="shared" si="980"/>
        <v>0</v>
      </c>
      <c r="M2528" s="183">
        <f t="shared" si="980"/>
        <v>0</v>
      </c>
      <c r="N2528" s="182">
        <f t="shared" si="981"/>
        <v>0</v>
      </c>
      <c r="O2528" s="182">
        <f t="shared" si="982"/>
        <v>0</v>
      </c>
      <c r="P2528" s="181"/>
      <c r="Q2528" s="199"/>
      <c r="R2528" s="197" t="str">
        <f t="shared" si="967"/>
        <v/>
      </c>
      <c r="S2528" s="197" t="str">
        <f t="shared" si="950"/>
        <v/>
      </c>
    </row>
    <row r="2529" spans="1:19" hidden="1">
      <c r="A2529" s="224" t="s">
        <v>162</v>
      </c>
      <c r="B2529" s="225"/>
      <c r="C2529" s="221"/>
      <c r="D2529" s="222"/>
      <c r="E2529" s="223"/>
      <c r="F2529" s="126">
        <f t="shared" si="977"/>
        <v>0</v>
      </c>
      <c r="G2529" s="206"/>
      <c r="H2529" s="207"/>
      <c r="I2529" s="182">
        <f t="shared" si="978"/>
        <v>0</v>
      </c>
      <c r="J2529" s="182">
        <f t="shared" si="979"/>
        <v>0</v>
      </c>
      <c r="K2529" s="179"/>
      <c r="L2529" s="183">
        <f t="shared" si="980"/>
        <v>0</v>
      </c>
      <c r="M2529" s="183">
        <f t="shared" si="980"/>
        <v>0</v>
      </c>
      <c r="N2529" s="182">
        <f t="shared" si="981"/>
        <v>0</v>
      </c>
      <c r="O2529" s="182">
        <f t="shared" si="982"/>
        <v>0</v>
      </c>
      <c r="P2529" s="181"/>
      <c r="Q2529" s="199"/>
      <c r="R2529" s="197" t="str">
        <f t="shared" si="967"/>
        <v/>
      </c>
      <c r="S2529" s="197" t="str">
        <f t="shared" si="950"/>
        <v/>
      </c>
    </row>
    <row r="2530" spans="1:19" hidden="1">
      <c r="A2530" s="224" t="s">
        <v>162</v>
      </c>
      <c r="B2530" s="225"/>
      <c r="C2530" s="221"/>
      <c r="D2530" s="222"/>
      <c r="E2530" s="223"/>
      <c r="F2530" s="126">
        <f t="shared" si="977"/>
        <v>0</v>
      </c>
      <c r="G2530" s="206"/>
      <c r="H2530" s="207"/>
      <c r="I2530" s="182">
        <f t="shared" si="978"/>
        <v>0</v>
      </c>
      <c r="J2530" s="182">
        <f t="shared" si="979"/>
        <v>0</v>
      </c>
      <c r="K2530" s="179"/>
      <c r="L2530" s="183">
        <f t="shared" si="980"/>
        <v>0</v>
      </c>
      <c r="M2530" s="183">
        <f t="shared" si="980"/>
        <v>0</v>
      </c>
      <c r="N2530" s="182">
        <f t="shared" si="981"/>
        <v>0</v>
      </c>
      <c r="O2530" s="182">
        <f t="shared" si="982"/>
        <v>0</v>
      </c>
      <c r="P2530" s="181"/>
      <c r="Q2530" s="199"/>
      <c r="R2530" s="197" t="str">
        <f t="shared" si="967"/>
        <v/>
      </c>
      <c r="S2530" s="197" t="str">
        <f t="shared" si="950"/>
        <v/>
      </c>
    </row>
    <row r="2531" spans="1:19" hidden="1">
      <c r="A2531" s="224" t="s">
        <v>162</v>
      </c>
      <c r="B2531" s="225"/>
      <c r="C2531" s="221"/>
      <c r="D2531" s="222"/>
      <c r="E2531" s="223"/>
      <c r="F2531" s="126">
        <f t="shared" si="977"/>
        <v>0</v>
      </c>
      <c r="G2531" s="206"/>
      <c r="H2531" s="207"/>
      <c r="I2531" s="182">
        <f t="shared" si="978"/>
        <v>0</v>
      </c>
      <c r="J2531" s="182">
        <f t="shared" si="979"/>
        <v>0</v>
      </c>
      <c r="K2531" s="179"/>
      <c r="L2531" s="183">
        <f t="shared" si="980"/>
        <v>0</v>
      </c>
      <c r="M2531" s="183">
        <f t="shared" si="980"/>
        <v>0</v>
      </c>
      <c r="N2531" s="182">
        <f t="shared" si="981"/>
        <v>0</v>
      </c>
      <c r="O2531" s="182">
        <f t="shared" si="982"/>
        <v>0</v>
      </c>
      <c r="P2531" s="181"/>
      <c r="Q2531" s="199"/>
      <c r="R2531" s="197" t="str">
        <f t="shared" si="967"/>
        <v/>
      </c>
      <c r="S2531" s="197" t="str">
        <f t="shared" si="950"/>
        <v/>
      </c>
    </row>
    <row r="2532" spans="1:19" hidden="1">
      <c r="A2532" s="224" t="s">
        <v>162</v>
      </c>
      <c r="B2532" s="225"/>
      <c r="C2532" s="221"/>
      <c r="D2532" s="222"/>
      <c r="E2532" s="223"/>
      <c r="F2532" s="126">
        <f t="shared" si="977"/>
        <v>0</v>
      </c>
      <c r="G2532" s="206"/>
      <c r="H2532" s="207"/>
      <c r="I2532" s="182">
        <f t="shared" si="978"/>
        <v>0</v>
      </c>
      <c r="J2532" s="182">
        <f t="shared" si="979"/>
        <v>0</v>
      </c>
      <c r="K2532" s="179"/>
      <c r="L2532" s="183">
        <f t="shared" si="980"/>
        <v>0</v>
      </c>
      <c r="M2532" s="183">
        <f t="shared" si="980"/>
        <v>0</v>
      </c>
      <c r="N2532" s="182">
        <f t="shared" si="981"/>
        <v>0</v>
      </c>
      <c r="O2532" s="182">
        <f t="shared" si="982"/>
        <v>0</v>
      </c>
      <c r="P2532" s="181"/>
      <c r="Q2532" s="199"/>
      <c r="R2532" s="197" t="str">
        <f t="shared" si="967"/>
        <v/>
      </c>
      <c r="S2532" s="197" t="str">
        <f t="shared" si="950"/>
        <v/>
      </c>
    </row>
    <row r="2533" spans="1:19" hidden="1">
      <c r="A2533" s="224" t="s">
        <v>162</v>
      </c>
      <c r="B2533" s="225"/>
      <c r="C2533" s="221"/>
      <c r="D2533" s="222"/>
      <c r="E2533" s="223"/>
      <c r="F2533" s="126">
        <f t="shared" si="977"/>
        <v>0</v>
      </c>
      <c r="G2533" s="206"/>
      <c r="H2533" s="207"/>
      <c r="I2533" s="182">
        <f t="shared" si="978"/>
        <v>0</v>
      </c>
      <c r="J2533" s="182">
        <f t="shared" si="979"/>
        <v>0</v>
      </c>
      <c r="K2533" s="179"/>
      <c r="L2533" s="183">
        <f t="shared" si="980"/>
        <v>0</v>
      </c>
      <c r="M2533" s="183">
        <f t="shared" si="980"/>
        <v>0</v>
      </c>
      <c r="N2533" s="182">
        <f t="shared" si="981"/>
        <v>0</v>
      </c>
      <c r="O2533" s="182">
        <f t="shared" si="982"/>
        <v>0</v>
      </c>
      <c r="P2533" s="181"/>
      <c r="Q2533" s="199"/>
      <c r="R2533" s="197" t="str">
        <f t="shared" si="967"/>
        <v/>
      </c>
      <c r="S2533" s="197" t="str">
        <f t="shared" ref="S2533:S2606" si="983">IF(Q2533="X","x",IF(Q2533="xx","x",IF(OR(J2533&gt;0,O2533&gt;0),"x","")))</f>
        <v/>
      </c>
    </row>
    <row r="2534" spans="1:19" hidden="1">
      <c r="A2534" s="224" t="s">
        <v>162</v>
      </c>
      <c r="B2534" s="225"/>
      <c r="C2534" s="221"/>
      <c r="D2534" s="222"/>
      <c r="E2534" s="223"/>
      <c r="F2534" s="126">
        <f t="shared" si="977"/>
        <v>0</v>
      </c>
      <c r="G2534" s="206"/>
      <c r="H2534" s="207"/>
      <c r="I2534" s="182">
        <f t="shared" si="978"/>
        <v>0</v>
      </c>
      <c r="J2534" s="182">
        <f t="shared" si="979"/>
        <v>0</v>
      </c>
      <c r="K2534" s="179"/>
      <c r="L2534" s="183">
        <f t="shared" si="980"/>
        <v>0</v>
      </c>
      <c r="M2534" s="183">
        <f t="shared" si="980"/>
        <v>0</v>
      </c>
      <c r="N2534" s="182">
        <f t="shared" si="981"/>
        <v>0</v>
      </c>
      <c r="O2534" s="182">
        <f t="shared" si="982"/>
        <v>0</v>
      </c>
      <c r="P2534" s="181"/>
      <c r="Q2534" s="199"/>
      <c r="R2534" s="197" t="str">
        <f t="shared" si="967"/>
        <v/>
      </c>
      <c r="S2534" s="197" t="str">
        <f t="shared" si="983"/>
        <v/>
      </c>
    </row>
    <row r="2535" spans="1:19" hidden="1">
      <c r="A2535" s="224" t="s">
        <v>162</v>
      </c>
      <c r="B2535" s="225"/>
      <c r="C2535" s="221"/>
      <c r="D2535" s="222"/>
      <c r="E2535" s="223"/>
      <c r="F2535" s="126">
        <f t="shared" si="977"/>
        <v>0</v>
      </c>
      <c r="G2535" s="206"/>
      <c r="H2535" s="207"/>
      <c r="I2535" s="182">
        <f t="shared" si="978"/>
        <v>0</v>
      </c>
      <c r="J2535" s="182">
        <f t="shared" si="979"/>
        <v>0</v>
      </c>
      <c r="K2535" s="179"/>
      <c r="L2535" s="183">
        <f t="shared" si="980"/>
        <v>0</v>
      </c>
      <c r="M2535" s="183">
        <f t="shared" si="980"/>
        <v>0</v>
      </c>
      <c r="N2535" s="182">
        <f t="shared" si="981"/>
        <v>0</v>
      </c>
      <c r="O2535" s="182">
        <f t="shared" si="982"/>
        <v>0</v>
      </c>
      <c r="P2535" s="181"/>
      <c r="Q2535" s="199"/>
      <c r="R2535" s="197" t="str">
        <f t="shared" si="967"/>
        <v/>
      </c>
      <c r="S2535" s="197" t="str">
        <f t="shared" si="983"/>
        <v/>
      </c>
    </row>
    <row r="2536" spans="1:19" hidden="1">
      <c r="A2536" s="224" t="s">
        <v>162</v>
      </c>
      <c r="B2536" s="225"/>
      <c r="C2536" s="221"/>
      <c r="D2536" s="222"/>
      <c r="E2536" s="223"/>
      <c r="F2536" s="126">
        <f t="shared" si="977"/>
        <v>0</v>
      </c>
      <c r="G2536" s="206"/>
      <c r="H2536" s="207"/>
      <c r="I2536" s="182">
        <f t="shared" si="978"/>
        <v>0</v>
      </c>
      <c r="J2536" s="182">
        <f t="shared" si="979"/>
        <v>0</v>
      </c>
      <c r="K2536" s="179"/>
      <c r="L2536" s="183">
        <f t="shared" si="980"/>
        <v>0</v>
      </c>
      <c r="M2536" s="183">
        <f t="shared" si="980"/>
        <v>0</v>
      </c>
      <c r="N2536" s="182">
        <f t="shared" si="981"/>
        <v>0</v>
      </c>
      <c r="O2536" s="182">
        <f t="shared" si="982"/>
        <v>0</v>
      </c>
      <c r="P2536" s="181"/>
      <c r="Q2536" s="199"/>
      <c r="R2536" s="197" t="str">
        <f t="shared" si="967"/>
        <v/>
      </c>
      <c r="S2536" s="197" t="str">
        <f t="shared" si="983"/>
        <v/>
      </c>
    </row>
    <row r="2537" spans="1:19" hidden="1">
      <c r="A2537" s="224" t="s">
        <v>162</v>
      </c>
      <c r="B2537" s="225"/>
      <c r="C2537" s="221"/>
      <c r="D2537" s="222"/>
      <c r="E2537" s="223"/>
      <c r="F2537" s="126">
        <f t="shared" si="977"/>
        <v>0</v>
      </c>
      <c r="G2537" s="206"/>
      <c r="H2537" s="207"/>
      <c r="I2537" s="182">
        <f t="shared" si="978"/>
        <v>0</v>
      </c>
      <c r="J2537" s="182">
        <f t="shared" si="979"/>
        <v>0</v>
      </c>
      <c r="K2537" s="179"/>
      <c r="L2537" s="183">
        <f t="shared" si="980"/>
        <v>0</v>
      </c>
      <c r="M2537" s="183">
        <f t="shared" si="980"/>
        <v>0</v>
      </c>
      <c r="N2537" s="182">
        <f t="shared" si="981"/>
        <v>0</v>
      </c>
      <c r="O2537" s="182">
        <f t="shared" si="982"/>
        <v>0</v>
      </c>
      <c r="P2537" s="181"/>
      <c r="Q2537" s="199"/>
      <c r="R2537" s="197" t="str">
        <f t="shared" si="967"/>
        <v/>
      </c>
      <c r="S2537" s="197" t="str">
        <f t="shared" si="983"/>
        <v/>
      </c>
    </row>
    <row r="2538" spans="1:19" hidden="1">
      <c r="A2538" s="224" t="s">
        <v>162</v>
      </c>
      <c r="B2538" s="225"/>
      <c r="C2538" s="221"/>
      <c r="D2538" s="222"/>
      <c r="E2538" s="223"/>
      <c r="F2538" s="126">
        <f t="shared" si="977"/>
        <v>0</v>
      </c>
      <c r="G2538" s="206"/>
      <c r="H2538" s="207"/>
      <c r="I2538" s="182">
        <f t="shared" si="978"/>
        <v>0</v>
      </c>
      <c r="J2538" s="182">
        <f t="shared" si="979"/>
        <v>0</v>
      </c>
      <c r="K2538" s="179"/>
      <c r="L2538" s="183">
        <f t="shared" si="980"/>
        <v>0</v>
      </c>
      <c r="M2538" s="183">
        <f t="shared" si="980"/>
        <v>0</v>
      </c>
      <c r="N2538" s="182">
        <f t="shared" si="981"/>
        <v>0</v>
      </c>
      <c r="O2538" s="182">
        <f t="shared" si="982"/>
        <v>0</v>
      </c>
      <c r="P2538" s="181"/>
      <c r="Q2538" s="199"/>
      <c r="R2538" s="197" t="str">
        <f t="shared" si="967"/>
        <v/>
      </c>
      <c r="S2538" s="197" t="str">
        <f t="shared" si="983"/>
        <v/>
      </c>
    </row>
    <row r="2539" spans="1:19" hidden="1">
      <c r="A2539" s="224" t="s">
        <v>162</v>
      </c>
      <c r="B2539" s="225"/>
      <c r="C2539" s="221"/>
      <c r="D2539" s="222"/>
      <c r="E2539" s="223"/>
      <c r="F2539" s="126">
        <f t="shared" si="977"/>
        <v>0</v>
      </c>
      <c r="G2539" s="206"/>
      <c r="H2539" s="207"/>
      <c r="I2539" s="182">
        <f t="shared" si="978"/>
        <v>0</v>
      </c>
      <c r="J2539" s="182">
        <f t="shared" si="979"/>
        <v>0</v>
      </c>
      <c r="K2539" s="179"/>
      <c r="L2539" s="183">
        <f t="shared" si="980"/>
        <v>0</v>
      </c>
      <c r="M2539" s="183">
        <f t="shared" si="980"/>
        <v>0</v>
      </c>
      <c r="N2539" s="182">
        <f t="shared" si="981"/>
        <v>0</v>
      </c>
      <c r="O2539" s="182">
        <f t="shared" si="982"/>
        <v>0</v>
      </c>
      <c r="P2539" s="181"/>
      <c r="Q2539" s="199"/>
      <c r="R2539" s="197" t="str">
        <f t="shared" si="967"/>
        <v/>
      </c>
      <c r="S2539" s="197" t="str">
        <f t="shared" si="983"/>
        <v/>
      </c>
    </row>
    <row r="2540" spans="1:19" hidden="1">
      <c r="A2540" s="224" t="s">
        <v>162</v>
      </c>
      <c r="B2540" s="225"/>
      <c r="C2540" s="221"/>
      <c r="D2540" s="222"/>
      <c r="E2540" s="223"/>
      <c r="F2540" s="126">
        <f t="shared" si="977"/>
        <v>0</v>
      </c>
      <c r="G2540" s="206"/>
      <c r="H2540" s="207"/>
      <c r="I2540" s="182">
        <f t="shared" si="978"/>
        <v>0</v>
      </c>
      <c r="J2540" s="182">
        <f t="shared" si="979"/>
        <v>0</v>
      </c>
      <c r="K2540" s="179"/>
      <c r="L2540" s="183">
        <f t="shared" si="980"/>
        <v>0</v>
      </c>
      <c r="M2540" s="183">
        <f t="shared" si="980"/>
        <v>0</v>
      </c>
      <c r="N2540" s="182">
        <f t="shared" si="981"/>
        <v>0</v>
      </c>
      <c r="O2540" s="182">
        <f t="shared" si="982"/>
        <v>0</v>
      </c>
      <c r="P2540" s="181"/>
      <c r="Q2540" s="199"/>
      <c r="R2540" s="197" t="str">
        <f t="shared" si="967"/>
        <v/>
      </c>
      <c r="S2540" s="197" t="str">
        <f t="shared" si="983"/>
        <v/>
      </c>
    </row>
    <row r="2541" spans="1:19" hidden="1">
      <c r="A2541" s="224" t="s">
        <v>162</v>
      </c>
      <c r="B2541" s="225"/>
      <c r="C2541" s="221"/>
      <c r="D2541" s="222"/>
      <c r="E2541" s="223"/>
      <c r="F2541" s="126">
        <f t="shared" si="977"/>
        <v>0</v>
      </c>
      <c r="G2541" s="206"/>
      <c r="H2541" s="207"/>
      <c r="I2541" s="182">
        <f t="shared" si="978"/>
        <v>0</v>
      </c>
      <c r="J2541" s="182">
        <f t="shared" si="979"/>
        <v>0</v>
      </c>
      <c r="K2541" s="179"/>
      <c r="L2541" s="183">
        <f t="shared" si="980"/>
        <v>0</v>
      </c>
      <c r="M2541" s="183">
        <f t="shared" si="980"/>
        <v>0</v>
      </c>
      <c r="N2541" s="182">
        <f t="shared" si="981"/>
        <v>0</v>
      </c>
      <c r="O2541" s="182">
        <f t="shared" si="982"/>
        <v>0</v>
      </c>
      <c r="P2541" s="181"/>
      <c r="Q2541" s="199"/>
      <c r="R2541" s="197" t="str">
        <f t="shared" si="967"/>
        <v/>
      </c>
      <c r="S2541" s="197" t="str">
        <f t="shared" si="983"/>
        <v/>
      </c>
    </row>
    <row r="2542" spans="1:19" hidden="1">
      <c r="A2542" s="224" t="s">
        <v>162</v>
      </c>
      <c r="B2542" s="225"/>
      <c r="C2542" s="221"/>
      <c r="D2542" s="222"/>
      <c r="E2542" s="223"/>
      <c r="F2542" s="126">
        <f t="shared" si="977"/>
        <v>0</v>
      </c>
      <c r="G2542" s="206"/>
      <c r="H2542" s="207"/>
      <c r="I2542" s="182">
        <f t="shared" si="978"/>
        <v>0</v>
      </c>
      <c r="J2542" s="182">
        <f t="shared" si="979"/>
        <v>0</v>
      </c>
      <c r="K2542" s="179"/>
      <c r="L2542" s="183">
        <f t="shared" si="980"/>
        <v>0</v>
      </c>
      <c r="M2542" s="183">
        <f t="shared" si="980"/>
        <v>0</v>
      </c>
      <c r="N2542" s="182">
        <f t="shared" si="981"/>
        <v>0</v>
      </c>
      <c r="O2542" s="182">
        <f t="shared" si="982"/>
        <v>0</v>
      </c>
      <c r="P2542" s="181"/>
      <c r="Q2542" s="199"/>
      <c r="R2542" s="197" t="str">
        <f t="shared" si="967"/>
        <v/>
      </c>
      <c r="S2542" s="197" t="str">
        <f t="shared" si="983"/>
        <v/>
      </c>
    </row>
    <row r="2543" spans="1:19" hidden="1">
      <c r="A2543" s="224" t="s">
        <v>162</v>
      </c>
      <c r="B2543" s="225"/>
      <c r="C2543" s="221"/>
      <c r="D2543" s="222"/>
      <c r="E2543" s="223"/>
      <c r="F2543" s="126">
        <f t="shared" si="977"/>
        <v>0</v>
      </c>
      <c r="G2543" s="206"/>
      <c r="H2543" s="207"/>
      <c r="I2543" s="182">
        <f t="shared" si="978"/>
        <v>0</v>
      </c>
      <c r="J2543" s="182">
        <f t="shared" si="979"/>
        <v>0</v>
      </c>
      <c r="K2543" s="179"/>
      <c r="L2543" s="183">
        <f t="shared" si="980"/>
        <v>0</v>
      </c>
      <c r="M2543" s="183">
        <f t="shared" si="980"/>
        <v>0</v>
      </c>
      <c r="N2543" s="182">
        <f t="shared" si="981"/>
        <v>0</v>
      </c>
      <c r="O2543" s="182">
        <f t="shared" si="982"/>
        <v>0</v>
      </c>
      <c r="P2543" s="181"/>
      <c r="Q2543" s="199"/>
      <c r="R2543" s="197" t="str">
        <f t="shared" si="967"/>
        <v/>
      </c>
      <c r="S2543" s="197" t="str">
        <f t="shared" si="983"/>
        <v/>
      </c>
    </row>
    <row r="2544" spans="1:19" hidden="1">
      <c r="A2544" s="224" t="s">
        <v>162</v>
      </c>
      <c r="B2544" s="225"/>
      <c r="C2544" s="221"/>
      <c r="D2544" s="222"/>
      <c r="E2544" s="223"/>
      <c r="F2544" s="126">
        <f t="shared" si="977"/>
        <v>0</v>
      </c>
      <c r="G2544" s="206"/>
      <c r="H2544" s="207"/>
      <c r="I2544" s="182">
        <f t="shared" si="978"/>
        <v>0</v>
      </c>
      <c r="J2544" s="182">
        <f t="shared" si="979"/>
        <v>0</v>
      </c>
      <c r="K2544" s="179"/>
      <c r="L2544" s="183">
        <f t="shared" si="980"/>
        <v>0</v>
      </c>
      <c r="M2544" s="183">
        <f t="shared" si="980"/>
        <v>0</v>
      </c>
      <c r="N2544" s="182">
        <f t="shared" si="981"/>
        <v>0</v>
      </c>
      <c r="O2544" s="182">
        <f t="shared" si="982"/>
        <v>0</v>
      </c>
      <c r="P2544" s="181"/>
      <c r="Q2544" s="199"/>
      <c r="R2544" s="197" t="str">
        <f t="shared" si="967"/>
        <v/>
      </c>
      <c r="S2544" s="197" t="str">
        <f t="shared" si="983"/>
        <v/>
      </c>
    </row>
    <row r="2545" spans="1:19" hidden="1">
      <c r="A2545" s="224" t="s">
        <v>162</v>
      </c>
      <c r="B2545" s="225"/>
      <c r="C2545" s="221"/>
      <c r="D2545" s="222"/>
      <c r="E2545" s="223"/>
      <c r="F2545" s="126">
        <f t="shared" si="977"/>
        <v>0</v>
      </c>
      <c r="G2545" s="206"/>
      <c r="H2545" s="207"/>
      <c r="I2545" s="182">
        <f t="shared" si="978"/>
        <v>0</v>
      </c>
      <c r="J2545" s="182">
        <f t="shared" si="979"/>
        <v>0</v>
      </c>
      <c r="K2545" s="179"/>
      <c r="L2545" s="183">
        <f t="shared" si="980"/>
        <v>0</v>
      </c>
      <c r="M2545" s="183">
        <f t="shared" si="980"/>
        <v>0</v>
      </c>
      <c r="N2545" s="182">
        <f t="shared" si="981"/>
        <v>0</v>
      </c>
      <c r="O2545" s="182">
        <f t="shared" si="982"/>
        <v>0</v>
      </c>
      <c r="P2545" s="181"/>
      <c r="Q2545" s="199"/>
      <c r="R2545" s="197" t="str">
        <f t="shared" si="967"/>
        <v/>
      </c>
      <c r="S2545" s="197" t="str">
        <f t="shared" si="983"/>
        <v/>
      </c>
    </row>
    <row r="2546" spans="1:19" hidden="1">
      <c r="A2546" s="224" t="s">
        <v>162</v>
      </c>
      <c r="B2546" s="225"/>
      <c r="C2546" s="221"/>
      <c r="D2546" s="222"/>
      <c r="E2546" s="223"/>
      <c r="F2546" s="126">
        <f t="shared" si="977"/>
        <v>0</v>
      </c>
      <c r="G2546" s="206"/>
      <c r="H2546" s="207"/>
      <c r="I2546" s="182">
        <f t="shared" si="978"/>
        <v>0</v>
      </c>
      <c r="J2546" s="182">
        <f t="shared" si="979"/>
        <v>0</v>
      </c>
      <c r="K2546" s="179"/>
      <c r="L2546" s="183">
        <f t="shared" si="980"/>
        <v>0</v>
      </c>
      <c r="M2546" s="183">
        <f t="shared" si="980"/>
        <v>0</v>
      </c>
      <c r="N2546" s="182">
        <f t="shared" si="981"/>
        <v>0</v>
      </c>
      <c r="O2546" s="182">
        <f t="shared" si="982"/>
        <v>0</v>
      </c>
      <c r="P2546" s="181"/>
      <c r="Q2546" s="199"/>
      <c r="R2546" s="197" t="str">
        <f t="shared" si="967"/>
        <v/>
      </c>
      <c r="S2546" s="197" t="str">
        <f t="shared" si="983"/>
        <v/>
      </c>
    </row>
    <row r="2547" spans="1:19" hidden="1">
      <c r="A2547" s="224" t="s">
        <v>162</v>
      </c>
      <c r="B2547" s="225"/>
      <c r="C2547" s="221"/>
      <c r="D2547" s="222"/>
      <c r="E2547" s="223"/>
      <c r="F2547" s="126">
        <f t="shared" si="977"/>
        <v>0</v>
      </c>
      <c r="G2547" s="206"/>
      <c r="H2547" s="207"/>
      <c r="I2547" s="182">
        <f t="shared" si="978"/>
        <v>0</v>
      </c>
      <c r="J2547" s="182">
        <f t="shared" si="979"/>
        <v>0</v>
      </c>
      <c r="K2547" s="179"/>
      <c r="L2547" s="183">
        <f t="shared" si="980"/>
        <v>0</v>
      </c>
      <c r="M2547" s="183">
        <f t="shared" si="980"/>
        <v>0</v>
      </c>
      <c r="N2547" s="182">
        <f t="shared" si="981"/>
        <v>0</v>
      </c>
      <c r="O2547" s="182">
        <f t="shared" si="982"/>
        <v>0</v>
      </c>
      <c r="P2547" s="181"/>
      <c r="Q2547" s="199"/>
      <c r="R2547" s="197" t="str">
        <f t="shared" si="967"/>
        <v/>
      </c>
      <c r="S2547" s="197" t="str">
        <f t="shared" si="983"/>
        <v/>
      </c>
    </row>
    <row r="2548" spans="1:19" hidden="1">
      <c r="A2548" s="224" t="s">
        <v>162</v>
      </c>
      <c r="B2548" s="225"/>
      <c r="C2548" s="221"/>
      <c r="D2548" s="222"/>
      <c r="E2548" s="223"/>
      <c r="F2548" s="126">
        <f t="shared" si="977"/>
        <v>0</v>
      </c>
      <c r="G2548" s="206"/>
      <c r="H2548" s="239"/>
      <c r="I2548" s="182">
        <f t="shared" si="978"/>
        <v>0</v>
      </c>
      <c r="J2548" s="182">
        <f t="shared" si="979"/>
        <v>0</v>
      </c>
      <c r="K2548" s="179"/>
      <c r="L2548" s="183">
        <f t="shared" si="980"/>
        <v>0</v>
      </c>
      <c r="M2548" s="183">
        <f t="shared" si="980"/>
        <v>0</v>
      </c>
      <c r="N2548" s="182">
        <f t="shared" si="981"/>
        <v>0</v>
      </c>
      <c r="O2548" s="182">
        <f t="shared" si="982"/>
        <v>0</v>
      </c>
      <c r="P2548" s="181"/>
      <c r="Q2548" s="199"/>
      <c r="R2548" s="197" t="str">
        <f t="shared" si="967"/>
        <v/>
      </c>
      <c r="S2548" s="197" t="str">
        <f t="shared" si="983"/>
        <v/>
      </c>
    </row>
    <row r="2549" spans="1:19">
      <c r="A2549" s="111" t="s">
        <v>14</v>
      </c>
      <c r="B2549" s="112"/>
      <c r="C2549" s="113" t="s">
        <v>15</v>
      </c>
      <c r="D2549" s="114"/>
      <c r="E2549" s="240"/>
      <c r="F2549" s="116"/>
      <c r="G2549" s="117"/>
      <c r="H2549" s="241">
        <f>F2549</f>
        <v>0</v>
      </c>
      <c r="I2549" s="174"/>
      <c r="J2549" s="174"/>
      <c r="K2549" s="247">
        <f>SUM(J2552:J3273)</f>
        <v>111092.86000000002</v>
      </c>
      <c r="L2549" s="117"/>
      <c r="M2549" s="117"/>
      <c r="N2549" s="174"/>
      <c r="O2549" s="176"/>
      <c r="P2549" s="175">
        <f>SUM(O2552:O3273)</f>
        <v>111092.86000000002</v>
      </c>
      <c r="Q2549" s="252" t="str">
        <f>IF(OR(K2549&gt;0,P2549&gt;0),"X","")</f>
        <v>X</v>
      </c>
      <c r="R2549" s="237" t="str">
        <f t="shared" si="967"/>
        <v>x</v>
      </c>
      <c r="S2549" s="197" t="str">
        <f t="shared" si="983"/>
        <v>x</v>
      </c>
    </row>
    <row r="2550" spans="1:19" hidden="1">
      <c r="A2550" s="291" t="s">
        <v>2758</v>
      </c>
      <c r="B2550" s="310"/>
      <c r="C2550" s="311" t="s">
        <v>2759</v>
      </c>
      <c r="D2550" s="294"/>
      <c r="E2550" s="312"/>
      <c r="F2550" s="296"/>
      <c r="G2550" s="297"/>
      <c r="H2550" s="244"/>
      <c r="I2550" s="302"/>
      <c r="J2550" s="303"/>
      <c r="K2550" s="179"/>
      <c r="L2550" s="304"/>
      <c r="M2550" s="297"/>
      <c r="N2550" s="302"/>
      <c r="O2550" s="303"/>
      <c r="P2550" s="181"/>
      <c r="Q2550" s="198" t="str">
        <f>IF(OR(SUM(J2551:J2632)&gt;0,SUM(O2551:O2632)&gt;0),"xx","")</f>
        <v/>
      </c>
      <c r="R2550" s="197" t="str">
        <f t="shared" si="967"/>
        <v/>
      </c>
      <c r="S2550" s="197" t="str">
        <f t="shared" si="983"/>
        <v/>
      </c>
    </row>
    <row r="2551" spans="1:19" hidden="1">
      <c r="A2551" s="308" t="s">
        <v>2760</v>
      </c>
      <c r="B2551" s="309"/>
      <c r="C2551" s="278" t="s">
        <v>2761</v>
      </c>
      <c r="D2551" s="125"/>
      <c r="E2551" s="279"/>
      <c r="F2551" s="280"/>
      <c r="G2551" s="281"/>
      <c r="H2551" s="281"/>
      <c r="I2551" s="283"/>
      <c r="J2551" s="283"/>
      <c r="K2551" s="179"/>
      <c r="L2551" s="281"/>
      <c r="M2551" s="281"/>
      <c r="N2551" s="283"/>
      <c r="O2551" s="283"/>
      <c r="P2551" s="181"/>
      <c r="Q2551" s="198" t="str">
        <f>IF(OR(SUM(J2552:J2556)&gt;0,SUM(O2552:O2556)&gt;0),"xx","")</f>
        <v/>
      </c>
      <c r="R2551" s="197" t="str">
        <f t="shared" si="967"/>
        <v/>
      </c>
      <c r="S2551" s="197" t="str">
        <f t="shared" si="983"/>
        <v/>
      </c>
    </row>
    <row r="2552" spans="1:19" ht="25.5" hidden="1">
      <c r="A2552" s="200" t="s">
        <v>2762</v>
      </c>
      <c r="B2552" s="205" t="s">
        <v>230</v>
      </c>
      <c r="C2552" s="127" t="s">
        <v>2763</v>
      </c>
      <c r="D2552" s="121" t="s">
        <v>274</v>
      </c>
      <c r="E2552" s="122">
        <v>9.01</v>
      </c>
      <c r="F2552" s="123">
        <f>IF(E2552=0,0,ROUND(E2552*(1+E$10)*(1-E$11),2))</f>
        <v>10.86</v>
      </c>
      <c r="G2552" s="206"/>
      <c r="H2552" s="183"/>
      <c r="I2552" s="182">
        <f t="shared" ref="I2552:I2556" si="984">IF(ISBLANK(E2552),0,ROUND(F2552*G2552,2))</f>
        <v>0</v>
      </c>
      <c r="J2552" s="182">
        <f t="shared" ref="J2552:J2556" si="985">IF(ISBLANK(G2552),0,ROUND(G2552*H2552,2))</f>
        <v>0</v>
      </c>
      <c r="K2552" s="179"/>
      <c r="L2552" s="183">
        <f t="shared" ref="L2552:M2556" si="986">G2552</f>
        <v>0</v>
      </c>
      <c r="M2552" s="183">
        <f t="shared" si="986"/>
        <v>0</v>
      </c>
      <c r="N2552" s="184">
        <f t="shared" ref="N2552:N2556" si="987">IF(ISBLANK(E2552),0,ROUND(F2552*L2552,2))</f>
        <v>0</v>
      </c>
      <c r="O2552" s="184">
        <f t="shared" ref="O2552:O2556" si="988">IF(ISBLANK(L2552),0,ROUND(L2552*M2552,2))</f>
        <v>0</v>
      </c>
      <c r="P2552" s="181"/>
      <c r="Q2552" s="198"/>
      <c r="R2552" s="197" t="str">
        <f t="shared" si="967"/>
        <v/>
      </c>
      <c r="S2552" s="197" t="str">
        <f t="shared" si="983"/>
        <v/>
      </c>
    </row>
    <row r="2553" spans="1:19" ht="25.5" hidden="1">
      <c r="A2553" s="200" t="s">
        <v>2764</v>
      </c>
      <c r="B2553" s="205" t="s">
        <v>230</v>
      </c>
      <c r="C2553" s="127" t="s">
        <v>2765</v>
      </c>
      <c r="D2553" s="121" t="s">
        <v>274</v>
      </c>
      <c r="E2553" s="122">
        <v>10</v>
      </c>
      <c r="F2553" s="123">
        <f>IF(E2553=0,0,ROUND(E2553*(1+E$10)*(1-E$11),2))</f>
        <v>12.06</v>
      </c>
      <c r="G2553" s="206"/>
      <c r="H2553" s="183"/>
      <c r="I2553" s="182">
        <f t="shared" si="984"/>
        <v>0</v>
      </c>
      <c r="J2553" s="182">
        <f t="shared" si="985"/>
        <v>0</v>
      </c>
      <c r="K2553" s="179"/>
      <c r="L2553" s="183">
        <f t="shared" si="986"/>
        <v>0</v>
      </c>
      <c r="M2553" s="183">
        <f t="shared" si="986"/>
        <v>0</v>
      </c>
      <c r="N2553" s="184">
        <f t="shared" si="987"/>
        <v>0</v>
      </c>
      <c r="O2553" s="184">
        <f t="shared" si="988"/>
        <v>0</v>
      </c>
      <c r="P2553" s="181"/>
      <c r="Q2553" s="199"/>
      <c r="R2553" s="197" t="str">
        <f t="shared" si="967"/>
        <v/>
      </c>
      <c r="S2553" s="197" t="str">
        <f t="shared" si="983"/>
        <v/>
      </c>
    </row>
    <row r="2554" spans="1:19" ht="25.5" hidden="1">
      <c r="A2554" s="200" t="s">
        <v>2766</v>
      </c>
      <c r="B2554" s="205" t="s">
        <v>230</v>
      </c>
      <c r="C2554" s="127" t="s">
        <v>2767</v>
      </c>
      <c r="D2554" s="121" t="s">
        <v>274</v>
      </c>
      <c r="E2554" s="122">
        <v>7.28</v>
      </c>
      <c r="F2554" s="123">
        <f>IF(E2554=0,0,ROUND(E2554*(1+E$10)*(1-E$11),2))</f>
        <v>8.7799999999999994</v>
      </c>
      <c r="G2554" s="206"/>
      <c r="H2554" s="183"/>
      <c r="I2554" s="182">
        <f t="shared" si="984"/>
        <v>0</v>
      </c>
      <c r="J2554" s="182">
        <f t="shared" si="985"/>
        <v>0</v>
      </c>
      <c r="K2554" s="179"/>
      <c r="L2554" s="183">
        <f t="shared" si="986"/>
        <v>0</v>
      </c>
      <c r="M2554" s="183">
        <f t="shared" si="986"/>
        <v>0</v>
      </c>
      <c r="N2554" s="184">
        <f t="shared" si="987"/>
        <v>0</v>
      </c>
      <c r="O2554" s="184">
        <f t="shared" si="988"/>
        <v>0</v>
      </c>
      <c r="P2554" s="181"/>
      <c r="Q2554" s="199"/>
      <c r="R2554" s="197" t="str">
        <f t="shared" si="967"/>
        <v/>
      </c>
      <c r="S2554" s="197" t="str">
        <f t="shared" si="983"/>
        <v/>
      </c>
    </row>
    <row r="2555" spans="1:19" ht="25.5" hidden="1">
      <c r="A2555" s="200" t="s">
        <v>2768</v>
      </c>
      <c r="B2555" s="205" t="s">
        <v>230</v>
      </c>
      <c r="C2555" s="127" t="s">
        <v>2769</v>
      </c>
      <c r="D2555" s="121" t="s">
        <v>274</v>
      </c>
      <c r="E2555" s="122">
        <v>4.8099999999999996</v>
      </c>
      <c r="F2555" s="123">
        <f>IF(E2555=0,0,ROUND(E2555*(1+E$10)*(1-E$11),2))</f>
        <v>5.8</v>
      </c>
      <c r="G2555" s="206"/>
      <c r="H2555" s="183"/>
      <c r="I2555" s="182">
        <f t="shared" si="984"/>
        <v>0</v>
      </c>
      <c r="J2555" s="182">
        <f t="shared" si="985"/>
        <v>0</v>
      </c>
      <c r="K2555" s="179"/>
      <c r="L2555" s="183">
        <f t="shared" si="986"/>
        <v>0</v>
      </c>
      <c r="M2555" s="183">
        <f t="shared" si="986"/>
        <v>0</v>
      </c>
      <c r="N2555" s="184">
        <f t="shared" si="987"/>
        <v>0</v>
      </c>
      <c r="O2555" s="184">
        <f t="shared" si="988"/>
        <v>0</v>
      </c>
      <c r="P2555" s="181"/>
      <c r="Q2555" s="199"/>
      <c r="R2555" s="197" t="str">
        <f t="shared" si="967"/>
        <v/>
      </c>
      <c r="S2555" s="197" t="str">
        <f t="shared" si="983"/>
        <v/>
      </c>
    </row>
    <row r="2556" spans="1:19" ht="25.5" hidden="1">
      <c r="A2556" s="200" t="s">
        <v>2770</v>
      </c>
      <c r="B2556" s="205" t="s">
        <v>230</v>
      </c>
      <c r="C2556" s="127" t="s">
        <v>2771</v>
      </c>
      <c r="D2556" s="261" t="s">
        <v>274</v>
      </c>
      <c r="E2556" s="273">
        <v>4.41</v>
      </c>
      <c r="F2556" s="274">
        <f>IF(E2556=0,0,ROUND(E2556*(1+E$10)*(1-E$11),2))</f>
        <v>5.32</v>
      </c>
      <c r="G2556" s="275"/>
      <c r="H2556" s="229"/>
      <c r="I2556" s="282">
        <f t="shared" si="984"/>
        <v>0</v>
      </c>
      <c r="J2556" s="282">
        <f t="shared" si="985"/>
        <v>0</v>
      </c>
      <c r="K2556" s="179"/>
      <c r="L2556" s="229">
        <f t="shared" si="986"/>
        <v>0</v>
      </c>
      <c r="M2556" s="229">
        <f t="shared" si="986"/>
        <v>0</v>
      </c>
      <c r="N2556" s="228">
        <f t="shared" si="987"/>
        <v>0</v>
      </c>
      <c r="O2556" s="228">
        <f t="shared" si="988"/>
        <v>0</v>
      </c>
      <c r="P2556" s="181"/>
      <c r="Q2556" s="199"/>
      <c r="R2556" s="197" t="str">
        <f t="shared" si="967"/>
        <v/>
      </c>
      <c r="S2556" s="197" t="str">
        <f t="shared" si="983"/>
        <v/>
      </c>
    </row>
    <row r="2557" spans="1:19" hidden="1">
      <c r="A2557" s="200" t="s">
        <v>2772</v>
      </c>
      <c r="B2557" s="205"/>
      <c r="C2557" s="127" t="s">
        <v>2773</v>
      </c>
      <c r="D2557" s="121"/>
      <c r="E2557" s="276"/>
      <c r="F2557" s="277"/>
      <c r="G2557" s="253"/>
      <c r="H2557" s="253"/>
      <c r="I2557" s="254"/>
      <c r="J2557" s="255"/>
      <c r="K2557" s="179"/>
      <c r="L2557" s="290"/>
      <c r="M2557" s="253"/>
      <c r="N2557" s="254"/>
      <c r="O2557" s="255"/>
      <c r="P2557" s="181"/>
      <c r="Q2557" s="198" t="str">
        <f>IF(OR(SUM(J2558:J2560)&gt;0,SUM(O2558:O2560)&gt;0),"xx","")</f>
        <v/>
      </c>
      <c r="R2557" s="197" t="str">
        <f t="shared" si="967"/>
        <v/>
      </c>
      <c r="S2557" s="197" t="str">
        <f t="shared" si="983"/>
        <v/>
      </c>
    </row>
    <row r="2558" spans="1:19" hidden="1">
      <c r="A2558" s="200">
        <v>88544</v>
      </c>
      <c r="B2558" s="205" t="s">
        <v>230</v>
      </c>
      <c r="C2558" s="127" t="s">
        <v>1652</v>
      </c>
      <c r="D2558" s="121" t="s">
        <v>274</v>
      </c>
      <c r="E2558" s="122">
        <v>92.28</v>
      </c>
      <c r="F2558" s="123">
        <f>IF(E2558=0,0,ROUND(E2558*(1+E$10)*(1-E$11),2))</f>
        <v>111.25</v>
      </c>
      <c r="G2558" s="206"/>
      <c r="H2558" s="183"/>
      <c r="I2558" s="182">
        <f t="shared" ref="I2558:I2560" si="989">IF(ISBLANK(E2558),0,ROUND(F2558*G2558,2))</f>
        <v>0</v>
      </c>
      <c r="J2558" s="182">
        <f t="shared" ref="J2558:J2560" si="990">IF(ISBLANK(G2558),0,ROUND(G2558*H2558,2))</f>
        <v>0</v>
      </c>
      <c r="K2558" s="179"/>
      <c r="L2558" s="183">
        <f t="shared" ref="L2558:M2560" si="991">G2558</f>
        <v>0</v>
      </c>
      <c r="M2558" s="183">
        <f t="shared" si="991"/>
        <v>0</v>
      </c>
      <c r="N2558" s="184">
        <f t="shared" ref="N2558:N2560" si="992">IF(ISBLANK(E2558),0,ROUND(F2558*L2558,2))</f>
        <v>0</v>
      </c>
      <c r="O2558" s="184">
        <f t="shared" ref="O2558:O2560" si="993">IF(ISBLANK(L2558),0,ROUND(L2558*M2558,2))</f>
        <v>0</v>
      </c>
      <c r="P2558" s="181"/>
      <c r="Q2558" s="199"/>
      <c r="R2558" s="197" t="str">
        <f t="shared" si="967"/>
        <v/>
      </c>
      <c r="S2558" s="197" t="str">
        <f t="shared" si="983"/>
        <v/>
      </c>
    </row>
    <row r="2559" spans="1:19" ht="25.5" hidden="1">
      <c r="A2559" s="200">
        <v>88545</v>
      </c>
      <c r="B2559" s="205" t="s">
        <v>230</v>
      </c>
      <c r="C2559" s="127" t="s">
        <v>1653</v>
      </c>
      <c r="D2559" s="121" t="s">
        <v>274</v>
      </c>
      <c r="E2559" s="122">
        <v>166.29</v>
      </c>
      <c r="F2559" s="123">
        <f>IF(E2559=0,0,ROUND(E2559*(1+E$10)*(1-E$11),2))</f>
        <v>200.48</v>
      </c>
      <c r="G2559" s="206"/>
      <c r="H2559" s="183"/>
      <c r="I2559" s="182">
        <f t="shared" si="989"/>
        <v>0</v>
      </c>
      <c r="J2559" s="182">
        <f t="shared" si="990"/>
        <v>0</v>
      </c>
      <c r="K2559" s="179"/>
      <c r="L2559" s="183">
        <f t="shared" si="991"/>
        <v>0</v>
      </c>
      <c r="M2559" s="183">
        <f t="shared" si="991"/>
        <v>0</v>
      </c>
      <c r="N2559" s="184">
        <f t="shared" si="992"/>
        <v>0</v>
      </c>
      <c r="O2559" s="184">
        <f t="shared" si="993"/>
        <v>0</v>
      </c>
      <c r="P2559" s="181"/>
      <c r="Q2559" s="199"/>
      <c r="R2559" s="197" t="str">
        <f t="shared" si="967"/>
        <v/>
      </c>
      <c r="S2559" s="197" t="str">
        <f t="shared" si="983"/>
        <v/>
      </c>
    </row>
    <row r="2560" spans="1:19" hidden="1">
      <c r="A2560" s="200">
        <v>88543</v>
      </c>
      <c r="B2560" s="205" t="s">
        <v>230</v>
      </c>
      <c r="C2560" s="127" t="s">
        <v>1654</v>
      </c>
      <c r="D2560" s="121" t="s">
        <v>274</v>
      </c>
      <c r="E2560" s="122">
        <v>143.83000000000001</v>
      </c>
      <c r="F2560" s="123">
        <f>IF(E2560=0,0,ROUND(E2560*(1+E$10)*(1-E$11),2))</f>
        <v>173.4</v>
      </c>
      <c r="G2560" s="206"/>
      <c r="H2560" s="183"/>
      <c r="I2560" s="182">
        <f t="shared" si="989"/>
        <v>0</v>
      </c>
      <c r="J2560" s="182">
        <f t="shared" si="990"/>
        <v>0</v>
      </c>
      <c r="K2560" s="179"/>
      <c r="L2560" s="183">
        <f t="shared" si="991"/>
        <v>0</v>
      </c>
      <c r="M2560" s="183">
        <f t="shared" si="991"/>
        <v>0</v>
      </c>
      <c r="N2560" s="184">
        <f t="shared" si="992"/>
        <v>0</v>
      </c>
      <c r="O2560" s="184">
        <f t="shared" si="993"/>
        <v>0</v>
      </c>
      <c r="P2560" s="181"/>
      <c r="Q2560" s="199"/>
      <c r="R2560" s="197" t="str">
        <f t="shared" si="967"/>
        <v/>
      </c>
      <c r="S2560" s="197" t="str">
        <f t="shared" si="983"/>
        <v/>
      </c>
    </row>
    <row r="2561" spans="1:19" hidden="1">
      <c r="A2561" s="200" t="s">
        <v>2774</v>
      </c>
      <c r="B2561" s="205"/>
      <c r="C2561" s="127" t="s">
        <v>2775</v>
      </c>
      <c r="D2561" s="121"/>
      <c r="E2561" s="276"/>
      <c r="F2561" s="277"/>
      <c r="G2561" s="253"/>
      <c r="H2561" s="253"/>
      <c r="I2561" s="254"/>
      <c r="J2561" s="255"/>
      <c r="K2561" s="179"/>
      <c r="L2561" s="290"/>
      <c r="M2561" s="253"/>
      <c r="N2561" s="254"/>
      <c r="O2561" s="255"/>
      <c r="P2561" s="181"/>
      <c r="Q2561" s="198" t="str">
        <f>IF(OR(SUM(J2562:J2562)&gt;0,SUM(O2562:O2562)&gt;0),"xx","")</f>
        <v/>
      </c>
      <c r="R2561" s="197" t="str">
        <f t="shared" si="967"/>
        <v/>
      </c>
      <c r="S2561" s="197" t="str">
        <f t="shared" si="983"/>
        <v/>
      </c>
    </row>
    <row r="2562" spans="1:19" hidden="1">
      <c r="A2562" s="200">
        <v>73624</v>
      </c>
      <c r="B2562" s="205" t="s">
        <v>230</v>
      </c>
      <c r="C2562" s="127" t="s">
        <v>2776</v>
      </c>
      <c r="D2562" s="121" t="s">
        <v>274</v>
      </c>
      <c r="E2562" s="122">
        <v>83.28</v>
      </c>
      <c r="F2562" s="123">
        <f>IF(E2562=0,0,ROUND(E2562*(1+E$10)*(1-E$11),2))</f>
        <v>100.4</v>
      </c>
      <c r="G2562" s="206"/>
      <c r="H2562" s="183"/>
      <c r="I2562" s="182">
        <f t="shared" ref="I2562" si="994">IF(ISBLANK(E2562),0,ROUND(F2562*G2562,2))</f>
        <v>0</v>
      </c>
      <c r="J2562" s="182">
        <f t="shared" ref="J2562" si="995">IF(ISBLANK(G2562),0,ROUND(G2562*H2562,2))</f>
        <v>0</v>
      </c>
      <c r="K2562" s="179"/>
      <c r="L2562" s="183">
        <f t="shared" ref="L2562:M2562" si="996">G2562</f>
        <v>0</v>
      </c>
      <c r="M2562" s="183">
        <f t="shared" si="996"/>
        <v>0</v>
      </c>
      <c r="N2562" s="184">
        <f t="shared" ref="N2562" si="997">IF(ISBLANK(E2562),0,ROUND(F2562*L2562,2))</f>
        <v>0</v>
      </c>
      <c r="O2562" s="184">
        <f t="shared" ref="O2562" si="998">IF(ISBLANK(L2562),0,ROUND(L2562*M2562,2))</f>
        <v>0</v>
      </c>
      <c r="P2562" s="181"/>
      <c r="Q2562" s="199"/>
      <c r="R2562" s="197" t="str">
        <f t="shared" si="967"/>
        <v/>
      </c>
      <c r="S2562" s="197" t="str">
        <f t="shared" si="983"/>
        <v/>
      </c>
    </row>
    <row r="2563" spans="1:19" hidden="1">
      <c r="A2563" s="200" t="s">
        <v>2777</v>
      </c>
      <c r="B2563" s="205"/>
      <c r="C2563" s="127" t="s">
        <v>2778</v>
      </c>
      <c r="D2563" s="121"/>
      <c r="E2563" s="276"/>
      <c r="F2563" s="277"/>
      <c r="G2563" s="253"/>
      <c r="H2563" s="253"/>
      <c r="I2563" s="254"/>
      <c r="J2563" s="255"/>
      <c r="K2563" s="179"/>
      <c r="L2563" s="290"/>
      <c r="M2563" s="253"/>
      <c r="N2563" s="254"/>
      <c r="O2563" s="255"/>
      <c r="P2563" s="181"/>
      <c r="Q2563" s="198" t="str">
        <f>IF(OR(SUM(J2564:J2573)&gt;0,SUM(O2564:O2573)&gt;0),"xx","")</f>
        <v/>
      </c>
      <c r="R2563" s="197" t="str">
        <f t="shared" si="967"/>
        <v/>
      </c>
      <c r="S2563" s="197" t="str">
        <f t="shared" si="983"/>
        <v/>
      </c>
    </row>
    <row r="2564" spans="1:19" ht="25.5" hidden="1">
      <c r="A2564" s="200" t="s">
        <v>2779</v>
      </c>
      <c r="B2564" s="205" t="s">
        <v>230</v>
      </c>
      <c r="C2564" s="127" t="s">
        <v>2780</v>
      </c>
      <c r="D2564" s="121" t="s">
        <v>274</v>
      </c>
      <c r="E2564" s="122">
        <v>8039.86</v>
      </c>
      <c r="F2564" s="123">
        <f t="shared" ref="F2564:F2573" si="999">IF(E2564=0,0,ROUND(E2564*(1+E$10)*(1-E$11),2))</f>
        <v>9692.86</v>
      </c>
      <c r="G2564" s="206"/>
      <c r="H2564" s="183"/>
      <c r="I2564" s="182">
        <f t="shared" ref="I2564:I2573" si="1000">IF(ISBLANK(E2564),0,ROUND(F2564*G2564,2))</f>
        <v>0</v>
      </c>
      <c r="J2564" s="182">
        <f t="shared" ref="J2564:J2573" si="1001">IF(ISBLANK(G2564),0,ROUND(G2564*H2564,2))</f>
        <v>0</v>
      </c>
      <c r="K2564" s="179"/>
      <c r="L2564" s="183">
        <f t="shared" ref="L2564:M2573" si="1002">G2564</f>
        <v>0</v>
      </c>
      <c r="M2564" s="183">
        <f t="shared" si="1002"/>
        <v>0</v>
      </c>
      <c r="N2564" s="184">
        <f t="shared" ref="N2564:N2573" si="1003">IF(ISBLANK(E2564),0,ROUND(F2564*L2564,2))</f>
        <v>0</v>
      </c>
      <c r="O2564" s="184">
        <f t="shared" ref="O2564:O2573" si="1004">IF(ISBLANK(L2564),0,ROUND(L2564*M2564,2))</f>
        <v>0</v>
      </c>
      <c r="P2564" s="181"/>
      <c r="Q2564" s="199"/>
      <c r="R2564" s="197" t="str">
        <f t="shared" si="967"/>
        <v/>
      </c>
      <c r="S2564" s="197" t="str">
        <f t="shared" si="983"/>
        <v/>
      </c>
    </row>
    <row r="2565" spans="1:19" ht="25.5" hidden="1">
      <c r="A2565" s="200" t="s">
        <v>2781</v>
      </c>
      <c r="B2565" s="205" t="s">
        <v>230</v>
      </c>
      <c r="C2565" s="127" t="s">
        <v>2782</v>
      </c>
      <c r="D2565" s="121" t="s">
        <v>274</v>
      </c>
      <c r="E2565" s="122">
        <v>9935.41</v>
      </c>
      <c r="F2565" s="123">
        <f t="shared" si="999"/>
        <v>11978.13</v>
      </c>
      <c r="G2565" s="206"/>
      <c r="H2565" s="183"/>
      <c r="I2565" s="182">
        <f t="shared" si="1000"/>
        <v>0</v>
      </c>
      <c r="J2565" s="182">
        <f t="shared" si="1001"/>
        <v>0</v>
      </c>
      <c r="K2565" s="179"/>
      <c r="L2565" s="183">
        <f t="shared" si="1002"/>
        <v>0</v>
      </c>
      <c r="M2565" s="183">
        <f t="shared" si="1002"/>
        <v>0</v>
      </c>
      <c r="N2565" s="184">
        <f t="shared" si="1003"/>
        <v>0</v>
      </c>
      <c r="O2565" s="184">
        <f t="shared" si="1004"/>
        <v>0</v>
      </c>
      <c r="P2565" s="181"/>
      <c r="Q2565" s="199"/>
      <c r="R2565" s="197" t="str">
        <f t="shared" si="967"/>
        <v/>
      </c>
      <c r="S2565" s="197" t="str">
        <f t="shared" si="983"/>
        <v/>
      </c>
    </row>
    <row r="2566" spans="1:19" ht="25.5" hidden="1">
      <c r="A2566" s="200" t="s">
        <v>2783</v>
      </c>
      <c r="B2566" s="205" t="s">
        <v>230</v>
      </c>
      <c r="C2566" s="127" t="s">
        <v>2784</v>
      </c>
      <c r="D2566" s="121" t="s">
        <v>274</v>
      </c>
      <c r="E2566" s="122">
        <v>12524.82</v>
      </c>
      <c r="F2566" s="123">
        <f t="shared" si="999"/>
        <v>15099.92</v>
      </c>
      <c r="G2566" s="206"/>
      <c r="H2566" s="183"/>
      <c r="I2566" s="182">
        <f t="shared" si="1000"/>
        <v>0</v>
      </c>
      <c r="J2566" s="182">
        <f t="shared" si="1001"/>
        <v>0</v>
      </c>
      <c r="K2566" s="179"/>
      <c r="L2566" s="183">
        <f t="shared" si="1002"/>
        <v>0</v>
      </c>
      <c r="M2566" s="183">
        <f t="shared" si="1002"/>
        <v>0</v>
      </c>
      <c r="N2566" s="184">
        <f t="shared" si="1003"/>
        <v>0</v>
      </c>
      <c r="O2566" s="184">
        <f t="shared" si="1004"/>
        <v>0</v>
      </c>
      <c r="P2566" s="181"/>
      <c r="Q2566" s="198"/>
      <c r="R2566" s="197" t="str">
        <f t="shared" si="967"/>
        <v/>
      </c>
      <c r="S2566" s="197" t="str">
        <f t="shared" si="983"/>
        <v/>
      </c>
    </row>
    <row r="2567" spans="1:19" ht="25.5" hidden="1">
      <c r="A2567" s="200" t="s">
        <v>2785</v>
      </c>
      <c r="B2567" s="205" t="s">
        <v>230</v>
      </c>
      <c r="C2567" s="127" t="s">
        <v>2786</v>
      </c>
      <c r="D2567" s="121" t="s">
        <v>274</v>
      </c>
      <c r="E2567" s="122">
        <v>17542.169999999998</v>
      </c>
      <c r="F2567" s="123">
        <f t="shared" si="999"/>
        <v>21148.84</v>
      </c>
      <c r="G2567" s="206"/>
      <c r="H2567" s="183"/>
      <c r="I2567" s="182">
        <f t="shared" si="1000"/>
        <v>0</v>
      </c>
      <c r="J2567" s="182">
        <f t="shared" si="1001"/>
        <v>0</v>
      </c>
      <c r="K2567" s="179"/>
      <c r="L2567" s="183">
        <f t="shared" si="1002"/>
        <v>0</v>
      </c>
      <c r="M2567" s="183">
        <f t="shared" si="1002"/>
        <v>0</v>
      </c>
      <c r="N2567" s="184">
        <f t="shared" si="1003"/>
        <v>0</v>
      </c>
      <c r="O2567" s="184">
        <f t="shared" si="1004"/>
        <v>0</v>
      </c>
      <c r="P2567" s="181"/>
      <c r="Q2567" s="199"/>
      <c r="R2567" s="197" t="str">
        <f t="shared" si="967"/>
        <v/>
      </c>
      <c r="S2567" s="197" t="str">
        <f t="shared" si="983"/>
        <v/>
      </c>
    </row>
    <row r="2568" spans="1:19" ht="25.5" hidden="1">
      <c r="A2568" s="200" t="s">
        <v>2787</v>
      </c>
      <c r="B2568" s="205" t="s">
        <v>230</v>
      </c>
      <c r="C2568" s="127" t="s">
        <v>2788</v>
      </c>
      <c r="D2568" s="121" t="s">
        <v>274</v>
      </c>
      <c r="E2568" s="122">
        <v>20462.55</v>
      </c>
      <c r="F2568" s="123">
        <f t="shared" si="999"/>
        <v>24669.65</v>
      </c>
      <c r="G2568" s="206"/>
      <c r="H2568" s="183"/>
      <c r="I2568" s="182">
        <f t="shared" si="1000"/>
        <v>0</v>
      </c>
      <c r="J2568" s="182">
        <f t="shared" si="1001"/>
        <v>0</v>
      </c>
      <c r="K2568" s="179"/>
      <c r="L2568" s="183">
        <f t="shared" si="1002"/>
        <v>0</v>
      </c>
      <c r="M2568" s="183">
        <f t="shared" si="1002"/>
        <v>0</v>
      </c>
      <c r="N2568" s="184">
        <f t="shared" si="1003"/>
        <v>0</v>
      </c>
      <c r="O2568" s="184">
        <f t="shared" si="1004"/>
        <v>0</v>
      </c>
      <c r="P2568" s="181"/>
      <c r="Q2568" s="199"/>
      <c r="R2568" s="197" t="str">
        <f t="shared" si="967"/>
        <v/>
      </c>
      <c r="S2568" s="197" t="str">
        <f t="shared" si="983"/>
        <v/>
      </c>
    </row>
    <row r="2569" spans="1:19" ht="25.5" hidden="1">
      <c r="A2569" s="200" t="s">
        <v>2789</v>
      </c>
      <c r="B2569" s="205" t="s">
        <v>230</v>
      </c>
      <c r="C2569" s="127" t="s">
        <v>2790</v>
      </c>
      <c r="D2569" s="121" t="s">
        <v>274</v>
      </c>
      <c r="E2569" s="122">
        <v>33310.68</v>
      </c>
      <c r="F2569" s="123">
        <f t="shared" si="999"/>
        <v>40159.360000000001</v>
      </c>
      <c r="G2569" s="206"/>
      <c r="H2569" s="183"/>
      <c r="I2569" s="182">
        <f t="shared" si="1000"/>
        <v>0</v>
      </c>
      <c r="J2569" s="182">
        <f t="shared" si="1001"/>
        <v>0</v>
      </c>
      <c r="K2569" s="179"/>
      <c r="L2569" s="183">
        <f t="shared" si="1002"/>
        <v>0</v>
      </c>
      <c r="M2569" s="183">
        <f t="shared" si="1002"/>
        <v>0</v>
      </c>
      <c r="N2569" s="184">
        <f t="shared" si="1003"/>
        <v>0</v>
      </c>
      <c r="O2569" s="184">
        <f t="shared" si="1004"/>
        <v>0</v>
      </c>
      <c r="P2569" s="181"/>
      <c r="Q2569" s="198"/>
      <c r="R2569" s="197" t="str">
        <f t="shared" ref="R2569:R2634" si="1005">IF(Q2569="X","x",IF(Q2569="xx","x",IF(O2569&gt;0,"x","")))</f>
        <v/>
      </c>
      <c r="S2569" s="197" t="str">
        <f t="shared" si="983"/>
        <v/>
      </c>
    </row>
    <row r="2570" spans="1:19" ht="25.5" hidden="1">
      <c r="A2570" s="200" t="s">
        <v>2791</v>
      </c>
      <c r="B2570" s="205" t="s">
        <v>230</v>
      </c>
      <c r="C2570" s="127" t="s">
        <v>2792</v>
      </c>
      <c r="D2570" s="121" t="s">
        <v>274</v>
      </c>
      <c r="E2570" s="122">
        <v>5550.69</v>
      </c>
      <c r="F2570" s="123">
        <f t="shared" si="999"/>
        <v>6691.91</v>
      </c>
      <c r="G2570" s="206"/>
      <c r="H2570" s="183"/>
      <c r="I2570" s="182">
        <f t="shared" si="1000"/>
        <v>0</v>
      </c>
      <c r="J2570" s="182">
        <f t="shared" si="1001"/>
        <v>0</v>
      </c>
      <c r="K2570" s="179"/>
      <c r="L2570" s="183">
        <f t="shared" si="1002"/>
        <v>0</v>
      </c>
      <c r="M2570" s="183">
        <f t="shared" si="1002"/>
        <v>0</v>
      </c>
      <c r="N2570" s="184">
        <f t="shared" si="1003"/>
        <v>0</v>
      </c>
      <c r="O2570" s="184">
        <f t="shared" si="1004"/>
        <v>0</v>
      </c>
      <c r="P2570" s="181"/>
      <c r="Q2570" s="199"/>
      <c r="R2570" s="197" t="str">
        <f t="shared" si="1005"/>
        <v/>
      </c>
      <c r="S2570" s="197" t="str">
        <f t="shared" si="983"/>
        <v/>
      </c>
    </row>
    <row r="2571" spans="1:19" ht="25.5" hidden="1">
      <c r="A2571" s="200" t="s">
        <v>2793</v>
      </c>
      <c r="B2571" s="205" t="s">
        <v>230</v>
      </c>
      <c r="C2571" s="127" t="s">
        <v>2794</v>
      </c>
      <c r="D2571" s="121" t="s">
        <v>274</v>
      </c>
      <c r="E2571" s="122">
        <v>6215.19</v>
      </c>
      <c r="F2571" s="123">
        <f t="shared" si="999"/>
        <v>7493.03</v>
      </c>
      <c r="G2571" s="206"/>
      <c r="H2571" s="183"/>
      <c r="I2571" s="182">
        <f t="shared" si="1000"/>
        <v>0</v>
      </c>
      <c r="J2571" s="182">
        <f t="shared" si="1001"/>
        <v>0</v>
      </c>
      <c r="K2571" s="179"/>
      <c r="L2571" s="183">
        <f t="shared" si="1002"/>
        <v>0</v>
      </c>
      <c r="M2571" s="183">
        <f t="shared" si="1002"/>
        <v>0</v>
      </c>
      <c r="N2571" s="184">
        <f t="shared" si="1003"/>
        <v>0</v>
      </c>
      <c r="O2571" s="184">
        <f t="shared" si="1004"/>
        <v>0</v>
      </c>
      <c r="P2571" s="181"/>
      <c r="Q2571" s="198"/>
      <c r="R2571" s="197" t="str">
        <f t="shared" si="1005"/>
        <v/>
      </c>
      <c r="S2571" s="197" t="str">
        <f t="shared" si="983"/>
        <v/>
      </c>
    </row>
    <row r="2572" spans="1:19" ht="25.5" hidden="1">
      <c r="A2572" s="200" t="s">
        <v>2795</v>
      </c>
      <c r="B2572" s="205" t="s">
        <v>230</v>
      </c>
      <c r="C2572" s="127" t="s">
        <v>2796</v>
      </c>
      <c r="D2572" s="121" t="s">
        <v>274</v>
      </c>
      <c r="E2572" s="122">
        <v>45644.480000000003</v>
      </c>
      <c r="F2572" s="123">
        <f t="shared" si="999"/>
        <v>55028.99</v>
      </c>
      <c r="G2572" s="206"/>
      <c r="H2572" s="183"/>
      <c r="I2572" s="182">
        <f t="shared" si="1000"/>
        <v>0</v>
      </c>
      <c r="J2572" s="182">
        <f t="shared" si="1001"/>
        <v>0</v>
      </c>
      <c r="K2572" s="179"/>
      <c r="L2572" s="183">
        <f t="shared" si="1002"/>
        <v>0</v>
      </c>
      <c r="M2572" s="183">
        <f t="shared" si="1002"/>
        <v>0</v>
      </c>
      <c r="N2572" s="184">
        <f t="shared" si="1003"/>
        <v>0</v>
      </c>
      <c r="O2572" s="184">
        <f t="shared" si="1004"/>
        <v>0</v>
      </c>
      <c r="P2572" s="181"/>
      <c r="Q2572" s="199"/>
      <c r="R2572" s="197" t="str">
        <f t="shared" si="1005"/>
        <v/>
      </c>
      <c r="S2572" s="197" t="str">
        <f t="shared" si="983"/>
        <v/>
      </c>
    </row>
    <row r="2573" spans="1:19" ht="25.5" hidden="1">
      <c r="A2573" s="200" t="s">
        <v>2797</v>
      </c>
      <c r="B2573" s="205" t="s">
        <v>230</v>
      </c>
      <c r="C2573" s="127" t="s">
        <v>2798</v>
      </c>
      <c r="D2573" s="121" t="s">
        <v>274</v>
      </c>
      <c r="E2573" s="122">
        <v>63848.04</v>
      </c>
      <c r="F2573" s="123">
        <f t="shared" si="999"/>
        <v>76975.199999999997</v>
      </c>
      <c r="G2573" s="206"/>
      <c r="H2573" s="183"/>
      <c r="I2573" s="182">
        <f t="shared" si="1000"/>
        <v>0</v>
      </c>
      <c r="J2573" s="182">
        <f t="shared" si="1001"/>
        <v>0</v>
      </c>
      <c r="K2573" s="179"/>
      <c r="L2573" s="183">
        <f t="shared" si="1002"/>
        <v>0</v>
      </c>
      <c r="M2573" s="183">
        <f t="shared" si="1002"/>
        <v>0</v>
      </c>
      <c r="N2573" s="184">
        <f t="shared" si="1003"/>
        <v>0</v>
      </c>
      <c r="O2573" s="184">
        <f t="shared" si="1004"/>
        <v>0</v>
      </c>
      <c r="P2573" s="181"/>
      <c r="Q2573" s="198"/>
      <c r="R2573" s="197" t="str">
        <f t="shared" si="1005"/>
        <v/>
      </c>
      <c r="S2573" s="197" t="str">
        <f t="shared" si="983"/>
        <v/>
      </c>
    </row>
    <row r="2574" spans="1:19" hidden="1">
      <c r="A2574" s="200" t="s">
        <v>2799</v>
      </c>
      <c r="B2574" s="205"/>
      <c r="C2574" s="127" t="s">
        <v>2800</v>
      </c>
      <c r="D2574" s="121"/>
      <c r="E2574" s="276"/>
      <c r="F2574" s="277"/>
      <c r="G2574" s="253"/>
      <c r="H2574" s="253"/>
      <c r="I2574" s="254"/>
      <c r="J2574" s="255"/>
      <c r="K2574" s="179"/>
      <c r="L2574" s="290"/>
      <c r="M2574" s="253"/>
      <c r="N2574" s="254"/>
      <c r="O2574" s="255"/>
      <c r="P2574" s="181"/>
      <c r="Q2574" s="198" t="str">
        <f>IF(OR(SUM(J2575:J2576)&gt;0,SUM(O2575:O2576)&gt;0),"xx","")</f>
        <v/>
      </c>
      <c r="R2574" s="197" t="str">
        <f t="shared" si="1005"/>
        <v/>
      </c>
      <c r="S2574" s="197" t="str">
        <f t="shared" si="983"/>
        <v/>
      </c>
    </row>
    <row r="2575" spans="1:19" hidden="1">
      <c r="A2575" s="200" t="s">
        <v>2801</v>
      </c>
      <c r="B2575" s="205" t="s">
        <v>230</v>
      </c>
      <c r="C2575" s="127" t="s">
        <v>2802</v>
      </c>
      <c r="D2575" s="121" t="s">
        <v>274</v>
      </c>
      <c r="E2575" s="122">
        <v>27.34</v>
      </c>
      <c r="F2575" s="123">
        <f>IF(E2575=0,0,ROUND(E2575*(1+E$10)*(1-E$11),2))</f>
        <v>32.96</v>
      </c>
      <c r="G2575" s="206"/>
      <c r="H2575" s="183"/>
      <c r="I2575" s="182">
        <f t="shared" ref="I2575:I2576" si="1006">IF(ISBLANK(E2575),0,ROUND(F2575*G2575,2))</f>
        <v>0</v>
      </c>
      <c r="J2575" s="182">
        <f t="shared" ref="J2575:J2576" si="1007">IF(ISBLANK(G2575),0,ROUND(G2575*H2575,2))</f>
        <v>0</v>
      </c>
      <c r="K2575" s="179"/>
      <c r="L2575" s="183">
        <f t="shared" ref="L2575:M2576" si="1008">G2575</f>
        <v>0</v>
      </c>
      <c r="M2575" s="183">
        <f t="shared" si="1008"/>
        <v>0</v>
      </c>
      <c r="N2575" s="184">
        <f t="shared" ref="N2575:N2576" si="1009">IF(ISBLANK(E2575),0,ROUND(F2575*L2575,2))</f>
        <v>0</v>
      </c>
      <c r="O2575" s="184">
        <f t="shared" ref="O2575:O2576" si="1010">IF(ISBLANK(L2575),0,ROUND(L2575*M2575,2))</f>
        <v>0</v>
      </c>
      <c r="P2575" s="181"/>
      <c r="Q2575" s="199"/>
      <c r="R2575" s="197" t="str">
        <f t="shared" si="1005"/>
        <v/>
      </c>
      <c r="S2575" s="197" t="str">
        <f t="shared" si="983"/>
        <v/>
      </c>
    </row>
    <row r="2576" spans="1:19" ht="25.5" hidden="1">
      <c r="A2576" s="200" t="s">
        <v>2803</v>
      </c>
      <c r="B2576" s="205" t="s">
        <v>230</v>
      </c>
      <c r="C2576" s="127" t="s">
        <v>2804</v>
      </c>
      <c r="D2576" s="121" t="s">
        <v>274</v>
      </c>
      <c r="E2576" s="122">
        <v>83.21</v>
      </c>
      <c r="F2576" s="123">
        <f>IF(E2576=0,0,ROUND(E2576*(1+E$10)*(1-E$11),2))</f>
        <v>100.32</v>
      </c>
      <c r="G2576" s="206"/>
      <c r="H2576" s="183"/>
      <c r="I2576" s="182">
        <f t="shared" si="1006"/>
        <v>0</v>
      </c>
      <c r="J2576" s="182">
        <f t="shared" si="1007"/>
        <v>0</v>
      </c>
      <c r="K2576" s="179"/>
      <c r="L2576" s="183">
        <f t="shared" si="1008"/>
        <v>0</v>
      </c>
      <c r="M2576" s="183">
        <f t="shared" si="1008"/>
        <v>0</v>
      </c>
      <c r="N2576" s="184">
        <f t="shared" si="1009"/>
        <v>0</v>
      </c>
      <c r="O2576" s="184">
        <f t="shared" si="1010"/>
        <v>0</v>
      </c>
      <c r="P2576" s="181"/>
      <c r="Q2576" s="199"/>
      <c r="R2576" s="197" t="str">
        <f t="shared" si="1005"/>
        <v/>
      </c>
      <c r="S2576" s="197" t="str">
        <f t="shared" si="983"/>
        <v/>
      </c>
    </row>
    <row r="2577" spans="1:19" hidden="1">
      <c r="A2577" s="200" t="s">
        <v>2805</v>
      </c>
      <c r="B2577" s="205"/>
      <c r="C2577" s="127" t="s">
        <v>2806</v>
      </c>
      <c r="D2577" s="121"/>
      <c r="E2577" s="276"/>
      <c r="F2577" s="277"/>
      <c r="G2577" s="253"/>
      <c r="H2577" s="253"/>
      <c r="I2577" s="254"/>
      <c r="J2577" s="255"/>
      <c r="K2577" s="179"/>
      <c r="L2577" s="290"/>
      <c r="M2577" s="253"/>
      <c r="N2577" s="254"/>
      <c r="O2577" s="255"/>
      <c r="P2577" s="181"/>
      <c r="Q2577" s="198" t="str">
        <f>IF(OR(SUM(J2577)&gt;0,SUM(O2577)&gt;0),"xx","")</f>
        <v/>
      </c>
      <c r="R2577" s="197" t="str">
        <f t="shared" si="1005"/>
        <v/>
      </c>
      <c r="S2577" s="197" t="str">
        <f t="shared" si="983"/>
        <v/>
      </c>
    </row>
    <row r="2578" spans="1:19" hidden="1">
      <c r="A2578" s="200" t="s">
        <v>2807</v>
      </c>
      <c r="B2578" s="205"/>
      <c r="C2578" s="127" t="s">
        <v>2808</v>
      </c>
      <c r="D2578" s="121"/>
      <c r="E2578" s="276"/>
      <c r="F2578" s="277"/>
      <c r="G2578" s="253"/>
      <c r="H2578" s="253"/>
      <c r="I2578" s="254"/>
      <c r="J2578" s="255"/>
      <c r="K2578" s="179"/>
      <c r="L2578" s="290"/>
      <c r="M2578" s="253"/>
      <c r="N2578" s="254"/>
      <c r="O2578" s="255"/>
      <c r="P2578" s="181"/>
      <c r="Q2578" s="198" t="str">
        <f>IF(OR(SUM(J2579:J2624)&gt;0,SUM(O2579:O2624)&gt;0),"xx","")</f>
        <v/>
      </c>
      <c r="R2578" s="197" t="str">
        <f t="shared" si="1005"/>
        <v/>
      </c>
      <c r="S2578" s="197" t="str">
        <f t="shared" si="983"/>
        <v/>
      </c>
    </row>
    <row r="2579" spans="1:19" ht="25.5" hidden="1">
      <c r="A2579" s="200">
        <v>100619</v>
      </c>
      <c r="B2579" s="205" t="s">
        <v>230</v>
      </c>
      <c r="C2579" s="127" t="s">
        <v>2809</v>
      </c>
      <c r="D2579" s="121" t="s">
        <v>274</v>
      </c>
      <c r="E2579" s="122">
        <v>341.73</v>
      </c>
      <c r="F2579" s="123">
        <f t="shared" ref="F2579:F2624" si="1011">IF(E2579=0,0,ROUND(E2579*(1+E$10)*(1-E$11),2))</f>
        <v>411.99</v>
      </c>
      <c r="G2579" s="206"/>
      <c r="H2579" s="183"/>
      <c r="I2579" s="182">
        <f t="shared" ref="I2579:I2624" si="1012">IF(ISBLANK(E2579),0,ROUND(F2579*G2579,2))</f>
        <v>0</v>
      </c>
      <c r="J2579" s="182">
        <f t="shared" ref="J2579:J2624" si="1013">IF(ISBLANK(G2579),0,ROUND(G2579*H2579,2))</f>
        <v>0</v>
      </c>
      <c r="K2579" s="179"/>
      <c r="L2579" s="183">
        <f t="shared" ref="L2579:M2624" si="1014">G2579</f>
        <v>0</v>
      </c>
      <c r="M2579" s="183">
        <f t="shared" si="1014"/>
        <v>0</v>
      </c>
      <c r="N2579" s="184">
        <f t="shared" ref="N2579:N2624" si="1015">IF(ISBLANK(E2579),0,ROUND(F2579*L2579,2))</f>
        <v>0</v>
      </c>
      <c r="O2579" s="184">
        <f t="shared" ref="O2579:O2624" si="1016">IF(ISBLANK(L2579),0,ROUND(L2579*M2579,2))</f>
        <v>0</v>
      </c>
      <c r="P2579" s="181"/>
      <c r="Q2579" s="199"/>
      <c r="R2579" s="197" t="str">
        <f t="shared" si="1005"/>
        <v/>
      </c>
      <c r="S2579" s="197" t="str">
        <f t="shared" si="983"/>
        <v/>
      </c>
    </row>
    <row r="2580" spans="1:19" ht="25.5" hidden="1">
      <c r="A2580" s="200">
        <v>100620</v>
      </c>
      <c r="B2580" s="205" t="s">
        <v>230</v>
      </c>
      <c r="C2580" s="127" t="s">
        <v>2810</v>
      </c>
      <c r="D2580" s="121" t="s">
        <v>274</v>
      </c>
      <c r="E2580" s="122">
        <v>1954.69</v>
      </c>
      <c r="F2580" s="123">
        <f t="shared" si="1011"/>
        <v>2356.5700000000002</v>
      </c>
      <c r="G2580" s="206"/>
      <c r="H2580" s="183"/>
      <c r="I2580" s="182">
        <f t="shared" si="1012"/>
        <v>0</v>
      </c>
      <c r="J2580" s="182">
        <f t="shared" si="1013"/>
        <v>0</v>
      </c>
      <c r="K2580" s="179"/>
      <c r="L2580" s="183">
        <f t="shared" si="1014"/>
        <v>0</v>
      </c>
      <c r="M2580" s="183">
        <f t="shared" si="1014"/>
        <v>0</v>
      </c>
      <c r="N2580" s="184">
        <f t="shared" si="1015"/>
        <v>0</v>
      </c>
      <c r="O2580" s="184">
        <f t="shared" si="1016"/>
        <v>0</v>
      </c>
      <c r="P2580" s="181"/>
      <c r="Q2580" s="199"/>
      <c r="R2580" s="197" t="str">
        <f t="shared" si="1005"/>
        <v/>
      </c>
      <c r="S2580" s="197" t="str">
        <f t="shared" si="983"/>
        <v/>
      </c>
    </row>
    <row r="2581" spans="1:19" ht="25.5" hidden="1">
      <c r="A2581" s="200">
        <v>100621</v>
      </c>
      <c r="B2581" s="205" t="s">
        <v>230</v>
      </c>
      <c r="C2581" s="127" t="s">
        <v>2811</v>
      </c>
      <c r="D2581" s="121" t="s">
        <v>274</v>
      </c>
      <c r="E2581" s="122">
        <v>2200.12</v>
      </c>
      <c r="F2581" s="123">
        <f t="shared" si="1011"/>
        <v>2652.46</v>
      </c>
      <c r="G2581" s="206"/>
      <c r="H2581" s="183"/>
      <c r="I2581" s="182">
        <f t="shared" si="1012"/>
        <v>0</v>
      </c>
      <c r="J2581" s="182">
        <f t="shared" si="1013"/>
        <v>0</v>
      </c>
      <c r="K2581" s="179"/>
      <c r="L2581" s="183">
        <f t="shared" si="1014"/>
        <v>0</v>
      </c>
      <c r="M2581" s="183">
        <f t="shared" si="1014"/>
        <v>0</v>
      </c>
      <c r="N2581" s="184">
        <f t="shared" si="1015"/>
        <v>0</v>
      </c>
      <c r="O2581" s="184">
        <f t="shared" si="1016"/>
        <v>0</v>
      </c>
      <c r="P2581" s="181"/>
      <c r="Q2581" s="199"/>
      <c r="R2581" s="197" t="str">
        <f t="shared" si="1005"/>
        <v/>
      </c>
      <c r="S2581" s="197" t="str">
        <f t="shared" si="983"/>
        <v/>
      </c>
    </row>
    <row r="2582" spans="1:19" ht="25.5" hidden="1">
      <c r="A2582" s="200">
        <v>100622</v>
      </c>
      <c r="B2582" s="205" t="s">
        <v>230</v>
      </c>
      <c r="C2582" s="127" t="s">
        <v>2812</v>
      </c>
      <c r="D2582" s="121" t="s">
        <v>274</v>
      </c>
      <c r="E2582" s="122">
        <v>1303.5999999999999</v>
      </c>
      <c r="F2582" s="123">
        <f t="shared" si="1011"/>
        <v>1571.62</v>
      </c>
      <c r="G2582" s="206"/>
      <c r="H2582" s="183"/>
      <c r="I2582" s="182">
        <f t="shared" si="1012"/>
        <v>0</v>
      </c>
      <c r="J2582" s="182">
        <f t="shared" si="1013"/>
        <v>0</v>
      </c>
      <c r="K2582" s="179"/>
      <c r="L2582" s="183">
        <f t="shared" si="1014"/>
        <v>0</v>
      </c>
      <c r="M2582" s="183">
        <f t="shared" si="1014"/>
        <v>0</v>
      </c>
      <c r="N2582" s="184">
        <f t="shared" si="1015"/>
        <v>0</v>
      </c>
      <c r="O2582" s="184">
        <f t="shared" si="1016"/>
        <v>0</v>
      </c>
      <c r="P2582" s="181"/>
      <c r="Q2582" s="199"/>
      <c r="R2582" s="197" t="str">
        <f t="shared" si="1005"/>
        <v/>
      </c>
      <c r="S2582" s="197" t="str">
        <f t="shared" si="983"/>
        <v/>
      </c>
    </row>
    <row r="2583" spans="1:19" ht="25.5" hidden="1">
      <c r="A2583" s="200">
        <v>100623</v>
      </c>
      <c r="B2583" s="205" t="s">
        <v>230</v>
      </c>
      <c r="C2583" s="127" t="s">
        <v>2813</v>
      </c>
      <c r="D2583" s="121" t="s">
        <v>274</v>
      </c>
      <c r="E2583" s="122">
        <v>1405.31</v>
      </c>
      <c r="F2583" s="123">
        <f t="shared" si="1011"/>
        <v>1694.24</v>
      </c>
      <c r="G2583" s="206"/>
      <c r="H2583" s="183"/>
      <c r="I2583" s="182">
        <f t="shared" si="1012"/>
        <v>0</v>
      </c>
      <c r="J2583" s="182">
        <f t="shared" si="1013"/>
        <v>0</v>
      </c>
      <c r="K2583" s="179"/>
      <c r="L2583" s="183">
        <f t="shared" si="1014"/>
        <v>0</v>
      </c>
      <c r="M2583" s="183">
        <f t="shared" si="1014"/>
        <v>0</v>
      </c>
      <c r="N2583" s="184">
        <f t="shared" si="1015"/>
        <v>0</v>
      </c>
      <c r="O2583" s="184">
        <f t="shared" si="1016"/>
        <v>0</v>
      </c>
      <c r="P2583" s="181"/>
      <c r="Q2583" s="199"/>
      <c r="R2583" s="197" t="str">
        <f t="shared" si="1005"/>
        <v/>
      </c>
      <c r="S2583" s="197" t="str">
        <f t="shared" si="983"/>
        <v/>
      </c>
    </row>
    <row r="2584" spans="1:19" ht="38.25" hidden="1">
      <c r="A2584" s="200">
        <v>100578</v>
      </c>
      <c r="B2584" s="205" t="s">
        <v>230</v>
      </c>
      <c r="C2584" s="127" t="s">
        <v>2814</v>
      </c>
      <c r="D2584" s="121" t="s">
        <v>274</v>
      </c>
      <c r="E2584" s="122">
        <v>261.27</v>
      </c>
      <c r="F2584" s="123">
        <f t="shared" si="1011"/>
        <v>314.99</v>
      </c>
      <c r="G2584" s="206"/>
      <c r="H2584" s="183"/>
      <c r="I2584" s="182">
        <f t="shared" si="1012"/>
        <v>0</v>
      </c>
      <c r="J2584" s="182">
        <f t="shared" si="1013"/>
        <v>0</v>
      </c>
      <c r="K2584" s="179"/>
      <c r="L2584" s="183">
        <f t="shared" si="1014"/>
        <v>0</v>
      </c>
      <c r="M2584" s="183">
        <f t="shared" si="1014"/>
        <v>0</v>
      </c>
      <c r="N2584" s="184">
        <f t="shared" si="1015"/>
        <v>0</v>
      </c>
      <c r="O2584" s="184">
        <f t="shared" si="1016"/>
        <v>0</v>
      </c>
      <c r="P2584" s="181"/>
      <c r="Q2584" s="199"/>
      <c r="R2584" s="197" t="str">
        <f t="shared" si="1005"/>
        <v/>
      </c>
      <c r="S2584" s="197" t="str">
        <f t="shared" si="983"/>
        <v/>
      </c>
    </row>
    <row r="2585" spans="1:19" ht="38.25" hidden="1">
      <c r="A2585" s="200">
        <v>100579</v>
      </c>
      <c r="B2585" s="205" t="s">
        <v>230</v>
      </c>
      <c r="C2585" s="127" t="s">
        <v>2815</v>
      </c>
      <c r="D2585" s="121" t="s">
        <v>274</v>
      </c>
      <c r="E2585" s="122">
        <v>285.26</v>
      </c>
      <c r="F2585" s="123">
        <f t="shared" si="1011"/>
        <v>343.91</v>
      </c>
      <c r="G2585" s="206"/>
      <c r="H2585" s="183"/>
      <c r="I2585" s="182">
        <f t="shared" si="1012"/>
        <v>0</v>
      </c>
      <c r="J2585" s="182">
        <f t="shared" si="1013"/>
        <v>0</v>
      </c>
      <c r="K2585" s="179"/>
      <c r="L2585" s="183">
        <f t="shared" si="1014"/>
        <v>0</v>
      </c>
      <c r="M2585" s="183">
        <f t="shared" si="1014"/>
        <v>0</v>
      </c>
      <c r="N2585" s="184">
        <f t="shared" si="1015"/>
        <v>0</v>
      </c>
      <c r="O2585" s="184">
        <f t="shared" si="1016"/>
        <v>0</v>
      </c>
      <c r="P2585" s="181"/>
      <c r="Q2585" s="199"/>
      <c r="R2585" s="197" t="str">
        <f t="shared" si="1005"/>
        <v/>
      </c>
      <c r="S2585" s="197" t="str">
        <f t="shared" si="983"/>
        <v/>
      </c>
    </row>
    <row r="2586" spans="1:19" ht="38.25" hidden="1">
      <c r="A2586" s="200">
        <v>100580</v>
      </c>
      <c r="B2586" s="205" t="s">
        <v>230</v>
      </c>
      <c r="C2586" s="127" t="s">
        <v>2816</v>
      </c>
      <c r="D2586" s="121" t="s">
        <v>274</v>
      </c>
      <c r="E2586" s="122">
        <v>323.58</v>
      </c>
      <c r="F2586" s="123">
        <f t="shared" si="1011"/>
        <v>390.11</v>
      </c>
      <c r="G2586" s="206"/>
      <c r="H2586" s="183"/>
      <c r="I2586" s="182">
        <f t="shared" si="1012"/>
        <v>0</v>
      </c>
      <c r="J2586" s="182">
        <f t="shared" si="1013"/>
        <v>0</v>
      </c>
      <c r="K2586" s="179"/>
      <c r="L2586" s="183">
        <f t="shared" si="1014"/>
        <v>0</v>
      </c>
      <c r="M2586" s="183">
        <f t="shared" si="1014"/>
        <v>0</v>
      </c>
      <c r="N2586" s="184">
        <f t="shared" si="1015"/>
        <v>0</v>
      </c>
      <c r="O2586" s="184">
        <f t="shared" si="1016"/>
        <v>0</v>
      </c>
      <c r="P2586" s="181"/>
      <c r="Q2586" s="199"/>
      <c r="R2586" s="197" t="str">
        <f t="shared" si="1005"/>
        <v/>
      </c>
      <c r="S2586" s="197" t="str">
        <f t="shared" si="983"/>
        <v/>
      </c>
    </row>
    <row r="2587" spans="1:19" ht="38.25" hidden="1">
      <c r="A2587" s="200">
        <v>100581</v>
      </c>
      <c r="B2587" s="205" t="s">
        <v>230</v>
      </c>
      <c r="C2587" s="127" t="s">
        <v>2817</v>
      </c>
      <c r="D2587" s="121" t="s">
        <v>274</v>
      </c>
      <c r="E2587" s="122">
        <v>297.11</v>
      </c>
      <c r="F2587" s="123">
        <f t="shared" si="1011"/>
        <v>358.2</v>
      </c>
      <c r="G2587" s="206"/>
      <c r="H2587" s="183"/>
      <c r="I2587" s="182">
        <f t="shared" si="1012"/>
        <v>0</v>
      </c>
      <c r="J2587" s="182">
        <f t="shared" si="1013"/>
        <v>0</v>
      </c>
      <c r="K2587" s="179"/>
      <c r="L2587" s="183">
        <f t="shared" si="1014"/>
        <v>0</v>
      </c>
      <c r="M2587" s="183">
        <f t="shared" si="1014"/>
        <v>0</v>
      </c>
      <c r="N2587" s="184">
        <f t="shared" si="1015"/>
        <v>0</v>
      </c>
      <c r="O2587" s="184">
        <f t="shared" si="1016"/>
        <v>0</v>
      </c>
      <c r="P2587" s="181"/>
      <c r="Q2587" s="199"/>
      <c r="R2587" s="197" t="str">
        <f t="shared" si="1005"/>
        <v/>
      </c>
      <c r="S2587" s="197" t="str">
        <f t="shared" si="983"/>
        <v/>
      </c>
    </row>
    <row r="2588" spans="1:19" ht="38.25" hidden="1">
      <c r="A2588" s="200">
        <v>100582</v>
      </c>
      <c r="B2588" s="205" t="s">
        <v>230</v>
      </c>
      <c r="C2588" s="127" t="s">
        <v>2818</v>
      </c>
      <c r="D2588" s="121" t="s">
        <v>274</v>
      </c>
      <c r="E2588" s="122">
        <v>366.3</v>
      </c>
      <c r="F2588" s="123">
        <f t="shared" si="1011"/>
        <v>441.61</v>
      </c>
      <c r="G2588" s="206"/>
      <c r="H2588" s="183"/>
      <c r="I2588" s="182">
        <f t="shared" si="1012"/>
        <v>0</v>
      </c>
      <c r="J2588" s="182">
        <f t="shared" si="1013"/>
        <v>0</v>
      </c>
      <c r="K2588" s="179"/>
      <c r="L2588" s="183">
        <f t="shared" si="1014"/>
        <v>0</v>
      </c>
      <c r="M2588" s="183">
        <f t="shared" si="1014"/>
        <v>0</v>
      </c>
      <c r="N2588" s="184">
        <f t="shared" si="1015"/>
        <v>0</v>
      </c>
      <c r="O2588" s="184">
        <f t="shared" si="1016"/>
        <v>0</v>
      </c>
      <c r="P2588" s="181"/>
      <c r="Q2588" s="199"/>
      <c r="R2588" s="197" t="str">
        <f t="shared" si="1005"/>
        <v/>
      </c>
      <c r="S2588" s="197" t="str">
        <f t="shared" si="983"/>
        <v/>
      </c>
    </row>
    <row r="2589" spans="1:19" ht="38.25" hidden="1">
      <c r="A2589" s="200">
        <v>100583</v>
      </c>
      <c r="B2589" s="205" t="s">
        <v>230</v>
      </c>
      <c r="C2589" s="127" t="s">
        <v>2819</v>
      </c>
      <c r="D2589" s="121" t="s">
        <v>274</v>
      </c>
      <c r="E2589" s="122">
        <v>310.2</v>
      </c>
      <c r="F2589" s="123">
        <f t="shared" si="1011"/>
        <v>373.98</v>
      </c>
      <c r="G2589" s="206"/>
      <c r="H2589" s="183"/>
      <c r="I2589" s="182">
        <f t="shared" si="1012"/>
        <v>0</v>
      </c>
      <c r="J2589" s="182">
        <f t="shared" si="1013"/>
        <v>0</v>
      </c>
      <c r="K2589" s="179"/>
      <c r="L2589" s="183">
        <f t="shared" si="1014"/>
        <v>0</v>
      </c>
      <c r="M2589" s="183">
        <f t="shared" si="1014"/>
        <v>0</v>
      </c>
      <c r="N2589" s="184">
        <f t="shared" si="1015"/>
        <v>0</v>
      </c>
      <c r="O2589" s="184">
        <f t="shared" si="1016"/>
        <v>0</v>
      </c>
      <c r="P2589" s="181"/>
      <c r="Q2589" s="199"/>
      <c r="R2589" s="197" t="str">
        <f t="shared" si="1005"/>
        <v/>
      </c>
      <c r="S2589" s="197" t="str">
        <f t="shared" si="983"/>
        <v/>
      </c>
    </row>
    <row r="2590" spans="1:19" ht="38.25" hidden="1">
      <c r="A2590" s="200">
        <v>100584</v>
      </c>
      <c r="B2590" s="205" t="s">
        <v>230</v>
      </c>
      <c r="C2590" s="127" t="s">
        <v>2820</v>
      </c>
      <c r="D2590" s="121" t="s">
        <v>274</v>
      </c>
      <c r="E2590" s="122">
        <v>351.72</v>
      </c>
      <c r="F2590" s="123">
        <f t="shared" si="1011"/>
        <v>424.03</v>
      </c>
      <c r="G2590" s="206"/>
      <c r="H2590" s="183"/>
      <c r="I2590" s="182">
        <f t="shared" si="1012"/>
        <v>0</v>
      </c>
      <c r="J2590" s="182">
        <f t="shared" si="1013"/>
        <v>0</v>
      </c>
      <c r="K2590" s="179"/>
      <c r="L2590" s="183">
        <f t="shared" si="1014"/>
        <v>0</v>
      </c>
      <c r="M2590" s="183">
        <f t="shared" si="1014"/>
        <v>0</v>
      </c>
      <c r="N2590" s="184">
        <f t="shared" si="1015"/>
        <v>0</v>
      </c>
      <c r="O2590" s="184">
        <f t="shared" si="1016"/>
        <v>0</v>
      </c>
      <c r="P2590" s="181"/>
      <c r="Q2590" s="199"/>
      <c r="R2590" s="197" t="str">
        <f t="shared" si="1005"/>
        <v/>
      </c>
      <c r="S2590" s="197" t="str">
        <f t="shared" si="983"/>
        <v/>
      </c>
    </row>
    <row r="2591" spans="1:19" ht="38.25" hidden="1">
      <c r="A2591" s="200">
        <v>100585</v>
      </c>
      <c r="B2591" s="205" t="s">
        <v>230</v>
      </c>
      <c r="C2591" s="127" t="s">
        <v>2821</v>
      </c>
      <c r="D2591" s="121" t="s">
        <v>274</v>
      </c>
      <c r="E2591" s="122">
        <v>335.31</v>
      </c>
      <c r="F2591" s="123">
        <f t="shared" si="1011"/>
        <v>404.25</v>
      </c>
      <c r="G2591" s="206"/>
      <c r="H2591" s="183"/>
      <c r="I2591" s="182">
        <f t="shared" si="1012"/>
        <v>0</v>
      </c>
      <c r="J2591" s="182">
        <f t="shared" si="1013"/>
        <v>0</v>
      </c>
      <c r="K2591" s="179"/>
      <c r="L2591" s="183">
        <f t="shared" si="1014"/>
        <v>0</v>
      </c>
      <c r="M2591" s="183">
        <f t="shared" si="1014"/>
        <v>0</v>
      </c>
      <c r="N2591" s="184">
        <f t="shared" si="1015"/>
        <v>0</v>
      </c>
      <c r="O2591" s="184">
        <f t="shared" si="1016"/>
        <v>0</v>
      </c>
      <c r="P2591" s="181"/>
      <c r="Q2591" s="199"/>
      <c r="R2591" s="197" t="str">
        <f t="shared" si="1005"/>
        <v/>
      </c>
      <c r="S2591" s="197" t="str">
        <f t="shared" si="983"/>
        <v/>
      </c>
    </row>
    <row r="2592" spans="1:19" ht="38.25" hidden="1">
      <c r="A2592" s="200">
        <v>100586</v>
      </c>
      <c r="B2592" s="205" t="s">
        <v>230</v>
      </c>
      <c r="C2592" s="127" t="s">
        <v>2822</v>
      </c>
      <c r="D2592" s="121" t="s">
        <v>274</v>
      </c>
      <c r="E2592" s="122">
        <v>401.42</v>
      </c>
      <c r="F2592" s="123">
        <f t="shared" si="1011"/>
        <v>483.95</v>
      </c>
      <c r="G2592" s="206"/>
      <c r="H2592" s="183"/>
      <c r="I2592" s="182">
        <f t="shared" si="1012"/>
        <v>0</v>
      </c>
      <c r="J2592" s="182">
        <f t="shared" si="1013"/>
        <v>0</v>
      </c>
      <c r="K2592" s="179"/>
      <c r="L2592" s="183">
        <f t="shared" si="1014"/>
        <v>0</v>
      </c>
      <c r="M2592" s="183">
        <f t="shared" si="1014"/>
        <v>0</v>
      </c>
      <c r="N2592" s="184">
        <f t="shared" si="1015"/>
        <v>0</v>
      </c>
      <c r="O2592" s="184">
        <f t="shared" si="1016"/>
        <v>0</v>
      </c>
      <c r="P2592" s="181"/>
      <c r="Q2592" s="199"/>
      <c r="R2592" s="197" t="str">
        <f t="shared" si="1005"/>
        <v/>
      </c>
      <c r="S2592" s="197" t="str">
        <f t="shared" si="983"/>
        <v/>
      </c>
    </row>
    <row r="2593" spans="1:19" ht="38.25" hidden="1">
      <c r="A2593" s="200">
        <v>100587</v>
      </c>
      <c r="B2593" s="205" t="s">
        <v>230</v>
      </c>
      <c r="C2593" s="127" t="s">
        <v>2823</v>
      </c>
      <c r="D2593" s="121" t="s">
        <v>274</v>
      </c>
      <c r="E2593" s="122">
        <v>361.77</v>
      </c>
      <c r="F2593" s="123">
        <f t="shared" si="1011"/>
        <v>436.15</v>
      </c>
      <c r="G2593" s="206"/>
      <c r="H2593" s="183"/>
      <c r="I2593" s="182">
        <f t="shared" si="1012"/>
        <v>0</v>
      </c>
      <c r="J2593" s="182">
        <f t="shared" si="1013"/>
        <v>0</v>
      </c>
      <c r="K2593" s="179"/>
      <c r="L2593" s="183">
        <f t="shared" si="1014"/>
        <v>0</v>
      </c>
      <c r="M2593" s="183">
        <f t="shared" si="1014"/>
        <v>0</v>
      </c>
      <c r="N2593" s="184">
        <f t="shared" si="1015"/>
        <v>0</v>
      </c>
      <c r="O2593" s="184">
        <f t="shared" si="1016"/>
        <v>0</v>
      </c>
      <c r="P2593" s="181"/>
      <c r="Q2593" s="199"/>
      <c r="R2593" s="197" t="str">
        <f t="shared" si="1005"/>
        <v/>
      </c>
      <c r="S2593" s="197" t="str">
        <f t="shared" si="983"/>
        <v/>
      </c>
    </row>
    <row r="2594" spans="1:19" ht="38.25" hidden="1">
      <c r="A2594" s="200">
        <v>100588</v>
      </c>
      <c r="B2594" s="205" t="s">
        <v>230</v>
      </c>
      <c r="C2594" s="127" t="s">
        <v>2824</v>
      </c>
      <c r="D2594" s="121" t="s">
        <v>274</v>
      </c>
      <c r="E2594" s="122">
        <v>413.13</v>
      </c>
      <c r="F2594" s="123">
        <f t="shared" si="1011"/>
        <v>498.07</v>
      </c>
      <c r="G2594" s="206"/>
      <c r="H2594" s="183"/>
      <c r="I2594" s="182">
        <f t="shared" si="1012"/>
        <v>0</v>
      </c>
      <c r="J2594" s="182">
        <f t="shared" si="1013"/>
        <v>0</v>
      </c>
      <c r="K2594" s="179"/>
      <c r="L2594" s="183">
        <f t="shared" si="1014"/>
        <v>0</v>
      </c>
      <c r="M2594" s="183">
        <f t="shared" si="1014"/>
        <v>0</v>
      </c>
      <c r="N2594" s="184">
        <f t="shared" si="1015"/>
        <v>0</v>
      </c>
      <c r="O2594" s="184">
        <f t="shared" si="1016"/>
        <v>0</v>
      </c>
      <c r="P2594" s="181"/>
      <c r="Q2594" s="199"/>
      <c r="R2594" s="197" t="str">
        <f t="shared" si="1005"/>
        <v/>
      </c>
      <c r="S2594" s="197" t="str">
        <f t="shared" si="983"/>
        <v/>
      </c>
    </row>
    <row r="2595" spans="1:19" ht="38.25" hidden="1">
      <c r="A2595" s="200">
        <v>100589</v>
      </c>
      <c r="B2595" s="205" t="s">
        <v>230</v>
      </c>
      <c r="C2595" s="127" t="s">
        <v>2825</v>
      </c>
      <c r="D2595" s="121" t="s">
        <v>274</v>
      </c>
      <c r="E2595" s="122">
        <v>410.89</v>
      </c>
      <c r="F2595" s="123">
        <f t="shared" si="1011"/>
        <v>495.37</v>
      </c>
      <c r="G2595" s="206"/>
      <c r="H2595" s="183"/>
      <c r="I2595" s="182">
        <f t="shared" si="1012"/>
        <v>0</v>
      </c>
      <c r="J2595" s="182">
        <f t="shared" si="1013"/>
        <v>0</v>
      </c>
      <c r="K2595" s="179"/>
      <c r="L2595" s="183">
        <f t="shared" si="1014"/>
        <v>0</v>
      </c>
      <c r="M2595" s="183">
        <f t="shared" si="1014"/>
        <v>0</v>
      </c>
      <c r="N2595" s="184">
        <f t="shared" si="1015"/>
        <v>0</v>
      </c>
      <c r="O2595" s="184">
        <f t="shared" si="1016"/>
        <v>0</v>
      </c>
      <c r="P2595" s="181"/>
      <c r="Q2595" s="199"/>
      <c r="R2595" s="197" t="str">
        <f t="shared" si="1005"/>
        <v/>
      </c>
      <c r="S2595" s="197" t="str">
        <f t="shared" si="983"/>
        <v/>
      </c>
    </row>
    <row r="2596" spans="1:19" ht="38.25" hidden="1">
      <c r="A2596" s="200">
        <v>100590</v>
      </c>
      <c r="B2596" s="205" t="s">
        <v>230</v>
      </c>
      <c r="C2596" s="127" t="s">
        <v>2826</v>
      </c>
      <c r="D2596" s="121" t="s">
        <v>274</v>
      </c>
      <c r="E2596" s="122">
        <v>461.86</v>
      </c>
      <c r="F2596" s="123">
        <f t="shared" si="1011"/>
        <v>556.82000000000005</v>
      </c>
      <c r="G2596" s="206"/>
      <c r="H2596" s="183"/>
      <c r="I2596" s="182">
        <f t="shared" si="1012"/>
        <v>0</v>
      </c>
      <c r="J2596" s="182">
        <f t="shared" si="1013"/>
        <v>0</v>
      </c>
      <c r="K2596" s="179"/>
      <c r="L2596" s="183">
        <f t="shared" si="1014"/>
        <v>0</v>
      </c>
      <c r="M2596" s="183">
        <f t="shared" si="1014"/>
        <v>0</v>
      </c>
      <c r="N2596" s="184">
        <f t="shared" si="1015"/>
        <v>0</v>
      </c>
      <c r="O2596" s="184">
        <f t="shared" si="1016"/>
        <v>0</v>
      </c>
      <c r="P2596" s="181"/>
      <c r="Q2596" s="199"/>
      <c r="R2596" s="197" t="str">
        <f t="shared" si="1005"/>
        <v/>
      </c>
      <c r="S2596" s="197" t="str">
        <f t="shared" si="983"/>
        <v/>
      </c>
    </row>
    <row r="2597" spans="1:19" ht="38.25" hidden="1">
      <c r="A2597" s="200">
        <v>100591</v>
      </c>
      <c r="B2597" s="205" t="s">
        <v>230</v>
      </c>
      <c r="C2597" s="127" t="s">
        <v>2827</v>
      </c>
      <c r="D2597" s="121" t="s">
        <v>274</v>
      </c>
      <c r="E2597" s="122">
        <v>401.58</v>
      </c>
      <c r="F2597" s="123">
        <f t="shared" si="1011"/>
        <v>484.14</v>
      </c>
      <c r="G2597" s="206"/>
      <c r="H2597" s="183"/>
      <c r="I2597" s="182">
        <f t="shared" si="1012"/>
        <v>0</v>
      </c>
      <c r="J2597" s="182">
        <f t="shared" si="1013"/>
        <v>0</v>
      </c>
      <c r="K2597" s="179"/>
      <c r="L2597" s="183">
        <f t="shared" si="1014"/>
        <v>0</v>
      </c>
      <c r="M2597" s="183">
        <f t="shared" si="1014"/>
        <v>0</v>
      </c>
      <c r="N2597" s="184">
        <f t="shared" si="1015"/>
        <v>0</v>
      </c>
      <c r="O2597" s="184">
        <f t="shared" si="1016"/>
        <v>0</v>
      </c>
      <c r="P2597" s="181"/>
      <c r="Q2597" s="199"/>
      <c r="R2597" s="197" t="str">
        <f t="shared" si="1005"/>
        <v/>
      </c>
      <c r="S2597" s="197" t="str">
        <f t="shared" si="983"/>
        <v/>
      </c>
    </row>
    <row r="2598" spans="1:19" ht="38.25" hidden="1">
      <c r="A2598" s="200">
        <v>100592</v>
      </c>
      <c r="B2598" s="205" t="s">
        <v>230</v>
      </c>
      <c r="C2598" s="127" t="s">
        <v>2828</v>
      </c>
      <c r="D2598" s="121" t="s">
        <v>274</v>
      </c>
      <c r="E2598" s="122">
        <v>443.77</v>
      </c>
      <c r="F2598" s="123">
        <f t="shared" si="1011"/>
        <v>535.01</v>
      </c>
      <c r="G2598" s="206"/>
      <c r="H2598" s="183"/>
      <c r="I2598" s="182">
        <f t="shared" si="1012"/>
        <v>0</v>
      </c>
      <c r="J2598" s="182">
        <f t="shared" si="1013"/>
        <v>0</v>
      </c>
      <c r="K2598" s="179"/>
      <c r="L2598" s="183">
        <f t="shared" si="1014"/>
        <v>0</v>
      </c>
      <c r="M2598" s="183">
        <f t="shared" si="1014"/>
        <v>0</v>
      </c>
      <c r="N2598" s="184">
        <f t="shared" si="1015"/>
        <v>0</v>
      </c>
      <c r="O2598" s="184">
        <f t="shared" si="1016"/>
        <v>0</v>
      </c>
      <c r="P2598" s="181"/>
      <c r="Q2598" s="199"/>
      <c r="R2598" s="197" t="str">
        <f t="shared" si="1005"/>
        <v/>
      </c>
      <c r="S2598" s="197" t="str">
        <f t="shared" si="983"/>
        <v/>
      </c>
    </row>
    <row r="2599" spans="1:19" ht="38.25" hidden="1">
      <c r="A2599" s="200">
        <v>100593</v>
      </c>
      <c r="B2599" s="205" t="s">
        <v>230</v>
      </c>
      <c r="C2599" s="127" t="s">
        <v>2829</v>
      </c>
      <c r="D2599" s="121" t="s">
        <v>274</v>
      </c>
      <c r="E2599" s="122">
        <v>430.31</v>
      </c>
      <c r="F2599" s="123">
        <f t="shared" si="1011"/>
        <v>518.78</v>
      </c>
      <c r="G2599" s="206"/>
      <c r="H2599" s="183"/>
      <c r="I2599" s="182">
        <f t="shared" si="1012"/>
        <v>0</v>
      </c>
      <c r="J2599" s="182">
        <f t="shared" si="1013"/>
        <v>0</v>
      </c>
      <c r="K2599" s="179"/>
      <c r="L2599" s="183">
        <f t="shared" si="1014"/>
        <v>0</v>
      </c>
      <c r="M2599" s="183">
        <f t="shared" si="1014"/>
        <v>0</v>
      </c>
      <c r="N2599" s="184">
        <f t="shared" si="1015"/>
        <v>0</v>
      </c>
      <c r="O2599" s="184">
        <f t="shared" si="1016"/>
        <v>0</v>
      </c>
      <c r="P2599" s="181"/>
      <c r="Q2599" s="199"/>
      <c r="R2599" s="197" t="str">
        <f t="shared" si="1005"/>
        <v/>
      </c>
      <c r="S2599" s="197" t="str">
        <f t="shared" si="983"/>
        <v/>
      </c>
    </row>
    <row r="2600" spans="1:19" ht="38.25" hidden="1">
      <c r="A2600" s="200">
        <v>100594</v>
      </c>
      <c r="B2600" s="205" t="s">
        <v>230</v>
      </c>
      <c r="C2600" s="127" t="s">
        <v>2830</v>
      </c>
      <c r="D2600" s="121" t="s">
        <v>274</v>
      </c>
      <c r="E2600" s="122">
        <v>501.69</v>
      </c>
      <c r="F2600" s="123">
        <f t="shared" si="1011"/>
        <v>604.84</v>
      </c>
      <c r="G2600" s="206"/>
      <c r="H2600" s="183"/>
      <c r="I2600" s="182">
        <f t="shared" si="1012"/>
        <v>0</v>
      </c>
      <c r="J2600" s="182">
        <f t="shared" si="1013"/>
        <v>0</v>
      </c>
      <c r="K2600" s="179"/>
      <c r="L2600" s="183">
        <f t="shared" si="1014"/>
        <v>0</v>
      </c>
      <c r="M2600" s="183">
        <f t="shared" si="1014"/>
        <v>0</v>
      </c>
      <c r="N2600" s="184">
        <f t="shared" si="1015"/>
        <v>0</v>
      </c>
      <c r="O2600" s="184">
        <f t="shared" si="1016"/>
        <v>0</v>
      </c>
      <c r="P2600" s="181"/>
      <c r="Q2600" s="199"/>
      <c r="R2600" s="197" t="str">
        <f t="shared" si="1005"/>
        <v/>
      </c>
      <c r="S2600" s="197" t="str">
        <f t="shared" si="983"/>
        <v/>
      </c>
    </row>
    <row r="2601" spans="1:19" ht="38.25" hidden="1">
      <c r="A2601" s="200">
        <v>100595</v>
      </c>
      <c r="B2601" s="205" t="s">
        <v>230</v>
      </c>
      <c r="C2601" s="127" t="s">
        <v>2831</v>
      </c>
      <c r="D2601" s="121" t="s">
        <v>274</v>
      </c>
      <c r="E2601" s="122">
        <v>516.62</v>
      </c>
      <c r="F2601" s="123">
        <f t="shared" si="1011"/>
        <v>622.84</v>
      </c>
      <c r="G2601" s="206"/>
      <c r="H2601" s="183"/>
      <c r="I2601" s="182">
        <f t="shared" si="1012"/>
        <v>0</v>
      </c>
      <c r="J2601" s="182">
        <f t="shared" si="1013"/>
        <v>0</v>
      </c>
      <c r="K2601" s="179"/>
      <c r="L2601" s="183">
        <f t="shared" si="1014"/>
        <v>0</v>
      </c>
      <c r="M2601" s="183">
        <f t="shared" si="1014"/>
        <v>0</v>
      </c>
      <c r="N2601" s="184">
        <f t="shared" si="1015"/>
        <v>0</v>
      </c>
      <c r="O2601" s="184">
        <f t="shared" si="1016"/>
        <v>0</v>
      </c>
      <c r="P2601" s="181"/>
      <c r="Q2601" s="199"/>
      <c r="R2601" s="197" t="str">
        <f t="shared" si="1005"/>
        <v/>
      </c>
      <c r="S2601" s="197" t="str">
        <f t="shared" si="983"/>
        <v/>
      </c>
    </row>
    <row r="2602" spans="1:19" ht="38.25" hidden="1">
      <c r="A2602" s="200">
        <v>100596</v>
      </c>
      <c r="B2602" s="205" t="s">
        <v>230</v>
      </c>
      <c r="C2602" s="127" t="s">
        <v>2832</v>
      </c>
      <c r="D2602" s="121" t="s">
        <v>274</v>
      </c>
      <c r="E2602" s="122">
        <v>612.76</v>
      </c>
      <c r="F2602" s="123">
        <f t="shared" si="1011"/>
        <v>738.74</v>
      </c>
      <c r="G2602" s="206"/>
      <c r="H2602" s="183"/>
      <c r="I2602" s="182">
        <f t="shared" si="1012"/>
        <v>0</v>
      </c>
      <c r="J2602" s="182">
        <f t="shared" si="1013"/>
        <v>0</v>
      </c>
      <c r="K2602" s="179"/>
      <c r="L2602" s="183">
        <f t="shared" si="1014"/>
        <v>0</v>
      </c>
      <c r="M2602" s="183">
        <f t="shared" si="1014"/>
        <v>0</v>
      </c>
      <c r="N2602" s="184">
        <f t="shared" si="1015"/>
        <v>0</v>
      </c>
      <c r="O2602" s="184">
        <f t="shared" si="1016"/>
        <v>0</v>
      </c>
      <c r="P2602" s="181"/>
      <c r="Q2602" s="199"/>
      <c r="R2602" s="197" t="str">
        <f t="shared" si="1005"/>
        <v/>
      </c>
      <c r="S2602" s="197" t="str">
        <f t="shared" si="983"/>
        <v/>
      </c>
    </row>
    <row r="2603" spans="1:19" ht="38.25" hidden="1">
      <c r="A2603" s="200">
        <v>100597</v>
      </c>
      <c r="B2603" s="205" t="s">
        <v>230</v>
      </c>
      <c r="C2603" s="127" t="s">
        <v>2833</v>
      </c>
      <c r="D2603" s="121" t="s">
        <v>274</v>
      </c>
      <c r="E2603" s="122">
        <v>606.91999999999996</v>
      </c>
      <c r="F2603" s="123">
        <f t="shared" si="1011"/>
        <v>731.7</v>
      </c>
      <c r="G2603" s="206"/>
      <c r="H2603" s="183"/>
      <c r="I2603" s="182">
        <f t="shared" si="1012"/>
        <v>0</v>
      </c>
      <c r="J2603" s="182">
        <f t="shared" si="1013"/>
        <v>0</v>
      </c>
      <c r="K2603" s="179"/>
      <c r="L2603" s="183">
        <f t="shared" si="1014"/>
        <v>0</v>
      </c>
      <c r="M2603" s="183">
        <f t="shared" si="1014"/>
        <v>0</v>
      </c>
      <c r="N2603" s="184">
        <f t="shared" si="1015"/>
        <v>0</v>
      </c>
      <c r="O2603" s="184">
        <f t="shared" si="1016"/>
        <v>0</v>
      </c>
      <c r="P2603" s="181"/>
      <c r="Q2603" s="199"/>
      <c r="R2603" s="197" t="str">
        <f t="shared" si="1005"/>
        <v/>
      </c>
      <c r="S2603" s="197" t="str">
        <f t="shared" si="983"/>
        <v/>
      </c>
    </row>
    <row r="2604" spans="1:19" ht="38.25" hidden="1">
      <c r="A2604" s="200">
        <v>100598</v>
      </c>
      <c r="B2604" s="205" t="s">
        <v>230</v>
      </c>
      <c r="C2604" s="127" t="s">
        <v>2834</v>
      </c>
      <c r="D2604" s="121" t="s">
        <v>274</v>
      </c>
      <c r="E2604" s="122">
        <v>686.16</v>
      </c>
      <c r="F2604" s="123">
        <f t="shared" si="1011"/>
        <v>827.23</v>
      </c>
      <c r="G2604" s="206"/>
      <c r="H2604" s="183"/>
      <c r="I2604" s="182">
        <f t="shared" si="1012"/>
        <v>0</v>
      </c>
      <c r="J2604" s="182">
        <f t="shared" si="1013"/>
        <v>0</v>
      </c>
      <c r="K2604" s="179"/>
      <c r="L2604" s="183">
        <f t="shared" si="1014"/>
        <v>0</v>
      </c>
      <c r="M2604" s="183">
        <f t="shared" si="1014"/>
        <v>0</v>
      </c>
      <c r="N2604" s="184">
        <f t="shared" si="1015"/>
        <v>0</v>
      </c>
      <c r="O2604" s="184">
        <f t="shared" si="1016"/>
        <v>0</v>
      </c>
      <c r="P2604" s="181"/>
      <c r="Q2604" s="199"/>
      <c r="R2604" s="197" t="str">
        <f t="shared" si="1005"/>
        <v/>
      </c>
      <c r="S2604" s="197" t="str">
        <f t="shared" si="983"/>
        <v/>
      </c>
    </row>
    <row r="2605" spans="1:19" ht="38.25" hidden="1">
      <c r="A2605" s="200">
        <v>100599</v>
      </c>
      <c r="B2605" s="205" t="s">
        <v>230</v>
      </c>
      <c r="C2605" s="127" t="s">
        <v>2835</v>
      </c>
      <c r="D2605" s="121" t="s">
        <v>274</v>
      </c>
      <c r="E2605" s="122">
        <v>266.97000000000003</v>
      </c>
      <c r="F2605" s="123">
        <f t="shared" si="1011"/>
        <v>321.86</v>
      </c>
      <c r="G2605" s="206"/>
      <c r="H2605" s="183"/>
      <c r="I2605" s="182">
        <f t="shared" si="1012"/>
        <v>0</v>
      </c>
      <c r="J2605" s="182">
        <f t="shared" si="1013"/>
        <v>0</v>
      </c>
      <c r="K2605" s="179"/>
      <c r="L2605" s="183">
        <f t="shared" si="1014"/>
        <v>0</v>
      </c>
      <c r="M2605" s="183">
        <f t="shared" si="1014"/>
        <v>0</v>
      </c>
      <c r="N2605" s="184">
        <f t="shared" si="1015"/>
        <v>0</v>
      </c>
      <c r="O2605" s="184">
        <f t="shared" si="1016"/>
        <v>0</v>
      </c>
      <c r="P2605" s="181"/>
      <c r="Q2605" s="199"/>
      <c r="R2605" s="197" t="str">
        <f t="shared" si="1005"/>
        <v/>
      </c>
      <c r="S2605" s="197" t="str">
        <f t="shared" si="983"/>
        <v/>
      </c>
    </row>
    <row r="2606" spans="1:19" ht="38.25" hidden="1">
      <c r="A2606" s="200">
        <v>100600</v>
      </c>
      <c r="B2606" s="205" t="s">
        <v>230</v>
      </c>
      <c r="C2606" s="127" t="s">
        <v>2836</v>
      </c>
      <c r="D2606" s="121" t="s">
        <v>274</v>
      </c>
      <c r="E2606" s="122">
        <v>332.42</v>
      </c>
      <c r="F2606" s="123">
        <f t="shared" si="1011"/>
        <v>400.77</v>
      </c>
      <c r="G2606" s="206"/>
      <c r="H2606" s="183"/>
      <c r="I2606" s="182">
        <f t="shared" si="1012"/>
        <v>0</v>
      </c>
      <c r="J2606" s="182">
        <f t="shared" si="1013"/>
        <v>0</v>
      </c>
      <c r="K2606" s="179"/>
      <c r="L2606" s="183">
        <f t="shared" si="1014"/>
        <v>0</v>
      </c>
      <c r="M2606" s="183">
        <f t="shared" si="1014"/>
        <v>0</v>
      </c>
      <c r="N2606" s="184">
        <f t="shared" si="1015"/>
        <v>0</v>
      </c>
      <c r="O2606" s="184">
        <f t="shared" si="1016"/>
        <v>0</v>
      </c>
      <c r="P2606" s="181"/>
      <c r="Q2606" s="199"/>
      <c r="R2606" s="197" t="str">
        <f t="shared" si="1005"/>
        <v/>
      </c>
      <c r="S2606" s="197" t="str">
        <f t="shared" si="983"/>
        <v/>
      </c>
    </row>
    <row r="2607" spans="1:19" ht="38.25" hidden="1">
      <c r="A2607" s="200">
        <v>100601</v>
      </c>
      <c r="B2607" s="205" t="s">
        <v>230</v>
      </c>
      <c r="C2607" s="127" t="s">
        <v>2837</v>
      </c>
      <c r="D2607" s="121" t="s">
        <v>274</v>
      </c>
      <c r="E2607" s="122">
        <v>441.11</v>
      </c>
      <c r="F2607" s="123">
        <f t="shared" si="1011"/>
        <v>531.79999999999995</v>
      </c>
      <c r="G2607" s="206"/>
      <c r="H2607" s="183"/>
      <c r="I2607" s="182">
        <f t="shared" si="1012"/>
        <v>0</v>
      </c>
      <c r="J2607" s="182">
        <f t="shared" si="1013"/>
        <v>0</v>
      </c>
      <c r="K2607" s="179"/>
      <c r="L2607" s="183">
        <f t="shared" si="1014"/>
        <v>0</v>
      </c>
      <c r="M2607" s="183">
        <f t="shared" si="1014"/>
        <v>0</v>
      </c>
      <c r="N2607" s="184">
        <f t="shared" si="1015"/>
        <v>0</v>
      </c>
      <c r="O2607" s="184">
        <f t="shared" si="1016"/>
        <v>0</v>
      </c>
      <c r="P2607" s="181"/>
      <c r="Q2607" s="199"/>
      <c r="R2607" s="197" t="str">
        <f t="shared" si="1005"/>
        <v/>
      </c>
      <c r="S2607" s="197" t="str">
        <f t="shared" ref="S2607:S2670" si="1017">IF(Q2607="X","x",IF(Q2607="xx","x",IF(OR(J2607&gt;0,O2607&gt;0),"x","")))</f>
        <v/>
      </c>
    </row>
    <row r="2608" spans="1:19" ht="38.25" hidden="1">
      <c r="A2608" s="200">
        <v>100602</v>
      </c>
      <c r="B2608" s="205" t="s">
        <v>230</v>
      </c>
      <c r="C2608" s="127" t="s">
        <v>2838</v>
      </c>
      <c r="D2608" s="121" t="s">
        <v>274</v>
      </c>
      <c r="E2608" s="122">
        <v>576.73</v>
      </c>
      <c r="F2608" s="123">
        <f t="shared" si="1011"/>
        <v>695.31</v>
      </c>
      <c r="G2608" s="206"/>
      <c r="H2608" s="183"/>
      <c r="I2608" s="182">
        <f t="shared" si="1012"/>
        <v>0</v>
      </c>
      <c r="J2608" s="182">
        <f t="shared" si="1013"/>
        <v>0</v>
      </c>
      <c r="K2608" s="179"/>
      <c r="L2608" s="183">
        <f t="shared" si="1014"/>
        <v>0</v>
      </c>
      <c r="M2608" s="183">
        <f t="shared" si="1014"/>
        <v>0</v>
      </c>
      <c r="N2608" s="184">
        <f t="shared" si="1015"/>
        <v>0</v>
      </c>
      <c r="O2608" s="184">
        <f t="shared" si="1016"/>
        <v>0</v>
      </c>
      <c r="P2608" s="181"/>
      <c r="Q2608" s="199"/>
      <c r="R2608" s="197" t="str">
        <f t="shared" si="1005"/>
        <v/>
      </c>
      <c r="S2608" s="197" t="str">
        <f t="shared" si="1017"/>
        <v/>
      </c>
    </row>
    <row r="2609" spans="1:19" ht="38.25" hidden="1">
      <c r="A2609" s="200">
        <v>100603</v>
      </c>
      <c r="B2609" s="205" t="s">
        <v>230</v>
      </c>
      <c r="C2609" s="127" t="s">
        <v>2839</v>
      </c>
      <c r="D2609" s="121" t="s">
        <v>274</v>
      </c>
      <c r="E2609" s="122">
        <v>926.2</v>
      </c>
      <c r="F2609" s="123">
        <f t="shared" si="1011"/>
        <v>1116.6300000000001</v>
      </c>
      <c r="G2609" s="206"/>
      <c r="H2609" s="183"/>
      <c r="I2609" s="182">
        <f t="shared" si="1012"/>
        <v>0</v>
      </c>
      <c r="J2609" s="182">
        <f t="shared" si="1013"/>
        <v>0</v>
      </c>
      <c r="K2609" s="179"/>
      <c r="L2609" s="183">
        <f t="shared" si="1014"/>
        <v>0</v>
      </c>
      <c r="M2609" s="183">
        <f t="shared" si="1014"/>
        <v>0</v>
      </c>
      <c r="N2609" s="184">
        <f t="shared" si="1015"/>
        <v>0</v>
      </c>
      <c r="O2609" s="184">
        <f t="shared" si="1016"/>
        <v>0</v>
      </c>
      <c r="P2609" s="181"/>
      <c r="Q2609" s="199"/>
      <c r="R2609" s="197" t="str">
        <f t="shared" si="1005"/>
        <v/>
      </c>
      <c r="S2609" s="197" t="str">
        <f t="shared" si="1017"/>
        <v/>
      </c>
    </row>
    <row r="2610" spans="1:19" ht="38.25" hidden="1">
      <c r="A2610" s="200">
        <v>100604</v>
      </c>
      <c r="B2610" s="205" t="s">
        <v>230</v>
      </c>
      <c r="C2610" s="127" t="s">
        <v>2840</v>
      </c>
      <c r="D2610" s="121" t="s">
        <v>274</v>
      </c>
      <c r="E2610" s="122">
        <v>349.81</v>
      </c>
      <c r="F2610" s="123">
        <f t="shared" si="1011"/>
        <v>421.73</v>
      </c>
      <c r="G2610" s="206"/>
      <c r="H2610" s="183"/>
      <c r="I2610" s="182">
        <f t="shared" si="1012"/>
        <v>0</v>
      </c>
      <c r="J2610" s="182">
        <f t="shared" si="1013"/>
        <v>0</v>
      </c>
      <c r="K2610" s="179"/>
      <c r="L2610" s="183">
        <f t="shared" si="1014"/>
        <v>0</v>
      </c>
      <c r="M2610" s="183">
        <f t="shared" si="1014"/>
        <v>0</v>
      </c>
      <c r="N2610" s="184">
        <f t="shared" si="1015"/>
        <v>0</v>
      </c>
      <c r="O2610" s="184">
        <f t="shared" si="1016"/>
        <v>0</v>
      </c>
      <c r="P2610" s="181"/>
      <c r="Q2610" s="199"/>
      <c r="R2610" s="197" t="str">
        <f t="shared" si="1005"/>
        <v/>
      </c>
      <c r="S2610" s="197" t="str">
        <f t="shared" si="1017"/>
        <v/>
      </c>
    </row>
    <row r="2611" spans="1:19" ht="38.25" hidden="1">
      <c r="A2611" s="200">
        <v>100605</v>
      </c>
      <c r="B2611" s="205" t="s">
        <v>230</v>
      </c>
      <c r="C2611" s="127" t="s">
        <v>2841</v>
      </c>
      <c r="D2611" s="121" t="s">
        <v>274</v>
      </c>
      <c r="E2611" s="122">
        <v>601.24</v>
      </c>
      <c r="F2611" s="123">
        <f t="shared" si="1011"/>
        <v>724.85</v>
      </c>
      <c r="G2611" s="206"/>
      <c r="H2611" s="183"/>
      <c r="I2611" s="182">
        <f t="shared" si="1012"/>
        <v>0</v>
      </c>
      <c r="J2611" s="182">
        <f t="shared" si="1013"/>
        <v>0</v>
      </c>
      <c r="K2611" s="179"/>
      <c r="L2611" s="183">
        <f t="shared" si="1014"/>
        <v>0</v>
      </c>
      <c r="M2611" s="183">
        <f t="shared" si="1014"/>
        <v>0</v>
      </c>
      <c r="N2611" s="184">
        <f t="shared" si="1015"/>
        <v>0</v>
      </c>
      <c r="O2611" s="184">
        <f t="shared" si="1016"/>
        <v>0</v>
      </c>
      <c r="P2611" s="181"/>
      <c r="Q2611" s="199"/>
      <c r="R2611" s="197" t="str">
        <f t="shared" si="1005"/>
        <v/>
      </c>
      <c r="S2611" s="197" t="str">
        <f t="shared" si="1017"/>
        <v/>
      </c>
    </row>
    <row r="2612" spans="1:19" ht="38.25" hidden="1">
      <c r="A2612" s="200">
        <v>100606</v>
      </c>
      <c r="B2612" s="205" t="s">
        <v>230</v>
      </c>
      <c r="C2612" s="127" t="s">
        <v>2842</v>
      </c>
      <c r="D2612" s="121" t="s">
        <v>274</v>
      </c>
      <c r="E2612" s="122">
        <v>960.02</v>
      </c>
      <c r="F2612" s="123">
        <f t="shared" si="1011"/>
        <v>1157.4000000000001</v>
      </c>
      <c r="G2612" s="206"/>
      <c r="H2612" s="183"/>
      <c r="I2612" s="182">
        <f t="shared" si="1012"/>
        <v>0</v>
      </c>
      <c r="J2612" s="182">
        <f t="shared" si="1013"/>
        <v>0</v>
      </c>
      <c r="K2612" s="179"/>
      <c r="L2612" s="183">
        <f t="shared" si="1014"/>
        <v>0</v>
      </c>
      <c r="M2612" s="183">
        <f t="shared" si="1014"/>
        <v>0</v>
      </c>
      <c r="N2612" s="184">
        <f t="shared" si="1015"/>
        <v>0</v>
      </c>
      <c r="O2612" s="184">
        <f t="shared" si="1016"/>
        <v>0</v>
      </c>
      <c r="P2612" s="181"/>
      <c r="Q2612" s="199"/>
      <c r="R2612" s="197" t="str">
        <f t="shared" si="1005"/>
        <v/>
      </c>
      <c r="S2612" s="197" t="str">
        <f t="shared" si="1017"/>
        <v/>
      </c>
    </row>
    <row r="2613" spans="1:19" ht="38.25" hidden="1">
      <c r="A2613" s="200">
        <v>100607</v>
      </c>
      <c r="B2613" s="205" t="s">
        <v>230</v>
      </c>
      <c r="C2613" s="127" t="s">
        <v>2843</v>
      </c>
      <c r="D2613" s="121" t="s">
        <v>274</v>
      </c>
      <c r="E2613" s="122">
        <v>357.94</v>
      </c>
      <c r="F2613" s="123">
        <f t="shared" si="1011"/>
        <v>431.53</v>
      </c>
      <c r="G2613" s="206"/>
      <c r="H2613" s="183"/>
      <c r="I2613" s="182">
        <f t="shared" si="1012"/>
        <v>0</v>
      </c>
      <c r="J2613" s="182">
        <f t="shared" si="1013"/>
        <v>0</v>
      </c>
      <c r="K2613" s="179"/>
      <c r="L2613" s="183">
        <f t="shared" si="1014"/>
        <v>0</v>
      </c>
      <c r="M2613" s="183">
        <f t="shared" si="1014"/>
        <v>0</v>
      </c>
      <c r="N2613" s="184">
        <f t="shared" si="1015"/>
        <v>0</v>
      </c>
      <c r="O2613" s="184">
        <f t="shared" si="1016"/>
        <v>0</v>
      </c>
      <c r="P2613" s="181"/>
      <c r="Q2613" s="199"/>
      <c r="R2613" s="197" t="str">
        <f t="shared" si="1005"/>
        <v/>
      </c>
      <c r="S2613" s="197" t="str">
        <f t="shared" si="1017"/>
        <v/>
      </c>
    </row>
    <row r="2614" spans="1:19" ht="38.25" hidden="1">
      <c r="A2614" s="200">
        <v>100608</v>
      </c>
      <c r="B2614" s="205" t="s">
        <v>230</v>
      </c>
      <c r="C2614" s="127" t="s">
        <v>2844</v>
      </c>
      <c r="D2614" s="121" t="s">
        <v>274</v>
      </c>
      <c r="E2614" s="122">
        <v>613.32000000000005</v>
      </c>
      <c r="F2614" s="123">
        <f t="shared" si="1011"/>
        <v>739.42</v>
      </c>
      <c r="G2614" s="206"/>
      <c r="H2614" s="183"/>
      <c r="I2614" s="182">
        <f t="shared" si="1012"/>
        <v>0</v>
      </c>
      <c r="J2614" s="182">
        <f t="shared" si="1013"/>
        <v>0</v>
      </c>
      <c r="K2614" s="179"/>
      <c r="L2614" s="183">
        <f t="shared" si="1014"/>
        <v>0</v>
      </c>
      <c r="M2614" s="183">
        <f t="shared" si="1014"/>
        <v>0</v>
      </c>
      <c r="N2614" s="184">
        <f t="shared" si="1015"/>
        <v>0</v>
      </c>
      <c r="O2614" s="184">
        <f t="shared" si="1016"/>
        <v>0</v>
      </c>
      <c r="P2614" s="181"/>
      <c r="Q2614" s="199"/>
      <c r="R2614" s="197" t="str">
        <f t="shared" si="1005"/>
        <v/>
      </c>
      <c r="S2614" s="197" t="str">
        <f t="shared" si="1017"/>
        <v/>
      </c>
    </row>
    <row r="2615" spans="1:19" ht="38.25" hidden="1">
      <c r="A2615" s="200">
        <v>100609</v>
      </c>
      <c r="B2615" s="205" t="s">
        <v>230</v>
      </c>
      <c r="C2615" s="127" t="s">
        <v>2845</v>
      </c>
      <c r="D2615" s="121" t="s">
        <v>274</v>
      </c>
      <c r="E2615" s="122">
        <v>978.42</v>
      </c>
      <c r="F2615" s="123">
        <f t="shared" si="1011"/>
        <v>1179.58</v>
      </c>
      <c r="G2615" s="206"/>
      <c r="H2615" s="183"/>
      <c r="I2615" s="182">
        <f t="shared" si="1012"/>
        <v>0</v>
      </c>
      <c r="J2615" s="182">
        <f t="shared" si="1013"/>
        <v>0</v>
      </c>
      <c r="K2615" s="179"/>
      <c r="L2615" s="183">
        <f t="shared" si="1014"/>
        <v>0</v>
      </c>
      <c r="M2615" s="183">
        <f t="shared" si="1014"/>
        <v>0</v>
      </c>
      <c r="N2615" s="184">
        <f t="shared" si="1015"/>
        <v>0</v>
      </c>
      <c r="O2615" s="184">
        <f t="shared" si="1016"/>
        <v>0</v>
      </c>
      <c r="P2615" s="181"/>
      <c r="Q2615" s="199"/>
      <c r="R2615" s="197" t="str">
        <f t="shared" si="1005"/>
        <v/>
      </c>
      <c r="S2615" s="197" t="str">
        <f t="shared" si="1017"/>
        <v/>
      </c>
    </row>
    <row r="2616" spans="1:19" ht="38.25" hidden="1">
      <c r="A2616" s="200">
        <v>100610</v>
      </c>
      <c r="B2616" s="205" t="s">
        <v>230</v>
      </c>
      <c r="C2616" s="127" t="s">
        <v>2846</v>
      </c>
      <c r="D2616" s="121" t="s">
        <v>274</v>
      </c>
      <c r="E2616" s="122">
        <v>365.97</v>
      </c>
      <c r="F2616" s="123">
        <f t="shared" si="1011"/>
        <v>441.21</v>
      </c>
      <c r="G2616" s="206"/>
      <c r="H2616" s="183"/>
      <c r="I2616" s="182">
        <f t="shared" si="1012"/>
        <v>0</v>
      </c>
      <c r="J2616" s="182">
        <f t="shared" si="1013"/>
        <v>0</v>
      </c>
      <c r="K2616" s="179"/>
      <c r="L2616" s="183">
        <f t="shared" si="1014"/>
        <v>0</v>
      </c>
      <c r="M2616" s="183">
        <f t="shared" si="1014"/>
        <v>0</v>
      </c>
      <c r="N2616" s="184">
        <f t="shared" si="1015"/>
        <v>0</v>
      </c>
      <c r="O2616" s="184">
        <f t="shared" si="1016"/>
        <v>0</v>
      </c>
      <c r="P2616" s="181"/>
      <c r="Q2616" s="199"/>
      <c r="R2616" s="197" t="str">
        <f t="shared" si="1005"/>
        <v/>
      </c>
      <c r="S2616" s="197" t="str">
        <f t="shared" si="1017"/>
        <v/>
      </c>
    </row>
    <row r="2617" spans="1:19" ht="38.25" hidden="1">
      <c r="A2617" s="200">
        <v>100611</v>
      </c>
      <c r="B2617" s="205" t="s">
        <v>230</v>
      </c>
      <c r="C2617" s="127" t="s">
        <v>2847</v>
      </c>
      <c r="D2617" s="121" t="s">
        <v>274</v>
      </c>
      <c r="E2617" s="122">
        <v>480.98</v>
      </c>
      <c r="F2617" s="123">
        <f t="shared" si="1011"/>
        <v>579.87</v>
      </c>
      <c r="G2617" s="206"/>
      <c r="H2617" s="183"/>
      <c r="I2617" s="182">
        <f t="shared" si="1012"/>
        <v>0</v>
      </c>
      <c r="J2617" s="182">
        <f t="shared" si="1013"/>
        <v>0</v>
      </c>
      <c r="K2617" s="179"/>
      <c r="L2617" s="183">
        <f t="shared" si="1014"/>
        <v>0</v>
      </c>
      <c r="M2617" s="183">
        <f t="shared" si="1014"/>
        <v>0</v>
      </c>
      <c r="N2617" s="184">
        <f t="shared" si="1015"/>
        <v>0</v>
      </c>
      <c r="O2617" s="184">
        <f t="shared" si="1016"/>
        <v>0</v>
      </c>
      <c r="P2617" s="181"/>
      <c r="Q2617" s="199"/>
      <c r="R2617" s="197" t="str">
        <f t="shared" si="1005"/>
        <v/>
      </c>
      <c r="S2617" s="197" t="str">
        <f t="shared" si="1017"/>
        <v/>
      </c>
    </row>
    <row r="2618" spans="1:19" ht="38.25" hidden="1">
      <c r="A2618" s="200">
        <v>100612</v>
      </c>
      <c r="B2618" s="205" t="s">
        <v>230</v>
      </c>
      <c r="C2618" s="127" t="s">
        <v>2848</v>
      </c>
      <c r="D2618" s="121" t="s">
        <v>274</v>
      </c>
      <c r="E2618" s="122">
        <v>625.07000000000005</v>
      </c>
      <c r="F2618" s="123">
        <f t="shared" si="1011"/>
        <v>753.58</v>
      </c>
      <c r="G2618" s="206"/>
      <c r="H2618" s="183"/>
      <c r="I2618" s="182">
        <f t="shared" si="1012"/>
        <v>0</v>
      </c>
      <c r="J2618" s="182">
        <f t="shared" si="1013"/>
        <v>0</v>
      </c>
      <c r="K2618" s="179"/>
      <c r="L2618" s="183">
        <f t="shared" si="1014"/>
        <v>0</v>
      </c>
      <c r="M2618" s="183">
        <f t="shared" si="1014"/>
        <v>0</v>
      </c>
      <c r="N2618" s="184">
        <f t="shared" si="1015"/>
        <v>0</v>
      </c>
      <c r="O2618" s="184">
        <f t="shared" si="1016"/>
        <v>0</v>
      </c>
      <c r="P2618" s="181"/>
      <c r="Q2618" s="199"/>
      <c r="R2618" s="197" t="str">
        <f t="shared" si="1005"/>
        <v/>
      </c>
      <c r="S2618" s="197" t="str">
        <f t="shared" si="1017"/>
        <v/>
      </c>
    </row>
    <row r="2619" spans="1:19" ht="38.25" hidden="1">
      <c r="A2619" s="200">
        <v>100613</v>
      </c>
      <c r="B2619" s="205" t="s">
        <v>230</v>
      </c>
      <c r="C2619" s="127" t="s">
        <v>2849</v>
      </c>
      <c r="D2619" s="121" t="s">
        <v>274</v>
      </c>
      <c r="E2619" s="122">
        <v>996.37</v>
      </c>
      <c r="F2619" s="123">
        <f t="shared" si="1011"/>
        <v>1201.22</v>
      </c>
      <c r="G2619" s="206"/>
      <c r="H2619" s="183"/>
      <c r="I2619" s="182">
        <f t="shared" si="1012"/>
        <v>0</v>
      </c>
      <c r="J2619" s="182">
        <f t="shared" si="1013"/>
        <v>0</v>
      </c>
      <c r="K2619" s="179"/>
      <c r="L2619" s="183">
        <f t="shared" si="1014"/>
        <v>0</v>
      </c>
      <c r="M2619" s="183">
        <f t="shared" si="1014"/>
        <v>0</v>
      </c>
      <c r="N2619" s="184">
        <f t="shared" si="1015"/>
        <v>0</v>
      </c>
      <c r="O2619" s="184">
        <f t="shared" si="1016"/>
        <v>0</v>
      </c>
      <c r="P2619" s="181"/>
      <c r="Q2619" s="199"/>
      <c r="R2619" s="197" t="str">
        <f t="shared" si="1005"/>
        <v/>
      </c>
      <c r="S2619" s="197" t="str">
        <f t="shared" si="1017"/>
        <v/>
      </c>
    </row>
    <row r="2620" spans="1:19" ht="38.25" hidden="1">
      <c r="A2620" s="200">
        <v>100614</v>
      </c>
      <c r="B2620" s="205" t="s">
        <v>230</v>
      </c>
      <c r="C2620" s="127" t="s">
        <v>2850</v>
      </c>
      <c r="D2620" s="121" t="s">
        <v>274</v>
      </c>
      <c r="E2620" s="122">
        <v>500.39</v>
      </c>
      <c r="F2620" s="123">
        <f t="shared" si="1011"/>
        <v>603.27</v>
      </c>
      <c r="G2620" s="206"/>
      <c r="H2620" s="183"/>
      <c r="I2620" s="182">
        <f t="shared" si="1012"/>
        <v>0</v>
      </c>
      <c r="J2620" s="182">
        <f t="shared" si="1013"/>
        <v>0</v>
      </c>
      <c r="K2620" s="179"/>
      <c r="L2620" s="183">
        <f t="shared" si="1014"/>
        <v>0</v>
      </c>
      <c r="M2620" s="183">
        <f t="shared" si="1014"/>
        <v>0</v>
      </c>
      <c r="N2620" s="184">
        <f t="shared" si="1015"/>
        <v>0</v>
      </c>
      <c r="O2620" s="184">
        <f t="shared" si="1016"/>
        <v>0</v>
      </c>
      <c r="P2620" s="181"/>
      <c r="Q2620" s="199"/>
      <c r="R2620" s="197" t="str">
        <f t="shared" si="1005"/>
        <v/>
      </c>
      <c r="S2620" s="197" t="str">
        <f t="shared" si="1017"/>
        <v/>
      </c>
    </row>
    <row r="2621" spans="1:19" ht="38.25" hidden="1">
      <c r="A2621" s="200">
        <v>100615</v>
      </c>
      <c r="B2621" s="205" t="s">
        <v>230</v>
      </c>
      <c r="C2621" s="127" t="s">
        <v>2851</v>
      </c>
      <c r="D2621" s="121" t="s">
        <v>274</v>
      </c>
      <c r="E2621" s="122">
        <v>648.34</v>
      </c>
      <c r="F2621" s="123">
        <f t="shared" si="1011"/>
        <v>781.64</v>
      </c>
      <c r="G2621" s="206"/>
      <c r="H2621" s="183"/>
      <c r="I2621" s="182">
        <f t="shared" si="1012"/>
        <v>0</v>
      </c>
      <c r="J2621" s="182">
        <f t="shared" si="1013"/>
        <v>0</v>
      </c>
      <c r="K2621" s="179"/>
      <c r="L2621" s="183">
        <f t="shared" si="1014"/>
        <v>0</v>
      </c>
      <c r="M2621" s="183">
        <f t="shared" si="1014"/>
        <v>0</v>
      </c>
      <c r="N2621" s="184">
        <f t="shared" si="1015"/>
        <v>0</v>
      </c>
      <c r="O2621" s="184">
        <f t="shared" si="1016"/>
        <v>0</v>
      </c>
      <c r="P2621" s="181"/>
      <c r="Q2621" s="199"/>
      <c r="R2621" s="197" t="str">
        <f t="shared" si="1005"/>
        <v/>
      </c>
      <c r="S2621" s="197" t="str">
        <f t="shared" si="1017"/>
        <v/>
      </c>
    </row>
    <row r="2622" spans="1:19" ht="38.25" hidden="1">
      <c r="A2622" s="200">
        <v>100616</v>
      </c>
      <c r="B2622" s="205" t="s">
        <v>230</v>
      </c>
      <c r="C2622" s="127" t="s">
        <v>2852</v>
      </c>
      <c r="D2622" s="121" t="s">
        <v>274</v>
      </c>
      <c r="E2622" s="122">
        <v>1034.52</v>
      </c>
      <c r="F2622" s="123">
        <f t="shared" si="1011"/>
        <v>1247.22</v>
      </c>
      <c r="G2622" s="206"/>
      <c r="H2622" s="183"/>
      <c r="I2622" s="182">
        <f t="shared" si="1012"/>
        <v>0</v>
      </c>
      <c r="J2622" s="182">
        <f t="shared" si="1013"/>
        <v>0</v>
      </c>
      <c r="K2622" s="179"/>
      <c r="L2622" s="183">
        <f t="shared" si="1014"/>
        <v>0</v>
      </c>
      <c r="M2622" s="183">
        <f t="shared" si="1014"/>
        <v>0</v>
      </c>
      <c r="N2622" s="184">
        <f t="shared" si="1015"/>
        <v>0</v>
      </c>
      <c r="O2622" s="184">
        <f t="shared" si="1016"/>
        <v>0</v>
      </c>
      <c r="P2622" s="181"/>
      <c r="Q2622" s="199"/>
      <c r="R2622" s="197" t="str">
        <f t="shared" si="1005"/>
        <v/>
      </c>
      <c r="S2622" s="197" t="str">
        <f t="shared" si="1017"/>
        <v/>
      </c>
    </row>
    <row r="2623" spans="1:19" ht="38.25" hidden="1">
      <c r="A2623" s="200">
        <v>100617</v>
      </c>
      <c r="B2623" s="205" t="s">
        <v>230</v>
      </c>
      <c r="C2623" s="127" t="s">
        <v>2853</v>
      </c>
      <c r="D2623" s="121" t="s">
        <v>274</v>
      </c>
      <c r="E2623" s="122">
        <v>671.53</v>
      </c>
      <c r="F2623" s="123">
        <f t="shared" si="1011"/>
        <v>809.6</v>
      </c>
      <c r="G2623" s="206"/>
      <c r="H2623" s="183"/>
      <c r="I2623" s="182">
        <f t="shared" si="1012"/>
        <v>0</v>
      </c>
      <c r="J2623" s="182">
        <f t="shared" si="1013"/>
        <v>0</v>
      </c>
      <c r="K2623" s="179"/>
      <c r="L2623" s="183">
        <f t="shared" si="1014"/>
        <v>0</v>
      </c>
      <c r="M2623" s="183">
        <f t="shared" si="1014"/>
        <v>0</v>
      </c>
      <c r="N2623" s="184">
        <f t="shared" si="1015"/>
        <v>0</v>
      </c>
      <c r="O2623" s="184">
        <f t="shared" si="1016"/>
        <v>0</v>
      </c>
      <c r="P2623" s="181"/>
      <c r="Q2623" s="199"/>
      <c r="R2623" s="197" t="str">
        <f t="shared" si="1005"/>
        <v/>
      </c>
      <c r="S2623" s="197" t="str">
        <f t="shared" si="1017"/>
        <v/>
      </c>
    </row>
    <row r="2624" spans="1:19" ht="38.25" hidden="1">
      <c r="A2624" s="200">
        <v>100618</v>
      </c>
      <c r="B2624" s="205" t="s">
        <v>230</v>
      </c>
      <c r="C2624" s="127" t="s">
        <v>2854</v>
      </c>
      <c r="D2624" s="121" t="s">
        <v>274</v>
      </c>
      <c r="E2624" s="122">
        <v>1075.19</v>
      </c>
      <c r="F2624" s="123">
        <f t="shared" si="1011"/>
        <v>1296.25</v>
      </c>
      <c r="G2624" s="206"/>
      <c r="H2624" s="183"/>
      <c r="I2624" s="182">
        <f t="shared" si="1012"/>
        <v>0</v>
      </c>
      <c r="J2624" s="182">
        <f t="shared" si="1013"/>
        <v>0</v>
      </c>
      <c r="K2624" s="179"/>
      <c r="L2624" s="183">
        <f t="shared" si="1014"/>
        <v>0</v>
      </c>
      <c r="M2624" s="183">
        <f t="shared" si="1014"/>
        <v>0</v>
      </c>
      <c r="N2624" s="184">
        <f t="shared" si="1015"/>
        <v>0</v>
      </c>
      <c r="O2624" s="184">
        <f t="shared" si="1016"/>
        <v>0</v>
      </c>
      <c r="P2624" s="181"/>
      <c r="Q2624" s="199"/>
      <c r="R2624" s="197" t="str">
        <f t="shared" si="1005"/>
        <v/>
      </c>
      <c r="S2624" s="197" t="str">
        <f t="shared" si="1017"/>
        <v/>
      </c>
    </row>
    <row r="2625" spans="1:19" hidden="1">
      <c r="A2625" s="200" t="s">
        <v>2855</v>
      </c>
      <c r="B2625" s="205"/>
      <c r="C2625" s="127" t="s">
        <v>2856</v>
      </c>
      <c r="D2625" s="121"/>
      <c r="E2625" s="276"/>
      <c r="F2625" s="277"/>
      <c r="G2625" s="253"/>
      <c r="H2625" s="253"/>
      <c r="I2625" s="254"/>
      <c r="J2625" s="255"/>
      <c r="K2625" s="179"/>
      <c r="L2625" s="290"/>
      <c r="M2625" s="253"/>
      <c r="N2625" s="254"/>
      <c r="O2625" s="255"/>
      <c r="P2625" s="181"/>
      <c r="Q2625" s="198" t="str">
        <f>IF(OR(SUM(J2626:J2628)&gt;0,SUM(O2626:O2628)&gt;0),"xx","")</f>
        <v/>
      </c>
      <c r="R2625" s="197" t="str">
        <f t="shared" si="1005"/>
        <v/>
      </c>
      <c r="S2625" s="197" t="str">
        <f t="shared" si="1017"/>
        <v/>
      </c>
    </row>
    <row r="2626" spans="1:19" ht="38.25" hidden="1">
      <c r="A2626" s="200">
        <v>83400</v>
      </c>
      <c r="B2626" s="205" t="s">
        <v>230</v>
      </c>
      <c r="C2626" s="127" t="s">
        <v>2857</v>
      </c>
      <c r="D2626" s="121" t="s">
        <v>274</v>
      </c>
      <c r="E2626" s="122">
        <v>99.57</v>
      </c>
      <c r="F2626" s="123">
        <f>IF(E2626=0,0,ROUND(E2626*(1+E$10)*(1-E$11),2))</f>
        <v>120.04</v>
      </c>
      <c r="G2626" s="206"/>
      <c r="H2626" s="183"/>
      <c r="I2626" s="182">
        <f t="shared" ref="I2626:I2628" si="1018">IF(ISBLANK(E2626),0,ROUND(F2626*G2626,2))</f>
        <v>0</v>
      </c>
      <c r="J2626" s="182">
        <f t="shared" ref="J2626:J2628" si="1019">IF(ISBLANK(G2626),0,ROUND(G2626*H2626,2))</f>
        <v>0</v>
      </c>
      <c r="K2626" s="179"/>
      <c r="L2626" s="183">
        <f t="shared" ref="L2626:M2628" si="1020">G2626</f>
        <v>0</v>
      </c>
      <c r="M2626" s="183">
        <f t="shared" si="1020"/>
        <v>0</v>
      </c>
      <c r="N2626" s="184">
        <f t="shared" ref="N2626:N2628" si="1021">IF(ISBLANK(E2626),0,ROUND(F2626*L2626,2))</f>
        <v>0</v>
      </c>
      <c r="O2626" s="184">
        <f t="shared" ref="O2626:O2628" si="1022">IF(ISBLANK(L2626),0,ROUND(L2626*M2626,2))</f>
        <v>0</v>
      </c>
      <c r="P2626" s="181"/>
      <c r="Q2626" s="199"/>
      <c r="R2626" s="197" t="str">
        <f t="shared" si="1005"/>
        <v/>
      </c>
      <c r="S2626" s="197" t="str">
        <f t="shared" si="1017"/>
        <v/>
      </c>
    </row>
    <row r="2627" spans="1:19" ht="25.5" hidden="1">
      <c r="A2627" s="200">
        <v>83401</v>
      </c>
      <c r="B2627" s="205" t="s">
        <v>230</v>
      </c>
      <c r="C2627" s="127" t="s">
        <v>2858</v>
      </c>
      <c r="D2627" s="121" t="s">
        <v>274</v>
      </c>
      <c r="E2627" s="122">
        <v>99.57</v>
      </c>
      <c r="F2627" s="123">
        <f>IF(E2627=0,0,ROUND(E2627*(1+E$10)*(1-E$11),2))</f>
        <v>120.04</v>
      </c>
      <c r="G2627" s="206"/>
      <c r="H2627" s="183"/>
      <c r="I2627" s="182">
        <f t="shared" si="1018"/>
        <v>0</v>
      </c>
      <c r="J2627" s="182">
        <f t="shared" si="1019"/>
        <v>0</v>
      </c>
      <c r="K2627" s="179"/>
      <c r="L2627" s="183">
        <f t="shared" si="1020"/>
        <v>0</v>
      </c>
      <c r="M2627" s="183">
        <f t="shared" si="1020"/>
        <v>0</v>
      </c>
      <c r="N2627" s="184">
        <f t="shared" si="1021"/>
        <v>0</v>
      </c>
      <c r="O2627" s="184">
        <f t="shared" si="1022"/>
        <v>0</v>
      </c>
      <c r="P2627" s="181"/>
      <c r="Q2627" s="199"/>
      <c r="R2627" s="197" t="str">
        <f t="shared" si="1005"/>
        <v/>
      </c>
      <c r="S2627" s="197" t="str">
        <f t="shared" si="1017"/>
        <v/>
      </c>
    </row>
    <row r="2628" spans="1:19" hidden="1">
      <c r="A2628" s="200">
        <v>83402</v>
      </c>
      <c r="B2628" s="205" t="s">
        <v>230</v>
      </c>
      <c r="C2628" s="127" t="s">
        <v>2859</v>
      </c>
      <c r="D2628" s="121" t="s">
        <v>274</v>
      </c>
      <c r="E2628" s="122">
        <v>53.23</v>
      </c>
      <c r="F2628" s="123">
        <f>IF(E2628=0,0,ROUND(E2628*(1+E$10)*(1-E$11),2))</f>
        <v>64.17</v>
      </c>
      <c r="G2628" s="206"/>
      <c r="H2628" s="183"/>
      <c r="I2628" s="182">
        <f t="shared" si="1018"/>
        <v>0</v>
      </c>
      <c r="J2628" s="182">
        <f t="shared" si="1019"/>
        <v>0</v>
      </c>
      <c r="K2628" s="179"/>
      <c r="L2628" s="183">
        <f t="shared" si="1020"/>
        <v>0</v>
      </c>
      <c r="M2628" s="183">
        <f t="shared" si="1020"/>
        <v>0</v>
      </c>
      <c r="N2628" s="184">
        <f t="shared" si="1021"/>
        <v>0</v>
      </c>
      <c r="O2628" s="184">
        <f t="shared" si="1022"/>
        <v>0</v>
      </c>
      <c r="P2628" s="181"/>
      <c r="Q2628" s="199"/>
      <c r="R2628" s="197" t="str">
        <f t="shared" si="1005"/>
        <v/>
      </c>
      <c r="S2628" s="197" t="str">
        <f t="shared" si="1017"/>
        <v/>
      </c>
    </row>
    <row r="2629" spans="1:19" hidden="1">
      <c r="A2629" s="200" t="s">
        <v>2860</v>
      </c>
      <c r="B2629" s="205"/>
      <c r="C2629" s="127" t="s">
        <v>2861</v>
      </c>
      <c r="D2629" s="121"/>
      <c r="E2629" s="276"/>
      <c r="F2629" s="277"/>
      <c r="G2629" s="253"/>
      <c r="H2629" s="253"/>
      <c r="I2629" s="254"/>
      <c r="J2629" s="255"/>
      <c r="K2629" s="179"/>
      <c r="L2629" s="290"/>
      <c r="M2629" s="253"/>
      <c r="N2629" s="254"/>
      <c r="O2629" s="255"/>
      <c r="P2629" s="181"/>
      <c r="Q2629" s="198" t="str">
        <f>IF(OR(SUM(J2630:J2632)&gt;0,SUM(O2630:O2632)&gt;0),"xx","")</f>
        <v/>
      </c>
      <c r="R2629" s="197" t="str">
        <f t="shared" si="1005"/>
        <v/>
      </c>
      <c r="S2629" s="197" t="str">
        <f t="shared" si="1017"/>
        <v/>
      </c>
    </row>
    <row r="2630" spans="1:19" ht="38.25" hidden="1">
      <c r="A2630" s="200" t="s">
        <v>2862</v>
      </c>
      <c r="B2630" s="205" t="s">
        <v>230</v>
      </c>
      <c r="C2630" s="127" t="s">
        <v>2863</v>
      </c>
      <c r="D2630" s="121" t="s">
        <v>274</v>
      </c>
      <c r="E2630" s="122">
        <v>139.53</v>
      </c>
      <c r="F2630" s="123">
        <f>IF(E2630=0,0,ROUND(E2630*(1+E$10)*(1-E$11),2))</f>
        <v>168.22</v>
      </c>
      <c r="G2630" s="206"/>
      <c r="H2630" s="183"/>
      <c r="I2630" s="182">
        <f t="shared" ref="I2630:I2632" si="1023">IF(ISBLANK(E2630),0,ROUND(F2630*G2630,2))</f>
        <v>0</v>
      </c>
      <c r="J2630" s="182">
        <f t="shared" ref="J2630:J2632" si="1024">IF(ISBLANK(G2630),0,ROUND(G2630*H2630,2))</f>
        <v>0</v>
      </c>
      <c r="K2630" s="179"/>
      <c r="L2630" s="183">
        <f t="shared" ref="L2630:M2632" si="1025">G2630</f>
        <v>0</v>
      </c>
      <c r="M2630" s="183">
        <f t="shared" si="1025"/>
        <v>0</v>
      </c>
      <c r="N2630" s="184">
        <f t="shared" ref="N2630:N2632" si="1026">IF(ISBLANK(E2630),0,ROUND(F2630*L2630,2))</f>
        <v>0</v>
      </c>
      <c r="O2630" s="184">
        <f t="shared" ref="O2630:O2632" si="1027">IF(ISBLANK(L2630),0,ROUND(L2630*M2630,2))</f>
        <v>0</v>
      </c>
      <c r="P2630" s="181"/>
      <c r="Q2630" s="199"/>
      <c r="R2630" s="197" t="str">
        <f t="shared" si="1005"/>
        <v/>
      </c>
      <c r="S2630" s="197" t="str">
        <f t="shared" si="1017"/>
        <v/>
      </c>
    </row>
    <row r="2631" spans="1:19" ht="25.5" hidden="1">
      <c r="A2631" s="200">
        <v>83475</v>
      </c>
      <c r="B2631" s="205" t="s">
        <v>230</v>
      </c>
      <c r="C2631" s="127" t="s">
        <v>2864</v>
      </c>
      <c r="D2631" s="121" t="s">
        <v>274</v>
      </c>
      <c r="E2631" s="122">
        <v>370.86</v>
      </c>
      <c r="F2631" s="123">
        <f>IF(E2631=0,0,ROUND(E2631*(1+E$10)*(1-E$11),2))</f>
        <v>447.11</v>
      </c>
      <c r="G2631" s="206"/>
      <c r="H2631" s="183"/>
      <c r="I2631" s="182">
        <f t="shared" si="1023"/>
        <v>0</v>
      </c>
      <c r="J2631" s="182">
        <f t="shared" si="1024"/>
        <v>0</v>
      </c>
      <c r="K2631" s="179"/>
      <c r="L2631" s="183">
        <f t="shared" si="1025"/>
        <v>0</v>
      </c>
      <c r="M2631" s="183">
        <f t="shared" si="1025"/>
        <v>0</v>
      </c>
      <c r="N2631" s="184">
        <f t="shared" si="1026"/>
        <v>0</v>
      </c>
      <c r="O2631" s="184">
        <f t="shared" si="1027"/>
        <v>0</v>
      </c>
      <c r="P2631" s="181"/>
      <c r="Q2631" s="199"/>
      <c r="R2631" s="197" t="str">
        <f t="shared" si="1005"/>
        <v/>
      </c>
      <c r="S2631" s="197" t="str">
        <f t="shared" si="1017"/>
        <v/>
      </c>
    </row>
    <row r="2632" spans="1:19" ht="25.5" hidden="1">
      <c r="A2632" s="200">
        <v>83478</v>
      </c>
      <c r="B2632" s="205" t="s">
        <v>230</v>
      </c>
      <c r="C2632" s="127" t="s">
        <v>2865</v>
      </c>
      <c r="D2632" s="121" t="s">
        <v>274</v>
      </c>
      <c r="E2632" s="122">
        <v>270.39999999999998</v>
      </c>
      <c r="F2632" s="123">
        <f>IF(E2632=0,0,ROUND(E2632*(1+E$10)*(1-E$11),2))</f>
        <v>325.99</v>
      </c>
      <c r="G2632" s="206"/>
      <c r="H2632" s="183"/>
      <c r="I2632" s="182">
        <f t="shared" si="1023"/>
        <v>0</v>
      </c>
      <c r="J2632" s="182">
        <f t="shared" si="1024"/>
        <v>0</v>
      </c>
      <c r="K2632" s="179"/>
      <c r="L2632" s="183">
        <f t="shared" si="1025"/>
        <v>0</v>
      </c>
      <c r="M2632" s="183">
        <f t="shared" si="1025"/>
        <v>0</v>
      </c>
      <c r="N2632" s="184">
        <f t="shared" si="1026"/>
        <v>0</v>
      </c>
      <c r="O2632" s="184">
        <f t="shared" si="1027"/>
        <v>0</v>
      </c>
      <c r="P2632" s="181"/>
      <c r="Q2632" s="199"/>
      <c r="R2632" s="197" t="str">
        <f t="shared" si="1005"/>
        <v/>
      </c>
      <c r="S2632" s="197" t="str">
        <f t="shared" si="1017"/>
        <v/>
      </c>
    </row>
    <row r="2633" spans="1:19">
      <c r="A2633" s="200" t="s">
        <v>2866</v>
      </c>
      <c r="B2633" s="205"/>
      <c r="C2633" s="127" t="s">
        <v>2867</v>
      </c>
      <c r="D2633" s="121"/>
      <c r="E2633" s="276"/>
      <c r="F2633" s="277"/>
      <c r="G2633" s="253"/>
      <c r="H2633" s="207">
        <f>F2633</f>
        <v>0</v>
      </c>
      <c r="I2633" s="254"/>
      <c r="J2633" s="255"/>
      <c r="K2633" s="179"/>
      <c r="L2633" s="290"/>
      <c r="M2633" s="253"/>
      <c r="N2633" s="254"/>
      <c r="O2633" s="255"/>
      <c r="P2633" s="181"/>
      <c r="Q2633" s="252" t="str">
        <f>IF(OR(SUM(J2635:J3136)&gt;0,SUM(O2635:O3136)&gt;0),"xx","")</f>
        <v>xx</v>
      </c>
      <c r="R2633" s="237" t="str">
        <f t="shared" si="1005"/>
        <v>x</v>
      </c>
      <c r="S2633" s="197" t="str">
        <f t="shared" si="1017"/>
        <v>x</v>
      </c>
    </row>
    <row r="2634" spans="1:19" hidden="1">
      <c r="A2634" s="308" t="s">
        <v>2868</v>
      </c>
      <c r="B2634" s="309"/>
      <c r="C2634" s="278" t="s">
        <v>2869</v>
      </c>
      <c r="D2634" s="125"/>
      <c r="E2634" s="279"/>
      <c r="F2634" s="280"/>
      <c r="G2634" s="281"/>
      <c r="H2634" s="281"/>
      <c r="I2634" s="283"/>
      <c r="J2634" s="283"/>
      <c r="K2634" s="179"/>
      <c r="L2634" s="281"/>
      <c r="M2634" s="281"/>
      <c r="N2634" s="283"/>
      <c r="O2634" s="283"/>
      <c r="P2634" s="181"/>
      <c r="Q2634" s="198" t="str">
        <f>IF(OR(SUM(J2635:J2640)&gt;0,SUM(O2635:O2640)&gt;0),"xx","")</f>
        <v/>
      </c>
      <c r="R2634" s="197" t="str">
        <f t="shared" si="1005"/>
        <v/>
      </c>
      <c r="S2634" s="197" t="str">
        <f t="shared" si="1017"/>
        <v/>
      </c>
    </row>
    <row r="2635" spans="1:19" ht="25.5" hidden="1">
      <c r="A2635" s="200">
        <v>97660</v>
      </c>
      <c r="B2635" s="205" t="s">
        <v>230</v>
      </c>
      <c r="C2635" s="127" t="s">
        <v>273</v>
      </c>
      <c r="D2635" s="121" t="s">
        <v>274</v>
      </c>
      <c r="E2635" s="122">
        <v>0.53</v>
      </c>
      <c r="F2635" s="123">
        <f t="shared" ref="F2635:F2640" si="1028">IF(E2635=0,0,ROUND(E2635*(1+E$10)*(1-E$11),2))</f>
        <v>0.64</v>
      </c>
      <c r="G2635" s="206"/>
      <c r="H2635" s="183"/>
      <c r="I2635" s="182">
        <f t="shared" ref="I2635:I2640" si="1029">IF(ISBLANK(E2635),0,ROUND(F2635*G2635,2))</f>
        <v>0</v>
      </c>
      <c r="J2635" s="182">
        <f t="shared" ref="J2635:J2640" si="1030">IF(ISBLANK(G2635),0,ROUND(G2635*H2635,2))</f>
        <v>0</v>
      </c>
      <c r="K2635" s="179"/>
      <c r="L2635" s="183">
        <f t="shared" ref="L2635:M2640" si="1031">G2635</f>
        <v>0</v>
      </c>
      <c r="M2635" s="183">
        <f t="shared" si="1031"/>
        <v>0</v>
      </c>
      <c r="N2635" s="184">
        <f t="shared" ref="N2635:N2640" si="1032">IF(ISBLANK(E2635),0,ROUND(F2635*L2635,2))</f>
        <v>0</v>
      </c>
      <c r="O2635" s="184">
        <f t="shared" ref="O2635:O2640" si="1033">IF(ISBLANK(L2635),0,ROUND(L2635*M2635,2))</f>
        <v>0</v>
      </c>
      <c r="P2635" s="181"/>
      <c r="Q2635" s="199"/>
      <c r="R2635" s="197" t="str">
        <f t="shared" ref="R2635:R2783" si="1034">IF(Q2635="X","x",IF(Q2635="xx","x",IF(O2635&gt;0,"x","")))</f>
        <v/>
      </c>
      <c r="S2635" s="197" t="str">
        <f t="shared" si="1017"/>
        <v/>
      </c>
    </row>
    <row r="2636" spans="1:19" hidden="1">
      <c r="A2636" s="200">
        <v>85332</v>
      </c>
      <c r="B2636" s="205" t="s">
        <v>292</v>
      </c>
      <c r="C2636" s="127" t="s">
        <v>2870</v>
      </c>
      <c r="D2636" s="121" t="s">
        <v>274</v>
      </c>
      <c r="E2636" s="122">
        <v>5.89</v>
      </c>
      <c r="F2636" s="123">
        <f t="shared" si="1028"/>
        <v>7.1</v>
      </c>
      <c r="G2636" s="206"/>
      <c r="H2636" s="183"/>
      <c r="I2636" s="182">
        <f t="shared" si="1029"/>
        <v>0</v>
      </c>
      <c r="J2636" s="182">
        <f t="shared" si="1030"/>
        <v>0</v>
      </c>
      <c r="K2636" s="179"/>
      <c r="L2636" s="183">
        <f t="shared" si="1031"/>
        <v>0</v>
      </c>
      <c r="M2636" s="183">
        <f t="shared" si="1031"/>
        <v>0</v>
      </c>
      <c r="N2636" s="184">
        <f t="shared" si="1032"/>
        <v>0</v>
      </c>
      <c r="O2636" s="184">
        <f t="shared" si="1033"/>
        <v>0</v>
      </c>
      <c r="P2636" s="181"/>
      <c r="Q2636" s="199"/>
      <c r="R2636" s="197" t="str">
        <f t="shared" si="1034"/>
        <v/>
      </c>
      <c r="S2636" s="197" t="str">
        <f t="shared" si="1017"/>
        <v/>
      </c>
    </row>
    <row r="2637" spans="1:19" ht="25.5" hidden="1">
      <c r="A2637" s="200">
        <v>90447</v>
      </c>
      <c r="B2637" s="205" t="s">
        <v>230</v>
      </c>
      <c r="C2637" s="127" t="s">
        <v>2871</v>
      </c>
      <c r="D2637" s="121" t="s">
        <v>274</v>
      </c>
      <c r="E2637" s="122">
        <v>5.46</v>
      </c>
      <c r="F2637" s="123">
        <f t="shared" si="1028"/>
        <v>6.58</v>
      </c>
      <c r="G2637" s="206"/>
      <c r="H2637" s="183"/>
      <c r="I2637" s="182">
        <f t="shared" si="1029"/>
        <v>0</v>
      </c>
      <c r="J2637" s="182">
        <f t="shared" si="1030"/>
        <v>0</v>
      </c>
      <c r="K2637" s="179"/>
      <c r="L2637" s="183">
        <f t="shared" si="1031"/>
        <v>0</v>
      </c>
      <c r="M2637" s="183">
        <f t="shared" si="1031"/>
        <v>0</v>
      </c>
      <c r="N2637" s="184">
        <f t="shared" si="1032"/>
        <v>0</v>
      </c>
      <c r="O2637" s="184">
        <f t="shared" si="1033"/>
        <v>0</v>
      </c>
      <c r="P2637" s="181"/>
      <c r="Q2637" s="199"/>
      <c r="R2637" s="197" t="str">
        <f t="shared" si="1034"/>
        <v/>
      </c>
      <c r="S2637" s="197" t="str">
        <f t="shared" si="1017"/>
        <v/>
      </c>
    </row>
    <row r="2638" spans="1:19" hidden="1">
      <c r="A2638" s="200">
        <v>90456</v>
      </c>
      <c r="B2638" s="205" t="s">
        <v>230</v>
      </c>
      <c r="C2638" s="127" t="s">
        <v>2872</v>
      </c>
      <c r="D2638" s="121" t="s">
        <v>274</v>
      </c>
      <c r="E2638" s="122">
        <v>3.54</v>
      </c>
      <c r="F2638" s="123">
        <f t="shared" si="1028"/>
        <v>4.2699999999999996</v>
      </c>
      <c r="G2638" s="206"/>
      <c r="H2638" s="183"/>
      <c r="I2638" s="182">
        <f t="shared" si="1029"/>
        <v>0</v>
      </c>
      <c r="J2638" s="182">
        <f t="shared" si="1030"/>
        <v>0</v>
      </c>
      <c r="K2638" s="179"/>
      <c r="L2638" s="183">
        <f t="shared" si="1031"/>
        <v>0</v>
      </c>
      <c r="M2638" s="183">
        <f t="shared" si="1031"/>
        <v>0</v>
      </c>
      <c r="N2638" s="184">
        <f t="shared" si="1032"/>
        <v>0</v>
      </c>
      <c r="O2638" s="184">
        <f t="shared" si="1033"/>
        <v>0</v>
      </c>
      <c r="P2638" s="181"/>
      <c r="Q2638" s="199"/>
      <c r="R2638" s="197" t="str">
        <f t="shared" si="1034"/>
        <v/>
      </c>
      <c r="S2638" s="197" t="str">
        <f t="shared" si="1017"/>
        <v/>
      </c>
    </row>
    <row r="2639" spans="1:19" ht="25.5" hidden="1">
      <c r="A2639" s="200">
        <v>90457</v>
      </c>
      <c r="B2639" s="205" t="s">
        <v>230</v>
      </c>
      <c r="C2639" s="127" t="s">
        <v>2873</v>
      </c>
      <c r="D2639" s="121" t="s">
        <v>274</v>
      </c>
      <c r="E2639" s="122">
        <v>8.07</v>
      </c>
      <c r="F2639" s="123">
        <f t="shared" si="1028"/>
        <v>9.73</v>
      </c>
      <c r="G2639" s="206"/>
      <c r="H2639" s="183"/>
      <c r="I2639" s="182">
        <f t="shared" si="1029"/>
        <v>0</v>
      </c>
      <c r="J2639" s="182">
        <f t="shared" si="1030"/>
        <v>0</v>
      </c>
      <c r="K2639" s="179"/>
      <c r="L2639" s="183">
        <f t="shared" si="1031"/>
        <v>0</v>
      </c>
      <c r="M2639" s="183">
        <f t="shared" si="1031"/>
        <v>0</v>
      </c>
      <c r="N2639" s="184">
        <f t="shared" si="1032"/>
        <v>0</v>
      </c>
      <c r="O2639" s="184">
        <f t="shared" si="1033"/>
        <v>0</v>
      </c>
      <c r="P2639" s="181"/>
      <c r="Q2639" s="199"/>
      <c r="R2639" s="197" t="str">
        <f t="shared" si="1034"/>
        <v/>
      </c>
      <c r="S2639" s="197" t="str">
        <f t="shared" si="1017"/>
        <v/>
      </c>
    </row>
    <row r="2640" spans="1:19" ht="25.5" hidden="1">
      <c r="A2640" s="200">
        <v>90458</v>
      </c>
      <c r="B2640" s="205" t="s">
        <v>230</v>
      </c>
      <c r="C2640" s="127" t="s">
        <v>2874</v>
      </c>
      <c r="D2640" s="121" t="s">
        <v>274</v>
      </c>
      <c r="E2640" s="122">
        <v>22.92</v>
      </c>
      <c r="F2640" s="123">
        <f t="shared" si="1028"/>
        <v>27.63</v>
      </c>
      <c r="G2640" s="206"/>
      <c r="H2640" s="183"/>
      <c r="I2640" s="182">
        <f t="shared" si="1029"/>
        <v>0</v>
      </c>
      <c r="J2640" s="182">
        <f t="shared" si="1030"/>
        <v>0</v>
      </c>
      <c r="K2640" s="179"/>
      <c r="L2640" s="183">
        <f t="shared" si="1031"/>
        <v>0</v>
      </c>
      <c r="M2640" s="183">
        <f t="shared" si="1031"/>
        <v>0</v>
      </c>
      <c r="N2640" s="184">
        <f t="shared" si="1032"/>
        <v>0</v>
      </c>
      <c r="O2640" s="184">
        <f t="shared" si="1033"/>
        <v>0</v>
      </c>
      <c r="P2640" s="181"/>
      <c r="Q2640" s="199"/>
      <c r="R2640" s="197" t="str">
        <f t="shared" si="1034"/>
        <v/>
      </c>
      <c r="S2640" s="197" t="str">
        <f t="shared" si="1017"/>
        <v/>
      </c>
    </row>
    <row r="2641" spans="1:19" hidden="1">
      <c r="A2641" s="200" t="s">
        <v>2875</v>
      </c>
      <c r="B2641" s="205"/>
      <c r="C2641" s="127" t="s">
        <v>2876</v>
      </c>
      <c r="D2641" s="121"/>
      <c r="E2641" s="122"/>
      <c r="F2641" s="123"/>
      <c r="G2641" s="253"/>
      <c r="H2641" s="253"/>
      <c r="I2641" s="254"/>
      <c r="J2641" s="255"/>
      <c r="K2641" s="179"/>
      <c r="L2641" s="290"/>
      <c r="M2641" s="253"/>
      <c r="N2641" s="257"/>
      <c r="O2641" s="258"/>
      <c r="P2641" s="259"/>
      <c r="Q2641" s="198" t="str">
        <f>IF(OR(SUM(J2642:J2647)&gt;0,SUM(O2642:O2647)&gt;0),"xx","")</f>
        <v/>
      </c>
      <c r="R2641" s="197" t="str">
        <f t="shared" si="1034"/>
        <v/>
      </c>
      <c r="S2641" s="197" t="str">
        <f t="shared" si="1017"/>
        <v/>
      </c>
    </row>
    <row r="2642" spans="1:19" ht="25.5" hidden="1">
      <c r="A2642" s="200" t="s">
        <v>2877</v>
      </c>
      <c r="B2642" s="205" t="s">
        <v>996</v>
      </c>
      <c r="C2642" s="127" t="s">
        <v>2878</v>
      </c>
      <c r="D2642" s="121" t="s">
        <v>274</v>
      </c>
      <c r="E2642" s="122">
        <v>1007.08</v>
      </c>
      <c r="F2642" s="123">
        <f t="shared" ref="F2642:F2647" si="1035">IF(E2642=0,0,ROUND(E2642*(1+E$10)*(1-E$11),2))</f>
        <v>1214.1400000000001</v>
      </c>
      <c r="G2642" s="253"/>
      <c r="H2642" s="290"/>
      <c r="I2642" s="184">
        <f t="shared" ref="I2642:I2647" si="1036">IF(ISBLANK(E2642),0,ROUND(F2642*G2642,2))</f>
        <v>0</v>
      </c>
      <c r="J2642" s="255">
        <f t="shared" ref="J2642:J2647" si="1037">IF(ISBLANK(G2642),0,ROUND(G2642*H2642,2))</f>
        <v>0</v>
      </c>
      <c r="K2642" s="179"/>
      <c r="L2642" s="290">
        <f t="shared" ref="L2642:M2647" si="1038">G2642</f>
        <v>0</v>
      </c>
      <c r="M2642" s="290">
        <f t="shared" si="1038"/>
        <v>0</v>
      </c>
      <c r="N2642" s="184">
        <f t="shared" ref="N2642:N2647" si="1039">IF(ISBLANK(E2642),0,ROUND(F2642*L2642,2))</f>
        <v>0</v>
      </c>
      <c r="O2642" s="255">
        <f t="shared" ref="O2642:O2647" si="1040">IF(ISBLANK(L2642),0,ROUND(L2642*M2642,2))</f>
        <v>0</v>
      </c>
      <c r="P2642" s="181"/>
      <c r="Q2642" s="199"/>
      <c r="R2642" s="197" t="str">
        <f t="shared" si="1034"/>
        <v/>
      </c>
      <c r="S2642" s="197" t="str">
        <f t="shared" si="1017"/>
        <v/>
      </c>
    </row>
    <row r="2643" spans="1:19" ht="25.5" hidden="1">
      <c r="A2643" s="200" t="s">
        <v>2879</v>
      </c>
      <c r="B2643" s="205" t="s">
        <v>996</v>
      </c>
      <c r="C2643" s="127" t="s">
        <v>2880</v>
      </c>
      <c r="D2643" s="121" t="s">
        <v>274</v>
      </c>
      <c r="E2643" s="122">
        <v>1122.48</v>
      </c>
      <c r="F2643" s="123">
        <f t="shared" si="1035"/>
        <v>1353.26</v>
      </c>
      <c r="G2643" s="253"/>
      <c r="H2643" s="290"/>
      <c r="I2643" s="184">
        <f t="shared" si="1036"/>
        <v>0</v>
      </c>
      <c r="J2643" s="255">
        <f t="shared" si="1037"/>
        <v>0</v>
      </c>
      <c r="K2643" s="179"/>
      <c r="L2643" s="290">
        <f t="shared" si="1038"/>
        <v>0</v>
      </c>
      <c r="M2643" s="290">
        <f t="shared" si="1038"/>
        <v>0</v>
      </c>
      <c r="N2643" s="184">
        <f t="shared" si="1039"/>
        <v>0</v>
      </c>
      <c r="O2643" s="255">
        <f t="shared" si="1040"/>
        <v>0</v>
      </c>
      <c r="P2643" s="181"/>
      <c r="Q2643" s="199"/>
      <c r="R2643" s="197" t="str">
        <f t="shared" si="1034"/>
        <v/>
      </c>
      <c r="S2643" s="197" t="str">
        <f t="shared" si="1017"/>
        <v/>
      </c>
    </row>
    <row r="2644" spans="1:19" ht="25.5" hidden="1">
      <c r="A2644" s="200" t="s">
        <v>2881</v>
      </c>
      <c r="B2644" s="205" t="s">
        <v>996</v>
      </c>
      <c r="C2644" s="127" t="s">
        <v>2882</v>
      </c>
      <c r="D2644" s="121" t="s">
        <v>274</v>
      </c>
      <c r="E2644" s="122">
        <v>1409.03</v>
      </c>
      <c r="F2644" s="123">
        <f t="shared" si="1035"/>
        <v>1698.73</v>
      </c>
      <c r="G2644" s="253"/>
      <c r="H2644" s="290"/>
      <c r="I2644" s="184">
        <f t="shared" si="1036"/>
        <v>0</v>
      </c>
      <c r="J2644" s="255">
        <f t="shared" si="1037"/>
        <v>0</v>
      </c>
      <c r="K2644" s="179"/>
      <c r="L2644" s="290">
        <f t="shared" si="1038"/>
        <v>0</v>
      </c>
      <c r="M2644" s="290">
        <f t="shared" si="1038"/>
        <v>0</v>
      </c>
      <c r="N2644" s="184">
        <f t="shared" si="1039"/>
        <v>0</v>
      </c>
      <c r="O2644" s="255">
        <f t="shared" si="1040"/>
        <v>0</v>
      </c>
      <c r="P2644" s="181"/>
      <c r="Q2644" s="199"/>
      <c r="R2644" s="197" t="str">
        <f t="shared" si="1034"/>
        <v/>
      </c>
      <c r="S2644" s="197" t="str">
        <f t="shared" si="1017"/>
        <v/>
      </c>
    </row>
    <row r="2645" spans="1:19" ht="25.5" hidden="1">
      <c r="A2645" s="200" t="s">
        <v>2883</v>
      </c>
      <c r="B2645" s="205" t="s">
        <v>996</v>
      </c>
      <c r="C2645" s="127" t="s">
        <v>2884</v>
      </c>
      <c r="D2645" s="121" t="s">
        <v>274</v>
      </c>
      <c r="E2645" s="122">
        <v>1614.5</v>
      </c>
      <c r="F2645" s="123">
        <f t="shared" si="1035"/>
        <v>1946.44</v>
      </c>
      <c r="G2645" s="253"/>
      <c r="H2645" s="290"/>
      <c r="I2645" s="184">
        <f t="shared" si="1036"/>
        <v>0</v>
      </c>
      <c r="J2645" s="255">
        <f t="shared" si="1037"/>
        <v>0</v>
      </c>
      <c r="K2645" s="179"/>
      <c r="L2645" s="290">
        <f t="shared" si="1038"/>
        <v>0</v>
      </c>
      <c r="M2645" s="290">
        <f t="shared" si="1038"/>
        <v>0</v>
      </c>
      <c r="N2645" s="184">
        <f t="shared" si="1039"/>
        <v>0</v>
      </c>
      <c r="O2645" s="255">
        <f t="shared" si="1040"/>
        <v>0</v>
      </c>
      <c r="P2645" s="181"/>
      <c r="Q2645" s="199"/>
      <c r="R2645" s="197" t="str">
        <f t="shared" si="1034"/>
        <v/>
      </c>
      <c r="S2645" s="197" t="str">
        <f t="shared" si="1017"/>
        <v/>
      </c>
    </row>
    <row r="2646" spans="1:19" ht="25.5" hidden="1">
      <c r="A2646" s="200" t="s">
        <v>2885</v>
      </c>
      <c r="B2646" s="205" t="s">
        <v>996</v>
      </c>
      <c r="C2646" s="127" t="s">
        <v>2886</v>
      </c>
      <c r="D2646" s="121" t="s">
        <v>274</v>
      </c>
      <c r="E2646" s="122">
        <v>2533.56</v>
      </c>
      <c r="F2646" s="123">
        <f t="shared" si="1035"/>
        <v>3054.46</v>
      </c>
      <c r="G2646" s="253"/>
      <c r="H2646" s="290"/>
      <c r="I2646" s="184">
        <f t="shared" si="1036"/>
        <v>0</v>
      </c>
      <c r="J2646" s="255">
        <f t="shared" si="1037"/>
        <v>0</v>
      </c>
      <c r="K2646" s="179"/>
      <c r="L2646" s="290">
        <f t="shared" si="1038"/>
        <v>0</v>
      </c>
      <c r="M2646" s="290">
        <f t="shared" si="1038"/>
        <v>0</v>
      </c>
      <c r="N2646" s="184">
        <f t="shared" si="1039"/>
        <v>0</v>
      </c>
      <c r="O2646" s="255">
        <f t="shared" si="1040"/>
        <v>0</v>
      </c>
      <c r="P2646" s="181"/>
      <c r="Q2646" s="199"/>
      <c r="R2646" s="197" t="str">
        <f t="shared" si="1034"/>
        <v/>
      </c>
      <c r="S2646" s="197" t="str">
        <f t="shared" si="1017"/>
        <v/>
      </c>
    </row>
    <row r="2647" spans="1:19" ht="25.5" hidden="1">
      <c r="A2647" s="200" t="s">
        <v>2887</v>
      </c>
      <c r="B2647" s="205" t="s">
        <v>996</v>
      </c>
      <c r="C2647" s="127" t="s">
        <v>2888</v>
      </c>
      <c r="D2647" s="121" t="s">
        <v>274</v>
      </c>
      <c r="E2647" s="122">
        <v>3114.18</v>
      </c>
      <c r="F2647" s="123">
        <f t="shared" si="1035"/>
        <v>3754.46</v>
      </c>
      <c r="G2647" s="253"/>
      <c r="H2647" s="290"/>
      <c r="I2647" s="184">
        <f t="shared" si="1036"/>
        <v>0</v>
      </c>
      <c r="J2647" s="255">
        <f t="shared" si="1037"/>
        <v>0</v>
      </c>
      <c r="K2647" s="179"/>
      <c r="L2647" s="290">
        <f t="shared" si="1038"/>
        <v>0</v>
      </c>
      <c r="M2647" s="290">
        <f t="shared" si="1038"/>
        <v>0</v>
      </c>
      <c r="N2647" s="184">
        <f t="shared" si="1039"/>
        <v>0</v>
      </c>
      <c r="O2647" s="255">
        <f t="shared" si="1040"/>
        <v>0</v>
      </c>
      <c r="P2647" s="181"/>
      <c r="Q2647" s="199"/>
      <c r="R2647" s="197" t="str">
        <f t="shared" si="1034"/>
        <v/>
      </c>
      <c r="S2647" s="197" t="str">
        <f t="shared" si="1017"/>
        <v/>
      </c>
    </row>
    <row r="2648" spans="1:19">
      <c r="A2648" s="200" t="s">
        <v>2889</v>
      </c>
      <c r="B2648" s="205"/>
      <c r="C2648" s="127" t="s">
        <v>2890</v>
      </c>
      <c r="D2648" s="121"/>
      <c r="E2648" s="122"/>
      <c r="F2648" s="123"/>
      <c r="G2648" s="253"/>
      <c r="H2648" s="207">
        <f>F2648</f>
        <v>0</v>
      </c>
      <c r="I2648" s="254"/>
      <c r="J2648" s="255"/>
      <c r="K2648" s="179"/>
      <c r="L2648" s="290"/>
      <c r="M2648" s="253"/>
      <c r="N2648" s="257"/>
      <c r="O2648" s="258"/>
      <c r="P2648" s="181"/>
      <c r="Q2648" s="252" t="str">
        <f>IF(OR(SUM(J2650:J2780)&gt;0,SUM(O2650:O2780)&gt;0),"xx","")</f>
        <v>xx</v>
      </c>
      <c r="R2648" s="237" t="str">
        <f t="shared" si="1034"/>
        <v>x</v>
      </c>
      <c r="S2648" s="197" t="str">
        <f t="shared" si="1017"/>
        <v>x</v>
      </c>
    </row>
    <row r="2649" spans="1:19" hidden="1">
      <c r="A2649" s="200" t="s">
        <v>2891</v>
      </c>
      <c r="B2649" s="205"/>
      <c r="C2649" s="127" t="s">
        <v>2892</v>
      </c>
      <c r="D2649" s="121"/>
      <c r="E2649" s="122"/>
      <c r="F2649" s="123"/>
      <c r="G2649" s="253"/>
      <c r="H2649" s="253"/>
      <c r="I2649" s="254"/>
      <c r="J2649" s="255"/>
      <c r="K2649" s="179"/>
      <c r="L2649" s="290"/>
      <c r="M2649" s="253"/>
      <c r="N2649" s="257"/>
      <c r="O2649" s="258"/>
      <c r="P2649" s="259"/>
      <c r="Q2649" s="198" t="str">
        <f>IF(OR(SUM(J2650:J2717)&gt;0,SUM(O2650:O2717)&gt;0),"xx","")</f>
        <v/>
      </c>
      <c r="R2649" s="197" t="str">
        <f>IF(Q2649="X","x",IF(Q2649="xx","x",IF(O2649&gt;0,"x","")))</f>
        <v/>
      </c>
      <c r="S2649" s="197" t="str">
        <f t="shared" si="1017"/>
        <v/>
      </c>
    </row>
    <row r="2650" spans="1:19" hidden="1">
      <c r="A2650" s="200">
        <v>96984</v>
      </c>
      <c r="B2650" s="205" t="s">
        <v>230</v>
      </c>
      <c r="C2650" s="127" t="s">
        <v>2893</v>
      </c>
      <c r="D2650" s="121" t="s">
        <v>258</v>
      </c>
      <c r="E2650" s="122">
        <v>45.27</v>
      </c>
      <c r="F2650" s="123">
        <f t="shared" ref="F2650:F2713" si="1041">IF(E2650=0,0,ROUND(E2650*(1+E$10)*(1-E$11),2))</f>
        <v>54.58</v>
      </c>
      <c r="G2650" s="253"/>
      <c r="H2650" s="290"/>
      <c r="I2650" s="184">
        <f t="shared" ref="I2650:I2713" si="1042">IF(ISBLANK(E2650),0,ROUND(F2650*G2650,2))</f>
        <v>0</v>
      </c>
      <c r="J2650" s="255">
        <f t="shared" ref="J2650:J2713" si="1043">IF(ISBLANK(G2650),0,ROUND(G2650*H2650,2))</f>
        <v>0</v>
      </c>
      <c r="K2650" s="179"/>
      <c r="L2650" s="290">
        <f t="shared" ref="L2650:M2713" si="1044">G2650</f>
        <v>0</v>
      </c>
      <c r="M2650" s="290">
        <f t="shared" si="1044"/>
        <v>0</v>
      </c>
      <c r="N2650" s="184">
        <f t="shared" ref="N2650:N2713" si="1045">IF(ISBLANK(E2650),0,ROUND(F2650*L2650,2))</f>
        <v>0</v>
      </c>
      <c r="O2650" s="255">
        <f t="shared" ref="O2650:O2713" si="1046">IF(ISBLANK(L2650),0,ROUND(L2650*M2650,2))</f>
        <v>0</v>
      </c>
      <c r="P2650" s="181"/>
      <c r="Q2650" s="198"/>
      <c r="R2650" s="197" t="str">
        <f t="shared" si="1034"/>
        <v/>
      </c>
      <c r="S2650" s="197" t="str">
        <f t="shared" si="1017"/>
        <v/>
      </c>
    </row>
    <row r="2651" spans="1:19" ht="25.5" hidden="1">
      <c r="A2651" s="200">
        <v>91831</v>
      </c>
      <c r="B2651" s="205" t="s">
        <v>230</v>
      </c>
      <c r="C2651" s="127" t="s">
        <v>2894</v>
      </c>
      <c r="D2651" s="121" t="s">
        <v>258</v>
      </c>
      <c r="E2651" s="122">
        <v>6.09</v>
      </c>
      <c r="F2651" s="123">
        <f t="shared" si="1041"/>
        <v>7.34</v>
      </c>
      <c r="G2651" s="253"/>
      <c r="H2651" s="290"/>
      <c r="I2651" s="184">
        <f t="shared" si="1042"/>
        <v>0</v>
      </c>
      <c r="J2651" s="255">
        <f t="shared" si="1043"/>
        <v>0</v>
      </c>
      <c r="K2651" s="179"/>
      <c r="L2651" s="290">
        <f t="shared" si="1044"/>
        <v>0</v>
      </c>
      <c r="M2651" s="290">
        <f t="shared" si="1044"/>
        <v>0</v>
      </c>
      <c r="N2651" s="184">
        <f t="shared" si="1045"/>
        <v>0</v>
      </c>
      <c r="O2651" s="255">
        <f t="shared" si="1046"/>
        <v>0</v>
      </c>
      <c r="P2651" s="181"/>
      <c r="Q2651" s="198"/>
      <c r="R2651" s="197" t="str">
        <f t="shared" si="1034"/>
        <v/>
      </c>
      <c r="S2651" s="197" t="str">
        <f t="shared" si="1017"/>
        <v/>
      </c>
    </row>
    <row r="2652" spans="1:19" ht="25.5" hidden="1">
      <c r="A2652" s="200">
        <v>91834</v>
      </c>
      <c r="B2652" s="205" t="s">
        <v>230</v>
      </c>
      <c r="C2652" s="127" t="s">
        <v>2895</v>
      </c>
      <c r="D2652" s="121" t="s">
        <v>258</v>
      </c>
      <c r="E2652" s="122">
        <v>6.81</v>
      </c>
      <c r="F2652" s="123">
        <f t="shared" si="1041"/>
        <v>8.2100000000000009</v>
      </c>
      <c r="G2652" s="253"/>
      <c r="H2652" s="290"/>
      <c r="I2652" s="184">
        <f t="shared" si="1042"/>
        <v>0</v>
      </c>
      <c r="J2652" s="255">
        <f t="shared" si="1043"/>
        <v>0</v>
      </c>
      <c r="K2652" s="179"/>
      <c r="L2652" s="290">
        <f t="shared" si="1044"/>
        <v>0</v>
      </c>
      <c r="M2652" s="290">
        <f t="shared" si="1044"/>
        <v>0</v>
      </c>
      <c r="N2652" s="184">
        <f t="shared" si="1045"/>
        <v>0</v>
      </c>
      <c r="O2652" s="255">
        <f t="shared" si="1046"/>
        <v>0</v>
      </c>
      <c r="P2652" s="181"/>
      <c r="Q2652" s="199"/>
      <c r="R2652" s="197" t="str">
        <f t="shared" si="1034"/>
        <v/>
      </c>
      <c r="S2652" s="197" t="str">
        <f t="shared" si="1017"/>
        <v/>
      </c>
    </row>
    <row r="2653" spans="1:19" ht="25.5" hidden="1">
      <c r="A2653" s="200">
        <v>91836</v>
      </c>
      <c r="B2653" s="205" t="s">
        <v>230</v>
      </c>
      <c r="C2653" s="127" t="s">
        <v>2896</v>
      </c>
      <c r="D2653" s="121" t="s">
        <v>258</v>
      </c>
      <c r="E2653" s="122">
        <v>8.85</v>
      </c>
      <c r="F2653" s="123">
        <f t="shared" si="1041"/>
        <v>10.67</v>
      </c>
      <c r="G2653" s="253"/>
      <c r="H2653" s="290"/>
      <c r="I2653" s="184">
        <f t="shared" si="1042"/>
        <v>0</v>
      </c>
      <c r="J2653" s="255">
        <f t="shared" si="1043"/>
        <v>0</v>
      </c>
      <c r="K2653" s="179"/>
      <c r="L2653" s="290">
        <f t="shared" si="1044"/>
        <v>0</v>
      </c>
      <c r="M2653" s="290">
        <f t="shared" si="1044"/>
        <v>0</v>
      </c>
      <c r="N2653" s="184">
        <f t="shared" si="1045"/>
        <v>0</v>
      </c>
      <c r="O2653" s="255">
        <f t="shared" si="1046"/>
        <v>0</v>
      </c>
      <c r="P2653" s="181"/>
      <c r="Q2653" s="199"/>
      <c r="R2653" s="197" t="str">
        <f t="shared" si="1034"/>
        <v/>
      </c>
      <c r="S2653" s="197" t="str">
        <f t="shared" si="1017"/>
        <v/>
      </c>
    </row>
    <row r="2654" spans="1:19" ht="25.5" hidden="1">
      <c r="A2654" s="200">
        <v>91842</v>
      </c>
      <c r="B2654" s="205" t="s">
        <v>230</v>
      </c>
      <c r="C2654" s="127" t="s">
        <v>2897</v>
      </c>
      <c r="D2654" s="121" t="s">
        <v>258</v>
      </c>
      <c r="E2654" s="122">
        <v>4.4800000000000004</v>
      </c>
      <c r="F2654" s="123">
        <f t="shared" si="1041"/>
        <v>5.4</v>
      </c>
      <c r="G2654" s="253"/>
      <c r="H2654" s="290"/>
      <c r="I2654" s="184">
        <f t="shared" si="1042"/>
        <v>0</v>
      </c>
      <c r="J2654" s="255">
        <f t="shared" si="1043"/>
        <v>0</v>
      </c>
      <c r="K2654" s="179"/>
      <c r="L2654" s="290">
        <f t="shared" si="1044"/>
        <v>0</v>
      </c>
      <c r="M2654" s="290">
        <f t="shared" si="1044"/>
        <v>0</v>
      </c>
      <c r="N2654" s="184">
        <f t="shared" si="1045"/>
        <v>0</v>
      </c>
      <c r="O2654" s="255">
        <f t="shared" si="1046"/>
        <v>0</v>
      </c>
      <c r="P2654" s="181"/>
      <c r="Q2654" s="199"/>
      <c r="R2654" s="197" t="str">
        <f t="shared" si="1034"/>
        <v/>
      </c>
      <c r="S2654" s="197" t="str">
        <f t="shared" si="1017"/>
        <v/>
      </c>
    </row>
    <row r="2655" spans="1:19" ht="25.5" hidden="1">
      <c r="A2655" s="200">
        <v>91844</v>
      </c>
      <c r="B2655" s="205" t="s">
        <v>230</v>
      </c>
      <c r="C2655" s="127" t="s">
        <v>2898</v>
      </c>
      <c r="D2655" s="121" t="s">
        <v>258</v>
      </c>
      <c r="E2655" s="122">
        <v>5.22</v>
      </c>
      <c r="F2655" s="123">
        <f t="shared" si="1041"/>
        <v>6.29</v>
      </c>
      <c r="G2655" s="253"/>
      <c r="H2655" s="290"/>
      <c r="I2655" s="184">
        <f t="shared" si="1042"/>
        <v>0</v>
      </c>
      <c r="J2655" s="255">
        <f t="shared" si="1043"/>
        <v>0</v>
      </c>
      <c r="K2655" s="179"/>
      <c r="L2655" s="290">
        <f t="shared" si="1044"/>
        <v>0</v>
      </c>
      <c r="M2655" s="290">
        <f t="shared" si="1044"/>
        <v>0</v>
      </c>
      <c r="N2655" s="184">
        <f t="shared" si="1045"/>
        <v>0</v>
      </c>
      <c r="O2655" s="255">
        <f t="shared" si="1046"/>
        <v>0</v>
      </c>
      <c r="P2655" s="181"/>
      <c r="Q2655" s="199"/>
      <c r="R2655" s="197" t="str">
        <f t="shared" si="1034"/>
        <v/>
      </c>
      <c r="S2655" s="197" t="str">
        <f t="shared" si="1017"/>
        <v/>
      </c>
    </row>
    <row r="2656" spans="1:19" ht="25.5" hidden="1">
      <c r="A2656" s="200">
        <v>91846</v>
      </c>
      <c r="B2656" s="205" t="s">
        <v>230</v>
      </c>
      <c r="C2656" s="127" t="s">
        <v>2899</v>
      </c>
      <c r="D2656" s="121" t="s">
        <v>258</v>
      </c>
      <c r="E2656" s="122">
        <v>7.25</v>
      </c>
      <c r="F2656" s="123">
        <f t="shared" si="1041"/>
        <v>8.74</v>
      </c>
      <c r="G2656" s="253"/>
      <c r="H2656" s="290"/>
      <c r="I2656" s="184">
        <f t="shared" si="1042"/>
        <v>0</v>
      </c>
      <c r="J2656" s="255">
        <f t="shared" si="1043"/>
        <v>0</v>
      </c>
      <c r="K2656" s="179"/>
      <c r="L2656" s="290">
        <f t="shared" si="1044"/>
        <v>0</v>
      </c>
      <c r="M2656" s="290">
        <f t="shared" si="1044"/>
        <v>0</v>
      </c>
      <c r="N2656" s="184">
        <f t="shared" si="1045"/>
        <v>0</v>
      </c>
      <c r="O2656" s="255">
        <f t="shared" si="1046"/>
        <v>0</v>
      </c>
      <c r="P2656" s="181"/>
      <c r="Q2656" s="199"/>
      <c r="R2656" s="197" t="str">
        <f t="shared" si="1034"/>
        <v/>
      </c>
      <c r="S2656" s="197" t="str">
        <f t="shared" si="1017"/>
        <v/>
      </c>
    </row>
    <row r="2657" spans="1:19" ht="25.5" hidden="1">
      <c r="A2657" s="200">
        <v>91852</v>
      </c>
      <c r="B2657" s="205" t="s">
        <v>230</v>
      </c>
      <c r="C2657" s="127" t="s">
        <v>2900</v>
      </c>
      <c r="D2657" s="121" t="s">
        <v>258</v>
      </c>
      <c r="E2657" s="122">
        <v>6.63</v>
      </c>
      <c r="F2657" s="123">
        <f t="shared" si="1041"/>
        <v>7.99</v>
      </c>
      <c r="G2657" s="253"/>
      <c r="H2657" s="290"/>
      <c r="I2657" s="184">
        <f t="shared" si="1042"/>
        <v>0</v>
      </c>
      <c r="J2657" s="255">
        <f t="shared" si="1043"/>
        <v>0</v>
      </c>
      <c r="K2657" s="179"/>
      <c r="L2657" s="290">
        <f t="shared" si="1044"/>
        <v>0</v>
      </c>
      <c r="M2657" s="290">
        <f t="shared" si="1044"/>
        <v>0</v>
      </c>
      <c r="N2657" s="184">
        <f t="shared" si="1045"/>
        <v>0</v>
      </c>
      <c r="O2657" s="255">
        <f t="shared" si="1046"/>
        <v>0</v>
      </c>
      <c r="P2657" s="181"/>
      <c r="Q2657" s="199"/>
      <c r="R2657" s="197" t="str">
        <f t="shared" si="1034"/>
        <v/>
      </c>
      <c r="S2657" s="197" t="str">
        <f t="shared" si="1017"/>
        <v/>
      </c>
    </row>
    <row r="2658" spans="1:19" ht="25.5" hidden="1">
      <c r="A2658" s="200">
        <v>91854</v>
      </c>
      <c r="B2658" s="205" t="s">
        <v>230</v>
      </c>
      <c r="C2658" s="127" t="s">
        <v>2901</v>
      </c>
      <c r="D2658" s="121" t="s">
        <v>258</v>
      </c>
      <c r="E2658" s="122">
        <v>7.36</v>
      </c>
      <c r="F2658" s="123">
        <f t="shared" si="1041"/>
        <v>8.8699999999999992</v>
      </c>
      <c r="G2658" s="253"/>
      <c r="H2658" s="290"/>
      <c r="I2658" s="184">
        <f t="shared" si="1042"/>
        <v>0</v>
      </c>
      <c r="J2658" s="255">
        <f t="shared" si="1043"/>
        <v>0</v>
      </c>
      <c r="K2658" s="179"/>
      <c r="L2658" s="290">
        <f t="shared" si="1044"/>
        <v>0</v>
      </c>
      <c r="M2658" s="290">
        <f t="shared" si="1044"/>
        <v>0</v>
      </c>
      <c r="N2658" s="184">
        <f t="shared" si="1045"/>
        <v>0</v>
      </c>
      <c r="O2658" s="255">
        <f t="shared" si="1046"/>
        <v>0</v>
      </c>
      <c r="P2658" s="181"/>
      <c r="Q2658" s="199"/>
      <c r="R2658" s="197" t="str">
        <f t="shared" si="1034"/>
        <v/>
      </c>
      <c r="S2658" s="197" t="str">
        <f t="shared" si="1017"/>
        <v/>
      </c>
    </row>
    <row r="2659" spans="1:19" ht="25.5" hidden="1">
      <c r="A2659" s="200">
        <v>91856</v>
      </c>
      <c r="B2659" s="205" t="s">
        <v>230</v>
      </c>
      <c r="C2659" s="127" t="s">
        <v>2902</v>
      </c>
      <c r="D2659" s="121" t="s">
        <v>258</v>
      </c>
      <c r="E2659" s="122">
        <v>9.3000000000000007</v>
      </c>
      <c r="F2659" s="123">
        <f t="shared" si="1041"/>
        <v>11.21</v>
      </c>
      <c r="G2659" s="253"/>
      <c r="H2659" s="290"/>
      <c r="I2659" s="184">
        <f t="shared" si="1042"/>
        <v>0</v>
      </c>
      <c r="J2659" s="255">
        <f t="shared" si="1043"/>
        <v>0</v>
      </c>
      <c r="K2659" s="179"/>
      <c r="L2659" s="290">
        <f t="shared" si="1044"/>
        <v>0</v>
      </c>
      <c r="M2659" s="290">
        <f t="shared" si="1044"/>
        <v>0</v>
      </c>
      <c r="N2659" s="184">
        <f t="shared" si="1045"/>
        <v>0</v>
      </c>
      <c r="O2659" s="255">
        <f t="shared" si="1046"/>
        <v>0</v>
      </c>
      <c r="P2659" s="181"/>
      <c r="Q2659" s="199"/>
      <c r="R2659" s="197" t="str">
        <f t="shared" si="1034"/>
        <v/>
      </c>
      <c r="S2659" s="197" t="str">
        <f t="shared" si="1017"/>
        <v/>
      </c>
    </row>
    <row r="2660" spans="1:19" ht="25.5" hidden="1">
      <c r="A2660" s="200">
        <v>91833</v>
      </c>
      <c r="B2660" s="205" t="s">
        <v>230</v>
      </c>
      <c r="C2660" s="127" t="s">
        <v>2903</v>
      </c>
      <c r="D2660" s="121" t="s">
        <v>258</v>
      </c>
      <c r="E2660" s="122">
        <v>6.44</v>
      </c>
      <c r="F2660" s="123">
        <f t="shared" si="1041"/>
        <v>7.76</v>
      </c>
      <c r="G2660" s="253"/>
      <c r="H2660" s="290"/>
      <c r="I2660" s="184">
        <f t="shared" si="1042"/>
        <v>0</v>
      </c>
      <c r="J2660" s="255">
        <f t="shared" si="1043"/>
        <v>0</v>
      </c>
      <c r="K2660" s="179"/>
      <c r="L2660" s="290">
        <f t="shared" si="1044"/>
        <v>0</v>
      </c>
      <c r="M2660" s="290">
        <f t="shared" si="1044"/>
        <v>0</v>
      </c>
      <c r="N2660" s="184">
        <f t="shared" si="1045"/>
        <v>0</v>
      </c>
      <c r="O2660" s="255">
        <f t="shared" si="1046"/>
        <v>0</v>
      </c>
      <c r="P2660" s="181"/>
      <c r="Q2660" s="199"/>
      <c r="R2660" s="197" t="str">
        <f t="shared" si="1034"/>
        <v/>
      </c>
      <c r="S2660" s="197" t="str">
        <f t="shared" si="1017"/>
        <v/>
      </c>
    </row>
    <row r="2661" spans="1:19" ht="25.5" hidden="1">
      <c r="A2661" s="200">
        <v>91835</v>
      </c>
      <c r="B2661" s="205" t="s">
        <v>230</v>
      </c>
      <c r="C2661" s="127" t="s">
        <v>2904</v>
      </c>
      <c r="D2661" s="121" t="s">
        <v>258</v>
      </c>
      <c r="E2661" s="122">
        <v>7.71</v>
      </c>
      <c r="F2661" s="123">
        <f t="shared" si="1041"/>
        <v>9.3000000000000007</v>
      </c>
      <c r="G2661" s="253"/>
      <c r="H2661" s="290"/>
      <c r="I2661" s="184">
        <f t="shared" si="1042"/>
        <v>0</v>
      </c>
      <c r="J2661" s="255">
        <f t="shared" si="1043"/>
        <v>0</v>
      </c>
      <c r="K2661" s="179"/>
      <c r="L2661" s="290">
        <f t="shared" si="1044"/>
        <v>0</v>
      </c>
      <c r="M2661" s="290">
        <f t="shared" si="1044"/>
        <v>0</v>
      </c>
      <c r="N2661" s="184">
        <f t="shared" si="1045"/>
        <v>0</v>
      </c>
      <c r="O2661" s="255">
        <f t="shared" si="1046"/>
        <v>0</v>
      </c>
      <c r="P2661" s="181"/>
      <c r="Q2661" s="199"/>
      <c r="R2661" s="197" t="str">
        <f t="shared" si="1034"/>
        <v/>
      </c>
      <c r="S2661" s="197" t="str">
        <f t="shared" si="1017"/>
        <v/>
      </c>
    </row>
    <row r="2662" spans="1:19" ht="25.5" hidden="1">
      <c r="A2662" s="200">
        <v>91837</v>
      </c>
      <c r="B2662" s="205" t="s">
        <v>230</v>
      </c>
      <c r="C2662" s="127" t="s">
        <v>2905</v>
      </c>
      <c r="D2662" s="121" t="s">
        <v>258</v>
      </c>
      <c r="E2662" s="122">
        <v>10.97</v>
      </c>
      <c r="F2662" s="123">
        <f t="shared" si="1041"/>
        <v>13.23</v>
      </c>
      <c r="G2662" s="253"/>
      <c r="H2662" s="290"/>
      <c r="I2662" s="184">
        <f t="shared" si="1042"/>
        <v>0</v>
      </c>
      <c r="J2662" s="255">
        <f t="shared" si="1043"/>
        <v>0</v>
      </c>
      <c r="K2662" s="179"/>
      <c r="L2662" s="290">
        <f t="shared" si="1044"/>
        <v>0</v>
      </c>
      <c r="M2662" s="290">
        <f t="shared" si="1044"/>
        <v>0</v>
      </c>
      <c r="N2662" s="184">
        <f t="shared" si="1045"/>
        <v>0</v>
      </c>
      <c r="O2662" s="255">
        <f t="shared" si="1046"/>
        <v>0</v>
      </c>
      <c r="P2662" s="181"/>
      <c r="Q2662" s="199"/>
      <c r="R2662" s="197" t="str">
        <f t="shared" si="1034"/>
        <v/>
      </c>
      <c r="S2662" s="197" t="str">
        <f t="shared" si="1017"/>
        <v/>
      </c>
    </row>
    <row r="2663" spans="1:19" ht="25.5" hidden="1">
      <c r="A2663" s="200">
        <v>91843</v>
      </c>
      <c r="B2663" s="205" t="s">
        <v>230</v>
      </c>
      <c r="C2663" s="127" t="s">
        <v>2906</v>
      </c>
      <c r="D2663" s="121" t="s">
        <v>258</v>
      </c>
      <c r="E2663" s="122">
        <v>4.83</v>
      </c>
      <c r="F2663" s="123">
        <f t="shared" si="1041"/>
        <v>5.82</v>
      </c>
      <c r="G2663" s="253"/>
      <c r="H2663" s="290"/>
      <c r="I2663" s="184">
        <f t="shared" si="1042"/>
        <v>0</v>
      </c>
      <c r="J2663" s="255">
        <f t="shared" si="1043"/>
        <v>0</v>
      </c>
      <c r="K2663" s="179"/>
      <c r="L2663" s="290">
        <f t="shared" si="1044"/>
        <v>0</v>
      </c>
      <c r="M2663" s="290">
        <f t="shared" si="1044"/>
        <v>0</v>
      </c>
      <c r="N2663" s="184">
        <f t="shared" si="1045"/>
        <v>0</v>
      </c>
      <c r="O2663" s="255">
        <f t="shared" si="1046"/>
        <v>0</v>
      </c>
      <c r="P2663" s="181"/>
      <c r="Q2663" s="199"/>
      <c r="R2663" s="197" t="str">
        <f t="shared" si="1034"/>
        <v/>
      </c>
      <c r="S2663" s="197" t="str">
        <f t="shared" si="1017"/>
        <v/>
      </c>
    </row>
    <row r="2664" spans="1:19" ht="25.5" hidden="1">
      <c r="A2664" s="200">
        <v>91845</v>
      </c>
      <c r="B2664" s="205" t="s">
        <v>230</v>
      </c>
      <c r="C2664" s="127" t="s">
        <v>2907</v>
      </c>
      <c r="D2664" s="121" t="s">
        <v>258</v>
      </c>
      <c r="E2664" s="122">
        <v>6.12</v>
      </c>
      <c r="F2664" s="123">
        <f t="shared" si="1041"/>
        <v>7.38</v>
      </c>
      <c r="G2664" s="253"/>
      <c r="H2664" s="290"/>
      <c r="I2664" s="184">
        <f t="shared" si="1042"/>
        <v>0</v>
      </c>
      <c r="J2664" s="255">
        <f t="shared" si="1043"/>
        <v>0</v>
      </c>
      <c r="K2664" s="179"/>
      <c r="L2664" s="290">
        <f t="shared" si="1044"/>
        <v>0</v>
      </c>
      <c r="M2664" s="290">
        <f t="shared" si="1044"/>
        <v>0</v>
      </c>
      <c r="N2664" s="184">
        <f t="shared" si="1045"/>
        <v>0</v>
      </c>
      <c r="O2664" s="255">
        <f t="shared" si="1046"/>
        <v>0</v>
      </c>
      <c r="P2664" s="181"/>
      <c r="Q2664" s="199"/>
      <c r="R2664" s="197" t="str">
        <f t="shared" si="1034"/>
        <v/>
      </c>
      <c r="S2664" s="197" t="str">
        <f t="shared" si="1017"/>
        <v/>
      </c>
    </row>
    <row r="2665" spans="1:19" ht="25.5" hidden="1">
      <c r="A2665" s="200">
        <v>91847</v>
      </c>
      <c r="B2665" s="205" t="s">
        <v>230</v>
      </c>
      <c r="C2665" s="127" t="s">
        <v>2908</v>
      </c>
      <c r="D2665" s="121" t="s">
        <v>258</v>
      </c>
      <c r="E2665" s="122">
        <v>9.3699999999999992</v>
      </c>
      <c r="F2665" s="123">
        <f t="shared" si="1041"/>
        <v>11.3</v>
      </c>
      <c r="G2665" s="253"/>
      <c r="H2665" s="290"/>
      <c r="I2665" s="184">
        <f t="shared" si="1042"/>
        <v>0</v>
      </c>
      <c r="J2665" s="255">
        <f t="shared" si="1043"/>
        <v>0</v>
      </c>
      <c r="K2665" s="179"/>
      <c r="L2665" s="290">
        <f t="shared" si="1044"/>
        <v>0</v>
      </c>
      <c r="M2665" s="290">
        <f t="shared" si="1044"/>
        <v>0</v>
      </c>
      <c r="N2665" s="184">
        <f t="shared" si="1045"/>
        <v>0</v>
      </c>
      <c r="O2665" s="255">
        <f t="shared" si="1046"/>
        <v>0</v>
      </c>
      <c r="P2665" s="181"/>
      <c r="Q2665" s="199"/>
      <c r="R2665" s="197" t="str">
        <f t="shared" si="1034"/>
        <v/>
      </c>
      <c r="S2665" s="197" t="str">
        <f t="shared" si="1017"/>
        <v/>
      </c>
    </row>
    <row r="2666" spans="1:19" ht="25.5" hidden="1">
      <c r="A2666" s="200">
        <v>91853</v>
      </c>
      <c r="B2666" s="205" t="s">
        <v>230</v>
      </c>
      <c r="C2666" s="127" t="s">
        <v>2909</v>
      </c>
      <c r="D2666" s="121" t="s">
        <v>258</v>
      </c>
      <c r="E2666" s="122">
        <v>6.96</v>
      </c>
      <c r="F2666" s="123">
        <f t="shared" si="1041"/>
        <v>8.39</v>
      </c>
      <c r="G2666" s="253"/>
      <c r="H2666" s="290"/>
      <c r="I2666" s="184">
        <f t="shared" si="1042"/>
        <v>0</v>
      </c>
      <c r="J2666" s="255">
        <f t="shared" si="1043"/>
        <v>0</v>
      </c>
      <c r="K2666" s="179"/>
      <c r="L2666" s="290">
        <f t="shared" si="1044"/>
        <v>0</v>
      </c>
      <c r="M2666" s="290">
        <f t="shared" si="1044"/>
        <v>0</v>
      </c>
      <c r="N2666" s="184">
        <f t="shared" si="1045"/>
        <v>0</v>
      </c>
      <c r="O2666" s="255">
        <f t="shared" si="1046"/>
        <v>0</v>
      </c>
      <c r="P2666" s="181"/>
      <c r="Q2666" s="199"/>
      <c r="R2666" s="197" t="str">
        <f t="shared" si="1034"/>
        <v/>
      </c>
      <c r="S2666" s="197" t="str">
        <f t="shared" si="1017"/>
        <v/>
      </c>
    </row>
    <row r="2667" spans="1:19" ht="25.5" hidden="1">
      <c r="A2667" s="200">
        <v>91855</v>
      </c>
      <c r="B2667" s="205" t="s">
        <v>230</v>
      </c>
      <c r="C2667" s="127" t="s">
        <v>2910</v>
      </c>
      <c r="D2667" s="121" t="s">
        <v>258</v>
      </c>
      <c r="E2667" s="122">
        <v>8.1999999999999993</v>
      </c>
      <c r="F2667" s="123">
        <f t="shared" si="1041"/>
        <v>9.89</v>
      </c>
      <c r="G2667" s="253"/>
      <c r="H2667" s="290"/>
      <c r="I2667" s="184">
        <f t="shared" si="1042"/>
        <v>0</v>
      </c>
      <c r="J2667" s="255">
        <f t="shared" si="1043"/>
        <v>0</v>
      </c>
      <c r="K2667" s="179"/>
      <c r="L2667" s="290">
        <f t="shared" si="1044"/>
        <v>0</v>
      </c>
      <c r="M2667" s="290">
        <f t="shared" si="1044"/>
        <v>0</v>
      </c>
      <c r="N2667" s="184">
        <f t="shared" si="1045"/>
        <v>0</v>
      </c>
      <c r="O2667" s="255">
        <f t="shared" si="1046"/>
        <v>0</v>
      </c>
      <c r="P2667" s="181"/>
      <c r="Q2667" s="199"/>
      <c r="R2667" s="197" t="str">
        <f t="shared" si="1034"/>
        <v/>
      </c>
      <c r="S2667" s="197" t="str">
        <f t="shared" si="1017"/>
        <v/>
      </c>
    </row>
    <row r="2668" spans="1:19" ht="25.5" hidden="1">
      <c r="A2668" s="200">
        <v>91857</v>
      </c>
      <c r="B2668" s="205" t="s">
        <v>230</v>
      </c>
      <c r="C2668" s="127" t="s">
        <v>2911</v>
      </c>
      <c r="D2668" s="121" t="s">
        <v>258</v>
      </c>
      <c r="E2668" s="122">
        <v>11.25</v>
      </c>
      <c r="F2668" s="123">
        <f t="shared" si="1041"/>
        <v>13.56</v>
      </c>
      <c r="G2668" s="253"/>
      <c r="H2668" s="290"/>
      <c r="I2668" s="184">
        <f t="shared" si="1042"/>
        <v>0</v>
      </c>
      <c r="J2668" s="255">
        <f t="shared" si="1043"/>
        <v>0</v>
      </c>
      <c r="K2668" s="179"/>
      <c r="L2668" s="290">
        <f t="shared" si="1044"/>
        <v>0</v>
      </c>
      <c r="M2668" s="290">
        <f t="shared" si="1044"/>
        <v>0</v>
      </c>
      <c r="N2668" s="184">
        <f t="shared" si="1045"/>
        <v>0</v>
      </c>
      <c r="O2668" s="255">
        <f t="shared" si="1046"/>
        <v>0</v>
      </c>
      <c r="P2668" s="181"/>
      <c r="Q2668" s="199"/>
      <c r="R2668" s="197" t="str">
        <f t="shared" si="1034"/>
        <v/>
      </c>
      <c r="S2668" s="197" t="str">
        <f t="shared" si="1017"/>
        <v/>
      </c>
    </row>
    <row r="2669" spans="1:19" ht="25.5" hidden="1">
      <c r="A2669" s="200">
        <v>91874</v>
      </c>
      <c r="B2669" s="205" t="s">
        <v>230</v>
      </c>
      <c r="C2669" s="127" t="s">
        <v>2912</v>
      </c>
      <c r="D2669" s="121" t="s">
        <v>274</v>
      </c>
      <c r="E2669" s="122">
        <v>3.99</v>
      </c>
      <c r="F2669" s="123">
        <f t="shared" si="1041"/>
        <v>4.8099999999999996</v>
      </c>
      <c r="G2669" s="253"/>
      <c r="H2669" s="290"/>
      <c r="I2669" s="184">
        <f t="shared" si="1042"/>
        <v>0</v>
      </c>
      <c r="J2669" s="255">
        <f t="shared" si="1043"/>
        <v>0</v>
      </c>
      <c r="K2669" s="179"/>
      <c r="L2669" s="290">
        <f t="shared" si="1044"/>
        <v>0</v>
      </c>
      <c r="M2669" s="290">
        <f t="shared" si="1044"/>
        <v>0</v>
      </c>
      <c r="N2669" s="184">
        <f t="shared" si="1045"/>
        <v>0</v>
      </c>
      <c r="O2669" s="255">
        <f t="shared" si="1046"/>
        <v>0</v>
      </c>
      <c r="P2669" s="181"/>
      <c r="Q2669" s="199"/>
      <c r="R2669" s="197" t="str">
        <f t="shared" si="1034"/>
        <v/>
      </c>
      <c r="S2669" s="197" t="str">
        <f t="shared" si="1017"/>
        <v/>
      </c>
    </row>
    <row r="2670" spans="1:19" ht="25.5" hidden="1">
      <c r="A2670" s="200">
        <v>91875</v>
      </c>
      <c r="B2670" s="205" t="s">
        <v>230</v>
      </c>
      <c r="C2670" s="127" t="s">
        <v>2913</v>
      </c>
      <c r="D2670" s="121" t="s">
        <v>274</v>
      </c>
      <c r="E2670" s="122">
        <v>5.27</v>
      </c>
      <c r="F2670" s="123">
        <f t="shared" si="1041"/>
        <v>6.35</v>
      </c>
      <c r="G2670" s="253"/>
      <c r="H2670" s="290"/>
      <c r="I2670" s="184">
        <f t="shared" si="1042"/>
        <v>0</v>
      </c>
      <c r="J2670" s="255">
        <f t="shared" si="1043"/>
        <v>0</v>
      </c>
      <c r="K2670" s="179"/>
      <c r="L2670" s="290">
        <f t="shared" si="1044"/>
        <v>0</v>
      </c>
      <c r="M2670" s="290">
        <f t="shared" si="1044"/>
        <v>0</v>
      </c>
      <c r="N2670" s="184">
        <f t="shared" si="1045"/>
        <v>0</v>
      </c>
      <c r="O2670" s="255">
        <f t="shared" si="1046"/>
        <v>0</v>
      </c>
      <c r="P2670" s="181"/>
      <c r="Q2670" s="199"/>
      <c r="R2670" s="197" t="str">
        <f t="shared" si="1034"/>
        <v/>
      </c>
      <c r="S2670" s="197" t="str">
        <f t="shared" si="1017"/>
        <v/>
      </c>
    </row>
    <row r="2671" spans="1:19" ht="25.5" hidden="1">
      <c r="A2671" s="200">
        <v>91876</v>
      </c>
      <c r="B2671" s="205" t="s">
        <v>230</v>
      </c>
      <c r="C2671" s="127" t="s">
        <v>2914</v>
      </c>
      <c r="D2671" s="121" t="s">
        <v>274</v>
      </c>
      <c r="E2671" s="122">
        <v>6.94</v>
      </c>
      <c r="F2671" s="123">
        <f t="shared" si="1041"/>
        <v>8.3699999999999992</v>
      </c>
      <c r="G2671" s="253"/>
      <c r="H2671" s="290"/>
      <c r="I2671" s="184">
        <f t="shared" si="1042"/>
        <v>0</v>
      </c>
      <c r="J2671" s="255">
        <f t="shared" si="1043"/>
        <v>0</v>
      </c>
      <c r="K2671" s="179"/>
      <c r="L2671" s="290">
        <f t="shared" si="1044"/>
        <v>0</v>
      </c>
      <c r="M2671" s="290">
        <f t="shared" si="1044"/>
        <v>0</v>
      </c>
      <c r="N2671" s="184">
        <f t="shared" si="1045"/>
        <v>0</v>
      </c>
      <c r="O2671" s="255">
        <f t="shared" si="1046"/>
        <v>0</v>
      </c>
      <c r="P2671" s="181"/>
      <c r="Q2671" s="199"/>
      <c r="R2671" s="197" t="str">
        <f t="shared" si="1034"/>
        <v/>
      </c>
      <c r="S2671" s="197" t="str">
        <f t="shared" ref="S2671:S2720" si="1047">IF(Q2671="X","x",IF(Q2671="xx","x",IF(OR(J2671&gt;0,O2671&gt;0),"x","")))</f>
        <v/>
      </c>
    </row>
    <row r="2672" spans="1:19" ht="25.5" hidden="1">
      <c r="A2672" s="200">
        <v>91877</v>
      </c>
      <c r="B2672" s="205" t="s">
        <v>230</v>
      </c>
      <c r="C2672" s="127" t="s">
        <v>2915</v>
      </c>
      <c r="D2672" s="121" t="s">
        <v>274</v>
      </c>
      <c r="E2672" s="122">
        <v>9.19</v>
      </c>
      <c r="F2672" s="123">
        <f t="shared" si="1041"/>
        <v>11.08</v>
      </c>
      <c r="G2672" s="253"/>
      <c r="H2672" s="290"/>
      <c r="I2672" s="184">
        <f t="shared" si="1042"/>
        <v>0</v>
      </c>
      <c r="J2672" s="255">
        <f t="shared" si="1043"/>
        <v>0</v>
      </c>
      <c r="K2672" s="179"/>
      <c r="L2672" s="290">
        <f t="shared" si="1044"/>
        <v>0</v>
      </c>
      <c r="M2672" s="290">
        <f t="shared" si="1044"/>
        <v>0</v>
      </c>
      <c r="N2672" s="184">
        <f t="shared" si="1045"/>
        <v>0</v>
      </c>
      <c r="O2672" s="255">
        <f t="shared" si="1046"/>
        <v>0</v>
      </c>
      <c r="P2672" s="181"/>
      <c r="Q2672" s="199"/>
      <c r="R2672" s="197" t="str">
        <f t="shared" si="1034"/>
        <v/>
      </c>
      <c r="S2672" s="197" t="str">
        <f t="shared" si="1047"/>
        <v/>
      </c>
    </row>
    <row r="2673" spans="1:19" ht="25.5" hidden="1">
      <c r="A2673" s="200">
        <v>91878</v>
      </c>
      <c r="B2673" s="205" t="s">
        <v>230</v>
      </c>
      <c r="C2673" s="127" t="s">
        <v>2916</v>
      </c>
      <c r="D2673" s="121" t="s">
        <v>274</v>
      </c>
      <c r="E2673" s="122">
        <v>5.15</v>
      </c>
      <c r="F2673" s="123">
        <f t="shared" si="1041"/>
        <v>6.21</v>
      </c>
      <c r="G2673" s="253"/>
      <c r="H2673" s="290"/>
      <c r="I2673" s="184">
        <f t="shared" si="1042"/>
        <v>0</v>
      </c>
      <c r="J2673" s="255">
        <f t="shared" si="1043"/>
        <v>0</v>
      </c>
      <c r="K2673" s="179"/>
      <c r="L2673" s="290">
        <f t="shared" si="1044"/>
        <v>0</v>
      </c>
      <c r="M2673" s="290">
        <f t="shared" si="1044"/>
        <v>0</v>
      </c>
      <c r="N2673" s="184">
        <f t="shared" si="1045"/>
        <v>0</v>
      </c>
      <c r="O2673" s="255">
        <f t="shared" si="1046"/>
        <v>0</v>
      </c>
      <c r="P2673" s="181"/>
      <c r="Q2673" s="199"/>
      <c r="R2673" s="197" t="str">
        <f t="shared" si="1034"/>
        <v/>
      </c>
      <c r="S2673" s="197" t="str">
        <f t="shared" si="1047"/>
        <v/>
      </c>
    </row>
    <row r="2674" spans="1:19" ht="25.5" hidden="1">
      <c r="A2674" s="200">
        <v>91879</v>
      </c>
      <c r="B2674" s="205" t="s">
        <v>230</v>
      </c>
      <c r="C2674" s="127" t="s">
        <v>2917</v>
      </c>
      <c r="D2674" s="121" t="s">
        <v>274</v>
      </c>
      <c r="E2674" s="122">
        <v>6.39</v>
      </c>
      <c r="F2674" s="123">
        <f t="shared" si="1041"/>
        <v>7.7</v>
      </c>
      <c r="G2674" s="253"/>
      <c r="H2674" s="290"/>
      <c r="I2674" s="184">
        <f t="shared" si="1042"/>
        <v>0</v>
      </c>
      <c r="J2674" s="255">
        <f t="shared" si="1043"/>
        <v>0</v>
      </c>
      <c r="K2674" s="179"/>
      <c r="L2674" s="290">
        <f t="shared" si="1044"/>
        <v>0</v>
      </c>
      <c r="M2674" s="290">
        <f t="shared" si="1044"/>
        <v>0</v>
      </c>
      <c r="N2674" s="184">
        <f t="shared" si="1045"/>
        <v>0</v>
      </c>
      <c r="O2674" s="255">
        <f t="shared" si="1046"/>
        <v>0</v>
      </c>
      <c r="P2674" s="181"/>
      <c r="Q2674" s="199"/>
      <c r="R2674" s="197" t="str">
        <f t="shared" si="1034"/>
        <v/>
      </c>
      <c r="S2674" s="197" t="str">
        <f t="shared" si="1047"/>
        <v/>
      </c>
    </row>
    <row r="2675" spans="1:19" ht="25.5" hidden="1">
      <c r="A2675" s="200">
        <v>91880</v>
      </c>
      <c r="B2675" s="205" t="s">
        <v>230</v>
      </c>
      <c r="C2675" s="127" t="s">
        <v>2918</v>
      </c>
      <c r="D2675" s="121" t="s">
        <v>274</v>
      </c>
      <c r="E2675" s="122">
        <v>8.11</v>
      </c>
      <c r="F2675" s="123">
        <f t="shared" si="1041"/>
        <v>9.7799999999999994</v>
      </c>
      <c r="G2675" s="253"/>
      <c r="H2675" s="290"/>
      <c r="I2675" s="184">
        <f t="shared" si="1042"/>
        <v>0</v>
      </c>
      <c r="J2675" s="255">
        <f t="shared" si="1043"/>
        <v>0</v>
      </c>
      <c r="K2675" s="179"/>
      <c r="L2675" s="290">
        <f t="shared" si="1044"/>
        <v>0</v>
      </c>
      <c r="M2675" s="290">
        <f t="shared" si="1044"/>
        <v>0</v>
      </c>
      <c r="N2675" s="184">
        <f t="shared" si="1045"/>
        <v>0</v>
      </c>
      <c r="O2675" s="255">
        <f t="shared" si="1046"/>
        <v>0</v>
      </c>
      <c r="P2675" s="181"/>
      <c r="Q2675" s="199"/>
      <c r="R2675" s="197" t="str">
        <f t="shared" si="1034"/>
        <v/>
      </c>
      <c r="S2675" s="197" t="str">
        <f t="shared" si="1047"/>
        <v/>
      </c>
    </row>
    <row r="2676" spans="1:19" ht="25.5" hidden="1">
      <c r="A2676" s="200">
        <v>91881</v>
      </c>
      <c r="B2676" s="205" t="s">
        <v>230</v>
      </c>
      <c r="C2676" s="127" t="s">
        <v>2919</v>
      </c>
      <c r="D2676" s="121" t="s">
        <v>274</v>
      </c>
      <c r="E2676" s="122">
        <v>10.34</v>
      </c>
      <c r="F2676" s="123">
        <f t="shared" si="1041"/>
        <v>12.47</v>
      </c>
      <c r="G2676" s="253"/>
      <c r="H2676" s="290"/>
      <c r="I2676" s="184">
        <f t="shared" si="1042"/>
        <v>0</v>
      </c>
      <c r="J2676" s="255">
        <f t="shared" si="1043"/>
        <v>0</v>
      </c>
      <c r="K2676" s="179"/>
      <c r="L2676" s="290">
        <f t="shared" si="1044"/>
        <v>0</v>
      </c>
      <c r="M2676" s="290">
        <f t="shared" si="1044"/>
        <v>0</v>
      </c>
      <c r="N2676" s="184">
        <f t="shared" si="1045"/>
        <v>0</v>
      </c>
      <c r="O2676" s="255">
        <f t="shared" si="1046"/>
        <v>0</v>
      </c>
      <c r="P2676" s="181"/>
      <c r="Q2676" s="199"/>
      <c r="R2676" s="197" t="str">
        <f t="shared" si="1034"/>
        <v/>
      </c>
      <c r="S2676" s="197" t="str">
        <f t="shared" si="1047"/>
        <v/>
      </c>
    </row>
    <row r="2677" spans="1:19" ht="25.5" hidden="1">
      <c r="A2677" s="200">
        <v>91882</v>
      </c>
      <c r="B2677" s="205" t="s">
        <v>230</v>
      </c>
      <c r="C2677" s="127" t="s">
        <v>2920</v>
      </c>
      <c r="D2677" s="121" t="s">
        <v>274</v>
      </c>
      <c r="E2677" s="122">
        <v>6.39</v>
      </c>
      <c r="F2677" s="123">
        <f t="shared" si="1041"/>
        <v>7.7</v>
      </c>
      <c r="G2677" s="253"/>
      <c r="H2677" s="290"/>
      <c r="I2677" s="184">
        <f t="shared" si="1042"/>
        <v>0</v>
      </c>
      <c r="J2677" s="255">
        <f t="shared" si="1043"/>
        <v>0</v>
      </c>
      <c r="K2677" s="179"/>
      <c r="L2677" s="290">
        <f t="shared" si="1044"/>
        <v>0</v>
      </c>
      <c r="M2677" s="290">
        <f t="shared" si="1044"/>
        <v>0</v>
      </c>
      <c r="N2677" s="184">
        <f t="shared" si="1045"/>
        <v>0</v>
      </c>
      <c r="O2677" s="255">
        <f t="shared" si="1046"/>
        <v>0</v>
      </c>
      <c r="P2677" s="181"/>
      <c r="Q2677" s="199"/>
      <c r="R2677" s="197" t="str">
        <f t="shared" si="1034"/>
        <v/>
      </c>
      <c r="S2677" s="197" t="str">
        <f t="shared" si="1047"/>
        <v/>
      </c>
    </row>
    <row r="2678" spans="1:19" ht="25.5" hidden="1">
      <c r="A2678" s="200">
        <v>91884</v>
      </c>
      <c r="B2678" s="205" t="s">
        <v>230</v>
      </c>
      <c r="C2678" s="127" t="s">
        <v>2921</v>
      </c>
      <c r="D2678" s="121" t="s">
        <v>274</v>
      </c>
      <c r="E2678" s="122">
        <v>7.35</v>
      </c>
      <c r="F2678" s="123">
        <f t="shared" si="1041"/>
        <v>8.86</v>
      </c>
      <c r="G2678" s="253"/>
      <c r="H2678" s="290"/>
      <c r="I2678" s="184">
        <f t="shared" si="1042"/>
        <v>0</v>
      </c>
      <c r="J2678" s="255">
        <f t="shared" si="1043"/>
        <v>0</v>
      </c>
      <c r="K2678" s="179"/>
      <c r="L2678" s="290">
        <f t="shared" si="1044"/>
        <v>0</v>
      </c>
      <c r="M2678" s="290">
        <f t="shared" si="1044"/>
        <v>0</v>
      </c>
      <c r="N2678" s="184">
        <f t="shared" si="1045"/>
        <v>0</v>
      </c>
      <c r="O2678" s="255">
        <f t="shared" si="1046"/>
        <v>0</v>
      </c>
      <c r="P2678" s="181"/>
      <c r="Q2678" s="199"/>
      <c r="R2678" s="197" t="str">
        <f t="shared" si="1034"/>
        <v/>
      </c>
      <c r="S2678" s="197" t="str">
        <f t="shared" si="1047"/>
        <v/>
      </c>
    </row>
    <row r="2679" spans="1:19" ht="25.5" hidden="1">
      <c r="A2679" s="200">
        <v>91885</v>
      </c>
      <c r="B2679" s="205" t="s">
        <v>230</v>
      </c>
      <c r="C2679" s="127" t="s">
        <v>2922</v>
      </c>
      <c r="D2679" s="121" t="s">
        <v>274</v>
      </c>
      <c r="E2679" s="122">
        <v>8.66</v>
      </c>
      <c r="F2679" s="123">
        <f t="shared" si="1041"/>
        <v>10.44</v>
      </c>
      <c r="G2679" s="253"/>
      <c r="H2679" s="290"/>
      <c r="I2679" s="184">
        <f t="shared" si="1042"/>
        <v>0</v>
      </c>
      <c r="J2679" s="255">
        <f t="shared" si="1043"/>
        <v>0</v>
      </c>
      <c r="K2679" s="179"/>
      <c r="L2679" s="290">
        <f t="shared" si="1044"/>
        <v>0</v>
      </c>
      <c r="M2679" s="290">
        <f t="shared" si="1044"/>
        <v>0</v>
      </c>
      <c r="N2679" s="184">
        <f t="shared" si="1045"/>
        <v>0</v>
      </c>
      <c r="O2679" s="255">
        <f t="shared" si="1046"/>
        <v>0</v>
      </c>
      <c r="P2679" s="181"/>
      <c r="Q2679" s="199"/>
      <c r="R2679" s="197" t="str">
        <f t="shared" si="1034"/>
        <v/>
      </c>
      <c r="S2679" s="197" t="str">
        <f t="shared" si="1047"/>
        <v/>
      </c>
    </row>
    <row r="2680" spans="1:19" ht="25.5" hidden="1">
      <c r="A2680" s="200">
        <v>91886</v>
      </c>
      <c r="B2680" s="205" t="s">
        <v>230</v>
      </c>
      <c r="C2680" s="127" t="s">
        <v>2923</v>
      </c>
      <c r="D2680" s="121" t="s">
        <v>274</v>
      </c>
      <c r="E2680" s="122">
        <v>10.47</v>
      </c>
      <c r="F2680" s="123">
        <f t="shared" si="1041"/>
        <v>12.62</v>
      </c>
      <c r="G2680" s="253"/>
      <c r="H2680" s="290"/>
      <c r="I2680" s="184">
        <f t="shared" si="1042"/>
        <v>0</v>
      </c>
      <c r="J2680" s="255">
        <f t="shared" si="1043"/>
        <v>0</v>
      </c>
      <c r="K2680" s="179"/>
      <c r="L2680" s="290">
        <f t="shared" si="1044"/>
        <v>0</v>
      </c>
      <c r="M2680" s="290">
        <f t="shared" si="1044"/>
        <v>0</v>
      </c>
      <c r="N2680" s="184">
        <f t="shared" si="1045"/>
        <v>0</v>
      </c>
      <c r="O2680" s="255">
        <f t="shared" si="1046"/>
        <v>0</v>
      </c>
      <c r="P2680" s="181"/>
      <c r="Q2680" s="199"/>
      <c r="R2680" s="197" t="str">
        <f t="shared" si="1034"/>
        <v/>
      </c>
      <c r="S2680" s="197" t="str">
        <f t="shared" si="1047"/>
        <v/>
      </c>
    </row>
    <row r="2681" spans="1:19" ht="25.5" hidden="1">
      <c r="A2681" s="200">
        <v>91887</v>
      </c>
      <c r="B2681" s="205" t="s">
        <v>230</v>
      </c>
      <c r="C2681" s="127" t="s">
        <v>2924</v>
      </c>
      <c r="D2681" s="121" t="s">
        <v>274</v>
      </c>
      <c r="E2681" s="122">
        <v>7.25</v>
      </c>
      <c r="F2681" s="123">
        <f t="shared" si="1041"/>
        <v>8.74</v>
      </c>
      <c r="G2681" s="253"/>
      <c r="H2681" s="290"/>
      <c r="I2681" s="184">
        <f t="shared" si="1042"/>
        <v>0</v>
      </c>
      <c r="J2681" s="255">
        <f t="shared" si="1043"/>
        <v>0</v>
      </c>
      <c r="K2681" s="179"/>
      <c r="L2681" s="290">
        <f t="shared" si="1044"/>
        <v>0</v>
      </c>
      <c r="M2681" s="290">
        <f t="shared" si="1044"/>
        <v>0</v>
      </c>
      <c r="N2681" s="184">
        <f t="shared" si="1045"/>
        <v>0</v>
      </c>
      <c r="O2681" s="255">
        <f t="shared" si="1046"/>
        <v>0</v>
      </c>
      <c r="P2681" s="181"/>
      <c r="Q2681" s="199"/>
      <c r="R2681" s="197" t="str">
        <f t="shared" si="1034"/>
        <v/>
      </c>
      <c r="S2681" s="197" t="str">
        <f t="shared" si="1047"/>
        <v/>
      </c>
    </row>
    <row r="2682" spans="1:19" ht="25.5" hidden="1">
      <c r="A2682" s="200">
        <v>91889</v>
      </c>
      <c r="B2682" s="205" t="s">
        <v>230</v>
      </c>
      <c r="C2682" s="127" t="s">
        <v>2925</v>
      </c>
      <c r="D2682" s="121" t="s">
        <v>274</v>
      </c>
      <c r="E2682" s="122">
        <v>7</v>
      </c>
      <c r="F2682" s="123">
        <f t="shared" si="1041"/>
        <v>8.44</v>
      </c>
      <c r="G2682" s="253"/>
      <c r="H2682" s="290"/>
      <c r="I2682" s="184">
        <f t="shared" si="1042"/>
        <v>0</v>
      </c>
      <c r="J2682" s="255">
        <f t="shared" si="1043"/>
        <v>0</v>
      </c>
      <c r="K2682" s="179"/>
      <c r="L2682" s="290">
        <f t="shared" si="1044"/>
        <v>0</v>
      </c>
      <c r="M2682" s="290">
        <f t="shared" si="1044"/>
        <v>0</v>
      </c>
      <c r="N2682" s="184">
        <f t="shared" si="1045"/>
        <v>0</v>
      </c>
      <c r="O2682" s="255">
        <f t="shared" si="1046"/>
        <v>0</v>
      </c>
      <c r="P2682" s="181"/>
      <c r="Q2682" s="199"/>
      <c r="R2682" s="197" t="str">
        <f t="shared" si="1034"/>
        <v/>
      </c>
      <c r="S2682" s="197" t="str">
        <f t="shared" si="1047"/>
        <v/>
      </c>
    </row>
    <row r="2683" spans="1:19" ht="25.5" hidden="1">
      <c r="A2683" s="200">
        <v>91890</v>
      </c>
      <c r="B2683" s="205" t="s">
        <v>230</v>
      </c>
      <c r="C2683" s="127" t="s">
        <v>2926</v>
      </c>
      <c r="D2683" s="121" t="s">
        <v>274</v>
      </c>
      <c r="E2683" s="122">
        <v>8.69</v>
      </c>
      <c r="F2683" s="123">
        <f t="shared" si="1041"/>
        <v>10.48</v>
      </c>
      <c r="G2683" s="253"/>
      <c r="H2683" s="290"/>
      <c r="I2683" s="184">
        <f t="shared" si="1042"/>
        <v>0</v>
      </c>
      <c r="J2683" s="255">
        <f t="shared" si="1043"/>
        <v>0</v>
      </c>
      <c r="K2683" s="179"/>
      <c r="L2683" s="290">
        <f t="shared" si="1044"/>
        <v>0</v>
      </c>
      <c r="M2683" s="290">
        <f t="shared" si="1044"/>
        <v>0</v>
      </c>
      <c r="N2683" s="184">
        <f t="shared" si="1045"/>
        <v>0</v>
      </c>
      <c r="O2683" s="255">
        <f t="shared" si="1046"/>
        <v>0</v>
      </c>
      <c r="P2683" s="181"/>
      <c r="Q2683" s="199"/>
      <c r="R2683" s="197" t="str">
        <f t="shared" si="1034"/>
        <v/>
      </c>
      <c r="S2683" s="197" t="str">
        <f t="shared" si="1047"/>
        <v/>
      </c>
    </row>
    <row r="2684" spans="1:19" ht="25.5" hidden="1">
      <c r="A2684" s="200">
        <v>91892</v>
      </c>
      <c r="B2684" s="205" t="s">
        <v>230</v>
      </c>
      <c r="C2684" s="127" t="s">
        <v>2927</v>
      </c>
      <c r="D2684" s="121" t="s">
        <v>274</v>
      </c>
      <c r="E2684" s="122">
        <v>10.32</v>
      </c>
      <c r="F2684" s="123">
        <f t="shared" si="1041"/>
        <v>12.44</v>
      </c>
      <c r="G2684" s="253"/>
      <c r="H2684" s="290"/>
      <c r="I2684" s="184">
        <f t="shared" si="1042"/>
        <v>0</v>
      </c>
      <c r="J2684" s="255">
        <f t="shared" si="1043"/>
        <v>0</v>
      </c>
      <c r="K2684" s="179"/>
      <c r="L2684" s="290">
        <f t="shared" si="1044"/>
        <v>0</v>
      </c>
      <c r="M2684" s="290">
        <f t="shared" si="1044"/>
        <v>0</v>
      </c>
      <c r="N2684" s="184">
        <f t="shared" si="1045"/>
        <v>0</v>
      </c>
      <c r="O2684" s="255">
        <f t="shared" si="1046"/>
        <v>0</v>
      </c>
      <c r="P2684" s="181"/>
      <c r="Q2684" s="199"/>
      <c r="R2684" s="197" t="str">
        <f t="shared" si="1034"/>
        <v/>
      </c>
      <c r="S2684" s="197" t="str">
        <f t="shared" si="1047"/>
        <v/>
      </c>
    </row>
    <row r="2685" spans="1:19" ht="25.5" hidden="1">
      <c r="A2685" s="200">
        <v>91893</v>
      </c>
      <c r="B2685" s="205" t="s">
        <v>230</v>
      </c>
      <c r="C2685" s="127" t="s">
        <v>2928</v>
      </c>
      <c r="D2685" s="121" t="s">
        <v>274</v>
      </c>
      <c r="E2685" s="122">
        <v>11.81</v>
      </c>
      <c r="F2685" s="123">
        <f t="shared" si="1041"/>
        <v>14.24</v>
      </c>
      <c r="G2685" s="253"/>
      <c r="H2685" s="290"/>
      <c r="I2685" s="184">
        <f t="shared" si="1042"/>
        <v>0</v>
      </c>
      <c r="J2685" s="255">
        <f t="shared" si="1043"/>
        <v>0</v>
      </c>
      <c r="K2685" s="179"/>
      <c r="L2685" s="290">
        <f t="shared" si="1044"/>
        <v>0</v>
      </c>
      <c r="M2685" s="290">
        <f t="shared" si="1044"/>
        <v>0</v>
      </c>
      <c r="N2685" s="184">
        <f t="shared" si="1045"/>
        <v>0</v>
      </c>
      <c r="O2685" s="255">
        <f t="shared" si="1046"/>
        <v>0</v>
      </c>
      <c r="P2685" s="181"/>
      <c r="Q2685" s="199"/>
      <c r="R2685" s="197" t="str">
        <f t="shared" si="1034"/>
        <v/>
      </c>
      <c r="S2685" s="197" t="str">
        <f t="shared" si="1047"/>
        <v/>
      </c>
    </row>
    <row r="2686" spans="1:19" ht="25.5" hidden="1">
      <c r="A2686" s="200">
        <v>91896</v>
      </c>
      <c r="B2686" s="205" t="s">
        <v>230</v>
      </c>
      <c r="C2686" s="127" t="s">
        <v>2929</v>
      </c>
      <c r="D2686" s="121" t="s">
        <v>274</v>
      </c>
      <c r="E2686" s="122">
        <v>14.46</v>
      </c>
      <c r="F2686" s="123">
        <f t="shared" si="1041"/>
        <v>17.43</v>
      </c>
      <c r="G2686" s="253"/>
      <c r="H2686" s="290"/>
      <c r="I2686" s="184">
        <f t="shared" si="1042"/>
        <v>0</v>
      </c>
      <c r="J2686" s="255">
        <f t="shared" si="1043"/>
        <v>0</v>
      </c>
      <c r="K2686" s="179"/>
      <c r="L2686" s="290">
        <f t="shared" si="1044"/>
        <v>0</v>
      </c>
      <c r="M2686" s="290">
        <f t="shared" si="1044"/>
        <v>0</v>
      </c>
      <c r="N2686" s="184">
        <f t="shared" si="1045"/>
        <v>0</v>
      </c>
      <c r="O2686" s="255">
        <f t="shared" si="1046"/>
        <v>0</v>
      </c>
      <c r="P2686" s="181"/>
      <c r="Q2686" s="199"/>
      <c r="R2686" s="197" t="str">
        <f t="shared" si="1034"/>
        <v/>
      </c>
      <c r="S2686" s="197" t="str">
        <f t="shared" si="1047"/>
        <v/>
      </c>
    </row>
    <row r="2687" spans="1:19" ht="25.5" hidden="1">
      <c r="A2687" s="200">
        <v>91898</v>
      </c>
      <c r="B2687" s="205" t="s">
        <v>230</v>
      </c>
      <c r="C2687" s="127" t="s">
        <v>2930</v>
      </c>
      <c r="D2687" s="121" t="s">
        <v>274</v>
      </c>
      <c r="E2687" s="122">
        <v>16.239999999999998</v>
      </c>
      <c r="F2687" s="123">
        <f t="shared" si="1041"/>
        <v>19.579999999999998</v>
      </c>
      <c r="G2687" s="253"/>
      <c r="H2687" s="290"/>
      <c r="I2687" s="184">
        <f t="shared" si="1042"/>
        <v>0</v>
      </c>
      <c r="J2687" s="255">
        <f t="shared" si="1043"/>
        <v>0</v>
      </c>
      <c r="K2687" s="179"/>
      <c r="L2687" s="290">
        <f t="shared" si="1044"/>
        <v>0</v>
      </c>
      <c r="M2687" s="290">
        <f t="shared" si="1044"/>
        <v>0</v>
      </c>
      <c r="N2687" s="184">
        <f t="shared" si="1045"/>
        <v>0</v>
      </c>
      <c r="O2687" s="255">
        <f t="shared" si="1046"/>
        <v>0</v>
      </c>
      <c r="P2687" s="181"/>
      <c r="Q2687" s="199"/>
      <c r="R2687" s="197" t="str">
        <f t="shared" si="1034"/>
        <v/>
      </c>
      <c r="S2687" s="197" t="str">
        <f t="shared" si="1047"/>
        <v/>
      </c>
    </row>
    <row r="2688" spans="1:19" ht="25.5" hidden="1">
      <c r="A2688" s="200">
        <v>91899</v>
      </c>
      <c r="B2688" s="205" t="s">
        <v>230</v>
      </c>
      <c r="C2688" s="127" t="s">
        <v>2931</v>
      </c>
      <c r="D2688" s="121" t="s">
        <v>274</v>
      </c>
      <c r="E2688" s="122">
        <v>8.93</v>
      </c>
      <c r="F2688" s="123">
        <f t="shared" si="1041"/>
        <v>10.77</v>
      </c>
      <c r="G2688" s="253"/>
      <c r="H2688" s="290"/>
      <c r="I2688" s="184">
        <f t="shared" si="1042"/>
        <v>0</v>
      </c>
      <c r="J2688" s="255">
        <f t="shared" si="1043"/>
        <v>0</v>
      </c>
      <c r="K2688" s="179"/>
      <c r="L2688" s="290">
        <f t="shared" si="1044"/>
        <v>0</v>
      </c>
      <c r="M2688" s="290">
        <f t="shared" si="1044"/>
        <v>0</v>
      </c>
      <c r="N2688" s="184">
        <f t="shared" si="1045"/>
        <v>0</v>
      </c>
      <c r="O2688" s="255">
        <f t="shared" si="1046"/>
        <v>0</v>
      </c>
      <c r="P2688" s="181"/>
      <c r="Q2688" s="199"/>
      <c r="R2688" s="197" t="str">
        <f t="shared" si="1034"/>
        <v/>
      </c>
      <c r="S2688" s="197" t="str">
        <f t="shared" si="1047"/>
        <v/>
      </c>
    </row>
    <row r="2689" spans="1:19" ht="25.5" hidden="1">
      <c r="A2689" s="200">
        <v>91901</v>
      </c>
      <c r="B2689" s="205" t="s">
        <v>230</v>
      </c>
      <c r="C2689" s="127" t="s">
        <v>2932</v>
      </c>
      <c r="D2689" s="121" t="s">
        <v>274</v>
      </c>
      <c r="E2689" s="122">
        <v>8.68</v>
      </c>
      <c r="F2689" s="123">
        <f t="shared" si="1041"/>
        <v>10.46</v>
      </c>
      <c r="G2689" s="253"/>
      <c r="H2689" s="290"/>
      <c r="I2689" s="184">
        <f t="shared" si="1042"/>
        <v>0</v>
      </c>
      <c r="J2689" s="255">
        <f t="shared" si="1043"/>
        <v>0</v>
      </c>
      <c r="K2689" s="179"/>
      <c r="L2689" s="290">
        <f t="shared" si="1044"/>
        <v>0</v>
      </c>
      <c r="M2689" s="290">
        <f t="shared" si="1044"/>
        <v>0</v>
      </c>
      <c r="N2689" s="184">
        <f t="shared" si="1045"/>
        <v>0</v>
      </c>
      <c r="O2689" s="255">
        <f t="shared" si="1046"/>
        <v>0</v>
      </c>
      <c r="P2689" s="181"/>
      <c r="Q2689" s="199"/>
      <c r="R2689" s="197" t="str">
        <f t="shared" si="1034"/>
        <v/>
      </c>
      <c r="S2689" s="197" t="str">
        <f t="shared" si="1047"/>
        <v/>
      </c>
    </row>
    <row r="2690" spans="1:19" ht="25.5" hidden="1">
      <c r="A2690" s="200">
        <v>91902</v>
      </c>
      <c r="B2690" s="205" t="s">
        <v>230</v>
      </c>
      <c r="C2690" s="127" t="s">
        <v>2933</v>
      </c>
      <c r="D2690" s="121" t="s">
        <v>274</v>
      </c>
      <c r="E2690" s="122">
        <v>10.36</v>
      </c>
      <c r="F2690" s="123">
        <f t="shared" si="1041"/>
        <v>12.49</v>
      </c>
      <c r="G2690" s="253"/>
      <c r="H2690" s="290"/>
      <c r="I2690" s="184">
        <f t="shared" si="1042"/>
        <v>0</v>
      </c>
      <c r="J2690" s="255">
        <f t="shared" si="1043"/>
        <v>0</v>
      </c>
      <c r="K2690" s="179"/>
      <c r="L2690" s="290">
        <f t="shared" si="1044"/>
        <v>0</v>
      </c>
      <c r="M2690" s="290">
        <f t="shared" si="1044"/>
        <v>0</v>
      </c>
      <c r="N2690" s="184">
        <f t="shared" si="1045"/>
        <v>0</v>
      </c>
      <c r="O2690" s="255">
        <f t="shared" si="1046"/>
        <v>0</v>
      </c>
      <c r="P2690" s="181"/>
      <c r="Q2690" s="199"/>
      <c r="R2690" s="197" t="str">
        <f t="shared" si="1034"/>
        <v/>
      </c>
      <c r="S2690" s="197" t="str">
        <f t="shared" si="1047"/>
        <v/>
      </c>
    </row>
    <row r="2691" spans="1:19" ht="25.5" hidden="1">
      <c r="A2691" s="200">
        <v>91895</v>
      </c>
      <c r="B2691" s="205" t="s">
        <v>230</v>
      </c>
      <c r="C2691" s="127" t="s">
        <v>2934</v>
      </c>
      <c r="D2691" s="121" t="s">
        <v>274</v>
      </c>
      <c r="E2691" s="122">
        <v>13.47</v>
      </c>
      <c r="F2691" s="123">
        <f t="shared" si="1041"/>
        <v>16.239999999999998</v>
      </c>
      <c r="G2691" s="253"/>
      <c r="H2691" s="290"/>
      <c r="I2691" s="184">
        <f t="shared" si="1042"/>
        <v>0</v>
      </c>
      <c r="J2691" s="255">
        <f t="shared" si="1043"/>
        <v>0</v>
      </c>
      <c r="K2691" s="179"/>
      <c r="L2691" s="290">
        <f t="shared" si="1044"/>
        <v>0</v>
      </c>
      <c r="M2691" s="290">
        <f t="shared" si="1044"/>
        <v>0</v>
      </c>
      <c r="N2691" s="184">
        <f t="shared" si="1045"/>
        <v>0</v>
      </c>
      <c r="O2691" s="255">
        <f t="shared" si="1046"/>
        <v>0</v>
      </c>
      <c r="P2691" s="181"/>
      <c r="Q2691" s="199"/>
      <c r="R2691" s="197" t="str">
        <f t="shared" si="1034"/>
        <v/>
      </c>
      <c r="S2691" s="197" t="str">
        <f t="shared" si="1047"/>
        <v/>
      </c>
    </row>
    <row r="2692" spans="1:19" ht="25.5" hidden="1">
      <c r="A2692" s="200">
        <v>91907</v>
      </c>
      <c r="B2692" s="205" t="s">
        <v>230</v>
      </c>
      <c r="C2692" s="127" t="s">
        <v>2935</v>
      </c>
      <c r="D2692" s="121" t="s">
        <v>274</v>
      </c>
      <c r="E2692" s="122">
        <v>15.16</v>
      </c>
      <c r="F2692" s="123">
        <f t="shared" si="1041"/>
        <v>18.28</v>
      </c>
      <c r="G2692" s="253"/>
      <c r="H2692" s="290"/>
      <c r="I2692" s="184">
        <f t="shared" si="1042"/>
        <v>0</v>
      </c>
      <c r="J2692" s="255">
        <f t="shared" si="1043"/>
        <v>0</v>
      </c>
      <c r="K2692" s="179"/>
      <c r="L2692" s="290">
        <f t="shared" si="1044"/>
        <v>0</v>
      </c>
      <c r="M2692" s="290">
        <f t="shared" si="1044"/>
        <v>0</v>
      </c>
      <c r="N2692" s="184">
        <f t="shared" si="1045"/>
        <v>0</v>
      </c>
      <c r="O2692" s="255">
        <f t="shared" si="1046"/>
        <v>0</v>
      </c>
      <c r="P2692" s="181"/>
      <c r="Q2692" s="199"/>
      <c r="R2692" s="197" t="str">
        <f t="shared" si="1034"/>
        <v/>
      </c>
      <c r="S2692" s="197" t="str">
        <f t="shared" si="1047"/>
        <v/>
      </c>
    </row>
    <row r="2693" spans="1:19" ht="25.5" hidden="1">
      <c r="A2693" s="200">
        <v>91919</v>
      </c>
      <c r="B2693" s="205" t="s">
        <v>230</v>
      </c>
      <c r="C2693" s="127" t="s">
        <v>2936</v>
      </c>
      <c r="D2693" s="121" t="s">
        <v>274</v>
      </c>
      <c r="E2693" s="122">
        <v>16.04</v>
      </c>
      <c r="F2693" s="123">
        <f t="shared" si="1041"/>
        <v>19.34</v>
      </c>
      <c r="G2693" s="253"/>
      <c r="H2693" s="290"/>
      <c r="I2693" s="184">
        <f t="shared" si="1042"/>
        <v>0</v>
      </c>
      <c r="J2693" s="255">
        <f t="shared" si="1043"/>
        <v>0</v>
      </c>
      <c r="K2693" s="179"/>
      <c r="L2693" s="290">
        <f t="shared" si="1044"/>
        <v>0</v>
      </c>
      <c r="M2693" s="290">
        <f t="shared" si="1044"/>
        <v>0</v>
      </c>
      <c r="N2693" s="184">
        <f t="shared" si="1045"/>
        <v>0</v>
      </c>
      <c r="O2693" s="255">
        <f t="shared" si="1046"/>
        <v>0</v>
      </c>
      <c r="P2693" s="181"/>
      <c r="Q2693" s="199"/>
      <c r="R2693" s="197" t="str">
        <f t="shared" si="1034"/>
        <v/>
      </c>
      <c r="S2693" s="197" t="str">
        <f t="shared" si="1047"/>
        <v/>
      </c>
    </row>
    <row r="2694" spans="1:19" ht="25.5" hidden="1">
      <c r="A2694" s="200">
        <v>91904</v>
      </c>
      <c r="B2694" s="205" t="s">
        <v>230</v>
      </c>
      <c r="C2694" s="127" t="s">
        <v>2937</v>
      </c>
      <c r="D2694" s="121" t="s">
        <v>274</v>
      </c>
      <c r="E2694" s="122">
        <v>11.99</v>
      </c>
      <c r="F2694" s="123">
        <f t="shared" si="1041"/>
        <v>14.46</v>
      </c>
      <c r="G2694" s="253"/>
      <c r="H2694" s="290"/>
      <c r="I2694" s="184">
        <f t="shared" si="1042"/>
        <v>0</v>
      </c>
      <c r="J2694" s="255">
        <f t="shared" si="1043"/>
        <v>0</v>
      </c>
      <c r="K2694" s="179"/>
      <c r="L2694" s="290">
        <f t="shared" si="1044"/>
        <v>0</v>
      </c>
      <c r="M2694" s="290">
        <f t="shared" si="1044"/>
        <v>0</v>
      </c>
      <c r="N2694" s="184">
        <f t="shared" si="1045"/>
        <v>0</v>
      </c>
      <c r="O2694" s="255">
        <f t="shared" si="1046"/>
        <v>0</v>
      </c>
      <c r="P2694" s="181"/>
      <c r="Q2694" s="199"/>
      <c r="R2694" s="197" t="str">
        <f t="shared" si="1034"/>
        <v/>
      </c>
      <c r="S2694" s="197" t="str">
        <f t="shared" si="1047"/>
        <v/>
      </c>
    </row>
    <row r="2695" spans="1:19" ht="25.5" hidden="1">
      <c r="A2695" s="200">
        <v>91905</v>
      </c>
      <c r="B2695" s="205" t="s">
        <v>230</v>
      </c>
      <c r="C2695" s="127" t="s">
        <v>2938</v>
      </c>
      <c r="D2695" s="121" t="s">
        <v>274</v>
      </c>
      <c r="E2695" s="122">
        <v>13.5</v>
      </c>
      <c r="F2695" s="123">
        <f t="shared" si="1041"/>
        <v>16.28</v>
      </c>
      <c r="G2695" s="253"/>
      <c r="H2695" s="290"/>
      <c r="I2695" s="184">
        <f t="shared" si="1042"/>
        <v>0</v>
      </c>
      <c r="J2695" s="255">
        <f t="shared" si="1043"/>
        <v>0</v>
      </c>
      <c r="K2695" s="179"/>
      <c r="L2695" s="290">
        <f t="shared" si="1044"/>
        <v>0</v>
      </c>
      <c r="M2695" s="290">
        <f t="shared" si="1044"/>
        <v>0</v>
      </c>
      <c r="N2695" s="184">
        <f t="shared" si="1045"/>
        <v>0</v>
      </c>
      <c r="O2695" s="255">
        <f t="shared" si="1046"/>
        <v>0</v>
      </c>
      <c r="P2695" s="181"/>
      <c r="Q2695" s="199"/>
      <c r="R2695" s="197" t="str">
        <f t="shared" si="1034"/>
        <v/>
      </c>
      <c r="S2695" s="197" t="str">
        <f t="shared" si="1047"/>
        <v/>
      </c>
    </row>
    <row r="2696" spans="1:19" ht="25.5" hidden="1">
      <c r="A2696" s="200">
        <v>91908</v>
      </c>
      <c r="B2696" s="205" t="s">
        <v>230</v>
      </c>
      <c r="C2696" s="127" t="s">
        <v>2939</v>
      </c>
      <c r="D2696" s="121" t="s">
        <v>274</v>
      </c>
      <c r="E2696" s="122">
        <v>16.18</v>
      </c>
      <c r="F2696" s="123">
        <f t="shared" si="1041"/>
        <v>19.510000000000002</v>
      </c>
      <c r="G2696" s="253"/>
      <c r="H2696" s="290"/>
      <c r="I2696" s="184">
        <f t="shared" si="1042"/>
        <v>0</v>
      </c>
      <c r="J2696" s="255">
        <f t="shared" si="1043"/>
        <v>0</v>
      </c>
      <c r="K2696" s="179"/>
      <c r="L2696" s="290">
        <f t="shared" si="1044"/>
        <v>0</v>
      </c>
      <c r="M2696" s="290">
        <f t="shared" si="1044"/>
        <v>0</v>
      </c>
      <c r="N2696" s="184">
        <f t="shared" si="1045"/>
        <v>0</v>
      </c>
      <c r="O2696" s="255">
        <f t="shared" si="1046"/>
        <v>0</v>
      </c>
      <c r="P2696" s="181"/>
      <c r="Q2696" s="199"/>
      <c r="R2696" s="197" t="str">
        <f t="shared" si="1034"/>
        <v/>
      </c>
      <c r="S2696" s="197" t="str">
        <f t="shared" si="1047"/>
        <v/>
      </c>
    </row>
    <row r="2697" spans="1:19" ht="25.5" hidden="1">
      <c r="A2697" s="200">
        <v>91910</v>
      </c>
      <c r="B2697" s="205" t="s">
        <v>230</v>
      </c>
      <c r="C2697" s="127" t="s">
        <v>2940</v>
      </c>
      <c r="D2697" s="121" t="s">
        <v>274</v>
      </c>
      <c r="E2697" s="122">
        <v>17.96</v>
      </c>
      <c r="F2697" s="123">
        <f t="shared" si="1041"/>
        <v>21.65</v>
      </c>
      <c r="G2697" s="253"/>
      <c r="H2697" s="290"/>
      <c r="I2697" s="184">
        <f t="shared" si="1042"/>
        <v>0</v>
      </c>
      <c r="J2697" s="255">
        <f t="shared" si="1043"/>
        <v>0</v>
      </c>
      <c r="K2697" s="179"/>
      <c r="L2697" s="290">
        <f t="shared" si="1044"/>
        <v>0</v>
      </c>
      <c r="M2697" s="290">
        <f t="shared" si="1044"/>
        <v>0</v>
      </c>
      <c r="N2697" s="184">
        <f t="shared" si="1045"/>
        <v>0</v>
      </c>
      <c r="O2697" s="255">
        <f t="shared" si="1046"/>
        <v>0</v>
      </c>
      <c r="P2697" s="181"/>
      <c r="Q2697" s="199"/>
      <c r="R2697" s="197" t="str">
        <f t="shared" si="1034"/>
        <v/>
      </c>
      <c r="S2697" s="197" t="str">
        <f t="shared" si="1047"/>
        <v/>
      </c>
    </row>
    <row r="2698" spans="1:19" ht="25.5" hidden="1">
      <c r="A2698" s="200">
        <v>91911</v>
      </c>
      <c r="B2698" s="205" t="s">
        <v>230</v>
      </c>
      <c r="C2698" s="127" t="s">
        <v>2941</v>
      </c>
      <c r="D2698" s="121" t="s">
        <v>274</v>
      </c>
      <c r="E2698" s="122">
        <v>10.86</v>
      </c>
      <c r="F2698" s="123">
        <f t="shared" si="1041"/>
        <v>13.09</v>
      </c>
      <c r="G2698" s="253"/>
      <c r="H2698" s="290"/>
      <c r="I2698" s="184">
        <f t="shared" si="1042"/>
        <v>0</v>
      </c>
      <c r="J2698" s="255">
        <f t="shared" si="1043"/>
        <v>0</v>
      </c>
      <c r="K2698" s="179"/>
      <c r="L2698" s="290">
        <f t="shared" si="1044"/>
        <v>0</v>
      </c>
      <c r="M2698" s="290">
        <f t="shared" si="1044"/>
        <v>0</v>
      </c>
      <c r="N2698" s="184">
        <f t="shared" si="1045"/>
        <v>0</v>
      </c>
      <c r="O2698" s="255">
        <f t="shared" si="1046"/>
        <v>0</v>
      </c>
      <c r="P2698" s="181"/>
      <c r="Q2698" s="199"/>
      <c r="R2698" s="197" t="str">
        <f t="shared" si="1034"/>
        <v/>
      </c>
      <c r="S2698" s="197" t="str">
        <f t="shared" si="1047"/>
        <v/>
      </c>
    </row>
    <row r="2699" spans="1:19" ht="25.5" hidden="1">
      <c r="A2699" s="200">
        <v>91913</v>
      </c>
      <c r="B2699" s="205" t="s">
        <v>230</v>
      </c>
      <c r="C2699" s="127" t="s">
        <v>2942</v>
      </c>
      <c r="D2699" s="121" t="s">
        <v>274</v>
      </c>
      <c r="E2699" s="122">
        <v>10.61</v>
      </c>
      <c r="F2699" s="123">
        <f t="shared" si="1041"/>
        <v>12.79</v>
      </c>
      <c r="G2699" s="253"/>
      <c r="H2699" s="290"/>
      <c r="I2699" s="184">
        <f t="shared" si="1042"/>
        <v>0</v>
      </c>
      <c r="J2699" s="255">
        <f t="shared" si="1043"/>
        <v>0</v>
      </c>
      <c r="K2699" s="179"/>
      <c r="L2699" s="290">
        <f t="shared" si="1044"/>
        <v>0</v>
      </c>
      <c r="M2699" s="290">
        <f t="shared" si="1044"/>
        <v>0</v>
      </c>
      <c r="N2699" s="184">
        <f t="shared" si="1045"/>
        <v>0</v>
      </c>
      <c r="O2699" s="255">
        <f t="shared" si="1046"/>
        <v>0</v>
      </c>
      <c r="P2699" s="181"/>
      <c r="Q2699" s="199"/>
      <c r="R2699" s="197" t="str">
        <f t="shared" si="1034"/>
        <v/>
      </c>
      <c r="S2699" s="197" t="str">
        <f t="shared" si="1047"/>
        <v/>
      </c>
    </row>
    <row r="2700" spans="1:19" ht="25.5" hidden="1">
      <c r="A2700" s="200">
        <v>91914</v>
      </c>
      <c r="B2700" s="205" t="s">
        <v>230</v>
      </c>
      <c r="C2700" s="127" t="s">
        <v>2943</v>
      </c>
      <c r="D2700" s="121" t="s">
        <v>274</v>
      </c>
      <c r="E2700" s="122">
        <v>11.85</v>
      </c>
      <c r="F2700" s="123">
        <f t="shared" si="1041"/>
        <v>14.29</v>
      </c>
      <c r="G2700" s="253"/>
      <c r="H2700" s="290"/>
      <c r="I2700" s="184">
        <f t="shared" si="1042"/>
        <v>0</v>
      </c>
      <c r="J2700" s="255">
        <f t="shared" si="1043"/>
        <v>0</v>
      </c>
      <c r="K2700" s="179"/>
      <c r="L2700" s="290">
        <f t="shared" si="1044"/>
        <v>0</v>
      </c>
      <c r="M2700" s="290">
        <f t="shared" si="1044"/>
        <v>0</v>
      </c>
      <c r="N2700" s="184">
        <f t="shared" si="1045"/>
        <v>0</v>
      </c>
      <c r="O2700" s="255">
        <f t="shared" si="1046"/>
        <v>0</v>
      </c>
      <c r="P2700" s="181"/>
      <c r="Q2700" s="199"/>
      <c r="R2700" s="197" t="str">
        <f t="shared" si="1034"/>
        <v/>
      </c>
      <c r="S2700" s="197" t="str">
        <f t="shared" si="1047"/>
        <v/>
      </c>
    </row>
    <row r="2701" spans="1:19" ht="25.5" hidden="1">
      <c r="A2701" s="200">
        <v>91916</v>
      </c>
      <c r="B2701" s="205" t="s">
        <v>230</v>
      </c>
      <c r="C2701" s="127" t="s">
        <v>2944</v>
      </c>
      <c r="D2701" s="121" t="s">
        <v>274</v>
      </c>
      <c r="E2701" s="122">
        <v>13.48</v>
      </c>
      <c r="F2701" s="123">
        <f t="shared" si="1041"/>
        <v>16.25</v>
      </c>
      <c r="G2701" s="253"/>
      <c r="H2701" s="290"/>
      <c r="I2701" s="184">
        <f t="shared" si="1042"/>
        <v>0</v>
      </c>
      <c r="J2701" s="255">
        <f t="shared" si="1043"/>
        <v>0</v>
      </c>
      <c r="K2701" s="179"/>
      <c r="L2701" s="290">
        <f t="shared" si="1044"/>
        <v>0</v>
      </c>
      <c r="M2701" s="290">
        <f t="shared" si="1044"/>
        <v>0</v>
      </c>
      <c r="N2701" s="184">
        <f t="shared" si="1045"/>
        <v>0</v>
      </c>
      <c r="O2701" s="255">
        <f t="shared" si="1046"/>
        <v>0</v>
      </c>
      <c r="P2701" s="181"/>
      <c r="Q2701" s="199"/>
      <c r="R2701" s="197" t="str">
        <f t="shared" si="1034"/>
        <v/>
      </c>
      <c r="S2701" s="197" t="str">
        <f t="shared" si="1047"/>
        <v/>
      </c>
    </row>
    <row r="2702" spans="1:19" ht="25.5" hidden="1">
      <c r="A2702" s="200">
        <v>91917</v>
      </c>
      <c r="B2702" s="205" t="s">
        <v>230</v>
      </c>
      <c r="C2702" s="127" t="s">
        <v>2945</v>
      </c>
      <c r="D2702" s="121" t="s">
        <v>274</v>
      </c>
      <c r="E2702" s="122">
        <v>14.38</v>
      </c>
      <c r="F2702" s="123">
        <f t="shared" si="1041"/>
        <v>17.34</v>
      </c>
      <c r="G2702" s="253"/>
      <c r="H2702" s="290"/>
      <c r="I2702" s="184">
        <f t="shared" si="1042"/>
        <v>0</v>
      </c>
      <c r="J2702" s="255">
        <f t="shared" si="1043"/>
        <v>0</v>
      </c>
      <c r="K2702" s="179"/>
      <c r="L2702" s="290">
        <f t="shared" si="1044"/>
        <v>0</v>
      </c>
      <c r="M2702" s="290">
        <f t="shared" si="1044"/>
        <v>0</v>
      </c>
      <c r="N2702" s="184">
        <f t="shared" si="1045"/>
        <v>0</v>
      </c>
      <c r="O2702" s="255">
        <f t="shared" si="1046"/>
        <v>0</v>
      </c>
      <c r="P2702" s="181"/>
      <c r="Q2702" s="199"/>
      <c r="R2702" s="197" t="str">
        <f t="shared" si="1034"/>
        <v/>
      </c>
      <c r="S2702" s="197" t="str">
        <f t="shared" si="1047"/>
        <v/>
      </c>
    </row>
    <row r="2703" spans="1:19" ht="25.5" hidden="1">
      <c r="A2703" s="200">
        <v>91920</v>
      </c>
      <c r="B2703" s="205" t="s">
        <v>230</v>
      </c>
      <c r="C2703" s="127" t="s">
        <v>2946</v>
      </c>
      <c r="D2703" s="121" t="s">
        <v>274</v>
      </c>
      <c r="E2703" s="122">
        <v>16.39</v>
      </c>
      <c r="F2703" s="123">
        <f t="shared" si="1041"/>
        <v>19.760000000000002</v>
      </c>
      <c r="G2703" s="253"/>
      <c r="H2703" s="290"/>
      <c r="I2703" s="184">
        <f t="shared" si="1042"/>
        <v>0</v>
      </c>
      <c r="J2703" s="255">
        <f t="shared" si="1043"/>
        <v>0</v>
      </c>
      <c r="K2703" s="179"/>
      <c r="L2703" s="290">
        <f t="shared" si="1044"/>
        <v>0</v>
      </c>
      <c r="M2703" s="290">
        <f t="shared" si="1044"/>
        <v>0</v>
      </c>
      <c r="N2703" s="184">
        <f t="shared" si="1045"/>
        <v>0</v>
      </c>
      <c r="O2703" s="255">
        <f t="shared" si="1046"/>
        <v>0</v>
      </c>
      <c r="P2703" s="181"/>
      <c r="Q2703" s="199"/>
      <c r="R2703" s="197" t="str">
        <f t="shared" si="1034"/>
        <v/>
      </c>
      <c r="S2703" s="197" t="str">
        <f t="shared" si="1047"/>
        <v/>
      </c>
    </row>
    <row r="2704" spans="1:19" ht="25.5" hidden="1">
      <c r="A2704" s="200">
        <v>91922</v>
      </c>
      <c r="B2704" s="205" t="s">
        <v>230</v>
      </c>
      <c r="C2704" s="127" t="s">
        <v>2947</v>
      </c>
      <c r="D2704" s="121" t="s">
        <v>274</v>
      </c>
      <c r="E2704" s="122">
        <v>18.170000000000002</v>
      </c>
      <c r="F2704" s="123">
        <f t="shared" si="1041"/>
        <v>21.91</v>
      </c>
      <c r="G2704" s="253"/>
      <c r="H2704" s="290"/>
      <c r="I2704" s="184">
        <f t="shared" si="1042"/>
        <v>0</v>
      </c>
      <c r="J2704" s="255">
        <f t="shared" si="1043"/>
        <v>0</v>
      </c>
      <c r="K2704" s="179"/>
      <c r="L2704" s="290">
        <f t="shared" si="1044"/>
        <v>0</v>
      </c>
      <c r="M2704" s="290">
        <f t="shared" si="1044"/>
        <v>0</v>
      </c>
      <c r="N2704" s="184">
        <f t="shared" si="1045"/>
        <v>0</v>
      </c>
      <c r="O2704" s="255">
        <f t="shared" si="1046"/>
        <v>0</v>
      </c>
      <c r="P2704" s="181"/>
      <c r="Q2704" s="199"/>
      <c r="R2704" s="197" t="str">
        <f t="shared" si="1034"/>
        <v/>
      </c>
      <c r="S2704" s="197" t="str">
        <f t="shared" si="1047"/>
        <v/>
      </c>
    </row>
    <row r="2705" spans="1:19" ht="25.5" hidden="1">
      <c r="A2705" s="200">
        <v>93013</v>
      </c>
      <c r="B2705" s="205" t="s">
        <v>230</v>
      </c>
      <c r="C2705" s="127" t="s">
        <v>2948</v>
      </c>
      <c r="D2705" s="121" t="s">
        <v>274</v>
      </c>
      <c r="E2705" s="122">
        <v>11.91</v>
      </c>
      <c r="F2705" s="123">
        <f t="shared" si="1041"/>
        <v>14.36</v>
      </c>
      <c r="G2705" s="253"/>
      <c r="H2705" s="290"/>
      <c r="I2705" s="184">
        <f t="shared" si="1042"/>
        <v>0</v>
      </c>
      <c r="J2705" s="255">
        <f t="shared" si="1043"/>
        <v>0</v>
      </c>
      <c r="K2705" s="179"/>
      <c r="L2705" s="290">
        <f t="shared" si="1044"/>
        <v>0</v>
      </c>
      <c r="M2705" s="290">
        <f t="shared" si="1044"/>
        <v>0</v>
      </c>
      <c r="N2705" s="184">
        <f t="shared" si="1045"/>
        <v>0</v>
      </c>
      <c r="O2705" s="255">
        <f t="shared" si="1046"/>
        <v>0</v>
      </c>
      <c r="P2705" s="181"/>
      <c r="Q2705" s="199"/>
      <c r="R2705" s="197" t="str">
        <f t="shared" si="1034"/>
        <v/>
      </c>
      <c r="S2705" s="197" t="str">
        <f t="shared" si="1047"/>
        <v/>
      </c>
    </row>
    <row r="2706" spans="1:19" ht="25.5" hidden="1">
      <c r="A2706" s="200">
        <v>93014</v>
      </c>
      <c r="B2706" s="205" t="s">
        <v>230</v>
      </c>
      <c r="C2706" s="127" t="s">
        <v>2949</v>
      </c>
      <c r="D2706" s="121" t="s">
        <v>274</v>
      </c>
      <c r="E2706" s="122">
        <v>14.59</v>
      </c>
      <c r="F2706" s="123">
        <f t="shared" si="1041"/>
        <v>17.59</v>
      </c>
      <c r="G2706" s="253"/>
      <c r="H2706" s="290"/>
      <c r="I2706" s="184">
        <f t="shared" si="1042"/>
        <v>0</v>
      </c>
      <c r="J2706" s="255">
        <f t="shared" si="1043"/>
        <v>0</v>
      </c>
      <c r="K2706" s="179"/>
      <c r="L2706" s="290">
        <f t="shared" si="1044"/>
        <v>0</v>
      </c>
      <c r="M2706" s="290">
        <f t="shared" si="1044"/>
        <v>0</v>
      </c>
      <c r="N2706" s="184">
        <f t="shared" si="1045"/>
        <v>0</v>
      </c>
      <c r="O2706" s="255">
        <f t="shared" si="1046"/>
        <v>0</v>
      </c>
      <c r="P2706" s="181"/>
      <c r="Q2706" s="199"/>
      <c r="R2706" s="197" t="str">
        <f t="shared" si="1034"/>
        <v/>
      </c>
      <c r="S2706" s="197" t="str">
        <f t="shared" si="1047"/>
        <v/>
      </c>
    </row>
    <row r="2707" spans="1:19" ht="25.5" hidden="1">
      <c r="A2707" s="200">
        <v>93015</v>
      </c>
      <c r="B2707" s="205" t="s">
        <v>230</v>
      </c>
      <c r="C2707" s="127" t="s">
        <v>2950</v>
      </c>
      <c r="D2707" s="121" t="s">
        <v>274</v>
      </c>
      <c r="E2707" s="122">
        <v>21.82</v>
      </c>
      <c r="F2707" s="123">
        <f t="shared" si="1041"/>
        <v>26.31</v>
      </c>
      <c r="G2707" s="253"/>
      <c r="H2707" s="290"/>
      <c r="I2707" s="184">
        <f t="shared" si="1042"/>
        <v>0</v>
      </c>
      <c r="J2707" s="255">
        <f t="shared" si="1043"/>
        <v>0</v>
      </c>
      <c r="K2707" s="179"/>
      <c r="L2707" s="290">
        <f t="shared" si="1044"/>
        <v>0</v>
      </c>
      <c r="M2707" s="290">
        <f t="shared" si="1044"/>
        <v>0</v>
      </c>
      <c r="N2707" s="184">
        <f t="shared" si="1045"/>
        <v>0</v>
      </c>
      <c r="O2707" s="255">
        <f t="shared" si="1046"/>
        <v>0</v>
      </c>
      <c r="P2707" s="181"/>
      <c r="Q2707" s="199"/>
      <c r="R2707" s="197" t="str">
        <f t="shared" si="1034"/>
        <v/>
      </c>
      <c r="S2707" s="197" t="str">
        <f t="shared" si="1047"/>
        <v/>
      </c>
    </row>
    <row r="2708" spans="1:19" ht="25.5" hidden="1">
      <c r="A2708" s="200">
        <v>93016</v>
      </c>
      <c r="B2708" s="205" t="s">
        <v>230</v>
      </c>
      <c r="C2708" s="127" t="s">
        <v>2951</v>
      </c>
      <c r="D2708" s="121" t="s">
        <v>274</v>
      </c>
      <c r="E2708" s="122">
        <v>26.42</v>
      </c>
      <c r="F2708" s="123">
        <f t="shared" si="1041"/>
        <v>31.85</v>
      </c>
      <c r="G2708" s="253"/>
      <c r="H2708" s="290"/>
      <c r="I2708" s="184">
        <f t="shared" si="1042"/>
        <v>0</v>
      </c>
      <c r="J2708" s="255">
        <f t="shared" si="1043"/>
        <v>0</v>
      </c>
      <c r="K2708" s="179"/>
      <c r="L2708" s="290">
        <f t="shared" si="1044"/>
        <v>0</v>
      </c>
      <c r="M2708" s="290">
        <f t="shared" si="1044"/>
        <v>0</v>
      </c>
      <c r="N2708" s="184">
        <f t="shared" si="1045"/>
        <v>0</v>
      </c>
      <c r="O2708" s="255">
        <f t="shared" si="1046"/>
        <v>0</v>
      </c>
      <c r="P2708" s="181"/>
      <c r="Q2708" s="199"/>
      <c r="R2708" s="197" t="str">
        <f t="shared" si="1034"/>
        <v/>
      </c>
      <c r="S2708" s="197" t="str">
        <f t="shared" si="1047"/>
        <v/>
      </c>
    </row>
    <row r="2709" spans="1:19" ht="25.5" hidden="1">
      <c r="A2709" s="200">
        <v>93017</v>
      </c>
      <c r="B2709" s="205" t="s">
        <v>230</v>
      </c>
      <c r="C2709" s="127" t="s">
        <v>2952</v>
      </c>
      <c r="D2709" s="121" t="s">
        <v>274</v>
      </c>
      <c r="E2709" s="122">
        <v>39.42</v>
      </c>
      <c r="F2709" s="123">
        <f t="shared" si="1041"/>
        <v>47.52</v>
      </c>
      <c r="G2709" s="253"/>
      <c r="H2709" s="290"/>
      <c r="I2709" s="184">
        <f t="shared" si="1042"/>
        <v>0</v>
      </c>
      <c r="J2709" s="255">
        <f t="shared" si="1043"/>
        <v>0</v>
      </c>
      <c r="K2709" s="179"/>
      <c r="L2709" s="290">
        <f t="shared" si="1044"/>
        <v>0</v>
      </c>
      <c r="M2709" s="290">
        <f t="shared" si="1044"/>
        <v>0</v>
      </c>
      <c r="N2709" s="184">
        <f t="shared" si="1045"/>
        <v>0</v>
      </c>
      <c r="O2709" s="255">
        <f t="shared" si="1046"/>
        <v>0</v>
      </c>
      <c r="P2709" s="181"/>
      <c r="Q2709" s="199"/>
      <c r="R2709" s="197" t="str">
        <f t="shared" si="1034"/>
        <v/>
      </c>
      <c r="S2709" s="197" t="str">
        <f t="shared" si="1047"/>
        <v/>
      </c>
    </row>
    <row r="2710" spans="1:19" ht="25.5" hidden="1">
      <c r="A2710" s="200">
        <v>93018</v>
      </c>
      <c r="B2710" s="205" t="s">
        <v>230</v>
      </c>
      <c r="C2710" s="127" t="s">
        <v>2953</v>
      </c>
      <c r="D2710" s="121" t="s">
        <v>274</v>
      </c>
      <c r="E2710" s="122">
        <v>18.18</v>
      </c>
      <c r="F2710" s="123">
        <f t="shared" si="1041"/>
        <v>21.92</v>
      </c>
      <c r="G2710" s="253"/>
      <c r="H2710" s="290"/>
      <c r="I2710" s="184">
        <f t="shared" si="1042"/>
        <v>0</v>
      </c>
      <c r="J2710" s="255">
        <f t="shared" si="1043"/>
        <v>0</v>
      </c>
      <c r="K2710" s="179"/>
      <c r="L2710" s="290">
        <f t="shared" si="1044"/>
        <v>0</v>
      </c>
      <c r="M2710" s="290">
        <f t="shared" si="1044"/>
        <v>0</v>
      </c>
      <c r="N2710" s="184">
        <f t="shared" si="1045"/>
        <v>0</v>
      </c>
      <c r="O2710" s="255">
        <f t="shared" si="1046"/>
        <v>0</v>
      </c>
      <c r="P2710" s="181"/>
      <c r="Q2710" s="199"/>
      <c r="R2710" s="197" t="str">
        <f t="shared" si="1034"/>
        <v/>
      </c>
      <c r="S2710" s="197" t="str">
        <f t="shared" si="1047"/>
        <v/>
      </c>
    </row>
    <row r="2711" spans="1:19" ht="25.5" hidden="1">
      <c r="A2711" s="200">
        <v>93020</v>
      </c>
      <c r="B2711" s="205" t="s">
        <v>230</v>
      </c>
      <c r="C2711" s="127" t="s">
        <v>2954</v>
      </c>
      <c r="D2711" s="121" t="s">
        <v>274</v>
      </c>
      <c r="E2711" s="122">
        <v>23.16</v>
      </c>
      <c r="F2711" s="123">
        <f t="shared" si="1041"/>
        <v>27.92</v>
      </c>
      <c r="G2711" s="253"/>
      <c r="H2711" s="290"/>
      <c r="I2711" s="184">
        <f t="shared" si="1042"/>
        <v>0</v>
      </c>
      <c r="J2711" s="255">
        <f t="shared" si="1043"/>
        <v>0</v>
      </c>
      <c r="K2711" s="179"/>
      <c r="L2711" s="290">
        <f t="shared" si="1044"/>
        <v>0</v>
      </c>
      <c r="M2711" s="290">
        <f t="shared" si="1044"/>
        <v>0</v>
      </c>
      <c r="N2711" s="184">
        <f t="shared" si="1045"/>
        <v>0</v>
      </c>
      <c r="O2711" s="255">
        <f t="shared" si="1046"/>
        <v>0</v>
      </c>
      <c r="P2711" s="181"/>
      <c r="Q2711" s="199"/>
      <c r="R2711" s="197" t="str">
        <f t="shared" si="1034"/>
        <v/>
      </c>
      <c r="S2711" s="197" t="str">
        <f t="shared" si="1047"/>
        <v/>
      </c>
    </row>
    <row r="2712" spans="1:19" ht="25.5" hidden="1">
      <c r="A2712" s="200">
        <v>93022</v>
      </c>
      <c r="B2712" s="205" t="s">
        <v>230</v>
      </c>
      <c r="C2712" s="127" t="s">
        <v>2955</v>
      </c>
      <c r="D2712" s="121" t="s">
        <v>274</v>
      </c>
      <c r="E2712" s="122">
        <v>38.1</v>
      </c>
      <c r="F2712" s="123">
        <f t="shared" si="1041"/>
        <v>45.93</v>
      </c>
      <c r="G2712" s="253"/>
      <c r="H2712" s="290"/>
      <c r="I2712" s="184">
        <f t="shared" si="1042"/>
        <v>0</v>
      </c>
      <c r="J2712" s="255">
        <f t="shared" si="1043"/>
        <v>0</v>
      </c>
      <c r="K2712" s="179"/>
      <c r="L2712" s="290">
        <f t="shared" si="1044"/>
        <v>0</v>
      </c>
      <c r="M2712" s="290">
        <f t="shared" si="1044"/>
        <v>0</v>
      </c>
      <c r="N2712" s="184">
        <f t="shared" si="1045"/>
        <v>0</v>
      </c>
      <c r="O2712" s="255">
        <f t="shared" si="1046"/>
        <v>0</v>
      </c>
      <c r="P2712" s="181"/>
      <c r="Q2712" s="199"/>
      <c r="R2712" s="197" t="str">
        <f t="shared" si="1034"/>
        <v/>
      </c>
      <c r="S2712" s="197" t="str">
        <f t="shared" si="1047"/>
        <v/>
      </c>
    </row>
    <row r="2713" spans="1:19" ht="25.5" hidden="1">
      <c r="A2713" s="200">
        <v>93024</v>
      </c>
      <c r="B2713" s="205" t="s">
        <v>230</v>
      </c>
      <c r="C2713" s="127" t="s">
        <v>2956</v>
      </c>
      <c r="D2713" s="121" t="s">
        <v>274</v>
      </c>
      <c r="E2713" s="122">
        <v>40.130000000000003</v>
      </c>
      <c r="F2713" s="123">
        <f t="shared" si="1041"/>
        <v>48.38</v>
      </c>
      <c r="G2713" s="253"/>
      <c r="H2713" s="290"/>
      <c r="I2713" s="184">
        <f t="shared" si="1042"/>
        <v>0</v>
      </c>
      <c r="J2713" s="255">
        <f t="shared" si="1043"/>
        <v>0</v>
      </c>
      <c r="K2713" s="179"/>
      <c r="L2713" s="290">
        <f t="shared" si="1044"/>
        <v>0</v>
      </c>
      <c r="M2713" s="290">
        <f t="shared" si="1044"/>
        <v>0</v>
      </c>
      <c r="N2713" s="184">
        <f t="shared" si="1045"/>
        <v>0</v>
      </c>
      <c r="O2713" s="255">
        <f t="shared" si="1046"/>
        <v>0</v>
      </c>
      <c r="P2713" s="181"/>
      <c r="Q2713" s="199"/>
      <c r="R2713" s="197" t="str">
        <f t="shared" si="1034"/>
        <v/>
      </c>
      <c r="S2713" s="197" t="str">
        <f t="shared" si="1047"/>
        <v/>
      </c>
    </row>
    <row r="2714" spans="1:19" ht="25.5" hidden="1">
      <c r="A2714" s="200">
        <v>93026</v>
      </c>
      <c r="B2714" s="205" t="s">
        <v>230</v>
      </c>
      <c r="C2714" s="127" t="s">
        <v>2957</v>
      </c>
      <c r="D2714" s="121" t="s">
        <v>274</v>
      </c>
      <c r="E2714" s="122">
        <v>64.95</v>
      </c>
      <c r="F2714" s="123">
        <f t="shared" ref="F2714:F2717" si="1048">IF(E2714=0,0,ROUND(E2714*(1+E$10)*(1-E$11),2))</f>
        <v>78.3</v>
      </c>
      <c r="G2714" s="253"/>
      <c r="H2714" s="290"/>
      <c r="I2714" s="184">
        <f t="shared" ref="I2714:I2717" si="1049">IF(ISBLANK(E2714),0,ROUND(F2714*G2714,2))</f>
        <v>0</v>
      </c>
      <c r="J2714" s="255">
        <f t="shared" ref="J2714:J2717" si="1050">IF(ISBLANK(G2714),0,ROUND(G2714*H2714,2))</f>
        <v>0</v>
      </c>
      <c r="K2714" s="179"/>
      <c r="L2714" s="290">
        <f t="shared" ref="L2714:M2717" si="1051">G2714</f>
        <v>0</v>
      </c>
      <c r="M2714" s="290">
        <f t="shared" si="1051"/>
        <v>0</v>
      </c>
      <c r="N2714" s="184">
        <f t="shared" ref="N2714:N2717" si="1052">IF(ISBLANK(E2714),0,ROUND(F2714*L2714,2))</f>
        <v>0</v>
      </c>
      <c r="O2714" s="255">
        <f t="shared" ref="O2714:O2717" si="1053">IF(ISBLANK(L2714),0,ROUND(L2714*M2714,2))</f>
        <v>0</v>
      </c>
      <c r="P2714" s="181"/>
      <c r="Q2714" s="199"/>
      <c r="R2714" s="197" t="str">
        <f t="shared" si="1034"/>
        <v/>
      </c>
      <c r="S2714" s="197" t="str">
        <f t="shared" si="1047"/>
        <v/>
      </c>
    </row>
    <row r="2715" spans="1:19" ht="25.5" hidden="1">
      <c r="A2715" s="200">
        <v>97559</v>
      </c>
      <c r="B2715" s="205" t="s">
        <v>230</v>
      </c>
      <c r="C2715" s="127" t="s">
        <v>2958</v>
      </c>
      <c r="D2715" s="121" t="s">
        <v>274</v>
      </c>
      <c r="E2715" s="122">
        <v>8.5</v>
      </c>
      <c r="F2715" s="123">
        <f t="shared" si="1048"/>
        <v>10.25</v>
      </c>
      <c r="G2715" s="253"/>
      <c r="H2715" s="290"/>
      <c r="I2715" s="184">
        <f t="shared" si="1049"/>
        <v>0</v>
      </c>
      <c r="J2715" s="255">
        <f t="shared" si="1050"/>
        <v>0</v>
      </c>
      <c r="K2715" s="179"/>
      <c r="L2715" s="290">
        <f t="shared" si="1051"/>
        <v>0</v>
      </c>
      <c r="M2715" s="290">
        <f t="shared" si="1051"/>
        <v>0</v>
      </c>
      <c r="N2715" s="184">
        <f t="shared" si="1052"/>
        <v>0</v>
      </c>
      <c r="O2715" s="255">
        <f t="shared" si="1053"/>
        <v>0</v>
      </c>
      <c r="P2715" s="181"/>
      <c r="Q2715" s="199"/>
      <c r="R2715" s="197" t="str">
        <f t="shared" si="1034"/>
        <v/>
      </c>
      <c r="S2715" s="197" t="str">
        <f t="shared" si="1047"/>
        <v/>
      </c>
    </row>
    <row r="2716" spans="1:19" ht="25.5" hidden="1">
      <c r="A2716" s="200">
        <v>97562</v>
      </c>
      <c r="B2716" s="205" t="s">
        <v>230</v>
      </c>
      <c r="C2716" s="127" t="s">
        <v>2959</v>
      </c>
      <c r="D2716" s="121" t="s">
        <v>274</v>
      </c>
      <c r="E2716" s="122">
        <v>10.17</v>
      </c>
      <c r="F2716" s="123">
        <f t="shared" si="1048"/>
        <v>12.26</v>
      </c>
      <c r="G2716" s="253"/>
      <c r="H2716" s="290"/>
      <c r="I2716" s="184">
        <f t="shared" si="1049"/>
        <v>0</v>
      </c>
      <c r="J2716" s="255">
        <f t="shared" si="1050"/>
        <v>0</v>
      </c>
      <c r="K2716" s="179"/>
      <c r="L2716" s="290">
        <f t="shared" si="1051"/>
        <v>0</v>
      </c>
      <c r="M2716" s="290">
        <f t="shared" si="1051"/>
        <v>0</v>
      </c>
      <c r="N2716" s="184">
        <f t="shared" si="1052"/>
        <v>0</v>
      </c>
      <c r="O2716" s="255">
        <f t="shared" si="1053"/>
        <v>0</v>
      </c>
      <c r="P2716" s="181"/>
      <c r="Q2716" s="199"/>
      <c r="R2716" s="197" t="str">
        <f t="shared" si="1034"/>
        <v/>
      </c>
      <c r="S2716" s="197" t="str">
        <f t="shared" si="1047"/>
        <v/>
      </c>
    </row>
    <row r="2717" spans="1:19" ht="25.5" hidden="1">
      <c r="A2717" s="200">
        <v>97564</v>
      </c>
      <c r="B2717" s="205" t="s">
        <v>230</v>
      </c>
      <c r="C2717" s="127" t="s">
        <v>2960</v>
      </c>
      <c r="D2717" s="121" t="s">
        <v>274</v>
      </c>
      <c r="E2717" s="122">
        <v>11.66</v>
      </c>
      <c r="F2717" s="123">
        <f t="shared" si="1048"/>
        <v>14.06</v>
      </c>
      <c r="G2717" s="253"/>
      <c r="H2717" s="290"/>
      <c r="I2717" s="184">
        <f t="shared" si="1049"/>
        <v>0</v>
      </c>
      <c r="J2717" s="255">
        <f t="shared" si="1050"/>
        <v>0</v>
      </c>
      <c r="K2717" s="179"/>
      <c r="L2717" s="290">
        <f t="shared" si="1051"/>
        <v>0</v>
      </c>
      <c r="M2717" s="290">
        <f t="shared" si="1051"/>
        <v>0</v>
      </c>
      <c r="N2717" s="184">
        <f t="shared" si="1052"/>
        <v>0</v>
      </c>
      <c r="O2717" s="255">
        <f t="shared" si="1053"/>
        <v>0</v>
      </c>
      <c r="P2717" s="181"/>
      <c r="Q2717" s="199"/>
      <c r="R2717" s="197" t="str">
        <f t="shared" si="1034"/>
        <v/>
      </c>
      <c r="S2717" s="197" t="str">
        <f t="shared" si="1047"/>
        <v/>
      </c>
    </row>
    <row r="2718" spans="1:19">
      <c r="A2718" s="200" t="s">
        <v>2961</v>
      </c>
      <c r="B2718" s="205"/>
      <c r="C2718" s="127" t="s">
        <v>2962</v>
      </c>
      <c r="D2718" s="121"/>
      <c r="E2718" s="122"/>
      <c r="F2718" s="123"/>
      <c r="G2718" s="253"/>
      <c r="H2718" s="207">
        <f>F2718</f>
        <v>0</v>
      </c>
      <c r="I2718" s="254"/>
      <c r="J2718" s="255"/>
      <c r="K2718" s="179"/>
      <c r="L2718" s="290"/>
      <c r="M2718" s="253"/>
      <c r="N2718" s="257"/>
      <c r="O2718" s="258"/>
      <c r="P2718" s="259"/>
      <c r="Q2718" s="252" t="str">
        <f>IF(OR(SUM(J2719:J2747)&gt;0,SUM(O2719:O2747)&gt;0),"xx","")</f>
        <v>xx</v>
      </c>
      <c r="R2718" s="237" t="str">
        <f t="shared" si="1034"/>
        <v>x</v>
      </c>
      <c r="S2718" s="197" t="str">
        <f t="shared" si="1047"/>
        <v>x</v>
      </c>
    </row>
    <row r="2719" spans="1:19" ht="25.5" hidden="1">
      <c r="A2719" s="200">
        <v>91862</v>
      </c>
      <c r="B2719" s="205" t="s">
        <v>230</v>
      </c>
      <c r="C2719" s="127" t="s">
        <v>2963</v>
      </c>
      <c r="D2719" s="121" t="s">
        <v>258</v>
      </c>
      <c r="E2719" s="122">
        <v>7.33</v>
      </c>
      <c r="F2719" s="123">
        <f t="shared" ref="F2719:F2747" si="1054">IF(E2719=0,0,ROUND(E2719*(1+E$10)*(1-E$11),2))</f>
        <v>8.84</v>
      </c>
      <c r="G2719" s="253"/>
      <c r="H2719" s="290"/>
      <c r="I2719" s="184">
        <f t="shared" ref="I2719:I2747" si="1055">IF(ISBLANK(E2719),0,ROUND(F2719*G2719,2))</f>
        <v>0</v>
      </c>
      <c r="J2719" s="255">
        <f t="shared" ref="J2719:J2747" si="1056">IF(ISBLANK(G2719),0,ROUND(G2719*H2719,2))</f>
        <v>0</v>
      </c>
      <c r="K2719" s="179"/>
      <c r="L2719" s="290">
        <f t="shared" ref="L2719:M2747" si="1057">G2719</f>
        <v>0</v>
      </c>
      <c r="M2719" s="290">
        <f t="shared" si="1057"/>
        <v>0</v>
      </c>
      <c r="N2719" s="184">
        <f t="shared" ref="N2719:N2747" si="1058">IF(ISBLANK(E2719),0,ROUND(F2719*L2719,2))</f>
        <v>0</v>
      </c>
      <c r="O2719" s="255">
        <f t="shared" ref="O2719:O2747" si="1059">IF(ISBLANK(L2719),0,ROUND(L2719*M2719,2))</f>
        <v>0</v>
      </c>
      <c r="P2719" s="181"/>
      <c r="Q2719" s="199"/>
      <c r="R2719" s="197" t="str">
        <f t="shared" si="1034"/>
        <v/>
      </c>
      <c r="S2719" s="197" t="str">
        <f t="shared" si="1047"/>
        <v/>
      </c>
    </row>
    <row r="2720" spans="1:19" ht="25.5" hidden="1">
      <c r="A2720" s="200">
        <v>91863</v>
      </c>
      <c r="B2720" s="205" t="s">
        <v>230</v>
      </c>
      <c r="C2720" s="127" t="s">
        <v>2964</v>
      </c>
      <c r="D2720" s="121" t="s">
        <v>258</v>
      </c>
      <c r="E2720" s="122">
        <v>8.61</v>
      </c>
      <c r="F2720" s="123">
        <f t="shared" si="1054"/>
        <v>10.38</v>
      </c>
      <c r="G2720" s="253"/>
      <c r="H2720" s="290"/>
      <c r="I2720" s="184">
        <f t="shared" si="1055"/>
        <v>0</v>
      </c>
      <c r="J2720" s="255">
        <f t="shared" si="1056"/>
        <v>0</v>
      </c>
      <c r="K2720" s="179"/>
      <c r="L2720" s="290">
        <f t="shared" si="1057"/>
        <v>0</v>
      </c>
      <c r="M2720" s="290">
        <f t="shared" si="1057"/>
        <v>0</v>
      </c>
      <c r="N2720" s="184">
        <f t="shared" si="1058"/>
        <v>0</v>
      </c>
      <c r="O2720" s="255">
        <f t="shared" si="1059"/>
        <v>0</v>
      </c>
      <c r="P2720" s="181"/>
      <c r="Q2720" s="199"/>
      <c r="R2720" s="197" t="str">
        <f>IF(Q2720="X","x",IF(Q2720="xx","x",IF(O2720&gt;0,"x","")))</f>
        <v/>
      </c>
      <c r="S2720" s="197" t="str">
        <f t="shared" si="1047"/>
        <v/>
      </c>
    </row>
    <row r="2721" spans="1:19" ht="25.5" hidden="1">
      <c r="A2721" s="200">
        <v>91864</v>
      </c>
      <c r="B2721" s="205" t="s">
        <v>230</v>
      </c>
      <c r="C2721" s="127" t="s">
        <v>2965</v>
      </c>
      <c r="D2721" s="121" t="s">
        <v>258</v>
      </c>
      <c r="E2721" s="122">
        <v>11.28</v>
      </c>
      <c r="F2721" s="123">
        <f t="shared" si="1054"/>
        <v>13.6</v>
      </c>
      <c r="G2721" s="253"/>
      <c r="H2721" s="290"/>
      <c r="I2721" s="184">
        <f t="shared" si="1055"/>
        <v>0</v>
      </c>
      <c r="J2721" s="255">
        <f t="shared" si="1056"/>
        <v>0</v>
      </c>
      <c r="K2721" s="179"/>
      <c r="L2721" s="290">
        <f t="shared" si="1057"/>
        <v>0</v>
      </c>
      <c r="M2721" s="290">
        <f t="shared" si="1057"/>
        <v>0</v>
      </c>
      <c r="N2721" s="184">
        <f t="shared" si="1058"/>
        <v>0</v>
      </c>
      <c r="O2721" s="255">
        <f t="shared" si="1059"/>
        <v>0</v>
      </c>
      <c r="P2721" s="181"/>
      <c r="Q2721" s="199"/>
      <c r="R2721" s="197" t="str">
        <f t="shared" ref="R2721:R2734" si="1060">IF(Q2721="X","x",IF(Q2721="xx","x",IF(O2721&gt;0,"x","")))</f>
        <v/>
      </c>
      <c r="S2721" s="197" t="str">
        <f t="shared" ref="S2721:S2784" si="1061">IF(Q2721="X","x",IF(Q2721="xx","x",IF(OR(J2721&gt;0,O2721&gt;0),"x","")))</f>
        <v/>
      </c>
    </row>
    <row r="2722" spans="1:19" ht="25.5" hidden="1">
      <c r="A2722" s="200">
        <v>91865</v>
      </c>
      <c r="B2722" s="205" t="s">
        <v>230</v>
      </c>
      <c r="C2722" s="127" t="s">
        <v>2966</v>
      </c>
      <c r="D2722" s="121" t="s">
        <v>258</v>
      </c>
      <c r="E2722" s="122">
        <v>13.97</v>
      </c>
      <c r="F2722" s="123">
        <f t="shared" si="1054"/>
        <v>16.84</v>
      </c>
      <c r="G2722" s="253"/>
      <c r="H2722" s="290"/>
      <c r="I2722" s="184">
        <f t="shared" si="1055"/>
        <v>0</v>
      </c>
      <c r="J2722" s="255">
        <f t="shared" si="1056"/>
        <v>0</v>
      </c>
      <c r="K2722" s="179"/>
      <c r="L2722" s="290">
        <f t="shared" si="1057"/>
        <v>0</v>
      </c>
      <c r="M2722" s="290">
        <f t="shared" si="1057"/>
        <v>0</v>
      </c>
      <c r="N2722" s="184">
        <f t="shared" si="1058"/>
        <v>0</v>
      </c>
      <c r="O2722" s="255">
        <f t="shared" si="1059"/>
        <v>0</v>
      </c>
      <c r="P2722" s="181"/>
      <c r="Q2722" s="199"/>
      <c r="R2722" s="197" t="str">
        <f t="shared" si="1060"/>
        <v/>
      </c>
      <c r="S2722" s="197" t="str">
        <f t="shared" si="1061"/>
        <v/>
      </c>
    </row>
    <row r="2723" spans="1:19" ht="25.5" hidden="1">
      <c r="A2723" s="200">
        <v>91866</v>
      </c>
      <c r="B2723" s="205" t="s">
        <v>230</v>
      </c>
      <c r="C2723" s="127" t="s">
        <v>2967</v>
      </c>
      <c r="D2723" s="121" t="s">
        <v>258</v>
      </c>
      <c r="E2723" s="122">
        <v>5.84</v>
      </c>
      <c r="F2723" s="123">
        <f t="shared" si="1054"/>
        <v>7.04</v>
      </c>
      <c r="G2723" s="253"/>
      <c r="H2723" s="290"/>
      <c r="I2723" s="184">
        <f t="shared" si="1055"/>
        <v>0</v>
      </c>
      <c r="J2723" s="255">
        <f t="shared" si="1056"/>
        <v>0</v>
      </c>
      <c r="K2723" s="179"/>
      <c r="L2723" s="290">
        <f t="shared" si="1057"/>
        <v>0</v>
      </c>
      <c r="M2723" s="290">
        <f t="shared" si="1057"/>
        <v>0</v>
      </c>
      <c r="N2723" s="184">
        <f t="shared" si="1058"/>
        <v>0</v>
      </c>
      <c r="O2723" s="255">
        <f t="shared" si="1059"/>
        <v>0</v>
      </c>
      <c r="P2723" s="181"/>
      <c r="Q2723" s="199"/>
      <c r="R2723" s="197" t="str">
        <f t="shared" si="1060"/>
        <v/>
      </c>
      <c r="S2723" s="197" t="str">
        <f t="shared" si="1061"/>
        <v/>
      </c>
    </row>
    <row r="2724" spans="1:19" ht="25.5" hidden="1">
      <c r="A2724" s="200">
        <v>91867</v>
      </c>
      <c r="B2724" s="205" t="s">
        <v>230</v>
      </c>
      <c r="C2724" s="127" t="s">
        <v>2968</v>
      </c>
      <c r="D2724" s="121" t="s">
        <v>258</v>
      </c>
      <c r="E2724" s="122">
        <v>7.13</v>
      </c>
      <c r="F2724" s="123">
        <f t="shared" si="1054"/>
        <v>8.6</v>
      </c>
      <c r="G2724" s="253"/>
      <c r="H2724" s="290"/>
      <c r="I2724" s="184">
        <f t="shared" si="1055"/>
        <v>0</v>
      </c>
      <c r="J2724" s="255">
        <f t="shared" si="1056"/>
        <v>0</v>
      </c>
      <c r="K2724" s="179"/>
      <c r="L2724" s="290">
        <f t="shared" si="1057"/>
        <v>0</v>
      </c>
      <c r="M2724" s="290">
        <f t="shared" si="1057"/>
        <v>0</v>
      </c>
      <c r="N2724" s="184">
        <f t="shared" si="1058"/>
        <v>0</v>
      </c>
      <c r="O2724" s="255">
        <f t="shared" si="1059"/>
        <v>0</v>
      </c>
      <c r="P2724" s="181"/>
      <c r="Q2724" s="199"/>
      <c r="R2724" s="197" t="str">
        <f t="shared" si="1060"/>
        <v/>
      </c>
      <c r="S2724" s="197" t="str">
        <f t="shared" si="1061"/>
        <v/>
      </c>
    </row>
    <row r="2725" spans="1:19" ht="25.5" hidden="1">
      <c r="A2725" s="200">
        <v>91868</v>
      </c>
      <c r="B2725" s="205" t="s">
        <v>230</v>
      </c>
      <c r="C2725" s="127" t="s">
        <v>2969</v>
      </c>
      <c r="D2725" s="121" t="s">
        <v>258</v>
      </c>
      <c r="E2725" s="122">
        <v>9.8000000000000007</v>
      </c>
      <c r="F2725" s="123">
        <f t="shared" si="1054"/>
        <v>11.81</v>
      </c>
      <c r="G2725" s="253"/>
      <c r="H2725" s="290"/>
      <c r="I2725" s="184">
        <f t="shared" si="1055"/>
        <v>0</v>
      </c>
      <c r="J2725" s="255">
        <f t="shared" si="1056"/>
        <v>0</v>
      </c>
      <c r="K2725" s="179"/>
      <c r="L2725" s="290">
        <f t="shared" si="1057"/>
        <v>0</v>
      </c>
      <c r="M2725" s="290">
        <f t="shared" si="1057"/>
        <v>0</v>
      </c>
      <c r="N2725" s="184">
        <f t="shared" si="1058"/>
        <v>0</v>
      </c>
      <c r="O2725" s="255">
        <f t="shared" si="1059"/>
        <v>0</v>
      </c>
      <c r="P2725" s="181"/>
      <c r="Q2725" s="199"/>
      <c r="R2725" s="197" t="str">
        <f t="shared" si="1060"/>
        <v/>
      </c>
      <c r="S2725" s="197" t="str">
        <f t="shared" si="1061"/>
        <v/>
      </c>
    </row>
    <row r="2726" spans="1:19" ht="25.5" hidden="1">
      <c r="A2726" s="200">
        <v>91869</v>
      </c>
      <c r="B2726" s="205" t="s">
        <v>230</v>
      </c>
      <c r="C2726" s="127" t="s">
        <v>2970</v>
      </c>
      <c r="D2726" s="121" t="s">
        <v>258</v>
      </c>
      <c r="E2726" s="122">
        <v>12.49</v>
      </c>
      <c r="F2726" s="123">
        <f t="shared" si="1054"/>
        <v>15.06</v>
      </c>
      <c r="G2726" s="253"/>
      <c r="H2726" s="290"/>
      <c r="I2726" s="184">
        <f t="shared" si="1055"/>
        <v>0</v>
      </c>
      <c r="J2726" s="255">
        <f t="shared" si="1056"/>
        <v>0</v>
      </c>
      <c r="K2726" s="179"/>
      <c r="L2726" s="290">
        <f t="shared" si="1057"/>
        <v>0</v>
      </c>
      <c r="M2726" s="290">
        <f t="shared" si="1057"/>
        <v>0</v>
      </c>
      <c r="N2726" s="184">
        <f t="shared" si="1058"/>
        <v>0</v>
      </c>
      <c r="O2726" s="255">
        <f t="shared" si="1059"/>
        <v>0</v>
      </c>
      <c r="P2726" s="181"/>
      <c r="Q2726" s="199"/>
      <c r="R2726" s="197" t="str">
        <f t="shared" si="1060"/>
        <v/>
      </c>
      <c r="S2726" s="197" t="str">
        <f t="shared" si="1061"/>
        <v/>
      </c>
    </row>
    <row r="2727" spans="1:19" ht="25.5" hidden="1">
      <c r="A2727" s="200">
        <v>91870</v>
      </c>
      <c r="B2727" s="205" t="s">
        <v>230</v>
      </c>
      <c r="C2727" s="127" t="s">
        <v>2971</v>
      </c>
      <c r="D2727" s="121" t="s">
        <v>258</v>
      </c>
      <c r="E2727" s="122">
        <v>8.5299999999999994</v>
      </c>
      <c r="F2727" s="123">
        <f t="shared" si="1054"/>
        <v>10.28</v>
      </c>
      <c r="G2727" s="253"/>
      <c r="H2727" s="290"/>
      <c r="I2727" s="184">
        <f t="shared" si="1055"/>
        <v>0</v>
      </c>
      <c r="J2727" s="255">
        <f t="shared" si="1056"/>
        <v>0</v>
      </c>
      <c r="K2727" s="179"/>
      <c r="L2727" s="290">
        <f t="shared" si="1057"/>
        <v>0</v>
      </c>
      <c r="M2727" s="290">
        <f t="shared" si="1057"/>
        <v>0</v>
      </c>
      <c r="N2727" s="184">
        <f t="shared" si="1058"/>
        <v>0</v>
      </c>
      <c r="O2727" s="255">
        <f t="shared" si="1059"/>
        <v>0</v>
      </c>
      <c r="P2727" s="181"/>
      <c r="Q2727" s="199"/>
      <c r="R2727" s="197" t="str">
        <f t="shared" si="1060"/>
        <v/>
      </c>
      <c r="S2727" s="197" t="str">
        <f t="shared" si="1061"/>
        <v/>
      </c>
    </row>
    <row r="2728" spans="1:19" ht="25.5" hidden="1">
      <c r="A2728" s="200">
        <v>91871</v>
      </c>
      <c r="B2728" s="205" t="s">
        <v>230</v>
      </c>
      <c r="C2728" s="127" t="s">
        <v>2972</v>
      </c>
      <c r="D2728" s="121" t="s">
        <v>258</v>
      </c>
      <c r="E2728" s="122">
        <v>9.83</v>
      </c>
      <c r="F2728" s="123">
        <f t="shared" si="1054"/>
        <v>11.85</v>
      </c>
      <c r="G2728" s="253"/>
      <c r="H2728" s="290"/>
      <c r="I2728" s="184">
        <f t="shared" si="1055"/>
        <v>0</v>
      </c>
      <c r="J2728" s="255">
        <f t="shared" si="1056"/>
        <v>0</v>
      </c>
      <c r="K2728" s="179"/>
      <c r="L2728" s="290">
        <f t="shared" si="1057"/>
        <v>0</v>
      </c>
      <c r="M2728" s="290">
        <f t="shared" si="1057"/>
        <v>0</v>
      </c>
      <c r="N2728" s="184">
        <f t="shared" si="1058"/>
        <v>0</v>
      </c>
      <c r="O2728" s="255">
        <f t="shared" si="1059"/>
        <v>0</v>
      </c>
      <c r="P2728" s="181"/>
      <c r="Q2728" s="199"/>
      <c r="R2728" s="197" t="str">
        <f t="shared" si="1060"/>
        <v/>
      </c>
      <c r="S2728" s="197" t="str">
        <f t="shared" si="1061"/>
        <v/>
      </c>
    </row>
    <row r="2729" spans="1:19" ht="25.5" hidden="1">
      <c r="A2729" s="200">
        <v>91872</v>
      </c>
      <c r="B2729" s="205" t="s">
        <v>230</v>
      </c>
      <c r="C2729" s="127" t="s">
        <v>2973</v>
      </c>
      <c r="D2729" s="121" t="s">
        <v>258</v>
      </c>
      <c r="E2729" s="122">
        <v>12.5</v>
      </c>
      <c r="F2729" s="123">
        <f t="shared" si="1054"/>
        <v>15.07</v>
      </c>
      <c r="G2729" s="253"/>
      <c r="H2729" s="290"/>
      <c r="I2729" s="184">
        <f t="shared" si="1055"/>
        <v>0</v>
      </c>
      <c r="J2729" s="255">
        <f t="shared" si="1056"/>
        <v>0</v>
      </c>
      <c r="K2729" s="179"/>
      <c r="L2729" s="290">
        <f t="shared" si="1057"/>
        <v>0</v>
      </c>
      <c r="M2729" s="290">
        <f t="shared" si="1057"/>
        <v>0</v>
      </c>
      <c r="N2729" s="184">
        <f t="shared" si="1058"/>
        <v>0</v>
      </c>
      <c r="O2729" s="255">
        <f t="shared" si="1059"/>
        <v>0</v>
      </c>
      <c r="P2729" s="181"/>
      <c r="Q2729" s="199"/>
      <c r="R2729" s="197" t="str">
        <f t="shared" si="1060"/>
        <v/>
      </c>
      <c r="S2729" s="197" t="str">
        <f t="shared" si="1061"/>
        <v/>
      </c>
    </row>
    <row r="2730" spans="1:19" ht="25.5" hidden="1">
      <c r="A2730" s="200">
        <v>91873</v>
      </c>
      <c r="B2730" s="205" t="s">
        <v>230</v>
      </c>
      <c r="C2730" s="127" t="s">
        <v>2974</v>
      </c>
      <c r="D2730" s="121" t="s">
        <v>258</v>
      </c>
      <c r="E2730" s="122">
        <v>15.15</v>
      </c>
      <c r="F2730" s="123">
        <f t="shared" si="1054"/>
        <v>18.260000000000002</v>
      </c>
      <c r="G2730" s="253"/>
      <c r="H2730" s="290"/>
      <c r="I2730" s="184">
        <f t="shared" si="1055"/>
        <v>0</v>
      </c>
      <c r="J2730" s="255">
        <f t="shared" si="1056"/>
        <v>0</v>
      </c>
      <c r="K2730" s="179"/>
      <c r="L2730" s="290">
        <f t="shared" si="1057"/>
        <v>0</v>
      </c>
      <c r="M2730" s="290">
        <f t="shared" si="1057"/>
        <v>0</v>
      </c>
      <c r="N2730" s="184">
        <f t="shared" si="1058"/>
        <v>0</v>
      </c>
      <c r="O2730" s="255">
        <f t="shared" si="1059"/>
        <v>0</v>
      </c>
      <c r="P2730" s="181"/>
      <c r="Q2730" s="199"/>
      <c r="R2730" s="197" t="str">
        <f t="shared" si="1060"/>
        <v/>
      </c>
      <c r="S2730" s="197" t="str">
        <f t="shared" si="1061"/>
        <v/>
      </c>
    </row>
    <row r="2731" spans="1:19" ht="25.5">
      <c r="A2731" s="200">
        <v>93008</v>
      </c>
      <c r="B2731" s="205" t="s">
        <v>230</v>
      </c>
      <c r="C2731" s="127" t="s">
        <v>2975</v>
      </c>
      <c r="D2731" s="121" t="s">
        <v>258</v>
      </c>
      <c r="E2731" s="122">
        <v>11.99</v>
      </c>
      <c r="F2731" s="123">
        <f t="shared" si="1054"/>
        <v>14.46</v>
      </c>
      <c r="G2731" s="253">
        <v>6</v>
      </c>
      <c r="H2731" s="207">
        <f>F2731</f>
        <v>14.46</v>
      </c>
      <c r="I2731" s="184">
        <f t="shared" si="1055"/>
        <v>86.76</v>
      </c>
      <c r="J2731" s="255">
        <f t="shared" si="1056"/>
        <v>86.76</v>
      </c>
      <c r="K2731" s="179"/>
      <c r="L2731" s="290">
        <f t="shared" si="1057"/>
        <v>6</v>
      </c>
      <c r="M2731" s="290">
        <f t="shared" si="1057"/>
        <v>14.46</v>
      </c>
      <c r="N2731" s="184">
        <f t="shared" si="1058"/>
        <v>86.76</v>
      </c>
      <c r="O2731" s="255">
        <f t="shared" si="1059"/>
        <v>86.76</v>
      </c>
      <c r="P2731" s="181"/>
      <c r="Q2731" s="236"/>
      <c r="R2731" s="237" t="str">
        <f t="shared" si="1060"/>
        <v>x</v>
      </c>
      <c r="S2731" s="197" t="str">
        <f t="shared" si="1061"/>
        <v>x</v>
      </c>
    </row>
    <row r="2732" spans="1:19" ht="25.5" hidden="1">
      <c r="A2732" s="200">
        <v>93009</v>
      </c>
      <c r="B2732" s="205" t="s">
        <v>230</v>
      </c>
      <c r="C2732" s="127" t="s">
        <v>2976</v>
      </c>
      <c r="D2732" s="121" t="s">
        <v>258</v>
      </c>
      <c r="E2732" s="122">
        <v>17.440000000000001</v>
      </c>
      <c r="F2732" s="123">
        <f t="shared" si="1054"/>
        <v>21.03</v>
      </c>
      <c r="G2732" s="253"/>
      <c r="H2732" s="290"/>
      <c r="I2732" s="184">
        <f t="shared" si="1055"/>
        <v>0</v>
      </c>
      <c r="J2732" s="255">
        <f t="shared" si="1056"/>
        <v>0</v>
      </c>
      <c r="K2732" s="179"/>
      <c r="L2732" s="290">
        <f t="shared" si="1057"/>
        <v>0</v>
      </c>
      <c r="M2732" s="290">
        <f t="shared" si="1057"/>
        <v>0</v>
      </c>
      <c r="N2732" s="184">
        <f t="shared" si="1058"/>
        <v>0</v>
      </c>
      <c r="O2732" s="255">
        <f t="shared" si="1059"/>
        <v>0</v>
      </c>
      <c r="P2732" s="181"/>
      <c r="Q2732" s="199"/>
      <c r="R2732" s="197" t="str">
        <f t="shared" si="1060"/>
        <v/>
      </c>
      <c r="S2732" s="197" t="str">
        <f t="shared" si="1061"/>
        <v/>
      </c>
    </row>
    <row r="2733" spans="1:19" ht="25.5" hidden="1">
      <c r="A2733" s="200">
        <v>93010</v>
      </c>
      <c r="B2733" s="205" t="s">
        <v>230</v>
      </c>
      <c r="C2733" s="127" t="s">
        <v>2977</v>
      </c>
      <c r="D2733" s="121" t="s">
        <v>258</v>
      </c>
      <c r="E2733" s="122">
        <v>24.07</v>
      </c>
      <c r="F2733" s="123">
        <f t="shared" si="1054"/>
        <v>29.02</v>
      </c>
      <c r="G2733" s="253"/>
      <c r="H2733" s="290"/>
      <c r="I2733" s="184">
        <f t="shared" si="1055"/>
        <v>0</v>
      </c>
      <c r="J2733" s="255">
        <f t="shared" si="1056"/>
        <v>0</v>
      </c>
      <c r="K2733" s="179"/>
      <c r="L2733" s="290">
        <f t="shared" si="1057"/>
        <v>0</v>
      </c>
      <c r="M2733" s="290">
        <f t="shared" si="1057"/>
        <v>0</v>
      </c>
      <c r="N2733" s="184">
        <f t="shared" si="1058"/>
        <v>0</v>
      </c>
      <c r="O2733" s="255">
        <f t="shared" si="1059"/>
        <v>0</v>
      </c>
      <c r="P2733" s="181"/>
      <c r="Q2733" s="199"/>
      <c r="R2733" s="197" t="str">
        <f t="shared" si="1060"/>
        <v/>
      </c>
      <c r="S2733" s="197" t="str">
        <f t="shared" si="1061"/>
        <v/>
      </c>
    </row>
    <row r="2734" spans="1:19" ht="25.5" hidden="1">
      <c r="A2734" s="200">
        <v>93011</v>
      </c>
      <c r="B2734" s="205" t="s">
        <v>230</v>
      </c>
      <c r="C2734" s="127" t="s">
        <v>2978</v>
      </c>
      <c r="D2734" s="121" t="s">
        <v>258</v>
      </c>
      <c r="E2734" s="122">
        <v>29.31</v>
      </c>
      <c r="F2734" s="123">
        <f t="shared" si="1054"/>
        <v>35.340000000000003</v>
      </c>
      <c r="G2734" s="253"/>
      <c r="H2734" s="290"/>
      <c r="I2734" s="184">
        <f t="shared" si="1055"/>
        <v>0</v>
      </c>
      <c r="J2734" s="255">
        <f t="shared" si="1056"/>
        <v>0</v>
      </c>
      <c r="K2734" s="179"/>
      <c r="L2734" s="290">
        <f t="shared" si="1057"/>
        <v>0</v>
      </c>
      <c r="M2734" s="290">
        <f t="shared" si="1057"/>
        <v>0</v>
      </c>
      <c r="N2734" s="184">
        <f t="shared" si="1058"/>
        <v>0</v>
      </c>
      <c r="O2734" s="255">
        <f t="shared" si="1059"/>
        <v>0</v>
      </c>
      <c r="P2734" s="181"/>
      <c r="Q2734" s="199"/>
      <c r="R2734" s="197" t="str">
        <f t="shared" si="1060"/>
        <v/>
      </c>
      <c r="S2734" s="197" t="str">
        <f t="shared" si="1061"/>
        <v/>
      </c>
    </row>
    <row r="2735" spans="1:19" ht="25.5" hidden="1">
      <c r="A2735" s="200">
        <v>93012</v>
      </c>
      <c r="B2735" s="205" t="s">
        <v>230</v>
      </c>
      <c r="C2735" s="127" t="s">
        <v>2979</v>
      </c>
      <c r="D2735" s="121" t="s">
        <v>258</v>
      </c>
      <c r="E2735" s="122">
        <v>43.92</v>
      </c>
      <c r="F2735" s="123">
        <f t="shared" si="1054"/>
        <v>52.95</v>
      </c>
      <c r="G2735" s="253"/>
      <c r="H2735" s="290"/>
      <c r="I2735" s="184">
        <f t="shared" si="1055"/>
        <v>0</v>
      </c>
      <c r="J2735" s="255">
        <f t="shared" si="1056"/>
        <v>0</v>
      </c>
      <c r="K2735" s="179"/>
      <c r="L2735" s="290">
        <f t="shared" si="1057"/>
        <v>0</v>
      </c>
      <c r="M2735" s="290">
        <f t="shared" si="1057"/>
        <v>0</v>
      </c>
      <c r="N2735" s="184">
        <f t="shared" si="1058"/>
        <v>0</v>
      </c>
      <c r="O2735" s="255">
        <f t="shared" si="1059"/>
        <v>0</v>
      </c>
      <c r="P2735" s="181"/>
      <c r="Q2735" s="199"/>
      <c r="R2735" s="197" t="str">
        <f t="shared" si="1034"/>
        <v/>
      </c>
      <c r="S2735" s="197" t="str">
        <f t="shared" si="1061"/>
        <v/>
      </c>
    </row>
    <row r="2736" spans="1:19" ht="25.5" hidden="1">
      <c r="A2736" s="200">
        <v>95726</v>
      </c>
      <c r="B2736" s="205" t="s">
        <v>230</v>
      </c>
      <c r="C2736" s="127" t="s">
        <v>2980</v>
      </c>
      <c r="D2736" s="121" t="s">
        <v>258</v>
      </c>
      <c r="E2736" s="122">
        <v>4.9800000000000004</v>
      </c>
      <c r="F2736" s="123">
        <f t="shared" si="1054"/>
        <v>6</v>
      </c>
      <c r="G2736" s="253"/>
      <c r="H2736" s="290"/>
      <c r="I2736" s="184">
        <f t="shared" si="1055"/>
        <v>0</v>
      </c>
      <c r="J2736" s="255">
        <f t="shared" si="1056"/>
        <v>0</v>
      </c>
      <c r="K2736" s="179"/>
      <c r="L2736" s="290">
        <f t="shared" si="1057"/>
        <v>0</v>
      </c>
      <c r="M2736" s="290">
        <f t="shared" si="1057"/>
        <v>0</v>
      </c>
      <c r="N2736" s="184">
        <f t="shared" si="1058"/>
        <v>0</v>
      </c>
      <c r="O2736" s="255">
        <f t="shared" si="1059"/>
        <v>0</v>
      </c>
      <c r="P2736" s="181"/>
      <c r="Q2736" s="199"/>
      <c r="R2736" s="197" t="str">
        <f t="shared" si="1034"/>
        <v/>
      </c>
      <c r="S2736" s="197" t="str">
        <f t="shared" si="1061"/>
        <v/>
      </c>
    </row>
    <row r="2737" spans="1:19" ht="25.5" hidden="1">
      <c r="A2737" s="200">
        <v>95727</v>
      </c>
      <c r="B2737" s="205" t="s">
        <v>230</v>
      </c>
      <c r="C2737" s="127" t="s">
        <v>2981</v>
      </c>
      <c r="D2737" s="121" t="s">
        <v>258</v>
      </c>
      <c r="E2737" s="122">
        <v>5.68</v>
      </c>
      <c r="F2737" s="123">
        <f t="shared" si="1054"/>
        <v>6.85</v>
      </c>
      <c r="G2737" s="253"/>
      <c r="H2737" s="290"/>
      <c r="I2737" s="184">
        <f t="shared" si="1055"/>
        <v>0</v>
      </c>
      <c r="J2737" s="255">
        <f t="shared" si="1056"/>
        <v>0</v>
      </c>
      <c r="K2737" s="179"/>
      <c r="L2737" s="290">
        <f t="shared" si="1057"/>
        <v>0</v>
      </c>
      <c r="M2737" s="290">
        <f t="shared" si="1057"/>
        <v>0</v>
      </c>
      <c r="N2737" s="184">
        <f t="shared" si="1058"/>
        <v>0</v>
      </c>
      <c r="O2737" s="255">
        <f t="shared" si="1059"/>
        <v>0</v>
      </c>
      <c r="P2737" s="181"/>
      <c r="Q2737" s="199"/>
      <c r="R2737" s="197" t="str">
        <f t="shared" si="1034"/>
        <v/>
      </c>
      <c r="S2737" s="197" t="str">
        <f t="shared" si="1061"/>
        <v/>
      </c>
    </row>
    <row r="2738" spans="1:19" ht="25.5" hidden="1">
      <c r="A2738" s="200">
        <v>95728</v>
      </c>
      <c r="B2738" s="205" t="s">
        <v>230</v>
      </c>
      <c r="C2738" s="127" t="s">
        <v>2982</v>
      </c>
      <c r="D2738" s="121" t="s">
        <v>258</v>
      </c>
      <c r="E2738" s="122">
        <v>7.13</v>
      </c>
      <c r="F2738" s="123">
        <f t="shared" si="1054"/>
        <v>8.6</v>
      </c>
      <c r="G2738" s="253"/>
      <c r="H2738" s="290"/>
      <c r="I2738" s="184">
        <f t="shared" si="1055"/>
        <v>0</v>
      </c>
      <c r="J2738" s="255">
        <f t="shared" si="1056"/>
        <v>0</v>
      </c>
      <c r="K2738" s="179"/>
      <c r="L2738" s="290">
        <f t="shared" si="1057"/>
        <v>0</v>
      </c>
      <c r="M2738" s="290">
        <f t="shared" si="1057"/>
        <v>0</v>
      </c>
      <c r="N2738" s="184">
        <f t="shared" si="1058"/>
        <v>0</v>
      </c>
      <c r="O2738" s="255">
        <f t="shared" si="1059"/>
        <v>0</v>
      </c>
      <c r="P2738" s="181"/>
      <c r="Q2738" s="199"/>
      <c r="R2738" s="197" t="str">
        <f t="shared" si="1034"/>
        <v/>
      </c>
      <c r="S2738" s="197" t="str">
        <f t="shared" si="1061"/>
        <v/>
      </c>
    </row>
    <row r="2739" spans="1:19" ht="25.5" hidden="1">
      <c r="A2739" s="200">
        <v>95729</v>
      </c>
      <c r="B2739" s="205" t="s">
        <v>230</v>
      </c>
      <c r="C2739" s="127" t="s">
        <v>2983</v>
      </c>
      <c r="D2739" s="121" t="s">
        <v>258</v>
      </c>
      <c r="E2739" s="122">
        <v>6.66</v>
      </c>
      <c r="F2739" s="123">
        <f t="shared" si="1054"/>
        <v>8.0299999999999994</v>
      </c>
      <c r="G2739" s="253"/>
      <c r="H2739" s="290"/>
      <c r="I2739" s="184">
        <f t="shared" si="1055"/>
        <v>0</v>
      </c>
      <c r="J2739" s="255">
        <f t="shared" si="1056"/>
        <v>0</v>
      </c>
      <c r="K2739" s="179"/>
      <c r="L2739" s="290">
        <f t="shared" si="1057"/>
        <v>0</v>
      </c>
      <c r="M2739" s="290">
        <f t="shared" si="1057"/>
        <v>0</v>
      </c>
      <c r="N2739" s="184">
        <f t="shared" si="1058"/>
        <v>0</v>
      </c>
      <c r="O2739" s="255">
        <f t="shared" si="1059"/>
        <v>0</v>
      </c>
      <c r="P2739" s="181"/>
      <c r="Q2739" s="199"/>
      <c r="R2739" s="197" t="str">
        <f t="shared" si="1034"/>
        <v/>
      </c>
      <c r="S2739" s="197" t="str">
        <f t="shared" si="1061"/>
        <v/>
      </c>
    </row>
    <row r="2740" spans="1:19" ht="25.5" hidden="1">
      <c r="A2740" s="200">
        <v>95730</v>
      </c>
      <c r="B2740" s="205" t="s">
        <v>230</v>
      </c>
      <c r="C2740" s="127" t="s">
        <v>2984</v>
      </c>
      <c r="D2740" s="121" t="s">
        <v>258</v>
      </c>
      <c r="E2740" s="122">
        <v>7.36</v>
      </c>
      <c r="F2740" s="123">
        <f t="shared" si="1054"/>
        <v>8.8699999999999992</v>
      </c>
      <c r="G2740" s="253"/>
      <c r="H2740" s="290"/>
      <c r="I2740" s="184">
        <f t="shared" si="1055"/>
        <v>0</v>
      </c>
      <c r="J2740" s="255">
        <f t="shared" si="1056"/>
        <v>0</v>
      </c>
      <c r="K2740" s="179"/>
      <c r="L2740" s="290">
        <f t="shared" si="1057"/>
        <v>0</v>
      </c>
      <c r="M2740" s="290">
        <f t="shared" si="1057"/>
        <v>0</v>
      </c>
      <c r="N2740" s="184">
        <f t="shared" si="1058"/>
        <v>0</v>
      </c>
      <c r="O2740" s="255">
        <f t="shared" si="1059"/>
        <v>0</v>
      </c>
      <c r="P2740" s="181"/>
      <c r="Q2740" s="199"/>
      <c r="R2740" s="197" t="str">
        <f t="shared" si="1034"/>
        <v/>
      </c>
      <c r="S2740" s="197" t="str">
        <f t="shared" si="1061"/>
        <v/>
      </c>
    </row>
    <row r="2741" spans="1:19" ht="25.5" hidden="1">
      <c r="A2741" s="200">
        <v>95731</v>
      </c>
      <c r="B2741" s="205" t="s">
        <v>230</v>
      </c>
      <c r="C2741" s="127" t="s">
        <v>2985</v>
      </c>
      <c r="D2741" s="121" t="s">
        <v>258</v>
      </c>
      <c r="E2741" s="122">
        <v>8.81</v>
      </c>
      <c r="F2741" s="123">
        <f t="shared" si="1054"/>
        <v>10.62</v>
      </c>
      <c r="G2741" s="253"/>
      <c r="H2741" s="290"/>
      <c r="I2741" s="184">
        <f t="shared" si="1055"/>
        <v>0</v>
      </c>
      <c r="J2741" s="255">
        <f t="shared" si="1056"/>
        <v>0</v>
      </c>
      <c r="K2741" s="179"/>
      <c r="L2741" s="290">
        <f t="shared" si="1057"/>
        <v>0</v>
      </c>
      <c r="M2741" s="290">
        <f t="shared" si="1057"/>
        <v>0</v>
      </c>
      <c r="N2741" s="184">
        <f t="shared" si="1058"/>
        <v>0</v>
      </c>
      <c r="O2741" s="255">
        <f t="shared" si="1059"/>
        <v>0</v>
      </c>
      <c r="P2741" s="181"/>
      <c r="Q2741" s="199"/>
      <c r="R2741" s="197" t="str">
        <f t="shared" si="1034"/>
        <v/>
      </c>
      <c r="S2741" s="197" t="str">
        <f t="shared" si="1061"/>
        <v/>
      </c>
    </row>
    <row r="2742" spans="1:19" ht="25.5" hidden="1">
      <c r="A2742" s="200">
        <v>95733</v>
      </c>
      <c r="B2742" s="205" t="s">
        <v>230</v>
      </c>
      <c r="C2742" s="127" t="s">
        <v>2986</v>
      </c>
      <c r="D2742" s="121" t="s">
        <v>274</v>
      </c>
      <c r="E2742" s="122">
        <v>4.74</v>
      </c>
      <c r="F2742" s="123">
        <f t="shared" si="1054"/>
        <v>5.71</v>
      </c>
      <c r="G2742" s="253"/>
      <c r="H2742" s="290"/>
      <c r="I2742" s="184">
        <f t="shared" si="1055"/>
        <v>0</v>
      </c>
      <c r="J2742" s="255">
        <f t="shared" si="1056"/>
        <v>0</v>
      </c>
      <c r="K2742" s="179"/>
      <c r="L2742" s="290">
        <f t="shared" si="1057"/>
        <v>0</v>
      </c>
      <c r="M2742" s="290">
        <f t="shared" si="1057"/>
        <v>0</v>
      </c>
      <c r="N2742" s="184">
        <f t="shared" si="1058"/>
        <v>0</v>
      </c>
      <c r="O2742" s="255">
        <f t="shared" si="1059"/>
        <v>0</v>
      </c>
      <c r="P2742" s="181"/>
      <c r="Q2742" s="199"/>
      <c r="R2742" s="197" t="str">
        <f t="shared" si="1034"/>
        <v/>
      </c>
      <c r="S2742" s="197" t="str">
        <f t="shared" si="1061"/>
        <v/>
      </c>
    </row>
    <row r="2743" spans="1:19" ht="25.5" hidden="1">
      <c r="A2743" s="200">
        <v>95734</v>
      </c>
      <c r="B2743" s="205" t="s">
        <v>230</v>
      </c>
      <c r="C2743" s="127" t="s">
        <v>2987</v>
      </c>
      <c r="D2743" s="121" t="s">
        <v>274</v>
      </c>
      <c r="E2743" s="122">
        <v>6.3</v>
      </c>
      <c r="F2743" s="123">
        <f t="shared" si="1054"/>
        <v>7.6</v>
      </c>
      <c r="G2743" s="253"/>
      <c r="H2743" s="290"/>
      <c r="I2743" s="184">
        <f t="shared" si="1055"/>
        <v>0</v>
      </c>
      <c r="J2743" s="255">
        <f t="shared" si="1056"/>
        <v>0</v>
      </c>
      <c r="K2743" s="179"/>
      <c r="L2743" s="290">
        <f t="shared" si="1057"/>
        <v>0</v>
      </c>
      <c r="M2743" s="290">
        <f t="shared" si="1057"/>
        <v>0</v>
      </c>
      <c r="N2743" s="184">
        <f t="shared" si="1058"/>
        <v>0</v>
      </c>
      <c r="O2743" s="255">
        <f t="shared" si="1059"/>
        <v>0</v>
      </c>
      <c r="P2743" s="181"/>
      <c r="Q2743" s="199"/>
      <c r="R2743" s="197" t="str">
        <f t="shared" si="1034"/>
        <v/>
      </c>
      <c r="S2743" s="197" t="str">
        <f t="shared" si="1061"/>
        <v/>
      </c>
    </row>
    <row r="2744" spans="1:19" ht="25.5" hidden="1">
      <c r="A2744" s="200">
        <v>95735</v>
      </c>
      <c r="B2744" s="205" t="s">
        <v>230</v>
      </c>
      <c r="C2744" s="127" t="s">
        <v>2988</v>
      </c>
      <c r="D2744" s="121" t="s">
        <v>274</v>
      </c>
      <c r="E2744" s="122">
        <v>5.4</v>
      </c>
      <c r="F2744" s="123">
        <f t="shared" si="1054"/>
        <v>6.51</v>
      </c>
      <c r="G2744" s="253"/>
      <c r="H2744" s="290"/>
      <c r="I2744" s="184">
        <f t="shared" si="1055"/>
        <v>0</v>
      </c>
      <c r="J2744" s="255">
        <f t="shared" si="1056"/>
        <v>0</v>
      </c>
      <c r="K2744" s="179"/>
      <c r="L2744" s="290">
        <f t="shared" si="1057"/>
        <v>0</v>
      </c>
      <c r="M2744" s="290">
        <f t="shared" si="1057"/>
        <v>0</v>
      </c>
      <c r="N2744" s="184">
        <f t="shared" si="1058"/>
        <v>0</v>
      </c>
      <c r="O2744" s="255">
        <f t="shared" si="1059"/>
        <v>0</v>
      </c>
      <c r="P2744" s="181"/>
      <c r="Q2744" s="199"/>
      <c r="R2744" s="197" t="str">
        <f t="shared" si="1034"/>
        <v/>
      </c>
      <c r="S2744" s="197" t="str">
        <f t="shared" si="1061"/>
        <v/>
      </c>
    </row>
    <row r="2745" spans="1:19" ht="25.5" hidden="1">
      <c r="A2745" s="200">
        <v>95736</v>
      </c>
      <c r="B2745" s="205" t="s">
        <v>230</v>
      </c>
      <c r="C2745" s="127" t="s">
        <v>2989</v>
      </c>
      <c r="D2745" s="121" t="s">
        <v>274</v>
      </c>
      <c r="E2745" s="122">
        <v>6.31</v>
      </c>
      <c r="F2745" s="123">
        <f t="shared" si="1054"/>
        <v>7.61</v>
      </c>
      <c r="G2745" s="253"/>
      <c r="H2745" s="290"/>
      <c r="I2745" s="184">
        <f t="shared" si="1055"/>
        <v>0</v>
      </c>
      <c r="J2745" s="255">
        <f t="shared" si="1056"/>
        <v>0</v>
      </c>
      <c r="K2745" s="179"/>
      <c r="L2745" s="290">
        <f t="shared" si="1057"/>
        <v>0</v>
      </c>
      <c r="M2745" s="290">
        <f t="shared" si="1057"/>
        <v>0</v>
      </c>
      <c r="N2745" s="184">
        <f t="shared" si="1058"/>
        <v>0</v>
      </c>
      <c r="O2745" s="255">
        <f t="shared" si="1059"/>
        <v>0</v>
      </c>
      <c r="P2745" s="181"/>
      <c r="Q2745" s="199"/>
      <c r="R2745" s="197" t="str">
        <f t="shared" si="1034"/>
        <v/>
      </c>
      <c r="S2745" s="197" t="str">
        <f t="shared" si="1061"/>
        <v/>
      </c>
    </row>
    <row r="2746" spans="1:19" ht="25.5" hidden="1">
      <c r="A2746" s="200">
        <v>95738</v>
      </c>
      <c r="B2746" s="205" t="s">
        <v>230</v>
      </c>
      <c r="C2746" s="127" t="s">
        <v>2990</v>
      </c>
      <c r="D2746" s="121" t="s">
        <v>274</v>
      </c>
      <c r="E2746" s="122">
        <v>7.57</v>
      </c>
      <c r="F2746" s="123">
        <f t="shared" si="1054"/>
        <v>9.1300000000000008</v>
      </c>
      <c r="G2746" s="253"/>
      <c r="H2746" s="290"/>
      <c r="I2746" s="184">
        <f t="shared" si="1055"/>
        <v>0</v>
      </c>
      <c r="J2746" s="255">
        <f t="shared" si="1056"/>
        <v>0</v>
      </c>
      <c r="K2746" s="179"/>
      <c r="L2746" s="290">
        <f t="shared" si="1057"/>
        <v>0</v>
      </c>
      <c r="M2746" s="290">
        <f t="shared" si="1057"/>
        <v>0</v>
      </c>
      <c r="N2746" s="184">
        <f t="shared" si="1058"/>
        <v>0</v>
      </c>
      <c r="O2746" s="255">
        <f t="shared" si="1059"/>
        <v>0</v>
      </c>
      <c r="P2746" s="181"/>
      <c r="Q2746" s="199"/>
      <c r="R2746" s="197" t="str">
        <f t="shared" si="1034"/>
        <v/>
      </c>
      <c r="S2746" s="197" t="str">
        <f t="shared" si="1061"/>
        <v/>
      </c>
    </row>
    <row r="2747" spans="1:19" ht="25.5" hidden="1">
      <c r="A2747" s="200">
        <v>95732</v>
      </c>
      <c r="B2747" s="205" t="s">
        <v>230</v>
      </c>
      <c r="C2747" s="127" t="s">
        <v>2991</v>
      </c>
      <c r="D2747" s="121" t="s">
        <v>274</v>
      </c>
      <c r="E2747" s="122">
        <v>3.63</v>
      </c>
      <c r="F2747" s="123">
        <f t="shared" si="1054"/>
        <v>4.38</v>
      </c>
      <c r="G2747" s="253"/>
      <c r="H2747" s="290"/>
      <c r="I2747" s="184">
        <f t="shared" si="1055"/>
        <v>0</v>
      </c>
      <c r="J2747" s="255">
        <f t="shared" si="1056"/>
        <v>0</v>
      </c>
      <c r="K2747" s="179"/>
      <c r="L2747" s="290">
        <f t="shared" si="1057"/>
        <v>0</v>
      </c>
      <c r="M2747" s="290">
        <f t="shared" si="1057"/>
        <v>0</v>
      </c>
      <c r="N2747" s="184">
        <f t="shared" si="1058"/>
        <v>0</v>
      </c>
      <c r="O2747" s="255">
        <f t="shared" si="1059"/>
        <v>0</v>
      </c>
      <c r="P2747" s="181"/>
      <c r="Q2747" s="199"/>
      <c r="R2747" s="197" t="str">
        <f t="shared" si="1034"/>
        <v/>
      </c>
      <c r="S2747" s="197" t="str">
        <f t="shared" si="1061"/>
        <v/>
      </c>
    </row>
    <row r="2748" spans="1:19" hidden="1">
      <c r="A2748" s="200" t="s">
        <v>2992</v>
      </c>
      <c r="B2748" s="205"/>
      <c r="C2748" s="127" t="s">
        <v>2993</v>
      </c>
      <c r="D2748" s="121"/>
      <c r="E2748" s="122"/>
      <c r="F2748" s="123"/>
      <c r="G2748" s="253"/>
      <c r="H2748" s="253"/>
      <c r="I2748" s="254"/>
      <c r="J2748" s="255"/>
      <c r="K2748" s="179"/>
      <c r="L2748" s="290"/>
      <c r="M2748" s="253"/>
      <c r="N2748" s="257"/>
      <c r="O2748" s="258"/>
      <c r="P2748" s="259"/>
      <c r="Q2748" s="198" t="str">
        <f>IF(OR(SUM(J2749:J2764)&gt;0,SUM(O2749:O2764)&gt;0),"xx","")</f>
        <v/>
      </c>
      <c r="R2748" s="197" t="str">
        <f t="shared" si="1034"/>
        <v/>
      </c>
      <c r="S2748" s="197" t="str">
        <f t="shared" si="1061"/>
        <v/>
      </c>
    </row>
    <row r="2749" spans="1:19" ht="25.5" hidden="1">
      <c r="A2749" s="200">
        <v>95745</v>
      </c>
      <c r="B2749" s="205" t="s">
        <v>230</v>
      </c>
      <c r="C2749" s="127" t="s">
        <v>2994</v>
      </c>
      <c r="D2749" s="121" t="s">
        <v>258</v>
      </c>
      <c r="E2749" s="122">
        <v>13.72</v>
      </c>
      <c r="F2749" s="123">
        <f t="shared" ref="F2749:F2764" si="1062">IF(E2749=0,0,ROUND(E2749*(1+E$10)*(1-E$11),2))</f>
        <v>16.54</v>
      </c>
      <c r="G2749" s="253"/>
      <c r="H2749" s="290"/>
      <c r="I2749" s="184">
        <f t="shared" ref="I2749:I2764" si="1063">IF(ISBLANK(E2749),0,ROUND(F2749*G2749,2))</f>
        <v>0</v>
      </c>
      <c r="J2749" s="255">
        <f t="shared" ref="J2749:J2764" si="1064">IF(ISBLANK(G2749),0,ROUND(G2749*H2749,2))</f>
        <v>0</v>
      </c>
      <c r="K2749" s="179"/>
      <c r="L2749" s="290">
        <f t="shared" ref="L2749:M2764" si="1065">G2749</f>
        <v>0</v>
      </c>
      <c r="M2749" s="290">
        <f t="shared" si="1065"/>
        <v>0</v>
      </c>
      <c r="N2749" s="184">
        <f t="shared" ref="N2749:N2764" si="1066">IF(ISBLANK(E2749),0,ROUND(F2749*L2749,2))</f>
        <v>0</v>
      </c>
      <c r="O2749" s="255">
        <f t="shared" ref="O2749:O2764" si="1067">IF(ISBLANK(L2749),0,ROUND(L2749*M2749,2))</f>
        <v>0</v>
      </c>
      <c r="P2749" s="181"/>
      <c r="Q2749" s="199"/>
      <c r="R2749" s="197" t="str">
        <f t="shared" si="1034"/>
        <v/>
      </c>
      <c r="S2749" s="197" t="str">
        <f t="shared" si="1061"/>
        <v/>
      </c>
    </row>
    <row r="2750" spans="1:19" ht="25.5" hidden="1">
      <c r="A2750" s="200">
        <v>95746</v>
      </c>
      <c r="B2750" s="205" t="s">
        <v>230</v>
      </c>
      <c r="C2750" s="127" t="s">
        <v>2995</v>
      </c>
      <c r="D2750" s="121" t="s">
        <v>258</v>
      </c>
      <c r="E2750" s="122">
        <v>16.920000000000002</v>
      </c>
      <c r="F2750" s="123">
        <f t="shared" si="1062"/>
        <v>20.399999999999999</v>
      </c>
      <c r="G2750" s="253"/>
      <c r="H2750" s="290"/>
      <c r="I2750" s="184">
        <f t="shared" si="1063"/>
        <v>0</v>
      </c>
      <c r="J2750" s="255">
        <f t="shared" si="1064"/>
        <v>0</v>
      </c>
      <c r="K2750" s="179"/>
      <c r="L2750" s="290">
        <f t="shared" si="1065"/>
        <v>0</v>
      </c>
      <c r="M2750" s="290">
        <f t="shared" si="1065"/>
        <v>0</v>
      </c>
      <c r="N2750" s="184">
        <f t="shared" si="1066"/>
        <v>0</v>
      </c>
      <c r="O2750" s="255">
        <f t="shared" si="1067"/>
        <v>0</v>
      </c>
      <c r="P2750" s="181"/>
      <c r="Q2750" s="199"/>
      <c r="R2750" s="197" t="str">
        <f t="shared" si="1034"/>
        <v/>
      </c>
      <c r="S2750" s="197" t="str">
        <f t="shared" si="1061"/>
        <v/>
      </c>
    </row>
    <row r="2751" spans="1:19" ht="25.5" hidden="1">
      <c r="A2751" s="200">
        <v>95747</v>
      </c>
      <c r="B2751" s="205" t="s">
        <v>230</v>
      </c>
      <c r="C2751" s="127" t="s">
        <v>2996</v>
      </c>
      <c r="D2751" s="121" t="s">
        <v>258</v>
      </c>
      <c r="E2751" s="122">
        <v>26.63</v>
      </c>
      <c r="F2751" s="123">
        <f t="shared" si="1062"/>
        <v>32.11</v>
      </c>
      <c r="G2751" s="253"/>
      <c r="H2751" s="290"/>
      <c r="I2751" s="184">
        <f t="shared" si="1063"/>
        <v>0</v>
      </c>
      <c r="J2751" s="255">
        <f t="shared" si="1064"/>
        <v>0</v>
      </c>
      <c r="K2751" s="179"/>
      <c r="L2751" s="290">
        <f t="shared" si="1065"/>
        <v>0</v>
      </c>
      <c r="M2751" s="290">
        <f t="shared" si="1065"/>
        <v>0</v>
      </c>
      <c r="N2751" s="184">
        <f t="shared" si="1066"/>
        <v>0</v>
      </c>
      <c r="O2751" s="255">
        <f t="shared" si="1067"/>
        <v>0</v>
      </c>
      <c r="P2751" s="181"/>
      <c r="Q2751" s="199"/>
      <c r="R2751" s="197" t="str">
        <f t="shared" si="1034"/>
        <v/>
      </c>
      <c r="S2751" s="197" t="str">
        <f t="shared" si="1061"/>
        <v/>
      </c>
    </row>
    <row r="2752" spans="1:19" ht="25.5" hidden="1">
      <c r="A2752" s="200">
        <v>95748</v>
      </c>
      <c r="B2752" s="205" t="s">
        <v>230</v>
      </c>
      <c r="C2752" s="127" t="s">
        <v>2997</v>
      </c>
      <c r="D2752" s="121" t="s">
        <v>258</v>
      </c>
      <c r="E2752" s="122">
        <v>29.26</v>
      </c>
      <c r="F2752" s="123">
        <f t="shared" si="1062"/>
        <v>35.28</v>
      </c>
      <c r="G2752" s="253"/>
      <c r="H2752" s="290"/>
      <c r="I2752" s="184">
        <f t="shared" si="1063"/>
        <v>0</v>
      </c>
      <c r="J2752" s="255">
        <f t="shared" si="1064"/>
        <v>0</v>
      </c>
      <c r="K2752" s="179"/>
      <c r="L2752" s="290">
        <f t="shared" si="1065"/>
        <v>0</v>
      </c>
      <c r="M2752" s="290">
        <f t="shared" si="1065"/>
        <v>0</v>
      </c>
      <c r="N2752" s="184">
        <f t="shared" si="1066"/>
        <v>0</v>
      </c>
      <c r="O2752" s="255">
        <f t="shared" si="1067"/>
        <v>0</v>
      </c>
      <c r="P2752" s="181"/>
      <c r="Q2752" s="199"/>
      <c r="R2752" s="197" t="str">
        <f t="shared" si="1034"/>
        <v/>
      </c>
      <c r="S2752" s="197" t="str">
        <f t="shared" si="1061"/>
        <v/>
      </c>
    </row>
    <row r="2753" spans="1:19" ht="25.5" hidden="1">
      <c r="A2753" s="200">
        <v>95749</v>
      </c>
      <c r="B2753" s="205" t="s">
        <v>230</v>
      </c>
      <c r="C2753" s="127" t="s">
        <v>2998</v>
      </c>
      <c r="D2753" s="121" t="s">
        <v>258</v>
      </c>
      <c r="E2753" s="122">
        <v>19.239999999999998</v>
      </c>
      <c r="F2753" s="123">
        <f t="shared" si="1062"/>
        <v>23.2</v>
      </c>
      <c r="G2753" s="253"/>
      <c r="H2753" s="290"/>
      <c r="I2753" s="184">
        <f t="shared" si="1063"/>
        <v>0</v>
      </c>
      <c r="J2753" s="255">
        <f t="shared" si="1064"/>
        <v>0</v>
      </c>
      <c r="K2753" s="179"/>
      <c r="L2753" s="290">
        <f t="shared" si="1065"/>
        <v>0</v>
      </c>
      <c r="M2753" s="290">
        <f t="shared" si="1065"/>
        <v>0</v>
      </c>
      <c r="N2753" s="184">
        <f t="shared" si="1066"/>
        <v>0</v>
      </c>
      <c r="O2753" s="255">
        <f t="shared" si="1067"/>
        <v>0</v>
      </c>
      <c r="P2753" s="181"/>
      <c r="Q2753" s="199"/>
      <c r="R2753" s="197" t="str">
        <f t="shared" si="1034"/>
        <v/>
      </c>
      <c r="S2753" s="197" t="str">
        <f t="shared" si="1061"/>
        <v/>
      </c>
    </row>
    <row r="2754" spans="1:19" ht="25.5" hidden="1">
      <c r="A2754" s="200">
        <v>95750</v>
      </c>
      <c r="B2754" s="205" t="s">
        <v>230</v>
      </c>
      <c r="C2754" s="127" t="s">
        <v>2999</v>
      </c>
      <c r="D2754" s="121" t="s">
        <v>258</v>
      </c>
      <c r="E2754" s="122">
        <v>22.31</v>
      </c>
      <c r="F2754" s="123">
        <f t="shared" si="1062"/>
        <v>26.9</v>
      </c>
      <c r="G2754" s="253"/>
      <c r="H2754" s="290"/>
      <c r="I2754" s="184">
        <f t="shared" si="1063"/>
        <v>0</v>
      </c>
      <c r="J2754" s="255">
        <f t="shared" si="1064"/>
        <v>0</v>
      </c>
      <c r="K2754" s="179"/>
      <c r="L2754" s="290">
        <f t="shared" si="1065"/>
        <v>0</v>
      </c>
      <c r="M2754" s="290">
        <f t="shared" si="1065"/>
        <v>0</v>
      </c>
      <c r="N2754" s="184">
        <f t="shared" si="1066"/>
        <v>0</v>
      </c>
      <c r="O2754" s="255">
        <f t="shared" si="1067"/>
        <v>0</v>
      </c>
      <c r="P2754" s="181"/>
      <c r="Q2754" s="199"/>
      <c r="R2754" s="197" t="str">
        <f t="shared" si="1034"/>
        <v/>
      </c>
      <c r="S2754" s="197" t="str">
        <f t="shared" si="1061"/>
        <v/>
      </c>
    </row>
    <row r="2755" spans="1:19" ht="25.5" hidden="1">
      <c r="A2755" s="200">
        <v>95751</v>
      </c>
      <c r="B2755" s="205" t="s">
        <v>230</v>
      </c>
      <c r="C2755" s="127" t="s">
        <v>3000</v>
      </c>
      <c r="D2755" s="121" t="s">
        <v>258</v>
      </c>
      <c r="E2755" s="122">
        <v>31.86</v>
      </c>
      <c r="F2755" s="123">
        <f t="shared" si="1062"/>
        <v>38.409999999999997</v>
      </c>
      <c r="G2755" s="253"/>
      <c r="H2755" s="290"/>
      <c r="I2755" s="184">
        <f t="shared" si="1063"/>
        <v>0</v>
      </c>
      <c r="J2755" s="255">
        <f t="shared" si="1064"/>
        <v>0</v>
      </c>
      <c r="K2755" s="179"/>
      <c r="L2755" s="290">
        <f t="shared" si="1065"/>
        <v>0</v>
      </c>
      <c r="M2755" s="290">
        <f t="shared" si="1065"/>
        <v>0</v>
      </c>
      <c r="N2755" s="184">
        <f t="shared" si="1066"/>
        <v>0</v>
      </c>
      <c r="O2755" s="255">
        <f t="shared" si="1067"/>
        <v>0</v>
      </c>
      <c r="P2755" s="181"/>
      <c r="Q2755" s="199"/>
      <c r="R2755" s="197" t="str">
        <f t="shared" si="1034"/>
        <v/>
      </c>
      <c r="S2755" s="197" t="str">
        <f t="shared" si="1061"/>
        <v/>
      </c>
    </row>
    <row r="2756" spans="1:19" ht="25.5" hidden="1">
      <c r="A2756" s="200">
        <v>95752</v>
      </c>
      <c r="B2756" s="205" t="s">
        <v>230</v>
      </c>
      <c r="C2756" s="127" t="s">
        <v>3001</v>
      </c>
      <c r="D2756" s="121" t="s">
        <v>258</v>
      </c>
      <c r="E2756" s="122">
        <v>34.29</v>
      </c>
      <c r="F2756" s="123">
        <f t="shared" si="1062"/>
        <v>41.34</v>
      </c>
      <c r="G2756" s="253"/>
      <c r="H2756" s="290"/>
      <c r="I2756" s="184">
        <f t="shared" si="1063"/>
        <v>0</v>
      </c>
      <c r="J2756" s="255">
        <f t="shared" si="1064"/>
        <v>0</v>
      </c>
      <c r="K2756" s="179"/>
      <c r="L2756" s="290">
        <f t="shared" si="1065"/>
        <v>0</v>
      </c>
      <c r="M2756" s="290">
        <f t="shared" si="1065"/>
        <v>0</v>
      </c>
      <c r="N2756" s="184">
        <f t="shared" si="1066"/>
        <v>0</v>
      </c>
      <c r="O2756" s="255">
        <f t="shared" si="1067"/>
        <v>0</v>
      </c>
      <c r="P2756" s="181"/>
      <c r="Q2756" s="199"/>
      <c r="R2756" s="197" t="str">
        <f t="shared" si="1034"/>
        <v/>
      </c>
      <c r="S2756" s="197" t="str">
        <f t="shared" si="1061"/>
        <v/>
      </c>
    </row>
    <row r="2757" spans="1:19" ht="25.5" hidden="1">
      <c r="A2757" s="200">
        <v>95753</v>
      </c>
      <c r="B2757" s="205" t="s">
        <v>230</v>
      </c>
      <c r="C2757" s="127" t="s">
        <v>3002</v>
      </c>
      <c r="D2757" s="121" t="s">
        <v>274</v>
      </c>
      <c r="E2757" s="122">
        <v>5.33</v>
      </c>
      <c r="F2757" s="123">
        <f t="shared" si="1062"/>
        <v>6.43</v>
      </c>
      <c r="G2757" s="253"/>
      <c r="H2757" s="290"/>
      <c r="I2757" s="184">
        <f t="shared" si="1063"/>
        <v>0</v>
      </c>
      <c r="J2757" s="255">
        <f t="shared" si="1064"/>
        <v>0</v>
      </c>
      <c r="K2757" s="179"/>
      <c r="L2757" s="290">
        <f t="shared" si="1065"/>
        <v>0</v>
      </c>
      <c r="M2757" s="290">
        <f t="shared" si="1065"/>
        <v>0</v>
      </c>
      <c r="N2757" s="184">
        <f t="shared" si="1066"/>
        <v>0</v>
      </c>
      <c r="O2757" s="255">
        <f t="shared" si="1067"/>
        <v>0</v>
      </c>
      <c r="P2757" s="181"/>
      <c r="Q2757" s="199"/>
      <c r="R2757" s="197" t="str">
        <f t="shared" si="1034"/>
        <v/>
      </c>
      <c r="S2757" s="197" t="str">
        <f t="shared" si="1061"/>
        <v/>
      </c>
    </row>
    <row r="2758" spans="1:19" ht="25.5" hidden="1">
      <c r="A2758" s="200">
        <v>95754</v>
      </c>
      <c r="B2758" s="205" t="s">
        <v>230</v>
      </c>
      <c r="C2758" s="127" t="s">
        <v>3003</v>
      </c>
      <c r="D2758" s="121" t="s">
        <v>274</v>
      </c>
      <c r="E2758" s="122">
        <v>6.7</v>
      </c>
      <c r="F2758" s="123">
        <f t="shared" si="1062"/>
        <v>8.08</v>
      </c>
      <c r="G2758" s="253"/>
      <c r="H2758" s="290"/>
      <c r="I2758" s="184">
        <f t="shared" si="1063"/>
        <v>0</v>
      </c>
      <c r="J2758" s="255">
        <f t="shared" si="1064"/>
        <v>0</v>
      </c>
      <c r="K2758" s="179"/>
      <c r="L2758" s="290">
        <f t="shared" si="1065"/>
        <v>0</v>
      </c>
      <c r="M2758" s="290">
        <f t="shared" si="1065"/>
        <v>0</v>
      </c>
      <c r="N2758" s="184">
        <f t="shared" si="1066"/>
        <v>0</v>
      </c>
      <c r="O2758" s="255">
        <f t="shared" si="1067"/>
        <v>0</v>
      </c>
      <c r="P2758" s="181"/>
      <c r="Q2758" s="199"/>
      <c r="R2758" s="197" t="str">
        <f t="shared" si="1034"/>
        <v/>
      </c>
      <c r="S2758" s="197" t="str">
        <f t="shared" si="1061"/>
        <v/>
      </c>
    </row>
    <row r="2759" spans="1:19" ht="25.5" hidden="1">
      <c r="A2759" s="200">
        <v>95755</v>
      </c>
      <c r="B2759" s="205" t="s">
        <v>230</v>
      </c>
      <c r="C2759" s="127" t="s">
        <v>3004</v>
      </c>
      <c r="D2759" s="121" t="s">
        <v>274</v>
      </c>
      <c r="E2759" s="122">
        <v>9.3800000000000008</v>
      </c>
      <c r="F2759" s="123">
        <f t="shared" si="1062"/>
        <v>11.31</v>
      </c>
      <c r="G2759" s="253"/>
      <c r="H2759" s="290"/>
      <c r="I2759" s="184">
        <f t="shared" si="1063"/>
        <v>0</v>
      </c>
      <c r="J2759" s="255">
        <f t="shared" si="1064"/>
        <v>0</v>
      </c>
      <c r="K2759" s="179"/>
      <c r="L2759" s="290">
        <f t="shared" si="1065"/>
        <v>0</v>
      </c>
      <c r="M2759" s="290">
        <f t="shared" si="1065"/>
        <v>0</v>
      </c>
      <c r="N2759" s="184">
        <f t="shared" si="1066"/>
        <v>0</v>
      </c>
      <c r="O2759" s="255">
        <f t="shared" si="1067"/>
        <v>0</v>
      </c>
      <c r="P2759" s="181"/>
      <c r="Q2759" s="199"/>
      <c r="R2759" s="197" t="str">
        <f t="shared" si="1034"/>
        <v/>
      </c>
      <c r="S2759" s="197" t="str">
        <f t="shared" si="1061"/>
        <v/>
      </c>
    </row>
    <row r="2760" spans="1:19" ht="25.5" hidden="1">
      <c r="A2760" s="200">
        <v>95756</v>
      </c>
      <c r="B2760" s="205" t="s">
        <v>230</v>
      </c>
      <c r="C2760" s="127" t="s">
        <v>3005</v>
      </c>
      <c r="D2760" s="121" t="s">
        <v>274</v>
      </c>
      <c r="E2760" s="122">
        <v>12.32</v>
      </c>
      <c r="F2760" s="123">
        <f t="shared" si="1062"/>
        <v>14.85</v>
      </c>
      <c r="G2760" s="253"/>
      <c r="H2760" s="290"/>
      <c r="I2760" s="184">
        <f t="shared" si="1063"/>
        <v>0</v>
      </c>
      <c r="J2760" s="255">
        <f t="shared" si="1064"/>
        <v>0</v>
      </c>
      <c r="K2760" s="179"/>
      <c r="L2760" s="290">
        <f t="shared" si="1065"/>
        <v>0</v>
      </c>
      <c r="M2760" s="290">
        <f t="shared" si="1065"/>
        <v>0</v>
      </c>
      <c r="N2760" s="184">
        <f t="shared" si="1066"/>
        <v>0</v>
      </c>
      <c r="O2760" s="255">
        <f t="shared" si="1067"/>
        <v>0</v>
      </c>
      <c r="P2760" s="181"/>
      <c r="Q2760" s="199"/>
      <c r="R2760" s="197" t="str">
        <f t="shared" si="1034"/>
        <v/>
      </c>
      <c r="S2760" s="197" t="str">
        <f t="shared" si="1061"/>
        <v/>
      </c>
    </row>
    <row r="2761" spans="1:19" ht="25.5" hidden="1">
      <c r="A2761" s="200">
        <v>95757</v>
      </c>
      <c r="B2761" s="205" t="s">
        <v>230</v>
      </c>
      <c r="C2761" s="127" t="s">
        <v>3006</v>
      </c>
      <c r="D2761" s="121" t="s">
        <v>274</v>
      </c>
      <c r="E2761" s="122">
        <v>8.42</v>
      </c>
      <c r="F2761" s="123">
        <f t="shared" si="1062"/>
        <v>10.15</v>
      </c>
      <c r="G2761" s="253"/>
      <c r="H2761" s="290"/>
      <c r="I2761" s="184">
        <f t="shared" si="1063"/>
        <v>0</v>
      </c>
      <c r="J2761" s="255">
        <f t="shared" si="1064"/>
        <v>0</v>
      </c>
      <c r="K2761" s="179"/>
      <c r="L2761" s="290">
        <f t="shared" si="1065"/>
        <v>0</v>
      </c>
      <c r="M2761" s="290">
        <f t="shared" si="1065"/>
        <v>0</v>
      </c>
      <c r="N2761" s="184">
        <f t="shared" si="1066"/>
        <v>0</v>
      </c>
      <c r="O2761" s="255">
        <f t="shared" si="1067"/>
        <v>0</v>
      </c>
      <c r="P2761" s="181"/>
      <c r="Q2761" s="199"/>
      <c r="R2761" s="197" t="str">
        <f t="shared" si="1034"/>
        <v/>
      </c>
      <c r="S2761" s="197" t="str">
        <f t="shared" si="1061"/>
        <v/>
      </c>
    </row>
    <row r="2762" spans="1:19" ht="25.5" hidden="1">
      <c r="A2762" s="200">
        <v>95758</v>
      </c>
      <c r="B2762" s="205" t="s">
        <v>230</v>
      </c>
      <c r="C2762" s="127" t="s">
        <v>3007</v>
      </c>
      <c r="D2762" s="121" t="s">
        <v>274</v>
      </c>
      <c r="E2762" s="122">
        <v>9.42</v>
      </c>
      <c r="F2762" s="123">
        <f t="shared" si="1062"/>
        <v>11.36</v>
      </c>
      <c r="G2762" s="253"/>
      <c r="H2762" s="290"/>
      <c r="I2762" s="184">
        <f t="shared" si="1063"/>
        <v>0</v>
      </c>
      <c r="J2762" s="255">
        <f t="shared" si="1064"/>
        <v>0</v>
      </c>
      <c r="K2762" s="179"/>
      <c r="L2762" s="290">
        <f t="shared" si="1065"/>
        <v>0</v>
      </c>
      <c r="M2762" s="290">
        <f t="shared" si="1065"/>
        <v>0</v>
      </c>
      <c r="N2762" s="184">
        <f t="shared" si="1066"/>
        <v>0</v>
      </c>
      <c r="O2762" s="255">
        <f t="shared" si="1067"/>
        <v>0</v>
      </c>
      <c r="P2762" s="181"/>
      <c r="Q2762" s="199"/>
      <c r="R2762" s="197" t="str">
        <f t="shared" si="1034"/>
        <v/>
      </c>
      <c r="S2762" s="197" t="str">
        <f t="shared" si="1061"/>
        <v/>
      </c>
    </row>
    <row r="2763" spans="1:19" ht="25.5" hidden="1">
      <c r="A2763" s="200">
        <v>95759</v>
      </c>
      <c r="B2763" s="205" t="s">
        <v>230</v>
      </c>
      <c r="C2763" s="127" t="s">
        <v>3008</v>
      </c>
      <c r="D2763" s="121" t="s">
        <v>274</v>
      </c>
      <c r="E2763" s="122">
        <v>11.6</v>
      </c>
      <c r="F2763" s="123">
        <f t="shared" si="1062"/>
        <v>13.98</v>
      </c>
      <c r="G2763" s="253"/>
      <c r="H2763" s="290"/>
      <c r="I2763" s="184">
        <f t="shared" si="1063"/>
        <v>0</v>
      </c>
      <c r="J2763" s="255">
        <f t="shared" si="1064"/>
        <v>0</v>
      </c>
      <c r="K2763" s="179"/>
      <c r="L2763" s="290">
        <f t="shared" si="1065"/>
        <v>0</v>
      </c>
      <c r="M2763" s="290">
        <f t="shared" si="1065"/>
        <v>0</v>
      </c>
      <c r="N2763" s="184">
        <f t="shared" si="1066"/>
        <v>0</v>
      </c>
      <c r="O2763" s="255">
        <f t="shared" si="1067"/>
        <v>0</v>
      </c>
      <c r="P2763" s="181"/>
      <c r="Q2763" s="199"/>
      <c r="R2763" s="197" t="str">
        <f t="shared" si="1034"/>
        <v/>
      </c>
      <c r="S2763" s="197" t="str">
        <f t="shared" si="1061"/>
        <v/>
      </c>
    </row>
    <row r="2764" spans="1:19" ht="25.5" hidden="1">
      <c r="A2764" s="200">
        <v>95760</v>
      </c>
      <c r="B2764" s="205" t="s">
        <v>230</v>
      </c>
      <c r="C2764" s="127" t="s">
        <v>3009</v>
      </c>
      <c r="D2764" s="121" t="s">
        <v>274</v>
      </c>
      <c r="E2764" s="122">
        <v>13.94</v>
      </c>
      <c r="F2764" s="123">
        <f t="shared" si="1062"/>
        <v>16.809999999999999</v>
      </c>
      <c r="G2764" s="253"/>
      <c r="H2764" s="290"/>
      <c r="I2764" s="184">
        <f t="shared" si="1063"/>
        <v>0</v>
      </c>
      <c r="J2764" s="255">
        <f t="shared" si="1064"/>
        <v>0</v>
      </c>
      <c r="K2764" s="179"/>
      <c r="L2764" s="290">
        <f t="shared" si="1065"/>
        <v>0</v>
      </c>
      <c r="M2764" s="290">
        <f t="shared" si="1065"/>
        <v>0</v>
      </c>
      <c r="N2764" s="184">
        <f t="shared" si="1066"/>
        <v>0</v>
      </c>
      <c r="O2764" s="255">
        <f t="shared" si="1067"/>
        <v>0</v>
      </c>
      <c r="P2764" s="181"/>
      <c r="Q2764" s="199"/>
      <c r="R2764" s="197" t="str">
        <f t="shared" si="1034"/>
        <v/>
      </c>
      <c r="S2764" s="197" t="str">
        <f t="shared" si="1061"/>
        <v/>
      </c>
    </row>
    <row r="2765" spans="1:19">
      <c r="A2765" s="200" t="s">
        <v>3010</v>
      </c>
      <c r="B2765" s="205"/>
      <c r="C2765" s="127" t="s">
        <v>3011</v>
      </c>
      <c r="D2765" s="121"/>
      <c r="E2765" s="122"/>
      <c r="F2765" s="123"/>
      <c r="G2765" s="253"/>
      <c r="H2765" s="207">
        <f>F2765</f>
        <v>0</v>
      </c>
      <c r="I2765" s="254"/>
      <c r="J2765" s="255"/>
      <c r="K2765" s="179"/>
      <c r="L2765" s="290"/>
      <c r="M2765" s="253"/>
      <c r="N2765" s="257"/>
      <c r="O2765" s="258"/>
      <c r="P2765" s="259"/>
      <c r="Q2765" s="252" t="str">
        <f>IF(OR(SUM(J2766:J2780)&gt;0,SUM(O2766:O2780)&gt;0),"xx","")</f>
        <v>xx</v>
      </c>
      <c r="R2765" s="237" t="str">
        <f>IF(Q2765="X","x",IF(Q2765="xx","x",IF(O2765&gt;0,"x","")))</f>
        <v>x</v>
      </c>
      <c r="S2765" s="197" t="str">
        <f t="shared" si="1061"/>
        <v>x</v>
      </c>
    </row>
    <row r="2766" spans="1:19" ht="25.5" hidden="1">
      <c r="A2766" s="200" t="s">
        <v>3012</v>
      </c>
      <c r="B2766" s="205" t="s">
        <v>230</v>
      </c>
      <c r="C2766" s="127" t="s">
        <v>3013</v>
      </c>
      <c r="D2766" s="121" t="s">
        <v>258</v>
      </c>
      <c r="E2766" s="122">
        <v>25.22</v>
      </c>
      <c r="F2766" s="123">
        <f t="shared" ref="F2766:F2780" si="1068">IF(E2766=0,0,ROUND(E2766*(1+E$10)*(1-E$11),2))</f>
        <v>30.41</v>
      </c>
      <c r="G2766" s="206"/>
      <c r="H2766" s="183"/>
      <c r="I2766" s="182">
        <f t="shared" ref="I2766:I2780" si="1069">IF(ISBLANK(E2766),0,ROUND(F2766*G2766,2))</f>
        <v>0</v>
      </c>
      <c r="J2766" s="182">
        <f t="shared" ref="J2766:J2780" si="1070">IF(ISBLANK(G2766),0,ROUND(G2766*H2766,2))</f>
        <v>0</v>
      </c>
      <c r="K2766" s="179"/>
      <c r="L2766" s="183">
        <f t="shared" ref="L2766:M2780" si="1071">G2766</f>
        <v>0</v>
      </c>
      <c r="M2766" s="183">
        <f t="shared" si="1071"/>
        <v>0</v>
      </c>
      <c r="N2766" s="184">
        <f t="shared" ref="N2766:N2780" si="1072">IF(ISBLANK(E2766),0,ROUND(F2766*L2766,2))</f>
        <v>0</v>
      </c>
      <c r="O2766" s="184">
        <f t="shared" ref="O2766:O2780" si="1073">IF(ISBLANK(L2766),0,ROUND(L2766*M2766,2))</f>
        <v>0</v>
      </c>
      <c r="P2766" s="181"/>
      <c r="Q2766" s="199"/>
      <c r="R2766" s="197" t="str">
        <f t="shared" si="1034"/>
        <v/>
      </c>
      <c r="S2766" s="197" t="str">
        <f t="shared" si="1061"/>
        <v/>
      </c>
    </row>
    <row r="2767" spans="1:19" ht="25.5" hidden="1">
      <c r="A2767" s="200" t="s">
        <v>3014</v>
      </c>
      <c r="B2767" s="205" t="s">
        <v>230</v>
      </c>
      <c r="C2767" s="127" t="s">
        <v>3015</v>
      </c>
      <c r="D2767" s="121" t="s">
        <v>258</v>
      </c>
      <c r="E2767" s="122">
        <v>39.32</v>
      </c>
      <c r="F2767" s="123">
        <f t="shared" si="1068"/>
        <v>47.4</v>
      </c>
      <c r="G2767" s="206"/>
      <c r="H2767" s="183"/>
      <c r="I2767" s="182">
        <f t="shared" si="1069"/>
        <v>0</v>
      </c>
      <c r="J2767" s="182">
        <f t="shared" si="1070"/>
        <v>0</v>
      </c>
      <c r="K2767" s="179"/>
      <c r="L2767" s="183">
        <f t="shared" si="1071"/>
        <v>0</v>
      </c>
      <c r="M2767" s="183">
        <f t="shared" si="1071"/>
        <v>0</v>
      </c>
      <c r="N2767" s="184">
        <f t="shared" si="1072"/>
        <v>0</v>
      </c>
      <c r="O2767" s="184">
        <f t="shared" si="1073"/>
        <v>0</v>
      </c>
      <c r="P2767" s="181"/>
      <c r="Q2767" s="199"/>
      <c r="R2767" s="197" t="str">
        <f t="shared" si="1034"/>
        <v/>
      </c>
      <c r="S2767" s="197" t="str">
        <f t="shared" si="1061"/>
        <v/>
      </c>
    </row>
    <row r="2768" spans="1:19" ht="25.5" hidden="1">
      <c r="A2768" s="200">
        <v>91839</v>
      </c>
      <c r="B2768" s="205" t="s">
        <v>230</v>
      </c>
      <c r="C2768" s="127" t="s">
        <v>3016</v>
      </c>
      <c r="D2768" s="121" t="s">
        <v>258</v>
      </c>
      <c r="E2768" s="122">
        <v>8.18</v>
      </c>
      <c r="F2768" s="123">
        <f t="shared" si="1068"/>
        <v>9.86</v>
      </c>
      <c r="G2768" s="206"/>
      <c r="H2768" s="183"/>
      <c r="I2768" s="182">
        <f t="shared" si="1069"/>
        <v>0</v>
      </c>
      <c r="J2768" s="182">
        <f t="shared" si="1070"/>
        <v>0</v>
      </c>
      <c r="K2768" s="179"/>
      <c r="L2768" s="183">
        <f t="shared" si="1071"/>
        <v>0</v>
      </c>
      <c r="M2768" s="183">
        <f t="shared" si="1071"/>
        <v>0</v>
      </c>
      <c r="N2768" s="184">
        <f t="shared" si="1072"/>
        <v>0</v>
      </c>
      <c r="O2768" s="184">
        <f t="shared" si="1073"/>
        <v>0</v>
      </c>
      <c r="P2768" s="181"/>
      <c r="Q2768" s="199"/>
      <c r="R2768" s="197" t="str">
        <f t="shared" si="1034"/>
        <v/>
      </c>
      <c r="S2768" s="197" t="str">
        <f t="shared" si="1061"/>
        <v/>
      </c>
    </row>
    <row r="2769" spans="1:19" ht="25.5" hidden="1">
      <c r="A2769" s="200">
        <v>91840</v>
      </c>
      <c r="B2769" s="205" t="s">
        <v>230</v>
      </c>
      <c r="C2769" s="127" t="s">
        <v>3017</v>
      </c>
      <c r="D2769" s="121" t="s">
        <v>258</v>
      </c>
      <c r="E2769" s="122">
        <v>10.28</v>
      </c>
      <c r="F2769" s="123">
        <f t="shared" si="1068"/>
        <v>12.39</v>
      </c>
      <c r="G2769" s="206"/>
      <c r="H2769" s="183"/>
      <c r="I2769" s="182">
        <f t="shared" si="1069"/>
        <v>0</v>
      </c>
      <c r="J2769" s="182">
        <f t="shared" si="1070"/>
        <v>0</v>
      </c>
      <c r="K2769" s="179"/>
      <c r="L2769" s="183">
        <f t="shared" si="1071"/>
        <v>0</v>
      </c>
      <c r="M2769" s="183">
        <f t="shared" si="1071"/>
        <v>0</v>
      </c>
      <c r="N2769" s="184">
        <f t="shared" si="1072"/>
        <v>0</v>
      </c>
      <c r="O2769" s="184">
        <f t="shared" si="1073"/>
        <v>0</v>
      </c>
      <c r="P2769" s="181"/>
      <c r="Q2769" s="199"/>
      <c r="R2769" s="197" t="str">
        <f t="shared" si="1034"/>
        <v/>
      </c>
      <c r="S2769" s="197" t="str">
        <f t="shared" si="1061"/>
        <v/>
      </c>
    </row>
    <row r="2770" spans="1:19" ht="25.5" hidden="1">
      <c r="A2770" s="200">
        <v>91841</v>
      </c>
      <c r="B2770" s="205" t="s">
        <v>230</v>
      </c>
      <c r="C2770" s="127" t="s">
        <v>3018</v>
      </c>
      <c r="D2770" s="121" t="s">
        <v>258</v>
      </c>
      <c r="E2770" s="122">
        <v>9.75</v>
      </c>
      <c r="F2770" s="123">
        <f t="shared" si="1068"/>
        <v>11.75</v>
      </c>
      <c r="G2770" s="206"/>
      <c r="H2770" s="183"/>
      <c r="I2770" s="182">
        <f t="shared" si="1069"/>
        <v>0</v>
      </c>
      <c r="J2770" s="182">
        <f t="shared" si="1070"/>
        <v>0</v>
      </c>
      <c r="K2770" s="179"/>
      <c r="L2770" s="183">
        <f t="shared" si="1071"/>
        <v>0</v>
      </c>
      <c r="M2770" s="183">
        <f t="shared" si="1071"/>
        <v>0</v>
      </c>
      <c r="N2770" s="184">
        <f t="shared" si="1072"/>
        <v>0</v>
      </c>
      <c r="O2770" s="184">
        <f t="shared" si="1073"/>
        <v>0</v>
      </c>
      <c r="P2770" s="181"/>
      <c r="Q2770" s="199"/>
      <c r="R2770" s="197" t="str">
        <f t="shared" si="1034"/>
        <v/>
      </c>
      <c r="S2770" s="197" t="str">
        <f t="shared" si="1061"/>
        <v/>
      </c>
    </row>
    <row r="2771" spans="1:19" ht="25.5" hidden="1">
      <c r="A2771" s="200">
        <v>91849</v>
      </c>
      <c r="B2771" s="205" t="s">
        <v>230</v>
      </c>
      <c r="C2771" s="127" t="s">
        <v>3019</v>
      </c>
      <c r="D2771" s="121" t="s">
        <v>258</v>
      </c>
      <c r="E2771" s="122">
        <v>6.58</v>
      </c>
      <c r="F2771" s="123">
        <f t="shared" si="1068"/>
        <v>7.93</v>
      </c>
      <c r="G2771" s="206"/>
      <c r="H2771" s="183"/>
      <c r="I2771" s="182">
        <f t="shared" si="1069"/>
        <v>0</v>
      </c>
      <c r="J2771" s="182">
        <f t="shared" si="1070"/>
        <v>0</v>
      </c>
      <c r="K2771" s="179"/>
      <c r="L2771" s="183">
        <f t="shared" si="1071"/>
        <v>0</v>
      </c>
      <c r="M2771" s="183">
        <f t="shared" si="1071"/>
        <v>0</v>
      </c>
      <c r="N2771" s="184">
        <f t="shared" si="1072"/>
        <v>0</v>
      </c>
      <c r="O2771" s="184">
        <f t="shared" si="1073"/>
        <v>0</v>
      </c>
      <c r="P2771" s="181"/>
      <c r="Q2771" s="199"/>
      <c r="R2771" s="197" t="str">
        <f t="shared" si="1034"/>
        <v/>
      </c>
      <c r="S2771" s="197" t="str">
        <f t="shared" si="1061"/>
        <v/>
      </c>
    </row>
    <row r="2772" spans="1:19" ht="25.5" hidden="1">
      <c r="A2772" s="200">
        <v>91850</v>
      </c>
      <c r="B2772" s="205" t="s">
        <v>230</v>
      </c>
      <c r="C2772" s="127" t="s">
        <v>3020</v>
      </c>
      <c r="D2772" s="121" t="s">
        <v>258</v>
      </c>
      <c r="E2772" s="122">
        <v>8.7200000000000006</v>
      </c>
      <c r="F2772" s="123">
        <f t="shared" si="1068"/>
        <v>10.51</v>
      </c>
      <c r="G2772" s="206"/>
      <c r="H2772" s="183"/>
      <c r="I2772" s="182">
        <f t="shared" si="1069"/>
        <v>0</v>
      </c>
      <c r="J2772" s="182">
        <f t="shared" si="1070"/>
        <v>0</v>
      </c>
      <c r="K2772" s="179"/>
      <c r="L2772" s="183">
        <f t="shared" si="1071"/>
        <v>0</v>
      </c>
      <c r="M2772" s="183">
        <f t="shared" si="1071"/>
        <v>0</v>
      </c>
      <c r="N2772" s="184">
        <f t="shared" si="1072"/>
        <v>0</v>
      </c>
      <c r="O2772" s="184">
        <f t="shared" si="1073"/>
        <v>0</v>
      </c>
      <c r="P2772" s="181"/>
      <c r="Q2772" s="199"/>
      <c r="R2772" s="197" t="str">
        <f t="shared" si="1034"/>
        <v/>
      </c>
      <c r="S2772" s="197" t="str">
        <f t="shared" si="1061"/>
        <v/>
      </c>
    </row>
    <row r="2773" spans="1:19" ht="25.5" hidden="1">
      <c r="A2773" s="200">
        <v>91851</v>
      </c>
      <c r="B2773" s="205" t="s">
        <v>230</v>
      </c>
      <c r="C2773" s="127" t="s">
        <v>3021</v>
      </c>
      <c r="D2773" s="121" t="s">
        <v>258</v>
      </c>
      <c r="E2773" s="122">
        <v>8.19</v>
      </c>
      <c r="F2773" s="123">
        <f t="shared" si="1068"/>
        <v>9.8699999999999992</v>
      </c>
      <c r="G2773" s="206"/>
      <c r="H2773" s="183"/>
      <c r="I2773" s="182">
        <f t="shared" si="1069"/>
        <v>0</v>
      </c>
      <c r="J2773" s="182">
        <f t="shared" si="1070"/>
        <v>0</v>
      </c>
      <c r="K2773" s="179"/>
      <c r="L2773" s="183">
        <f t="shared" si="1071"/>
        <v>0</v>
      </c>
      <c r="M2773" s="183">
        <f t="shared" si="1071"/>
        <v>0</v>
      </c>
      <c r="N2773" s="184">
        <f t="shared" si="1072"/>
        <v>0</v>
      </c>
      <c r="O2773" s="184">
        <f t="shared" si="1073"/>
        <v>0</v>
      </c>
      <c r="P2773" s="181"/>
      <c r="Q2773" s="199"/>
      <c r="R2773" s="197" t="str">
        <f t="shared" si="1034"/>
        <v/>
      </c>
      <c r="S2773" s="197" t="str">
        <f t="shared" si="1061"/>
        <v/>
      </c>
    </row>
    <row r="2774" spans="1:19" ht="25.5" hidden="1">
      <c r="A2774" s="200">
        <v>91859</v>
      </c>
      <c r="B2774" s="205" t="s">
        <v>230</v>
      </c>
      <c r="C2774" s="127" t="s">
        <v>3022</v>
      </c>
      <c r="D2774" s="121" t="s">
        <v>258</v>
      </c>
      <c r="E2774" s="122">
        <v>8.68</v>
      </c>
      <c r="F2774" s="123">
        <f t="shared" si="1068"/>
        <v>10.46</v>
      </c>
      <c r="G2774" s="206"/>
      <c r="H2774" s="183"/>
      <c r="I2774" s="182">
        <f t="shared" si="1069"/>
        <v>0</v>
      </c>
      <c r="J2774" s="182">
        <f t="shared" si="1070"/>
        <v>0</v>
      </c>
      <c r="K2774" s="179"/>
      <c r="L2774" s="183">
        <f t="shared" si="1071"/>
        <v>0</v>
      </c>
      <c r="M2774" s="183">
        <f t="shared" si="1071"/>
        <v>0</v>
      </c>
      <c r="N2774" s="184">
        <f t="shared" si="1072"/>
        <v>0</v>
      </c>
      <c r="O2774" s="184">
        <f t="shared" si="1073"/>
        <v>0</v>
      </c>
      <c r="P2774" s="181"/>
      <c r="Q2774" s="199"/>
      <c r="R2774" s="197" t="str">
        <f t="shared" si="1034"/>
        <v/>
      </c>
      <c r="S2774" s="197" t="str">
        <f t="shared" si="1061"/>
        <v/>
      </c>
    </row>
    <row r="2775" spans="1:19" ht="25.5" hidden="1">
      <c r="A2775" s="200">
        <v>91860</v>
      </c>
      <c r="B2775" s="205" t="s">
        <v>230</v>
      </c>
      <c r="C2775" s="127" t="s">
        <v>3023</v>
      </c>
      <c r="D2775" s="121" t="s">
        <v>258</v>
      </c>
      <c r="E2775" s="122">
        <v>10.73</v>
      </c>
      <c r="F2775" s="123">
        <f t="shared" si="1068"/>
        <v>12.94</v>
      </c>
      <c r="G2775" s="206"/>
      <c r="H2775" s="183"/>
      <c r="I2775" s="182">
        <f t="shared" si="1069"/>
        <v>0</v>
      </c>
      <c r="J2775" s="182">
        <f t="shared" si="1070"/>
        <v>0</v>
      </c>
      <c r="K2775" s="179"/>
      <c r="L2775" s="183">
        <f t="shared" si="1071"/>
        <v>0</v>
      </c>
      <c r="M2775" s="183">
        <f t="shared" si="1071"/>
        <v>0</v>
      </c>
      <c r="N2775" s="184">
        <f t="shared" si="1072"/>
        <v>0</v>
      </c>
      <c r="O2775" s="184">
        <f t="shared" si="1073"/>
        <v>0</v>
      </c>
      <c r="P2775" s="181"/>
      <c r="Q2775" s="199"/>
      <c r="R2775" s="197" t="str">
        <f t="shared" si="1034"/>
        <v/>
      </c>
      <c r="S2775" s="197" t="str">
        <f t="shared" si="1061"/>
        <v/>
      </c>
    </row>
    <row r="2776" spans="1:19" ht="25.5" hidden="1">
      <c r="A2776" s="200">
        <v>91861</v>
      </c>
      <c r="B2776" s="205" t="s">
        <v>230</v>
      </c>
      <c r="C2776" s="127" t="s">
        <v>3024</v>
      </c>
      <c r="D2776" s="121" t="s">
        <v>258</v>
      </c>
      <c r="E2776" s="122">
        <v>10.24</v>
      </c>
      <c r="F2776" s="123">
        <f t="shared" si="1068"/>
        <v>12.35</v>
      </c>
      <c r="G2776" s="206"/>
      <c r="H2776" s="183"/>
      <c r="I2776" s="182">
        <f t="shared" si="1069"/>
        <v>0</v>
      </c>
      <c r="J2776" s="182">
        <f t="shared" si="1070"/>
        <v>0</v>
      </c>
      <c r="K2776" s="179"/>
      <c r="L2776" s="183">
        <f t="shared" si="1071"/>
        <v>0</v>
      </c>
      <c r="M2776" s="183">
        <f t="shared" si="1071"/>
        <v>0</v>
      </c>
      <c r="N2776" s="184">
        <f t="shared" si="1072"/>
        <v>0</v>
      </c>
      <c r="O2776" s="184">
        <f t="shared" si="1073"/>
        <v>0</v>
      </c>
      <c r="P2776" s="181"/>
      <c r="Q2776" s="199"/>
      <c r="R2776" s="197" t="str">
        <f t="shared" si="1034"/>
        <v/>
      </c>
      <c r="S2776" s="197" t="str">
        <f t="shared" si="1061"/>
        <v/>
      </c>
    </row>
    <row r="2777" spans="1:19" ht="25.5">
      <c r="A2777" s="200">
        <v>97667</v>
      </c>
      <c r="B2777" s="205" t="s">
        <v>230</v>
      </c>
      <c r="C2777" s="127" t="s">
        <v>3025</v>
      </c>
      <c r="D2777" s="121" t="s">
        <v>258</v>
      </c>
      <c r="E2777" s="122">
        <v>6.44</v>
      </c>
      <c r="F2777" s="123">
        <f t="shared" si="1068"/>
        <v>7.76</v>
      </c>
      <c r="G2777" s="206">
        <v>506.25</v>
      </c>
      <c r="H2777" s="207">
        <f t="shared" ref="H2777:H2779" si="1074">F2777</f>
        <v>7.76</v>
      </c>
      <c r="I2777" s="182">
        <f t="shared" si="1069"/>
        <v>3928.5</v>
      </c>
      <c r="J2777" s="182">
        <f t="shared" si="1070"/>
        <v>3928.5</v>
      </c>
      <c r="K2777" s="179"/>
      <c r="L2777" s="183">
        <f t="shared" si="1071"/>
        <v>506.25</v>
      </c>
      <c r="M2777" s="183">
        <f t="shared" si="1071"/>
        <v>7.76</v>
      </c>
      <c r="N2777" s="184">
        <f t="shared" si="1072"/>
        <v>3928.5</v>
      </c>
      <c r="O2777" s="184">
        <f t="shared" si="1073"/>
        <v>3928.5</v>
      </c>
      <c r="P2777" s="181"/>
      <c r="Q2777" s="260"/>
      <c r="R2777" s="232" t="str">
        <f t="shared" si="1034"/>
        <v>x</v>
      </c>
      <c r="S2777" s="197" t="str">
        <f t="shared" si="1061"/>
        <v>x</v>
      </c>
    </row>
    <row r="2778" spans="1:19" ht="25.5">
      <c r="A2778" s="200">
        <v>97668</v>
      </c>
      <c r="B2778" s="205" t="s">
        <v>230</v>
      </c>
      <c r="C2778" s="127" t="s">
        <v>3026</v>
      </c>
      <c r="D2778" s="121" t="s">
        <v>258</v>
      </c>
      <c r="E2778" s="122">
        <v>9.89</v>
      </c>
      <c r="F2778" s="123">
        <f t="shared" si="1068"/>
        <v>11.92</v>
      </c>
      <c r="G2778" s="206">
        <v>43.75</v>
      </c>
      <c r="H2778" s="207">
        <f t="shared" si="1074"/>
        <v>11.92</v>
      </c>
      <c r="I2778" s="182">
        <f t="shared" si="1069"/>
        <v>521.5</v>
      </c>
      <c r="J2778" s="182">
        <f t="shared" si="1070"/>
        <v>521.5</v>
      </c>
      <c r="K2778" s="179"/>
      <c r="L2778" s="183">
        <f t="shared" si="1071"/>
        <v>43.75</v>
      </c>
      <c r="M2778" s="183">
        <f t="shared" si="1071"/>
        <v>11.92</v>
      </c>
      <c r="N2778" s="184">
        <f t="shared" si="1072"/>
        <v>521.5</v>
      </c>
      <c r="O2778" s="184">
        <f t="shared" si="1073"/>
        <v>521.5</v>
      </c>
      <c r="P2778" s="181"/>
      <c r="Q2778" s="235"/>
      <c r="R2778" s="234" t="str">
        <f t="shared" si="1034"/>
        <v>x</v>
      </c>
      <c r="S2778" s="197" t="str">
        <f t="shared" si="1061"/>
        <v>x</v>
      </c>
    </row>
    <row r="2779" spans="1:19" ht="25.5">
      <c r="A2779" s="200">
        <v>97669</v>
      </c>
      <c r="B2779" s="205" t="s">
        <v>230</v>
      </c>
      <c r="C2779" s="127" t="s">
        <v>3027</v>
      </c>
      <c r="D2779" s="121" t="s">
        <v>258</v>
      </c>
      <c r="E2779" s="122">
        <v>15.84</v>
      </c>
      <c r="F2779" s="123">
        <f t="shared" si="1068"/>
        <v>19.100000000000001</v>
      </c>
      <c r="G2779" s="206">
        <v>72.97</v>
      </c>
      <c r="H2779" s="207">
        <f t="shared" si="1074"/>
        <v>19.100000000000001</v>
      </c>
      <c r="I2779" s="182">
        <f t="shared" si="1069"/>
        <v>1393.73</v>
      </c>
      <c r="J2779" s="182">
        <f t="shared" si="1070"/>
        <v>1393.73</v>
      </c>
      <c r="K2779" s="179"/>
      <c r="L2779" s="183">
        <f t="shared" si="1071"/>
        <v>72.97</v>
      </c>
      <c r="M2779" s="183">
        <f t="shared" si="1071"/>
        <v>19.100000000000001</v>
      </c>
      <c r="N2779" s="184">
        <f t="shared" si="1072"/>
        <v>1393.73</v>
      </c>
      <c r="O2779" s="184">
        <f t="shared" si="1073"/>
        <v>1393.73</v>
      </c>
      <c r="P2779" s="181"/>
      <c r="Q2779" s="238"/>
      <c r="R2779" s="196" t="str">
        <f t="shared" si="1034"/>
        <v>x</v>
      </c>
      <c r="S2779" s="197" t="str">
        <f t="shared" si="1061"/>
        <v>x</v>
      </c>
    </row>
    <row r="2780" spans="1:19" ht="25.5" hidden="1">
      <c r="A2780" s="200">
        <v>97670</v>
      </c>
      <c r="B2780" s="205" t="s">
        <v>230</v>
      </c>
      <c r="C2780" s="127" t="s">
        <v>3028</v>
      </c>
      <c r="D2780" s="121" t="s">
        <v>258</v>
      </c>
      <c r="E2780" s="122">
        <v>20.350000000000001</v>
      </c>
      <c r="F2780" s="123">
        <f t="shared" si="1068"/>
        <v>24.53</v>
      </c>
      <c r="G2780" s="206"/>
      <c r="H2780" s="183"/>
      <c r="I2780" s="182">
        <f t="shared" si="1069"/>
        <v>0</v>
      </c>
      <c r="J2780" s="182">
        <f t="shared" si="1070"/>
        <v>0</v>
      </c>
      <c r="K2780" s="179"/>
      <c r="L2780" s="183">
        <f t="shared" si="1071"/>
        <v>0</v>
      </c>
      <c r="M2780" s="183">
        <f t="shared" si="1071"/>
        <v>0</v>
      </c>
      <c r="N2780" s="184">
        <f t="shared" si="1072"/>
        <v>0</v>
      </c>
      <c r="O2780" s="184">
        <f t="shared" si="1073"/>
        <v>0</v>
      </c>
      <c r="P2780" s="181"/>
      <c r="Q2780" s="199"/>
      <c r="R2780" s="197" t="str">
        <f t="shared" si="1034"/>
        <v/>
      </c>
      <c r="S2780" s="197" t="str">
        <f t="shared" si="1061"/>
        <v/>
      </c>
    </row>
    <row r="2781" spans="1:19" hidden="1">
      <c r="A2781" s="200" t="s">
        <v>3029</v>
      </c>
      <c r="B2781" s="205"/>
      <c r="C2781" s="127" t="s">
        <v>3030</v>
      </c>
      <c r="D2781" s="121"/>
      <c r="E2781" s="122"/>
      <c r="F2781" s="123"/>
      <c r="G2781" s="253"/>
      <c r="H2781" s="253"/>
      <c r="I2781" s="254"/>
      <c r="J2781" s="255"/>
      <c r="K2781" s="179"/>
      <c r="L2781" s="253"/>
      <c r="M2781" s="253"/>
      <c r="N2781" s="254"/>
      <c r="O2781" s="255"/>
      <c r="P2781" s="181"/>
      <c r="Q2781" s="198" t="str">
        <f>IF(OR(SUM(J2782:J2784)&gt;0,SUM(O2782:O2784)&gt;0),"xx","")</f>
        <v/>
      </c>
      <c r="R2781" s="197" t="str">
        <f t="shared" si="1034"/>
        <v/>
      </c>
      <c r="S2781" s="197" t="str">
        <f t="shared" si="1061"/>
        <v/>
      </c>
    </row>
    <row r="2782" spans="1:19" hidden="1">
      <c r="A2782" s="200">
        <v>72263</v>
      </c>
      <c r="B2782" s="205" t="s">
        <v>230</v>
      </c>
      <c r="C2782" s="127" t="s">
        <v>3031</v>
      </c>
      <c r="D2782" s="121" t="s">
        <v>274</v>
      </c>
      <c r="E2782" s="122">
        <v>21.38</v>
      </c>
      <c r="F2782" s="123">
        <f>IF(E2782=0,0,ROUND(E2782*(1+E$10)*(1-E$11),2))</f>
        <v>25.78</v>
      </c>
      <c r="G2782" s="206"/>
      <c r="H2782" s="183"/>
      <c r="I2782" s="182">
        <f t="shared" ref="I2782:I2784" si="1075">IF(ISBLANK(E2782),0,ROUND(F2782*G2782,2))</f>
        <v>0</v>
      </c>
      <c r="J2782" s="182">
        <f t="shared" ref="J2782:J2784" si="1076">IF(ISBLANK(G2782),0,ROUND(G2782*H2782,2))</f>
        <v>0</v>
      </c>
      <c r="K2782" s="179"/>
      <c r="L2782" s="183">
        <f t="shared" ref="L2782:M2784" si="1077">G2782</f>
        <v>0</v>
      </c>
      <c r="M2782" s="183">
        <f t="shared" si="1077"/>
        <v>0</v>
      </c>
      <c r="N2782" s="184">
        <f t="shared" ref="N2782:N2784" si="1078">IF(ISBLANK(E2782),0,ROUND(F2782*L2782,2))</f>
        <v>0</v>
      </c>
      <c r="O2782" s="184">
        <f t="shared" ref="O2782:O2784" si="1079">IF(ISBLANK(L2782),0,ROUND(L2782*M2782,2))</f>
        <v>0</v>
      </c>
      <c r="P2782" s="181"/>
      <c r="Q2782" s="199"/>
      <c r="R2782" s="197" t="str">
        <f t="shared" si="1034"/>
        <v/>
      </c>
      <c r="S2782" s="197" t="str">
        <f t="shared" si="1061"/>
        <v/>
      </c>
    </row>
    <row r="2783" spans="1:19" ht="25.5" hidden="1">
      <c r="A2783" s="200">
        <v>72271</v>
      </c>
      <c r="B2783" s="205" t="s">
        <v>230</v>
      </c>
      <c r="C2783" s="127" t="s">
        <v>3032</v>
      </c>
      <c r="D2783" s="121" t="s">
        <v>274</v>
      </c>
      <c r="E2783" s="122">
        <v>12.35</v>
      </c>
      <c r="F2783" s="123">
        <f>IF(E2783=0,0,ROUND(E2783*(1+E$10)*(1-E$11),2))</f>
        <v>14.89</v>
      </c>
      <c r="G2783" s="206"/>
      <c r="H2783" s="183"/>
      <c r="I2783" s="182">
        <f t="shared" si="1075"/>
        <v>0</v>
      </c>
      <c r="J2783" s="182">
        <f t="shared" si="1076"/>
        <v>0</v>
      </c>
      <c r="K2783" s="179"/>
      <c r="L2783" s="183">
        <f t="shared" si="1077"/>
        <v>0</v>
      </c>
      <c r="M2783" s="183">
        <f t="shared" si="1077"/>
        <v>0</v>
      </c>
      <c r="N2783" s="184">
        <f t="shared" si="1078"/>
        <v>0</v>
      </c>
      <c r="O2783" s="184">
        <f t="shared" si="1079"/>
        <v>0</v>
      </c>
      <c r="P2783" s="181"/>
      <c r="Q2783" s="199"/>
      <c r="R2783" s="197" t="str">
        <f t="shared" si="1034"/>
        <v/>
      </c>
      <c r="S2783" s="197" t="str">
        <f t="shared" si="1061"/>
        <v/>
      </c>
    </row>
    <row r="2784" spans="1:19" ht="25.5" hidden="1">
      <c r="A2784" s="200">
        <v>72272</v>
      </c>
      <c r="B2784" s="205" t="s">
        <v>230</v>
      </c>
      <c r="C2784" s="127" t="s">
        <v>3033</v>
      </c>
      <c r="D2784" s="121" t="s">
        <v>274</v>
      </c>
      <c r="E2784" s="122">
        <v>13.74</v>
      </c>
      <c r="F2784" s="123">
        <f>IF(E2784=0,0,ROUND(E2784*(1+E$10)*(1-E$11),2))</f>
        <v>16.559999999999999</v>
      </c>
      <c r="G2784" s="206"/>
      <c r="H2784" s="183"/>
      <c r="I2784" s="182">
        <f t="shared" si="1075"/>
        <v>0</v>
      </c>
      <c r="J2784" s="182">
        <f t="shared" si="1076"/>
        <v>0</v>
      </c>
      <c r="K2784" s="179"/>
      <c r="L2784" s="183">
        <f t="shared" si="1077"/>
        <v>0</v>
      </c>
      <c r="M2784" s="183">
        <f t="shared" si="1077"/>
        <v>0</v>
      </c>
      <c r="N2784" s="184">
        <f t="shared" si="1078"/>
        <v>0</v>
      </c>
      <c r="O2784" s="184">
        <f t="shared" si="1079"/>
        <v>0</v>
      </c>
      <c r="P2784" s="181"/>
      <c r="Q2784" s="199"/>
      <c r="R2784" s="197" t="str">
        <f t="shared" ref="R2784:R2847" si="1080">IF(Q2784="X","x",IF(Q2784="xx","x",IF(O2784&gt;0,"x","")))</f>
        <v/>
      </c>
      <c r="S2784" s="197" t="str">
        <f t="shared" si="1061"/>
        <v/>
      </c>
    </row>
    <row r="2785" spans="1:19">
      <c r="A2785" s="200" t="s">
        <v>3034</v>
      </c>
      <c r="B2785" s="205"/>
      <c r="C2785" s="127" t="s">
        <v>3035</v>
      </c>
      <c r="D2785" s="121"/>
      <c r="E2785" s="122"/>
      <c r="F2785" s="123"/>
      <c r="G2785" s="253"/>
      <c r="H2785" s="207">
        <f>F2785</f>
        <v>0</v>
      </c>
      <c r="I2785" s="254"/>
      <c r="J2785" s="255"/>
      <c r="K2785" s="179"/>
      <c r="L2785" s="253"/>
      <c r="M2785" s="253"/>
      <c r="N2785" s="254"/>
      <c r="O2785" s="255"/>
      <c r="P2785" s="181"/>
      <c r="Q2785" s="252" t="str">
        <f>IF(OR(SUM(J2787:J2823)&gt;0,SUM(O2787:O2823)&gt;0),"xx","")</f>
        <v>xx</v>
      </c>
      <c r="R2785" s="237" t="str">
        <f t="shared" si="1080"/>
        <v>x</v>
      </c>
      <c r="S2785" s="197" t="str">
        <f t="shared" ref="S2785:S2848" si="1081">IF(Q2785="X","x",IF(Q2785="xx","x",IF(OR(J2785&gt;0,O2785&gt;0),"x","")))</f>
        <v>x</v>
      </c>
    </row>
    <row r="2786" spans="1:19" hidden="1">
      <c r="A2786" s="200" t="s">
        <v>3036</v>
      </c>
      <c r="B2786" s="205"/>
      <c r="C2786" s="127" t="s">
        <v>3037</v>
      </c>
      <c r="D2786" s="121"/>
      <c r="E2786" s="122"/>
      <c r="F2786" s="123"/>
      <c r="G2786" s="253"/>
      <c r="H2786" s="253"/>
      <c r="I2786" s="254"/>
      <c r="J2786" s="255"/>
      <c r="K2786" s="179"/>
      <c r="L2786" s="253"/>
      <c r="M2786" s="253"/>
      <c r="N2786" s="254"/>
      <c r="O2786" s="255"/>
      <c r="P2786" s="181"/>
      <c r="Q2786" s="198" t="str">
        <f>IF(OR(SUM(J2787:J2804)&gt;0,SUM(O2787:O2804)&gt;0),"xx","")</f>
        <v/>
      </c>
      <c r="R2786" s="197" t="str">
        <f t="shared" si="1080"/>
        <v/>
      </c>
      <c r="S2786" s="197" t="str">
        <f t="shared" si="1081"/>
        <v/>
      </c>
    </row>
    <row r="2787" spans="1:19" ht="25.5" hidden="1">
      <c r="A2787" s="200">
        <v>91924</v>
      </c>
      <c r="B2787" s="205" t="s">
        <v>230</v>
      </c>
      <c r="C2787" s="127" t="s">
        <v>3038</v>
      </c>
      <c r="D2787" s="121" t="s">
        <v>258</v>
      </c>
      <c r="E2787" s="122">
        <v>1.8</v>
      </c>
      <c r="F2787" s="123">
        <v>2.21</v>
      </c>
      <c r="G2787" s="206"/>
      <c r="H2787" s="183"/>
      <c r="I2787" s="182">
        <f t="shared" ref="I2787:I2804" si="1082">IF(ISBLANK(E2787),0,ROUND(F2787*G2787,2))</f>
        <v>0</v>
      </c>
      <c r="J2787" s="182">
        <f t="shared" ref="J2787:J2804" si="1083">IF(ISBLANK(G2787),0,ROUND(G2787*H2787,2))</f>
        <v>0</v>
      </c>
      <c r="K2787" s="179"/>
      <c r="L2787" s="183">
        <f t="shared" ref="L2787:M2804" si="1084">G2787</f>
        <v>0</v>
      </c>
      <c r="M2787" s="183">
        <f t="shared" si="1084"/>
        <v>0</v>
      </c>
      <c r="N2787" s="184">
        <f t="shared" ref="N2787:N2804" si="1085">IF(ISBLANK(E2787),0,ROUND(F2787*L2787,2))</f>
        <v>0</v>
      </c>
      <c r="O2787" s="184">
        <f t="shared" ref="O2787:O2804" si="1086">IF(ISBLANK(L2787),0,ROUND(L2787*M2787,2))</f>
        <v>0</v>
      </c>
      <c r="P2787" s="181"/>
      <c r="Q2787" s="199"/>
      <c r="R2787" s="197" t="str">
        <f t="shared" si="1080"/>
        <v/>
      </c>
      <c r="S2787" s="197" t="str">
        <f t="shared" si="1081"/>
        <v/>
      </c>
    </row>
    <row r="2788" spans="1:19" ht="25.5" hidden="1">
      <c r="A2788" s="200">
        <v>91926</v>
      </c>
      <c r="B2788" s="205" t="s">
        <v>230</v>
      </c>
      <c r="C2788" s="127" t="s">
        <v>3039</v>
      </c>
      <c r="D2788" s="121" t="s">
        <v>258</v>
      </c>
      <c r="E2788" s="122">
        <v>2.5299999999999998</v>
      </c>
      <c r="F2788">
        <v>3.11</v>
      </c>
      <c r="G2788" s="206"/>
      <c r="H2788" s="183"/>
      <c r="I2788" s="182">
        <f t="shared" si="1082"/>
        <v>0</v>
      </c>
      <c r="J2788" s="182">
        <f t="shared" si="1083"/>
        <v>0</v>
      </c>
      <c r="K2788" s="179"/>
      <c r="L2788" s="183">
        <f t="shared" si="1084"/>
        <v>0</v>
      </c>
      <c r="M2788" s="183">
        <f t="shared" si="1084"/>
        <v>0</v>
      </c>
      <c r="N2788" s="184">
        <f t="shared" si="1085"/>
        <v>0</v>
      </c>
      <c r="O2788" s="184">
        <f t="shared" si="1086"/>
        <v>0</v>
      </c>
      <c r="P2788" s="181"/>
      <c r="Q2788" s="199"/>
      <c r="R2788" s="197" t="str">
        <f t="shared" si="1080"/>
        <v/>
      </c>
      <c r="S2788" s="197" t="str">
        <f t="shared" si="1081"/>
        <v/>
      </c>
    </row>
    <row r="2789" spans="1:19" ht="25.5" hidden="1">
      <c r="A2789" s="200">
        <v>91928</v>
      </c>
      <c r="B2789" s="205" t="s">
        <v>230</v>
      </c>
      <c r="C2789" s="127" t="s">
        <v>3040</v>
      </c>
      <c r="D2789" s="121" t="s">
        <v>258</v>
      </c>
      <c r="E2789" s="122">
        <v>3.97</v>
      </c>
      <c r="F2789">
        <v>4.88</v>
      </c>
      <c r="G2789" s="206"/>
      <c r="H2789" s="183"/>
      <c r="I2789" s="182">
        <f t="shared" si="1082"/>
        <v>0</v>
      </c>
      <c r="J2789" s="182">
        <f t="shared" si="1083"/>
        <v>0</v>
      </c>
      <c r="K2789" s="179"/>
      <c r="L2789" s="183">
        <f t="shared" si="1084"/>
        <v>0</v>
      </c>
      <c r="M2789" s="183">
        <f t="shared" si="1084"/>
        <v>0</v>
      </c>
      <c r="N2789" s="184">
        <f t="shared" si="1085"/>
        <v>0</v>
      </c>
      <c r="O2789" s="184">
        <f t="shared" si="1086"/>
        <v>0</v>
      </c>
      <c r="P2789" s="181"/>
      <c r="Q2789" s="199"/>
      <c r="R2789" s="197" t="str">
        <f t="shared" si="1080"/>
        <v/>
      </c>
      <c r="S2789" s="197" t="str">
        <f t="shared" si="1081"/>
        <v/>
      </c>
    </row>
    <row r="2790" spans="1:19" ht="25.5" hidden="1">
      <c r="A2790" s="200">
        <v>91930</v>
      </c>
      <c r="B2790" s="205" t="s">
        <v>230</v>
      </c>
      <c r="C2790" s="127" t="s">
        <v>3041</v>
      </c>
      <c r="D2790" s="121" t="s">
        <v>258</v>
      </c>
      <c r="E2790" s="122">
        <v>5.4</v>
      </c>
      <c r="F2790">
        <v>6.64</v>
      </c>
      <c r="G2790" s="206"/>
      <c r="H2790" s="183"/>
      <c r="I2790" s="182">
        <f t="shared" si="1082"/>
        <v>0</v>
      </c>
      <c r="J2790" s="182">
        <f t="shared" si="1083"/>
        <v>0</v>
      </c>
      <c r="K2790" s="179"/>
      <c r="L2790" s="183">
        <f t="shared" si="1084"/>
        <v>0</v>
      </c>
      <c r="M2790" s="183">
        <f t="shared" si="1084"/>
        <v>0</v>
      </c>
      <c r="N2790" s="184">
        <f t="shared" si="1085"/>
        <v>0</v>
      </c>
      <c r="O2790" s="184">
        <f t="shared" si="1086"/>
        <v>0</v>
      </c>
      <c r="P2790" s="181"/>
      <c r="Q2790" s="199"/>
      <c r="R2790" s="197" t="str">
        <f t="shared" si="1080"/>
        <v/>
      </c>
      <c r="S2790" s="197" t="str">
        <f t="shared" si="1081"/>
        <v/>
      </c>
    </row>
    <row r="2791" spans="1:19" ht="25.5" hidden="1">
      <c r="A2791" s="200">
        <v>91932</v>
      </c>
      <c r="B2791" s="205" t="s">
        <v>230</v>
      </c>
      <c r="C2791" s="127" t="s">
        <v>3042</v>
      </c>
      <c r="D2791" s="121" t="s">
        <v>258</v>
      </c>
      <c r="E2791" s="122">
        <v>8.74</v>
      </c>
      <c r="F2791">
        <v>10.74</v>
      </c>
      <c r="G2791" s="206"/>
      <c r="H2791" s="183"/>
      <c r="I2791" s="182">
        <f t="shared" si="1082"/>
        <v>0</v>
      </c>
      <c r="J2791" s="182">
        <f t="shared" si="1083"/>
        <v>0</v>
      </c>
      <c r="K2791" s="179"/>
      <c r="L2791" s="183">
        <f t="shared" si="1084"/>
        <v>0</v>
      </c>
      <c r="M2791" s="183">
        <f t="shared" si="1084"/>
        <v>0</v>
      </c>
      <c r="N2791" s="184">
        <f t="shared" si="1085"/>
        <v>0</v>
      </c>
      <c r="O2791" s="184">
        <f t="shared" si="1086"/>
        <v>0</v>
      </c>
      <c r="P2791" s="181"/>
      <c r="Q2791" s="199"/>
      <c r="R2791" s="197" t="str">
        <f t="shared" si="1080"/>
        <v/>
      </c>
      <c r="S2791" s="197" t="str">
        <f t="shared" si="1081"/>
        <v/>
      </c>
    </row>
    <row r="2792" spans="1:19" ht="25.5" hidden="1">
      <c r="A2792" s="200">
        <v>91934</v>
      </c>
      <c r="B2792" s="205" t="s">
        <v>230</v>
      </c>
      <c r="C2792" s="127" t="s">
        <v>3043</v>
      </c>
      <c r="D2792" s="121" t="s">
        <v>258</v>
      </c>
      <c r="E2792" s="122">
        <v>13.33</v>
      </c>
      <c r="F2792">
        <v>16.38</v>
      </c>
      <c r="G2792" s="206"/>
      <c r="H2792" s="183"/>
      <c r="I2792" s="182">
        <f t="shared" si="1082"/>
        <v>0</v>
      </c>
      <c r="J2792" s="182">
        <f t="shared" si="1083"/>
        <v>0</v>
      </c>
      <c r="K2792" s="179"/>
      <c r="L2792" s="183">
        <f t="shared" si="1084"/>
        <v>0</v>
      </c>
      <c r="M2792" s="183">
        <f t="shared" si="1084"/>
        <v>0</v>
      </c>
      <c r="N2792" s="184">
        <f t="shared" si="1085"/>
        <v>0</v>
      </c>
      <c r="O2792" s="184">
        <f t="shared" si="1086"/>
        <v>0</v>
      </c>
      <c r="P2792" s="181"/>
      <c r="Q2792" s="199"/>
      <c r="R2792" s="197" t="str">
        <f t="shared" si="1080"/>
        <v/>
      </c>
      <c r="S2792" s="197" t="str">
        <f t="shared" si="1081"/>
        <v/>
      </c>
    </row>
    <row r="2793" spans="1:19" ht="25.5" hidden="1">
      <c r="A2793" s="200">
        <v>92979</v>
      </c>
      <c r="B2793" s="205" t="s">
        <v>230</v>
      </c>
      <c r="C2793" s="127" t="s">
        <v>3044</v>
      </c>
      <c r="D2793" s="121" t="s">
        <v>258</v>
      </c>
      <c r="E2793" s="122">
        <v>5.25</v>
      </c>
      <c r="F2793">
        <v>6.45</v>
      </c>
      <c r="G2793" s="206"/>
      <c r="H2793" s="183"/>
      <c r="I2793" s="182">
        <f t="shared" si="1082"/>
        <v>0</v>
      </c>
      <c r="J2793" s="182">
        <f t="shared" si="1083"/>
        <v>0</v>
      </c>
      <c r="K2793" s="179"/>
      <c r="L2793" s="183">
        <f t="shared" si="1084"/>
        <v>0</v>
      </c>
      <c r="M2793" s="183">
        <f t="shared" si="1084"/>
        <v>0</v>
      </c>
      <c r="N2793" s="184">
        <f t="shared" si="1085"/>
        <v>0</v>
      </c>
      <c r="O2793" s="184">
        <f t="shared" si="1086"/>
        <v>0</v>
      </c>
      <c r="P2793" s="181"/>
      <c r="Q2793" s="199"/>
      <c r="R2793" s="197" t="str">
        <f t="shared" si="1080"/>
        <v/>
      </c>
      <c r="S2793" s="197" t="str">
        <f t="shared" si="1081"/>
        <v/>
      </c>
    </row>
    <row r="2794" spans="1:19" ht="25.5" hidden="1">
      <c r="A2794" s="200">
        <v>92981</v>
      </c>
      <c r="B2794" s="205" t="s">
        <v>230</v>
      </c>
      <c r="C2794" s="127" t="s">
        <v>3045</v>
      </c>
      <c r="D2794" s="121" t="s">
        <v>258</v>
      </c>
      <c r="E2794" s="122">
        <v>8.0500000000000007</v>
      </c>
      <c r="F2794">
        <v>9.89</v>
      </c>
      <c r="G2794" s="206"/>
      <c r="H2794" s="183"/>
      <c r="I2794" s="182">
        <f t="shared" si="1082"/>
        <v>0</v>
      </c>
      <c r="J2794" s="182">
        <f t="shared" si="1083"/>
        <v>0</v>
      </c>
      <c r="K2794" s="179"/>
      <c r="L2794" s="183">
        <f t="shared" si="1084"/>
        <v>0</v>
      </c>
      <c r="M2794" s="183">
        <f t="shared" si="1084"/>
        <v>0</v>
      </c>
      <c r="N2794" s="184">
        <f t="shared" si="1085"/>
        <v>0</v>
      </c>
      <c r="O2794" s="184">
        <f t="shared" si="1086"/>
        <v>0</v>
      </c>
      <c r="P2794" s="181"/>
      <c r="Q2794" s="199"/>
      <c r="R2794" s="197" t="str">
        <f t="shared" si="1080"/>
        <v/>
      </c>
      <c r="S2794" s="197" t="str">
        <f t="shared" si="1081"/>
        <v/>
      </c>
    </row>
    <row r="2795" spans="1:19" ht="25.5" hidden="1">
      <c r="A2795" s="200">
        <v>92983</v>
      </c>
      <c r="B2795" s="205" t="s">
        <v>230</v>
      </c>
      <c r="C2795" s="127" t="s">
        <v>3046</v>
      </c>
      <c r="D2795" s="121" t="s">
        <v>258</v>
      </c>
      <c r="E2795" s="122">
        <v>14.49</v>
      </c>
      <c r="F2795">
        <v>17.809999999999999</v>
      </c>
      <c r="G2795" s="206"/>
      <c r="H2795" s="183"/>
      <c r="I2795" s="182">
        <f t="shared" si="1082"/>
        <v>0</v>
      </c>
      <c r="J2795" s="182">
        <f t="shared" si="1083"/>
        <v>0</v>
      </c>
      <c r="K2795" s="179"/>
      <c r="L2795" s="183">
        <f t="shared" si="1084"/>
        <v>0</v>
      </c>
      <c r="M2795" s="183">
        <f t="shared" si="1084"/>
        <v>0</v>
      </c>
      <c r="N2795" s="184">
        <f t="shared" si="1085"/>
        <v>0</v>
      </c>
      <c r="O2795" s="184">
        <f t="shared" si="1086"/>
        <v>0</v>
      </c>
      <c r="P2795" s="181"/>
      <c r="Q2795" s="199"/>
      <c r="R2795" s="197" t="str">
        <f t="shared" si="1080"/>
        <v/>
      </c>
      <c r="S2795" s="197" t="str">
        <f t="shared" si="1081"/>
        <v/>
      </c>
    </row>
    <row r="2796" spans="1:19" ht="25.5" hidden="1">
      <c r="A2796" s="200">
        <v>92985</v>
      </c>
      <c r="B2796" s="205" t="s">
        <v>230</v>
      </c>
      <c r="C2796" s="127" t="s">
        <v>3047</v>
      </c>
      <c r="D2796" s="121" t="s">
        <v>258</v>
      </c>
      <c r="E2796" s="122">
        <v>19.309999999999999</v>
      </c>
      <c r="F2796">
        <v>23.73</v>
      </c>
      <c r="G2796" s="206"/>
      <c r="H2796" s="183"/>
      <c r="I2796" s="182">
        <f t="shared" si="1082"/>
        <v>0</v>
      </c>
      <c r="J2796" s="182">
        <f t="shared" si="1083"/>
        <v>0</v>
      </c>
      <c r="K2796" s="179"/>
      <c r="L2796" s="183">
        <f t="shared" si="1084"/>
        <v>0</v>
      </c>
      <c r="M2796" s="183">
        <f t="shared" si="1084"/>
        <v>0</v>
      </c>
      <c r="N2796" s="184">
        <f t="shared" si="1085"/>
        <v>0</v>
      </c>
      <c r="O2796" s="184">
        <f t="shared" si="1086"/>
        <v>0</v>
      </c>
      <c r="P2796" s="181"/>
      <c r="Q2796" s="199"/>
      <c r="R2796" s="197" t="str">
        <f t="shared" si="1080"/>
        <v/>
      </c>
      <c r="S2796" s="197" t="str">
        <f t="shared" si="1081"/>
        <v/>
      </c>
    </row>
    <row r="2797" spans="1:19" ht="25.5" hidden="1">
      <c r="A2797" s="200">
        <v>92987</v>
      </c>
      <c r="B2797" s="205" t="s">
        <v>230</v>
      </c>
      <c r="C2797" s="127" t="s">
        <v>3048</v>
      </c>
      <c r="D2797" s="121" t="s">
        <v>258</v>
      </c>
      <c r="E2797" s="122">
        <v>27.54</v>
      </c>
      <c r="F2797">
        <v>33.840000000000003</v>
      </c>
      <c r="G2797" s="206"/>
      <c r="H2797" s="183"/>
      <c r="I2797" s="182">
        <f t="shared" si="1082"/>
        <v>0</v>
      </c>
      <c r="J2797" s="182">
        <f t="shared" si="1083"/>
        <v>0</v>
      </c>
      <c r="K2797" s="179"/>
      <c r="L2797" s="183">
        <f t="shared" si="1084"/>
        <v>0</v>
      </c>
      <c r="M2797" s="183">
        <f t="shared" si="1084"/>
        <v>0</v>
      </c>
      <c r="N2797" s="184">
        <f t="shared" si="1085"/>
        <v>0</v>
      </c>
      <c r="O2797" s="184">
        <f t="shared" si="1086"/>
        <v>0</v>
      </c>
      <c r="P2797" s="181"/>
      <c r="Q2797" s="199"/>
      <c r="R2797" s="197" t="str">
        <f t="shared" si="1080"/>
        <v/>
      </c>
      <c r="S2797" s="197" t="str">
        <f t="shared" si="1081"/>
        <v/>
      </c>
    </row>
    <row r="2798" spans="1:19" ht="25.5" hidden="1">
      <c r="A2798" s="200">
        <v>92989</v>
      </c>
      <c r="B2798" s="205" t="s">
        <v>230</v>
      </c>
      <c r="C2798" s="127" t="s">
        <v>3049</v>
      </c>
      <c r="D2798" s="121" t="s">
        <v>258</v>
      </c>
      <c r="E2798" s="122">
        <v>38.020000000000003</v>
      </c>
      <c r="F2798">
        <v>46.72</v>
      </c>
      <c r="G2798" s="206"/>
      <c r="H2798" s="183"/>
      <c r="I2798" s="182">
        <f t="shared" si="1082"/>
        <v>0</v>
      </c>
      <c r="J2798" s="182">
        <f t="shared" si="1083"/>
        <v>0</v>
      </c>
      <c r="K2798" s="179"/>
      <c r="L2798" s="183">
        <f t="shared" si="1084"/>
        <v>0</v>
      </c>
      <c r="M2798" s="183">
        <f t="shared" si="1084"/>
        <v>0</v>
      </c>
      <c r="N2798" s="184">
        <f t="shared" si="1085"/>
        <v>0</v>
      </c>
      <c r="O2798" s="184">
        <f t="shared" si="1086"/>
        <v>0</v>
      </c>
      <c r="P2798" s="181"/>
      <c r="Q2798" s="199"/>
      <c r="R2798" s="197" t="str">
        <f t="shared" si="1080"/>
        <v/>
      </c>
      <c r="S2798" s="197" t="str">
        <f t="shared" si="1081"/>
        <v/>
      </c>
    </row>
    <row r="2799" spans="1:19" ht="25.5" hidden="1">
      <c r="A2799" s="200">
        <v>92991</v>
      </c>
      <c r="B2799" s="205" t="s">
        <v>230</v>
      </c>
      <c r="C2799" s="127" t="s">
        <v>3050</v>
      </c>
      <c r="D2799" s="121" t="s">
        <v>258</v>
      </c>
      <c r="E2799" s="122">
        <v>49.48</v>
      </c>
      <c r="F2799">
        <v>60.8</v>
      </c>
      <c r="G2799" s="206"/>
      <c r="H2799" s="183"/>
      <c r="I2799" s="182">
        <f t="shared" si="1082"/>
        <v>0</v>
      </c>
      <c r="J2799" s="182">
        <f t="shared" si="1083"/>
        <v>0</v>
      </c>
      <c r="K2799" s="179"/>
      <c r="L2799" s="183">
        <f t="shared" si="1084"/>
        <v>0</v>
      </c>
      <c r="M2799" s="183">
        <f t="shared" si="1084"/>
        <v>0</v>
      </c>
      <c r="N2799" s="184">
        <f t="shared" si="1085"/>
        <v>0</v>
      </c>
      <c r="O2799" s="184">
        <f t="shared" si="1086"/>
        <v>0</v>
      </c>
      <c r="P2799" s="181"/>
      <c r="Q2799" s="199"/>
      <c r="R2799" s="197" t="str">
        <f t="shared" si="1080"/>
        <v/>
      </c>
      <c r="S2799" s="197" t="str">
        <f t="shared" si="1081"/>
        <v/>
      </c>
    </row>
    <row r="2800" spans="1:19" ht="25.5" hidden="1">
      <c r="A2800" s="200">
        <v>92993</v>
      </c>
      <c r="B2800" s="205" t="s">
        <v>230</v>
      </c>
      <c r="C2800" s="127" t="s">
        <v>3051</v>
      </c>
      <c r="D2800" s="121" t="s">
        <v>258</v>
      </c>
      <c r="E2800" s="122">
        <v>63.26</v>
      </c>
      <c r="F2800">
        <v>77.73</v>
      </c>
      <c r="G2800" s="206"/>
      <c r="H2800" s="183"/>
      <c r="I2800" s="182">
        <f t="shared" si="1082"/>
        <v>0</v>
      </c>
      <c r="J2800" s="182">
        <f t="shared" si="1083"/>
        <v>0</v>
      </c>
      <c r="K2800" s="179"/>
      <c r="L2800" s="183">
        <f t="shared" si="1084"/>
        <v>0</v>
      </c>
      <c r="M2800" s="183">
        <f t="shared" si="1084"/>
        <v>0</v>
      </c>
      <c r="N2800" s="184">
        <f t="shared" si="1085"/>
        <v>0</v>
      </c>
      <c r="O2800" s="184">
        <f t="shared" si="1086"/>
        <v>0</v>
      </c>
      <c r="P2800" s="181"/>
      <c r="Q2800" s="199"/>
      <c r="R2800" s="197" t="str">
        <f t="shared" si="1080"/>
        <v/>
      </c>
      <c r="S2800" s="197" t="str">
        <f t="shared" si="1081"/>
        <v/>
      </c>
    </row>
    <row r="2801" spans="1:19" ht="25.5" hidden="1">
      <c r="A2801" s="200">
        <v>92995</v>
      </c>
      <c r="B2801" s="205" t="s">
        <v>230</v>
      </c>
      <c r="C2801" s="127" t="s">
        <v>3052</v>
      </c>
      <c r="D2801" s="121" t="s">
        <v>258</v>
      </c>
      <c r="E2801" s="122">
        <v>78.55</v>
      </c>
      <c r="F2801">
        <v>96.52</v>
      </c>
      <c r="G2801" s="206"/>
      <c r="H2801" s="183"/>
      <c r="I2801" s="182">
        <f t="shared" si="1082"/>
        <v>0</v>
      </c>
      <c r="J2801" s="182">
        <f t="shared" si="1083"/>
        <v>0</v>
      </c>
      <c r="K2801" s="179"/>
      <c r="L2801" s="183">
        <f t="shared" si="1084"/>
        <v>0</v>
      </c>
      <c r="M2801" s="183">
        <f t="shared" si="1084"/>
        <v>0</v>
      </c>
      <c r="N2801" s="184">
        <f t="shared" si="1085"/>
        <v>0</v>
      </c>
      <c r="O2801" s="184">
        <f t="shared" si="1086"/>
        <v>0</v>
      </c>
      <c r="P2801" s="181"/>
      <c r="Q2801" s="199"/>
      <c r="R2801" s="197" t="str">
        <f t="shared" si="1080"/>
        <v/>
      </c>
      <c r="S2801" s="197" t="str">
        <f t="shared" si="1081"/>
        <v/>
      </c>
    </row>
    <row r="2802" spans="1:19" ht="25.5" hidden="1">
      <c r="A2802" s="200">
        <v>92997</v>
      </c>
      <c r="B2802" s="205" t="s">
        <v>230</v>
      </c>
      <c r="C2802" s="127" t="s">
        <v>3053</v>
      </c>
      <c r="D2802" s="121" t="s">
        <v>258</v>
      </c>
      <c r="E2802" s="122">
        <v>95.36</v>
      </c>
      <c r="F2802">
        <v>117.18</v>
      </c>
      <c r="G2802" s="206"/>
      <c r="H2802" s="183"/>
      <c r="I2802" s="182">
        <f t="shared" si="1082"/>
        <v>0</v>
      </c>
      <c r="J2802" s="182">
        <f t="shared" si="1083"/>
        <v>0</v>
      </c>
      <c r="K2802" s="179"/>
      <c r="L2802" s="183">
        <f t="shared" si="1084"/>
        <v>0</v>
      </c>
      <c r="M2802" s="183">
        <f t="shared" si="1084"/>
        <v>0</v>
      </c>
      <c r="N2802" s="184">
        <f t="shared" si="1085"/>
        <v>0</v>
      </c>
      <c r="O2802" s="184">
        <f t="shared" si="1086"/>
        <v>0</v>
      </c>
      <c r="P2802" s="181"/>
      <c r="Q2802" s="199"/>
      <c r="R2802" s="197" t="str">
        <f t="shared" si="1080"/>
        <v/>
      </c>
      <c r="S2802" s="197" t="str">
        <f t="shared" si="1081"/>
        <v/>
      </c>
    </row>
    <row r="2803" spans="1:19" ht="25.5" hidden="1">
      <c r="A2803" s="200">
        <v>92999</v>
      </c>
      <c r="B2803" s="205" t="s">
        <v>230</v>
      </c>
      <c r="C2803" s="127" t="s">
        <v>3054</v>
      </c>
      <c r="D2803" s="121" t="s">
        <v>258</v>
      </c>
      <c r="E2803" s="122">
        <v>125.33</v>
      </c>
      <c r="F2803">
        <v>154.01</v>
      </c>
      <c r="G2803" s="206"/>
      <c r="H2803" s="183"/>
      <c r="I2803" s="182">
        <f t="shared" si="1082"/>
        <v>0</v>
      </c>
      <c r="J2803" s="182">
        <f t="shared" si="1083"/>
        <v>0</v>
      </c>
      <c r="K2803" s="179"/>
      <c r="L2803" s="183">
        <f t="shared" si="1084"/>
        <v>0</v>
      </c>
      <c r="M2803" s="183">
        <f t="shared" si="1084"/>
        <v>0</v>
      </c>
      <c r="N2803" s="184">
        <f t="shared" si="1085"/>
        <v>0</v>
      </c>
      <c r="O2803" s="184">
        <f t="shared" si="1086"/>
        <v>0</v>
      </c>
      <c r="P2803" s="181"/>
      <c r="Q2803" s="199"/>
      <c r="R2803" s="197" t="str">
        <f t="shared" si="1080"/>
        <v/>
      </c>
      <c r="S2803" s="197" t="str">
        <f t="shared" si="1081"/>
        <v/>
      </c>
    </row>
    <row r="2804" spans="1:19" ht="25.5" hidden="1">
      <c r="A2804" s="200">
        <v>93001</v>
      </c>
      <c r="B2804" s="205" t="s">
        <v>230</v>
      </c>
      <c r="C2804" s="127" t="s">
        <v>3055</v>
      </c>
      <c r="D2804" s="121" t="s">
        <v>258</v>
      </c>
      <c r="E2804" s="122">
        <v>152.91999999999999</v>
      </c>
      <c r="F2804">
        <v>187.91</v>
      </c>
      <c r="G2804" s="206"/>
      <c r="H2804" s="183"/>
      <c r="I2804" s="182">
        <f t="shared" si="1082"/>
        <v>0</v>
      </c>
      <c r="J2804" s="182">
        <f t="shared" si="1083"/>
        <v>0</v>
      </c>
      <c r="K2804" s="179"/>
      <c r="L2804" s="183">
        <f t="shared" si="1084"/>
        <v>0</v>
      </c>
      <c r="M2804" s="183">
        <f t="shared" si="1084"/>
        <v>0</v>
      </c>
      <c r="N2804" s="184">
        <f t="shared" si="1085"/>
        <v>0</v>
      </c>
      <c r="O2804" s="184">
        <f t="shared" si="1086"/>
        <v>0</v>
      </c>
      <c r="P2804" s="181"/>
      <c r="Q2804" s="199"/>
      <c r="R2804" s="197" t="str">
        <f t="shared" si="1080"/>
        <v/>
      </c>
      <c r="S2804" s="197" t="str">
        <f t="shared" si="1081"/>
        <v/>
      </c>
    </row>
    <row r="2805" spans="1:19">
      <c r="A2805" s="200" t="s">
        <v>3056</v>
      </c>
      <c r="B2805" s="205"/>
      <c r="C2805" s="127" t="s">
        <v>3057</v>
      </c>
      <c r="D2805" s="121"/>
      <c r="E2805" s="122"/>
      <c r="F2805" s="123"/>
      <c r="G2805" s="253"/>
      <c r="H2805" s="207">
        <f>F2805</f>
        <v>0</v>
      </c>
      <c r="I2805" s="254"/>
      <c r="J2805" s="255"/>
      <c r="K2805" s="179"/>
      <c r="L2805" s="253"/>
      <c r="M2805" s="253"/>
      <c r="N2805" s="254"/>
      <c r="O2805" s="255"/>
      <c r="P2805" s="181"/>
      <c r="Q2805" s="252" t="str">
        <f>IF(OR(SUM(J2806:J2823)&gt;0,SUM(O2806:O2823)&gt;0),"xx","")</f>
        <v>xx</v>
      </c>
      <c r="R2805" s="237" t="str">
        <f t="shared" si="1080"/>
        <v>x</v>
      </c>
      <c r="S2805" s="197" t="str">
        <f t="shared" si="1081"/>
        <v>x</v>
      </c>
    </row>
    <row r="2806" spans="1:19" ht="25.5" hidden="1">
      <c r="A2806" s="200">
        <v>91925</v>
      </c>
      <c r="B2806" s="205" t="s">
        <v>230</v>
      </c>
      <c r="C2806" s="127" t="s">
        <v>3058</v>
      </c>
      <c r="D2806" s="121" t="s">
        <v>258</v>
      </c>
      <c r="E2806" s="122">
        <v>2.39</v>
      </c>
      <c r="F2806" s="123">
        <f t="shared" ref="F2806:F2823" si="1087">IF(E2806=0,0,ROUND(E2806*(1+E$10)*(1-E$11),2))</f>
        <v>2.88</v>
      </c>
      <c r="G2806" s="206"/>
      <c r="H2806" s="183"/>
      <c r="I2806" s="182">
        <f t="shared" ref="I2806:I2823" si="1088">IF(ISBLANK(E2806),0,ROUND(F2806*G2806,2))</f>
        <v>0</v>
      </c>
      <c r="J2806" s="182">
        <f t="shared" ref="J2806:J2823" si="1089">IF(ISBLANK(G2806),0,ROUND(G2806*H2806,2))</f>
        <v>0</v>
      </c>
      <c r="K2806" s="179"/>
      <c r="L2806" s="183">
        <f t="shared" ref="L2806:M2823" si="1090">G2806</f>
        <v>0</v>
      </c>
      <c r="M2806" s="183">
        <f t="shared" si="1090"/>
        <v>0</v>
      </c>
      <c r="N2806" s="184">
        <f t="shared" ref="N2806:N2823" si="1091">IF(ISBLANK(E2806),0,ROUND(F2806*L2806,2))</f>
        <v>0</v>
      </c>
      <c r="O2806" s="184">
        <f t="shared" ref="O2806:O2823" si="1092">IF(ISBLANK(L2806),0,ROUND(L2806*M2806,2))</f>
        <v>0</v>
      </c>
      <c r="P2806" s="181"/>
      <c r="Q2806" s="199"/>
      <c r="R2806" s="197" t="str">
        <f t="shared" si="1080"/>
        <v/>
      </c>
      <c r="S2806" s="197" t="str">
        <f t="shared" si="1081"/>
        <v/>
      </c>
    </row>
    <row r="2807" spans="1:19" ht="25.5" hidden="1">
      <c r="A2807" s="200">
        <v>91927</v>
      </c>
      <c r="B2807" s="205" t="s">
        <v>230</v>
      </c>
      <c r="C2807" s="127" t="s">
        <v>3059</v>
      </c>
      <c r="D2807" s="121" t="s">
        <v>258</v>
      </c>
      <c r="E2807" s="122">
        <v>3.17</v>
      </c>
      <c r="F2807" s="123">
        <f t="shared" si="1087"/>
        <v>3.82</v>
      </c>
      <c r="G2807" s="206"/>
      <c r="H2807" s="183"/>
      <c r="I2807" s="182">
        <f t="shared" si="1088"/>
        <v>0</v>
      </c>
      <c r="J2807" s="182">
        <f t="shared" si="1089"/>
        <v>0</v>
      </c>
      <c r="K2807" s="179"/>
      <c r="L2807" s="183">
        <f t="shared" si="1090"/>
        <v>0</v>
      </c>
      <c r="M2807" s="183">
        <f t="shared" si="1090"/>
        <v>0</v>
      </c>
      <c r="N2807" s="184">
        <f t="shared" si="1091"/>
        <v>0</v>
      </c>
      <c r="O2807" s="184">
        <f t="shared" si="1092"/>
        <v>0</v>
      </c>
      <c r="P2807" s="181"/>
      <c r="Q2807" s="199"/>
      <c r="R2807" s="197" t="str">
        <f t="shared" si="1080"/>
        <v/>
      </c>
      <c r="S2807" s="197" t="str">
        <f t="shared" si="1081"/>
        <v/>
      </c>
    </row>
    <row r="2808" spans="1:19" ht="25.5">
      <c r="A2808" s="200">
        <v>91929</v>
      </c>
      <c r="B2808" s="205" t="s">
        <v>230</v>
      </c>
      <c r="C2808" s="127" t="s">
        <v>3060</v>
      </c>
      <c r="D2808" s="121" t="s">
        <v>258</v>
      </c>
      <c r="E2808" s="122">
        <v>4.42</v>
      </c>
      <c r="F2808" s="123">
        <f t="shared" si="1087"/>
        <v>5.33</v>
      </c>
      <c r="G2808" s="206">
        <v>2427.5700000000002</v>
      </c>
      <c r="H2808" s="207">
        <f t="shared" ref="H2808:H2810" si="1093">F2808</f>
        <v>5.33</v>
      </c>
      <c r="I2808" s="182">
        <f t="shared" si="1088"/>
        <v>12938.95</v>
      </c>
      <c r="J2808" s="182">
        <f t="shared" si="1089"/>
        <v>12938.95</v>
      </c>
      <c r="K2808" s="179"/>
      <c r="L2808" s="183">
        <f t="shared" si="1090"/>
        <v>2427.5700000000002</v>
      </c>
      <c r="M2808" s="183">
        <f t="shared" si="1090"/>
        <v>5.33</v>
      </c>
      <c r="N2808" s="184">
        <f t="shared" si="1091"/>
        <v>12938.95</v>
      </c>
      <c r="O2808" s="184">
        <f t="shared" si="1092"/>
        <v>12938.95</v>
      </c>
      <c r="P2808" s="181"/>
      <c r="Q2808" s="260"/>
      <c r="R2808" s="232" t="str">
        <f t="shared" si="1080"/>
        <v>x</v>
      </c>
      <c r="S2808" s="197" t="str">
        <f t="shared" si="1081"/>
        <v>x</v>
      </c>
    </row>
    <row r="2809" spans="1:19" ht="25.5">
      <c r="A2809" s="200">
        <v>91931</v>
      </c>
      <c r="B2809" s="205" t="s">
        <v>230</v>
      </c>
      <c r="C2809" s="127" t="s">
        <v>3061</v>
      </c>
      <c r="D2809" s="121" t="s">
        <v>258</v>
      </c>
      <c r="E2809" s="122">
        <v>5.94</v>
      </c>
      <c r="F2809" s="123">
        <f t="shared" si="1087"/>
        <v>7.16</v>
      </c>
      <c r="G2809" s="206">
        <v>737.96</v>
      </c>
      <c r="H2809" s="207">
        <f t="shared" si="1093"/>
        <v>7.16</v>
      </c>
      <c r="I2809" s="182">
        <f t="shared" si="1088"/>
        <v>5283.79</v>
      </c>
      <c r="J2809" s="182">
        <f t="shared" si="1089"/>
        <v>5283.79</v>
      </c>
      <c r="K2809" s="179"/>
      <c r="L2809" s="183">
        <f t="shared" si="1090"/>
        <v>737.96</v>
      </c>
      <c r="M2809" s="183">
        <f t="shared" si="1090"/>
        <v>7.16</v>
      </c>
      <c r="N2809" s="184">
        <f t="shared" si="1091"/>
        <v>5283.79</v>
      </c>
      <c r="O2809" s="184">
        <f t="shared" si="1092"/>
        <v>5283.79</v>
      </c>
      <c r="P2809" s="181"/>
      <c r="Q2809" s="235"/>
      <c r="R2809" s="234" t="str">
        <f t="shared" si="1080"/>
        <v>x</v>
      </c>
      <c r="S2809" s="197" t="str">
        <f t="shared" si="1081"/>
        <v>x</v>
      </c>
    </row>
    <row r="2810" spans="1:19" ht="25.5">
      <c r="A2810" s="200">
        <v>91933</v>
      </c>
      <c r="B2810" s="205" t="s">
        <v>230</v>
      </c>
      <c r="C2810" s="127" t="s">
        <v>3062</v>
      </c>
      <c r="D2810" s="121" t="s">
        <v>258</v>
      </c>
      <c r="E2810" s="122">
        <v>9.25</v>
      </c>
      <c r="F2810" s="123">
        <f t="shared" si="1087"/>
        <v>11.15</v>
      </c>
      <c r="G2810" s="206">
        <v>334.7</v>
      </c>
      <c r="H2810" s="207">
        <f t="shared" si="1093"/>
        <v>11.15</v>
      </c>
      <c r="I2810" s="182">
        <f t="shared" si="1088"/>
        <v>3731.91</v>
      </c>
      <c r="J2810" s="182">
        <f t="shared" si="1089"/>
        <v>3731.91</v>
      </c>
      <c r="K2810" s="179"/>
      <c r="L2810" s="183">
        <f t="shared" si="1090"/>
        <v>334.7</v>
      </c>
      <c r="M2810" s="183">
        <f t="shared" si="1090"/>
        <v>11.15</v>
      </c>
      <c r="N2810" s="184">
        <f t="shared" si="1091"/>
        <v>3731.91</v>
      </c>
      <c r="O2810" s="184">
        <f t="shared" si="1092"/>
        <v>3731.91</v>
      </c>
      <c r="P2810" s="181"/>
      <c r="Q2810" s="238"/>
      <c r="R2810" s="196" t="str">
        <f t="shared" si="1080"/>
        <v>x</v>
      </c>
      <c r="S2810" s="197" t="str">
        <f t="shared" si="1081"/>
        <v>x</v>
      </c>
    </row>
    <row r="2811" spans="1:19" ht="25.5" hidden="1">
      <c r="A2811" s="200">
        <v>91935</v>
      </c>
      <c r="B2811" s="205" t="s">
        <v>230</v>
      </c>
      <c r="C2811" s="127" t="s">
        <v>3063</v>
      </c>
      <c r="D2811" s="121" t="s">
        <v>258</v>
      </c>
      <c r="E2811" s="122">
        <v>14.06</v>
      </c>
      <c r="F2811" s="123">
        <f t="shared" si="1087"/>
        <v>16.95</v>
      </c>
      <c r="G2811" s="206"/>
      <c r="H2811" s="183"/>
      <c r="I2811" s="182">
        <f t="shared" si="1088"/>
        <v>0</v>
      </c>
      <c r="J2811" s="182">
        <f t="shared" si="1089"/>
        <v>0</v>
      </c>
      <c r="K2811" s="179"/>
      <c r="L2811" s="183">
        <f t="shared" si="1090"/>
        <v>0</v>
      </c>
      <c r="M2811" s="183">
        <f t="shared" si="1090"/>
        <v>0</v>
      </c>
      <c r="N2811" s="184">
        <f t="shared" si="1091"/>
        <v>0</v>
      </c>
      <c r="O2811" s="184">
        <f t="shared" si="1092"/>
        <v>0</v>
      </c>
      <c r="P2811" s="181"/>
      <c r="Q2811" s="199"/>
      <c r="R2811" s="197" t="str">
        <f t="shared" si="1080"/>
        <v/>
      </c>
      <c r="S2811" s="197" t="str">
        <f t="shared" si="1081"/>
        <v/>
      </c>
    </row>
    <row r="2812" spans="1:19" ht="25.5" hidden="1">
      <c r="A2812" s="200">
        <v>92980</v>
      </c>
      <c r="B2812" s="205" t="s">
        <v>230</v>
      </c>
      <c r="C2812" s="127" t="s">
        <v>3064</v>
      </c>
      <c r="D2812" s="121" t="s">
        <v>258</v>
      </c>
      <c r="E2812" s="122">
        <v>5.69</v>
      </c>
      <c r="F2812" s="123">
        <f t="shared" si="1087"/>
        <v>6.86</v>
      </c>
      <c r="G2812" s="206"/>
      <c r="H2812" s="183"/>
      <c r="I2812" s="182">
        <f t="shared" si="1088"/>
        <v>0</v>
      </c>
      <c r="J2812" s="182">
        <f t="shared" si="1089"/>
        <v>0</v>
      </c>
      <c r="K2812" s="179"/>
      <c r="L2812" s="183">
        <f t="shared" si="1090"/>
        <v>0</v>
      </c>
      <c r="M2812" s="183">
        <f t="shared" si="1090"/>
        <v>0</v>
      </c>
      <c r="N2812" s="184">
        <f t="shared" si="1091"/>
        <v>0</v>
      </c>
      <c r="O2812" s="184">
        <f t="shared" si="1092"/>
        <v>0</v>
      </c>
      <c r="P2812" s="181"/>
      <c r="Q2812" s="199"/>
      <c r="R2812" s="197" t="str">
        <f t="shared" si="1080"/>
        <v/>
      </c>
      <c r="S2812" s="197" t="str">
        <f t="shared" si="1081"/>
        <v/>
      </c>
    </row>
    <row r="2813" spans="1:19" ht="25.5" hidden="1">
      <c r="A2813" s="200">
        <v>92982</v>
      </c>
      <c r="B2813" s="205" t="s">
        <v>230</v>
      </c>
      <c r="C2813" s="127" t="s">
        <v>3065</v>
      </c>
      <c r="D2813" s="121" t="s">
        <v>258</v>
      </c>
      <c r="E2813" s="122">
        <v>8.69</v>
      </c>
      <c r="F2813" s="123">
        <f t="shared" si="1087"/>
        <v>10.48</v>
      </c>
      <c r="G2813" s="206"/>
      <c r="H2813" s="183"/>
      <c r="I2813" s="182">
        <f t="shared" si="1088"/>
        <v>0</v>
      </c>
      <c r="J2813" s="182">
        <f t="shared" si="1089"/>
        <v>0</v>
      </c>
      <c r="K2813" s="179"/>
      <c r="L2813" s="183">
        <f t="shared" si="1090"/>
        <v>0</v>
      </c>
      <c r="M2813" s="183">
        <f t="shared" si="1090"/>
        <v>0</v>
      </c>
      <c r="N2813" s="184">
        <f t="shared" si="1091"/>
        <v>0</v>
      </c>
      <c r="O2813" s="184">
        <f t="shared" si="1092"/>
        <v>0</v>
      </c>
      <c r="P2813" s="181"/>
      <c r="Q2813" s="199"/>
      <c r="R2813" s="197" t="str">
        <f t="shared" si="1080"/>
        <v/>
      </c>
      <c r="S2813" s="197" t="str">
        <f t="shared" si="1081"/>
        <v/>
      </c>
    </row>
    <row r="2814" spans="1:19" ht="25.5" hidden="1">
      <c r="A2814" s="200">
        <v>92984</v>
      </c>
      <c r="B2814" s="205" t="s">
        <v>230</v>
      </c>
      <c r="C2814" s="127" t="s">
        <v>3066</v>
      </c>
      <c r="D2814" s="121" t="s">
        <v>258</v>
      </c>
      <c r="E2814" s="122">
        <v>14.85</v>
      </c>
      <c r="F2814" s="123">
        <f t="shared" si="1087"/>
        <v>17.899999999999999</v>
      </c>
      <c r="G2814" s="206"/>
      <c r="H2814" s="183"/>
      <c r="I2814" s="182">
        <f t="shared" si="1088"/>
        <v>0</v>
      </c>
      <c r="J2814" s="182">
        <f t="shared" si="1089"/>
        <v>0</v>
      </c>
      <c r="K2814" s="179"/>
      <c r="L2814" s="183">
        <f t="shared" si="1090"/>
        <v>0</v>
      </c>
      <c r="M2814" s="183">
        <f t="shared" si="1090"/>
        <v>0</v>
      </c>
      <c r="N2814" s="184">
        <f t="shared" si="1091"/>
        <v>0</v>
      </c>
      <c r="O2814" s="184">
        <f t="shared" si="1092"/>
        <v>0</v>
      </c>
      <c r="P2814" s="181"/>
      <c r="Q2814" s="199"/>
      <c r="R2814" s="197" t="str">
        <f t="shared" si="1080"/>
        <v/>
      </c>
      <c r="S2814" s="197" t="str">
        <f t="shared" si="1081"/>
        <v/>
      </c>
    </row>
    <row r="2815" spans="1:19" ht="25.5" hidden="1">
      <c r="A2815" s="200">
        <v>92986</v>
      </c>
      <c r="B2815" s="205" t="s">
        <v>230</v>
      </c>
      <c r="C2815" s="127" t="s">
        <v>3067</v>
      </c>
      <c r="D2815" s="121" t="s">
        <v>258</v>
      </c>
      <c r="E2815" s="122">
        <v>19.850000000000001</v>
      </c>
      <c r="F2815" s="123">
        <f t="shared" si="1087"/>
        <v>23.93</v>
      </c>
      <c r="G2815" s="206"/>
      <c r="H2815" s="183"/>
      <c r="I2815" s="182">
        <f t="shared" si="1088"/>
        <v>0</v>
      </c>
      <c r="J2815" s="182">
        <f t="shared" si="1089"/>
        <v>0</v>
      </c>
      <c r="K2815" s="179"/>
      <c r="L2815" s="183">
        <f t="shared" si="1090"/>
        <v>0</v>
      </c>
      <c r="M2815" s="183">
        <f t="shared" si="1090"/>
        <v>0</v>
      </c>
      <c r="N2815" s="184">
        <f t="shared" si="1091"/>
        <v>0</v>
      </c>
      <c r="O2815" s="184">
        <f t="shared" si="1092"/>
        <v>0</v>
      </c>
      <c r="P2815" s="181"/>
      <c r="Q2815" s="199"/>
      <c r="R2815" s="197" t="str">
        <f t="shared" si="1080"/>
        <v/>
      </c>
      <c r="S2815" s="197" t="str">
        <f t="shared" si="1081"/>
        <v/>
      </c>
    </row>
    <row r="2816" spans="1:19" ht="25.5" hidden="1">
      <c r="A2816" s="200">
        <v>92988</v>
      </c>
      <c r="B2816" s="205" t="s">
        <v>230</v>
      </c>
      <c r="C2816" s="127" t="s">
        <v>3068</v>
      </c>
      <c r="D2816" s="121" t="s">
        <v>258</v>
      </c>
      <c r="E2816" s="122">
        <v>27.61</v>
      </c>
      <c r="F2816" s="123">
        <f t="shared" si="1087"/>
        <v>33.29</v>
      </c>
      <c r="G2816" s="206"/>
      <c r="H2816" s="183"/>
      <c r="I2816" s="182">
        <f t="shared" si="1088"/>
        <v>0</v>
      </c>
      <c r="J2816" s="182">
        <f t="shared" si="1089"/>
        <v>0</v>
      </c>
      <c r="K2816" s="179"/>
      <c r="L2816" s="183">
        <f t="shared" si="1090"/>
        <v>0</v>
      </c>
      <c r="M2816" s="183">
        <f t="shared" si="1090"/>
        <v>0</v>
      </c>
      <c r="N2816" s="184">
        <f t="shared" si="1091"/>
        <v>0</v>
      </c>
      <c r="O2816" s="184">
        <f t="shared" si="1092"/>
        <v>0</v>
      </c>
      <c r="P2816" s="181"/>
      <c r="Q2816" s="199"/>
      <c r="R2816" s="197" t="str">
        <f t="shared" si="1080"/>
        <v/>
      </c>
      <c r="S2816" s="197" t="str">
        <f t="shared" si="1081"/>
        <v/>
      </c>
    </row>
    <row r="2817" spans="1:19" ht="25.5" hidden="1">
      <c r="A2817" s="200">
        <v>92990</v>
      </c>
      <c r="B2817" s="205" t="s">
        <v>230</v>
      </c>
      <c r="C2817" s="127" t="s">
        <v>3069</v>
      </c>
      <c r="D2817" s="121" t="s">
        <v>258</v>
      </c>
      <c r="E2817" s="122">
        <v>37.61</v>
      </c>
      <c r="F2817" s="123">
        <f t="shared" si="1087"/>
        <v>45.34</v>
      </c>
      <c r="G2817" s="206"/>
      <c r="H2817" s="183"/>
      <c r="I2817" s="182">
        <f t="shared" si="1088"/>
        <v>0</v>
      </c>
      <c r="J2817" s="182">
        <f t="shared" si="1089"/>
        <v>0</v>
      </c>
      <c r="K2817" s="179"/>
      <c r="L2817" s="183">
        <f t="shared" si="1090"/>
        <v>0</v>
      </c>
      <c r="M2817" s="183">
        <f t="shared" si="1090"/>
        <v>0</v>
      </c>
      <c r="N2817" s="184">
        <f t="shared" si="1091"/>
        <v>0</v>
      </c>
      <c r="O2817" s="184">
        <f t="shared" si="1092"/>
        <v>0</v>
      </c>
      <c r="P2817" s="181"/>
      <c r="Q2817" s="199"/>
      <c r="R2817" s="197" t="str">
        <f t="shared" si="1080"/>
        <v/>
      </c>
      <c r="S2817" s="197" t="str">
        <f t="shared" si="1081"/>
        <v/>
      </c>
    </row>
    <row r="2818" spans="1:19" ht="25.5" hidden="1">
      <c r="A2818" s="200">
        <v>92992</v>
      </c>
      <c r="B2818" s="205" t="s">
        <v>230</v>
      </c>
      <c r="C2818" s="127" t="s">
        <v>3070</v>
      </c>
      <c r="D2818" s="121" t="s">
        <v>258</v>
      </c>
      <c r="E2818" s="122">
        <v>49.51</v>
      </c>
      <c r="F2818" s="123">
        <f t="shared" si="1087"/>
        <v>59.69</v>
      </c>
      <c r="G2818" s="206"/>
      <c r="H2818" s="183"/>
      <c r="I2818" s="182">
        <f t="shared" si="1088"/>
        <v>0</v>
      </c>
      <c r="J2818" s="182">
        <f t="shared" si="1089"/>
        <v>0</v>
      </c>
      <c r="K2818" s="179"/>
      <c r="L2818" s="183">
        <f t="shared" si="1090"/>
        <v>0</v>
      </c>
      <c r="M2818" s="183">
        <f t="shared" si="1090"/>
        <v>0</v>
      </c>
      <c r="N2818" s="184">
        <f t="shared" si="1091"/>
        <v>0</v>
      </c>
      <c r="O2818" s="184">
        <f t="shared" si="1092"/>
        <v>0</v>
      </c>
      <c r="P2818" s="181"/>
      <c r="Q2818" s="199"/>
      <c r="R2818" s="197" t="str">
        <f t="shared" si="1080"/>
        <v/>
      </c>
      <c r="S2818" s="197" t="str">
        <f t="shared" si="1081"/>
        <v/>
      </c>
    </row>
    <row r="2819" spans="1:19" ht="25.5" hidden="1">
      <c r="A2819" s="200">
        <v>92994</v>
      </c>
      <c r="B2819" s="205" t="s">
        <v>230</v>
      </c>
      <c r="C2819" s="127" t="s">
        <v>3071</v>
      </c>
      <c r="D2819" s="121" t="s">
        <v>258</v>
      </c>
      <c r="E2819" s="122">
        <v>63.87</v>
      </c>
      <c r="F2819" s="123">
        <f t="shared" si="1087"/>
        <v>77</v>
      </c>
      <c r="G2819" s="206"/>
      <c r="H2819" s="183"/>
      <c r="I2819" s="182">
        <f t="shared" si="1088"/>
        <v>0</v>
      </c>
      <c r="J2819" s="182">
        <f t="shared" si="1089"/>
        <v>0</v>
      </c>
      <c r="K2819" s="179"/>
      <c r="L2819" s="183">
        <f t="shared" si="1090"/>
        <v>0</v>
      </c>
      <c r="M2819" s="183">
        <f t="shared" si="1090"/>
        <v>0</v>
      </c>
      <c r="N2819" s="184">
        <f t="shared" si="1091"/>
        <v>0</v>
      </c>
      <c r="O2819" s="184">
        <f t="shared" si="1092"/>
        <v>0</v>
      </c>
      <c r="P2819" s="181"/>
      <c r="Q2819" s="199"/>
      <c r="R2819" s="197" t="str">
        <f t="shared" si="1080"/>
        <v/>
      </c>
      <c r="S2819" s="197" t="str">
        <f t="shared" si="1081"/>
        <v/>
      </c>
    </row>
    <row r="2820" spans="1:19" ht="25.5" hidden="1">
      <c r="A2820" s="200">
        <v>92996</v>
      </c>
      <c r="B2820" s="205" t="s">
        <v>230</v>
      </c>
      <c r="C2820" s="127" t="s">
        <v>3072</v>
      </c>
      <c r="D2820" s="121" t="s">
        <v>258</v>
      </c>
      <c r="E2820" s="122">
        <v>78.75</v>
      </c>
      <c r="F2820" s="123">
        <f t="shared" si="1087"/>
        <v>94.94</v>
      </c>
      <c r="G2820" s="206"/>
      <c r="H2820" s="183"/>
      <c r="I2820" s="182">
        <f t="shared" si="1088"/>
        <v>0</v>
      </c>
      <c r="J2820" s="182">
        <f t="shared" si="1089"/>
        <v>0</v>
      </c>
      <c r="K2820" s="179"/>
      <c r="L2820" s="183">
        <f t="shared" si="1090"/>
        <v>0</v>
      </c>
      <c r="M2820" s="183">
        <f t="shared" si="1090"/>
        <v>0</v>
      </c>
      <c r="N2820" s="184">
        <f t="shared" si="1091"/>
        <v>0</v>
      </c>
      <c r="O2820" s="184">
        <f t="shared" si="1092"/>
        <v>0</v>
      </c>
      <c r="P2820" s="181"/>
      <c r="Q2820" s="199"/>
      <c r="R2820" s="197" t="str">
        <f t="shared" si="1080"/>
        <v/>
      </c>
      <c r="S2820" s="197" t="str">
        <f t="shared" si="1081"/>
        <v/>
      </c>
    </row>
    <row r="2821" spans="1:19" ht="25.5" hidden="1">
      <c r="A2821" s="200">
        <v>92998</v>
      </c>
      <c r="B2821" s="205" t="s">
        <v>230</v>
      </c>
      <c r="C2821" s="127" t="s">
        <v>3073</v>
      </c>
      <c r="D2821" s="121" t="s">
        <v>258</v>
      </c>
      <c r="E2821" s="122">
        <v>96.24</v>
      </c>
      <c r="F2821" s="123">
        <f t="shared" si="1087"/>
        <v>116.03</v>
      </c>
      <c r="G2821" s="206"/>
      <c r="H2821" s="183"/>
      <c r="I2821" s="182">
        <f t="shared" si="1088"/>
        <v>0</v>
      </c>
      <c r="J2821" s="182">
        <f t="shared" si="1089"/>
        <v>0</v>
      </c>
      <c r="K2821" s="179"/>
      <c r="L2821" s="183">
        <f t="shared" si="1090"/>
        <v>0</v>
      </c>
      <c r="M2821" s="183">
        <f t="shared" si="1090"/>
        <v>0</v>
      </c>
      <c r="N2821" s="184">
        <f t="shared" si="1091"/>
        <v>0</v>
      </c>
      <c r="O2821" s="184">
        <f t="shared" si="1092"/>
        <v>0</v>
      </c>
      <c r="P2821" s="181"/>
      <c r="Q2821" s="199"/>
      <c r="R2821" s="197" t="str">
        <f t="shared" si="1080"/>
        <v/>
      </c>
      <c r="S2821" s="197" t="str">
        <f t="shared" si="1081"/>
        <v/>
      </c>
    </row>
    <row r="2822" spans="1:19" ht="25.5" hidden="1">
      <c r="A2822" s="200">
        <v>93000</v>
      </c>
      <c r="B2822" s="205" t="s">
        <v>230</v>
      </c>
      <c r="C2822" s="127" t="s">
        <v>3074</v>
      </c>
      <c r="D2822" s="121" t="s">
        <v>258</v>
      </c>
      <c r="E2822" s="122">
        <v>126.07</v>
      </c>
      <c r="F2822" s="123">
        <f t="shared" si="1087"/>
        <v>151.99</v>
      </c>
      <c r="G2822" s="206"/>
      <c r="H2822" s="183"/>
      <c r="I2822" s="182">
        <f t="shared" si="1088"/>
        <v>0</v>
      </c>
      <c r="J2822" s="182">
        <f t="shared" si="1089"/>
        <v>0</v>
      </c>
      <c r="K2822" s="179"/>
      <c r="L2822" s="183">
        <f t="shared" si="1090"/>
        <v>0</v>
      </c>
      <c r="M2822" s="183">
        <f t="shared" si="1090"/>
        <v>0</v>
      </c>
      <c r="N2822" s="184">
        <f t="shared" si="1091"/>
        <v>0</v>
      </c>
      <c r="O2822" s="184">
        <f t="shared" si="1092"/>
        <v>0</v>
      </c>
      <c r="P2822" s="181"/>
      <c r="Q2822" s="199"/>
      <c r="R2822" s="197" t="str">
        <f t="shared" si="1080"/>
        <v/>
      </c>
      <c r="S2822" s="197" t="str">
        <f t="shared" si="1081"/>
        <v/>
      </c>
    </row>
    <row r="2823" spans="1:19" ht="25.5" hidden="1">
      <c r="A2823" s="200">
        <v>93002</v>
      </c>
      <c r="B2823" s="205" t="s">
        <v>230</v>
      </c>
      <c r="C2823" s="127" t="s">
        <v>3075</v>
      </c>
      <c r="D2823" s="121" t="s">
        <v>258</v>
      </c>
      <c r="E2823" s="122">
        <v>157.05000000000001</v>
      </c>
      <c r="F2823" s="123">
        <f t="shared" si="1087"/>
        <v>189.34</v>
      </c>
      <c r="G2823" s="206"/>
      <c r="H2823" s="183"/>
      <c r="I2823" s="182">
        <f t="shared" si="1088"/>
        <v>0</v>
      </c>
      <c r="J2823" s="182">
        <f t="shared" si="1089"/>
        <v>0</v>
      </c>
      <c r="K2823" s="179"/>
      <c r="L2823" s="183">
        <f t="shared" si="1090"/>
        <v>0</v>
      </c>
      <c r="M2823" s="183">
        <f t="shared" si="1090"/>
        <v>0</v>
      </c>
      <c r="N2823" s="184">
        <f t="shared" si="1091"/>
        <v>0</v>
      </c>
      <c r="O2823" s="184">
        <f t="shared" si="1092"/>
        <v>0</v>
      </c>
      <c r="P2823" s="181"/>
      <c r="Q2823" s="199"/>
      <c r="R2823" s="197" t="str">
        <f t="shared" si="1080"/>
        <v/>
      </c>
      <c r="S2823" s="197" t="str">
        <f t="shared" si="1081"/>
        <v/>
      </c>
    </row>
    <row r="2824" spans="1:19" hidden="1">
      <c r="A2824" s="200" t="s">
        <v>3076</v>
      </c>
      <c r="B2824" s="205"/>
      <c r="C2824" s="127" t="s">
        <v>3077</v>
      </c>
      <c r="D2824" s="121"/>
      <c r="E2824" s="122"/>
      <c r="F2824" s="123"/>
      <c r="G2824" s="253"/>
      <c r="H2824" s="253"/>
      <c r="I2824" s="254"/>
      <c r="J2824" s="255"/>
      <c r="K2824" s="179"/>
      <c r="L2824" s="253"/>
      <c r="M2824" s="253"/>
      <c r="N2824" s="254"/>
      <c r="O2824" s="255"/>
      <c r="P2824" s="181"/>
      <c r="Q2824" s="198" t="str">
        <f>IF(OR(SUM(J2826:J2857)&gt;0,SUM(O2826:O2857)&gt;0),"xx","")</f>
        <v/>
      </c>
      <c r="R2824" s="197" t="str">
        <f t="shared" si="1080"/>
        <v/>
      </c>
      <c r="S2824" s="197" t="str">
        <f t="shared" si="1081"/>
        <v/>
      </c>
    </row>
    <row r="2825" spans="1:19" hidden="1">
      <c r="A2825" s="200" t="s">
        <v>3078</v>
      </c>
      <c r="B2825" s="205"/>
      <c r="C2825" s="127" t="s">
        <v>3079</v>
      </c>
      <c r="D2825" s="121"/>
      <c r="E2825" s="122"/>
      <c r="F2825" s="123"/>
      <c r="G2825" s="253"/>
      <c r="H2825" s="253"/>
      <c r="I2825" s="254"/>
      <c r="J2825" s="255"/>
      <c r="K2825" s="179"/>
      <c r="L2825" s="253"/>
      <c r="M2825" s="253"/>
      <c r="N2825" s="254"/>
      <c r="O2825" s="255"/>
      <c r="P2825" s="181"/>
      <c r="Q2825" s="198" t="str">
        <f>IF(OR(SUM(J2826:J2841)&gt;0,SUM(O2826:O2841)&gt;0),"xx","")</f>
        <v/>
      </c>
      <c r="R2825" s="197" t="str">
        <f t="shared" si="1080"/>
        <v/>
      </c>
      <c r="S2825" s="197" t="str">
        <f t="shared" si="1081"/>
        <v/>
      </c>
    </row>
    <row r="2826" spans="1:19" ht="25.5" hidden="1">
      <c r="A2826" s="200">
        <v>95777</v>
      </c>
      <c r="B2826" s="205" t="s">
        <v>230</v>
      </c>
      <c r="C2826" s="127" t="s">
        <v>3080</v>
      </c>
      <c r="D2826" s="121" t="s">
        <v>274</v>
      </c>
      <c r="E2826" s="122">
        <v>23.17</v>
      </c>
      <c r="F2826" s="123">
        <f t="shared" ref="F2826:F2841" si="1094">IF(E2826=0,0,ROUND(E2826*(1+E$10)*(1-E$11),2))</f>
        <v>27.93</v>
      </c>
      <c r="G2826" s="206"/>
      <c r="H2826" s="183"/>
      <c r="I2826" s="182">
        <f t="shared" ref="I2826:I2841" si="1095">IF(ISBLANK(E2826),0,ROUND(F2826*G2826,2))</f>
        <v>0</v>
      </c>
      <c r="J2826" s="182">
        <f t="shared" ref="J2826:J2841" si="1096">IF(ISBLANK(G2826),0,ROUND(G2826*H2826,2))</f>
        <v>0</v>
      </c>
      <c r="K2826" s="179"/>
      <c r="L2826" s="183">
        <f t="shared" ref="L2826:M2841" si="1097">G2826</f>
        <v>0</v>
      </c>
      <c r="M2826" s="183">
        <f t="shared" si="1097"/>
        <v>0</v>
      </c>
      <c r="N2826" s="184">
        <f t="shared" ref="N2826:N2841" si="1098">IF(ISBLANK(E2826),0,ROUND(F2826*L2826,2))</f>
        <v>0</v>
      </c>
      <c r="O2826" s="184">
        <f t="shared" ref="O2826:O2841" si="1099">IF(ISBLANK(L2826),0,ROUND(L2826*M2826,2))</f>
        <v>0</v>
      </c>
      <c r="P2826" s="181"/>
      <c r="Q2826" s="199"/>
      <c r="R2826" s="197" t="str">
        <f t="shared" si="1080"/>
        <v/>
      </c>
      <c r="S2826" s="197" t="str">
        <f t="shared" si="1081"/>
        <v/>
      </c>
    </row>
    <row r="2827" spans="1:19" ht="25.5" hidden="1">
      <c r="A2827" s="200">
        <v>95778</v>
      </c>
      <c r="B2827" s="205" t="s">
        <v>230</v>
      </c>
      <c r="C2827" s="127" t="s">
        <v>3081</v>
      </c>
      <c r="D2827" s="121" t="s">
        <v>274</v>
      </c>
      <c r="E2827" s="122">
        <v>23.71</v>
      </c>
      <c r="F2827" s="123">
        <f t="shared" si="1094"/>
        <v>28.58</v>
      </c>
      <c r="G2827" s="206"/>
      <c r="H2827" s="183"/>
      <c r="I2827" s="182">
        <f t="shared" si="1095"/>
        <v>0</v>
      </c>
      <c r="J2827" s="182">
        <f t="shared" si="1096"/>
        <v>0</v>
      </c>
      <c r="K2827" s="179"/>
      <c r="L2827" s="183">
        <f t="shared" si="1097"/>
        <v>0</v>
      </c>
      <c r="M2827" s="183">
        <f t="shared" si="1097"/>
        <v>0</v>
      </c>
      <c r="N2827" s="184">
        <f t="shared" si="1098"/>
        <v>0</v>
      </c>
      <c r="O2827" s="184">
        <f t="shared" si="1099"/>
        <v>0</v>
      </c>
      <c r="P2827" s="181"/>
      <c r="Q2827" s="199"/>
      <c r="R2827" s="197" t="str">
        <f t="shared" si="1080"/>
        <v/>
      </c>
      <c r="S2827" s="197" t="str">
        <f t="shared" si="1081"/>
        <v/>
      </c>
    </row>
    <row r="2828" spans="1:19" ht="25.5" hidden="1">
      <c r="A2828" s="200">
        <v>95779</v>
      </c>
      <c r="B2828" s="205" t="s">
        <v>230</v>
      </c>
      <c r="C2828" s="127" t="s">
        <v>3082</v>
      </c>
      <c r="D2828" s="121" t="s">
        <v>274</v>
      </c>
      <c r="E2828" s="122">
        <v>21.89</v>
      </c>
      <c r="F2828" s="123">
        <f t="shared" si="1094"/>
        <v>26.39</v>
      </c>
      <c r="G2828" s="206"/>
      <c r="H2828" s="183"/>
      <c r="I2828" s="182">
        <f t="shared" si="1095"/>
        <v>0</v>
      </c>
      <c r="J2828" s="182">
        <f t="shared" si="1096"/>
        <v>0</v>
      </c>
      <c r="K2828" s="179"/>
      <c r="L2828" s="183">
        <f t="shared" si="1097"/>
        <v>0</v>
      </c>
      <c r="M2828" s="183">
        <f t="shared" si="1097"/>
        <v>0</v>
      </c>
      <c r="N2828" s="184">
        <f t="shared" si="1098"/>
        <v>0</v>
      </c>
      <c r="O2828" s="184">
        <f t="shared" si="1099"/>
        <v>0</v>
      </c>
      <c r="P2828" s="181"/>
      <c r="Q2828" s="199"/>
      <c r="R2828" s="197" t="str">
        <f t="shared" si="1080"/>
        <v/>
      </c>
      <c r="S2828" s="197" t="str">
        <f t="shared" si="1081"/>
        <v/>
      </c>
    </row>
    <row r="2829" spans="1:19" ht="25.5" hidden="1">
      <c r="A2829" s="200">
        <v>95780</v>
      </c>
      <c r="B2829" s="205" t="s">
        <v>230</v>
      </c>
      <c r="C2829" s="127" t="s">
        <v>3083</v>
      </c>
      <c r="D2829" s="121" t="s">
        <v>274</v>
      </c>
      <c r="E2829" s="122">
        <v>26.24</v>
      </c>
      <c r="F2829" s="123">
        <f t="shared" si="1094"/>
        <v>31.63</v>
      </c>
      <c r="G2829" s="206"/>
      <c r="H2829" s="183"/>
      <c r="I2829" s="182">
        <f t="shared" si="1095"/>
        <v>0</v>
      </c>
      <c r="J2829" s="182">
        <f t="shared" si="1096"/>
        <v>0</v>
      </c>
      <c r="K2829" s="179"/>
      <c r="L2829" s="183">
        <f t="shared" si="1097"/>
        <v>0</v>
      </c>
      <c r="M2829" s="183">
        <f t="shared" si="1097"/>
        <v>0</v>
      </c>
      <c r="N2829" s="184">
        <f t="shared" si="1098"/>
        <v>0</v>
      </c>
      <c r="O2829" s="184">
        <f t="shared" si="1099"/>
        <v>0</v>
      </c>
      <c r="P2829" s="181"/>
      <c r="Q2829" s="199"/>
      <c r="R2829" s="197" t="str">
        <f t="shared" si="1080"/>
        <v/>
      </c>
      <c r="S2829" s="197" t="str">
        <f t="shared" si="1081"/>
        <v/>
      </c>
    </row>
    <row r="2830" spans="1:19" ht="25.5" hidden="1">
      <c r="A2830" s="200">
        <v>95781</v>
      </c>
      <c r="B2830" s="205" t="s">
        <v>230</v>
      </c>
      <c r="C2830" s="127" t="s">
        <v>3084</v>
      </c>
      <c r="D2830" s="121" t="s">
        <v>274</v>
      </c>
      <c r="E2830" s="122">
        <v>26.64</v>
      </c>
      <c r="F2830" s="123">
        <f t="shared" si="1094"/>
        <v>32.119999999999997</v>
      </c>
      <c r="G2830" s="206"/>
      <c r="H2830" s="183"/>
      <c r="I2830" s="182">
        <f t="shared" si="1095"/>
        <v>0</v>
      </c>
      <c r="J2830" s="182">
        <f t="shared" si="1096"/>
        <v>0</v>
      </c>
      <c r="K2830" s="179"/>
      <c r="L2830" s="183">
        <f t="shared" si="1097"/>
        <v>0</v>
      </c>
      <c r="M2830" s="183">
        <f t="shared" si="1097"/>
        <v>0</v>
      </c>
      <c r="N2830" s="184">
        <f t="shared" si="1098"/>
        <v>0</v>
      </c>
      <c r="O2830" s="184">
        <f t="shared" si="1099"/>
        <v>0</v>
      </c>
      <c r="P2830" s="181"/>
      <c r="Q2830" s="199"/>
      <c r="R2830" s="197" t="str">
        <f t="shared" si="1080"/>
        <v/>
      </c>
      <c r="S2830" s="197" t="str">
        <f t="shared" si="1081"/>
        <v/>
      </c>
    </row>
    <row r="2831" spans="1:19" ht="25.5" hidden="1">
      <c r="A2831" s="200">
        <v>95782</v>
      </c>
      <c r="B2831" s="205" t="s">
        <v>230</v>
      </c>
      <c r="C2831" s="127" t="s">
        <v>3085</v>
      </c>
      <c r="D2831" s="121" t="s">
        <v>274</v>
      </c>
      <c r="E2831" s="122">
        <v>27.7</v>
      </c>
      <c r="F2831" s="123">
        <f t="shared" si="1094"/>
        <v>33.4</v>
      </c>
      <c r="G2831" s="206"/>
      <c r="H2831" s="183"/>
      <c r="I2831" s="182">
        <f t="shared" si="1095"/>
        <v>0</v>
      </c>
      <c r="J2831" s="182">
        <f t="shared" si="1096"/>
        <v>0</v>
      </c>
      <c r="K2831" s="179"/>
      <c r="L2831" s="183">
        <f t="shared" si="1097"/>
        <v>0</v>
      </c>
      <c r="M2831" s="183">
        <f t="shared" si="1097"/>
        <v>0</v>
      </c>
      <c r="N2831" s="184">
        <f t="shared" si="1098"/>
        <v>0</v>
      </c>
      <c r="O2831" s="184">
        <f t="shared" si="1099"/>
        <v>0</v>
      </c>
      <c r="P2831" s="181"/>
      <c r="Q2831" s="199"/>
      <c r="R2831" s="197" t="str">
        <f t="shared" si="1080"/>
        <v/>
      </c>
      <c r="S2831" s="197" t="str">
        <f t="shared" si="1081"/>
        <v/>
      </c>
    </row>
    <row r="2832" spans="1:19" ht="25.5" hidden="1">
      <c r="A2832" s="200">
        <v>95785</v>
      </c>
      <c r="B2832" s="205" t="s">
        <v>230</v>
      </c>
      <c r="C2832" s="127" t="s">
        <v>3086</v>
      </c>
      <c r="D2832" s="121" t="s">
        <v>274</v>
      </c>
      <c r="E2832" s="122">
        <v>31.42</v>
      </c>
      <c r="F2832" s="123">
        <f t="shared" si="1094"/>
        <v>37.880000000000003</v>
      </c>
      <c r="G2832" s="206"/>
      <c r="H2832" s="183"/>
      <c r="I2832" s="182">
        <f t="shared" si="1095"/>
        <v>0</v>
      </c>
      <c r="J2832" s="182">
        <f t="shared" si="1096"/>
        <v>0</v>
      </c>
      <c r="K2832" s="179"/>
      <c r="L2832" s="183">
        <f t="shared" si="1097"/>
        <v>0</v>
      </c>
      <c r="M2832" s="183">
        <f t="shared" si="1097"/>
        <v>0</v>
      </c>
      <c r="N2832" s="184">
        <f t="shared" si="1098"/>
        <v>0</v>
      </c>
      <c r="O2832" s="184">
        <f t="shared" si="1099"/>
        <v>0</v>
      </c>
      <c r="P2832" s="181"/>
      <c r="Q2832" s="199"/>
      <c r="R2832" s="197" t="str">
        <f t="shared" si="1080"/>
        <v/>
      </c>
      <c r="S2832" s="197" t="str">
        <f t="shared" si="1081"/>
        <v/>
      </c>
    </row>
    <row r="2833" spans="1:19" ht="25.5" hidden="1">
      <c r="A2833" s="200">
        <v>95787</v>
      </c>
      <c r="B2833" s="205" t="s">
        <v>230</v>
      </c>
      <c r="C2833" s="127" t="s">
        <v>3087</v>
      </c>
      <c r="D2833" s="121" t="s">
        <v>274</v>
      </c>
      <c r="E2833" s="122">
        <v>23.49</v>
      </c>
      <c r="F2833" s="123">
        <f t="shared" si="1094"/>
        <v>28.32</v>
      </c>
      <c r="G2833" s="206"/>
      <c r="H2833" s="183"/>
      <c r="I2833" s="182">
        <f t="shared" si="1095"/>
        <v>0</v>
      </c>
      <c r="J2833" s="182">
        <f t="shared" si="1096"/>
        <v>0</v>
      </c>
      <c r="K2833" s="179"/>
      <c r="L2833" s="183">
        <f t="shared" si="1097"/>
        <v>0</v>
      </c>
      <c r="M2833" s="183">
        <f t="shared" si="1097"/>
        <v>0</v>
      </c>
      <c r="N2833" s="184">
        <f t="shared" si="1098"/>
        <v>0</v>
      </c>
      <c r="O2833" s="184">
        <f t="shared" si="1099"/>
        <v>0</v>
      </c>
      <c r="P2833" s="181"/>
      <c r="Q2833" s="199"/>
      <c r="R2833" s="197" t="str">
        <f t="shared" si="1080"/>
        <v/>
      </c>
      <c r="S2833" s="197" t="str">
        <f t="shared" si="1081"/>
        <v/>
      </c>
    </row>
    <row r="2834" spans="1:19" ht="25.5" hidden="1">
      <c r="A2834" s="200">
        <v>95789</v>
      </c>
      <c r="B2834" s="205" t="s">
        <v>230</v>
      </c>
      <c r="C2834" s="127" t="s">
        <v>3088</v>
      </c>
      <c r="D2834" s="121" t="s">
        <v>274</v>
      </c>
      <c r="E2834" s="122">
        <v>28.91</v>
      </c>
      <c r="F2834" s="123">
        <f t="shared" si="1094"/>
        <v>34.85</v>
      </c>
      <c r="G2834" s="206"/>
      <c r="H2834" s="183"/>
      <c r="I2834" s="182">
        <f t="shared" si="1095"/>
        <v>0</v>
      </c>
      <c r="J2834" s="182">
        <f t="shared" si="1096"/>
        <v>0</v>
      </c>
      <c r="K2834" s="179"/>
      <c r="L2834" s="183">
        <f t="shared" si="1097"/>
        <v>0</v>
      </c>
      <c r="M2834" s="183">
        <f t="shared" si="1097"/>
        <v>0</v>
      </c>
      <c r="N2834" s="184">
        <f t="shared" si="1098"/>
        <v>0</v>
      </c>
      <c r="O2834" s="184">
        <f t="shared" si="1099"/>
        <v>0</v>
      </c>
      <c r="P2834" s="181"/>
      <c r="Q2834" s="199"/>
      <c r="R2834" s="197" t="str">
        <f t="shared" si="1080"/>
        <v/>
      </c>
      <c r="S2834" s="197" t="str">
        <f t="shared" si="1081"/>
        <v/>
      </c>
    </row>
    <row r="2835" spans="1:19" ht="25.5" hidden="1">
      <c r="A2835" s="200">
        <v>95791</v>
      </c>
      <c r="B2835" s="205" t="s">
        <v>230</v>
      </c>
      <c r="C2835" s="127" t="s">
        <v>3089</v>
      </c>
      <c r="D2835" s="121" t="s">
        <v>274</v>
      </c>
      <c r="E2835" s="122">
        <v>36.97</v>
      </c>
      <c r="F2835" s="123">
        <f t="shared" si="1094"/>
        <v>44.57</v>
      </c>
      <c r="G2835" s="206"/>
      <c r="H2835" s="183"/>
      <c r="I2835" s="182">
        <f t="shared" si="1095"/>
        <v>0</v>
      </c>
      <c r="J2835" s="182">
        <f t="shared" si="1096"/>
        <v>0</v>
      </c>
      <c r="K2835" s="179"/>
      <c r="L2835" s="183">
        <f t="shared" si="1097"/>
        <v>0</v>
      </c>
      <c r="M2835" s="183">
        <f t="shared" si="1097"/>
        <v>0</v>
      </c>
      <c r="N2835" s="184">
        <f t="shared" si="1098"/>
        <v>0</v>
      </c>
      <c r="O2835" s="184">
        <f t="shared" si="1099"/>
        <v>0</v>
      </c>
      <c r="P2835" s="181"/>
      <c r="Q2835" s="199"/>
      <c r="R2835" s="197" t="str">
        <f t="shared" si="1080"/>
        <v/>
      </c>
      <c r="S2835" s="197" t="str">
        <f t="shared" si="1081"/>
        <v/>
      </c>
    </row>
    <row r="2836" spans="1:19" ht="25.5" hidden="1">
      <c r="A2836" s="200">
        <v>95795</v>
      </c>
      <c r="B2836" s="205" t="s">
        <v>230</v>
      </c>
      <c r="C2836" s="127" t="s">
        <v>3090</v>
      </c>
      <c r="D2836" s="121" t="s">
        <v>274</v>
      </c>
      <c r="E2836" s="122">
        <v>27.12</v>
      </c>
      <c r="F2836" s="123">
        <f t="shared" si="1094"/>
        <v>32.700000000000003</v>
      </c>
      <c r="G2836" s="206"/>
      <c r="H2836" s="183"/>
      <c r="I2836" s="182">
        <f t="shared" si="1095"/>
        <v>0</v>
      </c>
      <c r="J2836" s="182">
        <f t="shared" si="1096"/>
        <v>0</v>
      </c>
      <c r="K2836" s="179"/>
      <c r="L2836" s="183">
        <f t="shared" si="1097"/>
        <v>0</v>
      </c>
      <c r="M2836" s="183">
        <f t="shared" si="1097"/>
        <v>0</v>
      </c>
      <c r="N2836" s="184">
        <f t="shared" si="1098"/>
        <v>0</v>
      </c>
      <c r="O2836" s="184">
        <f t="shared" si="1099"/>
        <v>0</v>
      </c>
      <c r="P2836" s="181"/>
      <c r="Q2836" s="199"/>
      <c r="R2836" s="197" t="str">
        <f t="shared" si="1080"/>
        <v/>
      </c>
      <c r="S2836" s="197" t="str">
        <f t="shared" si="1081"/>
        <v/>
      </c>
    </row>
    <row r="2837" spans="1:19" ht="25.5" hidden="1">
      <c r="A2837" s="200">
        <v>95796</v>
      </c>
      <c r="B2837" s="205" t="s">
        <v>230</v>
      </c>
      <c r="C2837" s="127" t="s">
        <v>3091</v>
      </c>
      <c r="D2837" s="121" t="s">
        <v>274</v>
      </c>
      <c r="E2837" s="122">
        <v>34.01</v>
      </c>
      <c r="F2837" s="123">
        <f t="shared" si="1094"/>
        <v>41</v>
      </c>
      <c r="G2837" s="206"/>
      <c r="H2837" s="183"/>
      <c r="I2837" s="182">
        <f t="shared" si="1095"/>
        <v>0</v>
      </c>
      <c r="J2837" s="182">
        <f t="shared" si="1096"/>
        <v>0</v>
      </c>
      <c r="K2837" s="179"/>
      <c r="L2837" s="183">
        <f t="shared" si="1097"/>
        <v>0</v>
      </c>
      <c r="M2837" s="183">
        <f t="shared" si="1097"/>
        <v>0</v>
      </c>
      <c r="N2837" s="184">
        <f t="shared" si="1098"/>
        <v>0</v>
      </c>
      <c r="O2837" s="184">
        <f t="shared" si="1099"/>
        <v>0</v>
      </c>
      <c r="P2837" s="181"/>
      <c r="Q2837" s="199"/>
      <c r="R2837" s="197" t="str">
        <f t="shared" si="1080"/>
        <v/>
      </c>
      <c r="S2837" s="197" t="str">
        <f t="shared" si="1081"/>
        <v/>
      </c>
    </row>
    <row r="2838" spans="1:19" ht="25.5" hidden="1">
      <c r="A2838" s="200">
        <v>95797</v>
      </c>
      <c r="B2838" s="205" t="s">
        <v>230</v>
      </c>
      <c r="C2838" s="127" t="s">
        <v>3092</v>
      </c>
      <c r="D2838" s="121" t="s">
        <v>274</v>
      </c>
      <c r="E2838" s="122">
        <v>42.99</v>
      </c>
      <c r="F2838" s="123">
        <f t="shared" si="1094"/>
        <v>51.83</v>
      </c>
      <c r="G2838" s="206"/>
      <c r="H2838" s="183"/>
      <c r="I2838" s="182">
        <f t="shared" si="1095"/>
        <v>0</v>
      </c>
      <c r="J2838" s="182">
        <f t="shared" si="1096"/>
        <v>0</v>
      </c>
      <c r="K2838" s="179"/>
      <c r="L2838" s="183">
        <f t="shared" si="1097"/>
        <v>0</v>
      </c>
      <c r="M2838" s="183">
        <f t="shared" si="1097"/>
        <v>0</v>
      </c>
      <c r="N2838" s="184">
        <f t="shared" si="1098"/>
        <v>0</v>
      </c>
      <c r="O2838" s="184">
        <f t="shared" si="1099"/>
        <v>0</v>
      </c>
      <c r="P2838" s="181"/>
      <c r="Q2838" s="199"/>
      <c r="R2838" s="197" t="str">
        <f t="shared" si="1080"/>
        <v/>
      </c>
      <c r="S2838" s="197" t="str">
        <f t="shared" si="1081"/>
        <v/>
      </c>
    </row>
    <row r="2839" spans="1:19" ht="25.5" hidden="1">
      <c r="A2839" s="200">
        <v>95801</v>
      </c>
      <c r="B2839" s="205" t="s">
        <v>230</v>
      </c>
      <c r="C2839" s="127" t="s">
        <v>3093</v>
      </c>
      <c r="D2839" s="121" t="s">
        <v>274</v>
      </c>
      <c r="E2839" s="122">
        <v>32.479999999999997</v>
      </c>
      <c r="F2839" s="123">
        <f t="shared" si="1094"/>
        <v>39.159999999999997</v>
      </c>
      <c r="G2839" s="206"/>
      <c r="H2839" s="183"/>
      <c r="I2839" s="182">
        <f t="shared" si="1095"/>
        <v>0</v>
      </c>
      <c r="J2839" s="182">
        <f t="shared" si="1096"/>
        <v>0</v>
      </c>
      <c r="K2839" s="179"/>
      <c r="L2839" s="183">
        <f t="shared" si="1097"/>
        <v>0</v>
      </c>
      <c r="M2839" s="183">
        <f t="shared" si="1097"/>
        <v>0</v>
      </c>
      <c r="N2839" s="184">
        <f t="shared" si="1098"/>
        <v>0</v>
      </c>
      <c r="O2839" s="184">
        <f t="shared" si="1099"/>
        <v>0</v>
      </c>
      <c r="P2839" s="181"/>
      <c r="Q2839" s="199"/>
      <c r="R2839" s="197" t="str">
        <f t="shared" si="1080"/>
        <v/>
      </c>
      <c r="S2839" s="197" t="str">
        <f t="shared" si="1081"/>
        <v/>
      </c>
    </row>
    <row r="2840" spans="1:19" ht="25.5" hidden="1">
      <c r="A2840" s="200">
        <v>95802</v>
      </c>
      <c r="B2840" s="205" t="s">
        <v>230</v>
      </c>
      <c r="C2840" s="127" t="s">
        <v>3094</v>
      </c>
      <c r="D2840" s="121" t="s">
        <v>274</v>
      </c>
      <c r="E2840" s="122">
        <v>36.19</v>
      </c>
      <c r="F2840" s="123">
        <f t="shared" si="1094"/>
        <v>43.63</v>
      </c>
      <c r="G2840" s="206"/>
      <c r="H2840" s="183"/>
      <c r="I2840" s="182">
        <f t="shared" si="1095"/>
        <v>0</v>
      </c>
      <c r="J2840" s="182">
        <f t="shared" si="1096"/>
        <v>0</v>
      </c>
      <c r="K2840" s="179"/>
      <c r="L2840" s="183">
        <f t="shared" si="1097"/>
        <v>0</v>
      </c>
      <c r="M2840" s="183">
        <f t="shared" si="1097"/>
        <v>0</v>
      </c>
      <c r="N2840" s="184">
        <f t="shared" si="1098"/>
        <v>0</v>
      </c>
      <c r="O2840" s="184">
        <f t="shared" si="1099"/>
        <v>0</v>
      </c>
      <c r="P2840" s="181"/>
      <c r="Q2840" s="199"/>
      <c r="R2840" s="197" t="str">
        <f t="shared" si="1080"/>
        <v/>
      </c>
      <c r="S2840" s="197" t="str">
        <f t="shared" si="1081"/>
        <v/>
      </c>
    </row>
    <row r="2841" spans="1:19" ht="25.5" hidden="1">
      <c r="A2841" s="200">
        <v>95803</v>
      </c>
      <c r="B2841" s="205" t="s">
        <v>230</v>
      </c>
      <c r="C2841" s="127" t="s">
        <v>3095</v>
      </c>
      <c r="D2841" s="121" t="s">
        <v>274</v>
      </c>
      <c r="E2841" s="122">
        <v>47.65</v>
      </c>
      <c r="F2841" s="123">
        <f t="shared" si="1094"/>
        <v>57.45</v>
      </c>
      <c r="G2841" s="206"/>
      <c r="H2841" s="183"/>
      <c r="I2841" s="182">
        <f t="shared" si="1095"/>
        <v>0</v>
      </c>
      <c r="J2841" s="182">
        <f t="shared" si="1096"/>
        <v>0</v>
      </c>
      <c r="K2841" s="179"/>
      <c r="L2841" s="183">
        <f t="shared" si="1097"/>
        <v>0</v>
      </c>
      <c r="M2841" s="183">
        <f t="shared" si="1097"/>
        <v>0</v>
      </c>
      <c r="N2841" s="184">
        <f t="shared" si="1098"/>
        <v>0</v>
      </c>
      <c r="O2841" s="184">
        <f t="shared" si="1099"/>
        <v>0</v>
      </c>
      <c r="P2841" s="181"/>
      <c r="Q2841" s="199"/>
      <c r="R2841" s="197" t="str">
        <f t="shared" si="1080"/>
        <v/>
      </c>
      <c r="S2841" s="197" t="str">
        <f t="shared" si="1081"/>
        <v/>
      </c>
    </row>
    <row r="2842" spans="1:19" hidden="1">
      <c r="A2842" s="200" t="s">
        <v>3096</v>
      </c>
      <c r="B2842" s="205"/>
      <c r="C2842" s="127" t="s">
        <v>3097</v>
      </c>
      <c r="D2842" s="121"/>
      <c r="E2842" s="122"/>
      <c r="F2842" s="123"/>
      <c r="G2842" s="253"/>
      <c r="H2842" s="253"/>
      <c r="I2842" s="254"/>
      <c r="J2842" s="255"/>
      <c r="K2842" s="179"/>
      <c r="L2842" s="253"/>
      <c r="M2842" s="253"/>
      <c r="N2842" s="254"/>
      <c r="O2842" s="255"/>
      <c r="P2842" s="181"/>
      <c r="Q2842" s="198" t="str">
        <f>IF(OR(SUM(J2843:J2857)&gt;0,SUM(O2843:O2857)&gt;0),"xx","")</f>
        <v/>
      </c>
      <c r="R2842" s="197" t="str">
        <f t="shared" si="1080"/>
        <v/>
      </c>
      <c r="S2842" s="197" t="str">
        <f t="shared" si="1081"/>
        <v/>
      </c>
    </row>
    <row r="2843" spans="1:19" ht="25.5" hidden="1">
      <c r="A2843" s="200">
        <v>95804</v>
      </c>
      <c r="B2843" s="205" t="s">
        <v>230</v>
      </c>
      <c r="C2843" s="127" t="s">
        <v>3098</v>
      </c>
      <c r="D2843" s="121" t="s">
        <v>274</v>
      </c>
      <c r="E2843" s="122">
        <v>20.04</v>
      </c>
      <c r="F2843" s="123">
        <f t="shared" ref="F2843:F2857" si="1100">IF(E2843=0,0,ROUND(E2843*(1+E$10)*(1-E$11),2))</f>
        <v>24.16</v>
      </c>
      <c r="G2843" s="206"/>
      <c r="H2843" s="183"/>
      <c r="I2843" s="182">
        <f t="shared" ref="I2843:I2857" si="1101">IF(ISBLANK(E2843),0,ROUND(F2843*G2843,2))</f>
        <v>0</v>
      </c>
      <c r="J2843" s="182">
        <f t="shared" ref="J2843:J2857" si="1102">IF(ISBLANK(G2843),0,ROUND(G2843*H2843,2))</f>
        <v>0</v>
      </c>
      <c r="K2843" s="179"/>
      <c r="L2843" s="183">
        <f t="shared" ref="L2843:M2857" si="1103">G2843</f>
        <v>0</v>
      </c>
      <c r="M2843" s="183">
        <f t="shared" si="1103"/>
        <v>0</v>
      </c>
      <c r="N2843" s="184">
        <f t="shared" ref="N2843:N2857" si="1104">IF(ISBLANK(E2843),0,ROUND(F2843*L2843,2))</f>
        <v>0</v>
      </c>
      <c r="O2843" s="184">
        <f t="shared" ref="O2843:O2857" si="1105">IF(ISBLANK(L2843),0,ROUND(L2843*M2843,2))</f>
        <v>0</v>
      </c>
      <c r="P2843" s="181"/>
      <c r="Q2843" s="199"/>
      <c r="R2843" s="197" t="str">
        <f t="shared" si="1080"/>
        <v/>
      </c>
      <c r="S2843" s="197" t="str">
        <f t="shared" si="1081"/>
        <v/>
      </c>
    </row>
    <row r="2844" spans="1:19" ht="25.5" hidden="1">
      <c r="A2844" s="200">
        <v>95805</v>
      </c>
      <c r="B2844" s="205" t="s">
        <v>230</v>
      </c>
      <c r="C2844" s="127" t="s">
        <v>3099</v>
      </c>
      <c r="D2844" s="121" t="s">
        <v>274</v>
      </c>
      <c r="E2844" s="122">
        <v>20.23</v>
      </c>
      <c r="F2844" s="123">
        <f t="shared" si="1100"/>
        <v>24.39</v>
      </c>
      <c r="G2844" s="206"/>
      <c r="H2844" s="183"/>
      <c r="I2844" s="182">
        <f t="shared" si="1101"/>
        <v>0</v>
      </c>
      <c r="J2844" s="182">
        <f t="shared" si="1102"/>
        <v>0</v>
      </c>
      <c r="K2844" s="179"/>
      <c r="L2844" s="183">
        <f t="shared" si="1103"/>
        <v>0</v>
      </c>
      <c r="M2844" s="183">
        <f t="shared" si="1103"/>
        <v>0</v>
      </c>
      <c r="N2844" s="184">
        <f t="shared" si="1104"/>
        <v>0</v>
      </c>
      <c r="O2844" s="184">
        <f t="shared" si="1105"/>
        <v>0</v>
      </c>
      <c r="P2844" s="181"/>
      <c r="Q2844" s="199"/>
      <c r="R2844" s="197" t="str">
        <f t="shared" si="1080"/>
        <v/>
      </c>
      <c r="S2844" s="197" t="str">
        <f t="shared" si="1081"/>
        <v/>
      </c>
    </row>
    <row r="2845" spans="1:19" ht="25.5" hidden="1">
      <c r="A2845" s="200">
        <v>95806</v>
      </c>
      <c r="B2845" s="205" t="s">
        <v>230</v>
      </c>
      <c r="C2845" s="127" t="s">
        <v>3100</v>
      </c>
      <c r="D2845" s="121" t="s">
        <v>274</v>
      </c>
      <c r="E2845" s="122">
        <v>20.87</v>
      </c>
      <c r="F2845" s="123">
        <f t="shared" si="1100"/>
        <v>25.16</v>
      </c>
      <c r="G2845" s="206"/>
      <c r="H2845" s="183"/>
      <c r="I2845" s="182">
        <f t="shared" si="1101"/>
        <v>0</v>
      </c>
      <c r="J2845" s="182">
        <f t="shared" si="1102"/>
        <v>0</v>
      </c>
      <c r="K2845" s="179"/>
      <c r="L2845" s="183">
        <f t="shared" si="1103"/>
        <v>0</v>
      </c>
      <c r="M2845" s="183">
        <f t="shared" si="1103"/>
        <v>0</v>
      </c>
      <c r="N2845" s="184">
        <f t="shared" si="1104"/>
        <v>0</v>
      </c>
      <c r="O2845" s="184">
        <f t="shared" si="1105"/>
        <v>0</v>
      </c>
      <c r="P2845" s="181"/>
      <c r="Q2845" s="199"/>
      <c r="R2845" s="197" t="str">
        <f t="shared" si="1080"/>
        <v/>
      </c>
      <c r="S2845" s="197" t="str">
        <f t="shared" si="1081"/>
        <v/>
      </c>
    </row>
    <row r="2846" spans="1:19" ht="25.5" hidden="1">
      <c r="A2846" s="200">
        <v>95807</v>
      </c>
      <c r="B2846" s="205" t="s">
        <v>230</v>
      </c>
      <c r="C2846" s="127" t="s">
        <v>3101</v>
      </c>
      <c r="D2846" s="121" t="s">
        <v>274</v>
      </c>
      <c r="E2846" s="122">
        <v>23.05</v>
      </c>
      <c r="F2846" s="123">
        <f t="shared" si="1100"/>
        <v>27.79</v>
      </c>
      <c r="G2846" s="206"/>
      <c r="H2846" s="183"/>
      <c r="I2846" s="182">
        <f t="shared" si="1101"/>
        <v>0</v>
      </c>
      <c r="J2846" s="182">
        <f t="shared" si="1102"/>
        <v>0</v>
      </c>
      <c r="K2846" s="179"/>
      <c r="L2846" s="183">
        <f t="shared" si="1103"/>
        <v>0</v>
      </c>
      <c r="M2846" s="183">
        <f t="shared" si="1103"/>
        <v>0</v>
      </c>
      <c r="N2846" s="184">
        <f t="shared" si="1104"/>
        <v>0</v>
      </c>
      <c r="O2846" s="184">
        <f t="shared" si="1105"/>
        <v>0</v>
      </c>
      <c r="P2846" s="181"/>
      <c r="Q2846" s="199"/>
      <c r="R2846" s="197" t="str">
        <f t="shared" si="1080"/>
        <v/>
      </c>
      <c r="S2846" s="197" t="str">
        <f t="shared" si="1081"/>
        <v/>
      </c>
    </row>
    <row r="2847" spans="1:19" ht="25.5" hidden="1">
      <c r="A2847" s="200">
        <v>95808</v>
      </c>
      <c r="B2847" s="205" t="s">
        <v>230</v>
      </c>
      <c r="C2847" s="127" t="s">
        <v>3102</v>
      </c>
      <c r="D2847" s="121" t="s">
        <v>274</v>
      </c>
      <c r="E2847" s="122">
        <v>23.62</v>
      </c>
      <c r="F2847" s="123">
        <f t="shared" si="1100"/>
        <v>28.48</v>
      </c>
      <c r="G2847" s="206"/>
      <c r="H2847" s="183"/>
      <c r="I2847" s="182">
        <f t="shared" si="1101"/>
        <v>0</v>
      </c>
      <c r="J2847" s="182">
        <f t="shared" si="1102"/>
        <v>0</v>
      </c>
      <c r="K2847" s="179"/>
      <c r="L2847" s="183">
        <f t="shared" si="1103"/>
        <v>0</v>
      </c>
      <c r="M2847" s="183">
        <f t="shared" si="1103"/>
        <v>0</v>
      </c>
      <c r="N2847" s="184">
        <f t="shared" si="1104"/>
        <v>0</v>
      </c>
      <c r="O2847" s="184">
        <f t="shared" si="1105"/>
        <v>0</v>
      </c>
      <c r="P2847" s="181"/>
      <c r="Q2847" s="199"/>
      <c r="R2847" s="197" t="str">
        <f t="shared" si="1080"/>
        <v/>
      </c>
      <c r="S2847" s="197" t="str">
        <f t="shared" si="1081"/>
        <v/>
      </c>
    </row>
    <row r="2848" spans="1:19" ht="25.5" hidden="1">
      <c r="A2848" s="200">
        <v>95809</v>
      </c>
      <c r="B2848" s="205" t="s">
        <v>230</v>
      </c>
      <c r="C2848" s="127" t="s">
        <v>3103</v>
      </c>
      <c r="D2848" s="121" t="s">
        <v>274</v>
      </c>
      <c r="E2848" s="122">
        <v>25.91</v>
      </c>
      <c r="F2848" s="123">
        <f t="shared" si="1100"/>
        <v>31.24</v>
      </c>
      <c r="G2848" s="206"/>
      <c r="H2848" s="183"/>
      <c r="I2848" s="182">
        <f t="shared" si="1101"/>
        <v>0</v>
      </c>
      <c r="J2848" s="182">
        <f t="shared" si="1102"/>
        <v>0</v>
      </c>
      <c r="K2848" s="179"/>
      <c r="L2848" s="183">
        <f t="shared" si="1103"/>
        <v>0</v>
      </c>
      <c r="M2848" s="183">
        <f t="shared" si="1103"/>
        <v>0</v>
      </c>
      <c r="N2848" s="184">
        <f t="shared" si="1104"/>
        <v>0</v>
      </c>
      <c r="O2848" s="184">
        <f t="shared" si="1105"/>
        <v>0</v>
      </c>
      <c r="P2848" s="181"/>
      <c r="Q2848" s="199"/>
      <c r="R2848" s="197" t="str">
        <f t="shared" ref="R2848:R2911" si="1106">IF(Q2848="X","x",IF(Q2848="xx","x",IF(O2848&gt;0,"x","")))</f>
        <v/>
      </c>
      <c r="S2848" s="197" t="str">
        <f t="shared" si="1081"/>
        <v/>
      </c>
    </row>
    <row r="2849" spans="1:19" ht="25.5" hidden="1">
      <c r="A2849" s="200">
        <v>95810</v>
      </c>
      <c r="B2849" s="205" t="s">
        <v>230</v>
      </c>
      <c r="C2849" s="127" t="s">
        <v>3104</v>
      </c>
      <c r="D2849" s="121" t="s">
        <v>274</v>
      </c>
      <c r="E2849" s="122">
        <v>12.35</v>
      </c>
      <c r="F2849" s="123">
        <f t="shared" si="1100"/>
        <v>14.89</v>
      </c>
      <c r="G2849" s="206"/>
      <c r="H2849" s="183"/>
      <c r="I2849" s="182">
        <f t="shared" si="1101"/>
        <v>0</v>
      </c>
      <c r="J2849" s="182">
        <f t="shared" si="1102"/>
        <v>0</v>
      </c>
      <c r="K2849" s="179"/>
      <c r="L2849" s="183">
        <f t="shared" si="1103"/>
        <v>0</v>
      </c>
      <c r="M2849" s="183">
        <f t="shared" si="1103"/>
        <v>0</v>
      </c>
      <c r="N2849" s="184">
        <f t="shared" si="1104"/>
        <v>0</v>
      </c>
      <c r="O2849" s="184">
        <f t="shared" si="1105"/>
        <v>0</v>
      </c>
      <c r="P2849" s="181"/>
      <c r="Q2849" s="199"/>
      <c r="R2849" s="197" t="str">
        <f t="shared" si="1106"/>
        <v/>
      </c>
      <c r="S2849" s="197" t="str">
        <f t="shared" ref="S2849:S2912" si="1107">IF(Q2849="X","x",IF(Q2849="xx","x",IF(OR(J2849&gt;0,O2849&gt;0),"x","")))</f>
        <v/>
      </c>
    </row>
    <row r="2850" spans="1:19" ht="25.5" hidden="1">
      <c r="A2850" s="200">
        <v>95811</v>
      </c>
      <c r="B2850" s="205" t="s">
        <v>230</v>
      </c>
      <c r="C2850" s="127" t="s">
        <v>3105</v>
      </c>
      <c r="D2850" s="121" t="s">
        <v>274</v>
      </c>
      <c r="E2850" s="122">
        <v>12.91</v>
      </c>
      <c r="F2850" s="123">
        <f t="shared" si="1100"/>
        <v>15.56</v>
      </c>
      <c r="G2850" s="206"/>
      <c r="H2850" s="183"/>
      <c r="I2850" s="182">
        <f t="shared" si="1101"/>
        <v>0</v>
      </c>
      <c r="J2850" s="182">
        <f t="shared" si="1102"/>
        <v>0</v>
      </c>
      <c r="K2850" s="179"/>
      <c r="L2850" s="183">
        <f t="shared" si="1103"/>
        <v>0</v>
      </c>
      <c r="M2850" s="183">
        <f t="shared" si="1103"/>
        <v>0</v>
      </c>
      <c r="N2850" s="184">
        <f t="shared" si="1104"/>
        <v>0</v>
      </c>
      <c r="O2850" s="184">
        <f t="shared" si="1105"/>
        <v>0</v>
      </c>
      <c r="P2850" s="181"/>
      <c r="Q2850" s="199"/>
      <c r="R2850" s="197" t="str">
        <f t="shared" si="1106"/>
        <v/>
      </c>
      <c r="S2850" s="197" t="str">
        <f t="shared" si="1107"/>
        <v/>
      </c>
    </row>
    <row r="2851" spans="1:19" ht="25.5" hidden="1">
      <c r="A2851" s="200">
        <v>95812</v>
      </c>
      <c r="B2851" s="205" t="s">
        <v>230</v>
      </c>
      <c r="C2851" s="127" t="s">
        <v>3106</v>
      </c>
      <c r="D2851" s="121" t="s">
        <v>274</v>
      </c>
      <c r="E2851" s="122">
        <v>15.2</v>
      </c>
      <c r="F2851" s="123">
        <f t="shared" si="1100"/>
        <v>18.329999999999998</v>
      </c>
      <c r="G2851" s="206"/>
      <c r="H2851" s="183"/>
      <c r="I2851" s="182">
        <f t="shared" si="1101"/>
        <v>0</v>
      </c>
      <c r="J2851" s="182">
        <f t="shared" si="1102"/>
        <v>0</v>
      </c>
      <c r="K2851" s="179"/>
      <c r="L2851" s="183">
        <f t="shared" si="1103"/>
        <v>0</v>
      </c>
      <c r="M2851" s="183">
        <f t="shared" si="1103"/>
        <v>0</v>
      </c>
      <c r="N2851" s="184">
        <f t="shared" si="1104"/>
        <v>0</v>
      </c>
      <c r="O2851" s="184">
        <f t="shared" si="1105"/>
        <v>0</v>
      </c>
      <c r="P2851" s="181"/>
      <c r="Q2851" s="199"/>
      <c r="R2851" s="197" t="str">
        <f t="shared" si="1106"/>
        <v/>
      </c>
      <c r="S2851" s="197" t="str">
        <f t="shared" si="1107"/>
        <v/>
      </c>
    </row>
    <row r="2852" spans="1:19" ht="25.5" hidden="1">
      <c r="A2852" s="200">
        <v>95813</v>
      </c>
      <c r="B2852" s="205" t="s">
        <v>230</v>
      </c>
      <c r="C2852" s="127" t="s">
        <v>3107</v>
      </c>
      <c r="D2852" s="121" t="s">
        <v>274</v>
      </c>
      <c r="E2852" s="122">
        <v>14.91</v>
      </c>
      <c r="F2852" s="123">
        <f t="shared" si="1100"/>
        <v>17.98</v>
      </c>
      <c r="G2852" s="206"/>
      <c r="H2852" s="183"/>
      <c r="I2852" s="182">
        <f t="shared" si="1101"/>
        <v>0</v>
      </c>
      <c r="J2852" s="182">
        <f t="shared" si="1102"/>
        <v>0</v>
      </c>
      <c r="K2852" s="179"/>
      <c r="L2852" s="183">
        <f t="shared" si="1103"/>
        <v>0</v>
      </c>
      <c r="M2852" s="183">
        <f t="shared" si="1103"/>
        <v>0</v>
      </c>
      <c r="N2852" s="184">
        <f t="shared" si="1104"/>
        <v>0</v>
      </c>
      <c r="O2852" s="184">
        <f t="shared" si="1105"/>
        <v>0</v>
      </c>
      <c r="P2852" s="181"/>
      <c r="Q2852" s="199"/>
      <c r="R2852" s="197" t="str">
        <f t="shared" si="1106"/>
        <v/>
      </c>
      <c r="S2852" s="197" t="str">
        <f t="shared" si="1107"/>
        <v/>
      </c>
    </row>
    <row r="2853" spans="1:19" ht="25.5" hidden="1">
      <c r="A2853" s="200">
        <v>95814</v>
      </c>
      <c r="B2853" s="205" t="s">
        <v>230</v>
      </c>
      <c r="C2853" s="127" t="s">
        <v>3108</v>
      </c>
      <c r="D2853" s="121" t="s">
        <v>274</v>
      </c>
      <c r="E2853" s="122">
        <v>15.76</v>
      </c>
      <c r="F2853" s="123">
        <f t="shared" si="1100"/>
        <v>19</v>
      </c>
      <c r="G2853" s="206"/>
      <c r="H2853" s="183"/>
      <c r="I2853" s="182">
        <f t="shared" si="1101"/>
        <v>0</v>
      </c>
      <c r="J2853" s="182">
        <f t="shared" si="1102"/>
        <v>0</v>
      </c>
      <c r="K2853" s="179"/>
      <c r="L2853" s="183">
        <f t="shared" si="1103"/>
        <v>0</v>
      </c>
      <c r="M2853" s="183">
        <f t="shared" si="1103"/>
        <v>0</v>
      </c>
      <c r="N2853" s="184">
        <f t="shared" si="1104"/>
        <v>0</v>
      </c>
      <c r="O2853" s="184">
        <f t="shared" si="1105"/>
        <v>0</v>
      </c>
      <c r="P2853" s="181"/>
      <c r="Q2853" s="199"/>
      <c r="R2853" s="197" t="str">
        <f t="shared" si="1106"/>
        <v/>
      </c>
      <c r="S2853" s="197" t="str">
        <f t="shared" si="1107"/>
        <v/>
      </c>
    </row>
    <row r="2854" spans="1:19" ht="25.5" hidden="1">
      <c r="A2854" s="200">
        <v>95815</v>
      </c>
      <c r="B2854" s="205" t="s">
        <v>230</v>
      </c>
      <c r="C2854" s="127" t="s">
        <v>3109</v>
      </c>
      <c r="D2854" s="121" t="s">
        <v>274</v>
      </c>
      <c r="E2854" s="122">
        <v>20.149999999999999</v>
      </c>
      <c r="F2854" s="123">
        <f t="shared" si="1100"/>
        <v>24.29</v>
      </c>
      <c r="G2854" s="206"/>
      <c r="H2854" s="183"/>
      <c r="I2854" s="182">
        <f t="shared" si="1101"/>
        <v>0</v>
      </c>
      <c r="J2854" s="182">
        <f t="shared" si="1102"/>
        <v>0</v>
      </c>
      <c r="K2854" s="179"/>
      <c r="L2854" s="183">
        <f t="shared" si="1103"/>
        <v>0</v>
      </c>
      <c r="M2854" s="183">
        <f t="shared" si="1103"/>
        <v>0</v>
      </c>
      <c r="N2854" s="184">
        <f t="shared" si="1104"/>
        <v>0</v>
      </c>
      <c r="O2854" s="184">
        <f t="shared" si="1105"/>
        <v>0</v>
      </c>
      <c r="P2854" s="181"/>
      <c r="Q2854" s="199"/>
      <c r="R2854" s="197" t="str">
        <f t="shared" si="1106"/>
        <v/>
      </c>
      <c r="S2854" s="197" t="str">
        <f t="shared" si="1107"/>
        <v/>
      </c>
    </row>
    <row r="2855" spans="1:19" ht="25.5" hidden="1">
      <c r="A2855" s="200">
        <v>95816</v>
      </c>
      <c r="B2855" s="205" t="s">
        <v>230</v>
      </c>
      <c r="C2855" s="127" t="s">
        <v>3110</v>
      </c>
      <c r="D2855" s="121" t="s">
        <v>274</v>
      </c>
      <c r="E2855" s="122">
        <v>28.38</v>
      </c>
      <c r="F2855" s="123">
        <f t="shared" si="1100"/>
        <v>34.21</v>
      </c>
      <c r="G2855" s="206"/>
      <c r="H2855" s="183"/>
      <c r="I2855" s="182">
        <f t="shared" si="1101"/>
        <v>0</v>
      </c>
      <c r="J2855" s="182">
        <f t="shared" si="1102"/>
        <v>0</v>
      </c>
      <c r="K2855" s="179"/>
      <c r="L2855" s="183">
        <f t="shared" si="1103"/>
        <v>0</v>
      </c>
      <c r="M2855" s="183">
        <f t="shared" si="1103"/>
        <v>0</v>
      </c>
      <c r="N2855" s="184">
        <f t="shared" si="1104"/>
        <v>0</v>
      </c>
      <c r="O2855" s="184">
        <f t="shared" si="1105"/>
        <v>0</v>
      </c>
      <c r="P2855" s="181"/>
      <c r="Q2855" s="199"/>
      <c r="R2855" s="197" t="str">
        <f t="shared" si="1106"/>
        <v/>
      </c>
      <c r="S2855" s="197" t="str">
        <f t="shared" si="1107"/>
        <v/>
      </c>
    </row>
    <row r="2856" spans="1:19" ht="25.5" hidden="1">
      <c r="A2856" s="200">
        <v>95817</v>
      </c>
      <c r="B2856" s="205" t="s">
        <v>230</v>
      </c>
      <c r="C2856" s="127" t="s">
        <v>3111</v>
      </c>
      <c r="D2856" s="121" t="s">
        <v>274</v>
      </c>
      <c r="E2856" s="122">
        <v>29.14</v>
      </c>
      <c r="F2856" s="123">
        <f t="shared" si="1100"/>
        <v>35.130000000000003</v>
      </c>
      <c r="G2856" s="206"/>
      <c r="H2856" s="183"/>
      <c r="I2856" s="182">
        <f t="shared" si="1101"/>
        <v>0</v>
      </c>
      <c r="J2856" s="182">
        <f t="shared" si="1102"/>
        <v>0</v>
      </c>
      <c r="K2856" s="179"/>
      <c r="L2856" s="183">
        <f t="shared" si="1103"/>
        <v>0</v>
      </c>
      <c r="M2856" s="183">
        <f t="shared" si="1103"/>
        <v>0</v>
      </c>
      <c r="N2856" s="184">
        <f t="shared" si="1104"/>
        <v>0</v>
      </c>
      <c r="O2856" s="184">
        <f t="shared" si="1105"/>
        <v>0</v>
      </c>
      <c r="P2856" s="181"/>
      <c r="Q2856" s="199"/>
      <c r="R2856" s="197" t="str">
        <f t="shared" si="1106"/>
        <v/>
      </c>
      <c r="S2856" s="197" t="str">
        <f t="shared" si="1107"/>
        <v/>
      </c>
    </row>
    <row r="2857" spans="1:19" ht="25.5" hidden="1">
      <c r="A2857" s="200">
        <v>95818</v>
      </c>
      <c r="B2857" s="205" t="s">
        <v>230</v>
      </c>
      <c r="C2857" s="127" t="s">
        <v>3112</v>
      </c>
      <c r="D2857" s="121" t="s">
        <v>274</v>
      </c>
      <c r="E2857" s="122">
        <v>35.049999999999997</v>
      </c>
      <c r="F2857" s="123">
        <f t="shared" si="1100"/>
        <v>42.26</v>
      </c>
      <c r="G2857" s="206"/>
      <c r="H2857" s="183"/>
      <c r="I2857" s="182">
        <f t="shared" si="1101"/>
        <v>0</v>
      </c>
      <c r="J2857" s="182">
        <f t="shared" si="1102"/>
        <v>0</v>
      </c>
      <c r="K2857" s="179"/>
      <c r="L2857" s="183">
        <f t="shared" si="1103"/>
        <v>0</v>
      </c>
      <c r="M2857" s="183">
        <f t="shared" si="1103"/>
        <v>0</v>
      </c>
      <c r="N2857" s="184">
        <f t="shared" si="1104"/>
        <v>0</v>
      </c>
      <c r="O2857" s="184">
        <f t="shared" si="1105"/>
        <v>0</v>
      </c>
      <c r="P2857" s="181"/>
      <c r="Q2857" s="199"/>
      <c r="R2857" s="197" t="str">
        <f t="shared" si="1106"/>
        <v/>
      </c>
      <c r="S2857" s="197" t="str">
        <f t="shared" si="1107"/>
        <v/>
      </c>
    </row>
    <row r="2858" spans="1:19" hidden="1">
      <c r="A2858" s="200" t="s">
        <v>3113</v>
      </c>
      <c r="B2858" s="205"/>
      <c r="C2858" s="127" t="s">
        <v>3114</v>
      </c>
      <c r="D2858" s="121"/>
      <c r="E2858" s="122"/>
      <c r="F2858" s="123"/>
      <c r="G2858" s="253"/>
      <c r="H2858" s="253"/>
      <c r="I2858" s="254"/>
      <c r="J2858" s="255"/>
      <c r="K2858" s="179"/>
      <c r="L2858" s="253"/>
      <c r="M2858" s="253"/>
      <c r="N2858" s="254"/>
      <c r="O2858" s="255"/>
      <c r="P2858" s="181"/>
      <c r="Q2858" s="198" t="str">
        <f>IF(OR(SUM(J2858:J2858)&gt;0,SUM(O2858:O2858)&gt;0),"xx","")</f>
        <v/>
      </c>
      <c r="R2858" s="197" t="str">
        <f t="shared" si="1106"/>
        <v/>
      </c>
      <c r="S2858" s="197" t="str">
        <f t="shared" si="1107"/>
        <v/>
      </c>
    </row>
    <row r="2859" spans="1:19">
      <c r="A2859" s="200" t="s">
        <v>3115</v>
      </c>
      <c r="B2859" s="205"/>
      <c r="C2859" s="127" t="s">
        <v>173</v>
      </c>
      <c r="D2859" s="121"/>
      <c r="E2859" s="122"/>
      <c r="F2859" s="123"/>
      <c r="G2859" s="253"/>
      <c r="H2859" s="207">
        <f>F2859</f>
        <v>0</v>
      </c>
      <c r="I2859" s="254"/>
      <c r="J2859" s="255"/>
      <c r="K2859" s="179"/>
      <c r="L2859" s="253"/>
      <c r="M2859" s="253"/>
      <c r="N2859" s="254"/>
      <c r="O2859" s="255"/>
      <c r="P2859" s="181"/>
      <c r="Q2859" s="252" t="str">
        <f>IF(OR(SUM(J2860:J2898)&gt;0,SUM(O2860:O2898)&gt;0),"xx","")</f>
        <v>xx</v>
      </c>
      <c r="R2859" s="237" t="str">
        <f t="shared" si="1106"/>
        <v>x</v>
      </c>
      <c r="S2859" s="197" t="str">
        <f t="shared" si="1107"/>
        <v>x</v>
      </c>
    </row>
    <row r="2860" spans="1:19" hidden="1">
      <c r="A2860" s="200">
        <v>68066</v>
      </c>
      <c r="B2860" s="205" t="s">
        <v>230</v>
      </c>
      <c r="C2860" s="127" t="s">
        <v>3116</v>
      </c>
      <c r="D2860" s="121" t="s">
        <v>274</v>
      </c>
      <c r="E2860" s="122">
        <v>120.76</v>
      </c>
      <c r="F2860" s="123">
        <f t="shared" ref="F2860:F2898" si="1108">IF(E2860=0,0,ROUND(E2860*(1+E$10)*(1-E$11),2))</f>
        <v>145.59</v>
      </c>
      <c r="G2860" s="206"/>
      <c r="H2860" s="183"/>
      <c r="I2860" s="182">
        <f t="shared" ref="I2860:I2898" si="1109">IF(ISBLANK(E2860),0,ROUND(F2860*G2860,2))</f>
        <v>0</v>
      </c>
      <c r="J2860" s="182">
        <f t="shared" ref="J2860:J2898" si="1110">IF(ISBLANK(G2860),0,ROUND(G2860*H2860,2))</f>
        <v>0</v>
      </c>
      <c r="K2860" s="179"/>
      <c r="L2860" s="183">
        <f t="shared" ref="L2860:M2898" si="1111">G2860</f>
        <v>0</v>
      </c>
      <c r="M2860" s="183">
        <f t="shared" si="1111"/>
        <v>0</v>
      </c>
      <c r="N2860" s="184">
        <f t="shared" ref="N2860:N2898" si="1112">IF(ISBLANK(E2860),0,ROUND(F2860*L2860,2))</f>
        <v>0</v>
      </c>
      <c r="O2860" s="184">
        <f t="shared" ref="O2860:O2898" si="1113">IF(ISBLANK(L2860),0,ROUND(L2860*M2860,2))</f>
        <v>0</v>
      </c>
      <c r="P2860" s="181"/>
      <c r="Q2860" s="199"/>
      <c r="R2860" s="197" t="str">
        <f t="shared" si="1106"/>
        <v/>
      </c>
      <c r="S2860" s="197" t="str">
        <f t="shared" si="1107"/>
        <v/>
      </c>
    </row>
    <row r="2861" spans="1:19" hidden="1">
      <c r="A2861" s="200">
        <v>83372</v>
      </c>
      <c r="B2861" s="205" t="s">
        <v>292</v>
      </c>
      <c r="C2861" s="127" t="s">
        <v>3117</v>
      </c>
      <c r="D2861" s="121" t="s">
        <v>274</v>
      </c>
      <c r="E2861" s="122">
        <v>666.69</v>
      </c>
      <c r="F2861" s="123">
        <f t="shared" si="1108"/>
        <v>803.76</v>
      </c>
      <c r="G2861" s="206"/>
      <c r="H2861" s="183"/>
      <c r="I2861" s="182">
        <f t="shared" si="1109"/>
        <v>0</v>
      </c>
      <c r="J2861" s="182">
        <f t="shared" si="1110"/>
        <v>0</v>
      </c>
      <c r="K2861" s="179"/>
      <c r="L2861" s="183">
        <f t="shared" si="1111"/>
        <v>0</v>
      </c>
      <c r="M2861" s="183">
        <f t="shared" si="1111"/>
        <v>0</v>
      </c>
      <c r="N2861" s="184">
        <f t="shared" si="1112"/>
        <v>0</v>
      </c>
      <c r="O2861" s="184">
        <f t="shared" si="1113"/>
        <v>0</v>
      </c>
      <c r="P2861" s="181"/>
      <c r="Q2861" s="199"/>
      <c r="R2861" s="197" t="str">
        <f t="shared" si="1106"/>
        <v/>
      </c>
      <c r="S2861" s="197" t="str">
        <f t="shared" si="1107"/>
        <v/>
      </c>
    </row>
    <row r="2862" spans="1:19" hidden="1">
      <c r="A2862" s="200">
        <v>83443</v>
      </c>
      <c r="B2862" s="205" t="s">
        <v>292</v>
      </c>
      <c r="C2862" s="127" t="s">
        <v>3118</v>
      </c>
      <c r="D2862" s="121" t="s">
        <v>274</v>
      </c>
      <c r="E2862" s="122">
        <v>49.43</v>
      </c>
      <c r="F2862" s="123">
        <f t="shared" si="1108"/>
        <v>59.59</v>
      </c>
      <c r="G2862" s="206"/>
      <c r="H2862" s="183"/>
      <c r="I2862" s="182">
        <f t="shared" si="1109"/>
        <v>0</v>
      </c>
      <c r="J2862" s="182">
        <f t="shared" si="1110"/>
        <v>0</v>
      </c>
      <c r="K2862" s="179"/>
      <c r="L2862" s="183">
        <f t="shared" si="1111"/>
        <v>0</v>
      </c>
      <c r="M2862" s="183">
        <f t="shared" si="1111"/>
        <v>0</v>
      </c>
      <c r="N2862" s="184">
        <f t="shared" si="1112"/>
        <v>0</v>
      </c>
      <c r="O2862" s="184">
        <f t="shared" si="1113"/>
        <v>0</v>
      </c>
      <c r="P2862" s="181"/>
      <c r="Q2862" s="199"/>
      <c r="R2862" s="197" t="str">
        <f t="shared" si="1106"/>
        <v/>
      </c>
      <c r="S2862" s="197" t="str">
        <f t="shared" si="1107"/>
        <v/>
      </c>
    </row>
    <row r="2863" spans="1:19" hidden="1">
      <c r="A2863" s="200">
        <v>83446</v>
      </c>
      <c r="B2863" s="205" t="s">
        <v>230</v>
      </c>
      <c r="C2863" s="127" t="s">
        <v>3119</v>
      </c>
      <c r="D2863" s="121" t="s">
        <v>274</v>
      </c>
      <c r="E2863" s="122">
        <v>156.65</v>
      </c>
      <c r="F2863" s="123">
        <f t="shared" si="1108"/>
        <v>188.86</v>
      </c>
      <c r="G2863" s="206"/>
      <c r="H2863" s="183"/>
      <c r="I2863" s="182">
        <f t="shared" si="1109"/>
        <v>0</v>
      </c>
      <c r="J2863" s="182">
        <f t="shared" si="1110"/>
        <v>0</v>
      </c>
      <c r="K2863" s="179"/>
      <c r="L2863" s="183">
        <f t="shared" si="1111"/>
        <v>0</v>
      </c>
      <c r="M2863" s="183">
        <f t="shared" si="1111"/>
        <v>0</v>
      </c>
      <c r="N2863" s="184">
        <f t="shared" si="1112"/>
        <v>0</v>
      </c>
      <c r="O2863" s="184">
        <f t="shared" si="1113"/>
        <v>0</v>
      </c>
      <c r="P2863" s="181"/>
      <c r="Q2863" s="199"/>
      <c r="R2863" s="197" t="str">
        <f t="shared" si="1106"/>
        <v/>
      </c>
      <c r="S2863" s="197" t="str">
        <f t="shared" si="1107"/>
        <v/>
      </c>
    </row>
    <row r="2864" spans="1:19" hidden="1">
      <c r="A2864" s="200">
        <v>83447</v>
      </c>
      <c r="B2864" s="205" t="s">
        <v>292</v>
      </c>
      <c r="C2864" s="127" t="s">
        <v>3120</v>
      </c>
      <c r="D2864" s="121" t="s">
        <v>274</v>
      </c>
      <c r="E2864" s="122">
        <v>176.33</v>
      </c>
      <c r="F2864" s="123">
        <f t="shared" si="1108"/>
        <v>212.58</v>
      </c>
      <c r="G2864" s="206"/>
      <c r="H2864" s="183"/>
      <c r="I2864" s="182">
        <f t="shared" si="1109"/>
        <v>0</v>
      </c>
      <c r="J2864" s="182">
        <f t="shared" si="1110"/>
        <v>0</v>
      </c>
      <c r="K2864" s="179"/>
      <c r="L2864" s="183">
        <f t="shared" si="1111"/>
        <v>0</v>
      </c>
      <c r="M2864" s="183">
        <f t="shared" si="1111"/>
        <v>0</v>
      </c>
      <c r="N2864" s="184">
        <f t="shared" si="1112"/>
        <v>0</v>
      </c>
      <c r="O2864" s="184">
        <f t="shared" si="1113"/>
        <v>0</v>
      </c>
      <c r="P2864" s="181"/>
      <c r="Q2864" s="199"/>
      <c r="R2864" s="197" t="str">
        <f t="shared" si="1106"/>
        <v/>
      </c>
      <c r="S2864" s="197" t="str">
        <f t="shared" si="1107"/>
        <v/>
      </c>
    </row>
    <row r="2865" spans="1:19" hidden="1">
      <c r="A2865" s="200">
        <v>83448</v>
      </c>
      <c r="B2865" s="205" t="s">
        <v>292</v>
      </c>
      <c r="C2865" s="127" t="s">
        <v>3121</v>
      </c>
      <c r="D2865" s="121" t="s">
        <v>274</v>
      </c>
      <c r="E2865" s="122">
        <v>266.62</v>
      </c>
      <c r="F2865" s="123">
        <f t="shared" si="1108"/>
        <v>321.44</v>
      </c>
      <c r="G2865" s="206"/>
      <c r="H2865" s="183"/>
      <c r="I2865" s="182">
        <f t="shared" si="1109"/>
        <v>0</v>
      </c>
      <c r="J2865" s="182">
        <f t="shared" si="1110"/>
        <v>0</v>
      </c>
      <c r="K2865" s="179"/>
      <c r="L2865" s="183">
        <f t="shared" si="1111"/>
        <v>0</v>
      </c>
      <c r="M2865" s="183">
        <f t="shared" si="1111"/>
        <v>0</v>
      </c>
      <c r="N2865" s="184">
        <f t="shared" si="1112"/>
        <v>0</v>
      </c>
      <c r="O2865" s="184">
        <f t="shared" si="1113"/>
        <v>0</v>
      </c>
      <c r="P2865" s="181"/>
      <c r="Q2865" s="199"/>
      <c r="R2865" s="197" t="str">
        <f t="shared" si="1106"/>
        <v/>
      </c>
      <c r="S2865" s="197" t="str">
        <f t="shared" si="1107"/>
        <v/>
      </c>
    </row>
    <row r="2866" spans="1:19" hidden="1">
      <c r="A2866" s="200">
        <v>83449</v>
      </c>
      <c r="B2866" s="205" t="s">
        <v>292</v>
      </c>
      <c r="C2866" s="127" t="s">
        <v>3122</v>
      </c>
      <c r="D2866" s="121" t="s">
        <v>274</v>
      </c>
      <c r="E2866" s="122">
        <v>375.2</v>
      </c>
      <c r="F2866" s="123">
        <f t="shared" si="1108"/>
        <v>452.34</v>
      </c>
      <c r="G2866" s="206"/>
      <c r="H2866" s="183"/>
      <c r="I2866" s="182">
        <f t="shared" si="1109"/>
        <v>0</v>
      </c>
      <c r="J2866" s="182">
        <f t="shared" si="1110"/>
        <v>0</v>
      </c>
      <c r="K2866" s="179"/>
      <c r="L2866" s="183">
        <f t="shared" si="1111"/>
        <v>0</v>
      </c>
      <c r="M2866" s="183">
        <f t="shared" si="1111"/>
        <v>0</v>
      </c>
      <c r="N2866" s="184">
        <f t="shared" si="1112"/>
        <v>0</v>
      </c>
      <c r="O2866" s="184">
        <f t="shared" si="1113"/>
        <v>0</v>
      </c>
      <c r="P2866" s="181"/>
      <c r="Q2866" s="199"/>
      <c r="R2866" s="197" t="str">
        <f t="shared" si="1106"/>
        <v/>
      </c>
      <c r="S2866" s="197" t="str">
        <f t="shared" si="1107"/>
        <v/>
      </c>
    </row>
    <row r="2867" spans="1:19" hidden="1">
      <c r="A2867" s="200">
        <v>83450</v>
      </c>
      <c r="B2867" s="205" t="s">
        <v>292</v>
      </c>
      <c r="C2867" s="127" t="s">
        <v>3123</v>
      </c>
      <c r="D2867" s="121" t="s">
        <v>274</v>
      </c>
      <c r="E2867" s="122">
        <v>446.23</v>
      </c>
      <c r="F2867" s="123">
        <f t="shared" si="1108"/>
        <v>537.97</v>
      </c>
      <c r="G2867" s="206"/>
      <c r="H2867" s="183"/>
      <c r="I2867" s="182">
        <f t="shared" si="1109"/>
        <v>0</v>
      </c>
      <c r="J2867" s="182">
        <f t="shared" si="1110"/>
        <v>0</v>
      </c>
      <c r="K2867" s="179"/>
      <c r="L2867" s="183">
        <f t="shared" si="1111"/>
        <v>0</v>
      </c>
      <c r="M2867" s="183">
        <f t="shared" si="1111"/>
        <v>0</v>
      </c>
      <c r="N2867" s="184">
        <f t="shared" si="1112"/>
        <v>0</v>
      </c>
      <c r="O2867" s="184">
        <f t="shared" si="1113"/>
        <v>0</v>
      </c>
      <c r="P2867" s="181"/>
      <c r="Q2867" s="199"/>
      <c r="R2867" s="197" t="str">
        <f t="shared" si="1106"/>
        <v/>
      </c>
      <c r="S2867" s="197" t="str">
        <f t="shared" si="1107"/>
        <v/>
      </c>
    </row>
    <row r="2868" spans="1:19" ht="25.5" hidden="1">
      <c r="A2868" s="200">
        <v>91936</v>
      </c>
      <c r="B2868" s="205" t="s">
        <v>230</v>
      </c>
      <c r="C2868" s="127" t="s">
        <v>3124</v>
      </c>
      <c r="D2868" s="121" t="s">
        <v>274</v>
      </c>
      <c r="E2868" s="122">
        <v>10.8</v>
      </c>
      <c r="F2868" s="123">
        <f t="shared" si="1108"/>
        <v>13.02</v>
      </c>
      <c r="G2868" s="206"/>
      <c r="H2868" s="183"/>
      <c r="I2868" s="182">
        <f t="shared" si="1109"/>
        <v>0</v>
      </c>
      <c r="J2868" s="182">
        <f t="shared" si="1110"/>
        <v>0</v>
      </c>
      <c r="K2868" s="179"/>
      <c r="L2868" s="183">
        <f t="shared" si="1111"/>
        <v>0</v>
      </c>
      <c r="M2868" s="183">
        <f t="shared" si="1111"/>
        <v>0</v>
      </c>
      <c r="N2868" s="184">
        <f t="shared" si="1112"/>
        <v>0</v>
      </c>
      <c r="O2868" s="184">
        <f t="shared" si="1113"/>
        <v>0</v>
      </c>
      <c r="P2868" s="181"/>
      <c r="Q2868" s="199"/>
      <c r="R2868" s="197" t="str">
        <f t="shared" si="1106"/>
        <v/>
      </c>
      <c r="S2868" s="197" t="str">
        <f t="shared" si="1107"/>
        <v/>
      </c>
    </row>
    <row r="2869" spans="1:19" ht="25.5" hidden="1">
      <c r="A2869" s="200">
        <v>91937</v>
      </c>
      <c r="B2869" s="205" t="s">
        <v>230</v>
      </c>
      <c r="C2869" s="127" t="s">
        <v>3125</v>
      </c>
      <c r="D2869" s="121" t="s">
        <v>274</v>
      </c>
      <c r="E2869" s="122">
        <v>9.24</v>
      </c>
      <c r="F2869" s="123">
        <f t="shared" si="1108"/>
        <v>11.14</v>
      </c>
      <c r="G2869" s="206"/>
      <c r="H2869" s="183"/>
      <c r="I2869" s="182">
        <f t="shared" si="1109"/>
        <v>0</v>
      </c>
      <c r="J2869" s="182">
        <f t="shared" si="1110"/>
        <v>0</v>
      </c>
      <c r="K2869" s="179"/>
      <c r="L2869" s="183">
        <f t="shared" si="1111"/>
        <v>0</v>
      </c>
      <c r="M2869" s="183">
        <f t="shared" si="1111"/>
        <v>0</v>
      </c>
      <c r="N2869" s="184">
        <f t="shared" si="1112"/>
        <v>0</v>
      </c>
      <c r="O2869" s="184">
        <f t="shared" si="1113"/>
        <v>0</v>
      </c>
      <c r="P2869" s="181"/>
      <c r="Q2869" s="199"/>
      <c r="R2869" s="197" t="str">
        <f t="shared" si="1106"/>
        <v/>
      </c>
      <c r="S2869" s="197" t="str">
        <f t="shared" si="1107"/>
        <v/>
      </c>
    </row>
    <row r="2870" spans="1:19" ht="25.5" hidden="1">
      <c r="A2870" s="200">
        <v>91939</v>
      </c>
      <c r="B2870" s="205" t="s">
        <v>230</v>
      </c>
      <c r="C2870" s="127" t="s">
        <v>3126</v>
      </c>
      <c r="D2870" s="121" t="s">
        <v>274</v>
      </c>
      <c r="E2870" s="122">
        <v>23.13</v>
      </c>
      <c r="F2870" s="123">
        <f t="shared" si="1108"/>
        <v>27.89</v>
      </c>
      <c r="G2870" s="206"/>
      <c r="H2870" s="183"/>
      <c r="I2870" s="182">
        <f t="shared" si="1109"/>
        <v>0</v>
      </c>
      <c r="J2870" s="182">
        <f t="shared" si="1110"/>
        <v>0</v>
      </c>
      <c r="K2870" s="179"/>
      <c r="L2870" s="183">
        <f t="shared" si="1111"/>
        <v>0</v>
      </c>
      <c r="M2870" s="183">
        <f t="shared" si="1111"/>
        <v>0</v>
      </c>
      <c r="N2870" s="184">
        <f t="shared" si="1112"/>
        <v>0</v>
      </c>
      <c r="O2870" s="184">
        <f t="shared" si="1113"/>
        <v>0</v>
      </c>
      <c r="P2870" s="181"/>
      <c r="Q2870" s="199"/>
      <c r="R2870" s="197" t="str">
        <f t="shared" si="1106"/>
        <v/>
      </c>
      <c r="S2870" s="197" t="str">
        <f t="shared" si="1107"/>
        <v/>
      </c>
    </row>
    <row r="2871" spans="1:19" ht="25.5" hidden="1">
      <c r="A2871" s="200">
        <v>91940</v>
      </c>
      <c r="B2871" s="205" t="s">
        <v>230</v>
      </c>
      <c r="C2871" s="127" t="s">
        <v>3127</v>
      </c>
      <c r="D2871" s="121" t="s">
        <v>274</v>
      </c>
      <c r="E2871" s="122">
        <v>12.23</v>
      </c>
      <c r="F2871" s="123">
        <f t="shared" si="1108"/>
        <v>14.74</v>
      </c>
      <c r="G2871" s="206"/>
      <c r="H2871" s="183"/>
      <c r="I2871" s="182">
        <f t="shared" si="1109"/>
        <v>0</v>
      </c>
      <c r="J2871" s="182">
        <f t="shared" si="1110"/>
        <v>0</v>
      </c>
      <c r="K2871" s="179"/>
      <c r="L2871" s="183">
        <f t="shared" si="1111"/>
        <v>0</v>
      </c>
      <c r="M2871" s="183">
        <f t="shared" si="1111"/>
        <v>0</v>
      </c>
      <c r="N2871" s="184">
        <f t="shared" si="1112"/>
        <v>0</v>
      </c>
      <c r="O2871" s="184">
        <f t="shared" si="1113"/>
        <v>0</v>
      </c>
      <c r="P2871" s="181"/>
      <c r="Q2871" s="199"/>
      <c r="R2871" s="197" t="str">
        <f t="shared" si="1106"/>
        <v/>
      </c>
      <c r="S2871" s="197" t="str">
        <f t="shared" si="1107"/>
        <v/>
      </c>
    </row>
    <row r="2872" spans="1:19" ht="25.5" hidden="1">
      <c r="A2872" s="200">
        <v>91941</v>
      </c>
      <c r="B2872" s="205" t="s">
        <v>230</v>
      </c>
      <c r="C2872" s="127" t="s">
        <v>3128</v>
      </c>
      <c r="D2872" s="121" t="s">
        <v>274</v>
      </c>
      <c r="E2872" s="122">
        <v>8.14</v>
      </c>
      <c r="F2872" s="123">
        <f t="shared" si="1108"/>
        <v>9.81</v>
      </c>
      <c r="G2872" s="206"/>
      <c r="H2872" s="183"/>
      <c r="I2872" s="182">
        <f t="shared" si="1109"/>
        <v>0</v>
      </c>
      <c r="J2872" s="182">
        <f t="shared" si="1110"/>
        <v>0</v>
      </c>
      <c r="K2872" s="179"/>
      <c r="L2872" s="183">
        <f t="shared" si="1111"/>
        <v>0</v>
      </c>
      <c r="M2872" s="183">
        <f t="shared" si="1111"/>
        <v>0</v>
      </c>
      <c r="N2872" s="184">
        <f t="shared" si="1112"/>
        <v>0</v>
      </c>
      <c r="O2872" s="184">
        <f t="shared" si="1113"/>
        <v>0</v>
      </c>
      <c r="P2872" s="181"/>
      <c r="Q2872" s="199"/>
      <c r="R2872" s="197" t="str">
        <f t="shared" si="1106"/>
        <v/>
      </c>
      <c r="S2872" s="197" t="str">
        <f t="shared" si="1107"/>
        <v/>
      </c>
    </row>
    <row r="2873" spans="1:19" ht="25.5" hidden="1">
      <c r="A2873" s="200">
        <v>91942</v>
      </c>
      <c r="B2873" s="205" t="s">
        <v>230</v>
      </c>
      <c r="C2873" s="127" t="s">
        <v>3129</v>
      </c>
      <c r="D2873" s="121" t="s">
        <v>274</v>
      </c>
      <c r="E2873" s="122">
        <v>28.29</v>
      </c>
      <c r="F2873" s="123">
        <f t="shared" si="1108"/>
        <v>34.11</v>
      </c>
      <c r="G2873" s="206"/>
      <c r="H2873" s="183"/>
      <c r="I2873" s="182">
        <f t="shared" si="1109"/>
        <v>0</v>
      </c>
      <c r="J2873" s="182">
        <f t="shared" si="1110"/>
        <v>0</v>
      </c>
      <c r="K2873" s="179"/>
      <c r="L2873" s="183">
        <f t="shared" si="1111"/>
        <v>0</v>
      </c>
      <c r="M2873" s="183">
        <f t="shared" si="1111"/>
        <v>0</v>
      </c>
      <c r="N2873" s="184">
        <f t="shared" si="1112"/>
        <v>0</v>
      </c>
      <c r="O2873" s="184">
        <f t="shared" si="1113"/>
        <v>0</v>
      </c>
      <c r="P2873" s="181"/>
      <c r="Q2873" s="199"/>
      <c r="R2873" s="197" t="str">
        <f t="shared" si="1106"/>
        <v/>
      </c>
      <c r="S2873" s="197" t="str">
        <f t="shared" si="1107"/>
        <v/>
      </c>
    </row>
    <row r="2874" spans="1:19" ht="25.5" hidden="1">
      <c r="A2874" s="200">
        <v>91943</v>
      </c>
      <c r="B2874" s="205" t="s">
        <v>230</v>
      </c>
      <c r="C2874" s="127" t="s">
        <v>3130</v>
      </c>
      <c r="D2874" s="121" t="s">
        <v>274</v>
      </c>
      <c r="E2874" s="122">
        <v>15.74</v>
      </c>
      <c r="F2874" s="123">
        <f t="shared" si="1108"/>
        <v>18.98</v>
      </c>
      <c r="G2874" s="206"/>
      <c r="H2874" s="183"/>
      <c r="I2874" s="182">
        <f t="shared" si="1109"/>
        <v>0</v>
      </c>
      <c r="J2874" s="182">
        <f t="shared" si="1110"/>
        <v>0</v>
      </c>
      <c r="K2874" s="179"/>
      <c r="L2874" s="183">
        <f t="shared" si="1111"/>
        <v>0</v>
      </c>
      <c r="M2874" s="183">
        <f t="shared" si="1111"/>
        <v>0</v>
      </c>
      <c r="N2874" s="184">
        <f t="shared" si="1112"/>
        <v>0</v>
      </c>
      <c r="O2874" s="184">
        <f t="shared" si="1113"/>
        <v>0</v>
      </c>
      <c r="P2874" s="181"/>
      <c r="Q2874" s="199"/>
      <c r="R2874" s="197" t="str">
        <f t="shared" si="1106"/>
        <v/>
      </c>
      <c r="S2874" s="197" t="str">
        <f t="shared" si="1107"/>
        <v/>
      </c>
    </row>
    <row r="2875" spans="1:19" ht="25.5" hidden="1">
      <c r="A2875" s="200">
        <v>91944</v>
      </c>
      <c r="B2875" s="205" t="s">
        <v>230</v>
      </c>
      <c r="C2875" s="127" t="s">
        <v>3131</v>
      </c>
      <c r="D2875" s="121" t="s">
        <v>274</v>
      </c>
      <c r="E2875" s="122">
        <v>11.05</v>
      </c>
      <c r="F2875" s="123">
        <f t="shared" si="1108"/>
        <v>13.32</v>
      </c>
      <c r="G2875" s="206"/>
      <c r="H2875" s="183"/>
      <c r="I2875" s="182">
        <f t="shared" si="1109"/>
        <v>0</v>
      </c>
      <c r="J2875" s="182">
        <f t="shared" si="1110"/>
        <v>0</v>
      </c>
      <c r="K2875" s="179"/>
      <c r="L2875" s="183">
        <f t="shared" si="1111"/>
        <v>0</v>
      </c>
      <c r="M2875" s="183">
        <f t="shared" si="1111"/>
        <v>0</v>
      </c>
      <c r="N2875" s="184">
        <f t="shared" si="1112"/>
        <v>0</v>
      </c>
      <c r="O2875" s="184">
        <f t="shared" si="1113"/>
        <v>0</v>
      </c>
      <c r="P2875" s="181"/>
      <c r="Q2875" s="199"/>
      <c r="R2875" s="197" t="str">
        <f t="shared" si="1106"/>
        <v/>
      </c>
      <c r="S2875" s="197" t="str">
        <f t="shared" si="1107"/>
        <v/>
      </c>
    </row>
    <row r="2876" spans="1:19" ht="25.5" hidden="1">
      <c r="A2876" s="200">
        <v>92865</v>
      </c>
      <c r="B2876" s="205" t="s">
        <v>230</v>
      </c>
      <c r="C2876" s="127" t="s">
        <v>3132</v>
      </c>
      <c r="D2876" s="121" t="s">
        <v>274</v>
      </c>
      <c r="E2876" s="122">
        <v>7.56</v>
      </c>
      <c r="F2876" s="123">
        <f t="shared" si="1108"/>
        <v>9.11</v>
      </c>
      <c r="G2876" s="206"/>
      <c r="H2876" s="183"/>
      <c r="I2876" s="182">
        <f t="shared" si="1109"/>
        <v>0</v>
      </c>
      <c r="J2876" s="182">
        <f t="shared" si="1110"/>
        <v>0</v>
      </c>
      <c r="K2876" s="179"/>
      <c r="L2876" s="183">
        <f t="shared" si="1111"/>
        <v>0</v>
      </c>
      <c r="M2876" s="183">
        <f t="shared" si="1111"/>
        <v>0</v>
      </c>
      <c r="N2876" s="184">
        <f t="shared" si="1112"/>
        <v>0</v>
      </c>
      <c r="O2876" s="184">
        <f t="shared" si="1113"/>
        <v>0</v>
      </c>
      <c r="P2876" s="181"/>
      <c r="Q2876" s="199"/>
      <c r="R2876" s="197" t="str">
        <f t="shared" si="1106"/>
        <v/>
      </c>
      <c r="S2876" s="197" t="str">
        <f t="shared" si="1107"/>
        <v/>
      </c>
    </row>
    <row r="2877" spans="1:19" ht="25.5" hidden="1">
      <c r="A2877" s="200">
        <v>92866</v>
      </c>
      <c r="B2877" s="205" t="s">
        <v>230</v>
      </c>
      <c r="C2877" s="127" t="s">
        <v>3133</v>
      </c>
      <c r="D2877" s="121" t="s">
        <v>274</v>
      </c>
      <c r="E2877" s="122">
        <v>6.56</v>
      </c>
      <c r="F2877" s="123">
        <f t="shared" si="1108"/>
        <v>7.91</v>
      </c>
      <c r="G2877" s="206"/>
      <c r="H2877" s="183"/>
      <c r="I2877" s="182">
        <f t="shared" si="1109"/>
        <v>0</v>
      </c>
      <c r="J2877" s="182">
        <f t="shared" si="1110"/>
        <v>0</v>
      </c>
      <c r="K2877" s="179"/>
      <c r="L2877" s="183">
        <f t="shared" si="1111"/>
        <v>0</v>
      </c>
      <c r="M2877" s="183">
        <f t="shared" si="1111"/>
        <v>0</v>
      </c>
      <c r="N2877" s="184">
        <f t="shared" si="1112"/>
        <v>0</v>
      </c>
      <c r="O2877" s="184">
        <f t="shared" si="1113"/>
        <v>0</v>
      </c>
      <c r="P2877" s="181"/>
      <c r="Q2877" s="199"/>
      <c r="R2877" s="197" t="str">
        <f t="shared" si="1106"/>
        <v/>
      </c>
      <c r="S2877" s="197" t="str">
        <f t="shared" si="1107"/>
        <v/>
      </c>
    </row>
    <row r="2878" spans="1:19" ht="25.5" hidden="1">
      <c r="A2878" s="200">
        <v>92867</v>
      </c>
      <c r="B2878" s="205" t="s">
        <v>230</v>
      </c>
      <c r="C2878" s="127" t="s">
        <v>3134</v>
      </c>
      <c r="D2878" s="121" t="s">
        <v>274</v>
      </c>
      <c r="E2878" s="122">
        <v>22.04</v>
      </c>
      <c r="F2878" s="123">
        <f t="shared" si="1108"/>
        <v>26.57</v>
      </c>
      <c r="G2878" s="206"/>
      <c r="H2878" s="183"/>
      <c r="I2878" s="182">
        <f t="shared" si="1109"/>
        <v>0</v>
      </c>
      <c r="J2878" s="182">
        <f t="shared" si="1110"/>
        <v>0</v>
      </c>
      <c r="K2878" s="179"/>
      <c r="L2878" s="183">
        <f t="shared" si="1111"/>
        <v>0</v>
      </c>
      <c r="M2878" s="183">
        <f t="shared" si="1111"/>
        <v>0</v>
      </c>
      <c r="N2878" s="184">
        <f t="shared" si="1112"/>
        <v>0</v>
      </c>
      <c r="O2878" s="184">
        <f t="shared" si="1113"/>
        <v>0</v>
      </c>
      <c r="P2878" s="181"/>
      <c r="Q2878" s="199"/>
      <c r="R2878" s="197" t="str">
        <f t="shared" si="1106"/>
        <v/>
      </c>
      <c r="S2878" s="197" t="str">
        <f t="shared" si="1107"/>
        <v/>
      </c>
    </row>
    <row r="2879" spans="1:19" ht="25.5" hidden="1">
      <c r="A2879" s="200">
        <v>92868</v>
      </c>
      <c r="B2879" s="205" t="s">
        <v>230</v>
      </c>
      <c r="C2879" s="127" t="s">
        <v>3135</v>
      </c>
      <c r="D2879" s="121" t="s">
        <v>274</v>
      </c>
      <c r="E2879" s="122">
        <v>11.14</v>
      </c>
      <c r="F2879" s="123">
        <f t="shared" si="1108"/>
        <v>13.43</v>
      </c>
      <c r="G2879" s="206"/>
      <c r="H2879" s="183"/>
      <c r="I2879" s="182">
        <f t="shared" si="1109"/>
        <v>0</v>
      </c>
      <c r="J2879" s="182">
        <f t="shared" si="1110"/>
        <v>0</v>
      </c>
      <c r="K2879" s="179"/>
      <c r="L2879" s="183">
        <f t="shared" si="1111"/>
        <v>0</v>
      </c>
      <c r="M2879" s="183">
        <f t="shared" si="1111"/>
        <v>0</v>
      </c>
      <c r="N2879" s="184">
        <f t="shared" si="1112"/>
        <v>0</v>
      </c>
      <c r="O2879" s="184">
        <f t="shared" si="1113"/>
        <v>0</v>
      </c>
      <c r="P2879" s="181"/>
      <c r="Q2879" s="199"/>
      <c r="R2879" s="197" t="str">
        <f t="shared" si="1106"/>
        <v/>
      </c>
      <c r="S2879" s="197" t="str">
        <f t="shared" si="1107"/>
        <v/>
      </c>
    </row>
    <row r="2880" spans="1:19" ht="25.5" hidden="1">
      <c r="A2880" s="200">
        <v>92869</v>
      </c>
      <c r="B2880" s="205" t="s">
        <v>230</v>
      </c>
      <c r="C2880" s="127" t="s">
        <v>3136</v>
      </c>
      <c r="D2880" s="121" t="s">
        <v>274</v>
      </c>
      <c r="E2880" s="122">
        <v>7.05</v>
      </c>
      <c r="F2880" s="123">
        <f t="shared" si="1108"/>
        <v>8.5</v>
      </c>
      <c r="G2880" s="206"/>
      <c r="H2880" s="183"/>
      <c r="I2880" s="182">
        <f t="shared" si="1109"/>
        <v>0</v>
      </c>
      <c r="J2880" s="182">
        <f t="shared" si="1110"/>
        <v>0</v>
      </c>
      <c r="K2880" s="179"/>
      <c r="L2880" s="183">
        <f t="shared" si="1111"/>
        <v>0</v>
      </c>
      <c r="M2880" s="183">
        <f t="shared" si="1111"/>
        <v>0</v>
      </c>
      <c r="N2880" s="184">
        <f t="shared" si="1112"/>
        <v>0</v>
      </c>
      <c r="O2880" s="184">
        <f t="shared" si="1113"/>
        <v>0</v>
      </c>
      <c r="P2880" s="181"/>
      <c r="Q2880" s="199"/>
      <c r="R2880" s="197" t="str">
        <f t="shared" si="1106"/>
        <v/>
      </c>
      <c r="S2880" s="197" t="str">
        <f t="shared" si="1107"/>
        <v/>
      </c>
    </row>
    <row r="2881" spans="1:19" ht="25.5" hidden="1">
      <c r="A2881" s="200">
        <v>92870</v>
      </c>
      <c r="B2881" s="205" t="s">
        <v>230</v>
      </c>
      <c r="C2881" s="127" t="s">
        <v>3137</v>
      </c>
      <c r="D2881" s="121" t="s">
        <v>274</v>
      </c>
      <c r="E2881" s="122">
        <v>26.22</v>
      </c>
      <c r="F2881" s="123">
        <f t="shared" si="1108"/>
        <v>31.61</v>
      </c>
      <c r="G2881" s="206"/>
      <c r="H2881" s="183"/>
      <c r="I2881" s="182">
        <f t="shared" si="1109"/>
        <v>0</v>
      </c>
      <c r="J2881" s="182">
        <f t="shared" si="1110"/>
        <v>0</v>
      </c>
      <c r="K2881" s="179"/>
      <c r="L2881" s="183">
        <f t="shared" si="1111"/>
        <v>0</v>
      </c>
      <c r="M2881" s="183">
        <f t="shared" si="1111"/>
        <v>0</v>
      </c>
      <c r="N2881" s="184">
        <f t="shared" si="1112"/>
        <v>0</v>
      </c>
      <c r="O2881" s="184">
        <f t="shared" si="1113"/>
        <v>0</v>
      </c>
      <c r="P2881" s="181"/>
      <c r="Q2881" s="199"/>
      <c r="R2881" s="197" t="str">
        <f t="shared" si="1106"/>
        <v/>
      </c>
      <c r="S2881" s="197" t="str">
        <f t="shared" si="1107"/>
        <v/>
      </c>
    </row>
    <row r="2882" spans="1:19" ht="25.5" hidden="1">
      <c r="A2882" s="200">
        <v>92871</v>
      </c>
      <c r="B2882" s="205" t="s">
        <v>230</v>
      </c>
      <c r="C2882" s="127" t="s">
        <v>3138</v>
      </c>
      <c r="D2882" s="121" t="s">
        <v>274</v>
      </c>
      <c r="E2882" s="122">
        <v>13.67</v>
      </c>
      <c r="F2882" s="123">
        <f t="shared" si="1108"/>
        <v>16.48</v>
      </c>
      <c r="G2882" s="206"/>
      <c r="H2882" s="183"/>
      <c r="I2882" s="182">
        <f t="shared" si="1109"/>
        <v>0</v>
      </c>
      <c r="J2882" s="182">
        <f t="shared" si="1110"/>
        <v>0</v>
      </c>
      <c r="K2882" s="179"/>
      <c r="L2882" s="183">
        <f t="shared" si="1111"/>
        <v>0</v>
      </c>
      <c r="M2882" s="183">
        <f t="shared" si="1111"/>
        <v>0</v>
      </c>
      <c r="N2882" s="184">
        <f t="shared" si="1112"/>
        <v>0</v>
      </c>
      <c r="O2882" s="184">
        <f t="shared" si="1113"/>
        <v>0</v>
      </c>
      <c r="P2882" s="181"/>
      <c r="Q2882" s="199"/>
      <c r="R2882" s="197" t="str">
        <f t="shared" si="1106"/>
        <v/>
      </c>
      <c r="S2882" s="197" t="str">
        <f t="shared" si="1107"/>
        <v/>
      </c>
    </row>
    <row r="2883" spans="1:19" ht="25.5" hidden="1">
      <c r="A2883" s="200">
        <v>92872</v>
      </c>
      <c r="B2883" s="205" t="s">
        <v>230</v>
      </c>
      <c r="C2883" s="127" t="s">
        <v>3139</v>
      </c>
      <c r="D2883" s="121" t="s">
        <v>274</v>
      </c>
      <c r="E2883" s="122">
        <v>8.98</v>
      </c>
      <c r="F2883" s="123">
        <f t="shared" si="1108"/>
        <v>10.83</v>
      </c>
      <c r="G2883" s="206"/>
      <c r="H2883" s="183"/>
      <c r="I2883" s="182">
        <f t="shared" si="1109"/>
        <v>0</v>
      </c>
      <c r="J2883" s="182">
        <f t="shared" si="1110"/>
        <v>0</v>
      </c>
      <c r="K2883" s="179"/>
      <c r="L2883" s="183">
        <f t="shared" si="1111"/>
        <v>0</v>
      </c>
      <c r="M2883" s="183">
        <f t="shared" si="1111"/>
        <v>0</v>
      </c>
      <c r="N2883" s="184">
        <f t="shared" si="1112"/>
        <v>0</v>
      </c>
      <c r="O2883" s="184">
        <f t="shared" si="1113"/>
        <v>0</v>
      </c>
      <c r="P2883" s="181"/>
      <c r="Q2883" s="199"/>
      <c r="R2883" s="197" t="str">
        <f t="shared" si="1106"/>
        <v/>
      </c>
      <c r="S2883" s="197" t="str">
        <f t="shared" si="1107"/>
        <v/>
      </c>
    </row>
    <row r="2884" spans="1:19" ht="25.5">
      <c r="A2884" s="200">
        <v>97886</v>
      </c>
      <c r="B2884" s="205" t="s">
        <v>230</v>
      </c>
      <c r="C2884" s="127" t="s">
        <v>3140</v>
      </c>
      <c r="D2884" s="121" t="s">
        <v>274</v>
      </c>
      <c r="E2884" s="122">
        <v>128.01</v>
      </c>
      <c r="F2884" s="123">
        <f t="shared" si="1108"/>
        <v>154.33000000000001</v>
      </c>
      <c r="G2884" s="206">
        <v>55</v>
      </c>
      <c r="H2884" s="207">
        <f>F2884</f>
        <v>154.33000000000001</v>
      </c>
      <c r="I2884" s="182">
        <f t="shared" si="1109"/>
        <v>8488.15</v>
      </c>
      <c r="J2884" s="182">
        <f t="shared" si="1110"/>
        <v>8488.15</v>
      </c>
      <c r="K2884" s="179"/>
      <c r="L2884" s="183">
        <f t="shared" si="1111"/>
        <v>55</v>
      </c>
      <c r="M2884" s="183">
        <f t="shared" si="1111"/>
        <v>154.33000000000001</v>
      </c>
      <c r="N2884" s="184">
        <f t="shared" si="1112"/>
        <v>8488.15</v>
      </c>
      <c r="O2884" s="184">
        <f t="shared" si="1113"/>
        <v>8488.15</v>
      </c>
      <c r="P2884" s="181"/>
      <c r="Q2884" s="236"/>
      <c r="R2884" s="237" t="str">
        <f t="shared" si="1106"/>
        <v>x</v>
      </c>
      <c r="S2884" s="197" t="str">
        <f t="shared" si="1107"/>
        <v>x</v>
      </c>
    </row>
    <row r="2885" spans="1:19" ht="25.5" hidden="1">
      <c r="A2885" s="200">
        <v>97887</v>
      </c>
      <c r="B2885" s="205" t="s">
        <v>230</v>
      </c>
      <c r="C2885" s="127" t="s">
        <v>3141</v>
      </c>
      <c r="D2885" s="121" t="s">
        <v>274</v>
      </c>
      <c r="E2885" s="122">
        <v>202.21</v>
      </c>
      <c r="F2885" s="123">
        <f t="shared" si="1108"/>
        <v>243.78</v>
      </c>
      <c r="G2885" s="206"/>
      <c r="H2885" s="183"/>
      <c r="I2885" s="182">
        <f t="shared" si="1109"/>
        <v>0</v>
      </c>
      <c r="J2885" s="182">
        <f t="shared" si="1110"/>
        <v>0</v>
      </c>
      <c r="K2885" s="179"/>
      <c r="L2885" s="183">
        <f t="shared" si="1111"/>
        <v>0</v>
      </c>
      <c r="M2885" s="183">
        <f t="shared" si="1111"/>
        <v>0</v>
      </c>
      <c r="N2885" s="184">
        <f t="shared" si="1112"/>
        <v>0</v>
      </c>
      <c r="O2885" s="184">
        <f t="shared" si="1113"/>
        <v>0</v>
      </c>
      <c r="P2885" s="181"/>
      <c r="Q2885" s="199"/>
      <c r="R2885" s="197" t="str">
        <f t="shared" si="1106"/>
        <v/>
      </c>
      <c r="S2885" s="197" t="str">
        <f t="shared" si="1107"/>
        <v/>
      </c>
    </row>
    <row r="2886" spans="1:19" ht="25.5">
      <c r="A2886" s="200">
        <v>97888</v>
      </c>
      <c r="B2886" s="205" t="s">
        <v>230</v>
      </c>
      <c r="C2886" s="127" t="s">
        <v>3142</v>
      </c>
      <c r="D2886" s="121" t="s">
        <v>274</v>
      </c>
      <c r="E2886" s="122">
        <v>387.72</v>
      </c>
      <c r="F2886" s="123">
        <f t="shared" si="1108"/>
        <v>467.44</v>
      </c>
      <c r="G2886" s="206">
        <v>1</v>
      </c>
      <c r="H2886" s="207">
        <f>F2886</f>
        <v>467.44</v>
      </c>
      <c r="I2886" s="182">
        <f t="shared" si="1109"/>
        <v>467.44</v>
      </c>
      <c r="J2886" s="182">
        <f t="shared" si="1110"/>
        <v>467.44</v>
      </c>
      <c r="K2886" s="179"/>
      <c r="L2886" s="183">
        <f t="shared" si="1111"/>
        <v>1</v>
      </c>
      <c r="M2886" s="183">
        <f t="shared" si="1111"/>
        <v>467.44</v>
      </c>
      <c r="N2886" s="184">
        <f t="shared" si="1112"/>
        <v>467.44</v>
      </c>
      <c r="O2886" s="184">
        <f t="shared" si="1113"/>
        <v>467.44</v>
      </c>
      <c r="P2886" s="181"/>
      <c r="Q2886" s="236"/>
      <c r="R2886" s="237" t="str">
        <f t="shared" si="1106"/>
        <v>x</v>
      </c>
      <c r="S2886" s="197" t="str">
        <f t="shared" si="1107"/>
        <v>x</v>
      </c>
    </row>
    <row r="2887" spans="1:19" ht="25.5" hidden="1">
      <c r="A2887" s="200">
        <v>97889</v>
      </c>
      <c r="B2887" s="205" t="s">
        <v>230</v>
      </c>
      <c r="C2887" s="127" t="s">
        <v>3143</v>
      </c>
      <c r="D2887" s="121" t="s">
        <v>274</v>
      </c>
      <c r="E2887" s="122">
        <v>519.48</v>
      </c>
      <c r="F2887" s="123">
        <f t="shared" si="1108"/>
        <v>626.29</v>
      </c>
      <c r="G2887" s="206"/>
      <c r="H2887" s="183"/>
      <c r="I2887" s="182">
        <f t="shared" si="1109"/>
        <v>0</v>
      </c>
      <c r="J2887" s="182">
        <f t="shared" si="1110"/>
        <v>0</v>
      </c>
      <c r="K2887" s="179"/>
      <c r="L2887" s="183">
        <f t="shared" si="1111"/>
        <v>0</v>
      </c>
      <c r="M2887" s="183">
        <f t="shared" si="1111"/>
        <v>0</v>
      </c>
      <c r="N2887" s="184">
        <f t="shared" si="1112"/>
        <v>0</v>
      </c>
      <c r="O2887" s="184">
        <f t="shared" si="1113"/>
        <v>0</v>
      </c>
      <c r="P2887" s="181"/>
      <c r="Q2887" s="199"/>
      <c r="R2887" s="197" t="str">
        <f t="shared" si="1106"/>
        <v/>
      </c>
      <c r="S2887" s="197" t="str">
        <f t="shared" si="1107"/>
        <v/>
      </c>
    </row>
    <row r="2888" spans="1:19" ht="25.5" hidden="1">
      <c r="A2888" s="200">
        <v>97890</v>
      </c>
      <c r="B2888" s="205" t="s">
        <v>230</v>
      </c>
      <c r="C2888" s="127" t="s">
        <v>3144</v>
      </c>
      <c r="D2888" s="121" t="s">
        <v>274</v>
      </c>
      <c r="E2888" s="122">
        <v>589.23</v>
      </c>
      <c r="F2888" s="123">
        <f t="shared" si="1108"/>
        <v>710.38</v>
      </c>
      <c r="G2888" s="206"/>
      <c r="H2888" s="183"/>
      <c r="I2888" s="182">
        <f t="shared" si="1109"/>
        <v>0</v>
      </c>
      <c r="J2888" s="182">
        <f t="shared" si="1110"/>
        <v>0</v>
      </c>
      <c r="K2888" s="179"/>
      <c r="L2888" s="183">
        <f t="shared" si="1111"/>
        <v>0</v>
      </c>
      <c r="M2888" s="183">
        <f t="shared" si="1111"/>
        <v>0</v>
      </c>
      <c r="N2888" s="184">
        <f t="shared" si="1112"/>
        <v>0</v>
      </c>
      <c r="O2888" s="184">
        <f t="shared" si="1113"/>
        <v>0</v>
      </c>
      <c r="P2888" s="181"/>
      <c r="Q2888" s="199"/>
      <c r="R2888" s="197" t="str">
        <f t="shared" si="1106"/>
        <v/>
      </c>
      <c r="S2888" s="197" t="str">
        <f t="shared" si="1107"/>
        <v/>
      </c>
    </row>
    <row r="2889" spans="1:19" ht="25.5" hidden="1">
      <c r="A2889" s="200">
        <v>97891</v>
      </c>
      <c r="B2889" s="205" t="s">
        <v>230</v>
      </c>
      <c r="C2889" s="127" t="s">
        <v>3145</v>
      </c>
      <c r="D2889" s="121" t="s">
        <v>274</v>
      </c>
      <c r="E2889" s="122">
        <v>157.52000000000001</v>
      </c>
      <c r="F2889" s="123">
        <f t="shared" si="1108"/>
        <v>189.91</v>
      </c>
      <c r="G2889" s="206"/>
      <c r="H2889" s="183"/>
      <c r="I2889" s="182">
        <f t="shared" si="1109"/>
        <v>0</v>
      </c>
      <c r="J2889" s="182">
        <f t="shared" si="1110"/>
        <v>0</v>
      </c>
      <c r="K2889" s="179"/>
      <c r="L2889" s="183">
        <f t="shared" si="1111"/>
        <v>0</v>
      </c>
      <c r="M2889" s="183">
        <f t="shared" si="1111"/>
        <v>0</v>
      </c>
      <c r="N2889" s="184">
        <f t="shared" si="1112"/>
        <v>0</v>
      </c>
      <c r="O2889" s="184">
        <f t="shared" si="1113"/>
        <v>0</v>
      </c>
      <c r="P2889" s="181"/>
      <c r="Q2889" s="199"/>
      <c r="R2889" s="197" t="str">
        <f t="shared" si="1106"/>
        <v/>
      </c>
      <c r="S2889" s="197" t="str">
        <f t="shared" si="1107"/>
        <v/>
      </c>
    </row>
    <row r="2890" spans="1:19" ht="25.5" hidden="1">
      <c r="A2890" s="200">
        <v>97892</v>
      </c>
      <c r="B2890" s="205" t="s">
        <v>230</v>
      </c>
      <c r="C2890" s="127" t="s">
        <v>3146</v>
      </c>
      <c r="D2890" s="121" t="s">
        <v>274</v>
      </c>
      <c r="E2890" s="122">
        <v>293.26</v>
      </c>
      <c r="F2890" s="123">
        <f t="shared" si="1108"/>
        <v>353.55</v>
      </c>
      <c r="G2890" s="206"/>
      <c r="H2890" s="183"/>
      <c r="I2890" s="182">
        <f t="shared" si="1109"/>
        <v>0</v>
      </c>
      <c r="J2890" s="182">
        <f t="shared" si="1110"/>
        <v>0</v>
      </c>
      <c r="K2890" s="179"/>
      <c r="L2890" s="183">
        <f t="shared" si="1111"/>
        <v>0</v>
      </c>
      <c r="M2890" s="183">
        <f t="shared" si="1111"/>
        <v>0</v>
      </c>
      <c r="N2890" s="184">
        <f t="shared" si="1112"/>
        <v>0</v>
      </c>
      <c r="O2890" s="184">
        <f t="shared" si="1113"/>
        <v>0</v>
      </c>
      <c r="P2890" s="181"/>
      <c r="Q2890" s="199"/>
      <c r="R2890" s="197" t="str">
        <f t="shared" si="1106"/>
        <v/>
      </c>
      <c r="S2890" s="197" t="str">
        <f t="shared" si="1107"/>
        <v/>
      </c>
    </row>
    <row r="2891" spans="1:19" ht="25.5" hidden="1">
      <c r="A2891" s="200">
        <v>97893</v>
      </c>
      <c r="B2891" s="205" t="s">
        <v>230</v>
      </c>
      <c r="C2891" s="127" t="s">
        <v>3147</v>
      </c>
      <c r="D2891" s="121" t="s">
        <v>274</v>
      </c>
      <c r="E2891" s="122">
        <v>399.02</v>
      </c>
      <c r="F2891" s="123">
        <f t="shared" si="1108"/>
        <v>481.06</v>
      </c>
      <c r="G2891" s="206"/>
      <c r="H2891" s="183"/>
      <c r="I2891" s="182">
        <f t="shared" si="1109"/>
        <v>0</v>
      </c>
      <c r="J2891" s="182">
        <f t="shared" si="1110"/>
        <v>0</v>
      </c>
      <c r="K2891" s="179"/>
      <c r="L2891" s="183">
        <f t="shared" si="1111"/>
        <v>0</v>
      </c>
      <c r="M2891" s="183">
        <f t="shared" si="1111"/>
        <v>0</v>
      </c>
      <c r="N2891" s="184">
        <f t="shared" si="1112"/>
        <v>0</v>
      </c>
      <c r="O2891" s="184">
        <f t="shared" si="1113"/>
        <v>0</v>
      </c>
      <c r="P2891" s="181"/>
      <c r="Q2891" s="199"/>
      <c r="R2891" s="197" t="str">
        <f t="shared" si="1106"/>
        <v/>
      </c>
      <c r="S2891" s="197" t="str">
        <f t="shared" si="1107"/>
        <v/>
      </c>
    </row>
    <row r="2892" spans="1:19" ht="25.5" hidden="1">
      <c r="A2892" s="200">
        <v>97894</v>
      </c>
      <c r="B2892" s="205" t="s">
        <v>230</v>
      </c>
      <c r="C2892" s="127" t="s">
        <v>3148</v>
      </c>
      <c r="D2892" s="121" t="s">
        <v>274</v>
      </c>
      <c r="E2892" s="122">
        <v>443.23</v>
      </c>
      <c r="F2892" s="123">
        <f t="shared" si="1108"/>
        <v>534.36</v>
      </c>
      <c r="G2892" s="206"/>
      <c r="H2892" s="183"/>
      <c r="I2892" s="182">
        <f t="shared" si="1109"/>
        <v>0</v>
      </c>
      <c r="J2892" s="182">
        <f t="shared" si="1110"/>
        <v>0</v>
      </c>
      <c r="K2892" s="179"/>
      <c r="L2892" s="183">
        <f t="shared" si="1111"/>
        <v>0</v>
      </c>
      <c r="M2892" s="183">
        <f t="shared" si="1111"/>
        <v>0</v>
      </c>
      <c r="N2892" s="184">
        <f t="shared" si="1112"/>
        <v>0</v>
      </c>
      <c r="O2892" s="184">
        <f t="shared" si="1113"/>
        <v>0</v>
      </c>
      <c r="P2892" s="181"/>
      <c r="Q2892" s="199"/>
      <c r="R2892" s="197" t="str">
        <f t="shared" si="1106"/>
        <v/>
      </c>
      <c r="S2892" s="197" t="str">
        <f t="shared" si="1107"/>
        <v/>
      </c>
    </row>
    <row r="2893" spans="1:19" ht="25.5" hidden="1">
      <c r="A2893" s="200">
        <v>91945</v>
      </c>
      <c r="B2893" s="205" t="s">
        <v>230</v>
      </c>
      <c r="C2893" s="127" t="s">
        <v>3149</v>
      </c>
      <c r="D2893" s="121" t="s">
        <v>274</v>
      </c>
      <c r="E2893" s="122">
        <v>8.43</v>
      </c>
      <c r="F2893" s="123">
        <f t="shared" si="1108"/>
        <v>10.16</v>
      </c>
      <c r="G2893" s="206"/>
      <c r="H2893" s="183"/>
      <c r="I2893" s="182">
        <f t="shared" si="1109"/>
        <v>0</v>
      </c>
      <c r="J2893" s="182">
        <f t="shared" si="1110"/>
        <v>0</v>
      </c>
      <c r="K2893" s="179"/>
      <c r="L2893" s="183">
        <f t="shared" si="1111"/>
        <v>0</v>
      </c>
      <c r="M2893" s="183">
        <f t="shared" si="1111"/>
        <v>0</v>
      </c>
      <c r="N2893" s="184">
        <f t="shared" si="1112"/>
        <v>0</v>
      </c>
      <c r="O2893" s="184">
        <f t="shared" si="1113"/>
        <v>0</v>
      </c>
      <c r="P2893" s="181"/>
      <c r="Q2893" s="199"/>
      <c r="R2893" s="197" t="str">
        <f t="shared" si="1106"/>
        <v/>
      </c>
      <c r="S2893" s="197" t="str">
        <f t="shared" si="1107"/>
        <v/>
      </c>
    </row>
    <row r="2894" spans="1:19" ht="25.5" hidden="1">
      <c r="A2894" s="200">
        <v>91946</v>
      </c>
      <c r="B2894" s="205" t="s">
        <v>230</v>
      </c>
      <c r="C2894" s="127" t="s">
        <v>3150</v>
      </c>
      <c r="D2894" s="121" t="s">
        <v>274</v>
      </c>
      <c r="E2894" s="122">
        <v>7.12</v>
      </c>
      <c r="F2894" s="123">
        <f t="shared" si="1108"/>
        <v>8.58</v>
      </c>
      <c r="G2894" s="206"/>
      <c r="H2894" s="183"/>
      <c r="I2894" s="182">
        <f t="shared" si="1109"/>
        <v>0</v>
      </c>
      <c r="J2894" s="182">
        <f t="shared" si="1110"/>
        <v>0</v>
      </c>
      <c r="K2894" s="179"/>
      <c r="L2894" s="183">
        <f t="shared" si="1111"/>
        <v>0</v>
      </c>
      <c r="M2894" s="183">
        <f t="shared" si="1111"/>
        <v>0</v>
      </c>
      <c r="N2894" s="184">
        <f t="shared" si="1112"/>
        <v>0</v>
      </c>
      <c r="O2894" s="184">
        <f t="shared" si="1113"/>
        <v>0</v>
      </c>
      <c r="P2894" s="181"/>
      <c r="Q2894" s="199"/>
      <c r="R2894" s="197" t="str">
        <f t="shared" si="1106"/>
        <v/>
      </c>
      <c r="S2894" s="197" t="str">
        <f t="shared" si="1107"/>
        <v/>
      </c>
    </row>
    <row r="2895" spans="1:19" ht="25.5" hidden="1">
      <c r="A2895" s="200">
        <v>91947</v>
      </c>
      <c r="B2895" s="205" t="s">
        <v>230</v>
      </c>
      <c r="C2895" s="127" t="s">
        <v>3151</v>
      </c>
      <c r="D2895" s="121" t="s">
        <v>274</v>
      </c>
      <c r="E2895" s="122">
        <v>6.31</v>
      </c>
      <c r="F2895" s="123">
        <f t="shared" si="1108"/>
        <v>7.61</v>
      </c>
      <c r="G2895" s="206"/>
      <c r="H2895" s="183"/>
      <c r="I2895" s="182">
        <f t="shared" si="1109"/>
        <v>0</v>
      </c>
      <c r="J2895" s="182">
        <f t="shared" si="1110"/>
        <v>0</v>
      </c>
      <c r="K2895" s="179"/>
      <c r="L2895" s="183">
        <f t="shared" si="1111"/>
        <v>0</v>
      </c>
      <c r="M2895" s="183">
        <f t="shared" si="1111"/>
        <v>0</v>
      </c>
      <c r="N2895" s="184">
        <f t="shared" si="1112"/>
        <v>0</v>
      </c>
      <c r="O2895" s="184">
        <f t="shared" si="1113"/>
        <v>0</v>
      </c>
      <c r="P2895" s="181"/>
      <c r="Q2895" s="199"/>
      <c r="R2895" s="197" t="str">
        <f t="shared" si="1106"/>
        <v/>
      </c>
      <c r="S2895" s="197" t="str">
        <f t="shared" si="1107"/>
        <v/>
      </c>
    </row>
    <row r="2896" spans="1:19" ht="25.5" hidden="1">
      <c r="A2896" s="200">
        <v>91949</v>
      </c>
      <c r="B2896" s="205" t="s">
        <v>230</v>
      </c>
      <c r="C2896" s="127" t="s">
        <v>3152</v>
      </c>
      <c r="D2896" s="121" t="s">
        <v>274</v>
      </c>
      <c r="E2896" s="122">
        <v>13.08</v>
      </c>
      <c r="F2896" s="123">
        <f t="shared" si="1108"/>
        <v>15.77</v>
      </c>
      <c r="G2896" s="206"/>
      <c r="H2896" s="183"/>
      <c r="I2896" s="182">
        <f t="shared" si="1109"/>
        <v>0</v>
      </c>
      <c r="J2896" s="182">
        <f t="shared" si="1110"/>
        <v>0</v>
      </c>
      <c r="K2896" s="179"/>
      <c r="L2896" s="183">
        <f t="shared" si="1111"/>
        <v>0</v>
      </c>
      <c r="M2896" s="183">
        <f t="shared" si="1111"/>
        <v>0</v>
      </c>
      <c r="N2896" s="184">
        <f t="shared" si="1112"/>
        <v>0</v>
      </c>
      <c r="O2896" s="184">
        <f t="shared" si="1113"/>
        <v>0</v>
      </c>
      <c r="P2896" s="181"/>
      <c r="Q2896" s="199"/>
      <c r="R2896" s="197" t="str">
        <f t="shared" si="1106"/>
        <v/>
      </c>
      <c r="S2896" s="197" t="str">
        <f t="shared" si="1107"/>
        <v/>
      </c>
    </row>
    <row r="2897" spans="1:19" ht="25.5" hidden="1">
      <c r="A2897" s="200">
        <v>91950</v>
      </c>
      <c r="B2897" s="205" t="s">
        <v>230</v>
      </c>
      <c r="C2897" s="127" t="s">
        <v>3153</v>
      </c>
      <c r="D2897" s="121" t="s">
        <v>274</v>
      </c>
      <c r="E2897" s="122">
        <v>11.5</v>
      </c>
      <c r="F2897" s="123">
        <f t="shared" si="1108"/>
        <v>13.86</v>
      </c>
      <c r="G2897" s="206"/>
      <c r="H2897" s="183"/>
      <c r="I2897" s="182">
        <f t="shared" si="1109"/>
        <v>0</v>
      </c>
      <c r="J2897" s="182">
        <f t="shared" si="1110"/>
        <v>0</v>
      </c>
      <c r="K2897" s="179"/>
      <c r="L2897" s="183">
        <f t="shared" si="1111"/>
        <v>0</v>
      </c>
      <c r="M2897" s="183">
        <f t="shared" si="1111"/>
        <v>0</v>
      </c>
      <c r="N2897" s="184">
        <f t="shared" si="1112"/>
        <v>0</v>
      </c>
      <c r="O2897" s="184">
        <f t="shared" si="1113"/>
        <v>0</v>
      </c>
      <c r="P2897" s="181"/>
      <c r="Q2897" s="199"/>
      <c r="R2897" s="197" t="str">
        <f t="shared" si="1106"/>
        <v/>
      </c>
      <c r="S2897" s="197" t="str">
        <f t="shared" si="1107"/>
        <v/>
      </c>
    </row>
    <row r="2898" spans="1:19" ht="25.5" hidden="1">
      <c r="A2898" s="200">
        <v>91951</v>
      </c>
      <c r="B2898" s="205" t="s">
        <v>230</v>
      </c>
      <c r="C2898" s="127" t="s">
        <v>3154</v>
      </c>
      <c r="D2898" s="121" t="s">
        <v>274</v>
      </c>
      <c r="E2898" s="122">
        <v>10.55</v>
      </c>
      <c r="F2898" s="123">
        <f t="shared" si="1108"/>
        <v>12.72</v>
      </c>
      <c r="G2898" s="206"/>
      <c r="H2898" s="183"/>
      <c r="I2898" s="182">
        <f t="shared" si="1109"/>
        <v>0</v>
      </c>
      <c r="J2898" s="182">
        <f t="shared" si="1110"/>
        <v>0</v>
      </c>
      <c r="K2898" s="179"/>
      <c r="L2898" s="183">
        <f t="shared" si="1111"/>
        <v>0</v>
      </c>
      <c r="M2898" s="183">
        <f t="shared" si="1111"/>
        <v>0</v>
      </c>
      <c r="N2898" s="184">
        <f t="shared" si="1112"/>
        <v>0</v>
      </c>
      <c r="O2898" s="184">
        <f t="shared" si="1113"/>
        <v>0</v>
      </c>
      <c r="P2898" s="181"/>
      <c r="Q2898" s="199"/>
      <c r="R2898" s="197" t="str">
        <f t="shared" si="1106"/>
        <v/>
      </c>
      <c r="S2898" s="197" t="str">
        <f t="shared" si="1107"/>
        <v/>
      </c>
    </row>
    <row r="2899" spans="1:19" hidden="1">
      <c r="A2899" s="200" t="s">
        <v>3155</v>
      </c>
      <c r="B2899" s="205"/>
      <c r="C2899" s="127" t="s">
        <v>3156</v>
      </c>
      <c r="D2899" s="121"/>
      <c r="E2899" s="122"/>
      <c r="F2899" s="123"/>
      <c r="G2899" s="253"/>
      <c r="H2899" s="253"/>
      <c r="I2899" s="254"/>
      <c r="J2899" s="255"/>
      <c r="K2899" s="179"/>
      <c r="L2899" s="253"/>
      <c r="M2899" s="253"/>
      <c r="N2899" s="254"/>
      <c r="O2899" s="255"/>
      <c r="P2899" s="181"/>
      <c r="Q2899" s="198" t="str">
        <f>IF(OR(SUM(J2900:J2907)&gt;0,SUM(O2900:O2907)&gt;0),"xx","")</f>
        <v/>
      </c>
      <c r="R2899" s="197" t="str">
        <f t="shared" si="1106"/>
        <v/>
      </c>
      <c r="S2899" s="197" t="str">
        <f t="shared" si="1107"/>
        <v/>
      </c>
    </row>
    <row r="2900" spans="1:19" ht="38.25" hidden="1">
      <c r="A2900" s="200" t="s">
        <v>3157</v>
      </c>
      <c r="B2900" s="205" t="s">
        <v>230</v>
      </c>
      <c r="C2900" s="127" t="s">
        <v>3158</v>
      </c>
      <c r="D2900" s="121" t="s">
        <v>274</v>
      </c>
      <c r="E2900" s="122">
        <v>60.28</v>
      </c>
      <c r="F2900" s="123">
        <f t="shared" ref="F2900:F2907" si="1114">IF(E2900=0,0,ROUND(E2900*(1+E$10)*(1-E$11),2))</f>
        <v>72.67</v>
      </c>
      <c r="G2900" s="206"/>
      <c r="H2900" s="183"/>
      <c r="I2900" s="182">
        <f t="shared" ref="I2900:I2907" si="1115">IF(ISBLANK(E2900),0,ROUND(F2900*G2900,2))</f>
        <v>0</v>
      </c>
      <c r="J2900" s="182">
        <f t="shared" ref="J2900:J2907" si="1116">IF(ISBLANK(G2900),0,ROUND(G2900*H2900,2))</f>
        <v>0</v>
      </c>
      <c r="K2900" s="179"/>
      <c r="L2900" s="183">
        <f t="shared" ref="L2900:M2907" si="1117">G2900</f>
        <v>0</v>
      </c>
      <c r="M2900" s="183">
        <f t="shared" si="1117"/>
        <v>0</v>
      </c>
      <c r="N2900" s="184">
        <f t="shared" ref="N2900:N2907" si="1118">IF(ISBLANK(E2900),0,ROUND(F2900*L2900,2))</f>
        <v>0</v>
      </c>
      <c r="O2900" s="184">
        <f t="shared" ref="O2900:O2907" si="1119">IF(ISBLANK(L2900),0,ROUND(L2900*M2900,2))</f>
        <v>0</v>
      </c>
      <c r="P2900" s="181"/>
      <c r="Q2900" s="199"/>
      <c r="R2900" s="197" t="str">
        <f t="shared" si="1106"/>
        <v/>
      </c>
      <c r="S2900" s="197" t="str">
        <f t="shared" si="1107"/>
        <v/>
      </c>
    </row>
    <row r="2901" spans="1:19" ht="25.5" hidden="1">
      <c r="A2901" s="200">
        <v>84402</v>
      </c>
      <c r="B2901" s="205" t="s">
        <v>230</v>
      </c>
      <c r="C2901" s="127" t="s">
        <v>3159</v>
      </c>
      <c r="D2901" s="121" t="s">
        <v>274</v>
      </c>
      <c r="E2901" s="122">
        <v>67.87</v>
      </c>
      <c r="F2901" s="123">
        <f t="shared" si="1114"/>
        <v>81.819999999999993</v>
      </c>
      <c r="G2901" s="206"/>
      <c r="H2901" s="183"/>
      <c r="I2901" s="182">
        <f t="shared" si="1115"/>
        <v>0</v>
      </c>
      <c r="J2901" s="182">
        <f t="shared" si="1116"/>
        <v>0</v>
      </c>
      <c r="K2901" s="179"/>
      <c r="L2901" s="183">
        <f t="shared" si="1117"/>
        <v>0</v>
      </c>
      <c r="M2901" s="183">
        <f t="shared" si="1117"/>
        <v>0</v>
      </c>
      <c r="N2901" s="184">
        <f t="shared" si="1118"/>
        <v>0</v>
      </c>
      <c r="O2901" s="184">
        <f t="shared" si="1119"/>
        <v>0</v>
      </c>
      <c r="P2901" s="181"/>
      <c r="Q2901" s="199"/>
      <c r="R2901" s="197" t="str">
        <f t="shared" si="1106"/>
        <v/>
      </c>
      <c r="S2901" s="197" t="str">
        <f t="shared" si="1107"/>
        <v/>
      </c>
    </row>
    <row r="2902" spans="1:19" ht="38.25" hidden="1">
      <c r="A2902" s="200">
        <v>83463</v>
      </c>
      <c r="B2902" s="205" t="s">
        <v>230</v>
      </c>
      <c r="C2902" s="127" t="s">
        <v>3160</v>
      </c>
      <c r="D2902" s="121" t="s">
        <v>274</v>
      </c>
      <c r="E2902" s="122">
        <v>277.69</v>
      </c>
      <c r="F2902" s="123">
        <f t="shared" si="1114"/>
        <v>334.78</v>
      </c>
      <c r="G2902" s="206"/>
      <c r="H2902" s="183"/>
      <c r="I2902" s="182">
        <f t="shared" si="1115"/>
        <v>0</v>
      </c>
      <c r="J2902" s="182">
        <f t="shared" si="1116"/>
        <v>0</v>
      </c>
      <c r="K2902" s="179"/>
      <c r="L2902" s="183">
        <f t="shared" si="1117"/>
        <v>0</v>
      </c>
      <c r="M2902" s="183">
        <f t="shared" si="1117"/>
        <v>0</v>
      </c>
      <c r="N2902" s="184">
        <f t="shared" si="1118"/>
        <v>0</v>
      </c>
      <c r="O2902" s="184">
        <f t="shared" si="1119"/>
        <v>0</v>
      </c>
      <c r="P2902" s="181"/>
      <c r="Q2902" s="199"/>
      <c r="R2902" s="197" t="str">
        <f t="shared" si="1106"/>
        <v/>
      </c>
      <c r="S2902" s="197" t="str">
        <f t="shared" si="1107"/>
        <v/>
      </c>
    </row>
    <row r="2903" spans="1:19" ht="38.25" hidden="1">
      <c r="A2903" s="200" t="s">
        <v>3161</v>
      </c>
      <c r="B2903" s="205" t="s">
        <v>230</v>
      </c>
      <c r="C2903" s="127" t="s">
        <v>3162</v>
      </c>
      <c r="D2903" s="121" t="s">
        <v>274</v>
      </c>
      <c r="E2903" s="122">
        <v>356.4</v>
      </c>
      <c r="F2903" s="123">
        <f t="shared" si="1114"/>
        <v>429.68</v>
      </c>
      <c r="G2903" s="206"/>
      <c r="H2903" s="183"/>
      <c r="I2903" s="182">
        <f t="shared" si="1115"/>
        <v>0</v>
      </c>
      <c r="J2903" s="182">
        <f t="shared" si="1116"/>
        <v>0</v>
      </c>
      <c r="K2903" s="179"/>
      <c r="L2903" s="183">
        <f t="shared" si="1117"/>
        <v>0</v>
      </c>
      <c r="M2903" s="183">
        <f t="shared" si="1117"/>
        <v>0</v>
      </c>
      <c r="N2903" s="184">
        <f t="shared" si="1118"/>
        <v>0</v>
      </c>
      <c r="O2903" s="184">
        <f t="shared" si="1119"/>
        <v>0</v>
      </c>
      <c r="P2903" s="181"/>
      <c r="Q2903" s="199"/>
      <c r="R2903" s="197" t="str">
        <f t="shared" si="1106"/>
        <v/>
      </c>
      <c r="S2903" s="197" t="str">
        <f t="shared" si="1107"/>
        <v/>
      </c>
    </row>
    <row r="2904" spans="1:19" ht="38.25" hidden="1">
      <c r="A2904" s="200" t="s">
        <v>3163</v>
      </c>
      <c r="B2904" s="205" t="s">
        <v>230</v>
      </c>
      <c r="C2904" s="127" t="s">
        <v>3164</v>
      </c>
      <c r="D2904" s="121" t="s">
        <v>274</v>
      </c>
      <c r="E2904" s="122">
        <v>411.15</v>
      </c>
      <c r="F2904" s="123">
        <f t="shared" si="1114"/>
        <v>495.68</v>
      </c>
      <c r="G2904" s="206"/>
      <c r="H2904" s="183"/>
      <c r="I2904" s="182">
        <f t="shared" si="1115"/>
        <v>0</v>
      </c>
      <c r="J2904" s="182">
        <f t="shared" si="1116"/>
        <v>0</v>
      </c>
      <c r="K2904" s="179"/>
      <c r="L2904" s="183">
        <f t="shared" si="1117"/>
        <v>0</v>
      </c>
      <c r="M2904" s="183">
        <f t="shared" si="1117"/>
        <v>0</v>
      </c>
      <c r="N2904" s="184">
        <f t="shared" si="1118"/>
        <v>0</v>
      </c>
      <c r="O2904" s="184">
        <f t="shared" si="1119"/>
        <v>0</v>
      </c>
      <c r="P2904" s="181"/>
      <c r="Q2904" s="199"/>
      <c r="R2904" s="197" t="str">
        <f t="shared" si="1106"/>
        <v/>
      </c>
      <c r="S2904" s="197" t="str">
        <f t="shared" si="1107"/>
        <v/>
      </c>
    </row>
    <row r="2905" spans="1:19" ht="38.25" hidden="1">
      <c r="A2905" s="200" t="s">
        <v>3165</v>
      </c>
      <c r="B2905" s="205" t="s">
        <v>230</v>
      </c>
      <c r="C2905" s="127" t="s">
        <v>3166</v>
      </c>
      <c r="D2905" s="121" t="s">
        <v>274</v>
      </c>
      <c r="E2905" s="122">
        <v>473.9</v>
      </c>
      <c r="F2905" s="123">
        <f t="shared" si="1114"/>
        <v>571.33000000000004</v>
      </c>
      <c r="G2905" s="206"/>
      <c r="H2905" s="183"/>
      <c r="I2905" s="182">
        <f t="shared" si="1115"/>
        <v>0</v>
      </c>
      <c r="J2905" s="182">
        <f t="shared" si="1116"/>
        <v>0</v>
      </c>
      <c r="K2905" s="179"/>
      <c r="L2905" s="183">
        <f t="shared" si="1117"/>
        <v>0</v>
      </c>
      <c r="M2905" s="183">
        <f t="shared" si="1117"/>
        <v>0</v>
      </c>
      <c r="N2905" s="184">
        <f t="shared" si="1118"/>
        <v>0</v>
      </c>
      <c r="O2905" s="184">
        <f t="shared" si="1119"/>
        <v>0</v>
      </c>
      <c r="P2905" s="181"/>
      <c r="Q2905" s="199"/>
      <c r="R2905" s="197" t="str">
        <f t="shared" si="1106"/>
        <v/>
      </c>
      <c r="S2905" s="197" t="str">
        <f t="shared" si="1107"/>
        <v/>
      </c>
    </row>
    <row r="2906" spans="1:19" ht="38.25" hidden="1">
      <c r="A2906" s="200" t="s">
        <v>3167</v>
      </c>
      <c r="B2906" s="205" t="s">
        <v>230</v>
      </c>
      <c r="C2906" s="127" t="s">
        <v>3168</v>
      </c>
      <c r="D2906" s="121" t="s">
        <v>274</v>
      </c>
      <c r="E2906" s="122">
        <v>649.87</v>
      </c>
      <c r="F2906" s="123">
        <f t="shared" si="1114"/>
        <v>783.48</v>
      </c>
      <c r="G2906" s="206"/>
      <c r="H2906" s="183"/>
      <c r="I2906" s="182">
        <f t="shared" si="1115"/>
        <v>0</v>
      </c>
      <c r="J2906" s="182">
        <f t="shared" si="1116"/>
        <v>0</v>
      </c>
      <c r="K2906" s="179"/>
      <c r="L2906" s="183">
        <f t="shared" si="1117"/>
        <v>0</v>
      </c>
      <c r="M2906" s="183">
        <f t="shared" si="1117"/>
        <v>0</v>
      </c>
      <c r="N2906" s="184">
        <f t="shared" si="1118"/>
        <v>0</v>
      </c>
      <c r="O2906" s="184">
        <f t="shared" si="1119"/>
        <v>0</v>
      </c>
      <c r="P2906" s="181"/>
      <c r="Q2906" s="199"/>
      <c r="R2906" s="197" t="str">
        <f t="shared" si="1106"/>
        <v/>
      </c>
      <c r="S2906" s="197" t="str">
        <f t="shared" si="1107"/>
        <v/>
      </c>
    </row>
    <row r="2907" spans="1:19" ht="38.25" hidden="1">
      <c r="A2907" s="200" t="s">
        <v>3169</v>
      </c>
      <c r="B2907" s="205" t="s">
        <v>230</v>
      </c>
      <c r="C2907" s="127" t="s">
        <v>3170</v>
      </c>
      <c r="D2907" s="121" t="s">
        <v>274</v>
      </c>
      <c r="E2907" s="122">
        <v>944.89</v>
      </c>
      <c r="F2907" s="123">
        <f t="shared" si="1114"/>
        <v>1139.1600000000001</v>
      </c>
      <c r="G2907" s="206"/>
      <c r="H2907" s="183"/>
      <c r="I2907" s="182">
        <f t="shared" si="1115"/>
        <v>0</v>
      </c>
      <c r="J2907" s="182">
        <f t="shared" si="1116"/>
        <v>0</v>
      </c>
      <c r="K2907" s="179"/>
      <c r="L2907" s="183">
        <f t="shared" si="1117"/>
        <v>0</v>
      </c>
      <c r="M2907" s="183">
        <f t="shared" si="1117"/>
        <v>0</v>
      </c>
      <c r="N2907" s="184">
        <f t="shared" si="1118"/>
        <v>0</v>
      </c>
      <c r="O2907" s="184">
        <f t="shared" si="1119"/>
        <v>0</v>
      </c>
      <c r="P2907" s="181"/>
      <c r="Q2907" s="199"/>
      <c r="R2907" s="197" t="str">
        <f t="shared" si="1106"/>
        <v/>
      </c>
      <c r="S2907" s="197" t="str">
        <f t="shared" si="1107"/>
        <v/>
      </c>
    </row>
    <row r="2908" spans="1:19" hidden="1">
      <c r="A2908" s="200" t="s">
        <v>3171</v>
      </c>
      <c r="B2908" s="205"/>
      <c r="C2908" s="127" t="s">
        <v>3172</v>
      </c>
      <c r="D2908" s="121"/>
      <c r="E2908" s="122"/>
      <c r="F2908" s="123"/>
      <c r="G2908" s="253"/>
      <c r="H2908" s="253"/>
      <c r="I2908" s="254"/>
      <c r="J2908" s="255"/>
      <c r="K2908" s="179"/>
      <c r="L2908" s="253"/>
      <c r="M2908" s="253"/>
      <c r="N2908" s="254"/>
      <c r="O2908" s="255"/>
      <c r="P2908" s="181"/>
      <c r="Q2908" s="198" t="str">
        <f>IF(OR(SUM(J2909:J2912)&gt;0,SUM(O2909:O2912)&gt;0),"xx","")</f>
        <v/>
      </c>
      <c r="R2908" s="197" t="str">
        <f t="shared" si="1106"/>
        <v/>
      </c>
      <c r="S2908" s="197" t="str">
        <f t="shared" si="1107"/>
        <v/>
      </c>
    </row>
    <row r="2909" spans="1:19" ht="25.5" hidden="1">
      <c r="A2909" s="200">
        <v>72341</v>
      </c>
      <c r="B2909" s="205" t="s">
        <v>230</v>
      </c>
      <c r="C2909" s="127" t="s">
        <v>3173</v>
      </c>
      <c r="D2909" s="121" t="s">
        <v>274</v>
      </c>
      <c r="E2909" s="122">
        <v>283.39999999999998</v>
      </c>
      <c r="F2909" s="123">
        <f>IF(E2909=0,0,ROUND(E2909*(1+E$10)*(1-E$11),2))</f>
        <v>341.67</v>
      </c>
      <c r="G2909" s="206"/>
      <c r="H2909" s="183"/>
      <c r="I2909" s="182">
        <f t="shared" ref="I2909:I2912" si="1120">IF(ISBLANK(E2909),0,ROUND(F2909*G2909,2))</f>
        <v>0</v>
      </c>
      <c r="J2909" s="182">
        <f t="shared" ref="J2909:J2912" si="1121">IF(ISBLANK(G2909),0,ROUND(G2909*H2909,2))</f>
        <v>0</v>
      </c>
      <c r="K2909" s="179"/>
      <c r="L2909" s="183">
        <f t="shared" ref="L2909:M2912" si="1122">G2909</f>
        <v>0</v>
      </c>
      <c r="M2909" s="183">
        <f t="shared" si="1122"/>
        <v>0</v>
      </c>
      <c r="N2909" s="184">
        <f t="shared" ref="N2909:N2912" si="1123">IF(ISBLANK(E2909),0,ROUND(F2909*L2909,2))</f>
        <v>0</v>
      </c>
      <c r="O2909" s="184">
        <f t="shared" ref="O2909:O2912" si="1124">IF(ISBLANK(L2909),0,ROUND(L2909*M2909,2))</f>
        <v>0</v>
      </c>
      <c r="P2909" s="181"/>
      <c r="Q2909" s="199"/>
      <c r="R2909" s="197" t="str">
        <f t="shared" si="1106"/>
        <v/>
      </c>
      <c r="S2909" s="197" t="str">
        <f t="shared" si="1107"/>
        <v/>
      </c>
    </row>
    <row r="2910" spans="1:19" ht="25.5" hidden="1">
      <c r="A2910" s="200">
        <v>72343</v>
      </c>
      <c r="B2910" s="205" t="s">
        <v>230</v>
      </c>
      <c r="C2910" s="127" t="s">
        <v>3174</v>
      </c>
      <c r="D2910" s="121" t="s">
        <v>274</v>
      </c>
      <c r="E2910" s="122">
        <v>337.29</v>
      </c>
      <c r="F2910" s="123">
        <f>IF(E2910=0,0,ROUND(E2910*(1+E$10)*(1-E$11),2))</f>
        <v>406.64</v>
      </c>
      <c r="G2910" s="206"/>
      <c r="H2910" s="183"/>
      <c r="I2910" s="182">
        <f t="shared" si="1120"/>
        <v>0</v>
      </c>
      <c r="J2910" s="182">
        <f t="shared" si="1121"/>
        <v>0</v>
      </c>
      <c r="K2910" s="179"/>
      <c r="L2910" s="183">
        <f t="shared" si="1122"/>
        <v>0</v>
      </c>
      <c r="M2910" s="183">
        <f t="shared" si="1122"/>
        <v>0</v>
      </c>
      <c r="N2910" s="184">
        <f t="shared" si="1123"/>
        <v>0</v>
      </c>
      <c r="O2910" s="184">
        <f t="shared" si="1124"/>
        <v>0</v>
      </c>
      <c r="P2910" s="181"/>
      <c r="Q2910" s="199"/>
      <c r="R2910" s="197" t="str">
        <f t="shared" si="1106"/>
        <v/>
      </c>
      <c r="S2910" s="197" t="str">
        <f t="shared" si="1107"/>
        <v/>
      </c>
    </row>
    <row r="2911" spans="1:19" ht="25.5" hidden="1">
      <c r="A2911" s="200">
        <v>72344</v>
      </c>
      <c r="B2911" s="205" t="s">
        <v>230</v>
      </c>
      <c r="C2911" s="127" t="s">
        <v>3175</v>
      </c>
      <c r="D2911" s="121" t="s">
        <v>274</v>
      </c>
      <c r="E2911" s="122">
        <v>552.4</v>
      </c>
      <c r="F2911" s="123">
        <f>IF(E2911=0,0,ROUND(E2911*(1+E$10)*(1-E$11),2))</f>
        <v>665.97</v>
      </c>
      <c r="G2911" s="206"/>
      <c r="H2911" s="183"/>
      <c r="I2911" s="182">
        <f t="shared" si="1120"/>
        <v>0</v>
      </c>
      <c r="J2911" s="182">
        <f t="shared" si="1121"/>
        <v>0</v>
      </c>
      <c r="K2911" s="179"/>
      <c r="L2911" s="183">
        <f t="shared" si="1122"/>
        <v>0</v>
      </c>
      <c r="M2911" s="183">
        <f t="shared" si="1122"/>
        <v>0</v>
      </c>
      <c r="N2911" s="184">
        <f t="shared" si="1123"/>
        <v>0</v>
      </c>
      <c r="O2911" s="184">
        <f t="shared" si="1124"/>
        <v>0</v>
      </c>
      <c r="P2911" s="181"/>
      <c r="Q2911" s="199"/>
      <c r="R2911" s="197" t="str">
        <f t="shared" si="1106"/>
        <v/>
      </c>
      <c r="S2911" s="197" t="str">
        <f t="shared" si="1107"/>
        <v/>
      </c>
    </row>
    <row r="2912" spans="1:19" ht="25.5" hidden="1">
      <c r="A2912" s="200">
        <v>72345</v>
      </c>
      <c r="B2912" s="205" t="s">
        <v>230</v>
      </c>
      <c r="C2912" s="127" t="s">
        <v>3176</v>
      </c>
      <c r="D2912" s="121" t="s">
        <v>274</v>
      </c>
      <c r="E2912" s="122">
        <v>1664.48</v>
      </c>
      <c r="F2912" s="123">
        <f>IF(E2912=0,0,ROUND(E2912*(1+E$10)*(1-E$11),2))</f>
        <v>2006.7</v>
      </c>
      <c r="G2912" s="206"/>
      <c r="H2912" s="183"/>
      <c r="I2912" s="182">
        <f t="shared" si="1120"/>
        <v>0</v>
      </c>
      <c r="J2912" s="182">
        <f t="shared" si="1121"/>
        <v>0</v>
      </c>
      <c r="K2912" s="179"/>
      <c r="L2912" s="183">
        <f t="shared" si="1122"/>
        <v>0</v>
      </c>
      <c r="M2912" s="183">
        <f t="shared" si="1122"/>
        <v>0</v>
      </c>
      <c r="N2912" s="184">
        <f t="shared" si="1123"/>
        <v>0</v>
      </c>
      <c r="O2912" s="184">
        <f t="shared" si="1124"/>
        <v>0</v>
      </c>
      <c r="P2912" s="181"/>
      <c r="Q2912" s="199"/>
      <c r="R2912" s="197" t="str">
        <f t="shared" ref="R2912:R3092" si="1125">IF(Q2912="X","x",IF(Q2912="xx","x",IF(O2912&gt;0,"x","")))</f>
        <v/>
      </c>
      <c r="S2912" s="197" t="str">
        <f t="shared" si="1107"/>
        <v/>
      </c>
    </row>
    <row r="2913" spans="1:19">
      <c r="A2913" s="200" t="s">
        <v>3177</v>
      </c>
      <c r="B2913" s="205"/>
      <c r="C2913" s="127" t="s">
        <v>3178</v>
      </c>
      <c r="D2913" s="121"/>
      <c r="E2913" s="122"/>
      <c r="F2913" s="123"/>
      <c r="G2913" s="253"/>
      <c r="H2913" s="207">
        <f t="shared" ref="H2913:H2914" si="1126">F2913</f>
        <v>0</v>
      </c>
      <c r="I2913" s="254"/>
      <c r="J2913" s="255"/>
      <c r="K2913" s="179"/>
      <c r="L2913" s="253"/>
      <c r="M2913" s="253"/>
      <c r="N2913" s="254"/>
      <c r="O2913" s="255"/>
      <c r="P2913" s="181"/>
      <c r="Q2913" s="231" t="str">
        <f>IF(OR(SUM(J2915:J2948)&gt;0,SUM(O2915:O2948)&gt;0),"xx","")</f>
        <v>xx</v>
      </c>
      <c r="R2913" s="232" t="str">
        <f t="shared" si="1125"/>
        <v>x</v>
      </c>
      <c r="S2913" s="197" t="str">
        <f t="shared" ref="S2913:S3093" si="1127">IF(Q2913="X","x",IF(Q2913="xx","x",IF(OR(J2913&gt;0,O2913&gt;0),"x","")))</f>
        <v>x</v>
      </c>
    </row>
    <row r="2914" spans="1:19">
      <c r="A2914" s="200" t="s">
        <v>3179</v>
      </c>
      <c r="B2914" s="205"/>
      <c r="C2914" s="127" t="s">
        <v>3180</v>
      </c>
      <c r="D2914" s="121"/>
      <c r="E2914" s="122"/>
      <c r="F2914" s="123"/>
      <c r="G2914" s="253"/>
      <c r="H2914" s="207">
        <f t="shared" si="1126"/>
        <v>0</v>
      </c>
      <c r="I2914" s="254"/>
      <c r="J2914" s="255"/>
      <c r="K2914" s="179"/>
      <c r="L2914" s="253"/>
      <c r="M2914" s="253"/>
      <c r="N2914" s="254"/>
      <c r="O2914" s="255"/>
      <c r="P2914" s="181"/>
      <c r="Q2914" s="195" t="str">
        <f>IF(OR(SUM(J2915:J2923)&gt;0,SUM(O2915:O2923)&gt;0),"xx","")</f>
        <v>xx</v>
      </c>
      <c r="R2914" s="196" t="str">
        <f t="shared" si="1125"/>
        <v>x</v>
      </c>
      <c r="S2914" s="197" t="str">
        <f t="shared" si="1127"/>
        <v>x</v>
      </c>
    </row>
    <row r="2915" spans="1:19" ht="25.5" hidden="1">
      <c r="A2915" s="200" t="s">
        <v>3181</v>
      </c>
      <c r="B2915" s="205" t="s">
        <v>230</v>
      </c>
      <c r="C2915" s="127" t="s">
        <v>3182</v>
      </c>
      <c r="D2915" s="121" t="s">
        <v>274</v>
      </c>
      <c r="E2915" s="122">
        <v>15.02</v>
      </c>
      <c r="F2915" s="123">
        <f t="shared" ref="F2915:F2923" si="1128">IF(E2915=0,0,ROUND(E2915*(1+E$10)*(1-E$11),2))</f>
        <v>18.11</v>
      </c>
      <c r="G2915" s="206"/>
      <c r="H2915" s="183"/>
      <c r="I2915" s="182">
        <f t="shared" ref="I2915:I2923" si="1129">IF(ISBLANK(E2915),0,ROUND(F2915*G2915,2))</f>
        <v>0</v>
      </c>
      <c r="J2915" s="182">
        <f t="shared" ref="J2915:J2923" si="1130">IF(ISBLANK(G2915),0,ROUND(G2915*H2915,2))</f>
        <v>0</v>
      </c>
      <c r="K2915" s="179"/>
      <c r="L2915" s="183">
        <f t="shared" ref="L2915:M2923" si="1131">G2915</f>
        <v>0</v>
      </c>
      <c r="M2915" s="183">
        <f t="shared" si="1131"/>
        <v>0</v>
      </c>
      <c r="N2915" s="184">
        <f t="shared" ref="N2915:N2923" si="1132">IF(ISBLANK(E2915),0,ROUND(F2915*L2915,2))</f>
        <v>0</v>
      </c>
      <c r="O2915" s="184">
        <f t="shared" ref="O2915:O2923" si="1133">IF(ISBLANK(L2915),0,ROUND(L2915*M2915,2))</f>
        <v>0</v>
      </c>
      <c r="P2915" s="181"/>
      <c r="Q2915" s="199"/>
      <c r="R2915" s="197" t="str">
        <f t="shared" si="1125"/>
        <v/>
      </c>
      <c r="S2915" s="197" t="str">
        <f t="shared" si="1127"/>
        <v/>
      </c>
    </row>
    <row r="2916" spans="1:19" ht="25.5" hidden="1">
      <c r="A2916" s="200" t="s">
        <v>3183</v>
      </c>
      <c r="B2916" s="205" t="s">
        <v>230</v>
      </c>
      <c r="C2916" s="127" t="s">
        <v>3184</v>
      </c>
      <c r="D2916" s="121" t="s">
        <v>274</v>
      </c>
      <c r="E2916" s="122">
        <v>23.28</v>
      </c>
      <c r="F2916" s="123">
        <f t="shared" si="1128"/>
        <v>28.07</v>
      </c>
      <c r="G2916" s="206"/>
      <c r="H2916" s="183"/>
      <c r="I2916" s="182">
        <f t="shared" si="1129"/>
        <v>0</v>
      </c>
      <c r="J2916" s="182">
        <f t="shared" si="1130"/>
        <v>0</v>
      </c>
      <c r="K2916" s="179"/>
      <c r="L2916" s="183">
        <f t="shared" si="1131"/>
        <v>0</v>
      </c>
      <c r="M2916" s="183">
        <f t="shared" si="1131"/>
        <v>0</v>
      </c>
      <c r="N2916" s="184">
        <f t="shared" si="1132"/>
        <v>0</v>
      </c>
      <c r="O2916" s="184">
        <f t="shared" si="1133"/>
        <v>0</v>
      </c>
      <c r="P2916" s="181"/>
      <c r="Q2916" s="199"/>
      <c r="R2916" s="197" t="str">
        <f t="shared" si="1125"/>
        <v/>
      </c>
      <c r="S2916" s="197" t="str">
        <f t="shared" si="1127"/>
        <v/>
      </c>
    </row>
    <row r="2917" spans="1:19" ht="25.5" hidden="1">
      <c r="A2917" s="200">
        <v>93653</v>
      </c>
      <c r="B2917" s="205" t="s">
        <v>230</v>
      </c>
      <c r="C2917" s="127" t="s">
        <v>3185</v>
      </c>
      <c r="D2917" s="121" t="s">
        <v>274</v>
      </c>
      <c r="E2917" s="122">
        <v>11.37</v>
      </c>
      <c r="F2917" s="123">
        <f t="shared" si="1128"/>
        <v>13.71</v>
      </c>
      <c r="G2917" s="206"/>
      <c r="H2917" s="183"/>
      <c r="I2917" s="182">
        <f t="shared" si="1129"/>
        <v>0</v>
      </c>
      <c r="J2917" s="182">
        <f t="shared" si="1130"/>
        <v>0</v>
      </c>
      <c r="K2917" s="179"/>
      <c r="L2917" s="183">
        <f t="shared" si="1131"/>
        <v>0</v>
      </c>
      <c r="M2917" s="183">
        <f t="shared" si="1131"/>
        <v>0</v>
      </c>
      <c r="N2917" s="184">
        <f t="shared" si="1132"/>
        <v>0</v>
      </c>
      <c r="O2917" s="184">
        <f t="shared" si="1133"/>
        <v>0</v>
      </c>
      <c r="P2917" s="181"/>
      <c r="Q2917" s="199"/>
      <c r="R2917" s="197" t="str">
        <f t="shared" si="1125"/>
        <v/>
      </c>
      <c r="S2917" s="197" t="str">
        <f t="shared" si="1127"/>
        <v/>
      </c>
    </row>
    <row r="2918" spans="1:19" ht="25.5" hidden="1">
      <c r="A2918" s="200">
        <v>93654</v>
      </c>
      <c r="B2918" s="205" t="s">
        <v>230</v>
      </c>
      <c r="C2918" s="127" t="s">
        <v>3186</v>
      </c>
      <c r="D2918" s="121" t="s">
        <v>274</v>
      </c>
      <c r="E2918" s="122">
        <v>11.9</v>
      </c>
      <c r="F2918" s="123">
        <f t="shared" si="1128"/>
        <v>14.35</v>
      </c>
      <c r="G2918" s="206"/>
      <c r="H2918" s="183"/>
      <c r="I2918" s="182">
        <f t="shared" si="1129"/>
        <v>0</v>
      </c>
      <c r="J2918" s="182">
        <f t="shared" si="1130"/>
        <v>0</v>
      </c>
      <c r="K2918" s="179"/>
      <c r="L2918" s="183">
        <f t="shared" si="1131"/>
        <v>0</v>
      </c>
      <c r="M2918" s="183">
        <f t="shared" si="1131"/>
        <v>0</v>
      </c>
      <c r="N2918" s="184">
        <f t="shared" si="1132"/>
        <v>0</v>
      </c>
      <c r="O2918" s="184">
        <f t="shared" si="1133"/>
        <v>0</v>
      </c>
      <c r="P2918" s="181"/>
      <c r="Q2918" s="199"/>
      <c r="R2918" s="197" t="str">
        <f t="shared" si="1125"/>
        <v/>
      </c>
      <c r="S2918" s="197" t="str">
        <f t="shared" si="1127"/>
        <v/>
      </c>
    </row>
    <row r="2919" spans="1:19" ht="25.5" hidden="1">
      <c r="A2919" s="200">
        <v>93655</v>
      </c>
      <c r="B2919" s="205" t="s">
        <v>230</v>
      </c>
      <c r="C2919" s="127" t="s">
        <v>3187</v>
      </c>
      <c r="D2919" s="121" t="s">
        <v>274</v>
      </c>
      <c r="E2919" s="122">
        <v>12.78</v>
      </c>
      <c r="F2919" s="123">
        <f t="shared" si="1128"/>
        <v>15.41</v>
      </c>
      <c r="G2919" s="206"/>
      <c r="H2919" s="183"/>
      <c r="I2919" s="182">
        <f t="shared" si="1129"/>
        <v>0</v>
      </c>
      <c r="J2919" s="182">
        <f t="shared" si="1130"/>
        <v>0</v>
      </c>
      <c r="K2919" s="179"/>
      <c r="L2919" s="183">
        <f t="shared" si="1131"/>
        <v>0</v>
      </c>
      <c r="M2919" s="183">
        <f t="shared" si="1131"/>
        <v>0</v>
      </c>
      <c r="N2919" s="184">
        <f t="shared" si="1132"/>
        <v>0</v>
      </c>
      <c r="O2919" s="184">
        <f t="shared" si="1133"/>
        <v>0</v>
      </c>
      <c r="P2919" s="181"/>
      <c r="Q2919" s="199"/>
      <c r="R2919" s="197" t="str">
        <f t="shared" si="1125"/>
        <v/>
      </c>
      <c r="S2919" s="197" t="str">
        <f t="shared" si="1127"/>
        <v/>
      </c>
    </row>
    <row r="2920" spans="1:19" ht="25.5">
      <c r="A2920" s="200">
        <v>93656</v>
      </c>
      <c r="B2920" s="205" t="s">
        <v>230</v>
      </c>
      <c r="C2920" s="127" t="s">
        <v>3188</v>
      </c>
      <c r="D2920" s="121" t="s">
        <v>274</v>
      </c>
      <c r="E2920" s="122">
        <v>12.78</v>
      </c>
      <c r="F2920" s="123">
        <f t="shared" si="1128"/>
        <v>15.41</v>
      </c>
      <c r="G2920" s="206">
        <v>1</v>
      </c>
      <c r="H2920" s="207">
        <f>F2920</f>
        <v>15.41</v>
      </c>
      <c r="I2920" s="182">
        <f t="shared" si="1129"/>
        <v>15.41</v>
      </c>
      <c r="J2920" s="182">
        <f t="shared" si="1130"/>
        <v>15.41</v>
      </c>
      <c r="K2920" s="179"/>
      <c r="L2920" s="183">
        <f t="shared" si="1131"/>
        <v>1</v>
      </c>
      <c r="M2920" s="183">
        <f t="shared" si="1131"/>
        <v>15.41</v>
      </c>
      <c r="N2920" s="184">
        <f t="shared" si="1132"/>
        <v>15.41</v>
      </c>
      <c r="O2920" s="184">
        <f t="shared" si="1133"/>
        <v>15.41</v>
      </c>
      <c r="P2920" s="181"/>
      <c r="Q2920" s="236"/>
      <c r="R2920" s="237" t="str">
        <f t="shared" si="1125"/>
        <v>x</v>
      </c>
      <c r="S2920" s="197" t="str">
        <f t="shared" si="1127"/>
        <v>x</v>
      </c>
    </row>
    <row r="2921" spans="1:19" ht="25.5" hidden="1">
      <c r="A2921" s="200">
        <v>93657</v>
      </c>
      <c r="B2921" s="205" t="s">
        <v>230</v>
      </c>
      <c r="C2921" s="127" t="s">
        <v>3189</v>
      </c>
      <c r="D2921" s="121" t="s">
        <v>274</v>
      </c>
      <c r="E2921" s="122">
        <v>13.93</v>
      </c>
      <c r="F2921" s="123">
        <f t="shared" si="1128"/>
        <v>16.79</v>
      </c>
      <c r="G2921" s="206"/>
      <c r="H2921" s="183"/>
      <c r="I2921" s="182">
        <f t="shared" si="1129"/>
        <v>0</v>
      </c>
      <c r="J2921" s="182">
        <f t="shared" si="1130"/>
        <v>0</v>
      </c>
      <c r="K2921" s="179"/>
      <c r="L2921" s="183">
        <f t="shared" si="1131"/>
        <v>0</v>
      </c>
      <c r="M2921" s="183">
        <f t="shared" si="1131"/>
        <v>0</v>
      </c>
      <c r="N2921" s="184">
        <f t="shared" si="1132"/>
        <v>0</v>
      </c>
      <c r="O2921" s="184">
        <f t="shared" si="1133"/>
        <v>0</v>
      </c>
      <c r="P2921" s="181"/>
      <c r="Q2921" s="199"/>
      <c r="R2921" s="197" t="str">
        <f t="shared" si="1125"/>
        <v/>
      </c>
      <c r="S2921" s="197" t="str">
        <f t="shared" si="1127"/>
        <v/>
      </c>
    </row>
    <row r="2922" spans="1:19" ht="25.5" hidden="1">
      <c r="A2922" s="200">
        <v>93658</v>
      </c>
      <c r="B2922" s="205" t="s">
        <v>230</v>
      </c>
      <c r="C2922" s="127" t="s">
        <v>3190</v>
      </c>
      <c r="D2922" s="121" t="s">
        <v>274</v>
      </c>
      <c r="E2922" s="122">
        <v>20.309999999999999</v>
      </c>
      <c r="F2922" s="123">
        <f t="shared" si="1128"/>
        <v>24.49</v>
      </c>
      <c r="G2922" s="206"/>
      <c r="H2922" s="183"/>
      <c r="I2922" s="182">
        <f t="shared" si="1129"/>
        <v>0</v>
      </c>
      <c r="J2922" s="182">
        <f t="shared" si="1130"/>
        <v>0</v>
      </c>
      <c r="K2922" s="179"/>
      <c r="L2922" s="183">
        <f t="shared" si="1131"/>
        <v>0</v>
      </c>
      <c r="M2922" s="183">
        <f t="shared" si="1131"/>
        <v>0</v>
      </c>
      <c r="N2922" s="184">
        <f t="shared" si="1132"/>
        <v>0</v>
      </c>
      <c r="O2922" s="184">
        <f t="shared" si="1133"/>
        <v>0</v>
      </c>
      <c r="P2922" s="181"/>
      <c r="Q2922" s="199"/>
      <c r="R2922" s="197" t="str">
        <f t="shared" si="1125"/>
        <v/>
      </c>
      <c r="S2922" s="197" t="str">
        <f t="shared" si="1127"/>
        <v/>
      </c>
    </row>
    <row r="2923" spans="1:19" ht="25.5" hidden="1">
      <c r="A2923" s="200">
        <v>93659</v>
      </c>
      <c r="B2923" s="205" t="s">
        <v>230</v>
      </c>
      <c r="C2923" s="127" t="s">
        <v>3191</v>
      </c>
      <c r="D2923" s="121" t="s">
        <v>274</v>
      </c>
      <c r="E2923" s="122">
        <v>22.65</v>
      </c>
      <c r="F2923" s="123">
        <f t="shared" si="1128"/>
        <v>27.31</v>
      </c>
      <c r="G2923" s="206"/>
      <c r="H2923" s="183"/>
      <c r="I2923" s="182">
        <f t="shared" si="1129"/>
        <v>0</v>
      </c>
      <c r="J2923" s="182">
        <f t="shared" si="1130"/>
        <v>0</v>
      </c>
      <c r="K2923" s="179"/>
      <c r="L2923" s="183">
        <f t="shared" si="1131"/>
        <v>0</v>
      </c>
      <c r="M2923" s="183">
        <f t="shared" si="1131"/>
        <v>0</v>
      </c>
      <c r="N2923" s="184">
        <f t="shared" si="1132"/>
        <v>0</v>
      </c>
      <c r="O2923" s="184">
        <f t="shared" si="1133"/>
        <v>0</v>
      </c>
      <c r="P2923" s="181"/>
      <c r="Q2923" s="199"/>
      <c r="R2923" s="197" t="str">
        <f t="shared" si="1125"/>
        <v/>
      </c>
      <c r="S2923" s="197" t="str">
        <f t="shared" si="1127"/>
        <v/>
      </c>
    </row>
    <row r="2924" spans="1:19">
      <c r="A2924" s="200" t="s">
        <v>3192</v>
      </c>
      <c r="B2924" s="205"/>
      <c r="C2924" s="127" t="s">
        <v>3193</v>
      </c>
      <c r="D2924" s="121"/>
      <c r="E2924" s="122"/>
      <c r="F2924" s="123"/>
      <c r="G2924" s="253"/>
      <c r="H2924" s="207">
        <f>F2924</f>
        <v>0</v>
      </c>
      <c r="I2924" s="254"/>
      <c r="J2924" s="255"/>
      <c r="K2924" s="179"/>
      <c r="L2924" s="253"/>
      <c r="M2924" s="253"/>
      <c r="N2924" s="254"/>
      <c r="O2924" s="255"/>
      <c r="P2924" s="181"/>
      <c r="Q2924" s="252" t="str">
        <f>IF(OR(SUM(J2925:J2932)&gt;0,SUM(O2925:O2932)&gt;0),"xx","")</f>
        <v>xx</v>
      </c>
      <c r="R2924" s="237" t="str">
        <f>IF(Q2924="X","x",IF(Q2924="xx","x",IF(O2924&gt;0,"x","")))</f>
        <v>x</v>
      </c>
      <c r="S2924" s="197" t="str">
        <f>IF(Q2924="X","x",IF(Q2924="xx","x",IF(OR(J2924&gt;0,O2924&gt;0),"x","")))</f>
        <v>x</v>
      </c>
    </row>
    <row r="2925" spans="1:19" ht="25.5" hidden="1">
      <c r="A2925" s="200" t="s">
        <v>3194</v>
      </c>
      <c r="B2925" s="205" t="s">
        <v>230</v>
      </c>
      <c r="C2925" s="127" t="s">
        <v>3195</v>
      </c>
      <c r="D2925" s="121" t="s">
        <v>274</v>
      </c>
      <c r="E2925" s="122">
        <v>69.040000000000006</v>
      </c>
      <c r="F2925" s="123">
        <f t="shared" ref="F2925:F2932" si="1134">IF(E2925=0,0,ROUND(E2925*(1+E$10)*(1-E$11),2))</f>
        <v>83.23</v>
      </c>
      <c r="G2925" s="206"/>
      <c r="H2925" s="183"/>
      <c r="I2925" s="182">
        <f t="shared" ref="I2925:I2932" si="1135">IF(ISBLANK(E2925),0,ROUND(F2925*G2925,2))</f>
        <v>0</v>
      </c>
      <c r="J2925" s="182">
        <f t="shared" ref="J2925:J2932" si="1136">IF(ISBLANK(G2925),0,ROUND(G2925*H2925,2))</f>
        <v>0</v>
      </c>
      <c r="K2925" s="179"/>
      <c r="L2925" s="183">
        <f t="shared" ref="L2925:M2932" si="1137">G2925</f>
        <v>0</v>
      </c>
      <c r="M2925" s="183">
        <f t="shared" si="1137"/>
        <v>0</v>
      </c>
      <c r="N2925" s="184">
        <f t="shared" ref="N2925:N2932" si="1138">IF(ISBLANK(E2925),0,ROUND(F2925*L2925,2))</f>
        <v>0</v>
      </c>
      <c r="O2925" s="184">
        <f t="shared" ref="O2925:O2932" si="1139">IF(ISBLANK(L2925),0,ROUND(L2925*M2925,2))</f>
        <v>0</v>
      </c>
      <c r="P2925" s="181"/>
      <c r="Q2925" s="199"/>
      <c r="R2925" s="197" t="str">
        <f t="shared" ref="R2925:R2931" si="1140">IF(Q2925="X","x",IF(Q2925="xx","x",IF(O2925&gt;0,"x","")))</f>
        <v/>
      </c>
      <c r="S2925" s="197" t="str">
        <f t="shared" ref="S2925:S2931" si="1141">IF(Q2925="X","x",IF(Q2925="xx","x",IF(OR(J2925&gt;0,O2925&gt;0),"x","")))</f>
        <v/>
      </c>
    </row>
    <row r="2926" spans="1:19" ht="25.5" hidden="1">
      <c r="A2926" s="200">
        <v>93660</v>
      </c>
      <c r="B2926" s="205" t="s">
        <v>230</v>
      </c>
      <c r="C2926" s="127" t="s">
        <v>3196</v>
      </c>
      <c r="D2926" s="121" t="s">
        <v>274</v>
      </c>
      <c r="E2926" s="122">
        <v>57.9</v>
      </c>
      <c r="F2926" s="123">
        <f t="shared" si="1134"/>
        <v>69.8</v>
      </c>
      <c r="G2926" s="206"/>
      <c r="H2926" s="183"/>
      <c r="I2926" s="182">
        <f t="shared" si="1135"/>
        <v>0</v>
      </c>
      <c r="J2926" s="182">
        <f t="shared" si="1136"/>
        <v>0</v>
      </c>
      <c r="K2926" s="179"/>
      <c r="L2926" s="183">
        <f t="shared" si="1137"/>
        <v>0</v>
      </c>
      <c r="M2926" s="183">
        <f t="shared" si="1137"/>
        <v>0</v>
      </c>
      <c r="N2926" s="184">
        <f t="shared" si="1138"/>
        <v>0</v>
      </c>
      <c r="O2926" s="184">
        <f t="shared" si="1139"/>
        <v>0</v>
      </c>
      <c r="P2926" s="181"/>
      <c r="Q2926" s="199"/>
      <c r="R2926" s="197" t="str">
        <f t="shared" si="1140"/>
        <v/>
      </c>
      <c r="S2926" s="197" t="str">
        <f t="shared" si="1141"/>
        <v/>
      </c>
    </row>
    <row r="2927" spans="1:19" ht="25.5" hidden="1">
      <c r="A2927" s="200">
        <v>93661</v>
      </c>
      <c r="B2927" s="205" t="s">
        <v>230</v>
      </c>
      <c r="C2927" s="127" t="s">
        <v>3197</v>
      </c>
      <c r="D2927" s="121" t="s">
        <v>274</v>
      </c>
      <c r="E2927" s="122">
        <v>58.91</v>
      </c>
      <c r="F2927" s="123">
        <f t="shared" si="1134"/>
        <v>71.02</v>
      </c>
      <c r="G2927" s="206"/>
      <c r="H2927" s="183"/>
      <c r="I2927" s="182">
        <f t="shared" si="1135"/>
        <v>0</v>
      </c>
      <c r="J2927" s="182">
        <f t="shared" si="1136"/>
        <v>0</v>
      </c>
      <c r="K2927" s="179"/>
      <c r="L2927" s="183">
        <f t="shared" si="1137"/>
        <v>0</v>
      </c>
      <c r="M2927" s="183">
        <f t="shared" si="1137"/>
        <v>0</v>
      </c>
      <c r="N2927" s="184">
        <f t="shared" si="1138"/>
        <v>0</v>
      </c>
      <c r="O2927" s="184">
        <f t="shared" si="1139"/>
        <v>0</v>
      </c>
      <c r="P2927" s="181"/>
      <c r="Q2927" s="199"/>
      <c r="R2927" s="197" t="str">
        <f t="shared" si="1140"/>
        <v/>
      </c>
      <c r="S2927" s="197" t="str">
        <f t="shared" si="1141"/>
        <v/>
      </c>
    </row>
    <row r="2928" spans="1:19" ht="25.5">
      <c r="A2928" s="200">
        <v>93662</v>
      </c>
      <c r="B2928" s="205" t="s">
        <v>230</v>
      </c>
      <c r="C2928" s="127" t="s">
        <v>3198</v>
      </c>
      <c r="D2928" s="121" t="s">
        <v>274</v>
      </c>
      <c r="E2928" s="122">
        <v>60.77</v>
      </c>
      <c r="F2928" s="123">
        <f t="shared" si="1134"/>
        <v>73.260000000000005</v>
      </c>
      <c r="G2928" s="206">
        <v>4</v>
      </c>
      <c r="H2928" s="207">
        <f t="shared" ref="H2928:H2930" si="1142">F2928</f>
        <v>73.260000000000005</v>
      </c>
      <c r="I2928" s="182">
        <f t="shared" si="1135"/>
        <v>293.04000000000002</v>
      </c>
      <c r="J2928" s="182">
        <f t="shared" si="1136"/>
        <v>293.04000000000002</v>
      </c>
      <c r="K2928" s="179"/>
      <c r="L2928" s="183">
        <f t="shared" si="1137"/>
        <v>4</v>
      </c>
      <c r="M2928" s="183">
        <f t="shared" si="1137"/>
        <v>73.260000000000005</v>
      </c>
      <c r="N2928" s="184">
        <f t="shared" si="1138"/>
        <v>293.04000000000002</v>
      </c>
      <c r="O2928" s="184">
        <f t="shared" si="1139"/>
        <v>293.04000000000002</v>
      </c>
      <c r="P2928" s="181"/>
      <c r="Q2928" s="260"/>
      <c r="R2928" s="232" t="str">
        <f t="shared" si="1140"/>
        <v>x</v>
      </c>
      <c r="S2928" s="197" t="str">
        <f t="shared" si="1141"/>
        <v>x</v>
      </c>
    </row>
    <row r="2929" spans="1:19" ht="25.5">
      <c r="A2929" s="200">
        <v>93663</v>
      </c>
      <c r="B2929" s="205" t="s">
        <v>230</v>
      </c>
      <c r="C2929" s="127" t="s">
        <v>3199</v>
      </c>
      <c r="D2929" s="121" t="s">
        <v>274</v>
      </c>
      <c r="E2929" s="122">
        <v>60.77</v>
      </c>
      <c r="F2929" s="123">
        <f t="shared" si="1134"/>
        <v>73.260000000000005</v>
      </c>
      <c r="G2929" s="206">
        <v>1</v>
      </c>
      <c r="H2929" s="207">
        <f t="shared" si="1142"/>
        <v>73.260000000000005</v>
      </c>
      <c r="I2929" s="182">
        <f t="shared" si="1135"/>
        <v>73.260000000000005</v>
      </c>
      <c r="J2929" s="182">
        <f t="shared" si="1136"/>
        <v>73.260000000000005</v>
      </c>
      <c r="K2929" s="179"/>
      <c r="L2929" s="183">
        <f t="shared" si="1137"/>
        <v>1</v>
      </c>
      <c r="M2929" s="183">
        <f t="shared" si="1137"/>
        <v>73.260000000000005</v>
      </c>
      <c r="N2929" s="184">
        <f t="shared" si="1138"/>
        <v>73.260000000000005</v>
      </c>
      <c r="O2929" s="184">
        <f t="shared" si="1139"/>
        <v>73.260000000000005</v>
      </c>
      <c r="P2929" s="181"/>
      <c r="Q2929" s="235"/>
      <c r="R2929" s="234" t="str">
        <f t="shared" si="1140"/>
        <v>x</v>
      </c>
      <c r="S2929" s="197" t="str">
        <f t="shared" si="1141"/>
        <v>x</v>
      </c>
    </row>
    <row r="2930" spans="1:19" ht="25.5">
      <c r="A2930" s="200">
        <v>93664</v>
      </c>
      <c r="B2930" s="205" t="s">
        <v>230</v>
      </c>
      <c r="C2930" s="127" t="s">
        <v>3200</v>
      </c>
      <c r="D2930" s="121" t="s">
        <v>274</v>
      </c>
      <c r="E2930" s="122">
        <v>63.01</v>
      </c>
      <c r="F2930" s="123">
        <f t="shared" si="1134"/>
        <v>75.959999999999994</v>
      </c>
      <c r="G2930" s="206">
        <v>1</v>
      </c>
      <c r="H2930" s="207">
        <f t="shared" si="1142"/>
        <v>75.959999999999994</v>
      </c>
      <c r="I2930" s="182">
        <f t="shared" si="1135"/>
        <v>75.959999999999994</v>
      </c>
      <c r="J2930" s="182">
        <f t="shared" si="1136"/>
        <v>75.959999999999994</v>
      </c>
      <c r="K2930" s="179"/>
      <c r="L2930" s="183">
        <f t="shared" si="1137"/>
        <v>1</v>
      </c>
      <c r="M2930" s="183">
        <f t="shared" si="1137"/>
        <v>75.959999999999994</v>
      </c>
      <c r="N2930" s="184">
        <f t="shared" si="1138"/>
        <v>75.959999999999994</v>
      </c>
      <c r="O2930" s="184">
        <f t="shared" si="1139"/>
        <v>75.959999999999994</v>
      </c>
      <c r="P2930" s="181"/>
      <c r="Q2930" s="238"/>
      <c r="R2930" s="196" t="str">
        <f t="shared" si="1140"/>
        <v>x</v>
      </c>
      <c r="S2930" s="197" t="str">
        <f t="shared" si="1141"/>
        <v>x</v>
      </c>
    </row>
    <row r="2931" spans="1:19" ht="25.5" hidden="1">
      <c r="A2931" s="200">
        <v>93665</v>
      </c>
      <c r="B2931" s="205" t="s">
        <v>230</v>
      </c>
      <c r="C2931" s="127" t="s">
        <v>3201</v>
      </c>
      <c r="D2931" s="121" t="s">
        <v>274</v>
      </c>
      <c r="E2931" s="122">
        <v>65.849999999999994</v>
      </c>
      <c r="F2931" s="123">
        <f t="shared" si="1134"/>
        <v>79.39</v>
      </c>
      <c r="G2931" s="206"/>
      <c r="H2931" s="183"/>
      <c r="I2931" s="182">
        <f t="shared" si="1135"/>
        <v>0</v>
      </c>
      <c r="J2931" s="182">
        <f t="shared" si="1136"/>
        <v>0</v>
      </c>
      <c r="K2931" s="179"/>
      <c r="L2931" s="183">
        <f t="shared" si="1137"/>
        <v>0</v>
      </c>
      <c r="M2931" s="183">
        <f t="shared" si="1137"/>
        <v>0</v>
      </c>
      <c r="N2931" s="184">
        <f t="shared" si="1138"/>
        <v>0</v>
      </c>
      <c r="O2931" s="184">
        <f t="shared" si="1139"/>
        <v>0</v>
      </c>
      <c r="P2931" s="181"/>
      <c r="Q2931" s="199"/>
      <c r="R2931" s="197" t="str">
        <f t="shared" si="1140"/>
        <v/>
      </c>
      <c r="S2931" s="197" t="str">
        <f t="shared" si="1141"/>
        <v/>
      </c>
    </row>
    <row r="2932" spans="1:19" ht="25.5" hidden="1">
      <c r="A2932" s="200">
        <v>93666</v>
      </c>
      <c r="B2932" s="205" t="s">
        <v>230</v>
      </c>
      <c r="C2932" s="127" t="s">
        <v>3202</v>
      </c>
      <c r="D2932" s="121" t="s">
        <v>274</v>
      </c>
      <c r="E2932" s="122">
        <v>70.540000000000006</v>
      </c>
      <c r="F2932" s="123">
        <f t="shared" si="1134"/>
        <v>85.04</v>
      </c>
      <c r="G2932" s="206"/>
      <c r="H2932" s="183"/>
      <c r="I2932" s="182">
        <f t="shared" si="1135"/>
        <v>0</v>
      </c>
      <c r="J2932" s="182">
        <f t="shared" si="1136"/>
        <v>0</v>
      </c>
      <c r="K2932" s="179"/>
      <c r="L2932" s="183">
        <f t="shared" si="1137"/>
        <v>0</v>
      </c>
      <c r="M2932" s="183">
        <f t="shared" si="1137"/>
        <v>0</v>
      </c>
      <c r="N2932" s="184">
        <f t="shared" si="1138"/>
        <v>0</v>
      </c>
      <c r="O2932" s="184">
        <f t="shared" si="1139"/>
        <v>0</v>
      </c>
      <c r="P2932" s="181"/>
      <c r="Q2932" s="199"/>
      <c r="R2932" s="197" t="str">
        <f t="shared" si="1125"/>
        <v/>
      </c>
      <c r="S2932" s="197" t="str">
        <f t="shared" si="1127"/>
        <v/>
      </c>
    </row>
    <row r="2933" spans="1:19">
      <c r="A2933" s="200" t="s">
        <v>3203</v>
      </c>
      <c r="B2933" s="205"/>
      <c r="C2933" s="127" t="s">
        <v>3204</v>
      </c>
      <c r="D2933" s="121"/>
      <c r="E2933" s="122"/>
      <c r="F2933" s="123"/>
      <c r="G2933" s="253"/>
      <c r="H2933" s="207">
        <f>F2933</f>
        <v>0</v>
      </c>
      <c r="I2933" s="254"/>
      <c r="J2933" s="255"/>
      <c r="K2933" s="179"/>
      <c r="L2933" s="253"/>
      <c r="M2933" s="253"/>
      <c r="N2933" s="254"/>
      <c r="O2933" s="255"/>
      <c r="P2933" s="181"/>
      <c r="Q2933" s="252" t="str">
        <f>IF(OR(SUM(J2934:J2948)&gt;0,SUM(O2934:O2948)&gt;0),"xx","")</f>
        <v>xx</v>
      </c>
      <c r="R2933" s="237" t="str">
        <f>IF(Q2933="X","x",IF(Q2933="xx","x",IF(O2933&gt;0,"x","")))</f>
        <v>x</v>
      </c>
      <c r="S2933" s="197" t="str">
        <f>IF(Q2933="X","x",IF(Q2933="xx","x",IF(OR(J2933&gt;0,O2933&gt;0),"x","")))</f>
        <v>x</v>
      </c>
    </row>
    <row r="2934" spans="1:19" ht="25.5" hidden="1">
      <c r="A2934" s="200" t="s">
        <v>3205</v>
      </c>
      <c r="B2934" s="205" t="s">
        <v>230</v>
      </c>
      <c r="C2934" s="127" t="s">
        <v>3206</v>
      </c>
      <c r="D2934" s="121" t="s">
        <v>274</v>
      </c>
      <c r="E2934" s="122">
        <v>97.91</v>
      </c>
      <c r="F2934" s="123">
        <f t="shared" ref="F2934:F2948" si="1143">IF(E2934=0,0,ROUND(E2934*(1+E$10)*(1-E$11),2))</f>
        <v>118.04</v>
      </c>
      <c r="G2934" s="206"/>
      <c r="H2934" s="183"/>
      <c r="I2934" s="182">
        <f t="shared" ref="I2934:I2948" si="1144">IF(ISBLANK(E2934),0,ROUND(F2934*G2934,2))</f>
        <v>0</v>
      </c>
      <c r="J2934" s="182">
        <f t="shared" ref="J2934:J2948" si="1145">IF(ISBLANK(G2934),0,ROUND(G2934*H2934,2))</f>
        <v>0</v>
      </c>
      <c r="K2934" s="179"/>
      <c r="L2934" s="183">
        <f t="shared" ref="L2934:M2948" si="1146">G2934</f>
        <v>0</v>
      </c>
      <c r="M2934" s="183">
        <f t="shared" si="1146"/>
        <v>0</v>
      </c>
      <c r="N2934" s="184">
        <f t="shared" ref="N2934:N2948" si="1147">IF(ISBLANK(E2934),0,ROUND(F2934*L2934,2))</f>
        <v>0</v>
      </c>
      <c r="O2934" s="184">
        <f t="shared" ref="O2934:O2948" si="1148">IF(ISBLANK(L2934),0,ROUND(L2934*M2934,2))</f>
        <v>0</v>
      </c>
      <c r="P2934" s="181"/>
      <c r="Q2934" s="199"/>
      <c r="R2934" s="197" t="str">
        <f t="shared" si="1125"/>
        <v/>
      </c>
      <c r="S2934" s="197" t="str">
        <f t="shared" si="1127"/>
        <v/>
      </c>
    </row>
    <row r="2935" spans="1:19" ht="25.5" hidden="1">
      <c r="A2935" s="200" t="s">
        <v>3207</v>
      </c>
      <c r="B2935" s="205" t="s">
        <v>230</v>
      </c>
      <c r="C2935" s="127" t="s">
        <v>3208</v>
      </c>
      <c r="D2935" s="121" t="s">
        <v>274</v>
      </c>
      <c r="E2935" s="122">
        <v>131.4</v>
      </c>
      <c r="F2935" s="123">
        <f t="shared" si="1143"/>
        <v>158.41999999999999</v>
      </c>
      <c r="G2935" s="206"/>
      <c r="H2935" s="183"/>
      <c r="I2935" s="182">
        <f t="shared" si="1144"/>
        <v>0</v>
      </c>
      <c r="J2935" s="182">
        <f t="shared" si="1145"/>
        <v>0</v>
      </c>
      <c r="K2935" s="179"/>
      <c r="L2935" s="183">
        <f t="shared" si="1146"/>
        <v>0</v>
      </c>
      <c r="M2935" s="183">
        <f t="shared" si="1146"/>
        <v>0</v>
      </c>
      <c r="N2935" s="184">
        <f t="shared" si="1147"/>
        <v>0</v>
      </c>
      <c r="O2935" s="184">
        <f t="shared" si="1148"/>
        <v>0</v>
      </c>
      <c r="P2935" s="181"/>
      <c r="Q2935" s="199"/>
      <c r="R2935" s="197" t="str">
        <f t="shared" si="1125"/>
        <v/>
      </c>
      <c r="S2935" s="197" t="str">
        <f t="shared" si="1127"/>
        <v/>
      </c>
    </row>
    <row r="2936" spans="1:19" ht="25.5" hidden="1">
      <c r="A2936" s="200" t="s">
        <v>3209</v>
      </c>
      <c r="B2936" s="205" t="s">
        <v>230</v>
      </c>
      <c r="C2936" s="127" t="s">
        <v>3210</v>
      </c>
      <c r="D2936" s="121" t="s">
        <v>274</v>
      </c>
      <c r="E2936" s="122">
        <v>376.87</v>
      </c>
      <c r="F2936" s="123">
        <f t="shared" si="1143"/>
        <v>454.35</v>
      </c>
      <c r="G2936" s="206"/>
      <c r="H2936" s="183"/>
      <c r="I2936" s="182">
        <f t="shared" si="1144"/>
        <v>0</v>
      </c>
      <c r="J2936" s="182">
        <f t="shared" si="1145"/>
        <v>0</v>
      </c>
      <c r="K2936" s="179"/>
      <c r="L2936" s="183">
        <f t="shared" si="1146"/>
        <v>0</v>
      </c>
      <c r="M2936" s="183">
        <f t="shared" si="1146"/>
        <v>0</v>
      </c>
      <c r="N2936" s="184">
        <f t="shared" si="1147"/>
        <v>0</v>
      </c>
      <c r="O2936" s="184">
        <f t="shared" si="1148"/>
        <v>0</v>
      </c>
      <c r="P2936" s="181"/>
      <c r="Q2936" s="199"/>
      <c r="R2936" s="197" t="str">
        <f t="shared" si="1125"/>
        <v/>
      </c>
      <c r="S2936" s="197" t="str">
        <f t="shared" si="1127"/>
        <v/>
      </c>
    </row>
    <row r="2937" spans="1:19" ht="25.5" hidden="1">
      <c r="A2937" s="200" t="s">
        <v>3211</v>
      </c>
      <c r="B2937" s="205" t="s">
        <v>230</v>
      </c>
      <c r="C2937" s="127" t="s">
        <v>3212</v>
      </c>
      <c r="D2937" s="121" t="s">
        <v>274</v>
      </c>
      <c r="E2937" s="122">
        <v>978.11</v>
      </c>
      <c r="F2937" s="123">
        <f t="shared" si="1143"/>
        <v>1179.21</v>
      </c>
      <c r="G2937" s="206"/>
      <c r="H2937" s="183"/>
      <c r="I2937" s="182">
        <f t="shared" si="1144"/>
        <v>0</v>
      </c>
      <c r="J2937" s="182">
        <f t="shared" si="1145"/>
        <v>0</v>
      </c>
      <c r="K2937" s="179"/>
      <c r="L2937" s="183">
        <f t="shared" si="1146"/>
        <v>0</v>
      </c>
      <c r="M2937" s="183">
        <f t="shared" si="1146"/>
        <v>0</v>
      </c>
      <c r="N2937" s="184">
        <f t="shared" si="1147"/>
        <v>0</v>
      </c>
      <c r="O2937" s="184">
        <f t="shared" si="1148"/>
        <v>0</v>
      </c>
      <c r="P2937" s="181"/>
      <c r="Q2937" s="199"/>
      <c r="R2937" s="197" t="str">
        <f t="shared" si="1125"/>
        <v/>
      </c>
      <c r="S2937" s="197" t="str">
        <f t="shared" si="1127"/>
        <v/>
      </c>
    </row>
    <row r="2938" spans="1:19" ht="25.5" hidden="1">
      <c r="A2938" s="200" t="s">
        <v>3213</v>
      </c>
      <c r="B2938" s="205" t="s">
        <v>230</v>
      </c>
      <c r="C2938" s="127" t="s">
        <v>3214</v>
      </c>
      <c r="D2938" s="121" t="s">
        <v>274</v>
      </c>
      <c r="E2938" s="122">
        <v>1337.58</v>
      </c>
      <c r="F2938" s="123">
        <f t="shared" si="1143"/>
        <v>1612.59</v>
      </c>
      <c r="G2938" s="206"/>
      <c r="H2938" s="183"/>
      <c r="I2938" s="182">
        <f t="shared" si="1144"/>
        <v>0</v>
      </c>
      <c r="J2938" s="182">
        <f t="shared" si="1145"/>
        <v>0</v>
      </c>
      <c r="K2938" s="179"/>
      <c r="L2938" s="183">
        <f t="shared" si="1146"/>
        <v>0</v>
      </c>
      <c r="M2938" s="183">
        <f t="shared" si="1146"/>
        <v>0</v>
      </c>
      <c r="N2938" s="184">
        <f t="shared" si="1147"/>
        <v>0</v>
      </c>
      <c r="O2938" s="184">
        <f t="shared" si="1148"/>
        <v>0</v>
      </c>
      <c r="P2938" s="181"/>
      <c r="Q2938" s="199"/>
      <c r="R2938" s="197" t="str">
        <f t="shared" si="1125"/>
        <v/>
      </c>
      <c r="S2938" s="197" t="str">
        <f t="shared" si="1127"/>
        <v/>
      </c>
    </row>
    <row r="2939" spans="1:19" ht="25.5" hidden="1">
      <c r="A2939" s="200" t="s">
        <v>3215</v>
      </c>
      <c r="B2939" s="205" t="s">
        <v>230</v>
      </c>
      <c r="C2939" s="127" t="s">
        <v>3216</v>
      </c>
      <c r="D2939" s="121" t="s">
        <v>274</v>
      </c>
      <c r="E2939" s="122">
        <v>2192.62</v>
      </c>
      <c r="F2939" s="123">
        <f t="shared" si="1143"/>
        <v>2643.42</v>
      </c>
      <c r="G2939" s="206"/>
      <c r="H2939" s="183"/>
      <c r="I2939" s="182">
        <f t="shared" si="1144"/>
        <v>0</v>
      </c>
      <c r="J2939" s="182">
        <f t="shared" si="1145"/>
        <v>0</v>
      </c>
      <c r="K2939" s="179"/>
      <c r="L2939" s="183">
        <f t="shared" si="1146"/>
        <v>0</v>
      </c>
      <c r="M2939" s="183">
        <f t="shared" si="1146"/>
        <v>0</v>
      </c>
      <c r="N2939" s="184">
        <f t="shared" si="1147"/>
        <v>0</v>
      </c>
      <c r="O2939" s="184">
        <f t="shared" si="1148"/>
        <v>0</v>
      </c>
      <c r="P2939" s="181"/>
      <c r="Q2939" s="199"/>
      <c r="R2939" s="197" t="str">
        <f t="shared" si="1125"/>
        <v/>
      </c>
      <c r="S2939" s="197" t="str">
        <f t="shared" si="1127"/>
        <v/>
      </c>
    </row>
    <row r="2940" spans="1:19" ht="25.5" hidden="1">
      <c r="A2940" s="200" t="s">
        <v>3217</v>
      </c>
      <c r="B2940" s="205" t="s">
        <v>230</v>
      </c>
      <c r="C2940" s="127" t="s">
        <v>3218</v>
      </c>
      <c r="D2940" s="121" t="s">
        <v>274</v>
      </c>
      <c r="E2940" s="122">
        <v>590.53</v>
      </c>
      <c r="F2940" s="123">
        <f t="shared" si="1143"/>
        <v>711.94</v>
      </c>
      <c r="G2940" s="206"/>
      <c r="H2940" s="183"/>
      <c r="I2940" s="182">
        <f t="shared" si="1144"/>
        <v>0</v>
      </c>
      <c r="J2940" s="182">
        <f t="shared" si="1145"/>
        <v>0</v>
      </c>
      <c r="K2940" s="179"/>
      <c r="L2940" s="183">
        <f t="shared" si="1146"/>
        <v>0</v>
      </c>
      <c r="M2940" s="183">
        <f t="shared" si="1146"/>
        <v>0</v>
      </c>
      <c r="N2940" s="184">
        <f t="shared" si="1147"/>
        <v>0</v>
      </c>
      <c r="O2940" s="184">
        <f t="shared" si="1148"/>
        <v>0</v>
      </c>
      <c r="P2940" s="181"/>
      <c r="Q2940" s="199"/>
      <c r="R2940" s="197" t="str">
        <f t="shared" si="1125"/>
        <v/>
      </c>
      <c r="S2940" s="197" t="str">
        <f t="shared" si="1127"/>
        <v/>
      </c>
    </row>
    <row r="2941" spans="1:19" hidden="1">
      <c r="A2941" s="200">
        <v>72319</v>
      </c>
      <c r="B2941" s="205" t="s">
        <v>230</v>
      </c>
      <c r="C2941" s="127" t="s">
        <v>3219</v>
      </c>
      <c r="D2941" s="121" t="s">
        <v>274</v>
      </c>
      <c r="E2941" s="122">
        <v>5081.8100000000004</v>
      </c>
      <c r="F2941" s="123">
        <f t="shared" si="1143"/>
        <v>6126.63</v>
      </c>
      <c r="G2941" s="206"/>
      <c r="H2941" s="183"/>
      <c r="I2941" s="182">
        <f t="shared" si="1144"/>
        <v>0</v>
      </c>
      <c r="J2941" s="182">
        <f t="shared" si="1145"/>
        <v>0</v>
      </c>
      <c r="K2941" s="179"/>
      <c r="L2941" s="183">
        <f t="shared" si="1146"/>
        <v>0</v>
      </c>
      <c r="M2941" s="183">
        <f t="shared" si="1146"/>
        <v>0</v>
      </c>
      <c r="N2941" s="184">
        <f t="shared" si="1147"/>
        <v>0</v>
      </c>
      <c r="O2941" s="184">
        <f t="shared" si="1148"/>
        <v>0</v>
      </c>
      <c r="P2941" s="181"/>
      <c r="Q2941" s="199"/>
      <c r="R2941" s="197" t="str">
        <f t="shared" si="1125"/>
        <v/>
      </c>
      <c r="S2941" s="197" t="str">
        <f t="shared" si="1127"/>
        <v/>
      </c>
    </row>
    <row r="2942" spans="1:19" ht="25.5" hidden="1">
      <c r="A2942" s="200">
        <v>93667</v>
      </c>
      <c r="B2942" s="205" t="s">
        <v>230</v>
      </c>
      <c r="C2942" s="127" t="s">
        <v>3220</v>
      </c>
      <c r="D2942" s="121" t="s">
        <v>274</v>
      </c>
      <c r="E2942" s="122">
        <v>72.02</v>
      </c>
      <c r="F2942" s="123">
        <f t="shared" si="1143"/>
        <v>86.83</v>
      </c>
      <c r="G2942" s="206"/>
      <c r="H2942" s="183"/>
      <c r="I2942" s="182">
        <f t="shared" si="1144"/>
        <v>0</v>
      </c>
      <c r="J2942" s="182">
        <f t="shared" si="1145"/>
        <v>0</v>
      </c>
      <c r="K2942" s="179"/>
      <c r="L2942" s="183">
        <f t="shared" si="1146"/>
        <v>0</v>
      </c>
      <c r="M2942" s="183">
        <f t="shared" si="1146"/>
        <v>0</v>
      </c>
      <c r="N2942" s="184">
        <f t="shared" si="1147"/>
        <v>0</v>
      </c>
      <c r="O2942" s="184">
        <f t="shared" si="1148"/>
        <v>0</v>
      </c>
      <c r="P2942" s="181"/>
      <c r="Q2942" s="199"/>
      <c r="R2942" s="197" t="str">
        <f t="shared" si="1125"/>
        <v/>
      </c>
      <c r="S2942" s="197" t="str">
        <f t="shared" si="1127"/>
        <v/>
      </c>
    </row>
    <row r="2943" spans="1:19" ht="25.5" hidden="1">
      <c r="A2943" s="200">
        <v>93668</v>
      </c>
      <c r="B2943" s="205" t="s">
        <v>230</v>
      </c>
      <c r="C2943" s="127" t="s">
        <v>3221</v>
      </c>
      <c r="D2943" s="121" t="s">
        <v>274</v>
      </c>
      <c r="E2943" s="122">
        <v>73.55</v>
      </c>
      <c r="F2943" s="123">
        <f t="shared" si="1143"/>
        <v>88.67</v>
      </c>
      <c r="G2943" s="206"/>
      <c r="H2943" s="183"/>
      <c r="I2943" s="182">
        <f t="shared" si="1144"/>
        <v>0</v>
      </c>
      <c r="J2943" s="182">
        <f t="shared" si="1145"/>
        <v>0</v>
      </c>
      <c r="K2943" s="179"/>
      <c r="L2943" s="183">
        <f t="shared" si="1146"/>
        <v>0</v>
      </c>
      <c r="M2943" s="183">
        <f t="shared" si="1146"/>
        <v>0</v>
      </c>
      <c r="N2943" s="184">
        <f t="shared" si="1147"/>
        <v>0</v>
      </c>
      <c r="O2943" s="184">
        <f t="shared" si="1148"/>
        <v>0</v>
      </c>
      <c r="P2943" s="181"/>
      <c r="Q2943" s="199"/>
      <c r="R2943" s="197" t="str">
        <f t="shared" si="1125"/>
        <v/>
      </c>
      <c r="S2943" s="197" t="str">
        <f t="shared" si="1127"/>
        <v/>
      </c>
    </row>
    <row r="2944" spans="1:19" ht="25.5" hidden="1">
      <c r="A2944" s="200">
        <v>93669</v>
      </c>
      <c r="B2944" s="205" t="s">
        <v>230</v>
      </c>
      <c r="C2944" s="127" t="s">
        <v>3222</v>
      </c>
      <c r="D2944" s="121" t="s">
        <v>274</v>
      </c>
      <c r="E2944" s="122">
        <v>76.31</v>
      </c>
      <c r="F2944" s="123">
        <f t="shared" si="1143"/>
        <v>92</v>
      </c>
      <c r="G2944" s="206"/>
      <c r="H2944" s="183"/>
      <c r="I2944" s="182">
        <f t="shared" si="1144"/>
        <v>0</v>
      </c>
      <c r="J2944" s="182">
        <f t="shared" si="1145"/>
        <v>0</v>
      </c>
      <c r="K2944" s="179"/>
      <c r="L2944" s="183">
        <f t="shared" si="1146"/>
        <v>0</v>
      </c>
      <c r="M2944" s="183">
        <f t="shared" si="1146"/>
        <v>0</v>
      </c>
      <c r="N2944" s="184">
        <f t="shared" si="1147"/>
        <v>0</v>
      </c>
      <c r="O2944" s="184">
        <f t="shared" si="1148"/>
        <v>0</v>
      </c>
      <c r="P2944" s="181"/>
      <c r="Q2944" s="199"/>
      <c r="R2944" s="197" t="str">
        <f t="shared" si="1125"/>
        <v/>
      </c>
      <c r="S2944" s="197" t="str">
        <f t="shared" si="1127"/>
        <v/>
      </c>
    </row>
    <row r="2945" spans="1:19" ht="25.5" hidden="1">
      <c r="A2945" s="200">
        <v>93670</v>
      </c>
      <c r="B2945" s="205" t="s">
        <v>230</v>
      </c>
      <c r="C2945" s="127" t="s">
        <v>3223</v>
      </c>
      <c r="D2945" s="121" t="s">
        <v>274</v>
      </c>
      <c r="E2945" s="122">
        <v>76.31</v>
      </c>
      <c r="F2945" s="123">
        <f t="shared" si="1143"/>
        <v>92</v>
      </c>
      <c r="G2945" s="206"/>
      <c r="H2945" s="183"/>
      <c r="I2945" s="182">
        <f t="shared" si="1144"/>
        <v>0</v>
      </c>
      <c r="J2945" s="182">
        <f t="shared" si="1145"/>
        <v>0</v>
      </c>
      <c r="K2945" s="179"/>
      <c r="L2945" s="183">
        <f t="shared" si="1146"/>
        <v>0</v>
      </c>
      <c r="M2945" s="183">
        <f t="shared" si="1146"/>
        <v>0</v>
      </c>
      <c r="N2945" s="184">
        <f t="shared" si="1147"/>
        <v>0</v>
      </c>
      <c r="O2945" s="184">
        <f t="shared" si="1148"/>
        <v>0</v>
      </c>
      <c r="P2945" s="181"/>
      <c r="Q2945" s="199"/>
      <c r="R2945" s="197" t="str">
        <f t="shared" si="1125"/>
        <v/>
      </c>
      <c r="S2945" s="197" t="str">
        <f t="shared" si="1127"/>
        <v/>
      </c>
    </row>
    <row r="2946" spans="1:19" ht="25.5" hidden="1">
      <c r="A2946" s="200">
        <v>93671</v>
      </c>
      <c r="B2946" s="205" t="s">
        <v>230</v>
      </c>
      <c r="C2946" s="127" t="s">
        <v>3224</v>
      </c>
      <c r="D2946" s="121" t="s">
        <v>274</v>
      </c>
      <c r="E2946" s="122">
        <v>79.69</v>
      </c>
      <c r="F2946" s="123">
        <f t="shared" si="1143"/>
        <v>96.07</v>
      </c>
      <c r="G2946" s="206"/>
      <c r="H2946" s="183"/>
      <c r="I2946" s="182">
        <f t="shared" si="1144"/>
        <v>0</v>
      </c>
      <c r="J2946" s="182">
        <f t="shared" si="1145"/>
        <v>0</v>
      </c>
      <c r="K2946" s="179"/>
      <c r="L2946" s="183">
        <f t="shared" si="1146"/>
        <v>0</v>
      </c>
      <c r="M2946" s="183">
        <f t="shared" si="1146"/>
        <v>0</v>
      </c>
      <c r="N2946" s="184">
        <f t="shared" si="1147"/>
        <v>0</v>
      </c>
      <c r="O2946" s="184">
        <f t="shared" si="1148"/>
        <v>0</v>
      </c>
      <c r="P2946" s="181"/>
      <c r="Q2946" s="199"/>
      <c r="R2946" s="197" t="str">
        <f t="shared" si="1125"/>
        <v/>
      </c>
      <c r="S2946" s="197" t="str">
        <f t="shared" si="1127"/>
        <v/>
      </c>
    </row>
    <row r="2947" spans="1:19" ht="25.5">
      <c r="A2947" s="200">
        <v>93672</v>
      </c>
      <c r="B2947" s="205" t="s">
        <v>230</v>
      </c>
      <c r="C2947" s="127" t="s">
        <v>3225</v>
      </c>
      <c r="D2947" s="121" t="s">
        <v>274</v>
      </c>
      <c r="E2947" s="122">
        <v>85.23</v>
      </c>
      <c r="F2947" s="123">
        <f t="shared" si="1143"/>
        <v>102.75</v>
      </c>
      <c r="G2947" s="206">
        <v>1</v>
      </c>
      <c r="H2947" s="207">
        <f t="shared" ref="H2947:H2948" si="1149">F2947</f>
        <v>102.75</v>
      </c>
      <c r="I2947" s="182">
        <f t="shared" si="1144"/>
        <v>102.75</v>
      </c>
      <c r="J2947" s="182">
        <f t="shared" si="1145"/>
        <v>102.75</v>
      </c>
      <c r="K2947" s="179"/>
      <c r="L2947" s="183">
        <f t="shared" si="1146"/>
        <v>1</v>
      </c>
      <c r="M2947" s="183">
        <f t="shared" si="1146"/>
        <v>102.75</v>
      </c>
      <c r="N2947" s="184">
        <f t="shared" si="1147"/>
        <v>102.75</v>
      </c>
      <c r="O2947" s="184">
        <f t="shared" si="1148"/>
        <v>102.75</v>
      </c>
      <c r="P2947" s="181"/>
      <c r="Q2947" s="260"/>
      <c r="R2947" s="232" t="str">
        <f t="shared" si="1125"/>
        <v>x</v>
      </c>
      <c r="S2947" s="197" t="str">
        <f t="shared" si="1127"/>
        <v>x</v>
      </c>
    </row>
    <row r="2948" spans="1:19" ht="25.5">
      <c r="A2948" s="200">
        <v>93673</v>
      </c>
      <c r="B2948" s="205" t="s">
        <v>230</v>
      </c>
      <c r="C2948" s="127" t="s">
        <v>3226</v>
      </c>
      <c r="D2948" s="121" t="s">
        <v>274</v>
      </c>
      <c r="E2948" s="122">
        <v>92.26</v>
      </c>
      <c r="F2948" s="123">
        <f t="shared" si="1143"/>
        <v>111.23</v>
      </c>
      <c r="G2948" s="206">
        <v>1</v>
      </c>
      <c r="H2948" s="207">
        <f t="shared" si="1149"/>
        <v>111.23</v>
      </c>
      <c r="I2948" s="182">
        <f t="shared" si="1144"/>
        <v>111.23</v>
      </c>
      <c r="J2948" s="182">
        <f t="shared" si="1145"/>
        <v>111.23</v>
      </c>
      <c r="K2948" s="179"/>
      <c r="L2948" s="183">
        <f t="shared" si="1146"/>
        <v>1</v>
      </c>
      <c r="M2948" s="183">
        <f t="shared" si="1146"/>
        <v>111.23</v>
      </c>
      <c r="N2948" s="184">
        <f t="shared" si="1147"/>
        <v>111.23</v>
      </c>
      <c r="O2948" s="184">
        <f t="shared" si="1148"/>
        <v>111.23</v>
      </c>
      <c r="P2948" s="181"/>
      <c r="Q2948" s="238"/>
      <c r="R2948" s="196" t="str">
        <f t="shared" si="1125"/>
        <v>x</v>
      </c>
      <c r="S2948" s="197" t="str">
        <f t="shared" si="1127"/>
        <v>x</v>
      </c>
    </row>
    <row r="2949" spans="1:19" hidden="1">
      <c r="A2949" s="200" t="s">
        <v>3227</v>
      </c>
      <c r="B2949" s="205"/>
      <c r="C2949" s="127" t="s">
        <v>3228</v>
      </c>
      <c r="D2949" s="121"/>
      <c r="E2949" s="122"/>
      <c r="F2949" s="123"/>
      <c r="G2949" s="253"/>
      <c r="H2949" s="253"/>
      <c r="I2949" s="254"/>
      <c r="J2949" s="255"/>
      <c r="K2949" s="179"/>
      <c r="L2949" s="253"/>
      <c r="M2949" s="253"/>
      <c r="N2949" s="254"/>
      <c r="O2949" s="255"/>
      <c r="P2949" s="181"/>
      <c r="Q2949" s="198" t="str">
        <f>IF(OR(SUM(J2951:J3012)&gt;0,SUM(O2951:O3012)&gt;0),"xx","")</f>
        <v/>
      </c>
      <c r="R2949" s="197" t="str">
        <f t="shared" si="1125"/>
        <v/>
      </c>
      <c r="S2949" s="197" t="str">
        <f t="shared" si="1127"/>
        <v/>
      </c>
    </row>
    <row r="2950" spans="1:19" hidden="1">
      <c r="A2950" s="200" t="s">
        <v>3229</v>
      </c>
      <c r="B2950" s="205"/>
      <c r="C2950" s="127" t="s">
        <v>3230</v>
      </c>
      <c r="D2950" s="121"/>
      <c r="E2950" s="122"/>
      <c r="F2950" s="123"/>
      <c r="G2950" s="253"/>
      <c r="H2950" s="253"/>
      <c r="I2950" s="254"/>
      <c r="J2950" s="255"/>
      <c r="K2950" s="179"/>
      <c r="L2950" s="253"/>
      <c r="M2950" s="253"/>
      <c r="N2950" s="254"/>
      <c r="O2950" s="255"/>
      <c r="P2950" s="181"/>
      <c r="Q2950" s="198" t="str">
        <f>IF(OR(SUM(J2951:J2978)&gt;0,SUM(O2951:O2978)&gt;0),"xx","")</f>
        <v/>
      </c>
      <c r="R2950" s="197" t="str">
        <f t="shared" si="1125"/>
        <v/>
      </c>
      <c r="S2950" s="197" t="str">
        <f t="shared" si="1127"/>
        <v/>
      </c>
    </row>
    <row r="2951" spans="1:19" ht="25.5" hidden="1">
      <c r="A2951" s="200">
        <v>91952</v>
      </c>
      <c r="B2951" s="205" t="s">
        <v>230</v>
      </c>
      <c r="C2951" s="127" t="s">
        <v>3231</v>
      </c>
      <c r="D2951" s="121" t="s">
        <v>274</v>
      </c>
      <c r="E2951" s="122">
        <v>15.73</v>
      </c>
      <c r="F2951" s="123">
        <f t="shared" ref="F2951:F2978" si="1150">IF(E2951=0,0,ROUND(E2951*(1+E$10)*(1-E$11),2))</f>
        <v>18.96</v>
      </c>
      <c r="G2951" s="206"/>
      <c r="H2951" s="183"/>
      <c r="I2951" s="182">
        <f t="shared" ref="I2951:I2978" si="1151">IF(ISBLANK(E2951),0,ROUND(F2951*G2951,2))</f>
        <v>0</v>
      </c>
      <c r="J2951" s="182">
        <f t="shared" ref="J2951:J2978" si="1152">IF(ISBLANK(G2951),0,ROUND(G2951*H2951,2))</f>
        <v>0</v>
      </c>
      <c r="K2951" s="179"/>
      <c r="L2951" s="183">
        <f t="shared" ref="L2951:M2978" si="1153">G2951</f>
        <v>0</v>
      </c>
      <c r="M2951" s="183">
        <f t="shared" si="1153"/>
        <v>0</v>
      </c>
      <c r="N2951" s="184">
        <f t="shared" ref="N2951:N2978" si="1154">IF(ISBLANK(E2951),0,ROUND(F2951*L2951,2))</f>
        <v>0</v>
      </c>
      <c r="O2951" s="184">
        <f t="shared" ref="O2951:O2978" si="1155">IF(ISBLANK(L2951),0,ROUND(L2951*M2951,2))</f>
        <v>0</v>
      </c>
      <c r="P2951" s="181"/>
      <c r="Q2951" s="199"/>
      <c r="R2951" s="197" t="str">
        <f t="shared" si="1125"/>
        <v/>
      </c>
      <c r="S2951" s="197" t="str">
        <f t="shared" si="1127"/>
        <v/>
      </c>
    </row>
    <row r="2952" spans="1:19" ht="25.5" hidden="1">
      <c r="A2952" s="200">
        <v>91953</v>
      </c>
      <c r="B2952" s="205" t="s">
        <v>230</v>
      </c>
      <c r="C2952" s="127" t="s">
        <v>3232</v>
      </c>
      <c r="D2952" s="121" t="s">
        <v>274</v>
      </c>
      <c r="E2952" s="122">
        <v>22.85</v>
      </c>
      <c r="F2952" s="123">
        <f t="shared" si="1150"/>
        <v>27.55</v>
      </c>
      <c r="G2952" s="206"/>
      <c r="H2952" s="183"/>
      <c r="I2952" s="182">
        <f t="shared" si="1151"/>
        <v>0</v>
      </c>
      <c r="J2952" s="182">
        <f t="shared" si="1152"/>
        <v>0</v>
      </c>
      <c r="K2952" s="179"/>
      <c r="L2952" s="183">
        <f t="shared" si="1153"/>
        <v>0</v>
      </c>
      <c r="M2952" s="183">
        <f t="shared" si="1153"/>
        <v>0</v>
      </c>
      <c r="N2952" s="184">
        <f t="shared" si="1154"/>
        <v>0</v>
      </c>
      <c r="O2952" s="184">
        <f t="shared" si="1155"/>
        <v>0</v>
      </c>
      <c r="P2952" s="181"/>
      <c r="Q2952" s="199"/>
      <c r="R2952" s="197" t="str">
        <f t="shared" si="1125"/>
        <v/>
      </c>
      <c r="S2952" s="197" t="str">
        <f t="shared" si="1127"/>
        <v/>
      </c>
    </row>
    <row r="2953" spans="1:19" ht="25.5" hidden="1">
      <c r="A2953" s="200">
        <v>91956</v>
      </c>
      <c r="B2953" s="205" t="s">
        <v>230</v>
      </c>
      <c r="C2953" s="127" t="s">
        <v>3233</v>
      </c>
      <c r="D2953" s="121" t="s">
        <v>274</v>
      </c>
      <c r="E2953" s="122">
        <v>34.4</v>
      </c>
      <c r="F2953" s="123">
        <f t="shared" si="1150"/>
        <v>41.47</v>
      </c>
      <c r="G2953" s="206"/>
      <c r="H2953" s="183"/>
      <c r="I2953" s="182">
        <f t="shared" si="1151"/>
        <v>0</v>
      </c>
      <c r="J2953" s="182">
        <f t="shared" si="1152"/>
        <v>0</v>
      </c>
      <c r="K2953" s="179"/>
      <c r="L2953" s="183">
        <f t="shared" si="1153"/>
        <v>0</v>
      </c>
      <c r="M2953" s="183">
        <f t="shared" si="1153"/>
        <v>0</v>
      </c>
      <c r="N2953" s="184">
        <f t="shared" si="1154"/>
        <v>0</v>
      </c>
      <c r="O2953" s="184">
        <f t="shared" si="1155"/>
        <v>0</v>
      </c>
      <c r="P2953" s="181"/>
      <c r="Q2953" s="199"/>
      <c r="R2953" s="197" t="str">
        <f t="shared" si="1125"/>
        <v/>
      </c>
      <c r="S2953" s="197" t="str">
        <f t="shared" si="1127"/>
        <v/>
      </c>
    </row>
    <row r="2954" spans="1:19" ht="25.5" hidden="1">
      <c r="A2954" s="200">
        <v>91957</v>
      </c>
      <c r="B2954" s="205" t="s">
        <v>230</v>
      </c>
      <c r="C2954" s="127" t="s">
        <v>3234</v>
      </c>
      <c r="D2954" s="121" t="s">
        <v>274</v>
      </c>
      <c r="E2954" s="122">
        <v>41.52</v>
      </c>
      <c r="F2954" s="123">
        <f t="shared" si="1150"/>
        <v>50.06</v>
      </c>
      <c r="G2954" s="206"/>
      <c r="H2954" s="183"/>
      <c r="I2954" s="182">
        <f t="shared" si="1151"/>
        <v>0</v>
      </c>
      <c r="J2954" s="182">
        <f t="shared" si="1152"/>
        <v>0</v>
      </c>
      <c r="K2954" s="179"/>
      <c r="L2954" s="183">
        <f t="shared" si="1153"/>
        <v>0</v>
      </c>
      <c r="M2954" s="183">
        <f t="shared" si="1153"/>
        <v>0</v>
      </c>
      <c r="N2954" s="184">
        <f t="shared" si="1154"/>
        <v>0</v>
      </c>
      <c r="O2954" s="184">
        <f t="shared" si="1155"/>
        <v>0</v>
      </c>
      <c r="P2954" s="181"/>
      <c r="Q2954" s="199"/>
      <c r="R2954" s="197" t="str">
        <f t="shared" si="1125"/>
        <v/>
      </c>
      <c r="S2954" s="197" t="str">
        <f t="shared" si="1127"/>
        <v/>
      </c>
    </row>
    <row r="2955" spans="1:19" ht="25.5" hidden="1">
      <c r="A2955" s="200">
        <v>91958</v>
      </c>
      <c r="B2955" s="205" t="s">
        <v>230</v>
      </c>
      <c r="C2955" s="127" t="s">
        <v>3235</v>
      </c>
      <c r="D2955" s="121" t="s">
        <v>274</v>
      </c>
      <c r="E2955" s="122">
        <v>29.08</v>
      </c>
      <c r="F2955" s="123">
        <f t="shared" si="1150"/>
        <v>35.06</v>
      </c>
      <c r="G2955" s="206"/>
      <c r="H2955" s="183"/>
      <c r="I2955" s="182">
        <f t="shared" si="1151"/>
        <v>0</v>
      </c>
      <c r="J2955" s="182">
        <f t="shared" si="1152"/>
        <v>0</v>
      </c>
      <c r="K2955" s="179"/>
      <c r="L2955" s="183">
        <f t="shared" si="1153"/>
        <v>0</v>
      </c>
      <c r="M2955" s="183">
        <f t="shared" si="1153"/>
        <v>0</v>
      </c>
      <c r="N2955" s="184">
        <f t="shared" si="1154"/>
        <v>0</v>
      </c>
      <c r="O2955" s="184">
        <f t="shared" si="1155"/>
        <v>0</v>
      </c>
      <c r="P2955" s="181"/>
      <c r="Q2955" s="199"/>
      <c r="R2955" s="197" t="str">
        <f t="shared" si="1125"/>
        <v/>
      </c>
      <c r="S2955" s="197" t="str">
        <f t="shared" si="1127"/>
        <v/>
      </c>
    </row>
    <row r="2956" spans="1:19" ht="25.5" hidden="1">
      <c r="A2956" s="200">
        <v>91959</v>
      </c>
      <c r="B2956" s="205" t="s">
        <v>230</v>
      </c>
      <c r="C2956" s="127" t="s">
        <v>3236</v>
      </c>
      <c r="D2956" s="121" t="s">
        <v>274</v>
      </c>
      <c r="E2956" s="122">
        <v>36.200000000000003</v>
      </c>
      <c r="F2956" s="123">
        <f t="shared" si="1150"/>
        <v>43.64</v>
      </c>
      <c r="G2956" s="206"/>
      <c r="H2956" s="183"/>
      <c r="I2956" s="182">
        <f t="shared" si="1151"/>
        <v>0</v>
      </c>
      <c r="J2956" s="182">
        <f t="shared" si="1152"/>
        <v>0</v>
      </c>
      <c r="K2956" s="179"/>
      <c r="L2956" s="183">
        <f t="shared" si="1153"/>
        <v>0</v>
      </c>
      <c r="M2956" s="183">
        <f t="shared" si="1153"/>
        <v>0</v>
      </c>
      <c r="N2956" s="184">
        <f t="shared" si="1154"/>
        <v>0</v>
      </c>
      <c r="O2956" s="184">
        <f t="shared" si="1155"/>
        <v>0</v>
      </c>
      <c r="P2956" s="181"/>
      <c r="Q2956" s="199"/>
      <c r="R2956" s="197" t="str">
        <f t="shared" si="1125"/>
        <v/>
      </c>
      <c r="S2956" s="197" t="str">
        <f t="shared" si="1127"/>
        <v/>
      </c>
    </row>
    <row r="2957" spans="1:19" ht="25.5" hidden="1">
      <c r="A2957" s="200">
        <v>91962</v>
      </c>
      <c r="B2957" s="205" t="s">
        <v>230</v>
      </c>
      <c r="C2957" s="127" t="s">
        <v>3237</v>
      </c>
      <c r="D2957" s="121" t="s">
        <v>274</v>
      </c>
      <c r="E2957" s="122">
        <v>53.1</v>
      </c>
      <c r="F2957" s="123">
        <f t="shared" si="1150"/>
        <v>64.02</v>
      </c>
      <c r="G2957" s="206"/>
      <c r="H2957" s="183"/>
      <c r="I2957" s="182">
        <f t="shared" si="1151"/>
        <v>0</v>
      </c>
      <c r="J2957" s="182">
        <f t="shared" si="1152"/>
        <v>0</v>
      </c>
      <c r="K2957" s="179"/>
      <c r="L2957" s="183">
        <f t="shared" si="1153"/>
        <v>0</v>
      </c>
      <c r="M2957" s="183">
        <f t="shared" si="1153"/>
        <v>0</v>
      </c>
      <c r="N2957" s="184">
        <f t="shared" si="1154"/>
        <v>0</v>
      </c>
      <c r="O2957" s="184">
        <f t="shared" si="1155"/>
        <v>0</v>
      </c>
      <c r="P2957" s="181"/>
      <c r="Q2957" s="199"/>
      <c r="R2957" s="197" t="str">
        <f t="shared" si="1125"/>
        <v/>
      </c>
      <c r="S2957" s="197" t="str">
        <f t="shared" si="1127"/>
        <v/>
      </c>
    </row>
    <row r="2958" spans="1:19" ht="25.5" hidden="1">
      <c r="A2958" s="200">
        <v>91963</v>
      </c>
      <c r="B2958" s="205" t="s">
        <v>230</v>
      </c>
      <c r="C2958" s="127" t="s">
        <v>3238</v>
      </c>
      <c r="D2958" s="121" t="s">
        <v>274</v>
      </c>
      <c r="E2958" s="122">
        <v>60.22</v>
      </c>
      <c r="F2958" s="123">
        <f t="shared" si="1150"/>
        <v>72.599999999999994</v>
      </c>
      <c r="G2958" s="206"/>
      <c r="H2958" s="183"/>
      <c r="I2958" s="182">
        <f t="shared" si="1151"/>
        <v>0</v>
      </c>
      <c r="J2958" s="182">
        <f t="shared" si="1152"/>
        <v>0</v>
      </c>
      <c r="K2958" s="179"/>
      <c r="L2958" s="183">
        <f t="shared" si="1153"/>
        <v>0</v>
      </c>
      <c r="M2958" s="183">
        <f t="shared" si="1153"/>
        <v>0</v>
      </c>
      <c r="N2958" s="184">
        <f t="shared" si="1154"/>
        <v>0</v>
      </c>
      <c r="O2958" s="184">
        <f t="shared" si="1155"/>
        <v>0</v>
      </c>
      <c r="P2958" s="181"/>
      <c r="Q2958" s="199"/>
      <c r="R2958" s="197" t="str">
        <f t="shared" si="1125"/>
        <v/>
      </c>
      <c r="S2958" s="197" t="str">
        <f t="shared" si="1127"/>
        <v/>
      </c>
    </row>
    <row r="2959" spans="1:19" ht="25.5" hidden="1">
      <c r="A2959" s="200">
        <v>91964</v>
      </c>
      <c r="B2959" s="205" t="s">
        <v>230</v>
      </c>
      <c r="C2959" s="127" t="s">
        <v>3239</v>
      </c>
      <c r="D2959" s="121" t="s">
        <v>274</v>
      </c>
      <c r="E2959" s="122">
        <v>47.73</v>
      </c>
      <c r="F2959" s="123">
        <f t="shared" si="1150"/>
        <v>57.54</v>
      </c>
      <c r="G2959" s="206"/>
      <c r="H2959" s="183"/>
      <c r="I2959" s="182">
        <f t="shared" si="1151"/>
        <v>0</v>
      </c>
      <c r="J2959" s="182">
        <f t="shared" si="1152"/>
        <v>0</v>
      </c>
      <c r="K2959" s="179"/>
      <c r="L2959" s="183">
        <f t="shared" si="1153"/>
        <v>0</v>
      </c>
      <c r="M2959" s="183">
        <f t="shared" si="1153"/>
        <v>0</v>
      </c>
      <c r="N2959" s="184">
        <f t="shared" si="1154"/>
        <v>0</v>
      </c>
      <c r="O2959" s="184">
        <f t="shared" si="1155"/>
        <v>0</v>
      </c>
      <c r="P2959" s="181"/>
      <c r="Q2959" s="199"/>
      <c r="R2959" s="197" t="str">
        <f t="shared" si="1125"/>
        <v/>
      </c>
      <c r="S2959" s="197" t="str">
        <f t="shared" si="1127"/>
        <v/>
      </c>
    </row>
    <row r="2960" spans="1:19" ht="25.5" hidden="1">
      <c r="A2960" s="200">
        <v>91965</v>
      </c>
      <c r="B2960" s="205" t="s">
        <v>230</v>
      </c>
      <c r="C2960" s="127" t="s">
        <v>3240</v>
      </c>
      <c r="D2960" s="121" t="s">
        <v>274</v>
      </c>
      <c r="E2960" s="122">
        <v>54.85</v>
      </c>
      <c r="F2960" s="123">
        <f t="shared" si="1150"/>
        <v>66.13</v>
      </c>
      <c r="G2960" s="206"/>
      <c r="H2960" s="183"/>
      <c r="I2960" s="182">
        <f t="shared" si="1151"/>
        <v>0</v>
      </c>
      <c r="J2960" s="182">
        <f t="shared" si="1152"/>
        <v>0</v>
      </c>
      <c r="K2960" s="179"/>
      <c r="L2960" s="183">
        <f t="shared" si="1153"/>
        <v>0</v>
      </c>
      <c r="M2960" s="183">
        <f t="shared" si="1153"/>
        <v>0</v>
      </c>
      <c r="N2960" s="184">
        <f t="shared" si="1154"/>
        <v>0</v>
      </c>
      <c r="O2960" s="184">
        <f t="shared" si="1155"/>
        <v>0</v>
      </c>
      <c r="P2960" s="181"/>
      <c r="Q2960" s="199"/>
      <c r="R2960" s="197" t="str">
        <f t="shared" si="1125"/>
        <v/>
      </c>
      <c r="S2960" s="197" t="str">
        <f t="shared" si="1127"/>
        <v/>
      </c>
    </row>
    <row r="2961" spans="1:19" ht="25.5" hidden="1">
      <c r="A2961" s="200">
        <v>91966</v>
      </c>
      <c r="B2961" s="205" t="s">
        <v>230</v>
      </c>
      <c r="C2961" s="127" t="s">
        <v>3241</v>
      </c>
      <c r="D2961" s="121" t="s">
        <v>274</v>
      </c>
      <c r="E2961" s="122">
        <v>42.42</v>
      </c>
      <c r="F2961" s="123">
        <f t="shared" si="1150"/>
        <v>51.14</v>
      </c>
      <c r="G2961" s="206"/>
      <c r="H2961" s="183"/>
      <c r="I2961" s="182">
        <f t="shared" si="1151"/>
        <v>0</v>
      </c>
      <c r="J2961" s="182">
        <f t="shared" si="1152"/>
        <v>0</v>
      </c>
      <c r="K2961" s="179"/>
      <c r="L2961" s="183">
        <f t="shared" si="1153"/>
        <v>0</v>
      </c>
      <c r="M2961" s="183">
        <f t="shared" si="1153"/>
        <v>0</v>
      </c>
      <c r="N2961" s="184">
        <f t="shared" si="1154"/>
        <v>0</v>
      </c>
      <c r="O2961" s="184">
        <f t="shared" si="1155"/>
        <v>0</v>
      </c>
      <c r="P2961" s="181"/>
      <c r="Q2961" s="199"/>
      <c r="R2961" s="197" t="str">
        <f t="shared" si="1125"/>
        <v/>
      </c>
      <c r="S2961" s="197" t="str">
        <f t="shared" si="1127"/>
        <v/>
      </c>
    </row>
    <row r="2962" spans="1:19" ht="25.5" hidden="1">
      <c r="A2962" s="200">
        <v>91967</v>
      </c>
      <c r="B2962" s="205" t="s">
        <v>230</v>
      </c>
      <c r="C2962" s="127" t="s">
        <v>3242</v>
      </c>
      <c r="D2962" s="121" t="s">
        <v>274</v>
      </c>
      <c r="E2962" s="122">
        <v>49.54</v>
      </c>
      <c r="F2962" s="123">
        <f t="shared" si="1150"/>
        <v>59.73</v>
      </c>
      <c r="G2962" s="206"/>
      <c r="H2962" s="183"/>
      <c r="I2962" s="182">
        <f t="shared" si="1151"/>
        <v>0</v>
      </c>
      <c r="J2962" s="182">
        <f t="shared" si="1152"/>
        <v>0</v>
      </c>
      <c r="K2962" s="179"/>
      <c r="L2962" s="183">
        <f t="shared" si="1153"/>
        <v>0</v>
      </c>
      <c r="M2962" s="183">
        <f t="shared" si="1153"/>
        <v>0</v>
      </c>
      <c r="N2962" s="184">
        <f t="shared" si="1154"/>
        <v>0</v>
      </c>
      <c r="O2962" s="184">
        <f t="shared" si="1155"/>
        <v>0</v>
      </c>
      <c r="P2962" s="181"/>
      <c r="Q2962" s="199"/>
      <c r="R2962" s="197" t="str">
        <f t="shared" si="1125"/>
        <v/>
      </c>
      <c r="S2962" s="197" t="str">
        <f t="shared" si="1127"/>
        <v/>
      </c>
    </row>
    <row r="2963" spans="1:19" ht="25.5" hidden="1">
      <c r="A2963" s="200">
        <v>91970</v>
      </c>
      <c r="B2963" s="205" t="s">
        <v>230</v>
      </c>
      <c r="C2963" s="127" t="s">
        <v>3243</v>
      </c>
      <c r="D2963" s="121" t="s">
        <v>274</v>
      </c>
      <c r="E2963" s="122">
        <v>61.35</v>
      </c>
      <c r="F2963" s="123">
        <f t="shared" si="1150"/>
        <v>73.959999999999994</v>
      </c>
      <c r="G2963" s="206"/>
      <c r="H2963" s="183"/>
      <c r="I2963" s="182">
        <f t="shared" si="1151"/>
        <v>0</v>
      </c>
      <c r="J2963" s="182">
        <f t="shared" si="1152"/>
        <v>0</v>
      </c>
      <c r="K2963" s="179"/>
      <c r="L2963" s="183">
        <f t="shared" si="1153"/>
        <v>0</v>
      </c>
      <c r="M2963" s="183">
        <f t="shared" si="1153"/>
        <v>0</v>
      </c>
      <c r="N2963" s="184">
        <f t="shared" si="1154"/>
        <v>0</v>
      </c>
      <c r="O2963" s="184">
        <f t="shared" si="1155"/>
        <v>0</v>
      </c>
      <c r="P2963" s="181"/>
      <c r="Q2963" s="199"/>
      <c r="R2963" s="197" t="str">
        <f t="shared" si="1125"/>
        <v/>
      </c>
      <c r="S2963" s="197" t="str">
        <f t="shared" si="1127"/>
        <v/>
      </c>
    </row>
    <row r="2964" spans="1:19" ht="25.5" hidden="1">
      <c r="A2964" s="200">
        <v>91971</v>
      </c>
      <c r="B2964" s="205" t="s">
        <v>230</v>
      </c>
      <c r="C2964" s="127" t="s">
        <v>3244</v>
      </c>
      <c r="D2964" s="121" t="s">
        <v>274</v>
      </c>
      <c r="E2964" s="122">
        <v>72.849999999999994</v>
      </c>
      <c r="F2964" s="123">
        <f t="shared" si="1150"/>
        <v>87.83</v>
      </c>
      <c r="G2964" s="206"/>
      <c r="H2964" s="183"/>
      <c r="I2964" s="182">
        <f t="shared" si="1151"/>
        <v>0</v>
      </c>
      <c r="J2964" s="182">
        <f t="shared" si="1152"/>
        <v>0</v>
      </c>
      <c r="K2964" s="179"/>
      <c r="L2964" s="183">
        <f t="shared" si="1153"/>
        <v>0</v>
      </c>
      <c r="M2964" s="183">
        <f t="shared" si="1153"/>
        <v>0</v>
      </c>
      <c r="N2964" s="184">
        <f t="shared" si="1154"/>
        <v>0</v>
      </c>
      <c r="O2964" s="184">
        <f t="shared" si="1155"/>
        <v>0</v>
      </c>
      <c r="P2964" s="181"/>
      <c r="Q2964" s="199"/>
      <c r="R2964" s="197" t="str">
        <f t="shared" si="1125"/>
        <v/>
      </c>
      <c r="S2964" s="197" t="str">
        <f t="shared" si="1127"/>
        <v/>
      </c>
    </row>
    <row r="2965" spans="1:19" ht="25.5" hidden="1">
      <c r="A2965" s="200">
        <v>91972</v>
      </c>
      <c r="B2965" s="205" t="s">
        <v>230</v>
      </c>
      <c r="C2965" s="127" t="s">
        <v>3245</v>
      </c>
      <c r="D2965" s="121" t="s">
        <v>274</v>
      </c>
      <c r="E2965" s="122">
        <v>66.72</v>
      </c>
      <c r="F2965" s="123">
        <f t="shared" si="1150"/>
        <v>80.44</v>
      </c>
      <c r="G2965" s="206"/>
      <c r="H2965" s="183"/>
      <c r="I2965" s="182">
        <f t="shared" si="1151"/>
        <v>0</v>
      </c>
      <c r="J2965" s="182">
        <f t="shared" si="1152"/>
        <v>0</v>
      </c>
      <c r="K2965" s="179"/>
      <c r="L2965" s="183">
        <f t="shared" si="1153"/>
        <v>0</v>
      </c>
      <c r="M2965" s="183">
        <f t="shared" si="1153"/>
        <v>0</v>
      </c>
      <c r="N2965" s="184">
        <f t="shared" si="1154"/>
        <v>0</v>
      </c>
      <c r="O2965" s="184">
        <f t="shared" si="1155"/>
        <v>0</v>
      </c>
      <c r="P2965" s="181"/>
      <c r="Q2965" s="199"/>
      <c r="R2965" s="197" t="str">
        <f t="shared" si="1125"/>
        <v/>
      </c>
      <c r="S2965" s="197" t="str">
        <f t="shared" si="1127"/>
        <v/>
      </c>
    </row>
    <row r="2966" spans="1:19" ht="25.5" hidden="1">
      <c r="A2966" s="200">
        <v>91973</v>
      </c>
      <c r="B2966" s="205" t="s">
        <v>230</v>
      </c>
      <c r="C2966" s="127" t="s">
        <v>3246</v>
      </c>
      <c r="D2966" s="121" t="s">
        <v>274</v>
      </c>
      <c r="E2966" s="122">
        <v>78.22</v>
      </c>
      <c r="F2966" s="123">
        <f t="shared" si="1150"/>
        <v>94.3</v>
      </c>
      <c r="G2966" s="206"/>
      <c r="H2966" s="183"/>
      <c r="I2966" s="182">
        <f t="shared" si="1151"/>
        <v>0</v>
      </c>
      <c r="J2966" s="182">
        <f t="shared" si="1152"/>
        <v>0</v>
      </c>
      <c r="K2966" s="179"/>
      <c r="L2966" s="183">
        <f t="shared" si="1153"/>
        <v>0</v>
      </c>
      <c r="M2966" s="183">
        <f t="shared" si="1153"/>
        <v>0</v>
      </c>
      <c r="N2966" s="184">
        <f t="shared" si="1154"/>
        <v>0</v>
      </c>
      <c r="O2966" s="184">
        <f t="shared" si="1155"/>
        <v>0</v>
      </c>
      <c r="P2966" s="181"/>
      <c r="Q2966" s="199"/>
      <c r="R2966" s="197" t="str">
        <f t="shared" si="1125"/>
        <v/>
      </c>
      <c r="S2966" s="197" t="str">
        <f t="shared" si="1127"/>
        <v/>
      </c>
    </row>
    <row r="2967" spans="1:19" ht="25.5" hidden="1">
      <c r="A2967" s="200">
        <v>91974</v>
      </c>
      <c r="B2967" s="205" t="s">
        <v>230</v>
      </c>
      <c r="C2967" s="127" t="s">
        <v>3247</v>
      </c>
      <c r="D2967" s="121" t="s">
        <v>274</v>
      </c>
      <c r="E2967" s="122">
        <v>56</v>
      </c>
      <c r="F2967" s="123">
        <f t="shared" si="1150"/>
        <v>67.510000000000005</v>
      </c>
      <c r="G2967" s="206"/>
      <c r="H2967" s="183"/>
      <c r="I2967" s="182">
        <f t="shared" si="1151"/>
        <v>0</v>
      </c>
      <c r="J2967" s="182">
        <f t="shared" si="1152"/>
        <v>0</v>
      </c>
      <c r="K2967" s="179"/>
      <c r="L2967" s="183">
        <f t="shared" si="1153"/>
        <v>0</v>
      </c>
      <c r="M2967" s="183">
        <f t="shared" si="1153"/>
        <v>0</v>
      </c>
      <c r="N2967" s="184">
        <f t="shared" si="1154"/>
        <v>0</v>
      </c>
      <c r="O2967" s="184">
        <f t="shared" si="1155"/>
        <v>0</v>
      </c>
      <c r="P2967" s="181"/>
      <c r="Q2967" s="199"/>
      <c r="R2967" s="197" t="str">
        <f t="shared" si="1125"/>
        <v/>
      </c>
      <c r="S2967" s="197" t="str">
        <f t="shared" si="1127"/>
        <v/>
      </c>
    </row>
    <row r="2968" spans="1:19" ht="25.5" hidden="1">
      <c r="A2968" s="200">
        <v>91975</v>
      </c>
      <c r="B2968" s="205" t="s">
        <v>230</v>
      </c>
      <c r="C2968" s="127" t="s">
        <v>3248</v>
      </c>
      <c r="D2968" s="121" t="s">
        <v>274</v>
      </c>
      <c r="E2968" s="122">
        <v>67.5</v>
      </c>
      <c r="F2968" s="123">
        <f t="shared" si="1150"/>
        <v>81.38</v>
      </c>
      <c r="G2968" s="206"/>
      <c r="H2968" s="183"/>
      <c r="I2968" s="182">
        <f t="shared" si="1151"/>
        <v>0</v>
      </c>
      <c r="J2968" s="182">
        <f t="shared" si="1152"/>
        <v>0</v>
      </c>
      <c r="K2968" s="179"/>
      <c r="L2968" s="183">
        <f t="shared" si="1153"/>
        <v>0</v>
      </c>
      <c r="M2968" s="183">
        <f t="shared" si="1153"/>
        <v>0</v>
      </c>
      <c r="N2968" s="184">
        <f t="shared" si="1154"/>
        <v>0</v>
      </c>
      <c r="O2968" s="184">
        <f t="shared" si="1155"/>
        <v>0</v>
      </c>
      <c r="P2968" s="181"/>
      <c r="Q2968" s="199"/>
      <c r="R2968" s="197" t="str">
        <f t="shared" si="1125"/>
        <v/>
      </c>
      <c r="S2968" s="197" t="str">
        <f t="shared" si="1127"/>
        <v/>
      </c>
    </row>
    <row r="2969" spans="1:19" ht="25.5" hidden="1">
      <c r="A2969" s="200">
        <v>91976</v>
      </c>
      <c r="B2969" s="205" t="s">
        <v>230</v>
      </c>
      <c r="C2969" s="127" t="s">
        <v>3249</v>
      </c>
      <c r="D2969" s="121" t="s">
        <v>274</v>
      </c>
      <c r="E2969" s="122">
        <v>82.76</v>
      </c>
      <c r="F2969" s="123">
        <f t="shared" si="1150"/>
        <v>99.78</v>
      </c>
      <c r="G2969" s="206"/>
      <c r="H2969" s="183"/>
      <c r="I2969" s="182">
        <f t="shared" si="1151"/>
        <v>0</v>
      </c>
      <c r="J2969" s="182">
        <f t="shared" si="1152"/>
        <v>0</v>
      </c>
      <c r="K2969" s="179"/>
      <c r="L2969" s="183">
        <f t="shared" si="1153"/>
        <v>0</v>
      </c>
      <c r="M2969" s="183">
        <f t="shared" si="1153"/>
        <v>0</v>
      </c>
      <c r="N2969" s="184">
        <f t="shared" si="1154"/>
        <v>0</v>
      </c>
      <c r="O2969" s="184">
        <f t="shared" si="1155"/>
        <v>0</v>
      </c>
      <c r="P2969" s="181"/>
      <c r="Q2969" s="199"/>
      <c r="R2969" s="197" t="str">
        <f t="shared" si="1125"/>
        <v/>
      </c>
      <c r="S2969" s="197" t="str">
        <f t="shared" si="1127"/>
        <v/>
      </c>
    </row>
    <row r="2970" spans="1:19" ht="25.5" hidden="1">
      <c r="A2970" s="200">
        <v>91977</v>
      </c>
      <c r="B2970" s="205" t="s">
        <v>230</v>
      </c>
      <c r="C2970" s="127" t="s">
        <v>3250</v>
      </c>
      <c r="D2970" s="121" t="s">
        <v>274</v>
      </c>
      <c r="E2970" s="122">
        <v>94.26</v>
      </c>
      <c r="F2970" s="123">
        <f t="shared" si="1150"/>
        <v>113.64</v>
      </c>
      <c r="G2970" s="206"/>
      <c r="H2970" s="183"/>
      <c r="I2970" s="182">
        <f t="shared" si="1151"/>
        <v>0</v>
      </c>
      <c r="J2970" s="182">
        <f t="shared" si="1152"/>
        <v>0</v>
      </c>
      <c r="K2970" s="179"/>
      <c r="L2970" s="183">
        <f t="shared" si="1153"/>
        <v>0</v>
      </c>
      <c r="M2970" s="183">
        <f t="shared" si="1153"/>
        <v>0</v>
      </c>
      <c r="N2970" s="184">
        <f t="shared" si="1154"/>
        <v>0</v>
      </c>
      <c r="O2970" s="184">
        <f t="shared" si="1155"/>
        <v>0</v>
      </c>
      <c r="P2970" s="181"/>
      <c r="Q2970" s="199"/>
      <c r="R2970" s="197" t="str">
        <f t="shared" si="1125"/>
        <v/>
      </c>
      <c r="S2970" s="197" t="str">
        <f t="shared" si="1127"/>
        <v/>
      </c>
    </row>
    <row r="2971" spans="1:19" ht="25.5" hidden="1">
      <c r="A2971" s="200">
        <v>92022</v>
      </c>
      <c r="B2971" s="205" t="s">
        <v>230</v>
      </c>
      <c r="C2971" s="127" t="s">
        <v>3251</v>
      </c>
      <c r="D2971" s="121" t="s">
        <v>274</v>
      </c>
      <c r="E2971" s="122">
        <v>33.299999999999997</v>
      </c>
      <c r="F2971" s="123">
        <f t="shared" si="1150"/>
        <v>40.15</v>
      </c>
      <c r="G2971" s="206"/>
      <c r="H2971" s="183"/>
      <c r="I2971" s="182">
        <f t="shared" si="1151"/>
        <v>0</v>
      </c>
      <c r="J2971" s="182">
        <f t="shared" si="1152"/>
        <v>0</v>
      </c>
      <c r="K2971" s="179"/>
      <c r="L2971" s="183">
        <f t="shared" si="1153"/>
        <v>0</v>
      </c>
      <c r="M2971" s="183">
        <f t="shared" si="1153"/>
        <v>0</v>
      </c>
      <c r="N2971" s="184">
        <f t="shared" si="1154"/>
        <v>0</v>
      </c>
      <c r="O2971" s="184">
        <f t="shared" si="1155"/>
        <v>0</v>
      </c>
      <c r="P2971" s="181"/>
      <c r="Q2971" s="199"/>
      <c r="R2971" s="197" t="str">
        <f t="shared" si="1125"/>
        <v/>
      </c>
      <c r="S2971" s="197" t="str">
        <f t="shared" si="1127"/>
        <v/>
      </c>
    </row>
    <row r="2972" spans="1:19" ht="25.5" hidden="1">
      <c r="A2972" s="200">
        <v>92023</v>
      </c>
      <c r="B2972" s="205" t="s">
        <v>230</v>
      </c>
      <c r="C2972" s="127" t="s">
        <v>3252</v>
      </c>
      <c r="D2972" s="121" t="s">
        <v>274</v>
      </c>
      <c r="E2972" s="122">
        <v>40.42</v>
      </c>
      <c r="F2972" s="123">
        <f t="shared" si="1150"/>
        <v>48.73</v>
      </c>
      <c r="G2972" s="206"/>
      <c r="H2972" s="183"/>
      <c r="I2972" s="182">
        <f t="shared" si="1151"/>
        <v>0</v>
      </c>
      <c r="J2972" s="182">
        <f t="shared" si="1152"/>
        <v>0</v>
      </c>
      <c r="K2972" s="179"/>
      <c r="L2972" s="183">
        <f t="shared" si="1153"/>
        <v>0</v>
      </c>
      <c r="M2972" s="183">
        <f t="shared" si="1153"/>
        <v>0</v>
      </c>
      <c r="N2972" s="184">
        <f t="shared" si="1154"/>
        <v>0</v>
      </c>
      <c r="O2972" s="184">
        <f t="shared" si="1155"/>
        <v>0</v>
      </c>
      <c r="P2972" s="181"/>
      <c r="Q2972" s="199"/>
      <c r="R2972" s="197" t="str">
        <f t="shared" si="1125"/>
        <v/>
      </c>
      <c r="S2972" s="197" t="str">
        <f t="shared" si="1127"/>
        <v/>
      </c>
    </row>
    <row r="2973" spans="1:19" ht="25.5" hidden="1">
      <c r="A2973" s="200">
        <v>92024</v>
      </c>
      <c r="B2973" s="205" t="s">
        <v>230</v>
      </c>
      <c r="C2973" s="127" t="s">
        <v>3253</v>
      </c>
      <c r="D2973" s="121" t="s">
        <v>274</v>
      </c>
      <c r="E2973" s="122">
        <v>50.9</v>
      </c>
      <c r="F2973" s="123">
        <f t="shared" si="1150"/>
        <v>61.37</v>
      </c>
      <c r="G2973" s="206"/>
      <c r="H2973" s="183"/>
      <c r="I2973" s="182">
        <f t="shared" si="1151"/>
        <v>0</v>
      </c>
      <c r="J2973" s="182">
        <f t="shared" si="1152"/>
        <v>0</v>
      </c>
      <c r="K2973" s="179"/>
      <c r="L2973" s="183">
        <f t="shared" si="1153"/>
        <v>0</v>
      </c>
      <c r="M2973" s="183">
        <f t="shared" si="1153"/>
        <v>0</v>
      </c>
      <c r="N2973" s="184">
        <f t="shared" si="1154"/>
        <v>0</v>
      </c>
      <c r="O2973" s="184">
        <f t="shared" si="1155"/>
        <v>0</v>
      </c>
      <c r="P2973" s="181"/>
      <c r="Q2973" s="199"/>
      <c r="R2973" s="197" t="str">
        <f t="shared" si="1125"/>
        <v/>
      </c>
      <c r="S2973" s="197" t="str">
        <f t="shared" si="1127"/>
        <v/>
      </c>
    </row>
    <row r="2974" spans="1:19" ht="25.5" hidden="1">
      <c r="A2974" s="200">
        <v>92025</v>
      </c>
      <c r="B2974" s="205" t="s">
        <v>230</v>
      </c>
      <c r="C2974" s="127" t="s">
        <v>3254</v>
      </c>
      <c r="D2974" s="121" t="s">
        <v>274</v>
      </c>
      <c r="E2974" s="122">
        <v>58.02</v>
      </c>
      <c r="F2974" s="123">
        <f t="shared" si="1150"/>
        <v>69.95</v>
      </c>
      <c r="G2974" s="206"/>
      <c r="H2974" s="183"/>
      <c r="I2974" s="182">
        <f t="shared" si="1151"/>
        <v>0</v>
      </c>
      <c r="J2974" s="182">
        <f t="shared" si="1152"/>
        <v>0</v>
      </c>
      <c r="K2974" s="179"/>
      <c r="L2974" s="183">
        <f t="shared" si="1153"/>
        <v>0</v>
      </c>
      <c r="M2974" s="183">
        <f t="shared" si="1153"/>
        <v>0</v>
      </c>
      <c r="N2974" s="184">
        <f t="shared" si="1154"/>
        <v>0</v>
      </c>
      <c r="O2974" s="184">
        <f t="shared" si="1155"/>
        <v>0</v>
      </c>
      <c r="P2974" s="181"/>
      <c r="Q2974" s="199"/>
      <c r="R2974" s="197" t="str">
        <f t="shared" si="1125"/>
        <v/>
      </c>
      <c r="S2974" s="197" t="str">
        <f t="shared" si="1127"/>
        <v/>
      </c>
    </row>
    <row r="2975" spans="1:19" ht="25.5" hidden="1">
      <c r="A2975" s="200">
        <v>92026</v>
      </c>
      <c r="B2975" s="205" t="s">
        <v>230</v>
      </c>
      <c r="C2975" s="127" t="s">
        <v>3255</v>
      </c>
      <c r="D2975" s="121" t="s">
        <v>274</v>
      </c>
      <c r="E2975" s="122">
        <v>46.63</v>
      </c>
      <c r="F2975" s="123">
        <f t="shared" si="1150"/>
        <v>56.22</v>
      </c>
      <c r="G2975" s="206"/>
      <c r="H2975" s="183"/>
      <c r="I2975" s="182">
        <f t="shared" si="1151"/>
        <v>0</v>
      </c>
      <c r="J2975" s="182">
        <f t="shared" si="1152"/>
        <v>0</v>
      </c>
      <c r="K2975" s="179"/>
      <c r="L2975" s="183">
        <f t="shared" si="1153"/>
        <v>0</v>
      </c>
      <c r="M2975" s="183">
        <f t="shared" si="1153"/>
        <v>0</v>
      </c>
      <c r="N2975" s="184">
        <f t="shared" si="1154"/>
        <v>0</v>
      </c>
      <c r="O2975" s="184">
        <f t="shared" si="1155"/>
        <v>0</v>
      </c>
      <c r="P2975" s="181"/>
      <c r="Q2975" s="199"/>
      <c r="R2975" s="197" t="str">
        <f t="shared" si="1125"/>
        <v/>
      </c>
      <c r="S2975" s="197" t="str">
        <f t="shared" si="1127"/>
        <v/>
      </c>
    </row>
    <row r="2976" spans="1:19" ht="25.5" hidden="1">
      <c r="A2976" s="200">
        <v>92027</v>
      </c>
      <c r="B2976" s="205" t="s">
        <v>230</v>
      </c>
      <c r="C2976" s="127" t="s">
        <v>3256</v>
      </c>
      <c r="D2976" s="121" t="s">
        <v>274</v>
      </c>
      <c r="E2976" s="122">
        <v>53.75</v>
      </c>
      <c r="F2976" s="123">
        <f t="shared" si="1150"/>
        <v>64.8</v>
      </c>
      <c r="G2976" s="206"/>
      <c r="H2976" s="183"/>
      <c r="I2976" s="182">
        <f t="shared" si="1151"/>
        <v>0</v>
      </c>
      <c r="J2976" s="182">
        <f t="shared" si="1152"/>
        <v>0</v>
      </c>
      <c r="K2976" s="179"/>
      <c r="L2976" s="183">
        <f t="shared" si="1153"/>
        <v>0</v>
      </c>
      <c r="M2976" s="183">
        <f t="shared" si="1153"/>
        <v>0</v>
      </c>
      <c r="N2976" s="184">
        <f t="shared" si="1154"/>
        <v>0</v>
      </c>
      <c r="O2976" s="184">
        <f t="shared" si="1155"/>
        <v>0</v>
      </c>
      <c r="P2976" s="181"/>
      <c r="Q2976" s="199"/>
      <c r="R2976" s="197" t="str">
        <f t="shared" si="1125"/>
        <v/>
      </c>
      <c r="S2976" s="197" t="str">
        <f t="shared" si="1127"/>
        <v/>
      </c>
    </row>
    <row r="2977" spans="1:19" ht="25.5" hidden="1">
      <c r="A2977" s="200">
        <v>92034</v>
      </c>
      <c r="B2977" s="205" t="s">
        <v>230</v>
      </c>
      <c r="C2977" s="127" t="s">
        <v>3257</v>
      </c>
      <c r="D2977" s="121" t="s">
        <v>274</v>
      </c>
      <c r="E2977" s="122">
        <v>52</v>
      </c>
      <c r="F2977" s="123">
        <f t="shared" si="1150"/>
        <v>62.69</v>
      </c>
      <c r="G2977" s="206"/>
      <c r="H2977" s="183"/>
      <c r="I2977" s="182">
        <f t="shared" si="1151"/>
        <v>0</v>
      </c>
      <c r="J2977" s="182">
        <f t="shared" si="1152"/>
        <v>0</v>
      </c>
      <c r="K2977" s="179"/>
      <c r="L2977" s="183">
        <f t="shared" si="1153"/>
        <v>0</v>
      </c>
      <c r="M2977" s="183">
        <f t="shared" si="1153"/>
        <v>0</v>
      </c>
      <c r="N2977" s="184">
        <f t="shared" si="1154"/>
        <v>0</v>
      </c>
      <c r="O2977" s="184">
        <f t="shared" si="1155"/>
        <v>0</v>
      </c>
      <c r="P2977" s="181"/>
      <c r="Q2977" s="199"/>
      <c r="R2977" s="197" t="str">
        <f t="shared" si="1125"/>
        <v/>
      </c>
      <c r="S2977" s="197" t="str">
        <f t="shared" si="1127"/>
        <v/>
      </c>
    </row>
    <row r="2978" spans="1:19" ht="25.5" hidden="1">
      <c r="A2978" s="200">
        <v>92035</v>
      </c>
      <c r="B2978" s="205" t="s">
        <v>230</v>
      </c>
      <c r="C2978" s="127" t="s">
        <v>3258</v>
      </c>
      <c r="D2978" s="121" t="s">
        <v>274</v>
      </c>
      <c r="E2978" s="122">
        <v>59.12</v>
      </c>
      <c r="F2978" s="123">
        <f t="shared" si="1150"/>
        <v>71.28</v>
      </c>
      <c r="G2978" s="206"/>
      <c r="H2978" s="183"/>
      <c r="I2978" s="182">
        <f t="shared" si="1151"/>
        <v>0</v>
      </c>
      <c r="J2978" s="182">
        <f t="shared" si="1152"/>
        <v>0</v>
      </c>
      <c r="K2978" s="179"/>
      <c r="L2978" s="183">
        <f t="shared" si="1153"/>
        <v>0</v>
      </c>
      <c r="M2978" s="183">
        <f t="shared" si="1153"/>
        <v>0</v>
      </c>
      <c r="N2978" s="184">
        <f t="shared" si="1154"/>
        <v>0</v>
      </c>
      <c r="O2978" s="184">
        <f t="shared" si="1155"/>
        <v>0</v>
      </c>
      <c r="P2978" s="181"/>
      <c r="Q2978" s="199"/>
      <c r="R2978" s="197" t="str">
        <f t="shared" si="1125"/>
        <v/>
      </c>
      <c r="S2978" s="197" t="str">
        <f t="shared" si="1127"/>
        <v/>
      </c>
    </row>
    <row r="2979" spans="1:19" hidden="1">
      <c r="A2979" s="200" t="s">
        <v>3259</v>
      </c>
      <c r="B2979" s="205"/>
      <c r="C2979" s="127" t="s">
        <v>3260</v>
      </c>
      <c r="D2979" s="121"/>
      <c r="E2979" s="122"/>
      <c r="F2979" s="123"/>
      <c r="G2979" s="253"/>
      <c r="H2979" s="253"/>
      <c r="I2979" s="254"/>
      <c r="J2979" s="255"/>
      <c r="K2979" s="179"/>
      <c r="L2979" s="253"/>
      <c r="M2979" s="253"/>
      <c r="N2979" s="254"/>
      <c r="O2979" s="255"/>
      <c r="P2979" s="181"/>
      <c r="Q2979" s="198" t="str">
        <f>IF(OR(SUM(J2980:J2991)&gt;0,SUM(O2980:O2991)&gt;0),"xx","")</f>
        <v/>
      </c>
      <c r="R2979" s="197" t="str">
        <f>IF(Q2979="X","x",IF(Q2979="xx","x",IF(O2979&gt;0,"x","")))</f>
        <v/>
      </c>
      <c r="S2979" s="197" t="str">
        <f>IF(Q2979="X","x",IF(Q2979="xx","x",IF(OR(J2979&gt;0,O2979&gt;0),"x","")))</f>
        <v/>
      </c>
    </row>
    <row r="2980" spans="1:19" ht="25.5" hidden="1">
      <c r="A2980" s="200">
        <v>91954</v>
      </c>
      <c r="B2980" s="205" t="s">
        <v>230</v>
      </c>
      <c r="C2980" s="127" t="s">
        <v>3261</v>
      </c>
      <c r="D2980" s="121" t="s">
        <v>274</v>
      </c>
      <c r="E2980" s="122">
        <v>21.1</v>
      </c>
      <c r="F2980" s="123">
        <f t="shared" ref="F2980:F2991" si="1156">IF(E2980=0,0,ROUND(E2980*(1+E$10)*(1-E$11),2))</f>
        <v>25.44</v>
      </c>
      <c r="G2980" s="206"/>
      <c r="H2980" s="183"/>
      <c r="I2980" s="182">
        <f t="shared" ref="I2980:I2991" si="1157">IF(ISBLANK(E2980),0,ROUND(F2980*G2980,2))</f>
        <v>0</v>
      </c>
      <c r="J2980" s="182">
        <f t="shared" ref="J2980:J2991" si="1158">IF(ISBLANK(G2980),0,ROUND(G2980*H2980,2))</f>
        <v>0</v>
      </c>
      <c r="K2980" s="179"/>
      <c r="L2980" s="183">
        <f t="shared" ref="L2980:M2991" si="1159">G2980</f>
        <v>0</v>
      </c>
      <c r="M2980" s="183">
        <f t="shared" si="1159"/>
        <v>0</v>
      </c>
      <c r="N2980" s="184">
        <f t="shared" ref="N2980:N2991" si="1160">IF(ISBLANK(E2980),0,ROUND(F2980*L2980,2))</f>
        <v>0</v>
      </c>
      <c r="O2980" s="184">
        <f t="shared" ref="O2980:O2991" si="1161">IF(ISBLANK(L2980),0,ROUND(L2980*M2980,2))</f>
        <v>0</v>
      </c>
      <c r="P2980" s="181"/>
      <c r="Q2980" s="199"/>
      <c r="R2980" s="197" t="str">
        <f t="shared" si="1125"/>
        <v/>
      </c>
      <c r="S2980" s="197" t="str">
        <f t="shared" si="1127"/>
        <v/>
      </c>
    </row>
    <row r="2981" spans="1:19" ht="25.5" hidden="1">
      <c r="A2981" s="200">
        <v>91955</v>
      </c>
      <c r="B2981" s="205" t="s">
        <v>230</v>
      </c>
      <c r="C2981" s="127" t="s">
        <v>3262</v>
      </c>
      <c r="D2981" s="121" t="s">
        <v>274</v>
      </c>
      <c r="E2981" s="122">
        <v>28.22</v>
      </c>
      <c r="F2981" s="123">
        <f t="shared" si="1156"/>
        <v>34.020000000000003</v>
      </c>
      <c r="G2981" s="206"/>
      <c r="H2981" s="183"/>
      <c r="I2981" s="182">
        <f t="shared" si="1157"/>
        <v>0</v>
      </c>
      <c r="J2981" s="182">
        <f t="shared" si="1158"/>
        <v>0</v>
      </c>
      <c r="K2981" s="179"/>
      <c r="L2981" s="183">
        <f t="shared" si="1159"/>
        <v>0</v>
      </c>
      <c r="M2981" s="183">
        <f t="shared" si="1159"/>
        <v>0</v>
      </c>
      <c r="N2981" s="184">
        <f t="shared" si="1160"/>
        <v>0</v>
      </c>
      <c r="O2981" s="184">
        <f t="shared" si="1161"/>
        <v>0</v>
      </c>
      <c r="P2981" s="181"/>
      <c r="Q2981" s="199"/>
      <c r="R2981" s="197" t="str">
        <f t="shared" si="1125"/>
        <v/>
      </c>
      <c r="S2981" s="197" t="str">
        <f t="shared" si="1127"/>
        <v/>
      </c>
    </row>
    <row r="2982" spans="1:19" ht="25.5" hidden="1">
      <c r="A2982" s="200">
        <v>91960</v>
      </c>
      <c r="B2982" s="205" t="s">
        <v>230</v>
      </c>
      <c r="C2982" s="127" t="s">
        <v>3263</v>
      </c>
      <c r="D2982" s="121" t="s">
        <v>274</v>
      </c>
      <c r="E2982" s="122">
        <v>39.75</v>
      </c>
      <c r="F2982" s="123">
        <f t="shared" si="1156"/>
        <v>47.92</v>
      </c>
      <c r="G2982" s="206"/>
      <c r="H2982" s="183"/>
      <c r="I2982" s="182">
        <f t="shared" si="1157"/>
        <v>0</v>
      </c>
      <c r="J2982" s="182">
        <f t="shared" si="1158"/>
        <v>0</v>
      </c>
      <c r="K2982" s="179"/>
      <c r="L2982" s="183">
        <f t="shared" si="1159"/>
        <v>0</v>
      </c>
      <c r="M2982" s="183">
        <f t="shared" si="1159"/>
        <v>0</v>
      </c>
      <c r="N2982" s="184">
        <f t="shared" si="1160"/>
        <v>0</v>
      </c>
      <c r="O2982" s="184">
        <f t="shared" si="1161"/>
        <v>0</v>
      </c>
      <c r="P2982" s="181"/>
      <c r="Q2982" s="199"/>
      <c r="R2982" s="197" t="str">
        <f t="shared" si="1125"/>
        <v/>
      </c>
      <c r="S2982" s="197" t="str">
        <f t="shared" si="1127"/>
        <v/>
      </c>
    </row>
    <row r="2983" spans="1:19" ht="25.5" hidden="1">
      <c r="A2983" s="200">
        <v>91961</v>
      </c>
      <c r="B2983" s="205" t="s">
        <v>230</v>
      </c>
      <c r="C2983" s="127" t="s">
        <v>3264</v>
      </c>
      <c r="D2983" s="121" t="s">
        <v>274</v>
      </c>
      <c r="E2983" s="122">
        <v>46.87</v>
      </c>
      <c r="F2983" s="123">
        <f t="shared" si="1156"/>
        <v>56.51</v>
      </c>
      <c r="G2983" s="206"/>
      <c r="H2983" s="183"/>
      <c r="I2983" s="182">
        <f t="shared" si="1157"/>
        <v>0</v>
      </c>
      <c r="J2983" s="182">
        <f t="shared" si="1158"/>
        <v>0</v>
      </c>
      <c r="K2983" s="179"/>
      <c r="L2983" s="183">
        <f t="shared" si="1159"/>
        <v>0</v>
      </c>
      <c r="M2983" s="183">
        <f t="shared" si="1159"/>
        <v>0</v>
      </c>
      <c r="N2983" s="184">
        <f t="shared" si="1160"/>
        <v>0</v>
      </c>
      <c r="O2983" s="184">
        <f t="shared" si="1161"/>
        <v>0</v>
      </c>
      <c r="P2983" s="181"/>
      <c r="Q2983" s="199"/>
      <c r="R2983" s="197" t="str">
        <f t="shared" si="1125"/>
        <v/>
      </c>
      <c r="S2983" s="197" t="str">
        <f t="shared" si="1127"/>
        <v/>
      </c>
    </row>
    <row r="2984" spans="1:19" ht="25.5" hidden="1">
      <c r="A2984" s="200">
        <v>91968</v>
      </c>
      <c r="B2984" s="205" t="s">
        <v>230</v>
      </c>
      <c r="C2984" s="127" t="s">
        <v>3265</v>
      </c>
      <c r="D2984" s="121" t="s">
        <v>274</v>
      </c>
      <c r="E2984" s="122">
        <v>58.41</v>
      </c>
      <c r="F2984" s="123">
        <f t="shared" si="1156"/>
        <v>70.42</v>
      </c>
      <c r="G2984" s="206"/>
      <c r="H2984" s="183"/>
      <c r="I2984" s="182">
        <f t="shared" si="1157"/>
        <v>0</v>
      </c>
      <c r="J2984" s="182">
        <f t="shared" si="1158"/>
        <v>0</v>
      </c>
      <c r="K2984" s="179"/>
      <c r="L2984" s="183">
        <f t="shared" si="1159"/>
        <v>0</v>
      </c>
      <c r="M2984" s="183">
        <f t="shared" si="1159"/>
        <v>0</v>
      </c>
      <c r="N2984" s="184">
        <f t="shared" si="1160"/>
        <v>0</v>
      </c>
      <c r="O2984" s="184">
        <f t="shared" si="1161"/>
        <v>0</v>
      </c>
      <c r="P2984" s="181"/>
      <c r="Q2984" s="199"/>
      <c r="R2984" s="197" t="str">
        <f t="shared" si="1125"/>
        <v/>
      </c>
      <c r="S2984" s="197" t="str">
        <f t="shared" si="1127"/>
        <v/>
      </c>
    </row>
    <row r="2985" spans="1:19" ht="25.5" hidden="1">
      <c r="A2985" s="200">
        <v>91969</v>
      </c>
      <c r="B2985" s="205" t="s">
        <v>230</v>
      </c>
      <c r="C2985" s="127" t="s">
        <v>3266</v>
      </c>
      <c r="D2985" s="121" t="s">
        <v>274</v>
      </c>
      <c r="E2985" s="122">
        <v>65.53</v>
      </c>
      <c r="F2985" s="123">
        <f t="shared" si="1156"/>
        <v>79</v>
      </c>
      <c r="G2985" s="206"/>
      <c r="H2985" s="183"/>
      <c r="I2985" s="182">
        <f t="shared" si="1157"/>
        <v>0</v>
      </c>
      <c r="J2985" s="182">
        <f t="shared" si="1158"/>
        <v>0</v>
      </c>
      <c r="K2985" s="179"/>
      <c r="L2985" s="183">
        <f t="shared" si="1159"/>
        <v>0</v>
      </c>
      <c r="M2985" s="183">
        <f t="shared" si="1159"/>
        <v>0</v>
      </c>
      <c r="N2985" s="184">
        <f t="shared" si="1160"/>
        <v>0</v>
      </c>
      <c r="O2985" s="184">
        <f t="shared" si="1161"/>
        <v>0</v>
      </c>
      <c r="P2985" s="181"/>
      <c r="Q2985" s="199"/>
      <c r="R2985" s="197" t="str">
        <f t="shared" si="1125"/>
        <v/>
      </c>
      <c r="S2985" s="197" t="str">
        <f t="shared" si="1127"/>
        <v/>
      </c>
    </row>
    <row r="2986" spans="1:19" ht="25.5" hidden="1">
      <c r="A2986" s="200">
        <v>92028</v>
      </c>
      <c r="B2986" s="205" t="s">
        <v>230</v>
      </c>
      <c r="C2986" s="127" t="s">
        <v>3267</v>
      </c>
      <c r="D2986" s="121" t="s">
        <v>274</v>
      </c>
      <c r="E2986" s="122">
        <v>38.65</v>
      </c>
      <c r="F2986" s="123">
        <f t="shared" si="1156"/>
        <v>46.6</v>
      </c>
      <c r="G2986" s="206"/>
      <c r="H2986" s="183"/>
      <c r="I2986" s="182">
        <f t="shared" si="1157"/>
        <v>0</v>
      </c>
      <c r="J2986" s="182">
        <f t="shared" si="1158"/>
        <v>0</v>
      </c>
      <c r="K2986" s="179"/>
      <c r="L2986" s="183">
        <f t="shared" si="1159"/>
        <v>0</v>
      </c>
      <c r="M2986" s="183">
        <f t="shared" si="1159"/>
        <v>0</v>
      </c>
      <c r="N2986" s="184">
        <f t="shared" si="1160"/>
        <v>0</v>
      </c>
      <c r="O2986" s="184">
        <f t="shared" si="1161"/>
        <v>0</v>
      </c>
      <c r="P2986" s="181"/>
      <c r="Q2986" s="199"/>
      <c r="R2986" s="197" t="str">
        <f t="shared" si="1125"/>
        <v/>
      </c>
      <c r="S2986" s="197" t="str">
        <f t="shared" si="1127"/>
        <v/>
      </c>
    </row>
    <row r="2987" spans="1:19" ht="25.5" hidden="1">
      <c r="A2987" s="200">
        <v>92029</v>
      </c>
      <c r="B2987" s="205" t="s">
        <v>230</v>
      </c>
      <c r="C2987" s="127" t="s">
        <v>3268</v>
      </c>
      <c r="D2987" s="121" t="s">
        <v>274</v>
      </c>
      <c r="E2987" s="122">
        <v>45.77</v>
      </c>
      <c r="F2987" s="123">
        <f t="shared" si="1156"/>
        <v>55.18</v>
      </c>
      <c r="G2987" s="206"/>
      <c r="H2987" s="183"/>
      <c r="I2987" s="182">
        <f t="shared" si="1157"/>
        <v>0</v>
      </c>
      <c r="J2987" s="182">
        <f t="shared" si="1158"/>
        <v>0</v>
      </c>
      <c r="K2987" s="179"/>
      <c r="L2987" s="183">
        <f t="shared" si="1159"/>
        <v>0</v>
      </c>
      <c r="M2987" s="183">
        <f t="shared" si="1159"/>
        <v>0</v>
      </c>
      <c r="N2987" s="184">
        <f t="shared" si="1160"/>
        <v>0</v>
      </c>
      <c r="O2987" s="184">
        <f t="shared" si="1161"/>
        <v>0</v>
      </c>
      <c r="P2987" s="181"/>
      <c r="Q2987" s="199"/>
      <c r="R2987" s="197" t="str">
        <f t="shared" si="1125"/>
        <v/>
      </c>
      <c r="S2987" s="197" t="str">
        <f t="shared" si="1127"/>
        <v/>
      </c>
    </row>
    <row r="2988" spans="1:19" ht="25.5" hidden="1">
      <c r="A2988" s="200">
        <v>92030</v>
      </c>
      <c r="B2988" s="205" t="s">
        <v>230</v>
      </c>
      <c r="C2988" s="127" t="s">
        <v>3269</v>
      </c>
      <c r="D2988" s="121" t="s">
        <v>274</v>
      </c>
      <c r="E2988" s="122">
        <v>56.21</v>
      </c>
      <c r="F2988" s="123">
        <f t="shared" si="1156"/>
        <v>67.77</v>
      </c>
      <c r="G2988" s="206"/>
      <c r="H2988" s="183"/>
      <c r="I2988" s="182">
        <f t="shared" si="1157"/>
        <v>0</v>
      </c>
      <c r="J2988" s="182">
        <f t="shared" si="1158"/>
        <v>0</v>
      </c>
      <c r="K2988" s="179"/>
      <c r="L2988" s="183">
        <f t="shared" si="1159"/>
        <v>0</v>
      </c>
      <c r="M2988" s="183">
        <f t="shared" si="1159"/>
        <v>0</v>
      </c>
      <c r="N2988" s="184">
        <f t="shared" si="1160"/>
        <v>0</v>
      </c>
      <c r="O2988" s="184">
        <f t="shared" si="1161"/>
        <v>0</v>
      </c>
      <c r="P2988" s="181"/>
      <c r="Q2988" s="199"/>
      <c r="R2988" s="197" t="str">
        <f t="shared" si="1125"/>
        <v/>
      </c>
      <c r="S2988" s="197" t="str">
        <f t="shared" si="1127"/>
        <v/>
      </c>
    </row>
    <row r="2989" spans="1:19" ht="25.5" hidden="1">
      <c r="A2989" s="200">
        <v>92031</v>
      </c>
      <c r="B2989" s="205" t="s">
        <v>230</v>
      </c>
      <c r="C2989" s="127" t="s">
        <v>3270</v>
      </c>
      <c r="D2989" s="121" t="s">
        <v>274</v>
      </c>
      <c r="E2989" s="122">
        <v>63.33</v>
      </c>
      <c r="F2989" s="123">
        <f t="shared" si="1156"/>
        <v>76.349999999999994</v>
      </c>
      <c r="G2989" s="206"/>
      <c r="H2989" s="183"/>
      <c r="I2989" s="182">
        <f t="shared" si="1157"/>
        <v>0</v>
      </c>
      <c r="J2989" s="182">
        <f t="shared" si="1158"/>
        <v>0</v>
      </c>
      <c r="K2989" s="179"/>
      <c r="L2989" s="183">
        <f t="shared" si="1159"/>
        <v>0</v>
      </c>
      <c r="M2989" s="183">
        <f t="shared" si="1159"/>
        <v>0</v>
      </c>
      <c r="N2989" s="184">
        <f t="shared" si="1160"/>
        <v>0</v>
      </c>
      <c r="O2989" s="184">
        <f t="shared" si="1161"/>
        <v>0</v>
      </c>
      <c r="P2989" s="181"/>
      <c r="Q2989" s="199"/>
      <c r="R2989" s="197" t="str">
        <f t="shared" si="1125"/>
        <v/>
      </c>
      <c r="S2989" s="197" t="str">
        <f t="shared" si="1127"/>
        <v/>
      </c>
    </row>
    <row r="2990" spans="1:19" ht="25.5" hidden="1">
      <c r="A2990" s="200">
        <v>92032</v>
      </c>
      <c r="B2990" s="205" t="s">
        <v>230</v>
      </c>
      <c r="C2990" s="127" t="s">
        <v>3271</v>
      </c>
      <c r="D2990" s="121" t="s">
        <v>274</v>
      </c>
      <c r="E2990" s="122">
        <v>57.31</v>
      </c>
      <c r="F2990" s="123">
        <f t="shared" si="1156"/>
        <v>69.09</v>
      </c>
      <c r="G2990" s="206"/>
      <c r="H2990" s="183"/>
      <c r="I2990" s="182">
        <f t="shared" si="1157"/>
        <v>0</v>
      </c>
      <c r="J2990" s="182">
        <f t="shared" si="1158"/>
        <v>0</v>
      </c>
      <c r="K2990" s="179"/>
      <c r="L2990" s="183">
        <f t="shared" si="1159"/>
        <v>0</v>
      </c>
      <c r="M2990" s="183">
        <f t="shared" si="1159"/>
        <v>0</v>
      </c>
      <c r="N2990" s="184">
        <f t="shared" si="1160"/>
        <v>0</v>
      </c>
      <c r="O2990" s="184">
        <f t="shared" si="1161"/>
        <v>0</v>
      </c>
      <c r="P2990" s="181"/>
      <c r="Q2990" s="199"/>
      <c r="R2990" s="197" t="str">
        <f t="shared" si="1125"/>
        <v/>
      </c>
      <c r="S2990" s="197" t="str">
        <f t="shared" si="1127"/>
        <v/>
      </c>
    </row>
    <row r="2991" spans="1:19" ht="25.5" hidden="1">
      <c r="A2991" s="200">
        <v>92033</v>
      </c>
      <c r="B2991" s="205" t="s">
        <v>230</v>
      </c>
      <c r="C2991" s="127" t="s">
        <v>3272</v>
      </c>
      <c r="D2991" s="121" t="s">
        <v>274</v>
      </c>
      <c r="E2991" s="122">
        <v>64.430000000000007</v>
      </c>
      <c r="F2991" s="123">
        <f t="shared" si="1156"/>
        <v>77.680000000000007</v>
      </c>
      <c r="G2991" s="206"/>
      <c r="H2991" s="183"/>
      <c r="I2991" s="182">
        <f t="shared" si="1157"/>
        <v>0</v>
      </c>
      <c r="J2991" s="182">
        <f t="shared" si="1158"/>
        <v>0</v>
      </c>
      <c r="K2991" s="179"/>
      <c r="L2991" s="183">
        <f t="shared" si="1159"/>
        <v>0</v>
      </c>
      <c r="M2991" s="183">
        <f t="shared" si="1159"/>
        <v>0</v>
      </c>
      <c r="N2991" s="184">
        <f t="shared" si="1160"/>
        <v>0</v>
      </c>
      <c r="O2991" s="184">
        <f t="shared" si="1161"/>
        <v>0</v>
      </c>
      <c r="P2991" s="181"/>
      <c r="Q2991" s="199"/>
      <c r="R2991" s="197" t="str">
        <f t="shared" si="1125"/>
        <v/>
      </c>
      <c r="S2991" s="197" t="str">
        <f t="shared" si="1127"/>
        <v/>
      </c>
    </row>
    <row r="2992" spans="1:19" hidden="1">
      <c r="A2992" s="200" t="s">
        <v>3273</v>
      </c>
      <c r="B2992" s="205"/>
      <c r="C2992" s="127" t="s">
        <v>3274</v>
      </c>
      <c r="D2992" s="121"/>
      <c r="E2992" s="122"/>
      <c r="F2992" s="123"/>
      <c r="G2992" s="253"/>
      <c r="H2992" s="253"/>
      <c r="I2992" s="254"/>
      <c r="J2992" s="255"/>
      <c r="K2992" s="179"/>
      <c r="L2992" s="253"/>
      <c r="M2992" s="253"/>
      <c r="N2992" s="254"/>
      <c r="O2992" s="255"/>
      <c r="P2992" s="181"/>
      <c r="Q2992" s="198" t="str">
        <f>IF(OR(SUM(J2993:J2995)&gt;0,SUM(O2993:O2995)&gt;0),"xx","")</f>
        <v/>
      </c>
      <c r="R2992" s="197" t="str">
        <f t="shared" si="1125"/>
        <v/>
      </c>
      <c r="S2992" s="197" t="str">
        <f t="shared" si="1127"/>
        <v/>
      </c>
    </row>
    <row r="2993" spans="1:19" hidden="1">
      <c r="A2993" s="200">
        <v>83465</v>
      </c>
      <c r="B2993" s="205" t="s">
        <v>230</v>
      </c>
      <c r="C2993" s="127" t="s">
        <v>3275</v>
      </c>
      <c r="D2993" s="121" t="s">
        <v>274</v>
      </c>
      <c r="E2993" s="122">
        <v>48.89</v>
      </c>
      <c r="F2993" s="123">
        <f>IF(E2993=0,0,ROUND(E2993*(1+E$10)*(1-E$11),2))</f>
        <v>58.94</v>
      </c>
      <c r="G2993" s="206"/>
      <c r="H2993" s="183"/>
      <c r="I2993" s="182">
        <f t="shared" ref="I2993:I2995" si="1162">IF(ISBLANK(E2993),0,ROUND(F2993*G2993,2))</f>
        <v>0</v>
      </c>
      <c r="J2993" s="182">
        <f t="shared" ref="J2993:J2995" si="1163">IF(ISBLANK(G2993),0,ROUND(G2993*H2993,2))</f>
        <v>0</v>
      </c>
      <c r="K2993" s="179"/>
      <c r="L2993" s="183">
        <f t="shared" ref="L2993:M2995" si="1164">G2993</f>
        <v>0</v>
      </c>
      <c r="M2993" s="183">
        <f t="shared" si="1164"/>
        <v>0</v>
      </c>
      <c r="N2993" s="184">
        <f t="shared" ref="N2993:N2995" si="1165">IF(ISBLANK(E2993),0,ROUND(F2993*L2993,2))</f>
        <v>0</v>
      </c>
      <c r="O2993" s="184">
        <f t="shared" ref="O2993:O2995" si="1166">IF(ISBLANK(L2993),0,ROUND(L2993*M2993,2))</f>
        <v>0</v>
      </c>
      <c r="P2993" s="181"/>
      <c r="Q2993" s="199"/>
      <c r="R2993" s="197" t="str">
        <f t="shared" si="1125"/>
        <v/>
      </c>
      <c r="S2993" s="197" t="str">
        <f t="shared" si="1127"/>
        <v/>
      </c>
    </row>
    <row r="2994" spans="1:19" ht="25.5" hidden="1">
      <c r="A2994" s="200">
        <v>91978</v>
      </c>
      <c r="B2994" s="205" t="s">
        <v>230</v>
      </c>
      <c r="C2994" s="127" t="s">
        <v>3276</v>
      </c>
      <c r="D2994" s="121" t="s">
        <v>274</v>
      </c>
      <c r="E2994" s="122">
        <v>34.24</v>
      </c>
      <c r="F2994" s="123">
        <f>IF(E2994=0,0,ROUND(E2994*(1+E$10)*(1-E$11),2))</f>
        <v>41.28</v>
      </c>
      <c r="G2994" s="206"/>
      <c r="H2994" s="183"/>
      <c r="I2994" s="182">
        <f t="shared" si="1162"/>
        <v>0</v>
      </c>
      <c r="J2994" s="182">
        <f t="shared" si="1163"/>
        <v>0</v>
      </c>
      <c r="K2994" s="179"/>
      <c r="L2994" s="183">
        <f t="shared" si="1164"/>
        <v>0</v>
      </c>
      <c r="M2994" s="183">
        <f t="shared" si="1164"/>
        <v>0</v>
      </c>
      <c r="N2994" s="184">
        <f t="shared" si="1165"/>
        <v>0</v>
      </c>
      <c r="O2994" s="184">
        <f t="shared" si="1166"/>
        <v>0</v>
      </c>
      <c r="P2994" s="181"/>
      <c r="Q2994" s="199"/>
      <c r="R2994" s="197" t="str">
        <f t="shared" si="1125"/>
        <v/>
      </c>
      <c r="S2994" s="197" t="str">
        <f t="shared" si="1127"/>
        <v/>
      </c>
    </row>
    <row r="2995" spans="1:19" ht="25.5" hidden="1">
      <c r="A2995" s="200">
        <v>91979</v>
      </c>
      <c r="B2995" s="205" t="s">
        <v>230</v>
      </c>
      <c r="C2995" s="127" t="s">
        <v>3277</v>
      </c>
      <c r="D2995" s="121" t="s">
        <v>274</v>
      </c>
      <c r="E2995" s="122">
        <v>41.36</v>
      </c>
      <c r="F2995" s="123">
        <f>IF(E2995=0,0,ROUND(E2995*(1+E$10)*(1-E$11),2))</f>
        <v>49.86</v>
      </c>
      <c r="G2995" s="206"/>
      <c r="H2995" s="183"/>
      <c r="I2995" s="182">
        <f t="shared" si="1162"/>
        <v>0</v>
      </c>
      <c r="J2995" s="182">
        <f t="shared" si="1163"/>
        <v>0</v>
      </c>
      <c r="K2995" s="179"/>
      <c r="L2995" s="183">
        <f t="shared" si="1164"/>
        <v>0</v>
      </c>
      <c r="M2995" s="183">
        <f t="shared" si="1164"/>
        <v>0</v>
      </c>
      <c r="N2995" s="184">
        <f t="shared" si="1165"/>
        <v>0</v>
      </c>
      <c r="O2995" s="184">
        <f t="shared" si="1166"/>
        <v>0</v>
      </c>
      <c r="P2995" s="181"/>
      <c r="Q2995" s="199"/>
      <c r="R2995" s="197" t="str">
        <f t="shared" si="1125"/>
        <v/>
      </c>
      <c r="S2995" s="197" t="str">
        <f t="shared" si="1127"/>
        <v/>
      </c>
    </row>
    <row r="2996" spans="1:19" hidden="1">
      <c r="A2996" s="200" t="s">
        <v>3278</v>
      </c>
      <c r="B2996" s="205"/>
      <c r="C2996" s="127" t="s">
        <v>3279</v>
      </c>
      <c r="D2996" s="121"/>
      <c r="E2996" s="122"/>
      <c r="F2996" s="123"/>
      <c r="G2996" s="253"/>
      <c r="H2996" s="253"/>
      <c r="I2996" s="254"/>
      <c r="J2996" s="255"/>
      <c r="K2996" s="179"/>
      <c r="L2996" s="253"/>
      <c r="M2996" s="253"/>
      <c r="N2996" s="254"/>
      <c r="O2996" s="255"/>
      <c r="P2996" s="181"/>
      <c r="Q2996" s="198" t="str">
        <f>IF(OR(SUM(J2997:J2998)&gt;0,SUM(O2997:O2998)&gt;0),"xx","")</f>
        <v/>
      </c>
      <c r="R2996" s="197" t="str">
        <f t="shared" si="1125"/>
        <v/>
      </c>
      <c r="S2996" s="197" t="str">
        <f t="shared" si="1127"/>
        <v/>
      </c>
    </row>
    <row r="2997" spans="1:19" ht="25.5" hidden="1">
      <c r="A2997" s="200">
        <v>91980</v>
      </c>
      <c r="B2997" s="205" t="s">
        <v>230</v>
      </c>
      <c r="C2997" s="127" t="s">
        <v>3280</v>
      </c>
      <c r="D2997" s="121" t="s">
        <v>274</v>
      </c>
      <c r="E2997" s="122">
        <v>33.06</v>
      </c>
      <c r="F2997" s="123">
        <f>IF(E2997=0,0,ROUND(E2997*(1+E$10)*(1-E$11),2))</f>
        <v>39.86</v>
      </c>
      <c r="G2997" s="206"/>
      <c r="H2997" s="183"/>
      <c r="I2997" s="182">
        <f t="shared" ref="I2997:I2998" si="1167">IF(ISBLANK(E2997),0,ROUND(F2997*G2997,2))</f>
        <v>0</v>
      </c>
      <c r="J2997" s="182">
        <f t="shared" ref="J2997:J2998" si="1168">IF(ISBLANK(G2997),0,ROUND(G2997*H2997,2))</f>
        <v>0</v>
      </c>
      <c r="K2997" s="179"/>
      <c r="L2997" s="183">
        <f t="shared" ref="L2997:M2998" si="1169">G2997</f>
        <v>0</v>
      </c>
      <c r="M2997" s="183">
        <f t="shared" si="1169"/>
        <v>0</v>
      </c>
      <c r="N2997" s="184">
        <f t="shared" ref="N2997:N2998" si="1170">IF(ISBLANK(E2997),0,ROUND(F2997*L2997,2))</f>
        <v>0</v>
      </c>
      <c r="O2997" s="184">
        <f t="shared" ref="O2997:O2998" si="1171">IF(ISBLANK(L2997),0,ROUND(L2997*M2997,2))</f>
        <v>0</v>
      </c>
      <c r="P2997" s="181"/>
      <c r="Q2997" s="199"/>
      <c r="R2997" s="197" t="str">
        <f t="shared" si="1125"/>
        <v/>
      </c>
      <c r="S2997" s="197" t="str">
        <f t="shared" si="1127"/>
        <v/>
      </c>
    </row>
    <row r="2998" spans="1:19" ht="25.5" hidden="1">
      <c r="A2998" s="200">
        <v>91981</v>
      </c>
      <c r="B2998" s="205" t="s">
        <v>230</v>
      </c>
      <c r="C2998" s="127" t="s">
        <v>3281</v>
      </c>
      <c r="D2998" s="121" t="s">
        <v>274</v>
      </c>
      <c r="E2998" s="122">
        <v>40.18</v>
      </c>
      <c r="F2998" s="123">
        <f>IF(E2998=0,0,ROUND(E2998*(1+E$10)*(1-E$11),2))</f>
        <v>48.44</v>
      </c>
      <c r="G2998" s="206"/>
      <c r="H2998" s="183"/>
      <c r="I2998" s="182">
        <f t="shared" si="1167"/>
        <v>0</v>
      </c>
      <c r="J2998" s="182">
        <f t="shared" si="1168"/>
        <v>0</v>
      </c>
      <c r="K2998" s="179"/>
      <c r="L2998" s="183">
        <f t="shared" si="1169"/>
        <v>0</v>
      </c>
      <c r="M2998" s="183">
        <f t="shared" si="1169"/>
        <v>0</v>
      </c>
      <c r="N2998" s="184">
        <f t="shared" si="1170"/>
        <v>0</v>
      </c>
      <c r="O2998" s="184">
        <f t="shared" si="1171"/>
        <v>0</v>
      </c>
      <c r="P2998" s="181"/>
      <c r="Q2998" s="199"/>
      <c r="R2998" s="197" t="str">
        <f t="shared" si="1125"/>
        <v/>
      </c>
      <c r="S2998" s="197" t="str">
        <f t="shared" si="1127"/>
        <v/>
      </c>
    </row>
    <row r="2999" spans="1:19" hidden="1">
      <c r="A2999" s="200" t="s">
        <v>3282</v>
      </c>
      <c r="B2999" s="205"/>
      <c r="C2999" s="127" t="s">
        <v>3283</v>
      </c>
      <c r="D2999" s="121"/>
      <c r="E2999" s="122"/>
      <c r="F2999" s="123"/>
      <c r="G2999" s="253"/>
      <c r="H2999" s="253"/>
      <c r="I2999" s="254"/>
      <c r="J2999" s="255"/>
      <c r="K2999" s="179"/>
      <c r="L2999" s="253"/>
      <c r="M2999" s="253"/>
      <c r="N2999" s="254"/>
      <c r="O2999" s="255"/>
      <c r="P2999" s="181"/>
      <c r="Q2999" s="198" t="str">
        <f>IF(OR(SUM(J2999)&gt;0,SUM(O2999)&gt;0),"xx","")</f>
        <v/>
      </c>
      <c r="R2999" s="197" t="str">
        <f t="shared" si="1125"/>
        <v/>
      </c>
      <c r="S2999" s="197" t="str">
        <f t="shared" si="1127"/>
        <v/>
      </c>
    </row>
    <row r="3000" spans="1:19" hidden="1">
      <c r="A3000" s="200" t="s">
        <v>3284</v>
      </c>
      <c r="B3000" s="205"/>
      <c r="C3000" s="127" t="s">
        <v>3285</v>
      </c>
      <c r="D3000" s="121"/>
      <c r="E3000" s="122"/>
      <c r="F3000" s="123"/>
      <c r="G3000" s="253"/>
      <c r="H3000" s="253"/>
      <c r="I3000" s="254"/>
      <c r="J3000" s="255"/>
      <c r="K3000" s="179"/>
      <c r="L3000" s="253"/>
      <c r="M3000" s="253"/>
      <c r="N3000" s="254"/>
      <c r="O3000" s="255"/>
      <c r="P3000" s="181"/>
      <c r="Q3000" s="198" t="str">
        <f>IF(OR(SUM(J3001:J3012)&gt;0,SUM(O3001:O3012)&gt;0),"xx","")</f>
        <v/>
      </c>
      <c r="R3000" s="197" t="str">
        <f t="shared" si="1125"/>
        <v/>
      </c>
      <c r="S3000" s="197" t="str">
        <f t="shared" si="1127"/>
        <v/>
      </c>
    </row>
    <row r="3001" spans="1:19" ht="25.5" hidden="1">
      <c r="A3001" s="200">
        <v>91978</v>
      </c>
      <c r="B3001" s="205" t="s">
        <v>230</v>
      </c>
      <c r="C3001" s="127" t="s">
        <v>3276</v>
      </c>
      <c r="D3001" s="121" t="s">
        <v>274</v>
      </c>
      <c r="E3001" s="122">
        <v>34.24</v>
      </c>
      <c r="F3001" s="123">
        <f t="shared" ref="F3001:F3012" si="1172">IF(E3001=0,0,ROUND(E3001*(1+E$10)*(1-E$11),2))</f>
        <v>41.28</v>
      </c>
      <c r="G3001" s="206"/>
      <c r="H3001" s="183"/>
      <c r="I3001" s="182">
        <f t="shared" ref="I3001:I3012" si="1173">IF(ISBLANK(E3001),0,ROUND(F3001*G3001,2))</f>
        <v>0</v>
      </c>
      <c r="J3001" s="182">
        <f t="shared" ref="J3001:J3012" si="1174">IF(ISBLANK(G3001),0,ROUND(G3001*H3001,2))</f>
        <v>0</v>
      </c>
      <c r="K3001" s="179"/>
      <c r="L3001" s="183">
        <f t="shared" ref="L3001:M3012" si="1175">G3001</f>
        <v>0</v>
      </c>
      <c r="M3001" s="183">
        <f t="shared" si="1175"/>
        <v>0</v>
      </c>
      <c r="N3001" s="184">
        <f t="shared" ref="N3001:N3012" si="1176">IF(ISBLANK(E3001),0,ROUND(F3001*L3001,2))</f>
        <v>0</v>
      </c>
      <c r="O3001" s="184">
        <f t="shared" ref="O3001:O3012" si="1177">IF(ISBLANK(L3001),0,ROUND(L3001*M3001,2))</f>
        <v>0</v>
      </c>
      <c r="P3001" s="181"/>
      <c r="Q3001" s="199"/>
      <c r="R3001" s="197" t="str">
        <f t="shared" si="1125"/>
        <v/>
      </c>
      <c r="S3001" s="197" t="str">
        <f t="shared" si="1127"/>
        <v/>
      </c>
    </row>
    <row r="3002" spans="1:19" ht="25.5" hidden="1">
      <c r="A3002" s="200">
        <v>91979</v>
      </c>
      <c r="B3002" s="205" t="s">
        <v>230</v>
      </c>
      <c r="C3002" s="127" t="s">
        <v>3277</v>
      </c>
      <c r="D3002" s="121" t="s">
        <v>274</v>
      </c>
      <c r="E3002" s="122">
        <v>41.36</v>
      </c>
      <c r="F3002" s="123">
        <f t="shared" si="1172"/>
        <v>49.86</v>
      </c>
      <c r="G3002" s="206"/>
      <c r="H3002" s="183"/>
      <c r="I3002" s="182">
        <f t="shared" si="1173"/>
        <v>0</v>
      </c>
      <c r="J3002" s="182">
        <f t="shared" si="1174"/>
        <v>0</v>
      </c>
      <c r="K3002" s="179"/>
      <c r="L3002" s="183">
        <f t="shared" si="1175"/>
        <v>0</v>
      </c>
      <c r="M3002" s="183">
        <f t="shared" si="1175"/>
        <v>0</v>
      </c>
      <c r="N3002" s="184">
        <f t="shared" si="1176"/>
        <v>0</v>
      </c>
      <c r="O3002" s="184">
        <f t="shared" si="1177"/>
        <v>0</v>
      </c>
      <c r="P3002" s="181"/>
      <c r="Q3002" s="199"/>
      <c r="R3002" s="197" t="str">
        <f t="shared" si="1125"/>
        <v/>
      </c>
      <c r="S3002" s="197" t="str">
        <f t="shared" si="1127"/>
        <v/>
      </c>
    </row>
    <row r="3003" spans="1:19" ht="25.5" hidden="1">
      <c r="A3003" s="200">
        <v>91980</v>
      </c>
      <c r="B3003" s="205" t="s">
        <v>230</v>
      </c>
      <c r="C3003" s="127" t="s">
        <v>3280</v>
      </c>
      <c r="D3003" s="121" t="s">
        <v>274</v>
      </c>
      <c r="E3003" s="122">
        <v>33.06</v>
      </c>
      <c r="F3003" s="123">
        <f t="shared" si="1172"/>
        <v>39.86</v>
      </c>
      <c r="G3003" s="206"/>
      <c r="H3003" s="183"/>
      <c r="I3003" s="182">
        <f t="shared" si="1173"/>
        <v>0</v>
      </c>
      <c r="J3003" s="182">
        <f t="shared" si="1174"/>
        <v>0</v>
      </c>
      <c r="K3003" s="179"/>
      <c r="L3003" s="183">
        <f t="shared" si="1175"/>
        <v>0</v>
      </c>
      <c r="M3003" s="183">
        <f t="shared" si="1175"/>
        <v>0</v>
      </c>
      <c r="N3003" s="184">
        <f t="shared" si="1176"/>
        <v>0</v>
      </c>
      <c r="O3003" s="184">
        <f t="shared" si="1177"/>
        <v>0</v>
      </c>
      <c r="P3003" s="181"/>
      <c r="Q3003" s="199"/>
      <c r="R3003" s="197" t="str">
        <f t="shared" si="1125"/>
        <v/>
      </c>
      <c r="S3003" s="197" t="str">
        <f t="shared" si="1127"/>
        <v/>
      </c>
    </row>
    <row r="3004" spans="1:19" ht="25.5" hidden="1">
      <c r="A3004" s="200">
        <v>91981</v>
      </c>
      <c r="B3004" s="205" t="s">
        <v>230</v>
      </c>
      <c r="C3004" s="127" t="s">
        <v>3281</v>
      </c>
      <c r="D3004" s="121" t="s">
        <v>274</v>
      </c>
      <c r="E3004" s="122">
        <v>40.18</v>
      </c>
      <c r="F3004" s="123">
        <f t="shared" si="1172"/>
        <v>48.44</v>
      </c>
      <c r="G3004" s="206"/>
      <c r="H3004" s="183"/>
      <c r="I3004" s="182">
        <f t="shared" si="1173"/>
        <v>0</v>
      </c>
      <c r="J3004" s="182">
        <f t="shared" si="1174"/>
        <v>0</v>
      </c>
      <c r="K3004" s="179"/>
      <c r="L3004" s="183">
        <f t="shared" si="1175"/>
        <v>0</v>
      </c>
      <c r="M3004" s="183">
        <f t="shared" si="1175"/>
        <v>0</v>
      </c>
      <c r="N3004" s="184">
        <f t="shared" si="1176"/>
        <v>0</v>
      </c>
      <c r="O3004" s="184">
        <f t="shared" si="1177"/>
        <v>0</v>
      </c>
      <c r="P3004" s="181"/>
      <c r="Q3004" s="199"/>
      <c r="R3004" s="197" t="str">
        <f t="shared" si="1125"/>
        <v/>
      </c>
      <c r="S3004" s="197" t="str">
        <f t="shared" si="1127"/>
        <v/>
      </c>
    </row>
    <row r="3005" spans="1:19" ht="25.5" hidden="1">
      <c r="A3005" s="200">
        <v>91982</v>
      </c>
      <c r="B3005" s="205" t="s">
        <v>230</v>
      </c>
      <c r="C3005" s="127" t="s">
        <v>3286</v>
      </c>
      <c r="D3005" s="121" t="s">
        <v>274</v>
      </c>
      <c r="E3005" s="122">
        <v>83.91</v>
      </c>
      <c r="F3005" s="123">
        <f t="shared" si="1172"/>
        <v>101.16</v>
      </c>
      <c r="G3005" s="206"/>
      <c r="H3005" s="183"/>
      <c r="I3005" s="182">
        <f t="shared" si="1173"/>
        <v>0</v>
      </c>
      <c r="J3005" s="182">
        <f t="shared" si="1174"/>
        <v>0</v>
      </c>
      <c r="K3005" s="179"/>
      <c r="L3005" s="183">
        <f t="shared" si="1175"/>
        <v>0</v>
      </c>
      <c r="M3005" s="183">
        <f t="shared" si="1175"/>
        <v>0</v>
      </c>
      <c r="N3005" s="184">
        <f t="shared" si="1176"/>
        <v>0</v>
      </c>
      <c r="O3005" s="184">
        <f t="shared" si="1177"/>
        <v>0</v>
      </c>
      <c r="P3005" s="181"/>
      <c r="Q3005" s="199"/>
      <c r="R3005" s="197" t="str">
        <f t="shared" si="1125"/>
        <v/>
      </c>
      <c r="S3005" s="197" t="str">
        <f t="shared" si="1127"/>
        <v/>
      </c>
    </row>
    <row r="3006" spans="1:19" ht="25.5" hidden="1">
      <c r="A3006" s="200">
        <v>91983</v>
      </c>
      <c r="B3006" s="205" t="s">
        <v>230</v>
      </c>
      <c r="C3006" s="127" t="s">
        <v>3287</v>
      </c>
      <c r="D3006" s="121" t="s">
        <v>274</v>
      </c>
      <c r="E3006" s="122">
        <v>91.03</v>
      </c>
      <c r="F3006" s="123">
        <f t="shared" si="1172"/>
        <v>109.75</v>
      </c>
      <c r="G3006" s="206"/>
      <c r="H3006" s="183"/>
      <c r="I3006" s="182">
        <f t="shared" si="1173"/>
        <v>0</v>
      </c>
      <c r="J3006" s="182">
        <f t="shared" si="1174"/>
        <v>0</v>
      </c>
      <c r="K3006" s="179"/>
      <c r="L3006" s="183">
        <f t="shared" si="1175"/>
        <v>0</v>
      </c>
      <c r="M3006" s="183">
        <f t="shared" si="1175"/>
        <v>0</v>
      </c>
      <c r="N3006" s="184">
        <f t="shared" si="1176"/>
        <v>0</v>
      </c>
      <c r="O3006" s="184">
        <f t="shared" si="1177"/>
        <v>0</v>
      </c>
      <c r="P3006" s="181"/>
      <c r="Q3006" s="199"/>
      <c r="R3006" s="197" t="str">
        <f t="shared" si="1125"/>
        <v/>
      </c>
      <c r="S3006" s="197" t="str">
        <f t="shared" si="1127"/>
        <v/>
      </c>
    </row>
    <row r="3007" spans="1:19" ht="25.5" hidden="1">
      <c r="A3007" s="200">
        <v>91984</v>
      </c>
      <c r="B3007" s="205" t="s">
        <v>230</v>
      </c>
      <c r="C3007" s="127" t="s">
        <v>3288</v>
      </c>
      <c r="D3007" s="121" t="s">
        <v>274</v>
      </c>
      <c r="E3007" s="122">
        <v>14.64</v>
      </c>
      <c r="F3007" s="123">
        <f t="shared" si="1172"/>
        <v>17.649999999999999</v>
      </c>
      <c r="G3007" s="206"/>
      <c r="H3007" s="183"/>
      <c r="I3007" s="182">
        <f t="shared" si="1173"/>
        <v>0</v>
      </c>
      <c r="J3007" s="182">
        <f t="shared" si="1174"/>
        <v>0</v>
      </c>
      <c r="K3007" s="179"/>
      <c r="L3007" s="183">
        <f t="shared" si="1175"/>
        <v>0</v>
      </c>
      <c r="M3007" s="183">
        <f t="shared" si="1175"/>
        <v>0</v>
      </c>
      <c r="N3007" s="184">
        <f t="shared" si="1176"/>
        <v>0</v>
      </c>
      <c r="O3007" s="184">
        <f t="shared" si="1177"/>
        <v>0</v>
      </c>
      <c r="P3007" s="181"/>
      <c r="Q3007" s="199"/>
      <c r="R3007" s="197" t="str">
        <f t="shared" si="1125"/>
        <v/>
      </c>
      <c r="S3007" s="197" t="str">
        <f t="shared" si="1127"/>
        <v/>
      </c>
    </row>
    <row r="3008" spans="1:19" ht="25.5" hidden="1">
      <c r="A3008" s="200">
        <v>91985</v>
      </c>
      <c r="B3008" s="205" t="s">
        <v>230</v>
      </c>
      <c r="C3008" s="127" t="s">
        <v>3289</v>
      </c>
      <c r="D3008" s="121" t="s">
        <v>274</v>
      </c>
      <c r="E3008" s="122">
        <v>21.76</v>
      </c>
      <c r="F3008" s="123">
        <f t="shared" si="1172"/>
        <v>26.23</v>
      </c>
      <c r="G3008" s="206"/>
      <c r="H3008" s="183"/>
      <c r="I3008" s="182">
        <f t="shared" si="1173"/>
        <v>0</v>
      </c>
      <c r="J3008" s="182">
        <f t="shared" si="1174"/>
        <v>0</v>
      </c>
      <c r="K3008" s="179"/>
      <c r="L3008" s="183">
        <f t="shared" si="1175"/>
        <v>0</v>
      </c>
      <c r="M3008" s="183">
        <f t="shared" si="1175"/>
        <v>0</v>
      </c>
      <c r="N3008" s="184">
        <f t="shared" si="1176"/>
        <v>0</v>
      </c>
      <c r="O3008" s="184">
        <f t="shared" si="1177"/>
        <v>0</v>
      </c>
      <c r="P3008" s="181"/>
      <c r="Q3008" s="199"/>
      <c r="R3008" s="197" t="str">
        <f t="shared" si="1125"/>
        <v/>
      </c>
      <c r="S3008" s="197" t="str">
        <f t="shared" si="1127"/>
        <v/>
      </c>
    </row>
    <row r="3009" spans="1:19" ht="25.5" hidden="1">
      <c r="A3009" s="200">
        <v>91986</v>
      </c>
      <c r="B3009" s="205" t="s">
        <v>230</v>
      </c>
      <c r="C3009" s="127" t="s">
        <v>3290</v>
      </c>
      <c r="D3009" s="121" t="s">
        <v>274</v>
      </c>
      <c r="E3009" s="122">
        <v>32.090000000000003</v>
      </c>
      <c r="F3009" s="123">
        <f t="shared" si="1172"/>
        <v>38.69</v>
      </c>
      <c r="G3009" s="206"/>
      <c r="H3009" s="183"/>
      <c r="I3009" s="182">
        <f t="shared" si="1173"/>
        <v>0</v>
      </c>
      <c r="J3009" s="182">
        <f t="shared" si="1174"/>
        <v>0</v>
      </c>
      <c r="K3009" s="179"/>
      <c r="L3009" s="183">
        <f t="shared" si="1175"/>
        <v>0</v>
      </c>
      <c r="M3009" s="183">
        <f t="shared" si="1175"/>
        <v>0</v>
      </c>
      <c r="N3009" s="184">
        <f t="shared" si="1176"/>
        <v>0</v>
      </c>
      <c r="O3009" s="184">
        <f t="shared" si="1177"/>
        <v>0</v>
      </c>
      <c r="P3009" s="181"/>
      <c r="Q3009" s="199"/>
      <c r="R3009" s="197" t="str">
        <f t="shared" si="1125"/>
        <v/>
      </c>
      <c r="S3009" s="197" t="str">
        <f t="shared" si="1127"/>
        <v/>
      </c>
    </row>
    <row r="3010" spans="1:19" ht="25.5" hidden="1">
      <c r="A3010" s="200">
        <v>91987</v>
      </c>
      <c r="B3010" s="205" t="s">
        <v>230</v>
      </c>
      <c r="C3010" s="127" t="s">
        <v>3291</v>
      </c>
      <c r="D3010" s="121" t="s">
        <v>274</v>
      </c>
      <c r="E3010" s="122">
        <v>39.21</v>
      </c>
      <c r="F3010" s="123">
        <f t="shared" si="1172"/>
        <v>47.27</v>
      </c>
      <c r="G3010" s="206"/>
      <c r="H3010" s="183"/>
      <c r="I3010" s="182">
        <f t="shared" si="1173"/>
        <v>0</v>
      </c>
      <c r="J3010" s="182">
        <f t="shared" si="1174"/>
        <v>0</v>
      </c>
      <c r="K3010" s="179"/>
      <c r="L3010" s="183">
        <f t="shared" si="1175"/>
        <v>0</v>
      </c>
      <c r="M3010" s="183">
        <f t="shared" si="1175"/>
        <v>0</v>
      </c>
      <c r="N3010" s="184">
        <f t="shared" si="1176"/>
        <v>0</v>
      </c>
      <c r="O3010" s="184">
        <f t="shared" si="1177"/>
        <v>0</v>
      </c>
      <c r="P3010" s="181"/>
      <c r="Q3010" s="199"/>
      <c r="R3010" s="197" t="str">
        <f t="shared" si="1125"/>
        <v/>
      </c>
      <c r="S3010" s="197" t="str">
        <f t="shared" si="1127"/>
        <v/>
      </c>
    </row>
    <row r="3011" spans="1:19" ht="25.5" hidden="1">
      <c r="A3011" s="200">
        <v>91988</v>
      </c>
      <c r="B3011" s="205" t="s">
        <v>230</v>
      </c>
      <c r="C3011" s="127" t="s">
        <v>3292</v>
      </c>
      <c r="D3011" s="121" t="s">
        <v>274</v>
      </c>
      <c r="E3011" s="122">
        <v>18.600000000000001</v>
      </c>
      <c r="F3011" s="123">
        <f t="shared" si="1172"/>
        <v>22.42</v>
      </c>
      <c r="G3011" s="206"/>
      <c r="H3011" s="183"/>
      <c r="I3011" s="182">
        <f t="shared" si="1173"/>
        <v>0</v>
      </c>
      <c r="J3011" s="182">
        <f t="shared" si="1174"/>
        <v>0</v>
      </c>
      <c r="K3011" s="179"/>
      <c r="L3011" s="183">
        <f t="shared" si="1175"/>
        <v>0</v>
      </c>
      <c r="M3011" s="183">
        <f t="shared" si="1175"/>
        <v>0</v>
      </c>
      <c r="N3011" s="184">
        <f t="shared" si="1176"/>
        <v>0</v>
      </c>
      <c r="O3011" s="184">
        <f t="shared" si="1177"/>
        <v>0</v>
      </c>
      <c r="P3011" s="181"/>
      <c r="Q3011" s="199"/>
      <c r="R3011" s="197" t="str">
        <f t="shared" si="1125"/>
        <v/>
      </c>
      <c r="S3011" s="197" t="str">
        <f t="shared" si="1127"/>
        <v/>
      </c>
    </row>
    <row r="3012" spans="1:19" ht="25.5" hidden="1">
      <c r="A3012" s="200">
        <v>91989</v>
      </c>
      <c r="B3012" s="205" t="s">
        <v>230</v>
      </c>
      <c r="C3012" s="127" t="s">
        <v>3293</v>
      </c>
      <c r="D3012" s="121" t="s">
        <v>274</v>
      </c>
      <c r="E3012" s="122">
        <v>25.72</v>
      </c>
      <c r="F3012" s="123">
        <f t="shared" si="1172"/>
        <v>31.01</v>
      </c>
      <c r="G3012" s="206"/>
      <c r="H3012" s="183"/>
      <c r="I3012" s="182">
        <f t="shared" si="1173"/>
        <v>0</v>
      </c>
      <c r="J3012" s="182">
        <f t="shared" si="1174"/>
        <v>0</v>
      </c>
      <c r="K3012" s="179"/>
      <c r="L3012" s="183">
        <f t="shared" si="1175"/>
        <v>0</v>
      </c>
      <c r="M3012" s="183">
        <f t="shared" si="1175"/>
        <v>0</v>
      </c>
      <c r="N3012" s="184">
        <f t="shared" si="1176"/>
        <v>0</v>
      </c>
      <c r="O3012" s="184">
        <f t="shared" si="1177"/>
        <v>0</v>
      </c>
      <c r="P3012" s="181"/>
      <c r="Q3012" s="199"/>
      <c r="R3012" s="197" t="str">
        <f t="shared" si="1125"/>
        <v/>
      </c>
      <c r="S3012" s="197" t="str">
        <f t="shared" si="1127"/>
        <v/>
      </c>
    </row>
    <row r="3013" spans="1:19">
      <c r="A3013" s="200" t="s">
        <v>3294</v>
      </c>
      <c r="B3013" s="205"/>
      <c r="C3013" s="127" t="s">
        <v>3295</v>
      </c>
      <c r="D3013" s="121"/>
      <c r="E3013" s="122"/>
      <c r="F3013" s="123"/>
      <c r="G3013" s="253"/>
      <c r="H3013" s="207">
        <f>F3013</f>
        <v>0</v>
      </c>
      <c r="I3013" s="254"/>
      <c r="J3013" s="255"/>
      <c r="K3013" s="179"/>
      <c r="L3013" s="253"/>
      <c r="M3013" s="253"/>
      <c r="N3013" s="254"/>
      <c r="O3013" s="255"/>
      <c r="P3013" s="181"/>
      <c r="Q3013" s="252" t="str">
        <f>IF(OR(SUM(J3014:J3046)&gt;0,SUM(O3014:O3046)&gt;0),"xx","")</f>
        <v>xx</v>
      </c>
      <c r="R3013" s="237" t="str">
        <f t="shared" si="1125"/>
        <v>x</v>
      </c>
      <c r="S3013" s="197" t="str">
        <f t="shared" si="1127"/>
        <v>x</v>
      </c>
    </row>
    <row r="3014" spans="1:19" hidden="1">
      <c r="A3014" s="200">
        <v>72339</v>
      </c>
      <c r="B3014" s="205" t="s">
        <v>230</v>
      </c>
      <c r="C3014" s="127" t="s">
        <v>3296</v>
      </c>
      <c r="D3014" s="121" t="s">
        <v>274</v>
      </c>
      <c r="E3014" s="122">
        <v>59.78</v>
      </c>
      <c r="F3014" s="123">
        <f t="shared" ref="F3014:F3046" si="1178">IF(E3014=0,0,ROUND(E3014*(1+E$10)*(1-E$11),2))</f>
        <v>72.069999999999993</v>
      </c>
      <c r="G3014" s="206"/>
      <c r="H3014" s="183"/>
      <c r="I3014" s="182">
        <f t="shared" ref="I3014:I3046" si="1179">IF(ISBLANK(E3014),0,ROUND(F3014*G3014,2))</f>
        <v>0</v>
      </c>
      <c r="J3014" s="182">
        <f t="shared" ref="J3014:J3046" si="1180">IF(ISBLANK(G3014),0,ROUND(G3014*H3014,2))</f>
        <v>0</v>
      </c>
      <c r="K3014" s="179"/>
      <c r="L3014" s="183">
        <f t="shared" ref="L3014:M3046" si="1181">G3014</f>
        <v>0</v>
      </c>
      <c r="M3014" s="183">
        <f t="shared" si="1181"/>
        <v>0</v>
      </c>
      <c r="N3014" s="184">
        <f t="shared" ref="N3014:N3046" si="1182">IF(ISBLANK(E3014),0,ROUND(F3014*L3014,2))</f>
        <v>0</v>
      </c>
      <c r="O3014" s="184">
        <f t="shared" ref="O3014:O3046" si="1183">IF(ISBLANK(L3014),0,ROUND(L3014*M3014,2))</f>
        <v>0</v>
      </c>
      <c r="P3014" s="181"/>
      <c r="Q3014" s="199"/>
      <c r="R3014" s="197" t="str">
        <f t="shared" si="1125"/>
        <v/>
      </c>
      <c r="S3014" s="197" t="str">
        <f t="shared" si="1127"/>
        <v/>
      </c>
    </row>
    <row r="3015" spans="1:19" ht="25.5" hidden="1">
      <c r="A3015" s="200">
        <v>91990</v>
      </c>
      <c r="B3015" s="205" t="s">
        <v>230</v>
      </c>
      <c r="C3015" s="127" t="s">
        <v>3297</v>
      </c>
      <c r="D3015" s="121" t="s">
        <v>274</v>
      </c>
      <c r="E3015" s="122">
        <v>27.53</v>
      </c>
      <c r="F3015" s="123">
        <f t="shared" si="1178"/>
        <v>33.19</v>
      </c>
      <c r="G3015" s="206"/>
      <c r="H3015" s="183"/>
      <c r="I3015" s="182">
        <f t="shared" si="1179"/>
        <v>0</v>
      </c>
      <c r="J3015" s="182">
        <f t="shared" si="1180"/>
        <v>0</v>
      </c>
      <c r="K3015" s="179"/>
      <c r="L3015" s="183">
        <f t="shared" si="1181"/>
        <v>0</v>
      </c>
      <c r="M3015" s="183">
        <f t="shared" si="1181"/>
        <v>0</v>
      </c>
      <c r="N3015" s="184">
        <f t="shared" si="1182"/>
        <v>0</v>
      </c>
      <c r="O3015" s="184">
        <f t="shared" si="1183"/>
        <v>0</v>
      </c>
      <c r="P3015" s="181"/>
      <c r="Q3015" s="199"/>
      <c r="R3015" s="197" t="str">
        <f t="shared" si="1125"/>
        <v/>
      </c>
      <c r="S3015" s="197" t="str">
        <f t="shared" si="1127"/>
        <v/>
      </c>
    </row>
    <row r="3016" spans="1:19" ht="25.5" hidden="1">
      <c r="A3016" s="200">
        <v>91991</v>
      </c>
      <c r="B3016" s="205" t="s">
        <v>230</v>
      </c>
      <c r="C3016" s="127" t="s">
        <v>3298</v>
      </c>
      <c r="D3016" s="121" t="s">
        <v>274</v>
      </c>
      <c r="E3016" s="122">
        <v>29.67</v>
      </c>
      <c r="F3016" s="123">
        <f t="shared" si="1178"/>
        <v>35.770000000000003</v>
      </c>
      <c r="G3016" s="206"/>
      <c r="H3016" s="183"/>
      <c r="I3016" s="182">
        <f t="shared" si="1179"/>
        <v>0</v>
      </c>
      <c r="J3016" s="182">
        <f t="shared" si="1180"/>
        <v>0</v>
      </c>
      <c r="K3016" s="179"/>
      <c r="L3016" s="183">
        <f t="shared" si="1181"/>
        <v>0</v>
      </c>
      <c r="M3016" s="183">
        <f t="shared" si="1181"/>
        <v>0</v>
      </c>
      <c r="N3016" s="184">
        <f t="shared" si="1182"/>
        <v>0</v>
      </c>
      <c r="O3016" s="184">
        <f t="shared" si="1183"/>
        <v>0</v>
      </c>
      <c r="P3016" s="181"/>
      <c r="Q3016" s="199"/>
      <c r="R3016" s="197" t="str">
        <f t="shared" si="1125"/>
        <v/>
      </c>
      <c r="S3016" s="197" t="str">
        <f t="shared" si="1127"/>
        <v/>
      </c>
    </row>
    <row r="3017" spans="1:19" ht="25.5" hidden="1">
      <c r="A3017" s="200">
        <v>91992</v>
      </c>
      <c r="B3017" s="205" t="s">
        <v>230</v>
      </c>
      <c r="C3017" s="127" t="s">
        <v>3299</v>
      </c>
      <c r="D3017" s="121" t="s">
        <v>274</v>
      </c>
      <c r="E3017" s="122">
        <v>34.65</v>
      </c>
      <c r="F3017" s="123">
        <f t="shared" si="1178"/>
        <v>41.77</v>
      </c>
      <c r="G3017" s="206"/>
      <c r="H3017" s="183"/>
      <c r="I3017" s="182">
        <f t="shared" si="1179"/>
        <v>0</v>
      </c>
      <c r="J3017" s="182">
        <f t="shared" si="1180"/>
        <v>0</v>
      </c>
      <c r="K3017" s="179"/>
      <c r="L3017" s="183">
        <f t="shared" si="1181"/>
        <v>0</v>
      </c>
      <c r="M3017" s="183">
        <f t="shared" si="1181"/>
        <v>0</v>
      </c>
      <c r="N3017" s="184">
        <f t="shared" si="1182"/>
        <v>0</v>
      </c>
      <c r="O3017" s="184">
        <f t="shared" si="1183"/>
        <v>0</v>
      </c>
      <c r="P3017" s="181"/>
      <c r="Q3017" s="199"/>
      <c r="R3017" s="197" t="str">
        <f t="shared" si="1125"/>
        <v/>
      </c>
      <c r="S3017" s="197" t="str">
        <f t="shared" si="1127"/>
        <v/>
      </c>
    </row>
    <row r="3018" spans="1:19" ht="25.5" hidden="1">
      <c r="A3018" s="200">
        <v>91993</v>
      </c>
      <c r="B3018" s="205" t="s">
        <v>230</v>
      </c>
      <c r="C3018" s="127" t="s">
        <v>3300</v>
      </c>
      <c r="D3018" s="121" t="s">
        <v>274</v>
      </c>
      <c r="E3018" s="122">
        <v>36.79</v>
      </c>
      <c r="F3018" s="123">
        <f t="shared" si="1178"/>
        <v>44.35</v>
      </c>
      <c r="G3018" s="206"/>
      <c r="H3018" s="183"/>
      <c r="I3018" s="182">
        <f t="shared" si="1179"/>
        <v>0</v>
      </c>
      <c r="J3018" s="182">
        <f t="shared" si="1180"/>
        <v>0</v>
      </c>
      <c r="K3018" s="179"/>
      <c r="L3018" s="183">
        <f t="shared" si="1181"/>
        <v>0</v>
      </c>
      <c r="M3018" s="183">
        <f t="shared" si="1181"/>
        <v>0</v>
      </c>
      <c r="N3018" s="184">
        <f t="shared" si="1182"/>
        <v>0</v>
      </c>
      <c r="O3018" s="184">
        <f t="shared" si="1183"/>
        <v>0</v>
      </c>
      <c r="P3018" s="181"/>
      <c r="Q3018" s="199"/>
      <c r="R3018" s="197" t="str">
        <f t="shared" si="1125"/>
        <v/>
      </c>
      <c r="S3018" s="197" t="str">
        <f t="shared" si="1127"/>
        <v/>
      </c>
    </row>
    <row r="3019" spans="1:19" ht="25.5" hidden="1">
      <c r="A3019" s="200">
        <v>91994</v>
      </c>
      <c r="B3019" s="205" t="s">
        <v>230</v>
      </c>
      <c r="C3019" s="127" t="s">
        <v>3301</v>
      </c>
      <c r="D3019" s="121" t="s">
        <v>274</v>
      </c>
      <c r="E3019" s="122">
        <v>20</v>
      </c>
      <c r="F3019" s="123">
        <f t="shared" si="1178"/>
        <v>24.11</v>
      </c>
      <c r="G3019" s="206"/>
      <c r="H3019" s="183"/>
      <c r="I3019" s="182">
        <f t="shared" si="1179"/>
        <v>0</v>
      </c>
      <c r="J3019" s="182">
        <f t="shared" si="1180"/>
        <v>0</v>
      </c>
      <c r="K3019" s="179"/>
      <c r="L3019" s="183">
        <f t="shared" si="1181"/>
        <v>0</v>
      </c>
      <c r="M3019" s="183">
        <f t="shared" si="1181"/>
        <v>0</v>
      </c>
      <c r="N3019" s="184">
        <f t="shared" si="1182"/>
        <v>0</v>
      </c>
      <c r="O3019" s="184">
        <f t="shared" si="1183"/>
        <v>0</v>
      </c>
      <c r="P3019" s="181"/>
      <c r="Q3019" s="199"/>
      <c r="R3019" s="197" t="str">
        <f t="shared" si="1125"/>
        <v/>
      </c>
      <c r="S3019" s="197" t="str">
        <f t="shared" si="1127"/>
        <v/>
      </c>
    </row>
    <row r="3020" spans="1:19" ht="25.5" hidden="1">
      <c r="A3020" s="200">
        <v>91995</v>
      </c>
      <c r="B3020" s="205" t="s">
        <v>230</v>
      </c>
      <c r="C3020" s="127" t="s">
        <v>3302</v>
      </c>
      <c r="D3020" s="121" t="s">
        <v>274</v>
      </c>
      <c r="E3020" s="122">
        <v>22.14</v>
      </c>
      <c r="F3020" s="123">
        <f t="shared" si="1178"/>
        <v>26.69</v>
      </c>
      <c r="G3020" s="206"/>
      <c r="H3020" s="183"/>
      <c r="I3020" s="182">
        <f t="shared" si="1179"/>
        <v>0</v>
      </c>
      <c r="J3020" s="182">
        <f t="shared" si="1180"/>
        <v>0</v>
      </c>
      <c r="K3020" s="179"/>
      <c r="L3020" s="183">
        <f t="shared" si="1181"/>
        <v>0</v>
      </c>
      <c r="M3020" s="183">
        <f t="shared" si="1181"/>
        <v>0</v>
      </c>
      <c r="N3020" s="184">
        <f t="shared" si="1182"/>
        <v>0</v>
      </c>
      <c r="O3020" s="184">
        <f t="shared" si="1183"/>
        <v>0</v>
      </c>
      <c r="P3020" s="181"/>
      <c r="Q3020" s="199"/>
      <c r="R3020" s="197" t="str">
        <f t="shared" si="1125"/>
        <v/>
      </c>
      <c r="S3020" s="197" t="str">
        <f t="shared" si="1127"/>
        <v/>
      </c>
    </row>
    <row r="3021" spans="1:19" ht="25.5">
      <c r="A3021" s="200">
        <v>91996</v>
      </c>
      <c r="B3021" s="205" t="s">
        <v>230</v>
      </c>
      <c r="C3021" s="127" t="s">
        <v>3303</v>
      </c>
      <c r="D3021" s="121" t="s">
        <v>274</v>
      </c>
      <c r="E3021" s="122">
        <v>27.12</v>
      </c>
      <c r="F3021" s="123">
        <f t="shared" si="1178"/>
        <v>32.700000000000003</v>
      </c>
      <c r="G3021" s="206">
        <v>4</v>
      </c>
      <c r="H3021" s="207">
        <f>F3021</f>
        <v>32.700000000000003</v>
      </c>
      <c r="I3021" s="182">
        <f t="shared" si="1179"/>
        <v>130.80000000000001</v>
      </c>
      <c r="J3021" s="182">
        <f t="shared" si="1180"/>
        <v>130.80000000000001</v>
      </c>
      <c r="K3021" s="179"/>
      <c r="L3021" s="183">
        <f t="shared" si="1181"/>
        <v>4</v>
      </c>
      <c r="M3021" s="183">
        <f t="shared" si="1181"/>
        <v>32.700000000000003</v>
      </c>
      <c r="N3021" s="184">
        <f t="shared" si="1182"/>
        <v>130.80000000000001</v>
      </c>
      <c r="O3021" s="184">
        <f t="shared" si="1183"/>
        <v>130.80000000000001</v>
      </c>
      <c r="P3021" s="181"/>
      <c r="Q3021" s="236"/>
      <c r="R3021" s="237" t="str">
        <f t="shared" si="1125"/>
        <v>x</v>
      </c>
      <c r="S3021" s="197" t="str">
        <f t="shared" si="1127"/>
        <v>x</v>
      </c>
    </row>
    <row r="3022" spans="1:19" ht="25.5" hidden="1">
      <c r="A3022" s="200">
        <v>91997</v>
      </c>
      <c r="B3022" s="205" t="s">
        <v>230</v>
      </c>
      <c r="C3022" s="127" t="s">
        <v>3304</v>
      </c>
      <c r="D3022" s="121" t="s">
        <v>274</v>
      </c>
      <c r="E3022" s="122">
        <v>29.26</v>
      </c>
      <c r="F3022" s="123">
        <f t="shared" si="1178"/>
        <v>35.28</v>
      </c>
      <c r="G3022" s="206"/>
      <c r="H3022" s="183"/>
      <c r="I3022" s="182">
        <f t="shared" si="1179"/>
        <v>0</v>
      </c>
      <c r="J3022" s="182">
        <f t="shared" si="1180"/>
        <v>0</v>
      </c>
      <c r="K3022" s="179"/>
      <c r="L3022" s="183">
        <f t="shared" si="1181"/>
        <v>0</v>
      </c>
      <c r="M3022" s="183">
        <f t="shared" si="1181"/>
        <v>0</v>
      </c>
      <c r="N3022" s="184">
        <f t="shared" si="1182"/>
        <v>0</v>
      </c>
      <c r="O3022" s="184">
        <f t="shared" si="1183"/>
        <v>0</v>
      </c>
      <c r="P3022" s="181"/>
      <c r="Q3022" s="199"/>
      <c r="R3022" s="197" t="str">
        <f t="shared" si="1125"/>
        <v/>
      </c>
      <c r="S3022" s="197" t="str">
        <f t="shared" si="1127"/>
        <v/>
      </c>
    </row>
    <row r="3023" spans="1:19" ht="25.5" hidden="1">
      <c r="A3023" s="200">
        <v>91998</v>
      </c>
      <c r="B3023" s="205" t="s">
        <v>230</v>
      </c>
      <c r="C3023" s="127" t="s">
        <v>3305</v>
      </c>
      <c r="D3023" s="121" t="s">
        <v>274</v>
      </c>
      <c r="E3023" s="122">
        <v>17.07</v>
      </c>
      <c r="F3023" s="123">
        <f t="shared" si="1178"/>
        <v>20.58</v>
      </c>
      <c r="G3023" s="206"/>
      <c r="H3023" s="183"/>
      <c r="I3023" s="182">
        <f t="shared" si="1179"/>
        <v>0</v>
      </c>
      <c r="J3023" s="182">
        <f t="shared" si="1180"/>
        <v>0</v>
      </c>
      <c r="K3023" s="179"/>
      <c r="L3023" s="183">
        <f t="shared" si="1181"/>
        <v>0</v>
      </c>
      <c r="M3023" s="183">
        <f t="shared" si="1181"/>
        <v>0</v>
      </c>
      <c r="N3023" s="184">
        <f t="shared" si="1182"/>
        <v>0</v>
      </c>
      <c r="O3023" s="184">
        <f t="shared" si="1183"/>
        <v>0</v>
      </c>
      <c r="P3023" s="181"/>
      <c r="Q3023" s="199"/>
      <c r="R3023" s="197" t="str">
        <f t="shared" si="1125"/>
        <v/>
      </c>
      <c r="S3023" s="197" t="str">
        <f t="shared" si="1127"/>
        <v/>
      </c>
    </row>
    <row r="3024" spans="1:19" ht="25.5" hidden="1">
      <c r="A3024" s="200">
        <v>91999</v>
      </c>
      <c r="B3024" s="205" t="s">
        <v>230</v>
      </c>
      <c r="C3024" s="127" t="s">
        <v>3306</v>
      </c>
      <c r="D3024" s="121" t="s">
        <v>274</v>
      </c>
      <c r="E3024" s="122">
        <v>19.21</v>
      </c>
      <c r="F3024" s="123">
        <f t="shared" si="1178"/>
        <v>23.16</v>
      </c>
      <c r="G3024" s="206"/>
      <c r="H3024" s="183"/>
      <c r="I3024" s="182">
        <f t="shared" si="1179"/>
        <v>0</v>
      </c>
      <c r="J3024" s="182">
        <f t="shared" si="1180"/>
        <v>0</v>
      </c>
      <c r="K3024" s="179"/>
      <c r="L3024" s="183">
        <f t="shared" si="1181"/>
        <v>0</v>
      </c>
      <c r="M3024" s="183">
        <f t="shared" si="1181"/>
        <v>0</v>
      </c>
      <c r="N3024" s="184">
        <f t="shared" si="1182"/>
        <v>0</v>
      </c>
      <c r="O3024" s="184">
        <f t="shared" si="1183"/>
        <v>0</v>
      </c>
      <c r="P3024" s="181"/>
      <c r="Q3024" s="199"/>
      <c r="R3024" s="197" t="str">
        <f t="shared" si="1125"/>
        <v/>
      </c>
      <c r="S3024" s="197" t="str">
        <f t="shared" si="1127"/>
        <v/>
      </c>
    </row>
    <row r="3025" spans="1:19" ht="25.5" hidden="1">
      <c r="A3025" s="200">
        <v>92000</v>
      </c>
      <c r="B3025" s="205" t="s">
        <v>230</v>
      </c>
      <c r="C3025" s="127" t="s">
        <v>3307</v>
      </c>
      <c r="D3025" s="121" t="s">
        <v>274</v>
      </c>
      <c r="E3025" s="122">
        <v>24.19</v>
      </c>
      <c r="F3025" s="123">
        <f t="shared" si="1178"/>
        <v>29.16</v>
      </c>
      <c r="G3025" s="206"/>
      <c r="H3025" s="183"/>
      <c r="I3025" s="182">
        <f t="shared" si="1179"/>
        <v>0</v>
      </c>
      <c r="J3025" s="182">
        <f t="shared" si="1180"/>
        <v>0</v>
      </c>
      <c r="K3025" s="179"/>
      <c r="L3025" s="183">
        <f t="shared" si="1181"/>
        <v>0</v>
      </c>
      <c r="M3025" s="183">
        <f t="shared" si="1181"/>
        <v>0</v>
      </c>
      <c r="N3025" s="184">
        <f t="shared" si="1182"/>
        <v>0</v>
      </c>
      <c r="O3025" s="184">
        <f t="shared" si="1183"/>
        <v>0</v>
      </c>
      <c r="P3025" s="181"/>
      <c r="Q3025" s="199"/>
      <c r="R3025" s="197" t="str">
        <f t="shared" si="1125"/>
        <v/>
      </c>
      <c r="S3025" s="197" t="str">
        <f t="shared" si="1127"/>
        <v/>
      </c>
    </row>
    <row r="3026" spans="1:19" ht="25.5" hidden="1">
      <c r="A3026" s="200">
        <v>92001</v>
      </c>
      <c r="B3026" s="205" t="s">
        <v>230</v>
      </c>
      <c r="C3026" s="127" t="s">
        <v>3308</v>
      </c>
      <c r="D3026" s="121" t="s">
        <v>274</v>
      </c>
      <c r="E3026" s="122">
        <v>26.33</v>
      </c>
      <c r="F3026" s="123">
        <f t="shared" si="1178"/>
        <v>31.74</v>
      </c>
      <c r="G3026" s="206"/>
      <c r="H3026" s="183"/>
      <c r="I3026" s="182">
        <f t="shared" si="1179"/>
        <v>0</v>
      </c>
      <c r="J3026" s="182">
        <f t="shared" si="1180"/>
        <v>0</v>
      </c>
      <c r="K3026" s="179"/>
      <c r="L3026" s="183">
        <f t="shared" si="1181"/>
        <v>0</v>
      </c>
      <c r="M3026" s="183">
        <f t="shared" si="1181"/>
        <v>0</v>
      </c>
      <c r="N3026" s="184">
        <f t="shared" si="1182"/>
        <v>0</v>
      </c>
      <c r="O3026" s="184">
        <f t="shared" si="1183"/>
        <v>0</v>
      </c>
      <c r="P3026" s="181"/>
      <c r="Q3026" s="199"/>
      <c r="R3026" s="197" t="str">
        <f t="shared" si="1125"/>
        <v/>
      </c>
      <c r="S3026" s="197" t="str">
        <f t="shared" si="1127"/>
        <v/>
      </c>
    </row>
    <row r="3027" spans="1:19" ht="25.5" hidden="1">
      <c r="A3027" s="200">
        <v>92002</v>
      </c>
      <c r="B3027" s="205" t="s">
        <v>230</v>
      </c>
      <c r="C3027" s="127" t="s">
        <v>3309</v>
      </c>
      <c r="D3027" s="121" t="s">
        <v>274</v>
      </c>
      <c r="E3027" s="122">
        <v>37.549999999999997</v>
      </c>
      <c r="F3027" s="123">
        <f t="shared" si="1178"/>
        <v>45.27</v>
      </c>
      <c r="G3027" s="206"/>
      <c r="H3027" s="183"/>
      <c r="I3027" s="182">
        <f t="shared" si="1179"/>
        <v>0</v>
      </c>
      <c r="J3027" s="182">
        <f t="shared" si="1180"/>
        <v>0</v>
      </c>
      <c r="K3027" s="179"/>
      <c r="L3027" s="183">
        <f t="shared" si="1181"/>
        <v>0</v>
      </c>
      <c r="M3027" s="183">
        <f t="shared" si="1181"/>
        <v>0</v>
      </c>
      <c r="N3027" s="184">
        <f t="shared" si="1182"/>
        <v>0</v>
      </c>
      <c r="O3027" s="184">
        <f t="shared" si="1183"/>
        <v>0</v>
      </c>
      <c r="P3027" s="181"/>
      <c r="Q3027" s="199"/>
      <c r="R3027" s="197" t="str">
        <f t="shared" si="1125"/>
        <v/>
      </c>
      <c r="S3027" s="197" t="str">
        <f t="shared" si="1127"/>
        <v/>
      </c>
    </row>
    <row r="3028" spans="1:19" ht="25.5" hidden="1">
      <c r="A3028" s="200">
        <v>92003</v>
      </c>
      <c r="B3028" s="205" t="s">
        <v>230</v>
      </c>
      <c r="C3028" s="127" t="s">
        <v>3310</v>
      </c>
      <c r="D3028" s="121" t="s">
        <v>274</v>
      </c>
      <c r="E3028" s="122">
        <v>41.83</v>
      </c>
      <c r="F3028" s="123">
        <f t="shared" si="1178"/>
        <v>50.43</v>
      </c>
      <c r="G3028" s="206"/>
      <c r="H3028" s="183"/>
      <c r="I3028" s="182">
        <f t="shared" si="1179"/>
        <v>0</v>
      </c>
      <c r="J3028" s="182">
        <f t="shared" si="1180"/>
        <v>0</v>
      </c>
      <c r="K3028" s="179"/>
      <c r="L3028" s="183">
        <f t="shared" si="1181"/>
        <v>0</v>
      </c>
      <c r="M3028" s="183">
        <f t="shared" si="1181"/>
        <v>0</v>
      </c>
      <c r="N3028" s="184">
        <f t="shared" si="1182"/>
        <v>0</v>
      </c>
      <c r="O3028" s="184">
        <f t="shared" si="1183"/>
        <v>0</v>
      </c>
      <c r="P3028" s="181"/>
      <c r="Q3028" s="199"/>
      <c r="R3028" s="197" t="str">
        <f t="shared" si="1125"/>
        <v/>
      </c>
      <c r="S3028" s="197" t="str">
        <f t="shared" si="1127"/>
        <v/>
      </c>
    </row>
    <row r="3029" spans="1:19" ht="25.5" hidden="1">
      <c r="A3029" s="200">
        <v>92004</v>
      </c>
      <c r="B3029" s="205" t="s">
        <v>230</v>
      </c>
      <c r="C3029" s="127" t="s">
        <v>3311</v>
      </c>
      <c r="D3029" s="121" t="s">
        <v>274</v>
      </c>
      <c r="E3029" s="122">
        <v>44.67</v>
      </c>
      <c r="F3029" s="123">
        <f t="shared" si="1178"/>
        <v>53.85</v>
      </c>
      <c r="G3029" s="206"/>
      <c r="H3029" s="183"/>
      <c r="I3029" s="182">
        <f t="shared" si="1179"/>
        <v>0</v>
      </c>
      <c r="J3029" s="182">
        <f t="shared" si="1180"/>
        <v>0</v>
      </c>
      <c r="K3029" s="179"/>
      <c r="L3029" s="183">
        <f t="shared" si="1181"/>
        <v>0</v>
      </c>
      <c r="M3029" s="183">
        <f t="shared" si="1181"/>
        <v>0</v>
      </c>
      <c r="N3029" s="184">
        <f t="shared" si="1182"/>
        <v>0</v>
      </c>
      <c r="O3029" s="184">
        <f t="shared" si="1183"/>
        <v>0</v>
      </c>
      <c r="P3029" s="181"/>
      <c r="Q3029" s="199"/>
      <c r="R3029" s="197" t="str">
        <f t="shared" si="1125"/>
        <v/>
      </c>
      <c r="S3029" s="197" t="str">
        <f t="shared" si="1127"/>
        <v/>
      </c>
    </row>
    <row r="3030" spans="1:19" ht="25.5" hidden="1">
      <c r="A3030" s="200">
        <v>92005</v>
      </c>
      <c r="B3030" s="205" t="s">
        <v>230</v>
      </c>
      <c r="C3030" s="127" t="s">
        <v>3312</v>
      </c>
      <c r="D3030" s="121" t="s">
        <v>274</v>
      </c>
      <c r="E3030" s="122">
        <v>48.95</v>
      </c>
      <c r="F3030" s="123">
        <f t="shared" si="1178"/>
        <v>59.01</v>
      </c>
      <c r="G3030" s="206"/>
      <c r="H3030" s="183"/>
      <c r="I3030" s="182">
        <f t="shared" si="1179"/>
        <v>0</v>
      </c>
      <c r="J3030" s="182">
        <f t="shared" si="1180"/>
        <v>0</v>
      </c>
      <c r="K3030" s="179"/>
      <c r="L3030" s="183">
        <f t="shared" si="1181"/>
        <v>0</v>
      </c>
      <c r="M3030" s="183">
        <f t="shared" si="1181"/>
        <v>0</v>
      </c>
      <c r="N3030" s="184">
        <f t="shared" si="1182"/>
        <v>0</v>
      </c>
      <c r="O3030" s="184">
        <f t="shared" si="1183"/>
        <v>0</v>
      </c>
      <c r="P3030" s="181"/>
      <c r="Q3030" s="199"/>
      <c r="R3030" s="197" t="str">
        <f t="shared" si="1125"/>
        <v/>
      </c>
      <c r="S3030" s="197" t="str">
        <f t="shared" si="1127"/>
        <v/>
      </c>
    </row>
    <row r="3031" spans="1:19" ht="25.5" hidden="1">
      <c r="A3031" s="200">
        <v>92006</v>
      </c>
      <c r="B3031" s="205" t="s">
        <v>230</v>
      </c>
      <c r="C3031" s="127" t="s">
        <v>3313</v>
      </c>
      <c r="D3031" s="121" t="s">
        <v>274</v>
      </c>
      <c r="E3031" s="122">
        <v>31.7</v>
      </c>
      <c r="F3031" s="123">
        <f t="shared" si="1178"/>
        <v>38.22</v>
      </c>
      <c r="G3031" s="206"/>
      <c r="H3031" s="183"/>
      <c r="I3031" s="182">
        <f t="shared" si="1179"/>
        <v>0</v>
      </c>
      <c r="J3031" s="182">
        <f t="shared" si="1180"/>
        <v>0</v>
      </c>
      <c r="K3031" s="179"/>
      <c r="L3031" s="183">
        <f t="shared" si="1181"/>
        <v>0</v>
      </c>
      <c r="M3031" s="183">
        <f t="shared" si="1181"/>
        <v>0</v>
      </c>
      <c r="N3031" s="184">
        <f t="shared" si="1182"/>
        <v>0</v>
      </c>
      <c r="O3031" s="184">
        <f t="shared" si="1183"/>
        <v>0</v>
      </c>
      <c r="P3031" s="181"/>
      <c r="Q3031" s="199"/>
      <c r="R3031" s="197" t="str">
        <f t="shared" si="1125"/>
        <v/>
      </c>
      <c r="S3031" s="197" t="str">
        <f t="shared" si="1127"/>
        <v/>
      </c>
    </row>
    <row r="3032" spans="1:19" ht="25.5" hidden="1">
      <c r="A3032" s="200">
        <v>92007</v>
      </c>
      <c r="B3032" s="205" t="s">
        <v>230</v>
      </c>
      <c r="C3032" s="127" t="s">
        <v>3314</v>
      </c>
      <c r="D3032" s="121" t="s">
        <v>274</v>
      </c>
      <c r="E3032" s="122">
        <v>35.979999999999997</v>
      </c>
      <c r="F3032" s="123">
        <f t="shared" si="1178"/>
        <v>43.38</v>
      </c>
      <c r="G3032" s="206"/>
      <c r="H3032" s="183"/>
      <c r="I3032" s="182">
        <f t="shared" si="1179"/>
        <v>0</v>
      </c>
      <c r="J3032" s="182">
        <f t="shared" si="1180"/>
        <v>0</v>
      </c>
      <c r="K3032" s="179"/>
      <c r="L3032" s="183">
        <f t="shared" si="1181"/>
        <v>0</v>
      </c>
      <c r="M3032" s="183">
        <f t="shared" si="1181"/>
        <v>0</v>
      </c>
      <c r="N3032" s="184">
        <f t="shared" si="1182"/>
        <v>0</v>
      </c>
      <c r="O3032" s="184">
        <f t="shared" si="1183"/>
        <v>0</v>
      </c>
      <c r="P3032" s="181"/>
      <c r="Q3032" s="199"/>
      <c r="R3032" s="197" t="str">
        <f t="shared" si="1125"/>
        <v/>
      </c>
      <c r="S3032" s="197" t="str">
        <f t="shared" si="1127"/>
        <v/>
      </c>
    </row>
    <row r="3033" spans="1:19" ht="25.5" hidden="1">
      <c r="A3033" s="200">
        <v>92008</v>
      </c>
      <c r="B3033" s="205" t="s">
        <v>230</v>
      </c>
      <c r="C3033" s="127" t="s">
        <v>3315</v>
      </c>
      <c r="D3033" s="121" t="s">
        <v>274</v>
      </c>
      <c r="E3033" s="122">
        <v>38.82</v>
      </c>
      <c r="F3033" s="123">
        <f t="shared" si="1178"/>
        <v>46.8</v>
      </c>
      <c r="G3033" s="206"/>
      <c r="H3033" s="183"/>
      <c r="I3033" s="182">
        <f t="shared" si="1179"/>
        <v>0</v>
      </c>
      <c r="J3033" s="182">
        <f t="shared" si="1180"/>
        <v>0</v>
      </c>
      <c r="K3033" s="179"/>
      <c r="L3033" s="183">
        <f t="shared" si="1181"/>
        <v>0</v>
      </c>
      <c r="M3033" s="183">
        <f t="shared" si="1181"/>
        <v>0</v>
      </c>
      <c r="N3033" s="184">
        <f t="shared" si="1182"/>
        <v>0</v>
      </c>
      <c r="O3033" s="184">
        <f t="shared" si="1183"/>
        <v>0</v>
      </c>
      <c r="P3033" s="181"/>
      <c r="Q3033" s="199"/>
      <c r="R3033" s="197" t="str">
        <f t="shared" si="1125"/>
        <v/>
      </c>
      <c r="S3033" s="197" t="str">
        <f t="shared" si="1127"/>
        <v/>
      </c>
    </row>
    <row r="3034" spans="1:19" ht="25.5" hidden="1">
      <c r="A3034" s="200">
        <v>92009</v>
      </c>
      <c r="B3034" s="205" t="s">
        <v>230</v>
      </c>
      <c r="C3034" s="127" t="s">
        <v>3316</v>
      </c>
      <c r="D3034" s="121" t="s">
        <v>274</v>
      </c>
      <c r="E3034" s="122">
        <v>43.1</v>
      </c>
      <c r="F3034" s="123">
        <f t="shared" si="1178"/>
        <v>51.96</v>
      </c>
      <c r="G3034" s="206"/>
      <c r="H3034" s="183"/>
      <c r="I3034" s="182">
        <f t="shared" si="1179"/>
        <v>0</v>
      </c>
      <c r="J3034" s="182">
        <f t="shared" si="1180"/>
        <v>0</v>
      </c>
      <c r="K3034" s="179"/>
      <c r="L3034" s="183">
        <f t="shared" si="1181"/>
        <v>0</v>
      </c>
      <c r="M3034" s="183">
        <f t="shared" si="1181"/>
        <v>0</v>
      </c>
      <c r="N3034" s="184">
        <f t="shared" si="1182"/>
        <v>0</v>
      </c>
      <c r="O3034" s="184">
        <f t="shared" si="1183"/>
        <v>0</v>
      </c>
      <c r="P3034" s="181"/>
      <c r="Q3034" s="199"/>
      <c r="R3034" s="197" t="str">
        <f t="shared" si="1125"/>
        <v/>
      </c>
      <c r="S3034" s="197" t="str">
        <f t="shared" si="1127"/>
        <v/>
      </c>
    </row>
    <row r="3035" spans="1:19" ht="25.5" hidden="1">
      <c r="A3035" s="200">
        <v>92010</v>
      </c>
      <c r="B3035" s="205" t="s">
        <v>230</v>
      </c>
      <c r="C3035" s="127" t="s">
        <v>3317</v>
      </c>
      <c r="D3035" s="121" t="s">
        <v>274</v>
      </c>
      <c r="E3035" s="122">
        <v>55.11</v>
      </c>
      <c r="F3035" s="123">
        <f t="shared" si="1178"/>
        <v>66.44</v>
      </c>
      <c r="G3035" s="206"/>
      <c r="H3035" s="183"/>
      <c r="I3035" s="182">
        <f t="shared" si="1179"/>
        <v>0</v>
      </c>
      <c r="J3035" s="182">
        <f t="shared" si="1180"/>
        <v>0</v>
      </c>
      <c r="K3035" s="179"/>
      <c r="L3035" s="183">
        <f t="shared" si="1181"/>
        <v>0</v>
      </c>
      <c r="M3035" s="183">
        <f t="shared" si="1181"/>
        <v>0</v>
      </c>
      <c r="N3035" s="184">
        <f t="shared" si="1182"/>
        <v>0</v>
      </c>
      <c r="O3035" s="184">
        <f t="shared" si="1183"/>
        <v>0</v>
      </c>
      <c r="P3035" s="181"/>
      <c r="Q3035" s="199"/>
      <c r="R3035" s="197" t="str">
        <f t="shared" si="1125"/>
        <v/>
      </c>
      <c r="S3035" s="197" t="str">
        <f t="shared" si="1127"/>
        <v/>
      </c>
    </row>
    <row r="3036" spans="1:19" ht="25.5" hidden="1">
      <c r="A3036" s="200">
        <v>92011</v>
      </c>
      <c r="B3036" s="205" t="s">
        <v>230</v>
      </c>
      <c r="C3036" s="127" t="s">
        <v>3318</v>
      </c>
      <c r="D3036" s="121" t="s">
        <v>274</v>
      </c>
      <c r="E3036" s="122">
        <v>61.53</v>
      </c>
      <c r="F3036" s="123">
        <f t="shared" si="1178"/>
        <v>74.180000000000007</v>
      </c>
      <c r="G3036" s="206"/>
      <c r="H3036" s="183"/>
      <c r="I3036" s="182">
        <f t="shared" si="1179"/>
        <v>0</v>
      </c>
      <c r="J3036" s="182">
        <f t="shared" si="1180"/>
        <v>0</v>
      </c>
      <c r="K3036" s="179"/>
      <c r="L3036" s="183">
        <f t="shared" si="1181"/>
        <v>0</v>
      </c>
      <c r="M3036" s="183">
        <f t="shared" si="1181"/>
        <v>0</v>
      </c>
      <c r="N3036" s="184">
        <f t="shared" si="1182"/>
        <v>0</v>
      </c>
      <c r="O3036" s="184">
        <f t="shared" si="1183"/>
        <v>0</v>
      </c>
      <c r="P3036" s="181"/>
      <c r="Q3036" s="199"/>
      <c r="R3036" s="197" t="str">
        <f t="shared" si="1125"/>
        <v/>
      </c>
      <c r="S3036" s="197" t="str">
        <f t="shared" si="1127"/>
        <v/>
      </c>
    </row>
    <row r="3037" spans="1:19" ht="25.5" hidden="1">
      <c r="A3037" s="200">
        <v>92012</v>
      </c>
      <c r="B3037" s="205" t="s">
        <v>230</v>
      </c>
      <c r="C3037" s="127" t="s">
        <v>3319</v>
      </c>
      <c r="D3037" s="121" t="s">
        <v>274</v>
      </c>
      <c r="E3037" s="122">
        <v>62.23</v>
      </c>
      <c r="F3037" s="123">
        <f t="shared" si="1178"/>
        <v>75.02</v>
      </c>
      <c r="G3037" s="206"/>
      <c r="H3037" s="183"/>
      <c r="I3037" s="182">
        <f t="shared" si="1179"/>
        <v>0</v>
      </c>
      <c r="J3037" s="182">
        <f t="shared" si="1180"/>
        <v>0</v>
      </c>
      <c r="K3037" s="179"/>
      <c r="L3037" s="183">
        <f t="shared" si="1181"/>
        <v>0</v>
      </c>
      <c r="M3037" s="183">
        <f t="shared" si="1181"/>
        <v>0</v>
      </c>
      <c r="N3037" s="184">
        <f t="shared" si="1182"/>
        <v>0</v>
      </c>
      <c r="O3037" s="184">
        <f t="shared" si="1183"/>
        <v>0</v>
      </c>
      <c r="P3037" s="181"/>
      <c r="Q3037" s="199"/>
      <c r="R3037" s="197" t="str">
        <f t="shared" si="1125"/>
        <v/>
      </c>
      <c r="S3037" s="197" t="str">
        <f t="shared" si="1127"/>
        <v/>
      </c>
    </row>
    <row r="3038" spans="1:19" ht="25.5" hidden="1">
      <c r="A3038" s="200">
        <v>92013</v>
      </c>
      <c r="B3038" s="205" t="s">
        <v>230</v>
      </c>
      <c r="C3038" s="127" t="s">
        <v>3320</v>
      </c>
      <c r="D3038" s="121" t="s">
        <v>274</v>
      </c>
      <c r="E3038" s="122">
        <v>68.650000000000006</v>
      </c>
      <c r="F3038" s="123">
        <f t="shared" si="1178"/>
        <v>82.76</v>
      </c>
      <c r="G3038" s="206"/>
      <c r="H3038" s="183"/>
      <c r="I3038" s="182">
        <f t="shared" si="1179"/>
        <v>0</v>
      </c>
      <c r="J3038" s="182">
        <f t="shared" si="1180"/>
        <v>0</v>
      </c>
      <c r="K3038" s="179"/>
      <c r="L3038" s="183">
        <f t="shared" si="1181"/>
        <v>0</v>
      </c>
      <c r="M3038" s="183">
        <f t="shared" si="1181"/>
        <v>0</v>
      </c>
      <c r="N3038" s="184">
        <f t="shared" si="1182"/>
        <v>0</v>
      </c>
      <c r="O3038" s="184">
        <f t="shared" si="1183"/>
        <v>0</v>
      </c>
      <c r="P3038" s="181"/>
      <c r="Q3038" s="199"/>
      <c r="R3038" s="197" t="str">
        <f t="shared" si="1125"/>
        <v/>
      </c>
      <c r="S3038" s="197" t="str">
        <f t="shared" si="1127"/>
        <v/>
      </c>
    </row>
    <row r="3039" spans="1:19" ht="25.5" hidden="1">
      <c r="A3039" s="200">
        <v>92014</v>
      </c>
      <c r="B3039" s="205" t="s">
        <v>230</v>
      </c>
      <c r="C3039" s="127" t="s">
        <v>3321</v>
      </c>
      <c r="D3039" s="121" t="s">
        <v>274</v>
      </c>
      <c r="E3039" s="122">
        <v>46.33</v>
      </c>
      <c r="F3039" s="123">
        <f t="shared" si="1178"/>
        <v>55.86</v>
      </c>
      <c r="G3039" s="206"/>
      <c r="H3039" s="183"/>
      <c r="I3039" s="182">
        <f t="shared" si="1179"/>
        <v>0</v>
      </c>
      <c r="J3039" s="182">
        <f t="shared" si="1180"/>
        <v>0</v>
      </c>
      <c r="K3039" s="179"/>
      <c r="L3039" s="183">
        <f t="shared" si="1181"/>
        <v>0</v>
      </c>
      <c r="M3039" s="183">
        <f t="shared" si="1181"/>
        <v>0</v>
      </c>
      <c r="N3039" s="184">
        <f t="shared" si="1182"/>
        <v>0</v>
      </c>
      <c r="O3039" s="184">
        <f t="shared" si="1183"/>
        <v>0</v>
      </c>
      <c r="P3039" s="181"/>
      <c r="Q3039" s="199"/>
      <c r="R3039" s="197" t="str">
        <f t="shared" si="1125"/>
        <v/>
      </c>
      <c r="S3039" s="197" t="str">
        <f t="shared" si="1127"/>
        <v/>
      </c>
    </row>
    <row r="3040" spans="1:19" ht="25.5" hidden="1">
      <c r="A3040" s="200">
        <v>92015</v>
      </c>
      <c r="B3040" s="205" t="s">
        <v>230</v>
      </c>
      <c r="C3040" s="127" t="s">
        <v>3322</v>
      </c>
      <c r="D3040" s="121" t="s">
        <v>274</v>
      </c>
      <c r="E3040" s="122">
        <v>52.75</v>
      </c>
      <c r="F3040" s="123">
        <f t="shared" si="1178"/>
        <v>63.6</v>
      </c>
      <c r="G3040" s="206"/>
      <c r="H3040" s="183"/>
      <c r="I3040" s="182">
        <f t="shared" si="1179"/>
        <v>0</v>
      </c>
      <c r="J3040" s="182">
        <f t="shared" si="1180"/>
        <v>0</v>
      </c>
      <c r="K3040" s="179"/>
      <c r="L3040" s="183">
        <f t="shared" si="1181"/>
        <v>0</v>
      </c>
      <c r="M3040" s="183">
        <f t="shared" si="1181"/>
        <v>0</v>
      </c>
      <c r="N3040" s="184">
        <f t="shared" si="1182"/>
        <v>0</v>
      </c>
      <c r="O3040" s="184">
        <f t="shared" si="1183"/>
        <v>0</v>
      </c>
      <c r="P3040" s="181"/>
      <c r="Q3040" s="199"/>
      <c r="R3040" s="197" t="str">
        <f t="shared" si="1125"/>
        <v/>
      </c>
      <c r="S3040" s="197" t="str">
        <f t="shared" si="1127"/>
        <v/>
      </c>
    </row>
    <row r="3041" spans="1:19" ht="25.5" hidden="1">
      <c r="A3041" s="200">
        <v>92016</v>
      </c>
      <c r="B3041" s="205" t="s">
        <v>230</v>
      </c>
      <c r="C3041" s="127" t="s">
        <v>3323</v>
      </c>
      <c r="D3041" s="121" t="s">
        <v>274</v>
      </c>
      <c r="E3041" s="122">
        <v>53.45</v>
      </c>
      <c r="F3041" s="123">
        <f t="shared" si="1178"/>
        <v>64.44</v>
      </c>
      <c r="G3041" s="206"/>
      <c r="H3041" s="183"/>
      <c r="I3041" s="182">
        <f t="shared" si="1179"/>
        <v>0</v>
      </c>
      <c r="J3041" s="182">
        <f t="shared" si="1180"/>
        <v>0</v>
      </c>
      <c r="K3041" s="179"/>
      <c r="L3041" s="183">
        <f t="shared" si="1181"/>
        <v>0</v>
      </c>
      <c r="M3041" s="183">
        <f t="shared" si="1181"/>
        <v>0</v>
      </c>
      <c r="N3041" s="184">
        <f t="shared" si="1182"/>
        <v>0</v>
      </c>
      <c r="O3041" s="184">
        <f t="shared" si="1183"/>
        <v>0</v>
      </c>
      <c r="P3041" s="181"/>
      <c r="Q3041" s="199"/>
      <c r="R3041" s="197" t="str">
        <f t="shared" si="1125"/>
        <v/>
      </c>
      <c r="S3041" s="197" t="str">
        <f t="shared" si="1127"/>
        <v/>
      </c>
    </row>
    <row r="3042" spans="1:19" ht="25.5" hidden="1">
      <c r="A3042" s="200">
        <v>92017</v>
      </c>
      <c r="B3042" s="205" t="s">
        <v>230</v>
      </c>
      <c r="C3042" s="127" t="s">
        <v>3324</v>
      </c>
      <c r="D3042" s="121" t="s">
        <v>274</v>
      </c>
      <c r="E3042" s="122">
        <v>59.87</v>
      </c>
      <c r="F3042" s="123">
        <f t="shared" si="1178"/>
        <v>72.180000000000007</v>
      </c>
      <c r="G3042" s="206"/>
      <c r="H3042" s="183"/>
      <c r="I3042" s="182">
        <f t="shared" si="1179"/>
        <v>0</v>
      </c>
      <c r="J3042" s="182">
        <f t="shared" si="1180"/>
        <v>0</v>
      </c>
      <c r="K3042" s="179"/>
      <c r="L3042" s="183">
        <f t="shared" si="1181"/>
        <v>0</v>
      </c>
      <c r="M3042" s="183">
        <f t="shared" si="1181"/>
        <v>0</v>
      </c>
      <c r="N3042" s="184">
        <f t="shared" si="1182"/>
        <v>0</v>
      </c>
      <c r="O3042" s="184">
        <f t="shared" si="1183"/>
        <v>0</v>
      </c>
      <c r="P3042" s="181"/>
      <c r="Q3042" s="199"/>
      <c r="R3042" s="197" t="str">
        <f t="shared" si="1125"/>
        <v/>
      </c>
      <c r="S3042" s="197" t="str">
        <f t="shared" si="1127"/>
        <v/>
      </c>
    </row>
    <row r="3043" spans="1:19" ht="25.5" hidden="1">
      <c r="A3043" s="200">
        <v>92018</v>
      </c>
      <c r="B3043" s="205" t="s">
        <v>230</v>
      </c>
      <c r="C3043" s="127" t="s">
        <v>3325</v>
      </c>
      <c r="D3043" s="121" t="s">
        <v>274</v>
      </c>
      <c r="E3043" s="122">
        <v>61.37</v>
      </c>
      <c r="F3043" s="123">
        <f t="shared" si="1178"/>
        <v>73.989999999999995</v>
      </c>
      <c r="G3043" s="206"/>
      <c r="H3043" s="183"/>
      <c r="I3043" s="182">
        <f t="shared" si="1179"/>
        <v>0</v>
      </c>
      <c r="J3043" s="182">
        <f t="shared" si="1180"/>
        <v>0</v>
      </c>
      <c r="K3043" s="179"/>
      <c r="L3043" s="183">
        <f t="shared" si="1181"/>
        <v>0</v>
      </c>
      <c r="M3043" s="183">
        <f t="shared" si="1181"/>
        <v>0</v>
      </c>
      <c r="N3043" s="184">
        <f t="shared" si="1182"/>
        <v>0</v>
      </c>
      <c r="O3043" s="184">
        <f t="shared" si="1183"/>
        <v>0</v>
      </c>
      <c r="P3043" s="181"/>
      <c r="Q3043" s="199"/>
      <c r="R3043" s="197" t="str">
        <f t="shared" si="1125"/>
        <v/>
      </c>
      <c r="S3043" s="197" t="str">
        <f t="shared" si="1127"/>
        <v/>
      </c>
    </row>
    <row r="3044" spans="1:19" ht="25.5" hidden="1">
      <c r="A3044" s="200">
        <v>92019</v>
      </c>
      <c r="B3044" s="205" t="s">
        <v>230</v>
      </c>
      <c r="C3044" s="127" t="s">
        <v>3326</v>
      </c>
      <c r="D3044" s="121" t="s">
        <v>274</v>
      </c>
      <c r="E3044" s="122">
        <v>72.87</v>
      </c>
      <c r="F3044" s="123">
        <f t="shared" si="1178"/>
        <v>87.85</v>
      </c>
      <c r="G3044" s="206"/>
      <c r="H3044" s="183"/>
      <c r="I3044" s="182">
        <f t="shared" si="1179"/>
        <v>0</v>
      </c>
      <c r="J3044" s="182">
        <f t="shared" si="1180"/>
        <v>0</v>
      </c>
      <c r="K3044" s="179"/>
      <c r="L3044" s="183">
        <f t="shared" si="1181"/>
        <v>0</v>
      </c>
      <c r="M3044" s="183">
        <f t="shared" si="1181"/>
        <v>0</v>
      </c>
      <c r="N3044" s="184">
        <f t="shared" si="1182"/>
        <v>0</v>
      </c>
      <c r="O3044" s="184">
        <f t="shared" si="1183"/>
        <v>0</v>
      </c>
      <c r="P3044" s="181"/>
      <c r="Q3044" s="199"/>
      <c r="R3044" s="197" t="str">
        <f t="shared" si="1125"/>
        <v/>
      </c>
      <c r="S3044" s="197" t="str">
        <f t="shared" si="1127"/>
        <v/>
      </c>
    </row>
    <row r="3045" spans="1:19" ht="25.5" hidden="1">
      <c r="A3045" s="200">
        <v>92020</v>
      </c>
      <c r="B3045" s="205" t="s">
        <v>230</v>
      </c>
      <c r="C3045" s="127" t="s">
        <v>3327</v>
      </c>
      <c r="D3045" s="121" t="s">
        <v>274</v>
      </c>
      <c r="E3045" s="122">
        <v>90.83</v>
      </c>
      <c r="F3045" s="123">
        <f t="shared" si="1178"/>
        <v>109.5</v>
      </c>
      <c r="G3045" s="206"/>
      <c r="H3045" s="183"/>
      <c r="I3045" s="182">
        <f t="shared" si="1179"/>
        <v>0</v>
      </c>
      <c r="J3045" s="182">
        <f t="shared" si="1180"/>
        <v>0</v>
      </c>
      <c r="K3045" s="179"/>
      <c r="L3045" s="183">
        <f t="shared" si="1181"/>
        <v>0</v>
      </c>
      <c r="M3045" s="183">
        <f t="shared" si="1181"/>
        <v>0</v>
      </c>
      <c r="N3045" s="184">
        <f t="shared" si="1182"/>
        <v>0</v>
      </c>
      <c r="O3045" s="184">
        <f t="shared" si="1183"/>
        <v>0</v>
      </c>
      <c r="P3045" s="181"/>
      <c r="Q3045" s="199"/>
      <c r="R3045" s="197" t="str">
        <f t="shared" si="1125"/>
        <v/>
      </c>
      <c r="S3045" s="197" t="str">
        <f t="shared" si="1127"/>
        <v/>
      </c>
    </row>
    <row r="3046" spans="1:19" ht="25.5" hidden="1">
      <c r="A3046" s="200">
        <v>92021</v>
      </c>
      <c r="B3046" s="205" t="s">
        <v>230</v>
      </c>
      <c r="C3046" s="127" t="s">
        <v>3328</v>
      </c>
      <c r="D3046" s="121" t="s">
        <v>274</v>
      </c>
      <c r="E3046" s="122">
        <v>102.33</v>
      </c>
      <c r="F3046" s="123">
        <f t="shared" si="1178"/>
        <v>123.37</v>
      </c>
      <c r="G3046" s="206"/>
      <c r="H3046" s="183"/>
      <c r="I3046" s="182">
        <f t="shared" si="1179"/>
        <v>0</v>
      </c>
      <c r="J3046" s="182">
        <f t="shared" si="1180"/>
        <v>0</v>
      </c>
      <c r="K3046" s="179"/>
      <c r="L3046" s="183">
        <f t="shared" si="1181"/>
        <v>0</v>
      </c>
      <c r="M3046" s="183">
        <f t="shared" si="1181"/>
        <v>0</v>
      </c>
      <c r="N3046" s="184">
        <f t="shared" si="1182"/>
        <v>0</v>
      </c>
      <c r="O3046" s="184">
        <f t="shared" si="1183"/>
        <v>0</v>
      </c>
      <c r="P3046" s="181"/>
      <c r="Q3046" s="199"/>
      <c r="R3046" s="197" t="str">
        <f t="shared" si="1125"/>
        <v/>
      </c>
      <c r="S3046" s="197" t="str">
        <f t="shared" si="1127"/>
        <v/>
      </c>
    </row>
    <row r="3047" spans="1:19" hidden="1">
      <c r="A3047" s="200" t="s">
        <v>3329</v>
      </c>
      <c r="B3047" s="205"/>
      <c r="C3047" s="127" t="s">
        <v>3330</v>
      </c>
      <c r="D3047" s="121"/>
      <c r="E3047" s="122"/>
      <c r="F3047" s="123"/>
      <c r="G3047" s="253"/>
      <c r="H3047" s="253"/>
      <c r="I3047" s="254"/>
      <c r="J3047" s="255"/>
      <c r="K3047" s="179"/>
      <c r="L3047" s="253"/>
      <c r="M3047" s="253"/>
      <c r="N3047" s="254"/>
      <c r="O3047" s="255"/>
      <c r="P3047" s="181"/>
      <c r="Q3047" s="198" t="str">
        <f>IF(OR(SUM(J3048:J3054)&gt;0,SUM(O3048:O3054)&gt;0),"xx","")</f>
        <v/>
      </c>
      <c r="R3047" s="197" t="str">
        <f t="shared" si="1125"/>
        <v/>
      </c>
      <c r="S3047" s="197" t="str">
        <f t="shared" si="1127"/>
        <v/>
      </c>
    </row>
    <row r="3048" spans="1:19" ht="25.5" hidden="1">
      <c r="A3048" s="200">
        <v>93141</v>
      </c>
      <c r="B3048" s="205" t="s">
        <v>230</v>
      </c>
      <c r="C3048" s="127" t="s">
        <v>3331</v>
      </c>
      <c r="D3048" s="121" t="s">
        <v>274</v>
      </c>
      <c r="E3048" s="122">
        <v>137.44</v>
      </c>
      <c r="F3048" s="123">
        <f t="shared" ref="F3048:F3054" si="1184">IF(E3048=0,0,ROUND(E3048*(1+E$10)*(1-E$11),2))</f>
        <v>165.7</v>
      </c>
      <c r="G3048" s="206"/>
      <c r="H3048" s="183"/>
      <c r="I3048" s="182">
        <f t="shared" ref="I3048:I3054" si="1185">IF(ISBLANK(E3048),0,ROUND(F3048*G3048,2))</f>
        <v>0</v>
      </c>
      <c r="J3048" s="182">
        <f t="shared" ref="J3048:J3054" si="1186">IF(ISBLANK(G3048),0,ROUND(G3048*H3048,2))</f>
        <v>0</v>
      </c>
      <c r="K3048" s="179"/>
      <c r="L3048" s="183">
        <f t="shared" ref="L3048:M3054" si="1187">G3048</f>
        <v>0</v>
      </c>
      <c r="M3048" s="183">
        <f t="shared" si="1187"/>
        <v>0</v>
      </c>
      <c r="N3048" s="184">
        <f t="shared" ref="N3048:N3054" si="1188">IF(ISBLANK(E3048),0,ROUND(F3048*L3048,2))</f>
        <v>0</v>
      </c>
      <c r="O3048" s="184">
        <f t="shared" ref="O3048:O3054" si="1189">IF(ISBLANK(L3048),0,ROUND(L3048*M3048,2))</f>
        <v>0</v>
      </c>
      <c r="P3048" s="181"/>
      <c r="Q3048" s="199"/>
      <c r="R3048" s="197" t="str">
        <f t="shared" si="1125"/>
        <v/>
      </c>
      <c r="S3048" s="197" t="str">
        <f t="shared" si="1127"/>
        <v/>
      </c>
    </row>
    <row r="3049" spans="1:19" ht="25.5" hidden="1">
      <c r="A3049" s="200">
        <v>93142</v>
      </c>
      <c r="B3049" s="205" t="s">
        <v>230</v>
      </c>
      <c r="C3049" s="127" t="s">
        <v>3332</v>
      </c>
      <c r="D3049" s="121" t="s">
        <v>274</v>
      </c>
      <c r="E3049" s="122">
        <v>154.99</v>
      </c>
      <c r="F3049" s="123">
        <f t="shared" si="1184"/>
        <v>186.86</v>
      </c>
      <c r="G3049" s="206"/>
      <c r="H3049" s="183"/>
      <c r="I3049" s="182">
        <f t="shared" si="1185"/>
        <v>0</v>
      </c>
      <c r="J3049" s="182">
        <f t="shared" si="1186"/>
        <v>0</v>
      </c>
      <c r="K3049" s="179"/>
      <c r="L3049" s="183">
        <f t="shared" si="1187"/>
        <v>0</v>
      </c>
      <c r="M3049" s="183">
        <f t="shared" si="1187"/>
        <v>0</v>
      </c>
      <c r="N3049" s="184">
        <f t="shared" si="1188"/>
        <v>0</v>
      </c>
      <c r="O3049" s="184">
        <f t="shared" si="1189"/>
        <v>0</v>
      </c>
      <c r="P3049" s="181"/>
      <c r="Q3049" s="199"/>
      <c r="R3049" s="197" t="str">
        <f t="shared" si="1125"/>
        <v/>
      </c>
      <c r="S3049" s="197" t="str">
        <f t="shared" si="1127"/>
        <v/>
      </c>
    </row>
    <row r="3050" spans="1:19" ht="25.5" hidden="1">
      <c r="A3050" s="200">
        <v>93143</v>
      </c>
      <c r="B3050" s="205" t="s">
        <v>230</v>
      </c>
      <c r="C3050" s="127" t="s">
        <v>3333</v>
      </c>
      <c r="D3050" s="121" t="s">
        <v>274</v>
      </c>
      <c r="E3050" s="122">
        <v>139.58000000000001</v>
      </c>
      <c r="F3050" s="123">
        <f t="shared" si="1184"/>
        <v>168.28</v>
      </c>
      <c r="G3050" s="206"/>
      <c r="H3050" s="183"/>
      <c r="I3050" s="182">
        <f t="shared" si="1185"/>
        <v>0</v>
      </c>
      <c r="J3050" s="182">
        <f t="shared" si="1186"/>
        <v>0</v>
      </c>
      <c r="K3050" s="179"/>
      <c r="L3050" s="183">
        <f t="shared" si="1187"/>
        <v>0</v>
      </c>
      <c r="M3050" s="183">
        <f t="shared" si="1187"/>
        <v>0</v>
      </c>
      <c r="N3050" s="184">
        <f t="shared" si="1188"/>
        <v>0</v>
      </c>
      <c r="O3050" s="184">
        <f t="shared" si="1189"/>
        <v>0</v>
      </c>
      <c r="P3050" s="181"/>
      <c r="Q3050" s="199"/>
      <c r="R3050" s="197" t="str">
        <f t="shared" si="1125"/>
        <v/>
      </c>
      <c r="S3050" s="197" t="str">
        <f t="shared" si="1127"/>
        <v/>
      </c>
    </row>
    <row r="3051" spans="1:19" ht="25.5" hidden="1">
      <c r="A3051" s="200">
        <v>93144</v>
      </c>
      <c r="B3051" s="205" t="s">
        <v>230</v>
      </c>
      <c r="C3051" s="127" t="s">
        <v>3334</v>
      </c>
      <c r="D3051" s="121" t="s">
        <v>274</v>
      </c>
      <c r="E3051" s="122">
        <v>167.3</v>
      </c>
      <c r="F3051" s="123">
        <f t="shared" si="1184"/>
        <v>201.7</v>
      </c>
      <c r="G3051" s="206"/>
      <c r="H3051" s="183"/>
      <c r="I3051" s="182">
        <f t="shared" si="1185"/>
        <v>0</v>
      </c>
      <c r="J3051" s="182">
        <f t="shared" si="1186"/>
        <v>0</v>
      </c>
      <c r="K3051" s="179"/>
      <c r="L3051" s="183">
        <f t="shared" si="1187"/>
        <v>0</v>
      </c>
      <c r="M3051" s="183">
        <f t="shared" si="1187"/>
        <v>0</v>
      </c>
      <c r="N3051" s="184">
        <f t="shared" si="1188"/>
        <v>0</v>
      </c>
      <c r="O3051" s="184">
        <f t="shared" si="1189"/>
        <v>0</v>
      </c>
      <c r="P3051" s="181"/>
      <c r="Q3051" s="199"/>
      <c r="R3051" s="197" t="str">
        <f t="shared" si="1125"/>
        <v/>
      </c>
      <c r="S3051" s="197" t="str">
        <f t="shared" si="1127"/>
        <v/>
      </c>
    </row>
    <row r="3052" spans="1:19" ht="38.25" hidden="1">
      <c r="A3052" s="200">
        <v>93145</v>
      </c>
      <c r="B3052" s="205" t="s">
        <v>230</v>
      </c>
      <c r="C3052" s="127" t="s">
        <v>3335</v>
      </c>
      <c r="D3052" s="121" t="s">
        <v>274</v>
      </c>
      <c r="E3052" s="122">
        <v>165.86</v>
      </c>
      <c r="F3052" s="123">
        <f t="shared" si="1184"/>
        <v>199.96</v>
      </c>
      <c r="G3052" s="206"/>
      <c r="H3052" s="183"/>
      <c r="I3052" s="182">
        <f t="shared" si="1185"/>
        <v>0</v>
      </c>
      <c r="J3052" s="182">
        <f t="shared" si="1186"/>
        <v>0</v>
      </c>
      <c r="K3052" s="179"/>
      <c r="L3052" s="183">
        <f t="shared" si="1187"/>
        <v>0</v>
      </c>
      <c r="M3052" s="183">
        <f t="shared" si="1187"/>
        <v>0</v>
      </c>
      <c r="N3052" s="184">
        <f t="shared" si="1188"/>
        <v>0</v>
      </c>
      <c r="O3052" s="184">
        <f t="shared" si="1189"/>
        <v>0</v>
      </c>
      <c r="P3052" s="181"/>
      <c r="Q3052" s="199"/>
      <c r="R3052" s="197" t="str">
        <f t="shared" si="1125"/>
        <v/>
      </c>
      <c r="S3052" s="197" t="str">
        <f t="shared" si="1127"/>
        <v/>
      </c>
    </row>
    <row r="3053" spans="1:19" ht="38.25" hidden="1">
      <c r="A3053" s="200">
        <v>93146</v>
      </c>
      <c r="B3053" s="205" t="s">
        <v>230</v>
      </c>
      <c r="C3053" s="127" t="s">
        <v>3336</v>
      </c>
      <c r="D3053" s="121" t="s">
        <v>274</v>
      </c>
      <c r="E3053" s="122">
        <v>178.77</v>
      </c>
      <c r="F3053" s="123">
        <f t="shared" si="1184"/>
        <v>215.53</v>
      </c>
      <c r="G3053" s="206"/>
      <c r="H3053" s="183"/>
      <c r="I3053" s="182">
        <f t="shared" si="1185"/>
        <v>0</v>
      </c>
      <c r="J3053" s="182">
        <f t="shared" si="1186"/>
        <v>0</v>
      </c>
      <c r="K3053" s="179"/>
      <c r="L3053" s="183">
        <f t="shared" si="1187"/>
        <v>0</v>
      </c>
      <c r="M3053" s="183">
        <f t="shared" si="1187"/>
        <v>0</v>
      </c>
      <c r="N3053" s="184">
        <f t="shared" si="1188"/>
        <v>0</v>
      </c>
      <c r="O3053" s="184">
        <f t="shared" si="1189"/>
        <v>0</v>
      </c>
      <c r="P3053" s="181"/>
      <c r="Q3053" s="199"/>
      <c r="R3053" s="197" t="str">
        <f t="shared" si="1125"/>
        <v/>
      </c>
      <c r="S3053" s="197" t="str">
        <f t="shared" si="1127"/>
        <v/>
      </c>
    </row>
    <row r="3054" spans="1:19" ht="38.25" hidden="1">
      <c r="A3054" s="200">
        <v>93147</v>
      </c>
      <c r="B3054" s="205" t="s">
        <v>230</v>
      </c>
      <c r="C3054" s="127" t="s">
        <v>3337</v>
      </c>
      <c r="D3054" s="121" t="s">
        <v>274</v>
      </c>
      <c r="E3054" s="122">
        <v>203.46</v>
      </c>
      <c r="F3054" s="123">
        <f t="shared" si="1184"/>
        <v>245.29</v>
      </c>
      <c r="G3054" s="206"/>
      <c r="H3054" s="183"/>
      <c r="I3054" s="182">
        <f t="shared" si="1185"/>
        <v>0</v>
      </c>
      <c r="J3054" s="182">
        <f t="shared" si="1186"/>
        <v>0</v>
      </c>
      <c r="K3054" s="179"/>
      <c r="L3054" s="183">
        <f t="shared" si="1187"/>
        <v>0</v>
      </c>
      <c r="M3054" s="183">
        <f t="shared" si="1187"/>
        <v>0</v>
      </c>
      <c r="N3054" s="184">
        <f t="shared" si="1188"/>
        <v>0</v>
      </c>
      <c r="O3054" s="184">
        <f t="shared" si="1189"/>
        <v>0</v>
      </c>
      <c r="P3054" s="181"/>
      <c r="Q3054" s="199"/>
      <c r="R3054" s="197" t="str">
        <f t="shared" si="1125"/>
        <v/>
      </c>
      <c r="S3054" s="197" t="str">
        <f t="shared" si="1127"/>
        <v/>
      </c>
    </row>
    <row r="3055" spans="1:19" hidden="1">
      <c r="A3055" s="200" t="s">
        <v>3338</v>
      </c>
      <c r="B3055" s="205"/>
      <c r="C3055" s="127" t="s">
        <v>3339</v>
      </c>
      <c r="D3055" s="121"/>
      <c r="E3055" s="122"/>
      <c r="F3055" s="123"/>
      <c r="G3055" s="253"/>
      <c r="H3055" s="253"/>
      <c r="I3055" s="254"/>
      <c r="J3055" s="255"/>
      <c r="K3055" s="179"/>
      <c r="L3055" s="253"/>
      <c r="M3055" s="253"/>
      <c r="N3055" s="254"/>
      <c r="O3055" s="255"/>
      <c r="P3055" s="181"/>
      <c r="Q3055" s="198" t="str">
        <f>IF(OR(SUM(J3056:J3060)&gt;0,SUM(O3056:O3060)&gt;0),"xx","")</f>
        <v/>
      </c>
      <c r="R3055" s="197" t="str">
        <f t="shared" si="1125"/>
        <v/>
      </c>
      <c r="S3055" s="197" t="str">
        <f t="shared" si="1127"/>
        <v/>
      </c>
    </row>
    <row r="3056" spans="1:19" ht="38.25" hidden="1">
      <c r="A3056" s="200">
        <v>93128</v>
      </c>
      <c r="B3056" s="205" t="s">
        <v>230</v>
      </c>
      <c r="C3056" s="127" t="s">
        <v>3340</v>
      </c>
      <c r="D3056" s="121" t="s">
        <v>274</v>
      </c>
      <c r="E3056" s="122">
        <v>116.42</v>
      </c>
      <c r="F3056" s="123">
        <f>IF(E3056=0,0,ROUND(E3056*(1+E$10)*(1-E$11),2))</f>
        <v>140.36000000000001</v>
      </c>
      <c r="G3056" s="206"/>
      <c r="H3056" s="183"/>
      <c r="I3056" s="182">
        <f t="shared" ref="I3056:I3060" si="1190">IF(ISBLANK(E3056),0,ROUND(F3056*G3056,2))</f>
        <v>0</v>
      </c>
      <c r="J3056" s="182">
        <f t="shared" ref="J3056:J3060" si="1191">IF(ISBLANK(G3056),0,ROUND(G3056*H3056,2))</f>
        <v>0</v>
      </c>
      <c r="K3056" s="179"/>
      <c r="L3056" s="183">
        <f t="shared" ref="L3056:M3060" si="1192">G3056</f>
        <v>0</v>
      </c>
      <c r="M3056" s="183">
        <f t="shared" si="1192"/>
        <v>0</v>
      </c>
      <c r="N3056" s="184">
        <f t="shared" ref="N3056:N3060" si="1193">IF(ISBLANK(E3056),0,ROUND(F3056*L3056,2))</f>
        <v>0</v>
      </c>
      <c r="O3056" s="184">
        <f t="shared" ref="O3056:O3061" si="1194">IF(ISBLANK(L3056),0,ROUND(L3056*M3056,2))</f>
        <v>0</v>
      </c>
      <c r="P3056" s="181"/>
      <c r="Q3056" s="199"/>
      <c r="R3056" s="197" t="str">
        <f t="shared" si="1125"/>
        <v/>
      </c>
      <c r="S3056" s="197" t="str">
        <f t="shared" si="1127"/>
        <v/>
      </c>
    </row>
    <row r="3057" spans="1:19" ht="38.25" hidden="1">
      <c r="A3057" s="200">
        <v>93137</v>
      </c>
      <c r="B3057" s="205" t="s">
        <v>230</v>
      </c>
      <c r="C3057" s="127" t="s">
        <v>3341</v>
      </c>
      <c r="D3057" s="121" t="s">
        <v>274</v>
      </c>
      <c r="E3057" s="122">
        <v>137.33000000000001</v>
      </c>
      <c r="F3057" s="123">
        <v>168.75</v>
      </c>
      <c r="G3057" s="206"/>
      <c r="H3057" s="183"/>
      <c r="I3057" s="182">
        <f t="shared" si="1190"/>
        <v>0</v>
      </c>
      <c r="J3057" s="182">
        <f t="shared" si="1191"/>
        <v>0</v>
      </c>
      <c r="K3057" s="179"/>
      <c r="L3057" s="183">
        <f t="shared" si="1192"/>
        <v>0</v>
      </c>
      <c r="M3057" s="183">
        <f t="shared" si="1192"/>
        <v>0</v>
      </c>
      <c r="N3057" s="184">
        <f t="shared" si="1193"/>
        <v>0</v>
      </c>
      <c r="O3057" s="184">
        <f t="shared" si="1194"/>
        <v>0</v>
      </c>
      <c r="P3057" s="181"/>
      <c r="Q3057" s="199"/>
      <c r="R3057" s="197" t="str">
        <f t="shared" si="1125"/>
        <v/>
      </c>
      <c r="S3057" s="197" t="str">
        <f t="shared" si="1127"/>
        <v/>
      </c>
    </row>
    <row r="3058" spans="1:19" ht="38.25" hidden="1">
      <c r="A3058" s="200">
        <v>93138</v>
      </c>
      <c r="B3058" s="205" t="s">
        <v>230</v>
      </c>
      <c r="C3058" s="127" t="s">
        <v>3342</v>
      </c>
      <c r="D3058" s="121" t="s">
        <v>274</v>
      </c>
      <c r="E3058" s="122">
        <v>129.35</v>
      </c>
      <c r="F3058" s="123">
        <f>IF(E3058=0,0,ROUND(E3058*(1+E$10)*(1-E$11),2))</f>
        <v>155.94</v>
      </c>
      <c r="G3058" s="206"/>
      <c r="H3058" s="183"/>
      <c r="I3058" s="182">
        <f t="shared" si="1190"/>
        <v>0</v>
      </c>
      <c r="J3058" s="182">
        <f t="shared" si="1191"/>
        <v>0</v>
      </c>
      <c r="K3058" s="179"/>
      <c r="L3058" s="183">
        <f t="shared" si="1192"/>
        <v>0</v>
      </c>
      <c r="M3058" s="183">
        <f t="shared" si="1192"/>
        <v>0</v>
      </c>
      <c r="N3058" s="184">
        <f t="shared" si="1193"/>
        <v>0</v>
      </c>
      <c r="O3058" s="184">
        <f t="shared" si="1194"/>
        <v>0</v>
      </c>
      <c r="P3058" s="181"/>
      <c r="Q3058" s="199"/>
      <c r="R3058" s="197" t="str">
        <f t="shared" si="1125"/>
        <v/>
      </c>
      <c r="S3058" s="197" t="str">
        <f t="shared" si="1127"/>
        <v/>
      </c>
    </row>
    <row r="3059" spans="1:19" ht="38.25" hidden="1">
      <c r="A3059" s="200">
        <v>93139</v>
      </c>
      <c r="B3059" s="205" t="s">
        <v>230</v>
      </c>
      <c r="C3059" s="127" t="s">
        <v>3343</v>
      </c>
      <c r="D3059" s="121" t="s">
        <v>274</v>
      </c>
      <c r="E3059" s="122">
        <v>163.12</v>
      </c>
      <c r="F3059" s="123">
        <f>IF(E3059=0,0,ROUND(E3059*(1+E$10)*(1-E$11),2))</f>
        <v>196.66</v>
      </c>
      <c r="G3059" s="206"/>
      <c r="H3059" s="183"/>
      <c r="I3059" s="182">
        <f t="shared" si="1190"/>
        <v>0</v>
      </c>
      <c r="J3059" s="182">
        <f t="shared" si="1191"/>
        <v>0</v>
      </c>
      <c r="K3059" s="179"/>
      <c r="L3059" s="183">
        <f t="shared" si="1192"/>
        <v>0</v>
      </c>
      <c r="M3059" s="183">
        <f t="shared" si="1192"/>
        <v>0</v>
      </c>
      <c r="N3059" s="184">
        <f t="shared" si="1193"/>
        <v>0</v>
      </c>
      <c r="O3059" s="184">
        <f t="shared" si="1194"/>
        <v>0</v>
      </c>
      <c r="P3059" s="181"/>
      <c r="Q3059" s="199"/>
      <c r="R3059" s="197" t="str">
        <f t="shared" si="1125"/>
        <v/>
      </c>
      <c r="S3059" s="197" t="str">
        <f t="shared" si="1127"/>
        <v/>
      </c>
    </row>
    <row r="3060" spans="1:19" ht="38.25" hidden="1">
      <c r="A3060" s="200">
        <v>93140</v>
      </c>
      <c r="B3060" s="205" t="s">
        <v>230</v>
      </c>
      <c r="C3060" s="127" t="s">
        <v>3344</v>
      </c>
      <c r="D3060" s="121" t="s">
        <v>274</v>
      </c>
      <c r="E3060" s="122">
        <v>153.99</v>
      </c>
      <c r="F3060" s="123">
        <f>IF(E3060=0,0,ROUND(E3060*(1+E$10)*(1-E$11),2))</f>
        <v>185.65</v>
      </c>
      <c r="G3060" s="206"/>
      <c r="H3060" s="183"/>
      <c r="I3060" s="182">
        <f t="shared" si="1190"/>
        <v>0</v>
      </c>
      <c r="J3060" s="182">
        <f t="shared" si="1191"/>
        <v>0</v>
      </c>
      <c r="K3060" s="179"/>
      <c r="L3060" s="183">
        <f t="shared" si="1192"/>
        <v>0</v>
      </c>
      <c r="M3060" s="183">
        <f t="shared" si="1192"/>
        <v>0</v>
      </c>
      <c r="N3060" s="184">
        <f t="shared" si="1193"/>
        <v>0</v>
      </c>
      <c r="O3060" s="184">
        <f t="shared" si="1194"/>
        <v>0</v>
      </c>
      <c r="P3060" s="181"/>
      <c r="Q3060" s="199"/>
      <c r="R3060" s="197" t="str">
        <f t="shared" si="1125"/>
        <v/>
      </c>
      <c r="S3060" s="197" t="str">
        <f t="shared" si="1127"/>
        <v/>
      </c>
    </row>
    <row r="3061" spans="1:19">
      <c r="A3061" s="200" t="s">
        <v>3345</v>
      </c>
      <c r="B3061" s="205"/>
      <c r="C3061" s="127" t="s">
        <v>3346</v>
      </c>
      <c r="D3061" s="121"/>
      <c r="E3061" s="122"/>
      <c r="F3061" s="123"/>
      <c r="G3061" s="253"/>
      <c r="H3061" s="207">
        <f>F3061</f>
        <v>0</v>
      </c>
      <c r="I3061" s="254"/>
      <c r="J3061" s="255"/>
      <c r="K3061" s="179"/>
      <c r="L3061" s="253"/>
      <c r="M3061" s="253"/>
      <c r="N3061" s="254"/>
      <c r="O3061" s="184">
        <f t="shared" si="1194"/>
        <v>0</v>
      </c>
      <c r="P3061" s="181"/>
      <c r="Q3061" s="252" t="str">
        <f>IF(OR(SUM(J3062:J3067)&gt;0,SUM(O3062:O3067)&gt;0),"xx","")</f>
        <v>xx</v>
      </c>
      <c r="R3061" s="237" t="str">
        <f t="shared" si="1125"/>
        <v>x</v>
      </c>
      <c r="S3061" s="197" t="str">
        <f t="shared" si="1127"/>
        <v>x</v>
      </c>
    </row>
    <row r="3062" spans="1:19" ht="25.5" hidden="1">
      <c r="A3062" s="200">
        <v>83403</v>
      </c>
      <c r="B3062" s="205" t="s">
        <v>230</v>
      </c>
      <c r="C3062" s="127" t="s">
        <v>3347</v>
      </c>
      <c r="D3062" s="121" t="s">
        <v>274</v>
      </c>
      <c r="E3062" s="122">
        <v>18.579999999999998</v>
      </c>
      <c r="F3062" s="123">
        <f t="shared" ref="F3062:F3067" si="1195">IF(E3062=0,0,ROUND(E3062*(1+E$10)*(1-E$11),2))</f>
        <v>22.4</v>
      </c>
      <c r="G3062" s="206"/>
      <c r="H3062" s="183"/>
      <c r="I3062" s="182">
        <f t="shared" ref="I3062:I3067" si="1196">IF(ISBLANK(E3062),0,ROUND(F3062*G3062,2))</f>
        <v>0</v>
      </c>
      <c r="J3062" s="182">
        <f t="shared" ref="J3062:J3067" si="1197">IF(ISBLANK(G3062),0,ROUND(G3062*H3062,2))</f>
        <v>0</v>
      </c>
      <c r="K3062" s="179"/>
      <c r="L3062" s="183">
        <f t="shared" ref="L3062:M3067" si="1198">G3062</f>
        <v>0</v>
      </c>
      <c r="M3062" s="183">
        <f t="shared" si="1198"/>
        <v>0</v>
      </c>
      <c r="N3062" s="184">
        <f t="shared" ref="N3062:N3067" si="1199">IF(ISBLANK(E3062),0,ROUND(F3062*L3062,2))</f>
        <v>0</v>
      </c>
      <c r="O3062" s="184">
        <v>0</v>
      </c>
      <c r="P3062" s="181"/>
      <c r="Q3062" s="199"/>
      <c r="R3062" s="197" t="str">
        <f t="shared" si="1125"/>
        <v/>
      </c>
      <c r="S3062" s="197" t="str">
        <f t="shared" si="1127"/>
        <v/>
      </c>
    </row>
    <row r="3063" spans="1:19" ht="25.5" hidden="1">
      <c r="A3063" s="200">
        <v>97595</v>
      </c>
      <c r="B3063" s="205" t="s">
        <v>230</v>
      </c>
      <c r="C3063" s="127" t="s">
        <v>3348</v>
      </c>
      <c r="D3063" s="121" t="s">
        <v>274</v>
      </c>
      <c r="E3063" s="122">
        <v>49.36</v>
      </c>
      <c r="F3063" s="123">
        <f t="shared" si="1195"/>
        <v>59.51</v>
      </c>
      <c r="G3063" s="206"/>
      <c r="H3063" s="183"/>
      <c r="I3063" s="182">
        <f t="shared" si="1196"/>
        <v>0</v>
      </c>
      <c r="J3063" s="182">
        <f t="shared" si="1197"/>
        <v>0</v>
      </c>
      <c r="K3063" s="179"/>
      <c r="L3063" s="183">
        <f t="shared" si="1198"/>
        <v>0</v>
      </c>
      <c r="M3063" s="183">
        <f t="shared" si="1198"/>
        <v>0</v>
      </c>
      <c r="N3063" s="184">
        <f t="shared" si="1199"/>
        <v>0</v>
      </c>
      <c r="O3063">
        <v>0</v>
      </c>
      <c r="P3063" s="181"/>
      <c r="Q3063" s="199"/>
      <c r="R3063" s="197" t="str">
        <f t="shared" si="1125"/>
        <v/>
      </c>
      <c r="S3063" s="197" t="str">
        <f t="shared" si="1127"/>
        <v/>
      </c>
    </row>
    <row r="3064" spans="1:19" ht="25.5" hidden="1">
      <c r="A3064" s="200">
        <v>97596</v>
      </c>
      <c r="B3064" s="205" t="s">
        <v>230</v>
      </c>
      <c r="C3064" s="127" t="s">
        <v>3349</v>
      </c>
      <c r="D3064" s="121" t="s">
        <v>274</v>
      </c>
      <c r="E3064" s="122">
        <v>34.799999999999997</v>
      </c>
      <c r="F3064" s="123">
        <f t="shared" si="1195"/>
        <v>41.95</v>
      </c>
      <c r="G3064" s="206"/>
      <c r="H3064" s="183"/>
      <c r="I3064" s="182">
        <f t="shared" si="1196"/>
        <v>0</v>
      </c>
      <c r="J3064" s="182">
        <f t="shared" si="1197"/>
        <v>0</v>
      </c>
      <c r="K3064" s="179"/>
      <c r="L3064" s="183">
        <f t="shared" si="1198"/>
        <v>0</v>
      </c>
      <c r="M3064" s="183">
        <f t="shared" si="1198"/>
        <v>0</v>
      </c>
      <c r="N3064" s="184">
        <f t="shared" si="1199"/>
        <v>0</v>
      </c>
      <c r="O3064">
        <v>0</v>
      </c>
      <c r="P3064" s="181"/>
      <c r="Q3064" s="199"/>
      <c r="R3064" s="197" t="str">
        <f t="shared" si="1125"/>
        <v/>
      </c>
      <c r="S3064" s="197" t="str">
        <f t="shared" si="1127"/>
        <v/>
      </c>
    </row>
    <row r="3065" spans="1:19" ht="25.5" hidden="1">
      <c r="A3065" s="200">
        <v>97597</v>
      </c>
      <c r="B3065" s="205" t="s">
        <v>230</v>
      </c>
      <c r="C3065" s="127" t="s">
        <v>3350</v>
      </c>
      <c r="D3065" s="121" t="s">
        <v>274</v>
      </c>
      <c r="E3065" s="122">
        <v>43.38</v>
      </c>
      <c r="F3065" s="123">
        <f t="shared" si="1195"/>
        <v>52.3</v>
      </c>
      <c r="G3065" s="206"/>
      <c r="H3065" s="183"/>
      <c r="I3065" s="182">
        <f t="shared" si="1196"/>
        <v>0</v>
      </c>
      <c r="J3065" s="182">
        <f t="shared" si="1197"/>
        <v>0</v>
      </c>
      <c r="K3065" s="179"/>
      <c r="L3065" s="183">
        <f t="shared" si="1198"/>
        <v>0</v>
      </c>
      <c r="M3065" s="183">
        <f t="shared" si="1198"/>
        <v>0</v>
      </c>
      <c r="N3065" s="184">
        <f t="shared" si="1199"/>
        <v>0</v>
      </c>
      <c r="O3065">
        <v>0</v>
      </c>
      <c r="P3065" s="181"/>
      <c r="Q3065" s="199"/>
      <c r="R3065" s="197" t="str">
        <f t="shared" si="1125"/>
        <v/>
      </c>
      <c r="S3065" s="197" t="str">
        <f t="shared" si="1127"/>
        <v/>
      </c>
    </row>
    <row r="3066" spans="1:19" ht="25.5" hidden="1">
      <c r="A3066" s="200">
        <v>97598</v>
      </c>
      <c r="B3066" s="205" t="s">
        <v>230</v>
      </c>
      <c r="C3066" s="127" t="s">
        <v>3351</v>
      </c>
      <c r="D3066" s="121" t="s">
        <v>274</v>
      </c>
      <c r="E3066" s="122">
        <v>41.52</v>
      </c>
      <c r="F3066" s="123">
        <f t="shared" si="1195"/>
        <v>50.06</v>
      </c>
      <c r="G3066" s="206"/>
      <c r="H3066" s="183"/>
      <c r="I3066" s="182">
        <f t="shared" si="1196"/>
        <v>0</v>
      </c>
      <c r="J3066" s="182">
        <f t="shared" si="1197"/>
        <v>0</v>
      </c>
      <c r="K3066" s="179"/>
      <c r="L3066" s="183">
        <f t="shared" si="1198"/>
        <v>0</v>
      </c>
      <c r="M3066" s="183">
        <f t="shared" si="1198"/>
        <v>0</v>
      </c>
      <c r="N3066" s="184">
        <f t="shared" si="1199"/>
        <v>0</v>
      </c>
      <c r="O3066">
        <v>0</v>
      </c>
      <c r="P3066" s="181"/>
      <c r="Q3066" s="199"/>
      <c r="R3066" s="197" t="str">
        <f t="shared" si="1125"/>
        <v/>
      </c>
      <c r="S3066" s="197" t="str">
        <f t="shared" si="1127"/>
        <v/>
      </c>
    </row>
    <row r="3067" spans="1:19" ht="25.5">
      <c r="A3067" s="200">
        <v>83399</v>
      </c>
      <c r="B3067" s="205" t="s">
        <v>230</v>
      </c>
      <c r="C3067" s="127" t="s">
        <v>3352</v>
      </c>
      <c r="D3067" s="121" t="s">
        <v>274</v>
      </c>
      <c r="E3067" s="122">
        <v>31.22</v>
      </c>
      <c r="F3067" s="123">
        <f t="shared" si="1195"/>
        <v>37.64</v>
      </c>
      <c r="G3067" s="206">
        <v>1</v>
      </c>
      <c r="H3067" s="207">
        <f>F3067</f>
        <v>37.64</v>
      </c>
      <c r="I3067" s="182">
        <f t="shared" si="1196"/>
        <v>37.64</v>
      </c>
      <c r="J3067" s="182">
        <f t="shared" si="1197"/>
        <v>37.64</v>
      </c>
      <c r="K3067" s="179"/>
      <c r="L3067" s="183">
        <f t="shared" si="1198"/>
        <v>1</v>
      </c>
      <c r="M3067" s="183">
        <f t="shared" si="1198"/>
        <v>37.64</v>
      </c>
      <c r="N3067" s="184">
        <f t="shared" si="1199"/>
        <v>37.64</v>
      </c>
      <c r="O3067" s="184">
        <f t="shared" ref="O3067" si="1200">IF(ISBLANK(L3067),0,ROUND(L3067*M3067,2))</f>
        <v>37.64</v>
      </c>
      <c r="P3067" s="181"/>
      <c r="Q3067" s="236"/>
      <c r="R3067" s="237" t="str">
        <f t="shared" si="1125"/>
        <v>x</v>
      </c>
      <c r="S3067" s="197" t="str">
        <f t="shared" si="1127"/>
        <v>x</v>
      </c>
    </row>
    <row r="3068" spans="1:19" hidden="1">
      <c r="A3068" s="200" t="s">
        <v>3353</v>
      </c>
      <c r="B3068" s="205"/>
      <c r="C3068" s="127" t="s">
        <v>3354</v>
      </c>
      <c r="D3068" s="121"/>
      <c r="E3068" s="122"/>
      <c r="F3068" s="123"/>
      <c r="G3068" s="253"/>
      <c r="H3068" s="253"/>
      <c r="I3068" s="254"/>
      <c r="J3068" s="255"/>
      <c r="K3068" s="179"/>
      <c r="L3068" s="253"/>
      <c r="M3068" s="253"/>
      <c r="N3068" s="254"/>
      <c r="O3068" s="255"/>
      <c r="P3068" s="181"/>
      <c r="Q3068" s="198" t="str">
        <f>IF(OR(SUM(J3069:J3070)&gt;0,SUM(O3069:O3070)&gt;0),"xx","")</f>
        <v/>
      </c>
      <c r="R3068" s="197" t="str">
        <f t="shared" si="1125"/>
        <v/>
      </c>
      <c r="S3068" s="197" t="str">
        <f t="shared" si="1127"/>
        <v/>
      </c>
    </row>
    <row r="3069" spans="1:19" hidden="1">
      <c r="A3069" s="200">
        <v>72335</v>
      </c>
      <c r="B3069" s="205" t="s">
        <v>292</v>
      </c>
      <c r="C3069" s="127" t="s">
        <v>3355</v>
      </c>
      <c r="D3069" s="121" t="s">
        <v>274</v>
      </c>
      <c r="E3069" s="122">
        <v>3.54</v>
      </c>
      <c r="F3069" s="123">
        <f>IF(E3069=0,0,ROUND(E3069*(1+E$10)*(1-E$11),2))</f>
        <v>4.2699999999999996</v>
      </c>
      <c r="G3069" s="206"/>
      <c r="H3069" s="183"/>
      <c r="I3069" s="182">
        <f t="shared" ref="I3069:I3070" si="1201">IF(ISBLANK(E3069),0,ROUND(F3069*G3069,2))</f>
        <v>0</v>
      </c>
      <c r="J3069" s="182">
        <f t="shared" ref="J3069:J3070" si="1202">IF(ISBLANK(G3069),0,ROUND(G3069*H3069,2))</f>
        <v>0</v>
      </c>
      <c r="K3069" s="179"/>
      <c r="L3069" s="183">
        <f t="shared" ref="L3069:M3070" si="1203">G3069</f>
        <v>0</v>
      </c>
      <c r="M3069" s="183">
        <f t="shared" si="1203"/>
        <v>0</v>
      </c>
      <c r="N3069" s="184">
        <f t="shared" ref="N3069:N3070" si="1204">IF(ISBLANK(E3069),0,ROUND(F3069*L3069,2))</f>
        <v>0</v>
      </c>
      <c r="O3069" s="184">
        <f t="shared" ref="O3069:O3070" si="1205">IF(ISBLANK(L3069),0,ROUND(L3069*M3069,2))</f>
        <v>0</v>
      </c>
      <c r="P3069" s="181"/>
      <c r="Q3069" s="199"/>
      <c r="R3069" s="197" t="str">
        <f t="shared" si="1125"/>
        <v/>
      </c>
      <c r="S3069" s="197" t="str">
        <f t="shared" si="1127"/>
        <v/>
      </c>
    </row>
    <row r="3070" spans="1:19" hidden="1">
      <c r="A3070" s="200">
        <v>72336</v>
      </c>
      <c r="B3070" s="205" t="s">
        <v>292</v>
      </c>
      <c r="C3070" s="127" t="s">
        <v>3356</v>
      </c>
      <c r="D3070" s="121" t="s">
        <v>274</v>
      </c>
      <c r="E3070" s="122">
        <v>5.75</v>
      </c>
      <c r="F3070" s="123">
        <f>IF(E3070=0,0,ROUND(E3070*(1+E$10)*(1-E$11),2))</f>
        <v>6.93</v>
      </c>
      <c r="G3070" s="206"/>
      <c r="H3070" s="183"/>
      <c r="I3070" s="182">
        <f t="shared" si="1201"/>
        <v>0</v>
      </c>
      <c r="J3070" s="182">
        <f t="shared" si="1202"/>
        <v>0</v>
      </c>
      <c r="K3070" s="179"/>
      <c r="L3070" s="183">
        <f t="shared" si="1203"/>
        <v>0</v>
      </c>
      <c r="M3070" s="183">
        <f t="shared" si="1203"/>
        <v>0</v>
      </c>
      <c r="N3070" s="184">
        <f t="shared" si="1204"/>
        <v>0</v>
      </c>
      <c r="O3070" s="184">
        <f t="shared" si="1205"/>
        <v>0</v>
      </c>
      <c r="P3070" s="181"/>
      <c r="Q3070" s="199"/>
      <c r="R3070" s="197" t="str">
        <f t="shared" si="1125"/>
        <v/>
      </c>
      <c r="S3070" s="197" t="str">
        <f t="shared" si="1127"/>
        <v/>
      </c>
    </row>
    <row r="3071" spans="1:19" hidden="1">
      <c r="A3071" s="200" t="s">
        <v>3357</v>
      </c>
      <c r="B3071" s="205"/>
      <c r="C3071" s="127" t="s">
        <v>3358</v>
      </c>
      <c r="D3071" s="121"/>
      <c r="E3071" s="122"/>
      <c r="F3071" s="123"/>
      <c r="G3071" s="253"/>
      <c r="H3071" s="253"/>
      <c r="I3071" s="254"/>
      <c r="J3071" s="255"/>
      <c r="K3071" s="179"/>
      <c r="L3071" s="253"/>
      <c r="M3071" s="253"/>
      <c r="N3071" s="254"/>
      <c r="O3071" s="255"/>
      <c r="P3071" s="181"/>
      <c r="Q3071" s="198" t="str">
        <f>IF(OR(SUM(J3072:J3087)&gt;0,SUM(O3072:O3087)&gt;0),"xx","")</f>
        <v/>
      </c>
      <c r="R3071" s="197" t="str">
        <f t="shared" si="1125"/>
        <v/>
      </c>
      <c r="S3071" s="197" t="str">
        <f t="shared" si="1127"/>
        <v/>
      </c>
    </row>
    <row r="3072" spans="1:19" hidden="1">
      <c r="A3072" s="200">
        <v>97599</v>
      </c>
      <c r="B3072" s="205" t="s">
        <v>230</v>
      </c>
      <c r="C3072" s="127" t="s">
        <v>3359</v>
      </c>
      <c r="D3072" s="121" t="s">
        <v>274</v>
      </c>
      <c r="E3072" s="122">
        <v>37.56</v>
      </c>
      <c r="F3072" s="123">
        <f t="shared" ref="F3072:F3087" si="1206">IF(E3072=0,0,ROUND(E3072*(1+E$10)*(1-E$11),2))</f>
        <v>45.28</v>
      </c>
      <c r="G3072" s="206"/>
      <c r="H3072" s="183"/>
      <c r="I3072" s="182">
        <f t="shared" ref="I3072:I3087" si="1207">IF(ISBLANK(E3072),0,ROUND(F3072*G3072,2))</f>
        <v>0</v>
      </c>
      <c r="J3072" s="182">
        <f t="shared" ref="J3072:J3087" si="1208">IF(ISBLANK(G3072),0,ROUND(G3072*H3072,2))</f>
        <v>0</v>
      </c>
      <c r="K3072" s="179"/>
      <c r="L3072" s="183">
        <f t="shared" ref="L3072:M3087" si="1209">G3072</f>
        <v>0</v>
      </c>
      <c r="M3072" s="183">
        <f t="shared" si="1209"/>
        <v>0</v>
      </c>
      <c r="N3072" s="184">
        <f t="shared" ref="N3072:N3087" si="1210">IF(ISBLANK(E3072),0,ROUND(F3072*L3072,2))</f>
        <v>0</v>
      </c>
      <c r="O3072" s="184">
        <f t="shared" ref="O3072:O3087" si="1211">IF(ISBLANK(L3072),0,ROUND(L3072*M3072,2))</f>
        <v>0</v>
      </c>
      <c r="P3072" s="181"/>
      <c r="Q3072" s="199"/>
      <c r="R3072" s="197" t="str">
        <f t="shared" si="1125"/>
        <v/>
      </c>
      <c r="S3072" s="197" t="str">
        <f t="shared" si="1127"/>
        <v/>
      </c>
    </row>
    <row r="3073" spans="1:19" ht="25.5" hidden="1">
      <c r="A3073" s="200">
        <v>97583</v>
      </c>
      <c r="B3073" s="205" t="s">
        <v>230</v>
      </c>
      <c r="C3073" s="127" t="s">
        <v>3360</v>
      </c>
      <c r="D3073" s="121" t="s">
        <v>274</v>
      </c>
      <c r="E3073" s="122">
        <v>44.82</v>
      </c>
      <c r="F3073" s="123">
        <f t="shared" si="1206"/>
        <v>54.03</v>
      </c>
      <c r="G3073" s="206"/>
      <c r="H3073" s="183"/>
      <c r="I3073" s="182">
        <f t="shared" si="1207"/>
        <v>0</v>
      </c>
      <c r="J3073" s="182">
        <f t="shared" si="1208"/>
        <v>0</v>
      </c>
      <c r="K3073" s="179"/>
      <c r="L3073" s="183">
        <f t="shared" si="1209"/>
        <v>0</v>
      </c>
      <c r="M3073" s="183">
        <f t="shared" si="1209"/>
        <v>0</v>
      </c>
      <c r="N3073" s="184">
        <f t="shared" si="1210"/>
        <v>0</v>
      </c>
      <c r="O3073" s="184">
        <f t="shared" si="1211"/>
        <v>0</v>
      </c>
      <c r="P3073" s="181"/>
      <c r="Q3073" s="199"/>
      <c r="R3073" s="197" t="str">
        <f t="shared" si="1125"/>
        <v/>
      </c>
      <c r="S3073" s="197" t="str">
        <f t="shared" si="1127"/>
        <v/>
      </c>
    </row>
    <row r="3074" spans="1:19" ht="25.5" hidden="1">
      <c r="A3074" s="200">
        <v>97584</v>
      </c>
      <c r="B3074" s="205" t="s">
        <v>230</v>
      </c>
      <c r="C3074" s="127" t="s">
        <v>3361</v>
      </c>
      <c r="D3074" s="121" t="s">
        <v>274</v>
      </c>
      <c r="E3074" s="122">
        <v>60.97</v>
      </c>
      <c r="F3074" s="123">
        <f t="shared" si="1206"/>
        <v>73.510000000000005</v>
      </c>
      <c r="G3074" s="206"/>
      <c r="H3074" s="183"/>
      <c r="I3074" s="182">
        <f t="shared" si="1207"/>
        <v>0</v>
      </c>
      <c r="J3074" s="182">
        <f t="shared" si="1208"/>
        <v>0</v>
      </c>
      <c r="K3074" s="179"/>
      <c r="L3074" s="183">
        <f t="shared" si="1209"/>
        <v>0</v>
      </c>
      <c r="M3074" s="183">
        <f t="shared" si="1209"/>
        <v>0</v>
      </c>
      <c r="N3074" s="184">
        <f t="shared" si="1210"/>
        <v>0</v>
      </c>
      <c r="O3074" s="184">
        <f t="shared" si="1211"/>
        <v>0</v>
      </c>
      <c r="P3074" s="181"/>
      <c r="Q3074" s="199"/>
      <c r="R3074" s="197" t="str">
        <f t="shared" si="1125"/>
        <v/>
      </c>
      <c r="S3074" s="197" t="str">
        <f t="shared" si="1127"/>
        <v/>
      </c>
    </row>
    <row r="3075" spans="1:19" ht="25.5" hidden="1">
      <c r="A3075" s="200">
        <v>97585</v>
      </c>
      <c r="B3075" s="205" t="s">
        <v>230</v>
      </c>
      <c r="C3075" s="127" t="s">
        <v>3362</v>
      </c>
      <c r="D3075" s="121" t="s">
        <v>274</v>
      </c>
      <c r="E3075" s="122">
        <v>61.12</v>
      </c>
      <c r="F3075" s="123">
        <f t="shared" si="1206"/>
        <v>73.69</v>
      </c>
      <c r="G3075" s="206"/>
      <c r="H3075" s="183"/>
      <c r="I3075" s="182">
        <f t="shared" si="1207"/>
        <v>0</v>
      </c>
      <c r="J3075" s="182">
        <f t="shared" si="1208"/>
        <v>0</v>
      </c>
      <c r="K3075" s="179"/>
      <c r="L3075" s="183">
        <f t="shared" si="1209"/>
        <v>0</v>
      </c>
      <c r="M3075" s="183">
        <f t="shared" si="1209"/>
        <v>0</v>
      </c>
      <c r="N3075" s="184">
        <f t="shared" si="1210"/>
        <v>0</v>
      </c>
      <c r="O3075" s="184">
        <f t="shared" si="1211"/>
        <v>0</v>
      </c>
      <c r="P3075" s="181"/>
      <c r="Q3075" s="199"/>
      <c r="R3075" s="197" t="str">
        <f t="shared" si="1125"/>
        <v/>
      </c>
      <c r="S3075" s="197" t="str">
        <f t="shared" si="1127"/>
        <v/>
      </c>
    </row>
    <row r="3076" spans="1:19" ht="25.5" hidden="1">
      <c r="A3076" s="200">
        <v>97586</v>
      </c>
      <c r="B3076" s="205" t="s">
        <v>230</v>
      </c>
      <c r="C3076" s="127" t="s">
        <v>3363</v>
      </c>
      <c r="D3076" s="121" t="s">
        <v>274</v>
      </c>
      <c r="E3076" s="122">
        <v>80.61</v>
      </c>
      <c r="F3076" s="123">
        <f t="shared" si="1206"/>
        <v>97.18</v>
      </c>
      <c r="G3076" s="206"/>
      <c r="H3076" s="183"/>
      <c r="I3076" s="182">
        <f t="shared" si="1207"/>
        <v>0</v>
      </c>
      <c r="J3076" s="182">
        <f t="shared" si="1208"/>
        <v>0</v>
      </c>
      <c r="K3076" s="179"/>
      <c r="L3076" s="183">
        <f t="shared" si="1209"/>
        <v>0</v>
      </c>
      <c r="M3076" s="183">
        <f t="shared" si="1209"/>
        <v>0</v>
      </c>
      <c r="N3076" s="184">
        <f t="shared" si="1210"/>
        <v>0</v>
      </c>
      <c r="O3076" s="184">
        <f t="shared" si="1211"/>
        <v>0</v>
      </c>
      <c r="P3076" s="181"/>
      <c r="Q3076" s="199"/>
      <c r="R3076" s="197" t="str">
        <f t="shared" si="1125"/>
        <v/>
      </c>
      <c r="S3076" s="197" t="str">
        <f t="shared" si="1127"/>
        <v/>
      </c>
    </row>
    <row r="3077" spans="1:19" ht="25.5" hidden="1">
      <c r="A3077" s="200">
        <v>97587</v>
      </c>
      <c r="B3077" s="205" t="s">
        <v>230</v>
      </c>
      <c r="C3077" s="127" t="s">
        <v>3364</v>
      </c>
      <c r="D3077" s="121" t="s">
        <v>274</v>
      </c>
      <c r="E3077" s="122">
        <v>137.83000000000001</v>
      </c>
      <c r="F3077" s="123">
        <f t="shared" si="1206"/>
        <v>166.17</v>
      </c>
      <c r="G3077" s="206"/>
      <c r="H3077" s="183"/>
      <c r="I3077" s="182">
        <f t="shared" si="1207"/>
        <v>0</v>
      </c>
      <c r="J3077" s="182">
        <f t="shared" si="1208"/>
        <v>0</v>
      </c>
      <c r="K3077" s="179"/>
      <c r="L3077" s="183">
        <f t="shared" si="1209"/>
        <v>0</v>
      </c>
      <c r="M3077" s="183">
        <f t="shared" si="1209"/>
        <v>0</v>
      </c>
      <c r="N3077" s="184">
        <f t="shared" si="1210"/>
        <v>0</v>
      </c>
      <c r="O3077" s="184">
        <f t="shared" si="1211"/>
        <v>0</v>
      </c>
      <c r="P3077" s="181"/>
      <c r="Q3077" s="199"/>
      <c r="R3077" s="197" t="str">
        <f t="shared" si="1125"/>
        <v/>
      </c>
      <c r="S3077" s="197" t="str">
        <f t="shared" si="1127"/>
        <v/>
      </c>
    </row>
    <row r="3078" spans="1:19" ht="25.5" hidden="1">
      <c r="A3078" s="200" t="s">
        <v>3365</v>
      </c>
      <c r="B3078" s="205" t="s">
        <v>230</v>
      </c>
      <c r="C3078" s="127" t="s">
        <v>3366</v>
      </c>
      <c r="D3078" s="121" t="s">
        <v>274</v>
      </c>
      <c r="E3078" s="122">
        <v>142.03</v>
      </c>
      <c r="F3078" s="123">
        <f t="shared" si="1206"/>
        <v>171.23</v>
      </c>
      <c r="G3078" s="206"/>
      <c r="H3078" s="183"/>
      <c r="I3078" s="182">
        <f t="shared" si="1207"/>
        <v>0</v>
      </c>
      <c r="J3078" s="182">
        <f t="shared" si="1208"/>
        <v>0</v>
      </c>
      <c r="K3078" s="179"/>
      <c r="L3078" s="183">
        <f t="shared" si="1209"/>
        <v>0</v>
      </c>
      <c r="M3078" s="183">
        <f t="shared" si="1209"/>
        <v>0</v>
      </c>
      <c r="N3078" s="184">
        <f t="shared" si="1210"/>
        <v>0</v>
      </c>
      <c r="O3078" s="184">
        <f t="shared" si="1211"/>
        <v>0</v>
      </c>
      <c r="P3078" s="181"/>
      <c r="Q3078" s="199"/>
      <c r="R3078" s="197" t="str">
        <f t="shared" si="1125"/>
        <v/>
      </c>
      <c r="S3078" s="197" t="str">
        <f t="shared" si="1127"/>
        <v/>
      </c>
    </row>
    <row r="3079" spans="1:19" ht="25.5" hidden="1">
      <c r="A3079" s="200" t="s">
        <v>3367</v>
      </c>
      <c r="B3079" s="205" t="s">
        <v>230</v>
      </c>
      <c r="C3079" s="127" t="s">
        <v>3368</v>
      </c>
      <c r="D3079" s="121" t="s">
        <v>274</v>
      </c>
      <c r="E3079" s="122">
        <v>186.99</v>
      </c>
      <c r="F3079" s="123">
        <f t="shared" si="1206"/>
        <v>225.44</v>
      </c>
      <c r="G3079" s="206"/>
      <c r="H3079" s="183"/>
      <c r="I3079" s="182">
        <f t="shared" si="1207"/>
        <v>0</v>
      </c>
      <c r="J3079" s="182">
        <f t="shared" si="1208"/>
        <v>0</v>
      </c>
      <c r="K3079" s="179"/>
      <c r="L3079" s="183">
        <f t="shared" si="1209"/>
        <v>0</v>
      </c>
      <c r="M3079" s="183">
        <f t="shared" si="1209"/>
        <v>0</v>
      </c>
      <c r="N3079" s="184">
        <f t="shared" si="1210"/>
        <v>0</v>
      </c>
      <c r="O3079" s="184">
        <f t="shared" si="1211"/>
        <v>0</v>
      </c>
      <c r="P3079" s="181"/>
      <c r="Q3079" s="199"/>
      <c r="R3079" s="197" t="str">
        <f t="shared" si="1125"/>
        <v/>
      </c>
      <c r="S3079" s="197" t="str">
        <f t="shared" si="1127"/>
        <v/>
      </c>
    </row>
    <row r="3080" spans="1:19" ht="25.5" hidden="1">
      <c r="A3080" s="200" t="s">
        <v>3369</v>
      </c>
      <c r="B3080" s="205" t="s">
        <v>230</v>
      </c>
      <c r="C3080" s="127" t="s">
        <v>3370</v>
      </c>
      <c r="D3080" s="121" t="s">
        <v>274</v>
      </c>
      <c r="E3080" s="122">
        <v>53.91</v>
      </c>
      <c r="F3080" s="123">
        <f t="shared" si="1206"/>
        <v>64.989999999999995</v>
      </c>
      <c r="G3080" s="206"/>
      <c r="H3080" s="183"/>
      <c r="I3080" s="182">
        <f t="shared" si="1207"/>
        <v>0</v>
      </c>
      <c r="J3080" s="182">
        <f t="shared" si="1208"/>
        <v>0</v>
      </c>
      <c r="K3080" s="179"/>
      <c r="L3080" s="183">
        <f t="shared" si="1209"/>
        <v>0</v>
      </c>
      <c r="M3080" s="183">
        <f t="shared" si="1209"/>
        <v>0</v>
      </c>
      <c r="N3080" s="184">
        <f t="shared" si="1210"/>
        <v>0</v>
      </c>
      <c r="O3080" s="184">
        <f t="shared" si="1211"/>
        <v>0</v>
      </c>
      <c r="P3080" s="181"/>
      <c r="Q3080" s="199"/>
      <c r="R3080" s="197" t="str">
        <f t="shared" si="1125"/>
        <v/>
      </c>
      <c r="S3080" s="197" t="str">
        <f t="shared" si="1127"/>
        <v/>
      </c>
    </row>
    <row r="3081" spans="1:19" ht="25.5" hidden="1">
      <c r="A3081" s="200">
        <v>97589</v>
      </c>
      <c r="B3081" s="205" t="s">
        <v>230</v>
      </c>
      <c r="C3081" s="127" t="s">
        <v>3371</v>
      </c>
      <c r="D3081" s="121" t="s">
        <v>274</v>
      </c>
      <c r="E3081" s="122">
        <v>31.22</v>
      </c>
      <c r="F3081" s="123">
        <f t="shared" si="1206"/>
        <v>37.64</v>
      </c>
      <c r="G3081" s="206"/>
      <c r="H3081" s="183"/>
      <c r="I3081" s="182">
        <f t="shared" si="1207"/>
        <v>0</v>
      </c>
      <c r="J3081" s="182">
        <f t="shared" si="1208"/>
        <v>0</v>
      </c>
      <c r="K3081" s="179"/>
      <c r="L3081" s="183">
        <f t="shared" si="1209"/>
        <v>0</v>
      </c>
      <c r="M3081" s="183">
        <f t="shared" si="1209"/>
        <v>0</v>
      </c>
      <c r="N3081" s="184">
        <f t="shared" si="1210"/>
        <v>0</v>
      </c>
      <c r="O3081" s="184">
        <f t="shared" si="1211"/>
        <v>0</v>
      </c>
      <c r="P3081" s="181"/>
      <c r="Q3081" s="199"/>
      <c r="R3081" s="197" t="str">
        <f t="shared" si="1125"/>
        <v/>
      </c>
      <c r="S3081" s="197" t="str">
        <f t="shared" si="1127"/>
        <v/>
      </c>
    </row>
    <row r="3082" spans="1:19" ht="25.5" hidden="1">
      <c r="A3082" s="200">
        <v>97590</v>
      </c>
      <c r="B3082" s="205" t="s">
        <v>230</v>
      </c>
      <c r="C3082" s="127" t="s">
        <v>3372</v>
      </c>
      <c r="D3082" s="121" t="s">
        <v>274</v>
      </c>
      <c r="E3082" s="122">
        <v>58.16</v>
      </c>
      <c r="F3082" s="123">
        <f t="shared" si="1206"/>
        <v>70.12</v>
      </c>
      <c r="G3082" s="206"/>
      <c r="H3082" s="183"/>
      <c r="I3082" s="182">
        <f t="shared" si="1207"/>
        <v>0</v>
      </c>
      <c r="J3082" s="182">
        <f t="shared" si="1208"/>
        <v>0</v>
      </c>
      <c r="K3082" s="179"/>
      <c r="L3082" s="183">
        <f t="shared" si="1209"/>
        <v>0</v>
      </c>
      <c r="M3082" s="183">
        <f t="shared" si="1209"/>
        <v>0</v>
      </c>
      <c r="N3082" s="184">
        <f t="shared" si="1210"/>
        <v>0</v>
      </c>
      <c r="O3082" s="184">
        <f t="shared" si="1211"/>
        <v>0</v>
      </c>
      <c r="P3082" s="181"/>
      <c r="Q3082" s="199"/>
      <c r="R3082" s="197" t="str">
        <f t="shared" si="1125"/>
        <v/>
      </c>
      <c r="S3082" s="197" t="str">
        <f t="shared" si="1127"/>
        <v/>
      </c>
    </row>
    <row r="3083" spans="1:19" ht="25.5" hidden="1">
      <c r="A3083" s="200">
        <v>97591</v>
      </c>
      <c r="B3083" s="205" t="s">
        <v>230</v>
      </c>
      <c r="C3083" s="127" t="s">
        <v>3373</v>
      </c>
      <c r="D3083" s="121" t="s">
        <v>274</v>
      </c>
      <c r="E3083" s="122">
        <v>79.64</v>
      </c>
      <c r="F3083" s="123">
        <f t="shared" si="1206"/>
        <v>96.01</v>
      </c>
      <c r="G3083" s="206"/>
      <c r="H3083" s="183"/>
      <c r="I3083" s="182">
        <f t="shared" si="1207"/>
        <v>0</v>
      </c>
      <c r="J3083" s="182">
        <f t="shared" si="1208"/>
        <v>0</v>
      </c>
      <c r="K3083" s="179"/>
      <c r="L3083" s="183">
        <f t="shared" si="1209"/>
        <v>0</v>
      </c>
      <c r="M3083" s="183">
        <f t="shared" si="1209"/>
        <v>0</v>
      </c>
      <c r="N3083" s="184">
        <f t="shared" si="1210"/>
        <v>0</v>
      </c>
      <c r="O3083" s="184">
        <f t="shared" si="1211"/>
        <v>0</v>
      </c>
      <c r="P3083" s="181"/>
      <c r="Q3083" s="199"/>
      <c r="R3083" s="197" t="str">
        <f t="shared" si="1125"/>
        <v/>
      </c>
      <c r="S3083" s="197" t="str">
        <f t="shared" si="1127"/>
        <v/>
      </c>
    </row>
    <row r="3084" spans="1:19" ht="25.5" hidden="1">
      <c r="A3084" s="200">
        <v>97592</v>
      </c>
      <c r="B3084" s="205" t="s">
        <v>230</v>
      </c>
      <c r="C3084" s="127" t="s">
        <v>3374</v>
      </c>
      <c r="D3084" s="121" t="s">
        <v>274</v>
      </c>
      <c r="E3084" s="122">
        <v>99.25</v>
      </c>
      <c r="F3084" s="123">
        <f t="shared" si="1206"/>
        <v>119.66</v>
      </c>
      <c r="G3084" s="206"/>
      <c r="H3084" s="183"/>
      <c r="I3084" s="182">
        <f t="shared" si="1207"/>
        <v>0</v>
      </c>
      <c r="J3084" s="182">
        <f t="shared" si="1208"/>
        <v>0</v>
      </c>
      <c r="K3084" s="179"/>
      <c r="L3084" s="183">
        <f t="shared" si="1209"/>
        <v>0</v>
      </c>
      <c r="M3084" s="183">
        <f t="shared" si="1209"/>
        <v>0</v>
      </c>
      <c r="N3084" s="184">
        <f t="shared" si="1210"/>
        <v>0</v>
      </c>
      <c r="O3084" s="184">
        <f t="shared" si="1211"/>
        <v>0</v>
      </c>
      <c r="P3084" s="181"/>
      <c r="Q3084" s="199"/>
      <c r="R3084" s="197" t="str">
        <f t="shared" si="1125"/>
        <v/>
      </c>
      <c r="S3084" s="197" t="str">
        <f t="shared" si="1127"/>
        <v/>
      </c>
    </row>
    <row r="3085" spans="1:19" ht="25.5" hidden="1">
      <c r="A3085" s="200">
        <v>97593</v>
      </c>
      <c r="B3085" s="205" t="s">
        <v>230</v>
      </c>
      <c r="C3085" s="127" t="s">
        <v>3375</v>
      </c>
      <c r="D3085" s="121" t="s">
        <v>274</v>
      </c>
      <c r="E3085" s="122">
        <v>77.77</v>
      </c>
      <c r="F3085" s="123">
        <f t="shared" si="1206"/>
        <v>93.76</v>
      </c>
      <c r="G3085" s="206"/>
      <c r="H3085" s="183"/>
      <c r="I3085" s="182">
        <f t="shared" si="1207"/>
        <v>0</v>
      </c>
      <c r="J3085" s="182">
        <f t="shared" si="1208"/>
        <v>0</v>
      </c>
      <c r="K3085" s="179"/>
      <c r="L3085" s="183">
        <f t="shared" si="1209"/>
        <v>0</v>
      </c>
      <c r="M3085" s="183">
        <f t="shared" si="1209"/>
        <v>0</v>
      </c>
      <c r="N3085" s="184">
        <f t="shared" si="1210"/>
        <v>0</v>
      </c>
      <c r="O3085" s="184">
        <f t="shared" si="1211"/>
        <v>0</v>
      </c>
      <c r="P3085" s="181"/>
      <c r="Q3085" s="199"/>
      <c r="R3085" s="197" t="str">
        <f t="shared" si="1125"/>
        <v/>
      </c>
      <c r="S3085" s="197" t="str">
        <f t="shared" si="1127"/>
        <v/>
      </c>
    </row>
    <row r="3086" spans="1:19" ht="25.5" hidden="1">
      <c r="A3086" s="200">
        <v>97594</v>
      </c>
      <c r="B3086" s="205" t="s">
        <v>230</v>
      </c>
      <c r="C3086" s="127" t="s">
        <v>3376</v>
      </c>
      <c r="D3086" s="121" t="s">
        <v>274</v>
      </c>
      <c r="E3086" s="122">
        <v>78.62</v>
      </c>
      <c r="F3086" s="123">
        <f t="shared" si="1206"/>
        <v>94.78</v>
      </c>
      <c r="G3086" s="206"/>
      <c r="H3086" s="183"/>
      <c r="I3086" s="182">
        <f t="shared" si="1207"/>
        <v>0</v>
      </c>
      <c r="J3086" s="182">
        <f t="shared" si="1208"/>
        <v>0</v>
      </c>
      <c r="K3086" s="179"/>
      <c r="L3086" s="183">
        <f t="shared" si="1209"/>
        <v>0</v>
      </c>
      <c r="M3086" s="183">
        <f t="shared" si="1209"/>
        <v>0</v>
      </c>
      <c r="N3086" s="184">
        <f t="shared" si="1210"/>
        <v>0</v>
      </c>
      <c r="O3086" s="184">
        <f t="shared" si="1211"/>
        <v>0</v>
      </c>
      <c r="P3086" s="181"/>
      <c r="Q3086" s="199"/>
      <c r="R3086" s="197" t="str">
        <f t="shared" si="1125"/>
        <v/>
      </c>
      <c r="S3086" s="197" t="str">
        <f t="shared" si="1127"/>
        <v/>
      </c>
    </row>
    <row r="3087" spans="1:19" ht="25.5" hidden="1">
      <c r="A3087" s="200">
        <v>83479</v>
      </c>
      <c r="B3087" s="205" t="s">
        <v>230</v>
      </c>
      <c r="C3087" s="127" t="s">
        <v>3377</v>
      </c>
      <c r="D3087" s="121" t="s">
        <v>274</v>
      </c>
      <c r="E3087" s="122">
        <v>109.34</v>
      </c>
      <c r="F3087" s="123">
        <f t="shared" si="1206"/>
        <v>131.82</v>
      </c>
      <c r="G3087" s="206"/>
      <c r="H3087" s="183"/>
      <c r="I3087" s="182">
        <f t="shared" si="1207"/>
        <v>0</v>
      </c>
      <c r="J3087" s="182">
        <f t="shared" si="1208"/>
        <v>0</v>
      </c>
      <c r="K3087" s="179"/>
      <c r="L3087" s="183">
        <f t="shared" si="1209"/>
        <v>0</v>
      </c>
      <c r="M3087" s="183">
        <f t="shared" si="1209"/>
        <v>0</v>
      </c>
      <c r="N3087" s="184">
        <f t="shared" si="1210"/>
        <v>0</v>
      </c>
      <c r="O3087" s="184">
        <f t="shared" si="1211"/>
        <v>0</v>
      </c>
      <c r="P3087" s="181"/>
      <c r="Q3087" s="199"/>
      <c r="R3087" s="197" t="str">
        <f t="shared" si="1125"/>
        <v/>
      </c>
      <c r="S3087" s="197" t="str">
        <f t="shared" si="1127"/>
        <v/>
      </c>
    </row>
    <row r="3088" spans="1:19" hidden="1">
      <c r="A3088" s="200" t="s">
        <v>3378</v>
      </c>
      <c r="B3088" s="205"/>
      <c r="C3088" s="127" t="s">
        <v>3379</v>
      </c>
      <c r="D3088" s="121"/>
      <c r="E3088" s="122"/>
      <c r="F3088" s="123"/>
      <c r="G3088" s="253"/>
      <c r="H3088" s="253"/>
      <c r="I3088" s="254"/>
      <c r="J3088" s="255"/>
      <c r="K3088" s="179"/>
      <c r="L3088" s="253"/>
      <c r="M3088" s="253"/>
      <c r="N3088" s="254"/>
      <c r="O3088" s="255"/>
      <c r="P3088" s="181"/>
      <c r="Q3088" s="198" t="str">
        <f>IF(OR(SUM(J3089:J3091)&gt;0,SUM(O3089:O3091)&gt;0),"xx","")</f>
        <v/>
      </c>
      <c r="R3088" s="197" t="str">
        <f t="shared" si="1125"/>
        <v/>
      </c>
      <c r="S3088" s="197" t="str">
        <f t="shared" si="1127"/>
        <v/>
      </c>
    </row>
    <row r="3089" spans="1:19" ht="25.5" hidden="1">
      <c r="A3089" s="200">
        <v>97600</v>
      </c>
      <c r="B3089" s="205" t="s">
        <v>230</v>
      </c>
      <c r="C3089" s="127" t="s">
        <v>3380</v>
      </c>
      <c r="D3089" s="121" t="s">
        <v>274</v>
      </c>
      <c r="E3089" s="122">
        <v>208.41</v>
      </c>
      <c r="F3089" s="123">
        <f>IF(E3089=0,0,ROUND(E3089*(1+E$10)*(1-E$11),2))</f>
        <v>251.26</v>
      </c>
      <c r="G3089" s="206"/>
      <c r="H3089" s="183"/>
      <c r="I3089" s="182">
        <f t="shared" ref="I3089:I3091" si="1212">IF(ISBLANK(E3089),0,ROUND(F3089*G3089,2))</f>
        <v>0</v>
      </c>
      <c r="J3089" s="182">
        <f t="shared" ref="J3089:J3091" si="1213">IF(ISBLANK(G3089),0,ROUND(G3089*H3089,2))</f>
        <v>0</v>
      </c>
      <c r="K3089" s="179"/>
      <c r="L3089" s="183">
        <f t="shared" ref="L3089:M3091" si="1214">G3089</f>
        <v>0</v>
      </c>
      <c r="M3089" s="183">
        <f t="shared" si="1214"/>
        <v>0</v>
      </c>
      <c r="N3089" s="184">
        <f t="shared" ref="N3089:N3091" si="1215">IF(ISBLANK(E3089),0,ROUND(F3089*L3089,2))</f>
        <v>0</v>
      </c>
      <c r="O3089" s="184">
        <f t="shared" ref="O3089:O3091" si="1216">IF(ISBLANK(L3089),0,ROUND(L3089*M3089,2))</f>
        <v>0</v>
      </c>
      <c r="P3089" s="181"/>
      <c r="Q3089" s="199"/>
      <c r="R3089" s="197" t="str">
        <f t="shared" si="1125"/>
        <v/>
      </c>
      <c r="S3089" s="197" t="str">
        <f t="shared" si="1127"/>
        <v/>
      </c>
    </row>
    <row r="3090" spans="1:19" ht="25.5" hidden="1">
      <c r="A3090" s="200">
        <v>97601</v>
      </c>
      <c r="B3090" s="205" t="s">
        <v>230</v>
      </c>
      <c r="C3090" s="127" t="s">
        <v>3381</v>
      </c>
      <c r="D3090" s="121" t="s">
        <v>274</v>
      </c>
      <c r="E3090" s="122">
        <v>223.59</v>
      </c>
      <c r="F3090" s="123">
        <f>IF(E3090=0,0,ROUND(E3090*(1+E$10)*(1-E$11),2))</f>
        <v>269.56</v>
      </c>
      <c r="G3090" s="206"/>
      <c r="H3090" s="183"/>
      <c r="I3090" s="182">
        <f t="shared" si="1212"/>
        <v>0</v>
      </c>
      <c r="J3090" s="182">
        <f t="shared" si="1213"/>
        <v>0</v>
      </c>
      <c r="K3090" s="179"/>
      <c r="L3090" s="183">
        <f t="shared" si="1214"/>
        <v>0</v>
      </c>
      <c r="M3090" s="183">
        <f t="shared" si="1214"/>
        <v>0</v>
      </c>
      <c r="N3090" s="184">
        <f t="shared" si="1215"/>
        <v>0</v>
      </c>
      <c r="O3090" s="184">
        <f t="shared" si="1216"/>
        <v>0</v>
      </c>
      <c r="P3090" s="181"/>
      <c r="Q3090" s="199"/>
      <c r="R3090" s="197" t="str">
        <f t="shared" si="1125"/>
        <v/>
      </c>
      <c r="S3090" s="197" t="str">
        <f t="shared" si="1127"/>
        <v/>
      </c>
    </row>
    <row r="3091" spans="1:19" hidden="1">
      <c r="A3091" s="200" t="s">
        <v>3382</v>
      </c>
      <c r="B3091" s="205" t="s">
        <v>230</v>
      </c>
      <c r="C3091" s="127" t="s">
        <v>3383</v>
      </c>
      <c r="D3091" s="121" t="s">
        <v>274</v>
      </c>
      <c r="E3091" s="122">
        <v>285.58</v>
      </c>
      <c r="F3091" s="123">
        <f>IF(E3091=0,0,ROUND(E3091*(1+E$10)*(1-E$11),2))</f>
        <v>344.3</v>
      </c>
      <c r="G3091" s="206"/>
      <c r="H3091" s="183"/>
      <c r="I3091" s="182">
        <f t="shared" si="1212"/>
        <v>0</v>
      </c>
      <c r="J3091" s="182">
        <f t="shared" si="1213"/>
        <v>0</v>
      </c>
      <c r="K3091" s="179"/>
      <c r="L3091" s="183">
        <f t="shared" si="1214"/>
        <v>0</v>
      </c>
      <c r="M3091" s="183">
        <f t="shared" si="1214"/>
        <v>0</v>
      </c>
      <c r="N3091" s="184">
        <f t="shared" si="1215"/>
        <v>0</v>
      </c>
      <c r="O3091" s="184">
        <f t="shared" si="1216"/>
        <v>0</v>
      </c>
      <c r="P3091" s="181"/>
      <c r="Q3091" s="199"/>
      <c r="R3091" s="197" t="str">
        <f t="shared" si="1125"/>
        <v/>
      </c>
      <c r="S3091" s="197" t="str">
        <f t="shared" si="1127"/>
        <v/>
      </c>
    </row>
    <row r="3092" spans="1:19" hidden="1">
      <c r="A3092" s="200" t="s">
        <v>3384</v>
      </c>
      <c r="B3092" s="205"/>
      <c r="C3092" s="127" t="s">
        <v>3385</v>
      </c>
      <c r="D3092" s="121"/>
      <c r="E3092" s="122"/>
      <c r="F3092" s="123"/>
      <c r="G3092" s="253"/>
      <c r="H3092" s="253"/>
      <c r="I3092" s="254"/>
      <c r="J3092" s="255"/>
      <c r="K3092" s="179"/>
      <c r="L3092" s="253"/>
      <c r="M3092" s="253"/>
      <c r="N3092" s="254"/>
      <c r="O3092" s="255"/>
      <c r="P3092" s="181"/>
      <c r="Q3092" s="198" t="str">
        <f>IF(OR(SUM(J3093:J3124)&gt;0,SUM(O3093:O3124)&gt;0),"xx","")</f>
        <v/>
      </c>
      <c r="R3092" s="197" t="str">
        <f t="shared" si="1125"/>
        <v/>
      </c>
      <c r="S3092" s="197" t="str">
        <f t="shared" si="1127"/>
        <v/>
      </c>
    </row>
    <row r="3093" spans="1:19" hidden="1">
      <c r="A3093" s="200" t="s">
        <v>3386</v>
      </c>
      <c r="B3093" s="205"/>
      <c r="C3093" s="127" t="s">
        <v>3387</v>
      </c>
      <c r="D3093" s="121"/>
      <c r="E3093" s="122"/>
      <c r="F3093" s="123"/>
      <c r="G3093" s="253"/>
      <c r="H3093" s="253"/>
      <c r="I3093" s="254"/>
      <c r="J3093" s="255"/>
      <c r="K3093" s="179"/>
      <c r="L3093" s="253"/>
      <c r="M3093" s="253"/>
      <c r="N3093" s="254"/>
      <c r="O3093" s="255"/>
      <c r="P3093" s="181"/>
      <c r="Q3093" s="198" t="str">
        <f>IF(OR(SUM(J3094:J3106)&gt;0,SUM(O3094:O3106)&gt;0),"xx","")</f>
        <v/>
      </c>
      <c r="R3093" s="197" t="str">
        <f>IF(Q3093="X","x",IF(Q3093="xx","x",IF(O3093&gt;0,"x","")))</f>
        <v/>
      </c>
      <c r="S3093" s="197" t="str">
        <f t="shared" si="1127"/>
        <v/>
      </c>
    </row>
    <row r="3094" spans="1:19" ht="25.5" hidden="1">
      <c r="A3094" s="200">
        <v>97611</v>
      </c>
      <c r="B3094" s="205" t="s">
        <v>230</v>
      </c>
      <c r="C3094" s="127" t="s">
        <v>3388</v>
      </c>
      <c r="D3094" s="121" t="s">
        <v>274</v>
      </c>
      <c r="E3094" s="122">
        <v>19.329999999999998</v>
      </c>
      <c r="F3094" s="123">
        <f t="shared" ref="F3094:F3106" si="1217">IF(E3094=0,0,ROUND(E3094*(1+E$10)*(1-E$11),2))</f>
        <v>23.3</v>
      </c>
      <c r="G3094" s="206"/>
      <c r="H3094" s="183"/>
      <c r="I3094" s="182">
        <f t="shared" ref="I3094:I3106" si="1218">IF(ISBLANK(E3094),0,ROUND(F3094*G3094,2))</f>
        <v>0</v>
      </c>
      <c r="J3094" s="182">
        <f t="shared" ref="J3094:J3106" si="1219">IF(ISBLANK(G3094),0,ROUND(G3094*H3094,2))</f>
        <v>0</v>
      </c>
      <c r="K3094" s="179"/>
      <c r="L3094" s="183">
        <f t="shared" ref="L3094:M3106" si="1220">G3094</f>
        <v>0</v>
      </c>
      <c r="M3094" s="183">
        <f t="shared" si="1220"/>
        <v>0</v>
      </c>
      <c r="N3094" s="184">
        <f t="shared" ref="N3094:N3106" si="1221">IF(ISBLANK(E3094),0,ROUND(F3094*L3094,2))</f>
        <v>0</v>
      </c>
      <c r="O3094" s="184">
        <f t="shared" ref="O3094:O3106" si="1222">IF(ISBLANK(L3094),0,ROUND(L3094*M3094,2))</f>
        <v>0</v>
      </c>
      <c r="P3094" s="181"/>
      <c r="Q3094" s="199"/>
      <c r="R3094" s="197" t="str">
        <f>IF(Q3094="X","x",IF(Q3094="xx","x",IF(O3094&gt;0,"x","")))</f>
        <v/>
      </c>
      <c r="S3094" s="197" t="str">
        <f>IF(Q3094="X","x",IF(Q3094="xx","x",IF(OR(J3094&gt;0,O3094&gt;0),"x","")))</f>
        <v/>
      </c>
    </row>
    <row r="3095" spans="1:19" ht="25.5" hidden="1">
      <c r="A3095" s="200">
        <v>97612</v>
      </c>
      <c r="B3095" s="205" t="s">
        <v>230</v>
      </c>
      <c r="C3095" s="127" t="s">
        <v>3389</v>
      </c>
      <c r="D3095" s="121" t="s">
        <v>274</v>
      </c>
      <c r="E3095" s="122">
        <v>21.03</v>
      </c>
      <c r="F3095" s="123">
        <f t="shared" si="1217"/>
        <v>25.35</v>
      </c>
      <c r="G3095" s="206"/>
      <c r="H3095" s="183"/>
      <c r="I3095" s="182">
        <f t="shared" si="1218"/>
        <v>0</v>
      </c>
      <c r="J3095" s="182">
        <f t="shared" si="1219"/>
        <v>0</v>
      </c>
      <c r="K3095" s="179"/>
      <c r="L3095" s="183">
        <f t="shared" si="1220"/>
        <v>0</v>
      </c>
      <c r="M3095" s="183">
        <f t="shared" si="1220"/>
        <v>0</v>
      </c>
      <c r="N3095" s="184">
        <f t="shared" si="1221"/>
        <v>0</v>
      </c>
      <c r="O3095" s="184">
        <f t="shared" si="1222"/>
        <v>0</v>
      </c>
      <c r="P3095" s="181"/>
      <c r="Q3095" s="199"/>
      <c r="R3095" s="197" t="str">
        <f t="shared" ref="R3095:R3107" si="1223">IF(Q3095="X","x",IF(Q3095="xx","x",IF(O3095&gt;0,"x","")))</f>
        <v/>
      </c>
      <c r="S3095" s="197" t="str">
        <f t="shared" ref="S3095:S3107" si="1224">IF(Q3095="X","x",IF(Q3095="xx","x",IF(OR(J3095&gt;0,O3095&gt;0),"x","")))</f>
        <v/>
      </c>
    </row>
    <row r="3096" spans="1:19" ht="25.5" hidden="1">
      <c r="A3096" s="200">
        <v>97613</v>
      </c>
      <c r="B3096" s="205" t="s">
        <v>230</v>
      </c>
      <c r="C3096" s="127" t="s">
        <v>3390</v>
      </c>
      <c r="D3096" s="121" t="s">
        <v>274</v>
      </c>
      <c r="E3096" s="122">
        <v>26.67</v>
      </c>
      <c r="F3096" s="123">
        <f t="shared" si="1217"/>
        <v>32.15</v>
      </c>
      <c r="G3096" s="206"/>
      <c r="H3096" s="183"/>
      <c r="I3096" s="182">
        <f t="shared" si="1218"/>
        <v>0</v>
      </c>
      <c r="J3096" s="182">
        <f t="shared" si="1219"/>
        <v>0</v>
      </c>
      <c r="K3096" s="179"/>
      <c r="L3096" s="183">
        <f t="shared" si="1220"/>
        <v>0</v>
      </c>
      <c r="M3096" s="183">
        <f t="shared" si="1220"/>
        <v>0</v>
      </c>
      <c r="N3096" s="184">
        <f t="shared" si="1221"/>
        <v>0</v>
      </c>
      <c r="O3096" s="184">
        <f t="shared" si="1222"/>
        <v>0</v>
      </c>
      <c r="P3096" s="181"/>
      <c r="Q3096" s="199"/>
      <c r="R3096" s="197" t="str">
        <f t="shared" si="1223"/>
        <v/>
      </c>
      <c r="S3096" s="197" t="str">
        <f t="shared" si="1224"/>
        <v/>
      </c>
    </row>
    <row r="3097" spans="1:19" ht="25.5" hidden="1">
      <c r="A3097" s="200">
        <v>97614</v>
      </c>
      <c r="B3097" s="205" t="s">
        <v>230</v>
      </c>
      <c r="C3097" s="127" t="s">
        <v>3391</v>
      </c>
      <c r="D3097" s="121" t="s">
        <v>274</v>
      </c>
      <c r="E3097" s="122">
        <v>47.05</v>
      </c>
      <c r="F3097" s="123">
        <f t="shared" si="1217"/>
        <v>56.72</v>
      </c>
      <c r="G3097" s="206"/>
      <c r="H3097" s="183"/>
      <c r="I3097" s="182">
        <f t="shared" si="1218"/>
        <v>0</v>
      </c>
      <c r="J3097" s="182">
        <f t="shared" si="1219"/>
        <v>0</v>
      </c>
      <c r="K3097" s="179"/>
      <c r="L3097" s="183">
        <f t="shared" si="1220"/>
        <v>0</v>
      </c>
      <c r="M3097" s="183">
        <f t="shared" si="1220"/>
        <v>0</v>
      </c>
      <c r="N3097" s="184">
        <f t="shared" si="1221"/>
        <v>0</v>
      </c>
      <c r="O3097" s="184">
        <f t="shared" si="1222"/>
        <v>0</v>
      </c>
      <c r="P3097" s="181"/>
      <c r="Q3097" s="199"/>
      <c r="R3097" s="197" t="str">
        <f t="shared" si="1223"/>
        <v/>
      </c>
      <c r="S3097" s="197" t="str">
        <f t="shared" si="1224"/>
        <v/>
      </c>
    </row>
    <row r="3098" spans="1:19" ht="25.5" hidden="1">
      <c r="A3098" s="200">
        <v>97615</v>
      </c>
      <c r="B3098" s="205" t="s">
        <v>230</v>
      </c>
      <c r="C3098" s="127" t="s">
        <v>3392</v>
      </c>
      <c r="D3098" s="121" t="s">
        <v>274</v>
      </c>
      <c r="E3098" s="122">
        <v>33.25</v>
      </c>
      <c r="F3098" s="123">
        <f t="shared" si="1217"/>
        <v>40.090000000000003</v>
      </c>
      <c r="G3098" s="206"/>
      <c r="H3098" s="183"/>
      <c r="I3098" s="182">
        <f t="shared" si="1218"/>
        <v>0</v>
      </c>
      <c r="J3098" s="182">
        <f t="shared" si="1219"/>
        <v>0</v>
      </c>
      <c r="K3098" s="179"/>
      <c r="L3098" s="183">
        <f t="shared" si="1220"/>
        <v>0</v>
      </c>
      <c r="M3098" s="183">
        <f t="shared" si="1220"/>
        <v>0</v>
      </c>
      <c r="N3098" s="184">
        <f t="shared" si="1221"/>
        <v>0</v>
      </c>
      <c r="O3098" s="184">
        <f t="shared" si="1222"/>
        <v>0</v>
      </c>
      <c r="P3098" s="181"/>
      <c r="Q3098" s="199"/>
      <c r="R3098" s="197" t="str">
        <f t="shared" si="1223"/>
        <v/>
      </c>
      <c r="S3098" s="197" t="str">
        <f t="shared" si="1224"/>
        <v/>
      </c>
    </row>
    <row r="3099" spans="1:19" ht="25.5" hidden="1">
      <c r="A3099" s="200">
        <v>97616</v>
      </c>
      <c r="B3099" s="205" t="s">
        <v>230</v>
      </c>
      <c r="C3099" s="127" t="s">
        <v>3393</v>
      </c>
      <c r="D3099" s="121" t="s">
        <v>274</v>
      </c>
      <c r="E3099" s="122">
        <v>37.159999999999997</v>
      </c>
      <c r="F3099" s="123">
        <f t="shared" si="1217"/>
        <v>44.8</v>
      </c>
      <c r="G3099" s="206"/>
      <c r="H3099" s="183"/>
      <c r="I3099" s="182">
        <f t="shared" si="1218"/>
        <v>0</v>
      </c>
      <c r="J3099" s="182">
        <f t="shared" si="1219"/>
        <v>0</v>
      </c>
      <c r="K3099" s="179"/>
      <c r="L3099" s="183">
        <f t="shared" si="1220"/>
        <v>0</v>
      </c>
      <c r="M3099" s="183">
        <f t="shared" si="1220"/>
        <v>0</v>
      </c>
      <c r="N3099" s="184">
        <f t="shared" si="1221"/>
        <v>0</v>
      </c>
      <c r="O3099" s="184">
        <f t="shared" si="1222"/>
        <v>0</v>
      </c>
      <c r="P3099" s="181"/>
      <c r="Q3099" s="199"/>
      <c r="R3099" s="197" t="str">
        <f t="shared" si="1223"/>
        <v/>
      </c>
      <c r="S3099" s="197" t="str">
        <f t="shared" si="1224"/>
        <v/>
      </c>
    </row>
    <row r="3100" spans="1:19" ht="25.5" hidden="1">
      <c r="A3100" s="200">
        <v>97617</v>
      </c>
      <c r="B3100" s="205" t="s">
        <v>230</v>
      </c>
      <c r="C3100" s="127" t="s">
        <v>3394</v>
      </c>
      <c r="D3100" s="121" t="s">
        <v>274</v>
      </c>
      <c r="E3100" s="122">
        <v>36.89</v>
      </c>
      <c r="F3100" s="123">
        <f t="shared" si="1217"/>
        <v>44.47</v>
      </c>
      <c r="G3100" s="206"/>
      <c r="H3100" s="183"/>
      <c r="I3100" s="182">
        <f t="shared" si="1218"/>
        <v>0</v>
      </c>
      <c r="J3100" s="182">
        <f t="shared" si="1219"/>
        <v>0</v>
      </c>
      <c r="K3100" s="179"/>
      <c r="L3100" s="183">
        <f t="shared" si="1220"/>
        <v>0</v>
      </c>
      <c r="M3100" s="183">
        <f t="shared" si="1220"/>
        <v>0</v>
      </c>
      <c r="N3100" s="184">
        <f t="shared" si="1221"/>
        <v>0</v>
      </c>
      <c r="O3100" s="184">
        <f t="shared" si="1222"/>
        <v>0</v>
      </c>
      <c r="P3100" s="181"/>
      <c r="Q3100" s="199"/>
      <c r="R3100" s="197" t="str">
        <f t="shared" si="1223"/>
        <v/>
      </c>
      <c r="S3100" s="197" t="str">
        <f t="shared" si="1224"/>
        <v/>
      </c>
    </row>
    <row r="3101" spans="1:19" ht="25.5" hidden="1">
      <c r="A3101" s="200">
        <v>97618</v>
      </c>
      <c r="B3101" s="205" t="s">
        <v>230</v>
      </c>
      <c r="C3101" s="127" t="s">
        <v>3395</v>
      </c>
      <c r="D3101" s="121" t="s">
        <v>274</v>
      </c>
      <c r="E3101" s="122">
        <v>35.630000000000003</v>
      </c>
      <c r="F3101" s="123">
        <f t="shared" si="1217"/>
        <v>42.96</v>
      </c>
      <c r="G3101" s="206"/>
      <c r="H3101" s="183"/>
      <c r="I3101" s="182">
        <f t="shared" si="1218"/>
        <v>0</v>
      </c>
      <c r="J3101" s="182">
        <f t="shared" si="1219"/>
        <v>0</v>
      </c>
      <c r="K3101" s="179"/>
      <c r="L3101" s="183">
        <f t="shared" si="1220"/>
        <v>0</v>
      </c>
      <c r="M3101" s="183">
        <f t="shared" si="1220"/>
        <v>0</v>
      </c>
      <c r="N3101" s="184">
        <f t="shared" si="1221"/>
        <v>0</v>
      </c>
      <c r="O3101" s="184">
        <f t="shared" si="1222"/>
        <v>0</v>
      </c>
      <c r="P3101" s="181"/>
      <c r="Q3101" s="199"/>
      <c r="R3101" s="197" t="str">
        <f t="shared" si="1223"/>
        <v/>
      </c>
      <c r="S3101" s="197" t="str">
        <f t="shared" si="1224"/>
        <v/>
      </c>
    </row>
    <row r="3102" spans="1:19" hidden="1">
      <c r="A3102" s="200">
        <v>83470</v>
      </c>
      <c r="B3102" s="205" t="s">
        <v>230</v>
      </c>
      <c r="C3102" s="127" t="s">
        <v>3396</v>
      </c>
      <c r="D3102" s="121" t="s">
        <v>274</v>
      </c>
      <c r="E3102" s="122">
        <v>86.26</v>
      </c>
      <c r="F3102" s="123">
        <f t="shared" si="1217"/>
        <v>104</v>
      </c>
      <c r="G3102" s="206"/>
      <c r="H3102" s="183"/>
      <c r="I3102" s="182">
        <f t="shared" si="1218"/>
        <v>0</v>
      </c>
      <c r="J3102" s="182">
        <f t="shared" si="1219"/>
        <v>0</v>
      </c>
      <c r="K3102" s="179"/>
      <c r="L3102" s="183">
        <f t="shared" si="1220"/>
        <v>0</v>
      </c>
      <c r="M3102" s="183">
        <f t="shared" si="1220"/>
        <v>0</v>
      </c>
      <c r="N3102" s="184">
        <f t="shared" si="1221"/>
        <v>0</v>
      </c>
      <c r="O3102" s="184">
        <f t="shared" si="1222"/>
        <v>0</v>
      </c>
      <c r="P3102" s="181"/>
      <c r="Q3102" s="199"/>
      <c r="R3102" s="197" t="str">
        <f t="shared" si="1223"/>
        <v/>
      </c>
      <c r="S3102" s="197" t="str">
        <f t="shared" si="1224"/>
        <v/>
      </c>
    </row>
    <row r="3103" spans="1:19" hidden="1">
      <c r="A3103" s="200">
        <v>93040</v>
      </c>
      <c r="B3103" s="205" t="s">
        <v>230</v>
      </c>
      <c r="C3103" s="127" t="s">
        <v>3397</v>
      </c>
      <c r="D3103" s="121" t="s">
        <v>274</v>
      </c>
      <c r="E3103" s="122">
        <v>13.8</v>
      </c>
      <c r="F3103" s="123">
        <f t="shared" si="1217"/>
        <v>16.64</v>
      </c>
      <c r="G3103" s="206"/>
      <c r="H3103" s="183"/>
      <c r="I3103" s="182">
        <f t="shared" si="1218"/>
        <v>0</v>
      </c>
      <c r="J3103" s="182">
        <f t="shared" si="1219"/>
        <v>0</v>
      </c>
      <c r="K3103" s="179"/>
      <c r="L3103" s="183">
        <f t="shared" si="1220"/>
        <v>0</v>
      </c>
      <c r="M3103" s="183">
        <f t="shared" si="1220"/>
        <v>0</v>
      </c>
      <c r="N3103" s="184">
        <f t="shared" si="1221"/>
        <v>0</v>
      </c>
      <c r="O3103" s="184">
        <f t="shared" si="1222"/>
        <v>0</v>
      </c>
      <c r="P3103" s="181"/>
      <c r="Q3103" s="199"/>
      <c r="R3103" s="197" t="str">
        <f t="shared" si="1223"/>
        <v/>
      </c>
      <c r="S3103" s="197" t="str">
        <f t="shared" si="1224"/>
        <v/>
      </c>
    </row>
    <row r="3104" spans="1:19" hidden="1">
      <c r="A3104" s="200">
        <v>93041</v>
      </c>
      <c r="B3104" s="205" t="s">
        <v>230</v>
      </c>
      <c r="C3104" s="127" t="s">
        <v>3398</v>
      </c>
      <c r="D3104" s="121" t="s">
        <v>274</v>
      </c>
      <c r="E3104" s="122">
        <v>85.76</v>
      </c>
      <c r="F3104" s="123">
        <f t="shared" si="1217"/>
        <v>103.39</v>
      </c>
      <c r="G3104" s="206"/>
      <c r="H3104" s="183"/>
      <c r="I3104" s="182">
        <f t="shared" si="1218"/>
        <v>0</v>
      </c>
      <c r="J3104" s="182">
        <f t="shared" si="1219"/>
        <v>0</v>
      </c>
      <c r="K3104" s="179"/>
      <c r="L3104" s="183">
        <f t="shared" si="1220"/>
        <v>0</v>
      </c>
      <c r="M3104" s="183">
        <f t="shared" si="1220"/>
        <v>0</v>
      </c>
      <c r="N3104" s="184">
        <f t="shared" si="1221"/>
        <v>0</v>
      </c>
      <c r="O3104" s="184">
        <f t="shared" si="1222"/>
        <v>0</v>
      </c>
      <c r="P3104" s="181"/>
      <c r="Q3104" s="199"/>
      <c r="R3104" s="197" t="str">
        <f t="shared" si="1223"/>
        <v/>
      </c>
      <c r="S3104" s="197" t="str">
        <f t="shared" si="1224"/>
        <v/>
      </c>
    </row>
    <row r="3105" spans="1:19" ht="25.5" hidden="1">
      <c r="A3105" s="200">
        <v>93044</v>
      </c>
      <c r="B3105" s="205" t="s">
        <v>230</v>
      </c>
      <c r="C3105" s="127" t="s">
        <v>3399</v>
      </c>
      <c r="D3105" s="121" t="s">
        <v>274</v>
      </c>
      <c r="E3105" s="122">
        <v>15.5</v>
      </c>
      <c r="F3105" s="123">
        <f t="shared" si="1217"/>
        <v>18.690000000000001</v>
      </c>
      <c r="G3105" s="206"/>
      <c r="H3105" s="183"/>
      <c r="I3105" s="182">
        <f t="shared" si="1218"/>
        <v>0</v>
      </c>
      <c r="J3105" s="182">
        <f t="shared" si="1219"/>
        <v>0</v>
      </c>
      <c r="K3105" s="179"/>
      <c r="L3105" s="183">
        <f t="shared" si="1220"/>
        <v>0</v>
      </c>
      <c r="M3105" s="183">
        <f t="shared" si="1220"/>
        <v>0</v>
      </c>
      <c r="N3105" s="184">
        <f t="shared" si="1221"/>
        <v>0</v>
      </c>
      <c r="O3105" s="184">
        <f t="shared" si="1222"/>
        <v>0</v>
      </c>
      <c r="P3105" s="181"/>
      <c r="Q3105" s="199"/>
      <c r="R3105" s="197" t="str">
        <f t="shared" si="1223"/>
        <v/>
      </c>
      <c r="S3105" s="197" t="str">
        <f t="shared" si="1224"/>
        <v/>
      </c>
    </row>
    <row r="3106" spans="1:19" hidden="1">
      <c r="A3106" s="200">
        <v>93045</v>
      </c>
      <c r="B3106" s="205" t="s">
        <v>230</v>
      </c>
      <c r="C3106" s="127" t="s">
        <v>3400</v>
      </c>
      <c r="D3106" s="121" t="s">
        <v>274</v>
      </c>
      <c r="E3106" s="122">
        <v>48.18</v>
      </c>
      <c r="F3106" s="123">
        <f t="shared" si="1217"/>
        <v>58.09</v>
      </c>
      <c r="G3106" s="206"/>
      <c r="H3106" s="183"/>
      <c r="I3106" s="182">
        <f t="shared" si="1218"/>
        <v>0</v>
      </c>
      <c r="J3106" s="182">
        <f t="shared" si="1219"/>
        <v>0</v>
      </c>
      <c r="K3106" s="179"/>
      <c r="L3106" s="183">
        <f t="shared" si="1220"/>
        <v>0</v>
      </c>
      <c r="M3106" s="183">
        <f t="shared" si="1220"/>
        <v>0</v>
      </c>
      <c r="N3106" s="184">
        <f t="shared" si="1221"/>
        <v>0</v>
      </c>
      <c r="O3106" s="184">
        <f t="shared" si="1222"/>
        <v>0</v>
      </c>
      <c r="P3106" s="181"/>
      <c r="Q3106" s="199"/>
      <c r="R3106" s="197" t="str">
        <f t="shared" si="1223"/>
        <v/>
      </c>
      <c r="S3106" s="197" t="str">
        <f t="shared" si="1224"/>
        <v/>
      </c>
    </row>
    <row r="3107" spans="1:19" hidden="1">
      <c r="A3107" s="200" t="s">
        <v>3401</v>
      </c>
      <c r="B3107" s="205"/>
      <c r="C3107" s="127" t="s">
        <v>3402</v>
      </c>
      <c r="D3107" s="121"/>
      <c r="E3107" s="122"/>
      <c r="F3107" s="123"/>
      <c r="G3107" s="253"/>
      <c r="H3107" s="253"/>
      <c r="I3107" s="254"/>
      <c r="J3107" s="255"/>
      <c r="K3107" s="179"/>
      <c r="L3107" s="253"/>
      <c r="M3107" s="253"/>
      <c r="N3107" s="254"/>
      <c r="O3107" s="255"/>
      <c r="P3107" s="181"/>
      <c r="Q3107" s="198" t="str">
        <f>IF(OR(SUM(J3108:J3113)&gt;0,SUM(O3108:O3113)&gt;0),"xx","")</f>
        <v/>
      </c>
      <c r="R3107" s="197" t="str">
        <f t="shared" si="1223"/>
        <v/>
      </c>
      <c r="S3107" s="197" t="str">
        <f t="shared" si="1224"/>
        <v/>
      </c>
    </row>
    <row r="3108" spans="1:19" hidden="1">
      <c r="A3108" s="200">
        <v>72278</v>
      </c>
      <c r="B3108" s="205" t="s">
        <v>230</v>
      </c>
      <c r="C3108" s="127" t="s">
        <v>3403</v>
      </c>
      <c r="D3108" s="121" t="s">
        <v>274</v>
      </c>
      <c r="E3108" s="122">
        <v>89.84</v>
      </c>
      <c r="F3108" s="123">
        <f t="shared" ref="F3108:F3113" si="1225">IF(E3108=0,0,ROUND(E3108*(1+E$10)*(1-E$11),2))</f>
        <v>108.31</v>
      </c>
      <c r="G3108" s="206"/>
      <c r="H3108" s="183"/>
      <c r="I3108" s="182">
        <f t="shared" ref="I3108:I3113" si="1226">IF(ISBLANK(E3108),0,ROUND(F3108*G3108,2))</f>
        <v>0</v>
      </c>
      <c r="J3108" s="182">
        <f t="shared" ref="J3108:J3113" si="1227">IF(ISBLANK(G3108),0,ROUND(G3108*H3108,2))</f>
        <v>0</v>
      </c>
      <c r="K3108" s="179"/>
      <c r="L3108" s="183">
        <f t="shared" ref="L3108:M3113" si="1228">G3108</f>
        <v>0</v>
      </c>
      <c r="M3108" s="183">
        <f t="shared" si="1228"/>
        <v>0</v>
      </c>
      <c r="N3108" s="184">
        <f t="shared" ref="N3108:N3113" si="1229">IF(ISBLANK(E3108),0,ROUND(F3108*L3108,2))</f>
        <v>0</v>
      </c>
      <c r="O3108" s="184">
        <f t="shared" ref="O3108:O3113" si="1230">IF(ISBLANK(L3108),0,ROUND(L3108*M3108,2))</f>
        <v>0</v>
      </c>
      <c r="P3108" s="181"/>
      <c r="Q3108" s="199"/>
      <c r="R3108" s="197" t="str">
        <f t="shared" ref="R3108:R3171" si="1231">IF(Q3108="X","x",IF(Q3108="xx","x",IF(O3108&gt;0,"x","")))</f>
        <v/>
      </c>
      <c r="S3108" s="197" t="str">
        <f t="shared" ref="S3108:S3171" si="1232">IF(Q3108="X","x",IF(Q3108="xx","x",IF(OR(J3108&gt;0,O3108&gt;0),"x","")))</f>
        <v/>
      </c>
    </row>
    <row r="3109" spans="1:19" hidden="1">
      <c r="A3109" s="200" t="s">
        <v>3404</v>
      </c>
      <c r="B3109" s="205" t="s">
        <v>230</v>
      </c>
      <c r="C3109" s="127" t="s">
        <v>3405</v>
      </c>
      <c r="D3109" s="121" t="s">
        <v>274</v>
      </c>
      <c r="E3109" s="122">
        <v>39.08</v>
      </c>
      <c r="F3109" s="123">
        <f t="shared" si="1225"/>
        <v>47.11</v>
      </c>
      <c r="G3109" s="206"/>
      <c r="H3109" s="183"/>
      <c r="I3109" s="182">
        <f t="shared" si="1226"/>
        <v>0</v>
      </c>
      <c r="J3109" s="182">
        <f t="shared" si="1227"/>
        <v>0</v>
      </c>
      <c r="K3109" s="179"/>
      <c r="L3109" s="183">
        <f t="shared" si="1228"/>
        <v>0</v>
      </c>
      <c r="M3109" s="183">
        <f t="shared" si="1228"/>
        <v>0</v>
      </c>
      <c r="N3109" s="184">
        <f t="shared" si="1229"/>
        <v>0</v>
      </c>
      <c r="O3109" s="184">
        <f t="shared" si="1230"/>
        <v>0</v>
      </c>
      <c r="P3109" s="181"/>
      <c r="Q3109" s="199"/>
      <c r="R3109" s="197" t="str">
        <f t="shared" si="1231"/>
        <v/>
      </c>
      <c r="S3109" s="197" t="str">
        <f t="shared" si="1232"/>
        <v/>
      </c>
    </row>
    <row r="3110" spans="1:19" hidden="1">
      <c r="A3110" s="200" t="s">
        <v>3406</v>
      </c>
      <c r="B3110" s="205" t="s">
        <v>230</v>
      </c>
      <c r="C3110" s="127" t="s">
        <v>3407</v>
      </c>
      <c r="D3110" s="121" t="s">
        <v>274</v>
      </c>
      <c r="E3110" s="122">
        <v>51.69</v>
      </c>
      <c r="F3110" s="123">
        <f t="shared" si="1225"/>
        <v>62.32</v>
      </c>
      <c r="G3110" s="206"/>
      <c r="H3110" s="183"/>
      <c r="I3110" s="182">
        <f t="shared" si="1226"/>
        <v>0</v>
      </c>
      <c r="J3110" s="182">
        <f t="shared" si="1227"/>
        <v>0</v>
      </c>
      <c r="K3110" s="179"/>
      <c r="L3110" s="183">
        <f t="shared" si="1228"/>
        <v>0</v>
      </c>
      <c r="M3110" s="183">
        <f t="shared" si="1228"/>
        <v>0</v>
      </c>
      <c r="N3110" s="184">
        <f t="shared" si="1229"/>
        <v>0</v>
      </c>
      <c r="O3110" s="184">
        <f t="shared" si="1230"/>
        <v>0</v>
      </c>
      <c r="P3110" s="181"/>
      <c r="Q3110" s="199"/>
      <c r="R3110" s="197" t="str">
        <f t="shared" si="1231"/>
        <v/>
      </c>
      <c r="S3110" s="197" t="str">
        <f t="shared" si="1232"/>
        <v/>
      </c>
    </row>
    <row r="3111" spans="1:19" hidden="1">
      <c r="A3111" s="200" t="s">
        <v>3408</v>
      </c>
      <c r="B3111" s="205" t="s">
        <v>230</v>
      </c>
      <c r="C3111" s="127" t="s">
        <v>3409</v>
      </c>
      <c r="D3111" s="121" t="s">
        <v>274</v>
      </c>
      <c r="E3111" s="122">
        <v>46.52</v>
      </c>
      <c r="F3111" s="123">
        <f t="shared" si="1225"/>
        <v>56.08</v>
      </c>
      <c r="G3111" s="206"/>
      <c r="H3111" s="183"/>
      <c r="I3111" s="182">
        <f t="shared" si="1226"/>
        <v>0</v>
      </c>
      <c r="J3111" s="182">
        <f t="shared" si="1227"/>
        <v>0</v>
      </c>
      <c r="K3111" s="179"/>
      <c r="L3111" s="183">
        <f t="shared" si="1228"/>
        <v>0</v>
      </c>
      <c r="M3111" s="183">
        <f t="shared" si="1228"/>
        <v>0</v>
      </c>
      <c r="N3111" s="184">
        <f t="shared" si="1229"/>
        <v>0</v>
      </c>
      <c r="O3111" s="184">
        <f t="shared" si="1230"/>
        <v>0</v>
      </c>
      <c r="P3111" s="181"/>
      <c r="Q3111" s="199"/>
      <c r="R3111" s="197" t="str">
        <f t="shared" si="1231"/>
        <v/>
      </c>
      <c r="S3111" s="197" t="str">
        <f t="shared" si="1232"/>
        <v/>
      </c>
    </row>
    <row r="3112" spans="1:19" hidden="1">
      <c r="A3112" s="200" t="s">
        <v>3410</v>
      </c>
      <c r="B3112" s="205" t="s">
        <v>230</v>
      </c>
      <c r="C3112" s="127" t="s">
        <v>3411</v>
      </c>
      <c r="D3112" s="121" t="s">
        <v>274</v>
      </c>
      <c r="E3112" s="122">
        <v>53.09</v>
      </c>
      <c r="F3112" s="123">
        <f t="shared" si="1225"/>
        <v>64.010000000000005</v>
      </c>
      <c r="G3112" s="206"/>
      <c r="H3112" s="183"/>
      <c r="I3112" s="182">
        <f t="shared" si="1226"/>
        <v>0</v>
      </c>
      <c r="J3112" s="182">
        <f t="shared" si="1227"/>
        <v>0</v>
      </c>
      <c r="K3112" s="179"/>
      <c r="L3112" s="183">
        <f t="shared" si="1228"/>
        <v>0</v>
      </c>
      <c r="M3112" s="183">
        <f t="shared" si="1228"/>
        <v>0</v>
      </c>
      <c r="N3112" s="184">
        <f t="shared" si="1229"/>
        <v>0</v>
      </c>
      <c r="O3112" s="184">
        <f t="shared" si="1230"/>
        <v>0</v>
      </c>
      <c r="P3112" s="181"/>
      <c r="Q3112" s="199"/>
      <c r="R3112" s="197" t="str">
        <f t="shared" si="1231"/>
        <v/>
      </c>
      <c r="S3112" s="197" t="str">
        <f t="shared" si="1232"/>
        <v/>
      </c>
    </row>
    <row r="3113" spans="1:19" hidden="1">
      <c r="A3113" s="200" t="s">
        <v>3412</v>
      </c>
      <c r="B3113" s="205" t="s">
        <v>230</v>
      </c>
      <c r="C3113" s="127" t="s">
        <v>3413</v>
      </c>
      <c r="D3113" s="121" t="s">
        <v>274</v>
      </c>
      <c r="E3113" s="122">
        <v>61.15</v>
      </c>
      <c r="F3113" s="123">
        <f t="shared" si="1225"/>
        <v>73.72</v>
      </c>
      <c r="G3113" s="206"/>
      <c r="H3113" s="183"/>
      <c r="I3113" s="182">
        <f t="shared" si="1226"/>
        <v>0</v>
      </c>
      <c r="J3113" s="182">
        <f t="shared" si="1227"/>
        <v>0</v>
      </c>
      <c r="K3113" s="179"/>
      <c r="L3113" s="183">
        <f t="shared" si="1228"/>
        <v>0</v>
      </c>
      <c r="M3113" s="183">
        <f t="shared" si="1228"/>
        <v>0</v>
      </c>
      <c r="N3113" s="184">
        <f t="shared" si="1229"/>
        <v>0</v>
      </c>
      <c r="O3113" s="184">
        <f t="shared" si="1230"/>
        <v>0</v>
      </c>
      <c r="P3113" s="181"/>
      <c r="Q3113" s="199"/>
      <c r="R3113" s="197" t="str">
        <f t="shared" si="1231"/>
        <v/>
      </c>
      <c r="S3113" s="197" t="str">
        <f t="shared" si="1232"/>
        <v/>
      </c>
    </row>
    <row r="3114" spans="1:19" hidden="1">
      <c r="A3114" s="200" t="s">
        <v>3414</v>
      </c>
      <c r="B3114" s="205"/>
      <c r="C3114" s="127" t="s">
        <v>3415</v>
      </c>
      <c r="D3114" s="121"/>
      <c r="E3114" s="122"/>
      <c r="F3114" s="123"/>
      <c r="G3114" s="253"/>
      <c r="H3114" s="253"/>
      <c r="I3114" s="254"/>
      <c r="J3114" s="255"/>
      <c r="K3114" s="179"/>
      <c r="L3114" s="253"/>
      <c r="M3114" s="253"/>
      <c r="N3114" s="254"/>
      <c r="O3114" s="255"/>
      <c r="P3114" s="181"/>
      <c r="Q3114" s="198" t="str">
        <f>IF(OR(SUM(J3115:J3117)&gt;0,SUM(O3115:O3117)&gt;0),"xx","")</f>
        <v/>
      </c>
      <c r="R3114" s="197" t="str">
        <f t="shared" si="1231"/>
        <v/>
      </c>
      <c r="S3114" s="197" t="str">
        <f t="shared" si="1232"/>
        <v/>
      </c>
    </row>
    <row r="3115" spans="1:19" hidden="1">
      <c r="A3115" s="200" t="s">
        <v>3416</v>
      </c>
      <c r="B3115" s="205" t="s">
        <v>230</v>
      </c>
      <c r="C3115" s="127" t="s">
        <v>3417</v>
      </c>
      <c r="D3115" s="121" t="s">
        <v>274</v>
      </c>
      <c r="E3115" s="122">
        <v>25.13</v>
      </c>
      <c r="F3115" s="123">
        <f>IF(E3115=0,0,ROUND(E3115*(1+E$10)*(1-E$11),2))</f>
        <v>30.3</v>
      </c>
      <c r="G3115" s="206"/>
      <c r="H3115" s="183"/>
      <c r="I3115" s="182">
        <f t="shared" ref="I3115:I3117" si="1233">IF(ISBLANK(E3115),0,ROUND(F3115*G3115,2))</f>
        <v>0</v>
      </c>
      <c r="J3115" s="182">
        <f t="shared" ref="J3115:J3117" si="1234">IF(ISBLANK(G3115),0,ROUND(G3115*H3115,2))</f>
        <v>0</v>
      </c>
      <c r="K3115" s="179"/>
      <c r="L3115" s="183">
        <f t="shared" ref="L3115:M3117" si="1235">G3115</f>
        <v>0</v>
      </c>
      <c r="M3115" s="183">
        <f t="shared" si="1235"/>
        <v>0</v>
      </c>
      <c r="N3115" s="184">
        <f t="shared" ref="N3115:N3117" si="1236">IF(ISBLANK(E3115),0,ROUND(F3115*L3115,2))</f>
        <v>0</v>
      </c>
      <c r="O3115" s="184">
        <f t="shared" ref="O3115:O3117" si="1237">IF(ISBLANK(L3115),0,ROUND(L3115*M3115,2))</f>
        <v>0</v>
      </c>
      <c r="P3115" s="181"/>
      <c r="Q3115" s="199"/>
      <c r="R3115" s="197" t="str">
        <f t="shared" si="1231"/>
        <v/>
      </c>
      <c r="S3115" s="197" t="str">
        <f t="shared" si="1232"/>
        <v/>
      </c>
    </row>
    <row r="3116" spans="1:19" hidden="1">
      <c r="A3116" s="200" t="s">
        <v>3418</v>
      </c>
      <c r="B3116" s="205" t="s">
        <v>230</v>
      </c>
      <c r="C3116" s="127" t="s">
        <v>3419</v>
      </c>
      <c r="D3116" s="121" t="s">
        <v>274</v>
      </c>
      <c r="E3116" s="122">
        <v>32.619999999999997</v>
      </c>
      <c r="F3116" s="123">
        <f>IF(E3116=0,0,ROUND(E3116*(1+E$10)*(1-E$11),2))</f>
        <v>39.33</v>
      </c>
      <c r="G3116" s="206"/>
      <c r="H3116" s="183"/>
      <c r="I3116" s="182">
        <f t="shared" si="1233"/>
        <v>0</v>
      </c>
      <c r="J3116" s="182">
        <f t="shared" si="1234"/>
        <v>0</v>
      </c>
      <c r="K3116" s="179"/>
      <c r="L3116" s="183">
        <f t="shared" si="1235"/>
        <v>0</v>
      </c>
      <c r="M3116" s="183">
        <f t="shared" si="1235"/>
        <v>0</v>
      </c>
      <c r="N3116" s="184">
        <f t="shared" si="1236"/>
        <v>0</v>
      </c>
      <c r="O3116" s="184">
        <f t="shared" si="1237"/>
        <v>0</v>
      </c>
      <c r="P3116" s="181"/>
      <c r="Q3116" s="199"/>
      <c r="R3116" s="197" t="str">
        <f t="shared" si="1231"/>
        <v/>
      </c>
      <c r="S3116" s="197" t="str">
        <f t="shared" si="1232"/>
        <v/>
      </c>
    </row>
    <row r="3117" spans="1:19" hidden="1">
      <c r="A3117" s="200" t="s">
        <v>3420</v>
      </c>
      <c r="B3117" s="205" t="s">
        <v>230</v>
      </c>
      <c r="C3117" s="127" t="s">
        <v>3421</v>
      </c>
      <c r="D3117" s="121" t="s">
        <v>274</v>
      </c>
      <c r="E3117" s="122">
        <v>58.02</v>
      </c>
      <c r="F3117" s="123">
        <f>IF(E3117=0,0,ROUND(E3117*(1+E$10)*(1-E$11),2))</f>
        <v>69.95</v>
      </c>
      <c r="G3117" s="206"/>
      <c r="H3117" s="183"/>
      <c r="I3117" s="182">
        <f t="shared" si="1233"/>
        <v>0</v>
      </c>
      <c r="J3117" s="182">
        <f t="shared" si="1234"/>
        <v>0</v>
      </c>
      <c r="K3117" s="179"/>
      <c r="L3117" s="183">
        <f t="shared" si="1235"/>
        <v>0</v>
      </c>
      <c r="M3117" s="183">
        <f t="shared" si="1235"/>
        <v>0</v>
      </c>
      <c r="N3117" s="184">
        <f t="shared" si="1236"/>
        <v>0</v>
      </c>
      <c r="O3117" s="184">
        <f t="shared" si="1237"/>
        <v>0</v>
      </c>
      <c r="P3117" s="181"/>
      <c r="Q3117" s="199"/>
      <c r="R3117" s="197" t="str">
        <f t="shared" si="1231"/>
        <v/>
      </c>
      <c r="S3117" s="197" t="str">
        <f t="shared" si="1232"/>
        <v/>
      </c>
    </row>
    <row r="3118" spans="1:19" hidden="1">
      <c r="A3118" s="200" t="s">
        <v>3422</v>
      </c>
      <c r="B3118" s="205"/>
      <c r="C3118" s="127" t="s">
        <v>3423</v>
      </c>
      <c r="D3118" s="121"/>
      <c r="E3118" s="122"/>
      <c r="F3118" s="123"/>
      <c r="G3118" s="253"/>
      <c r="H3118" s="253"/>
      <c r="I3118" s="254"/>
      <c r="J3118" s="255"/>
      <c r="K3118" s="179"/>
      <c r="L3118" s="253"/>
      <c r="M3118" s="253"/>
      <c r="N3118" s="254"/>
      <c r="O3118" s="255"/>
      <c r="P3118" s="181"/>
      <c r="Q3118" s="198" t="str">
        <f>IF(OR(SUM(J3119:J3124)&gt;0,SUM(O3119:O3124)&gt;0),"xx","")</f>
        <v/>
      </c>
      <c r="R3118" s="197" t="str">
        <f t="shared" si="1231"/>
        <v/>
      </c>
      <c r="S3118" s="197" t="str">
        <f t="shared" si="1232"/>
        <v/>
      </c>
    </row>
    <row r="3119" spans="1:19" ht="25.5" hidden="1">
      <c r="A3119" s="200">
        <v>97605</v>
      </c>
      <c r="B3119" s="205" t="s">
        <v>230</v>
      </c>
      <c r="C3119" s="127" t="s">
        <v>3424</v>
      </c>
      <c r="D3119" s="121" t="s">
        <v>274</v>
      </c>
      <c r="E3119" s="122">
        <v>72</v>
      </c>
      <c r="F3119" s="123">
        <f t="shared" ref="F3119:F3124" si="1238">IF(E3119=0,0,ROUND(E3119*(1+E$10)*(1-E$11),2))</f>
        <v>86.8</v>
      </c>
      <c r="G3119" s="206"/>
      <c r="H3119" s="183"/>
      <c r="I3119" s="182">
        <f t="shared" ref="I3119:I3124" si="1239">IF(ISBLANK(E3119),0,ROUND(F3119*G3119,2))</f>
        <v>0</v>
      </c>
      <c r="J3119" s="182">
        <f t="shared" ref="J3119:J3124" si="1240">IF(ISBLANK(G3119),0,ROUND(G3119*H3119,2))</f>
        <v>0</v>
      </c>
      <c r="K3119" s="179"/>
      <c r="L3119" s="183">
        <f t="shared" ref="L3119:M3124" si="1241">G3119</f>
        <v>0</v>
      </c>
      <c r="M3119" s="183">
        <f t="shared" si="1241"/>
        <v>0</v>
      </c>
      <c r="N3119" s="184">
        <f t="shared" ref="N3119:N3124" si="1242">IF(ISBLANK(E3119),0,ROUND(F3119*L3119,2))</f>
        <v>0</v>
      </c>
      <c r="O3119" s="184">
        <f t="shared" ref="O3119:O3124" si="1243">IF(ISBLANK(L3119),0,ROUND(L3119*M3119,2))</f>
        <v>0</v>
      </c>
      <c r="P3119" s="181"/>
      <c r="Q3119" s="199"/>
      <c r="R3119" s="197" t="str">
        <f t="shared" si="1231"/>
        <v/>
      </c>
      <c r="S3119" s="197" t="str">
        <f t="shared" si="1232"/>
        <v/>
      </c>
    </row>
    <row r="3120" spans="1:19" ht="25.5" hidden="1">
      <c r="A3120" s="200">
        <v>97606</v>
      </c>
      <c r="B3120" s="205" t="s">
        <v>230</v>
      </c>
      <c r="C3120" s="127" t="s">
        <v>3425</v>
      </c>
      <c r="D3120" s="121" t="s">
        <v>274</v>
      </c>
      <c r="E3120" s="122">
        <v>57.95</v>
      </c>
      <c r="F3120" s="123">
        <f t="shared" si="1238"/>
        <v>69.86</v>
      </c>
      <c r="G3120" s="206"/>
      <c r="H3120" s="183"/>
      <c r="I3120" s="182">
        <f t="shared" si="1239"/>
        <v>0</v>
      </c>
      <c r="J3120" s="182">
        <f t="shared" si="1240"/>
        <v>0</v>
      </c>
      <c r="K3120" s="179"/>
      <c r="L3120" s="183">
        <f t="shared" si="1241"/>
        <v>0</v>
      </c>
      <c r="M3120" s="183">
        <f t="shared" si="1241"/>
        <v>0</v>
      </c>
      <c r="N3120" s="184">
        <f t="shared" si="1242"/>
        <v>0</v>
      </c>
      <c r="O3120" s="184">
        <f t="shared" si="1243"/>
        <v>0</v>
      </c>
      <c r="P3120" s="181"/>
      <c r="Q3120" s="199"/>
      <c r="R3120" s="197" t="str">
        <f t="shared" si="1231"/>
        <v/>
      </c>
      <c r="S3120" s="197" t="str">
        <f t="shared" si="1232"/>
        <v/>
      </c>
    </row>
    <row r="3121" spans="1:19" ht="25.5" hidden="1">
      <c r="A3121" s="200">
        <v>97607</v>
      </c>
      <c r="B3121" s="205" t="s">
        <v>230</v>
      </c>
      <c r="C3121" s="127" t="s">
        <v>3426</v>
      </c>
      <c r="D3121" s="121" t="s">
        <v>274</v>
      </c>
      <c r="E3121" s="122">
        <v>81.900000000000006</v>
      </c>
      <c r="F3121" s="123">
        <f t="shared" si="1238"/>
        <v>98.74</v>
      </c>
      <c r="G3121" s="206"/>
      <c r="H3121" s="183"/>
      <c r="I3121" s="182">
        <f t="shared" si="1239"/>
        <v>0</v>
      </c>
      <c r="J3121" s="182">
        <f t="shared" si="1240"/>
        <v>0</v>
      </c>
      <c r="K3121" s="179"/>
      <c r="L3121" s="183">
        <f t="shared" si="1241"/>
        <v>0</v>
      </c>
      <c r="M3121" s="183">
        <f t="shared" si="1241"/>
        <v>0</v>
      </c>
      <c r="N3121" s="184">
        <f t="shared" si="1242"/>
        <v>0</v>
      </c>
      <c r="O3121" s="184">
        <f t="shared" si="1243"/>
        <v>0</v>
      </c>
      <c r="P3121" s="181"/>
      <c r="Q3121" s="199"/>
      <c r="R3121" s="197" t="str">
        <f t="shared" si="1231"/>
        <v/>
      </c>
      <c r="S3121" s="197" t="str">
        <f t="shared" si="1232"/>
        <v/>
      </c>
    </row>
    <row r="3122" spans="1:19" ht="25.5" hidden="1">
      <c r="A3122" s="200">
        <v>97608</v>
      </c>
      <c r="B3122" s="205" t="s">
        <v>230</v>
      </c>
      <c r="C3122" s="127" t="s">
        <v>3427</v>
      </c>
      <c r="D3122" s="121" t="s">
        <v>274</v>
      </c>
      <c r="E3122" s="122">
        <v>67.849999999999994</v>
      </c>
      <c r="F3122" s="123">
        <f t="shared" si="1238"/>
        <v>81.8</v>
      </c>
      <c r="G3122" s="206"/>
      <c r="H3122" s="183"/>
      <c r="I3122" s="182">
        <f t="shared" si="1239"/>
        <v>0</v>
      </c>
      <c r="J3122" s="182">
        <f t="shared" si="1240"/>
        <v>0</v>
      </c>
      <c r="K3122" s="179"/>
      <c r="L3122" s="183">
        <f t="shared" si="1241"/>
        <v>0</v>
      </c>
      <c r="M3122" s="183">
        <f t="shared" si="1241"/>
        <v>0</v>
      </c>
      <c r="N3122" s="184">
        <f t="shared" si="1242"/>
        <v>0</v>
      </c>
      <c r="O3122" s="184">
        <f t="shared" si="1243"/>
        <v>0</v>
      </c>
      <c r="P3122" s="181"/>
      <c r="Q3122" s="199"/>
      <c r="R3122" s="197" t="str">
        <f t="shared" si="1231"/>
        <v/>
      </c>
      <c r="S3122" s="197" t="str">
        <f t="shared" si="1232"/>
        <v/>
      </c>
    </row>
    <row r="3123" spans="1:19" hidden="1">
      <c r="A3123" s="200">
        <v>97609</v>
      </c>
      <c r="B3123" s="205" t="s">
        <v>230</v>
      </c>
      <c r="C3123" s="127" t="s">
        <v>3428</v>
      </c>
      <c r="D3123" s="121" t="s">
        <v>274</v>
      </c>
      <c r="E3123" s="122">
        <v>33.380000000000003</v>
      </c>
      <c r="F3123" s="123">
        <f t="shared" si="1238"/>
        <v>40.24</v>
      </c>
      <c r="G3123" s="206"/>
      <c r="H3123" s="183"/>
      <c r="I3123" s="182">
        <f t="shared" si="1239"/>
        <v>0</v>
      </c>
      <c r="J3123" s="182">
        <f t="shared" si="1240"/>
        <v>0</v>
      </c>
      <c r="K3123" s="179"/>
      <c r="L3123" s="183">
        <f t="shared" si="1241"/>
        <v>0</v>
      </c>
      <c r="M3123" s="183">
        <f t="shared" si="1241"/>
        <v>0</v>
      </c>
      <c r="N3123" s="184">
        <f t="shared" si="1242"/>
        <v>0</v>
      </c>
      <c r="O3123" s="184">
        <f t="shared" si="1243"/>
        <v>0</v>
      </c>
      <c r="P3123" s="181"/>
      <c r="Q3123" s="199"/>
      <c r="R3123" s="197" t="str">
        <f t="shared" si="1231"/>
        <v/>
      </c>
      <c r="S3123" s="197" t="str">
        <f t="shared" si="1232"/>
        <v/>
      </c>
    </row>
    <row r="3124" spans="1:19" hidden="1">
      <c r="A3124" s="200">
        <v>97610</v>
      </c>
      <c r="B3124" s="205" t="s">
        <v>230</v>
      </c>
      <c r="C3124" s="127" t="s">
        <v>3429</v>
      </c>
      <c r="D3124" s="121" t="s">
        <v>274</v>
      </c>
      <c r="E3124" s="122">
        <v>42.57</v>
      </c>
      <c r="F3124" s="123">
        <f t="shared" si="1238"/>
        <v>51.32</v>
      </c>
      <c r="G3124" s="206"/>
      <c r="H3124" s="183"/>
      <c r="I3124" s="182">
        <f t="shared" si="1239"/>
        <v>0</v>
      </c>
      <c r="J3124" s="182">
        <f t="shared" si="1240"/>
        <v>0</v>
      </c>
      <c r="K3124" s="179"/>
      <c r="L3124" s="183">
        <f t="shared" si="1241"/>
        <v>0</v>
      </c>
      <c r="M3124" s="183">
        <f t="shared" si="1241"/>
        <v>0</v>
      </c>
      <c r="N3124" s="184">
        <f t="shared" si="1242"/>
        <v>0</v>
      </c>
      <c r="O3124" s="184">
        <f t="shared" si="1243"/>
        <v>0</v>
      </c>
      <c r="P3124" s="181"/>
      <c r="Q3124" s="199"/>
      <c r="R3124" s="197" t="str">
        <f t="shared" si="1231"/>
        <v/>
      </c>
      <c r="S3124" s="197" t="str">
        <f t="shared" si="1232"/>
        <v/>
      </c>
    </row>
    <row r="3125" spans="1:19" hidden="1">
      <c r="A3125" s="200" t="s">
        <v>3430</v>
      </c>
      <c r="B3125" s="205"/>
      <c r="C3125" s="127" t="s">
        <v>3431</v>
      </c>
      <c r="D3125" s="121"/>
      <c r="E3125" s="122"/>
      <c r="F3125" s="123"/>
      <c r="G3125" s="253"/>
      <c r="H3125" s="253"/>
      <c r="I3125" s="254"/>
      <c r="J3125" s="255"/>
      <c r="K3125" s="179"/>
      <c r="L3125" s="253"/>
      <c r="M3125" s="253"/>
      <c r="N3125" s="254"/>
      <c r="O3125" s="255"/>
      <c r="P3125" s="181"/>
      <c r="Q3125" s="198" t="str">
        <f>IF(OR(SUM(J3126:J3133)&gt;0,SUM(O3126:O3133)&gt;0),"xx","")</f>
        <v/>
      </c>
      <c r="R3125" s="197" t="str">
        <f t="shared" si="1231"/>
        <v/>
      </c>
      <c r="S3125" s="197" t="str">
        <f t="shared" si="1232"/>
        <v/>
      </c>
    </row>
    <row r="3126" spans="1:19" hidden="1">
      <c r="A3126" s="200">
        <v>83480</v>
      </c>
      <c r="B3126" s="205" t="s">
        <v>230</v>
      </c>
      <c r="C3126" s="127" t="s">
        <v>3432</v>
      </c>
      <c r="D3126" s="121" t="s">
        <v>274</v>
      </c>
      <c r="E3126" s="122">
        <v>86.67</v>
      </c>
      <c r="F3126" s="123">
        <f t="shared" ref="F3126:F3133" si="1244">IF(E3126=0,0,ROUND(E3126*(1+E$10)*(1-E$11),2))</f>
        <v>104.49</v>
      </c>
      <c r="G3126" s="206"/>
      <c r="H3126" s="183"/>
      <c r="I3126" s="182">
        <f t="shared" ref="I3126:I3133" si="1245">IF(ISBLANK(E3126),0,ROUND(F3126*G3126,2))</f>
        <v>0</v>
      </c>
      <c r="J3126" s="182">
        <f t="shared" ref="J3126:J3133" si="1246">IF(ISBLANK(G3126),0,ROUND(G3126*H3126,2))</f>
        <v>0</v>
      </c>
      <c r="K3126" s="179"/>
      <c r="L3126" s="183">
        <f t="shared" ref="L3126:M3133" si="1247">G3126</f>
        <v>0</v>
      </c>
      <c r="M3126" s="183">
        <f t="shared" si="1247"/>
        <v>0</v>
      </c>
      <c r="N3126" s="184">
        <f t="shared" ref="N3126:N3133" si="1248">IF(ISBLANK(E3126),0,ROUND(F3126*L3126,2))</f>
        <v>0</v>
      </c>
      <c r="O3126" s="184">
        <f t="shared" ref="O3126:O3133" si="1249">IF(ISBLANK(L3126),0,ROUND(L3126*M3126,2))</f>
        <v>0</v>
      </c>
      <c r="P3126" s="181"/>
      <c r="Q3126" s="199"/>
      <c r="R3126" s="197" t="str">
        <f t="shared" si="1231"/>
        <v/>
      </c>
      <c r="S3126" s="197" t="str">
        <f t="shared" si="1232"/>
        <v/>
      </c>
    </row>
    <row r="3127" spans="1:19" hidden="1">
      <c r="A3127" s="200">
        <v>83481</v>
      </c>
      <c r="B3127" s="205" t="s">
        <v>230</v>
      </c>
      <c r="C3127" s="127" t="s">
        <v>3433</v>
      </c>
      <c r="D3127" s="121" t="s">
        <v>274</v>
      </c>
      <c r="E3127" s="122">
        <v>97.19</v>
      </c>
      <c r="F3127" s="123">
        <f t="shared" si="1244"/>
        <v>117.17</v>
      </c>
      <c r="G3127" s="206"/>
      <c r="H3127" s="183"/>
      <c r="I3127" s="182">
        <f t="shared" si="1245"/>
        <v>0</v>
      </c>
      <c r="J3127" s="182">
        <f t="shared" si="1246"/>
        <v>0</v>
      </c>
      <c r="K3127" s="179"/>
      <c r="L3127" s="183">
        <f t="shared" si="1247"/>
        <v>0</v>
      </c>
      <c r="M3127" s="183">
        <f t="shared" si="1247"/>
        <v>0</v>
      </c>
      <c r="N3127" s="184">
        <f t="shared" si="1248"/>
        <v>0</v>
      </c>
      <c r="O3127" s="184">
        <f t="shared" si="1249"/>
        <v>0</v>
      </c>
      <c r="P3127" s="181"/>
      <c r="Q3127" s="199"/>
      <c r="R3127" s="197" t="str">
        <f t="shared" si="1231"/>
        <v/>
      </c>
      <c r="S3127" s="197" t="str">
        <f t="shared" si="1232"/>
        <v/>
      </c>
    </row>
    <row r="3128" spans="1:19" hidden="1">
      <c r="A3128" s="200">
        <v>72281</v>
      </c>
      <c r="B3128" s="205" t="s">
        <v>230</v>
      </c>
      <c r="C3128" s="127" t="s">
        <v>3434</v>
      </c>
      <c r="D3128" s="121" t="s">
        <v>274</v>
      </c>
      <c r="E3128" s="122">
        <v>107.09</v>
      </c>
      <c r="F3128" s="123">
        <f t="shared" si="1244"/>
        <v>129.11000000000001</v>
      </c>
      <c r="G3128" s="206"/>
      <c r="H3128" s="183"/>
      <c r="I3128" s="182">
        <f t="shared" si="1245"/>
        <v>0</v>
      </c>
      <c r="J3128" s="182">
        <f t="shared" si="1246"/>
        <v>0</v>
      </c>
      <c r="K3128" s="179"/>
      <c r="L3128" s="183">
        <f t="shared" si="1247"/>
        <v>0</v>
      </c>
      <c r="M3128" s="183">
        <f t="shared" si="1247"/>
        <v>0</v>
      </c>
      <c r="N3128" s="184">
        <f t="shared" si="1248"/>
        <v>0</v>
      </c>
      <c r="O3128" s="184">
        <f t="shared" si="1249"/>
        <v>0</v>
      </c>
      <c r="P3128" s="181"/>
      <c r="Q3128" s="199"/>
      <c r="R3128" s="197" t="str">
        <f t="shared" si="1231"/>
        <v/>
      </c>
      <c r="S3128" s="197" t="str">
        <f t="shared" si="1232"/>
        <v/>
      </c>
    </row>
    <row r="3129" spans="1:19" hidden="1">
      <c r="A3129" s="200">
        <v>72282</v>
      </c>
      <c r="B3129" s="205" t="s">
        <v>230</v>
      </c>
      <c r="C3129" s="127" t="s">
        <v>3435</v>
      </c>
      <c r="D3129" s="121" t="s">
        <v>274</v>
      </c>
      <c r="E3129" s="122">
        <v>143.22</v>
      </c>
      <c r="F3129" s="123">
        <f t="shared" si="1244"/>
        <v>172.67</v>
      </c>
      <c r="G3129" s="206"/>
      <c r="H3129" s="183"/>
      <c r="I3129" s="182">
        <f t="shared" si="1245"/>
        <v>0</v>
      </c>
      <c r="J3129" s="182">
        <f t="shared" si="1246"/>
        <v>0</v>
      </c>
      <c r="K3129" s="179"/>
      <c r="L3129" s="183">
        <f t="shared" si="1247"/>
        <v>0</v>
      </c>
      <c r="M3129" s="183">
        <f t="shared" si="1247"/>
        <v>0</v>
      </c>
      <c r="N3129" s="184">
        <f t="shared" si="1248"/>
        <v>0</v>
      </c>
      <c r="O3129" s="184">
        <f t="shared" si="1249"/>
        <v>0</v>
      </c>
      <c r="P3129" s="181"/>
      <c r="Q3129" s="199"/>
      <c r="R3129" s="197" t="str">
        <f t="shared" si="1231"/>
        <v/>
      </c>
      <c r="S3129" s="197" t="str">
        <f t="shared" si="1232"/>
        <v/>
      </c>
    </row>
    <row r="3130" spans="1:19" ht="25.5" hidden="1">
      <c r="A3130" s="200">
        <v>83391</v>
      </c>
      <c r="B3130" s="205" t="s">
        <v>230</v>
      </c>
      <c r="C3130" s="127" t="s">
        <v>3436</v>
      </c>
      <c r="D3130" s="121" t="s">
        <v>274</v>
      </c>
      <c r="E3130" s="122">
        <v>29.11</v>
      </c>
      <c r="F3130" s="123">
        <f t="shared" si="1244"/>
        <v>35.1</v>
      </c>
      <c r="G3130" s="206"/>
      <c r="H3130" s="183"/>
      <c r="I3130" s="182">
        <f t="shared" si="1245"/>
        <v>0</v>
      </c>
      <c r="J3130" s="182">
        <f t="shared" si="1246"/>
        <v>0</v>
      </c>
      <c r="K3130" s="179"/>
      <c r="L3130" s="183">
        <f t="shared" si="1247"/>
        <v>0</v>
      </c>
      <c r="M3130" s="183">
        <f t="shared" si="1247"/>
        <v>0</v>
      </c>
      <c r="N3130" s="184">
        <f t="shared" si="1248"/>
        <v>0</v>
      </c>
      <c r="O3130" s="184">
        <f t="shared" si="1249"/>
        <v>0</v>
      </c>
      <c r="P3130" s="181"/>
      <c r="Q3130" s="199"/>
      <c r="R3130" s="197" t="str">
        <f t="shared" si="1231"/>
        <v/>
      </c>
      <c r="S3130" s="197" t="str">
        <f t="shared" si="1232"/>
        <v/>
      </c>
    </row>
    <row r="3131" spans="1:19" ht="25.5" hidden="1">
      <c r="A3131" s="200">
        <v>83392</v>
      </c>
      <c r="B3131" s="205" t="s">
        <v>230</v>
      </c>
      <c r="C3131" s="127" t="s">
        <v>3437</v>
      </c>
      <c r="D3131" s="121" t="s">
        <v>274</v>
      </c>
      <c r="E3131" s="122">
        <v>21.41</v>
      </c>
      <c r="F3131" s="123">
        <f t="shared" si="1244"/>
        <v>25.81</v>
      </c>
      <c r="G3131" s="206"/>
      <c r="H3131" s="183"/>
      <c r="I3131" s="182">
        <f t="shared" si="1245"/>
        <v>0</v>
      </c>
      <c r="J3131" s="182">
        <f t="shared" si="1246"/>
        <v>0</v>
      </c>
      <c r="K3131" s="179"/>
      <c r="L3131" s="183">
        <f t="shared" si="1247"/>
        <v>0</v>
      </c>
      <c r="M3131" s="183">
        <f t="shared" si="1247"/>
        <v>0</v>
      </c>
      <c r="N3131" s="184">
        <f t="shared" si="1248"/>
        <v>0</v>
      </c>
      <c r="O3131" s="184">
        <f t="shared" si="1249"/>
        <v>0</v>
      </c>
      <c r="P3131" s="181"/>
      <c r="Q3131" s="199"/>
      <c r="R3131" s="197" t="str">
        <f t="shared" si="1231"/>
        <v/>
      </c>
      <c r="S3131" s="197" t="str">
        <f t="shared" si="1232"/>
        <v/>
      </c>
    </row>
    <row r="3132" spans="1:19" ht="25.5" hidden="1">
      <c r="A3132" s="200">
        <v>83393</v>
      </c>
      <c r="B3132" s="205" t="s">
        <v>230</v>
      </c>
      <c r="C3132" s="127" t="s">
        <v>3438</v>
      </c>
      <c r="D3132" s="121" t="s">
        <v>274</v>
      </c>
      <c r="E3132" s="122">
        <v>27.6</v>
      </c>
      <c r="F3132" s="123">
        <f t="shared" si="1244"/>
        <v>33.270000000000003</v>
      </c>
      <c r="G3132" s="206"/>
      <c r="H3132" s="183"/>
      <c r="I3132" s="182">
        <f t="shared" si="1245"/>
        <v>0</v>
      </c>
      <c r="J3132" s="182">
        <f t="shared" si="1246"/>
        <v>0</v>
      </c>
      <c r="K3132" s="179"/>
      <c r="L3132" s="183">
        <f t="shared" si="1247"/>
        <v>0</v>
      </c>
      <c r="M3132" s="183">
        <f t="shared" si="1247"/>
        <v>0</v>
      </c>
      <c r="N3132" s="184">
        <f t="shared" si="1248"/>
        <v>0</v>
      </c>
      <c r="O3132" s="184">
        <f t="shared" si="1249"/>
        <v>0</v>
      </c>
      <c r="P3132" s="181"/>
      <c r="Q3132" s="199"/>
      <c r="R3132" s="197" t="str">
        <f t="shared" si="1231"/>
        <v/>
      </c>
      <c r="S3132" s="197" t="str">
        <f t="shared" si="1232"/>
        <v/>
      </c>
    </row>
    <row r="3133" spans="1:19" hidden="1">
      <c r="A3133" s="200">
        <v>72280</v>
      </c>
      <c r="B3133" s="205" t="s">
        <v>230</v>
      </c>
      <c r="C3133" s="127" t="s">
        <v>3439</v>
      </c>
      <c r="D3133" s="121" t="s">
        <v>274</v>
      </c>
      <c r="E3133" s="122">
        <v>39.119999999999997</v>
      </c>
      <c r="F3133" s="123">
        <f t="shared" si="1244"/>
        <v>47.16</v>
      </c>
      <c r="G3133" s="206"/>
      <c r="H3133" s="183"/>
      <c r="I3133" s="182">
        <f t="shared" si="1245"/>
        <v>0</v>
      </c>
      <c r="J3133" s="182">
        <f t="shared" si="1246"/>
        <v>0</v>
      </c>
      <c r="K3133" s="179"/>
      <c r="L3133" s="183">
        <f t="shared" si="1247"/>
        <v>0</v>
      </c>
      <c r="M3133" s="183">
        <f t="shared" si="1247"/>
        <v>0</v>
      </c>
      <c r="N3133" s="184">
        <f t="shared" si="1248"/>
        <v>0</v>
      </c>
      <c r="O3133" s="184">
        <f t="shared" si="1249"/>
        <v>0</v>
      </c>
      <c r="P3133" s="181"/>
      <c r="Q3133" s="199"/>
      <c r="R3133" s="197" t="str">
        <f t="shared" si="1231"/>
        <v/>
      </c>
      <c r="S3133" s="197" t="str">
        <f t="shared" si="1232"/>
        <v/>
      </c>
    </row>
    <row r="3134" spans="1:19">
      <c r="A3134" s="200" t="s">
        <v>3440</v>
      </c>
      <c r="B3134" s="205"/>
      <c r="C3134" s="127" t="s">
        <v>3441</v>
      </c>
      <c r="D3134" s="121"/>
      <c r="E3134" s="122"/>
      <c r="F3134" s="123"/>
      <c r="G3134" s="253"/>
      <c r="H3134" s="207">
        <f t="shared" ref="H3134:H3135" si="1250">F3134</f>
        <v>0</v>
      </c>
      <c r="I3134" s="254"/>
      <c r="J3134" s="255"/>
      <c r="K3134" s="179"/>
      <c r="L3134" s="253"/>
      <c r="M3134" s="253"/>
      <c r="N3134" s="254"/>
      <c r="O3134" s="255"/>
      <c r="P3134" s="181"/>
      <c r="Q3134" s="231" t="str">
        <f>IF(OR(SUM(J3135:J3136)&gt;0,SUM(O3135:O3136)&gt;0),"xx","")</f>
        <v>xx</v>
      </c>
      <c r="R3134" s="232" t="str">
        <f t="shared" si="1231"/>
        <v>x</v>
      </c>
      <c r="S3134" s="197" t="str">
        <f t="shared" si="1232"/>
        <v>x</v>
      </c>
    </row>
    <row r="3135" spans="1:19">
      <c r="A3135" s="200">
        <v>9535</v>
      </c>
      <c r="B3135" s="205" t="s">
        <v>230</v>
      </c>
      <c r="C3135" s="127" t="s">
        <v>3442</v>
      </c>
      <c r="D3135" s="121" t="s">
        <v>274</v>
      </c>
      <c r="E3135" s="122">
        <v>69.47</v>
      </c>
      <c r="F3135" s="123">
        <f>IF(E3135=0,0,ROUND(E3135*(1+E$10)*(1-E$11),2))</f>
        <v>83.75</v>
      </c>
      <c r="G3135" s="206">
        <v>2</v>
      </c>
      <c r="H3135" s="207">
        <f t="shared" si="1250"/>
        <v>83.75</v>
      </c>
      <c r="I3135" s="182">
        <f t="shared" ref="I3135:I3136" si="1251">IF(ISBLANK(E3135),0,ROUND(F3135*G3135,2))</f>
        <v>167.5</v>
      </c>
      <c r="J3135" s="182">
        <f t="shared" ref="J3135:J3136" si="1252">IF(ISBLANK(G3135),0,ROUND(G3135*H3135,2))</f>
        <v>167.5</v>
      </c>
      <c r="K3135" s="179"/>
      <c r="L3135" s="183">
        <f t="shared" ref="L3135:M3136" si="1253">G3135</f>
        <v>2</v>
      </c>
      <c r="M3135" s="183">
        <f t="shared" si="1253"/>
        <v>83.75</v>
      </c>
      <c r="N3135" s="184">
        <f t="shared" ref="N3135:N3136" si="1254">IF(ISBLANK(E3135),0,ROUND(F3135*L3135,2))</f>
        <v>167.5</v>
      </c>
      <c r="O3135" s="184">
        <f t="shared" ref="O3135:O3136" si="1255">IF(ISBLANK(L3135),0,ROUND(L3135*M3135,2))</f>
        <v>167.5</v>
      </c>
      <c r="P3135" s="181"/>
      <c r="Q3135" s="238"/>
      <c r="R3135" s="196" t="str">
        <f t="shared" si="1231"/>
        <v>x</v>
      </c>
      <c r="S3135" s="197" t="str">
        <f t="shared" si="1232"/>
        <v>x</v>
      </c>
    </row>
    <row r="3136" spans="1:19" ht="25.5" hidden="1">
      <c r="A3136" s="200">
        <v>72941</v>
      </c>
      <c r="B3136" s="205" t="s">
        <v>230</v>
      </c>
      <c r="C3136" s="127" t="s">
        <v>3443</v>
      </c>
      <c r="D3136" s="121" t="s">
        <v>274</v>
      </c>
      <c r="E3136" s="122">
        <v>181.99</v>
      </c>
      <c r="F3136" s="123">
        <f>IF(E3136=0,0,ROUND(E3136*(1+E$10)*(1-E$11),2))</f>
        <v>219.41</v>
      </c>
      <c r="G3136" s="206"/>
      <c r="H3136" s="183"/>
      <c r="I3136" s="182">
        <f t="shared" si="1251"/>
        <v>0</v>
      </c>
      <c r="J3136" s="182">
        <f t="shared" si="1252"/>
        <v>0</v>
      </c>
      <c r="K3136" s="179"/>
      <c r="L3136" s="183">
        <f t="shared" si="1253"/>
        <v>0</v>
      </c>
      <c r="M3136" s="183">
        <f t="shared" si="1253"/>
        <v>0</v>
      </c>
      <c r="N3136" s="184">
        <f t="shared" si="1254"/>
        <v>0</v>
      </c>
      <c r="O3136" s="184">
        <f t="shared" si="1255"/>
        <v>0</v>
      </c>
      <c r="P3136" s="181"/>
      <c r="Q3136" s="199"/>
      <c r="R3136" s="197" t="str">
        <f t="shared" si="1231"/>
        <v/>
      </c>
      <c r="S3136" s="197" t="str">
        <f t="shared" si="1232"/>
        <v/>
      </c>
    </row>
    <row r="3137" spans="1:19" hidden="1">
      <c r="A3137" s="200" t="s">
        <v>3444</v>
      </c>
      <c r="B3137" s="205"/>
      <c r="C3137" s="127" t="s">
        <v>3445</v>
      </c>
      <c r="D3137" s="121"/>
      <c r="E3137" s="122"/>
      <c r="F3137" s="123"/>
      <c r="G3137" s="253"/>
      <c r="H3137" s="253"/>
      <c r="I3137" s="254"/>
      <c r="J3137" s="255"/>
      <c r="K3137" s="179"/>
      <c r="L3137" s="253"/>
      <c r="M3137" s="253"/>
      <c r="N3137" s="254"/>
      <c r="O3137" s="255"/>
      <c r="P3137" s="181"/>
      <c r="Q3137" s="198" t="str">
        <f>IF(OR(SUM(J3140:J3158)&gt;0,SUM(O3140:O3158)&gt;0),"xx","")</f>
        <v/>
      </c>
      <c r="R3137" s="197" t="str">
        <f t="shared" si="1231"/>
        <v/>
      </c>
      <c r="S3137" s="197" t="str">
        <f t="shared" si="1232"/>
        <v/>
      </c>
    </row>
    <row r="3138" spans="1:19" hidden="1">
      <c r="A3138" s="308" t="s">
        <v>3446</v>
      </c>
      <c r="B3138" s="309"/>
      <c r="C3138" s="278" t="s">
        <v>3447</v>
      </c>
      <c r="D3138" s="305"/>
      <c r="E3138" s="279"/>
      <c r="F3138" s="313"/>
      <c r="G3138" s="281"/>
      <c r="H3138" s="281"/>
      <c r="I3138" s="283"/>
      <c r="J3138" s="283"/>
      <c r="K3138" s="179"/>
      <c r="L3138" s="281"/>
      <c r="M3138" s="281"/>
      <c r="N3138" s="283"/>
      <c r="O3138" s="283"/>
      <c r="P3138" s="181"/>
      <c r="Q3138" s="198" t="str">
        <f>IF(OR(SUM(J3138)&gt;0,SUM(O3138)&gt;0),"xx","")</f>
        <v/>
      </c>
      <c r="R3138" s="197" t="str">
        <f t="shared" si="1231"/>
        <v/>
      </c>
      <c r="S3138" s="197" t="str">
        <f t="shared" si="1232"/>
        <v/>
      </c>
    </row>
    <row r="3139" spans="1:19" hidden="1">
      <c r="A3139" s="200" t="s">
        <v>3448</v>
      </c>
      <c r="B3139" s="205"/>
      <c r="C3139" s="127" t="s">
        <v>3449</v>
      </c>
      <c r="D3139" s="121"/>
      <c r="E3139" s="276"/>
      <c r="F3139" s="277"/>
      <c r="G3139" s="253"/>
      <c r="H3139" s="253"/>
      <c r="I3139" s="254"/>
      <c r="J3139" s="255"/>
      <c r="K3139" s="179"/>
      <c r="L3139" s="290"/>
      <c r="M3139" s="253"/>
      <c r="N3139" s="254"/>
      <c r="O3139" s="255"/>
      <c r="P3139" s="181"/>
      <c r="Q3139" s="198" t="str">
        <f>IF(OR(SUM(J3140:J3141)&gt;0,SUM(O3140:O3141)&gt;0),"xx","")</f>
        <v/>
      </c>
      <c r="R3139" s="197" t="str">
        <f t="shared" si="1231"/>
        <v/>
      </c>
      <c r="S3139" s="197" t="str">
        <f t="shared" si="1232"/>
        <v/>
      </c>
    </row>
    <row r="3140" spans="1:19" hidden="1">
      <c r="A3140" s="200">
        <v>96985</v>
      </c>
      <c r="B3140" s="205" t="s">
        <v>230</v>
      </c>
      <c r="C3140" s="127" t="s">
        <v>3450</v>
      </c>
      <c r="D3140" s="121" t="s">
        <v>274</v>
      </c>
      <c r="E3140" s="122">
        <v>40.25</v>
      </c>
      <c r="F3140" s="123">
        <f>IF(E3140=0,0,ROUND(E3140*(1+E$10)*(1-E$11),2))</f>
        <v>48.53</v>
      </c>
      <c r="G3140" s="206"/>
      <c r="H3140" s="183"/>
      <c r="I3140" s="182">
        <f t="shared" ref="I3140:I3141" si="1256">IF(ISBLANK(E3140),0,ROUND(F3140*G3140,2))</f>
        <v>0</v>
      </c>
      <c r="J3140" s="182">
        <f t="shared" ref="J3140:J3141" si="1257">IF(ISBLANK(G3140),0,ROUND(G3140*H3140,2))</f>
        <v>0</v>
      </c>
      <c r="K3140" s="179"/>
      <c r="L3140" s="183">
        <f t="shared" ref="L3140:M3141" si="1258">G3140</f>
        <v>0</v>
      </c>
      <c r="M3140" s="183">
        <f t="shared" si="1258"/>
        <v>0</v>
      </c>
      <c r="N3140" s="184">
        <f t="shared" ref="N3140:N3141" si="1259">IF(ISBLANK(E3140),0,ROUND(F3140*L3140,2))</f>
        <v>0</v>
      </c>
      <c r="O3140" s="184">
        <f t="shared" ref="O3140:O3141" si="1260">IF(ISBLANK(L3140),0,ROUND(L3140*M3140,2))</f>
        <v>0</v>
      </c>
      <c r="P3140" s="181"/>
      <c r="Q3140" s="199"/>
      <c r="R3140" s="197" t="str">
        <f t="shared" si="1231"/>
        <v/>
      </c>
      <c r="S3140" s="197" t="str">
        <f t="shared" si="1232"/>
        <v/>
      </c>
    </row>
    <row r="3141" spans="1:19" hidden="1">
      <c r="A3141" s="200">
        <v>96986</v>
      </c>
      <c r="B3141" s="205" t="s">
        <v>230</v>
      </c>
      <c r="C3141" s="127" t="s">
        <v>3451</v>
      </c>
      <c r="D3141" s="121" t="s">
        <v>274</v>
      </c>
      <c r="E3141" s="122">
        <v>60.41</v>
      </c>
      <c r="F3141" s="123">
        <f>IF(E3141=0,0,ROUND(E3141*(1+E$10)*(1-E$11),2))</f>
        <v>72.83</v>
      </c>
      <c r="G3141" s="206"/>
      <c r="H3141" s="183"/>
      <c r="I3141" s="182">
        <f t="shared" si="1256"/>
        <v>0</v>
      </c>
      <c r="J3141" s="182">
        <f t="shared" si="1257"/>
        <v>0</v>
      </c>
      <c r="K3141" s="179"/>
      <c r="L3141" s="183">
        <f t="shared" si="1258"/>
        <v>0</v>
      </c>
      <c r="M3141" s="183">
        <f t="shared" si="1258"/>
        <v>0</v>
      </c>
      <c r="N3141" s="184">
        <f t="shared" si="1259"/>
        <v>0</v>
      </c>
      <c r="O3141" s="184">
        <f t="shared" si="1260"/>
        <v>0</v>
      </c>
      <c r="P3141" s="181"/>
      <c r="Q3141" s="199"/>
      <c r="R3141" s="197" t="str">
        <f t="shared" si="1231"/>
        <v/>
      </c>
      <c r="S3141" s="197" t="str">
        <f t="shared" si="1232"/>
        <v/>
      </c>
    </row>
    <row r="3142" spans="1:19" hidden="1">
      <c r="A3142" s="200" t="s">
        <v>3452</v>
      </c>
      <c r="B3142" s="205"/>
      <c r="C3142" s="127" t="s">
        <v>3453</v>
      </c>
      <c r="D3142" s="121"/>
      <c r="E3142" s="276"/>
      <c r="F3142" s="277"/>
      <c r="G3142" s="253"/>
      <c r="H3142" s="253"/>
      <c r="I3142" s="254"/>
      <c r="J3142" s="255"/>
      <c r="K3142" s="179"/>
      <c r="L3142" s="290"/>
      <c r="M3142" s="253"/>
      <c r="N3142" s="254"/>
      <c r="O3142" s="255"/>
      <c r="P3142" s="181"/>
      <c r="Q3142" s="198" t="str">
        <f>IF(OR(SUM(J3143:J3146)&gt;0,SUM(O3143:O3146)&gt;0),"xx","")</f>
        <v/>
      </c>
      <c r="R3142" s="197" t="str">
        <f t="shared" si="1231"/>
        <v/>
      </c>
      <c r="S3142" s="197" t="str">
        <f t="shared" si="1232"/>
        <v/>
      </c>
    </row>
    <row r="3143" spans="1:19" hidden="1">
      <c r="A3143" s="200">
        <v>8260</v>
      </c>
      <c r="B3143" s="205" t="s">
        <v>230</v>
      </c>
      <c r="C3143" s="127" t="s">
        <v>3454</v>
      </c>
      <c r="D3143" s="121" t="s">
        <v>274</v>
      </c>
      <c r="E3143" s="122">
        <v>2655.58</v>
      </c>
      <c r="F3143" s="123">
        <f>IF(E3143=0,0,ROUND(E3143*(1+E$10)*(1-E$11),2))</f>
        <v>3201.57</v>
      </c>
      <c r="G3143" s="206"/>
      <c r="H3143" s="183"/>
      <c r="I3143" s="182">
        <f t="shared" ref="I3143:I3146" si="1261">IF(ISBLANK(E3143),0,ROUND(F3143*G3143,2))</f>
        <v>0</v>
      </c>
      <c r="J3143" s="182">
        <f t="shared" ref="J3143:J3146" si="1262">IF(ISBLANK(G3143),0,ROUND(G3143*H3143,2))</f>
        <v>0</v>
      </c>
      <c r="K3143" s="179"/>
      <c r="L3143" s="183">
        <f t="shared" ref="L3143:M3146" si="1263">G3143</f>
        <v>0</v>
      </c>
      <c r="M3143" s="183">
        <f t="shared" si="1263"/>
        <v>0</v>
      </c>
      <c r="N3143" s="184">
        <f t="shared" ref="N3143:N3146" si="1264">IF(ISBLANK(E3143),0,ROUND(F3143*L3143,2))</f>
        <v>0</v>
      </c>
      <c r="O3143" s="184">
        <f t="shared" ref="O3143:O3146" si="1265">IF(ISBLANK(L3143),0,ROUND(L3143*M3143,2))</f>
        <v>0</v>
      </c>
      <c r="P3143" s="181"/>
      <c r="Q3143" s="199"/>
      <c r="R3143" s="197" t="str">
        <f t="shared" si="1231"/>
        <v/>
      </c>
      <c r="S3143" s="197" t="str">
        <f t="shared" si="1232"/>
        <v/>
      </c>
    </row>
    <row r="3144" spans="1:19" hidden="1">
      <c r="A3144" s="200">
        <v>72315</v>
      </c>
      <c r="B3144" s="205" t="s">
        <v>230</v>
      </c>
      <c r="C3144" s="127" t="s">
        <v>3455</v>
      </c>
      <c r="D3144" s="121" t="s">
        <v>274</v>
      </c>
      <c r="E3144" s="122">
        <v>28.64</v>
      </c>
      <c r="F3144" s="123">
        <f>IF(E3144=0,0,ROUND(E3144*(1+E$10)*(1-E$11),2))</f>
        <v>34.53</v>
      </c>
      <c r="G3144" s="206"/>
      <c r="H3144" s="183"/>
      <c r="I3144" s="182">
        <f t="shared" si="1261"/>
        <v>0</v>
      </c>
      <c r="J3144" s="182">
        <f t="shared" si="1262"/>
        <v>0</v>
      </c>
      <c r="K3144" s="179"/>
      <c r="L3144" s="183">
        <f t="shared" si="1263"/>
        <v>0</v>
      </c>
      <c r="M3144" s="183">
        <f t="shared" si="1263"/>
        <v>0</v>
      </c>
      <c r="N3144" s="184">
        <f t="shared" si="1264"/>
        <v>0</v>
      </c>
      <c r="O3144" s="184">
        <f t="shared" si="1265"/>
        <v>0</v>
      </c>
      <c r="P3144" s="181"/>
      <c r="Q3144" s="199"/>
      <c r="R3144" s="197" t="str">
        <f t="shared" si="1231"/>
        <v/>
      </c>
      <c r="S3144" s="197" t="str">
        <f t="shared" si="1232"/>
        <v/>
      </c>
    </row>
    <row r="3145" spans="1:19" hidden="1">
      <c r="A3145" s="200">
        <v>96987</v>
      </c>
      <c r="B3145" s="205" t="s">
        <v>230</v>
      </c>
      <c r="C3145" s="127" t="s">
        <v>3456</v>
      </c>
      <c r="D3145" s="121" t="s">
        <v>274</v>
      </c>
      <c r="E3145" s="122">
        <v>100.01</v>
      </c>
      <c r="F3145" s="123">
        <f>IF(E3145=0,0,ROUND(E3145*(1+E$10)*(1-E$11),2))</f>
        <v>120.57</v>
      </c>
      <c r="G3145" s="206"/>
      <c r="H3145" s="183"/>
      <c r="I3145" s="182">
        <f t="shared" si="1261"/>
        <v>0</v>
      </c>
      <c r="J3145" s="182">
        <f t="shared" si="1262"/>
        <v>0</v>
      </c>
      <c r="K3145" s="179"/>
      <c r="L3145" s="183">
        <f t="shared" si="1263"/>
        <v>0</v>
      </c>
      <c r="M3145" s="183">
        <f t="shared" si="1263"/>
        <v>0</v>
      </c>
      <c r="N3145" s="184">
        <f t="shared" si="1264"/>
        <v>0</v>
      </c>
      <c r="O3145" s="184">
        <f t="shared" si="1265"/>
        <v>0</v>
      </c>
      <c r="P3145" s="181"/>
      <c r="Q3145" s="199"/>
      <c r="R3145" s="197" t="str">
        <f t="shared" si="1231"/>
        <v/>
      </c>
      <c r="S3145" s="197" t="str">
        <f t="shared" si="1232"/>
        <v/>
      </c>
    </row>
    <row r="3146" spans="1:19" hidden="1">
      <c r="A3146" s="200">
        <v>96988</v>
      </c>
      <c r="B3146" s="205" t="s">
        <v>230</v>
      </c>
      <c r="C3146" s="127" t="s">
        <v>3457</v>
      </c>
      <c r="D3146" s="121" t="s">
        <v>274</v>
      </c>
      <c r="E3146" s="122">
        <v>131.54</v>
      </c>
      <c r="F3146" s="123">
        <f>IF(E3146=0,0,ROUND(E3146*(1+E$10)*(1-E$11),2))</f>
        <v>158.58000000000001</v>
      </c>
      <c r="G3146" s="206"/>
      <c r="H3146" s="183"/>
      <c r="I3146" s="182">
        <f t="shared" si="1261"/>
        <v>0</v>
      </c>
      <c r="J3146" s="182">
        <f t="shared" si="1262"/>
        <v>0</v>
      </c>
      <c r="K3146" s="179"/>
      <c r="L3146" s="183">
        <f t="shared" si="1263"/>
        <v>0</v>
      </c>
      <c r="M3146" s="183">
        <f t="shared" si="1263"/>
        <v>0</v>
      </c>
      <c r="N3146" s="184">
        <f t="shared" si="1264"/>
        <v>0</v>
      </c>
      <c r="O3146" s="184">
        <f t="shared" si="1265"/>
        <v>0</v>
      </c>
      <c r="P3146" s="181"/>
      <c r="Q3146" s="199"/>
      <c r="R3146" s="197" t="str">
        <f t="shared" si="1231"/>
        <v/>
      </c>
      <c r="S3146" s="197" t="str">
        <f t="shared" si="1232"/>
        <v/>
      </c>
    </row>
    <row r="3147" spans="1:19" hidden="1">
      <c r="A3147" s="200" t="s">
        <v>3458</v>
      </c>
      <c r="B3147" s="205"/>
      <c r="C3147" s="127" t="s">
        <v>3459</v>
      </c>
      <c r="D3147" s="121"/>
      <c r="E3147" s="276"/>
      <c r="F3147" s="277"/>
      <c r="G3147" s="253"/>
      <c r="H3147" s="253"/>
      <c r="I3147" s="254"/>
      <c r="J3147" s="255"/>
      <c r="K3147" s="179"/>
      <c r="L3147" s="290"/>
      <c r="M3147" s="253"/>
      <c r="N3147" s="254"/>
      <c r="O3147" s="255"/>
      <c r="P3147" s="181"/>
      <c r="Q3147" s="198" t="str">
        <f>IF(OR(SUM(J3148:J3158)&gt;0,SUM(O3148:O3158)&gt;0),"xx","")</f>
        <v/>
      </c>
      <c r="R3147" s="197" t="str">
        <f t="shared" si="1231"/>
        <v/>
      </c>
      <c r="S3147" s="197" t="str">
        <f t="shared" si="1232"/>
        <v/>
      </c>
    </row>
    <row r="3148" spans="1:19" ht="25.5" hidden="1">
      <c r="A3148" s="200">
        <v>96971</v>
      </c>
      <c r="B3148" s="205" t="s">
        <v>230</v>
      </c>
      <c r="C3148" s="127" t="s">
        <v>3460</v>
      </c>
      <c r="D3148" s="121" t="s">
        <v>258</v>
      </c>
      <c r="E3148" s="122">
        <v>21.39</v>
      </c>
      <c r="F3148" s="123">
        <f t="shared" ref="F3148:F3158" si="1266">IF(E3148=0,0,ROUND(E3148*(1+E$10)*(1-E$11),2))</f>
        <v>25.79</v>
      </c>
      <c r="G3148" s="206"/>
      <c r="H3148" s="183"/>
      <c r="I3148" s="182">
        <f t="shared" ref="I3148:I3158" si="1267">IF(ISBLANK(E3148),0,ROUND(F3148*G3148,2))</f>
        <v>0</v>
      </c>
      <c r="J3148" s="182">
        <f t="shared" ref="J3148:J3158" si="1268">IF(ISBLANK(G3148),0,ROUND(G3148*H3148,2))</f>
        <v>0</v>
      </c>
      <c r="K3148" s="179"/>
      <c r="L3148" s="183">
        <f t="shared" ref="L3148:M3158" si="1269">G3148</f>
        <v>0</v>
      </c>
      <c r="M3148" s="183">
        <f t="shared" si="1269"/>
        <v>0</v>
      </c>
      <c r="N3148" s="184">
        <f t="shared" ref="N3148:N3158" si="1270">IF(ISBLANK(E3148),0,ROUND(F3148*L3148,2))</f>
        <v>0</v>
      </c>
      <c r="O3148" s="184">
        <f t="shared" ref="O3148:O3158" si="1271">IF(ISBLANK(L3148),0,ROUND(L3148*M3148,2))</f>
        <v>0</v>
      </c>
      <c r="P3148" s="181"/>
      <c r="Q3148" s="199"/>
      <c r="R3148" s="197" t="str">
        <f t="shared" si="1231"/>
        <v/>
      </c>
      <c r="S3148" s="197" t="str">
        <f t="shared" si="1232"/>
        <v/>
      </c>
    </row>
    <row r="3149" spans="1:19" ht="25.5" hidden="1">
      <c r="A3149" s="200">
        <v>96972</v>
      </c>
      <c r="B3149" s="205" t="s">
        <v>230</v>
      </c>
      <c r="C3149" s="127" t="s">
        <v>3461</v>
      </c>
      <c r="D3149" s="121" t="s">
        <v>258</v>
      </c>
      <c r="E3149" s="122">
        <v>29.1</v>
      </c>
      <c r="F3149" s="123">
        <f t="shared" si="1266"/>
        <v>35.08</v>
      </c>
      <c r="G3149" s="206"/>
      <c r="H3149" s="183"/>
      <c r="I3149" s="182">
        <f t="shared" si="1267"/>
        <v>0</v>
      </c>
      <c r="J3149" s="182">
        <f t="shared" si="1268"/>
        <v>0</v>
      </c>
      <c r="K3149" s="179"/>
      <c r="L3149" s="183">
        <f t="shared" si="1269"/>
        <v>0</v>
      </c>
      <c r="M3149" s="183">
        <f t="shared" si="1269"/>
        <v>0</v>
      </c>
      <c r="N3149" s="184">
        <f t="shared" si="1270"/>
        <v>0</v>
      </c>
      <c r="O3149" s="184">
        <f t="shared" si="1271"/>
        <v>0</v>
      </c>
      <c r="P3149" s="181"/>
      <c r="Q3149" s="198"/>
      <c r="R3149" s="197" t="str">
        <f t="shared" si="1231"/>
        <v/>
      </c>
      <c r="S3149" s="197" t="str">
        <f t="shared" si="1232"/>
        <v/>
      </c>
    </row>
    <row r="3150" spans="1:19" ht="25.5" hidden="1">
      <c r="A3150" s="200">
        <v>96973</v>
      </c>
      <c r="B3150" s="205" t="s">
        <v>230</v>
      </c>
      <c r="C3150" s="127" t="s">
        <v>3462</v>
      </c>
      <c r="D3150" s="121" t="s">
        <v>258</v>
      </c>
      <c r="E3150" s="122">
        <v>36.270000000000003</v>
      </c>
      <c r="F3150" s="123">
        <f t="shared" si="1266"/>
        <v>43.73</v>
      </c>
      <c r="G3150" s="206"/>
      <c r="H3150" s="183"/>
      <c r="I3150" s="182">
        <f t="shared" si="1267"/>
        <v>0</v>
      </c>
      <c r="J3150" s="182">
        <f t="shared" si="1268"/>
        <v>0</v>
      </c>
      <c r="K3150" s="179"/>
      <c r="L3150" s="183">
        <f t="shared" si="1269"/>
        <v>0</v>
      </c>
      <c r="M3150" s="183">
        <f t="shared" si="1269"/>
        <v>0</v>
      </c>
      <c r="N3150" s="184">
        <f t="shared" si="1270"/>
        <v>0</v>
      </c>
      <c r="O3150" s="184">
        <f t="shared" si="1271"/>
        <v>0</v>
      </c>
      <c r="P3150" s="181"/>
      <c r="Q3150" s="199"/>
      <c r="R3150" s="197" t="str">
        <f t="shared" si="1231"/>
        <v/>
      </c>
      <c r="S3150" s="197" t="str">
        <f t="shared" si="1232"/>
        <v/>
      </c>
    </row>
    <row r="3151" spans="1:19" ht="25.5" hidden="1">
      <c r="A3151" s="200">
        <v>96974</v>
      </c>
      <c r="B3151" s="205" t="s">
        <v>230</v>
      </c>
      <c r="C3151" s="127" t="s">
        <v>3463</v>
      </c>
      <c r="D3151" s="121" t="s">
        <v>258</v>
      </c>
      <c r="E3151" s="122">
        <v>45.46</v>
      </c>
      <c r="F3151" s="123">
        <f t="shared" si="1266"/>
        <v>54.81</v>
      </c>
      <c r="G3151" s="206"/>
      <c r="H3151" s="183"/>
      <c r="I3151" s="182">
        <f t="shared" si="1267"/>
        <v>0</v>
      </c>
      <c r="J3151" s="182">
        <f t="shared" si="1268"/>
        <v>0</v>
      </c>
      <c r="K3151" s="179"/>
      <c r="L3151" s="183">
        <f t="shared" si="1269"/>
        <v>0</v>
      </c>
      <c r="M3151" s="183">
        <f t="shared" si="1269"/>
        <v>0</v>
      </c>
      <c r="N3151" s="184">
        <f t="shared" si="1270"/>
        <v>0</v>
      </c>
      <c r="O3151" s="184">
        <f t="shared" si="1271"/>
        <v>0</v>
      </c>
      <c r="P3151" s="181"/>
      <c r="Q3151" s="199"/>
      <c r="R3151" s="197" t="str">
        <f t="shared" si="1231"/>
        <v/>
      </c>
      <c r="S3151" s="197" t="str">
        <f t="shared" si="1232"/>
        <v/>
      </c>
    </row>
    <row r="3152" spans="1:19" ht="25.5" hidden="1">
      <c r="A3152" s="200">
        <v>96975</v>
      </c>
      <c r="B3152" s="205" t="s">
        <v>230</v>
      </c>
      <c r="C3152" s="127" t="s">
        <v>3464</v>
      </c>
      <c r="D3152" s="121" t="s">
        <v>258</v>
      </c>
      <c r="E3152" s="122">
        <v>57.36</v>
      </c>
      <c r="F3152" s="123">
        <f t="shared" si="1266"/>
        <v>69.150000000000006</v>
      </c>
      <c r="G3152" s="206"/>
      <c r="H3152" s="183"/>
      <c r="I3152" s="182">
        <f t="shared" si="1267"/>
        <v>0</v>
      </c>
      <c r="J3152" s="182">
        <f t="shared" si="1268"/>
        <v>0</v>
      </c>
      <c r="K3152" s="179"/>
      <c r="L3152" s="183">
        <f t="shared" si="1269"/>
        <v>0</v>
      </c>
      <c r="M3152" s="183">
        <f t="shared" si="1269"/>
        <v>0</v>
      </c>
      <c r="N3152" s="184">
        <f t="shared" si="1270"/>
        <v>0</v>
      </c>
      <c r="O3152" s="184">
        <f t="shared" si="1271"/>
        <v>0</v>
      </c>
      <c r="P3152" s="181"/>
      <c r="Q3152" s="199"/>
      <c r="R3152" s="197" t="str">
        <f t="shared" si="1231"/>
        <v/>
      </c>
      <c r="S3152" s="197" t="str">
        <f t="shared" si="1232"/>
        <v/>
      </c>
    </row>
    <row r="3153" spans="1:19" ht="25.5" hidden="1">
      <c r="A3153" s="200">
        <v>96976</v>
      </c>
      <c r="B3153" s="205" t="s">
        <v>230</v>
      </c>
      <c r="C3153" s="127" t="s">
        <v>3465</v>
      </c>
      <c r="D3153" s="121" t="s">
        <v>258</v>
      </c>
      <c r="E3153" s="122">
        <v>72.73</v>
      </c>
      <c r="F3153" s="123">
        <f t="shared" si="1266"/>
        <v>87.68</v>
      </c>
      <c r="G3153" s="206"/>
      <c r="H3153" s="183"/>
      <c r="I3153" s="182">
        <f t="shared" si="1267"/>
        <v>0</v>
      </c>
      <c r="J3153" s="182">
        <f t="shared" si="1268"/>
        <v>0</v>
      </c>
      <c r="K3153" s="179"/>
      <c r="L3153" s="183">
        <f t="shared" si="1269"/>
        <v>0</v>
      </c>
      <c r="M3153" s="183">
        <f t="shared" si="1269"/>
        <v>0</v>
      </c>
      <c r="N3153" s="184">
        <f t="shared" si="1270"/>
        <v>0</v>
      </c>
      <c r="O3153" s="184">
        <f t="shared" si="1271"/>
        <v>0</v>
      </c>
      <c r="P3153" s="181"/>
      <c r="Q3153" s="199"/>
      <c r="R3153" s="197" t="str">
        <f t="shared" si="1231"/>
        <v/>
      </c>
      <c r="S3153" s="197" t="str">
        <f t="shared" si="1232"/>
        <v/>
      </c>
    </row>
    <row r="3154" spans="1:19" ht="25.5" hidden="1">
      <c r="A3154" s="200">
        <v>96977</v>
      </c>
      <c r="B3154" s="205" t="s">
        <v>230</v>
      </c>
      <c r="C3154" s="127" t="s">
        <v>3466</v>
      </c>
      <c r="D3154" s="121" t="s">
        <v>258</v>
      </c>
      <c r="E3154" s="122">
        <v>24.83</v>
      </c>
      <c r="F3154" s="123">
        <f t="shared" si="1266"/>
        <v>29.94</v>
      </c>
      <c r="G3154" s="206"/>
      <c r="H3154" s="183"/>
      <c r="I3154" s="182">
        <f t="shared" si="1267"/>
        <v>0</v>
      </c>
      <c r="J3154" s="182">
        <f t="shared" si="1268"/>
        <v>0</v>
      </c>
      <c r="K3154" s="179"/>
      <c r="L3154" s="183">
        <f t="shared" si="1269"/>
        <v>0</v>
      </c>
      <c r="M3154" s="183">
        <f t="shared" si="1269"/>
        <v>0</v>
      </c>
      <c r="N3154" s="184">
        <f t="shared" si="1270"/>
        <v>0</v>
      </c>
      <c r="O3154" s="184">
        <f t="shared" si="1271"/>
        <v>0</v>
      </c>
      <c r="P3154" s="181"/>
      <c r="Q3154" s="199"/>
      <c r="R3154" s="197" t="str">
        <f t="shared" si="1231"/>
        <v/>
      </c>
      <c r="S3154" s="197" t="str">
        <f t="shared" si="1232"/>
        <v/>
      </c>
    </row>
    <row r="3155" spans="1:19" ht="25.5" hidden="1">
      <c r="A3155" s="200">
        <v>96978</v>
      </c>
      <c r="B3155" s="205" t="s">
        <v>230</v>
      </c>
      <c r="C3155" s="127" t="s">
        <v>3467</v>
      </c>
      <c r="D3155" s="121" t="s">
        <v>258</v>
      </c>
      <c r="E3155" s="122">
        <v>34.729999999999997</v>
      </c>
      <c r="F3155" s="123">
        <f t="shared" si="1266"/>
        <v>41.87</v>
      </c>
      <c r="G3155" s="206"/>
      <c r="H3155" s="183"/>
      <c r="I3155" s="182">
        <f t="shared" si="1267"/>
        <v>0</v>
      </c>
      <c r="J3155" s="182">
        <f t="shared" si="1268"/>
        <v>0</v>
      </c>
      <c r="K3155" s="179"/>
      <c r="L3155" s="183">
        <f t="shared" si="1269"/>
        <v>0</v>
      </c>
      <c r="M3155" s="183">
        <f t="shared" si="1269"/>
        <v>0</v>
      </c>
      <c r="N3155" s="184">
        <f t="shared" si="1270"/>
        <v>0</v>
      </c>
      <c r="O3155" s="184">
        <f t="shared" si="1271"/>
        <v>0</v>
      </c>
      <c r="P3155" s="181"/>
      <c r="Q3155" s="199"/>
      <c r="R3155" s="197" t="str">
        <f t="shared" si="1231"/>
        <v/>
      </c>
      <c r="S3155" s="197" t="str">
        <f t="shared" si="1232"/>
        <v/>
      </c>
    </row>
    <row r="3156" spans="1:19" ht="25.5" hidden="1">
      <c r="A3156" s="200">
        <v>96979</v>
      </c>
      <c r="B3156" s="205" t="s">
        <v>230</v>
      </c>
      <c r="C3156" s="127" t="s">
        <v>3468</v>
      </c>
      <c r="D3156" s="121" t="s">
        <v>258</v>
      </c>
      <c r="E3156" s="122">
        <v>48.5</v>
      </c>
      <c r="F3156" s="123">
        <f t="shared" si="1266"/>
        <v>58.47</v>
      </c>
      <c r="G3156" s="206"/>
      <c r="H3156" s="183"/>
      <c r="I3156" s="182">
        <f t="shared" si="1267"/>
        <v>0</v>
      </c>
      <c r="J3156" s="182">
        <f t="shared" si="1268"/>
        <v>0</v>
      </c>
      <c r="K3156" s="179"/>
      <c r="L3156" s="183">
        <f t="shared" si="1269"/>
        <v>0</v>
      </c>
      <c r="M3156" s="183">
        <f t="shared" si="1269"/>
        <v>0</v>
      </c>
      <c r="N3156" s="184">
        <f t="shared" si="1270"/>
        <v>0</v>
      </c>
      <c r="O3156" s="184">
        <f t="shared" si="1271"/>
        <v>0</v>
      </c>
      <c r="P3156" s="181"/>
      <c r="Q3156" s="199"/>
      <c r="R3156" s="197" t="str">
        <f t="shared" si="1231"/>
        <v/>
      </c>
      <c r="S3156" s="197" t="str">
        <f t="shared" si="1232"/>
        <v/>
      </c>
    </row>
    <row r="3157" spans="1:19" hidden="1">
      <c r="A3157" s="200">
        <v>96989</v>
      </c>
      <c r="B3157" s="205" t="s">
        <v>230</v>
      </c>
      <c r="C3157" s="127" t="s">
        <v>3469</v>
      </c>
      <c r="D3157" s="121" t="s">
        <v>274</v>
      </c>
      <c r="E3157" s="122">
        <v>86.79</v>
      </c>
      <c r="F3157" s="123">
        <f t="shared" si="1266"/>
        <v>104.63</v>
      </c>
      <c r="G3157" s="206"/>
      <c r="H3157" s="183"/>
      <c r="I3157" s="182">
        <f t="shared" si="1267"/>
        <v>0</v>
      </c>
      <c r="J3157" s="182">
        <f t="shared" si="1268"/>
        <v>0</v>
      </c>
      <c r="K3157" s="179"/>
      <c r="L3157" s="183">
        <f t="shared" si="1269"/>
        <v>0</v>
      </c>
      <c r="M3157" s="183">
        <f t="shared" si="1269"/>
        <v>0</v>
      </c>
      <c r="N3157" s="184">
        <f t="shared" si="1270"/>
        <v>0</v>
      </c>
      <c r="O3157" s="184">
        <f t="shared" si="1271"/>
        <v>0</v>
      </c>
      <c r="P3157" s="181"/>
      <c r="Q3157" s="199"/>
      <c r="R3157" s="197" t="str">
        <f t="shared" si="1231"/>
        <v/>
      </c>
      <c r="S3157" s="197" t="str">
        <f t="shared" si="1232"/>
        <v/>
      </c>
    </row>
    <row r="3158" spans="1:19" hidden="1">
      <c r="A3158" s="200">
        <v>98463</v>
      </c>
      <c r="B3158" s="205" t="s">
        <v>230</v>
      </c>
      <c r="C3158" s="127" t="s">
        <v>3470</v>
      </c>
      <c r="D3158" s="121" t="s">
        <v>274</v>
      </c>
      <c r="E3158" s="122">
        <v>20.07</v>
      </c>
      <c r="F3158" s="123">
        <f t="shared" si="1266"/>
        <v>24.2</v>
      </c>
      <c r="G3158" s="206"/>
      <c r="H3158" s="183"/>
      <c r="I3158" s="182">
        <f t="shared" si="1267"/>
        <v>0</v>
      </c>
      <c r="J3158" s="182">
        <f t="shared" si="1268"/>
        <v>0</v>
      </c>
      <c r="K3158" s="179"/>
      <c r="L3158" s="183">
        <f t="shared" si="1269"/>
        <v>0</v>
      </c>
      <c r="M3158" s="183">
        <f t="shared" si="1269"/>
        <v>0</v>
      </c>
      <c r="N3158" s="184">
        <f t="shared" si="1270"/>
        <v>0</v>
      </c>
      <c r="O3158" s="184">
        <f t="shared" si="1271"/>
        <v>0</v>
      </c>
      <c r="P3158" s="181"/>
      <c r="Q3158" s="199"/>
      <c r="R3158" s="197" t="str">
        <f t="shared" si="1231"/>
        <v/>
      </c>
      <c r="S3158" s="197" t="str">
        <f t="shared" si="1232"/>
        <v/>
      </c>
    </row>
    <row r="3159" spans="1:19" hidden="1">
      <c r="A3159" s="200" t="s">
        <v>3471</v>
      </c>
      <c r="B3159" s="205"/>
      <c r="C3159" s="127" t="s">
        <v>3472</v>
      </c>
      <c r="D3159" s="121"/>
      <c r="E3159" s="276"/>
      <c r="F3159" s="277"/>
      <c r="G3159" s="253"/>
      <c r="H3159" s="253"/>
      <c r="I3159" s="254"/>
      <c r="J3159" s="255"/>
      <c r="K3159" s="179"/>
      <c r="L3159" s="290"/>
      <c r="M3159" s="253"/>
      <c r="N3159" s="254"/>
      <c r="O3159" s="255"/>
      <c r="P3159" s="181"/>
      <c r="Q3159" s="198" t="str">
        <f>IF(OR(SUM(J3160:J3220)&gt;0,SUM(O3160:O3220)&gt;0),"xx","")</f>
        <v/>
      </c>
      <c r="R3159" s="197" t="str">
        <f t="shared" si="1231"/>
        <v/>
      </c>
      <c r="S3159" s="197" t="str">
        <f t="shared" si="1232"/>
        <v/>
      </c>
    </row>
    <row r="3160" spans="1:19" hidden="1">
      <c r="A3160" s="200" t="s">
        <v>3473</v>
      </c>
      <c r="B3160" s="205"/>
      <c r="C3160" s="127" t="s">
        <v>3474</v>
      </c>
      <c r="D3160" s="121"/>
      <c r="E3160" s="276"/>
      <c r="F3160" s="277"/>
      <c r="G3160" s="253"/>
      <c r="H3160" s="253"/>
      <c r="I3160" s="254"/>
      <c r="J3160" s="255"/>
      <c r="K3160" s="179"/>
      <c r="L3160" s="290"/>
      <c r="M3160" s="253"/>
      <c r="N3160" s="254"/>
      <c r="O3160" s="255"/>
      <c r="P3160" s="181"/>
      <c r="Q3160" s="198" t="str">
        <f>IF(OR(SUM(J3160:J3160)&gt;0,SUM(O3160:O3160)&gt;0),"xx","")</f>
        <v/>
      </c>
      <c r="R3160" s="197" t="str">
        <f t="shared" si="1231"/>
        <v/>
      </c>
      <c r="S3160" s="197" t="str">
        <f t="shared" si="1232"/>
        <v/>
      </c>
    </row>
    <row r="3161" spans="1:19" hidden="1">
      <c r="A3161" s="200" t="s">
        <v>3475</v>
      </c>
      <c r="B3161" s="205"/>
      <c r="C3161" s="127" t="s">
        <v>3476</v>
      </c>
      <c r="D3161" s="121"/>
      <c r="E3161" s="122"/>
      <c r="F3161" s="123"/>
      <c r="G3161" s="253"/>
      <c r="H3161" s="253"/>
      <c r="I3161" s="254"/>
      <c r="J3161" s="255"/>
      <c r="K3161" s="179"/>
      <c r="L3161" s="290"/>
      <c r="M3161" s="253"/>
      <c r="N3161" s="257"/>
      <c r="O3161" s="258"/>
      <c r="P3161" s="259"/>
      <c r="Q3161" s="198" t="str">
        <f>IF(OR(SUM(J3162:J3165)&gt;0,SUM(O3162:O3165)&gt;0),"xx","")</f>
        <v/>
      </c>
      <c r="R3161" s="197" t="str">
        <f t="shared" si="1231"/>
        <v/>
      </c>
      <c r="S3161" s="197" t="str">
        <f t="shared" si="1232"/>
        <v/>
      </c>
    </row>
    <row r="3162" spans="1:19" ht="25.5" hidden="1">
      <c r="A3162" s="200">
        <v>100560</v>
      </c>
      <c r="B3162" s="205" t="s">
        <v>230</v>
      </c>
      <c r="C3162" s="127" t="s">
        <v>3477</v>
      </c>
      <c r="D3162" s="121" t="s">
        <v>274</v>
      </c>
      <c r="E3162" s="122">
        <v>70.8</v>
      </c>
      <c r="F3162" s="123">
        <f>IF(E3162=0,0,ROUND(E3162*(1+E$10)*(1-E$11),2))</f>
        <v>85.36</v>
      </c>
      <c r="G3162" s="253"/>
      <c r="H3162" s="183"/>
      <c r="I3162" s="184">
        <f t="shared" ref="I3162:I3165" si="1272">IF(ISBLANK(E3162),0,ROUND(F3162*G3162,2))</f>
        <v>0</v>
      </c>
      <c r="J3162" s="255">
        <f t="shared" ref="J3162:J3165" si="1273">IF(ISBLANK(G3162),0,ROUND(G3162*H3162,2))</f>
        <v>0</v>
      </c>
      <c r="K3162" s="179"/>
      <c r="L3162" s="290">
        <f t="shared" ref="L3162:M3165" si="1274">G3162</f>
        <v>0</v>
      </c>
      <c r="M3162" s="183">
        <f t="shared" si="1274"/>
        <v>0</v>
      </c>
      <c r="N3162" s="255">
        <f t="shared" ref="N3162:N3165" si="1275">IF(ISBLANK(E3162),0,ROUND(F3162*L3162,2))</f>
        <v>0</v>
      </c>
      <c r="O3162" s="184">
        <f t="shared" ref="O3162:O3165" si="1276">IF(ISBLANK(L3162),0,ROUND(L3162*M3162,2))</f>
        <v>0</v>
      </c>
      <c r="P3162" s="181"/>
      <c r="Q3162" s="199"/>
      <c r="R3162" s="197" t="str">
        <f t="shared" si="1231"/>
        <v/>
      </c>
      <c r="S3162" s="197" t="str">
        <f t="shared" si="1232"/>
        <v/>
      </c>
    </row>
    <row r="3163" spans="1:19" ht="25.5" hidden="1">
      <c r="A3163" s="200">
        <v>100561</v>
      </c>
      <c r="B3163" s="205" t="s">
        <v>230</v>
      </c>
      <c r="C3163" s="127" t="s">
        <v>3478</v>
      </c>
      <c r="D3163" s="121" t="s">
        <v>274</v>
      </c>
      <c r="E3163" s="122">
        <v>119.22</v>
      </c>
      <c r="F3163" s="123">
        <f>IF(E3163=0,0,ROUND(E3163*(1+E$10)*(1-E$11),2))</f>
        <v>143.72999999999999</v>
      </c>
      <c r="G3163" s="253"/>
      <c r="H3163" s="183"/>
      <c r="I3163" s="184">
        <f t="shared" si="1272"/>
        <v>0</v>
      </c>
      <c r="J3163" s="255">
        <f t="shared" si="1273"/>
        <v>0</v>
      </c>
      <c r="K3163" s="179"/>
      <c r="L3163" s="290">
        <f t="shared" si="1274"/>
        <v>0</v>
      </c>
      <c r="M3163" s="183">
        <f t="shared" si="1274"/>
        <v>0</v>
      </c>
      <c r="N3163" s="255">
        <f t="shared" si="1275"/>
        <v>0</v>
      </c>
      <c r="O3163" s="184">
        <f t="shared" si="1276"/>
        <v>0</v>
      </c>
      <c r="P3163" s="181"/>
      <c r="Q3163" s="199"/>
      <c r="R3163" s="197" t="str">
        <f t="shared" si="1231"/>
        <v/>
      </c>
      <c r="S3163" s="197" t="str">
        <f t="shared" si="1232"/>
        <v/>
      </c>
    </row>
    <row r="3164" spans="1:19" ht="25.5" hidden="1">
      <c r="A3164" s="200">
        <v>100562</v>
      </c>
      <c r="B3164" s="205" t="s">
        <v>230</v>
      </c>
      <c r="C3164" s="127" t="s">
        <v>3479</v>
      </c>
      <c r="D3164" s="121" t="s">
        <v>274</v>
      </c>
      <c r="E3164" s="122">
        <v>177.73</v>
      </c>
      <c r="F3164" s="123">
        <f>IF(E3164=0,0,ROUND(E3164*(1+E$10)*(1-E$11),2))</f>
        <v>214.27</v>
      </c>
      <c r="G3164" s="253"/>
      <c r="H3164" s="183"/>
      <c r="I3164" s="184">
        <f t="shared" si="1272"/>
        <v>0</v>
      </c>
      <c r="J3164" s="255">
        <f t="shared" si="1273"/>
        <v>0</v>
      </c>
      <c r="K3164" s="179"/>
      <c r="L3164" s="290">
        <f t="shared" si="1274"/>
        <v>0</v>
      </c>
      <c r="M3164" s="183">
        <f t="shared" si="1274"/>
        <v>0</v>
      </c>
      <c r="N3164" s="255">
        <f t="shared" si="1275"/>
        <v>0</v>
      </c>
      <c r="O3164" s="184">
        <f t="shared" si="1276"/>
        <v>0</v>
      </c>
      <c r="P3164" s="181"/>
      <c r="Q3164" s="199"/>
      <c r="R3164" s="197" t="str">
        <f t="shared" si="1231"/>
        <v/>
      </c>
      <c r="S3164" s="197" t="str">
        <f t="shared" si="1232"/>
        <v/>
      </c>
    </row>
    <row r="3165" spans="1:19" ht="25.5" hidden="1">
      <c r="A3165" s="200">
        <v>100563</v>
      </c>
      <c r="B3165" s="205" t="s">
        <v>230</v>
      </c>
      <c r="C3165" s="127" t="s">
        <v>3480</v>
      </c>
      <c r="D3165" s="121" t="s">
        <v>274</v>
      </c>
      <c r="E3165" s="122">
        <v>250.4</v>
      </c>
      <c r="F3165" s="123">
        <f>IF(E3165=0,0,ROUND(E3165*(1+E$10)*(1-E$11),2))</f>
        <v>301.88</v>
      </c>
      <c r="G3165" s="253"/>
      <c r="H3165" s="183"/>
      <c r="I3165" s="184">
        <f t="shared" si="1272"/>
        <v>0</v>
      </c>
      <c r="J3165" s="255">
        <f t="shared" si="1273"/>
        <v>0</v>
      </c>
      <c r="K3165" s="179"/>
      <c r="L3165" s="290">
        <f t="shared" si="1274"/>
        <v>0</v>
      </c>
      <c r="M3165" s="183">
        <f t="shared" si="1274"/>
        <v>0</v>
      </c>
      <c r="N3165" s="255">
        <f t="shared" si="1275"/>
        <v>0</v>
      </c>
      <c r="O3165" s="184">
        <f t="shared" si="1276"/>
        <v>0</v>
      </c>
      <c r="P3165" s="181"/>
      <c r="Q3165" s="199"/>
      <c r="R3165" s="197" t="str">
        <f t="shared" si="1231"/>
        <v/>
      </c>
      <c r="S3165" s="197" t="str">
        <f t="shared" si="1232"/>
        <v/>
      </c>
    </row>
    <row r="3166" spans="1:19" hidden="1">
      <c r="A3166" s="200" t="s">
        <v>3481</v>
      </c>
      <c r="B3166" s="205"/>
      <c r="C3166" s="127" t="s">
        <v>3482</v>
      </c>
      <c r="D3166" s="121"/>
      <c r="E3166" s="122"/>
      <c r="F3166" s="123"/>
      <c r="G3166" s="253"/>
      <c r="H3166" s="253"/>
      <c r="I3166" s="254"/>
      <c r="J3166" s="255"/>
      <c r="K3166" s="179"/>
      <c r="L3166" s="290"/>
      <c r="M3166" s="253"/>
      <c r="N3166" s="254"/>
      <c r="O3166" s="255"/>
      <c r="P3166" s="181"/>
      <c r="Q3166" s="198" t="str">
        <f>IF(OR(SUM(J3167:J3172)&gt;0,SUM(O3167:O3172)&gt;0),"xx","")</f>
        <v/>
      </c>
      <c r="R3166" s="197" t="str">
        <f t="shared" si="1231"/>
        <v/>
      </c>
      <c r="S3166" s="197" t="str">
        <f t="shared" si="1232"/>
        <v/>
      </c>
    </row>
    <row r="3167" spans="1:19" ht="25.5" hidden="1">
      <c r="A3167" s="200">
        <v>100556</v>
      </c>
      <c r="B3167" s="205" t="s">
        <v>230</v>
      </c>
      <c r="C3167" s="127" t="s">
        <v>3483</v>
      </c>
      <c r="D3167" s="121" t="s">
        <v>274</v>
      </c>
      <c r="E3167" s="122">
        <v>26.27</v>
      </c>
      <c r="F3167" s="123">
        <f t="shared" ref="F3167:F3172" si="1277">IF(E3167=0,0,ROUND(E3167*(1+E$10)*(1-E$11),2))</f>
        <v>31.67</v>
      </c>
      <c r="G3167" s="253"/>
      <c r="H3167" s="183"/>
      <c r="I3167" s="184">
        <f t="shared" ref="I3167:I3172" si="1278">IF(ISBLANK(E3167),0,ROUND(F3167*G3167,2))</f>
        <v>0</v>
      </c>
      <c r="J3167" s="255">
        <f t="shared" ref="J3167:J3172" si="1279">IF(ISBLANK(G3167),0,ROUND(G3167*H3167,2))</f>
        <v>0</v>
      </c>
      <c r="K3167" s="179"/>
      <c r="L3167" s="290">
        <f t="shared" ref="L3167:M3172" si="1280">G3167</f>
        <v>0</v>
      </c>
      <c r="M3167" s="183">
        <f t="shared" si="1280"/>
        <v>0</v>
      </c>
      <c r="N3167" s="255">
        <f t="shared" ref="N3167:N3172" si="1281">IF(ISBLANK(E3167),0,ROUND(F3167*L3167,2))</f>
        <v>0</v>
      </c>
      <c r="O3167" s="184">
        <f t="shared" ref="O3167:O3172" si="1282">IF(ISBLANK(L3167),0,ROUND(L3167*M3167,2))</f>
        <v>0</v>
      </c>
      <c r="P3167" s="181"/>
      <c r="Q3167" s="199"/>
      <c r="R3167" s="197" t="str">
        <f t="shared" si="1231"/>
        <v/>
      </c>
      <c r="S3167" s="197" t="str">
        <f t="shared" si="1232"/>
        <v/>
      </c>
    </row>
    <row r="3168" spans="1:19" ht="25.5" hidden="1">
      <c r="A3168" s="200">
        <v>100557</v>
      </c>
      <c r="B3168" s="205" t="s">
        <v>230</v>
      </c>
      <c r="C3168" s="127" t="s">
        <v>3484</v>
      </c>
      <c r="D3168" s="121" t="s">
        <v>274</v>
      </c>
      <c r="E3168" s="122">
        <v>273.52999999999997</v>
      </c>
      <c r="F3168" s="123">
        <f t="shared" si="1277"/>
        <v>329.77</v>
      </c>
      <c r="G3168" s="253"/>
      <c r="H3168" s="183"/>
      <c r="I3168" s="184">
        <f t="shared" si="1278"/>
        <v>0</v>
      </c>
      <c r="J3168" s="255">
        <f t="shared" si="1279"/>
        <v>0</v>
      </c>
      <c r="K3168" s="179"/>
      <c r="L3168" s="290">
        <f t="shared" si="1280"/>
        <v>0</v>
      </c>
      <c r="M3168" s="183">
        <f t="shared" si="1280"/>
        <v>0</v>
      </c>
      <c r="N3168" s="255">
        <f t="shared" si="1281"/>
        <v>0</v>
      </c>
      <c r="O3168" s="184">
        <f t="shared" si="1282"/>
        <v>0</v>
      </c>
      <c r="P3168" s="181"/>
      <c r="Q3168" s="199"/>
      <c r="R3168" s="197" t="str">
        <f t="shared" si="1231"/>
        <v/>
      </c>
      <c r="S3168" s="197" t="str">
        <f t="shared" si="1232"/>
        <v/>
      </c>
    </row>
    <row r="3169" spans="1:19" ht="25.5" hidden="1">
      <c r="A3169" s="200">
        <v>100559</v>
      </c>
      <c r="B3169" s="205" t="s">
        <v>230</v>
      </c>
      <c r="C3169" s="127" t="s">
        <v>3485</v>
      </c>
      <c r="D3169" s="121" t="s">
        <v>274</v>
      </c>
      <c r="E3169" s="122">
        <v>74.599999999999994</v>
      </c>
      <c r="F3169" s="123">
        <f t="shared" si="1277"/>
        <v>89.94</v>
      </c>
      <c r="G3169" s="253"/>
      <c r="H3169" s="183"/>
      <c r="I3169" s="184">
        <f t="shared" si="1278"/>
        <v>0</v>
      </c>
      <c r="J3169" s="255">
        <f t="shared" si="1279"/>
        <v>0</v>
      </c>
      <c r="K3169" s="179"/>
      <c r="L3169" s="290">
        <f t="shared" si="1280"/>
        <v>0</v>
      </c>
      <c r="M3169" s="183">
        <f t="shared" si="1280"/>
        <v>0</v>
      </c>
      <c r="N3169" s="255">
        <f t="shared" si="1281"/>
        <v>0</v>
      </c>
      <c r="O3169" s="184">
        <f t="shared" si="1282"/>
        <v>0</v>
      </c>
      <c r="P3169" s="181"/>
      <c r="Q3169" s="199"/>
      <c r="R3169" s="197" t="str">
        <f t="shared" si="1231"/>
        <v/>
      </c>
      <c r="S3169" s="197" t="str">
        <f t="shared" si="1232"/>
        <v/>
      </c>
    </row>
    <row r="3170" spans="1:19" ht="25.5" hidden="1">
      <c r="A3170" s="200" t="s">
        <v>3486</v>
      </c>
      <c r="B3170" s="205" t="s">
        <v>230</v>
      </c>
      <c r="C3170" s="127" t="s">
        <v>3487</v>
      </c>
      <c r="D3170" s="121" t="s">
        <v>274</v>
      </c>
      <c r="E3170" s="122">
        <v>184.26</v>
      </c>
      <c r="F3170" s="123">
        <f t="shared" si="1277"/>
        <v>222.14</v>
      </c>
      <c r="G3170" s="253"/>
      <c r="H3170" s="183"/>
      <c r="I3170" s="184">
        <f t="shared" si="1278"/>
        <v>0</v>
      </c>
      <c r="J3170" s="255">
        <f t="shared" si="1279"/>
        <v>0</v>
      </c>
      <c r="K3170" s="179"/>
      <c r="L3170" s="290">
        <f t="shared" si="1280"/>
        <v>0</v>
      </c>
      <c r="M3170" s="183">
        <f t="shared" si="1280"/>
        <v>0</v>
      </c>
      <c r="N3170" s="255">
        <f t="shared" si="1281"/>
        <v>0</v>
      </c>
      <c r="O3170" s="184">
        <f t="shared" si="1282"/>
        <v>0</v>
      </c>
      <c r="P3170" s="181"/>
      <c r="Q3170" s="199"/>
      <c r="R3170" s="197" t="str">
        <f t="shared" si="1231"/>
        <v/>
      </c>
      <c r="S3170" s="197" t="str">
        <f t="shared" si="1232"/>
        <v/>
      </c>
    </row>
    <row r="3171" spans="1:19" ht="25.5" hidden="1">
      <c r="A3171" s="200" t="s">
        <v>3488</v>
      </c>
      <c r="B3171" s="205" t="s">
        <v>230</v>
      </c>
      <c r="C3171" s="127" t="s">
        <v>3489</v>
      </c>
      <c r="D3171" s="121" t="s">
        <v>274</v>
      </c>
      <c r="E3171" s="122">
        <v>333.79</v>
      </c>
      <c r="F3171" s="123">
        <f t="shared" si="1277"/>
        <v>402.42</v>
      </c>
      <c r="G3171" s="253"/>
      <c r="H3171" s="183"/>
      <c r="I3171" s="184">
        <f t="shared" si="1278"/>
        <v>0</v>
      </c>
      <c r="J3171" s="255">
        <f t="shared" si="1279"/>
        <v>0</v>
      </c>
      <c r="K3171" s="179"/>
      <c r="L3171" s="290">
        <f t="shared" si="1280"/>
        <v>0</v>
      </c>
      <c r="M3171" s="183">
        <f t="shared" si="1280"/>
        <v>0</v>
      </c>
      <c r="N3171" s="255">
        <f t="shared" si="1281"/>
        <v>0</v>
      </c>
      <c r="O3171" s="184">
        <f t="shared" si="1282"/>
        <v>0</v>
      </c>
      <c r="P3171" s="181"/>
      <c r="Q3171" s="199"/>
      <c r="R3171" s="197" t="str">
        <f t="shared" si="1231"/>
        <v/>
      </c>
      <c r="S3171" s="197" t="str">
        <f t="shared" si="1232"/>
        <v/>
      </c>
    </row>
    <row r="3172" spans="1:19" ht="25.5" hidden="1">
      <c r="A3172" s="200" t="s">
        <v>3490</v>
      </c>
      <c r="B3172" s="205" t="s">
        <v>230</v>
      </c>
      <c r="C3172" s="127" t="s">
        <v>3491</v>
      </c>
      <c r="D3172" s="121" t="s">
        <v>274</v>
      </c>
      <c r="E3172" s="122">
        <v>1085.83</v>
      </c>
      <c r="F3172" s="123">
        <f t="shared" si="1277"/>
        <v>1309.08</v>
      </c>
      <c r="G3172" s="253"/>
      <c r="H3172" s="183"/>
      <c r="I3172" s="184">
        <f t="shared" si="1278"/>
        <v>0</v>
      </c>
      <c r="J3172" s="255">
        <f t="shared" si="1279"/>
        <v>0</v>
      </c>
      <c r="K3172" s="179"/>
      <c r="L3172" s="290">
        <f t="shared" si="1280"/>
        <v>0</v>
      </c>
      <c r="M3172" s="183">
        <f t="shared" si="1280"/>
        <v>0</v>
      </c>
      <c r="N3172" s="255">
        <f t="shared" si="1281"/>
        <v>0</v>
      </c>
      <c r="O3172" s="184">
        <f t="shared" si="1282"/>
        <v>0</v>
      </c>
      <c r="P3172" s="181"/>
      <c r="Q3172" s="199"/>
      <c r="R3172" s="197" t="str">
        <f t="shared" ref="R3172:R3235" si="1283">IF(Q3172="X","x",IF(Q3172="xx","x",IF(O3172&gt;0,"x","")))</f>
        <v/>
      </c>
      <c r="S3172" s="197" t="str">
        <f t="shared" ref="S3172:S3235" si="1284">IF(Q3172="X","x",IF(Q3172="xx","x",IF(OR(J3172&gt;0,O3172&gt;0),"x","")))</f>
        <v/>
      </c>
    </row>
    <row r="3173" spans="1:19" hidden="1">
      <c r="A3173" s="200" t="s">
        <v>3492</v>
      </c>
      <c r="B3173" s="205"/>
      <c r="C3173" s="127" t="s">
        <v>3493</v>
      </c>
      <c r="D3173" s="121"/>
      <c r="E3173" s="122"/>
      <c r="F3173" s="123"/>
      <c r="G3173" s="253"/>
      <c r="H3173" s="253"/>
      <c r="I3173" s="254"/>
      <c r="J3173" s="255"/>
      <c r="K3173" s="179"/>
      <c r="L3173" s="290"/>
      <c r="M3173" s="253"/>
      <c r="N3173" s="254"/>
      <c r="O3173" s="255"/>
      <c r="P3173" s="181"/>
      <c r="Q3173" s="198" t="str">
        <f>IF(OR(SUM(J3174:J3219)&gt;0,SUM(O3174:O3219)&gt;0),"xx","")</f>
        <v/>
      </c>
      <c r="R3173" s="197" t="str">
        <f t="shared" si="1283"/>
        <v/>
      </c>
      <c r="S3173" s="197" t="str">
        <f t="shared" si="1284"/>
        <v/>
      </c>
    </row>
    <row r="3174" spans="1:19" ht="25.5" hidden="1">
      <c r="A3174" s="200">
        <v>98294</v>
      </c>
      <c r="B3174" s="205" t="s">
        <v>230</v>
      </c>
      <c r="C3174" s="127" t="s">
        <v>3494</v>
      </c>
      <c r="D3174" s="121" t="s">
        <v>258</v>
      </c>
      <c r="E3174" s="122">
        <v>1.84</v>
      </c>
      <c r="F3174" s="123">
        <f t="shared" ref="F3174:F3219" si="1285">IF(E3174=0,0,ROUND(E3174*(1+E$10)*(1-E$11),2))</f>
        <v>2.2200000000000002</v>
      </c>
      <c r="G3174" s="253"/>
      <c r="H3174" s="183"/>
      <c r="I3174" s="184">
        <f t="shared" ref="I3174:I3219" si="1286">IF(ISBLANK(E3174),0,ROUND(F3174*G3174,2))</f>
        <v>0</v>
      </c>
      <c r="J3174" s="255">
        <f t="shared" ref="J3174:J3219" si="1287">IF(ISBLANK(G3174),0,ROUND(G3174*H3174,2))</f>
        <v>0</v>
      </c>
      <c r="K3174" s="179"/>
      <c r="L3174" s="290">
        <f t="shared" ref="L3174:M3219" si="1288">G3174</f>
        <v>0</v>
      </c>
      <c r="M3174" s="183">
        <f t="shared" si="1288"/>
        <v>0</v>
      </c>
      <c r="N3174" s="255">
        <f t="shared" ref="N3174:N3219" si="1289">IF(ISBLANK(E3174),0,ROUND(F3174*L3174,2))</f>
        <v>0</v>
      </c>
      <c r="O3174" s="184">
        <f t="shared" ref="O3174:O3219" si="1290">IF(ISBLANK(L3174),0,ROUND(L3174*M3174,2))</f>
        <v>0</v>
      </c>
      <c r="P3174" s="181"/>
      <c r="Q3174" s="199"/>
      <c r="R3174" s="197" t="str">
        <f t="shared" si="1283"/>
        <v/>
      </c>
      <c r="S3174" s="197" t="str">
        <f t="shared" si="1284"/>
        <v/>
      </c>
    </row>
    <row r="3175" spans="1:19" ht="25.5" hidden="1">
      <c r="A3175" s="200">
        <v>98295</v>
      </c>
      <c r="B3175" s="205" t="s">
        <v>230</v>
      </c>
      <c r="C3175" s="127" t="s">
        <v>3495</v>
      </c>
      <c r="D3175" s="121" t="s">
        <v>258</v>
      </c>
      <c r="E3175" s="122">
        <v>1.27</v>
      </c>
      <c r="F3175" s="123">
        <f t="shared" si="1285"/>
        <v>1.53</v>
      </c>
      <c r="G3175" s="253"/>
      <c r="H3175" s="183"/>
      <c r="I3175" s="184">
        <f t="shared" si="1286"/>
        <v>0</v>
      </c>
      <c r="J3175" s="255">
        <f t="shared" si="1287"/>
        <v>0</v>
      </c>
      <c r="K3175" s="179"/>
      <c r="L3175" s="290">
        <f t="shared" si="1288"/>
        <v>0</v>
      </c>
      <c r="M3175" s="183">
        <f t="shared" si="1288"/>
        <v>0</v>
      </c>
      <c r="N3175" s="255">
        <f t="shared" si="1289"/>
        <v>0</v>
      </c>
      <c r="O3175" s="184">
        <f t="shared" si="1290"/>
        <v>0</v>
      </c>
      <c r="P3175" s="181"/>
      <c r="Q3175" s="199"/>
      <c r="R3175" s="197" t="str">
        <f t="shared" si="1283"/>
        <v/>
      </c>
      <c r="S3175" s="197" t="str">
        <f t="shared" si="1284"/>
        <v/>
      </c>
    </row>
    <row r="3176" spans="1:19" ht="25.5" hidden="1">
      <c r="A3176" s="200">
        <v>98296</v>
      </c>
      <c r="B3176" s="205" t="s">
        <v>230</v>
      </c>
      <c r="C3176" s="127" t="s">
        <v>3496</v>
      </c>
      <c r="D3176" s="121" t="s">
        <v>258</v>
      </c>
      <c r="E3176" s="122">
        <v>2.84</v>
      </c>
      <c r="F3176" s="123">
        <f t="shared" si="1285"/>
        <v>3.42</v>
      </c>
      <c r="G3176" s="253"/>
      <c r="H3176" s="183"/>
      <c r="I3176" s="184">
        <f t="shared" si="1286"/>
        <v>0</v>
      </c>
      <c r="J3176" s="255">
        <f t="shared" si="1287"/>
        <v>0</v>
      </c>
      <c r="K3176" s="179"/>
      <c r="L3176" s="290">
        <f t="shared" si="1288"/>
        <v>0</v>
      </c>
      <c r="M3176" s="183">
        <f t="shared" si="1288"/>
        <v>0</v>
      </c>
      <c r="N3176" s="255">
        <f t="shared" si="1289"/>
        <v>0</v>
      </c>
      <c r="O3176" s="184">
        <f t="shared" si="1290"/>
        <v>0</v>
      </c>
      <c r="P3176" s="181"/>
      <c r="Q3176" s="199"/>
      <c r="R3176" s="197" t="str">
        <f t="shared" si="1283"/>
        <v/>
      </c>
      <c r="S3176" s="197" t="str">
        <f t="shared" si="1284"/>
        <v/>
      </c>
    </row>
    <row r="3177" spans="1:19" ht="25.5" hidden="1">
      <c r="A3177" s="200">
        <v>98297</v>
      </c>
      <c r="B3177" s="205" t="s">
        <v>230</v>
      </c>
      <c r="C3177" s="127" t="s">
        <v>3497</v>
      </c>
      <c r="D3177" s="121" t="s">
        <v>258</v>
      </c>
      <c r="E3177" s="122">
        <v>1.94</v>
      </c>
      <c r="F3177" s="123">
        <f t="shared" si="1285"/>
        <v>2.34</v>
      </c>
      <c r="G3177" s="253"/>
      <c r="H3177" s="183"/>
      <c r="I3177" s="184">
        <f t="shared" si="1286"/>
        <v>0</v>
      </c>
      <c r="J3177" s="255">
        <f t="shared" si="1287"/>
        <v>0</v>
      </c>
      <c r="K3177" s="179"/>
      <c r="L3177" s="290">
        <f t="shared" si="1288"/>
        <v>0</v>
      </c>
      <c r="M3177" s="183">
        <f t="shared" si="1288"/>
        <v>0</v>
      </c>
      <c r="N3177" s="255">
        <f t="shared" si="1289"/>
        <v>0</v>
      </c>
      <c r="O3177" s="184">
        <f t="shared" si="1290"/>
        <v>0</v>
      </c>
      <c r="P3177" s="181"/>
      <c r="Q3177" s="199"/>
      <c r="R3177" s="197" t="str">
        <f t="shared" si="1283"/>
        <v/>
      </c>
      <c r="S3177" s="197" t="str">
        <f t="shared" si="1284"/>
        <v/>
      </c>
    </row>
    <row r="3178" spans="1:19" hidden="1">
      <c r="A3178" s="200">
        <v>98301</v>
      </c>
      <c r="B3178" s="205" t="s">
        <v>230</v>
      </c>
      <c r="C3178" s="127" t="s">
        <v>3498</v>
      </c>
      <c r="D3178" s="121" t="s">
        <v>258</v>
      </c>
      <c r="E3178" s="122">
        <v>429.95</v>
      </c>
      <c r="F3178" s="123">
        <f t="shared" si="1285"/>
        <v>518.35</v>
      </c>
      <c r="G3178" s="253"/>
      <c r="H3178" s="183"/>
      <c r="I3178" s="184">
        <f t="shared" si="1286"/>
        <v>0</v>
      </c>
      <c r="J3178" s="255">
        <f t="shared" si="1287"/>
        <v>0</v>
      </c>
      <c r="K3178" s="179"/>
      <c r="L3178" s="290">
        <f t="shared" si="1288"/>
        <v>0</v>
      </c>
      <c r="M3178" s="183">
        <f t="shared" si="1288"/>
        <v>0</v>
      </c>
      <c r="N3178" s="255">
        <f t="shared" si="1289"/>
        <v>0</v>
      </c>
      <c r="O3178" s="184">
        <f t="shared" si="1290"/>
        <v>0</v>
      </c>
      <c r="P3178" s="181"/>
      <c r="Q3178" s="199"/>
      <c r="R3178" s="197" t="str">
        <f t="shared" si="1283"/>
        <v/>
      </c>
      <c r="S3178" s="197" t="str">
        <f t="shared" si="1284"/>
        <v/>
      </c>
    </row>
    <row r="3179" spans="1:19" hidden="1">
      <c r="A3179" s="200">
        <v>98302</v>
      </c>
      <c r="B3179" s="205" t="s">
        <v>230</v>
      </c>
      <c r="C3179" s="127" t="s">
        <v>3499</v>
      </c>
      <c r="D3179" s="121" t="s">
        <v>258</v>
      </c>
      <c r="E3179" s="122">
        <v>564.79999999999995</v>
      </c>
      <c r="F3179" s="123">
        <f t="shared" si="1285"/>
        <v>680.92</v>
      </c>
      <c r="G3179" s="253"/>
      <c r="H3179" s="183"/>
      <c r="I3179" s="184">
        <f t="shared" si="1286"/>
        <v>0</v>
      </c>
      <c r="J3179" s="255">
        <f t="shared" si="1287"/>
        <v>0</v>
      </c>
      <c r="K3179" s="179"/>
      <c r="L3179" s="290">
        <f t="shared" si="1288"/>
        <v>0</v>
      </c>
      <c r="M3179" s="183">
        <f t="shared" si="1288"/>
        <v>0</v>
      </c>
      <c r="N3179" s="255">
        <f t="shared" si="1289"/>
        <v>0</v>
      </c>
      <c r="O3179" s="184">
        <f t="shared" si="1290"/>
        <v>0</v>
      </c>
      <c r="P3179" s="181"/>
      <c r="Q3179" s="199"/>
      <c r="R3179" s="197" t="str">
        <f t="shared" si="1283"/>
        <v/>
      </c>
      <c r="S3179" s="197" t="str">
        <f t="shared" si="1284"/>
        <v/>
      </c>
    </row>
    <row r="3180" spans="1:19" hidden="1">
      <c r="A3180" s="200">
        <v>98304</v>
      </c>
      <c r="B3180" s="205" t="s">
        <v>230</v>
      </c>
      <c r="C3180" s="127" t="s">
        <v>3500</v>
      </c>
      <c r="D3180" s="121" t="s">
        <v>258</v>
      </c>
      <c r="E3180" s="122">
        <v>920.41</v>
      </c>
      <c r="F3180" s="123">
        <f t="shared" si="1285"/>
        <v>1109.6500000000001</v>
      </c>
      <c r="G3180" s="253"/>
      <c r="H3180" s="183"/>
      <c r="I3180" s="184">
        <f t="shared" si="1286"/>
        <v>0</v>
      </c>
      <c r="J3180" s="255">
        <f t="shared" si="1287"/>
        <v>0</v>
      </c>
      <c r="K3180" s="179"/>
      <c r="L3180" s="290">
        <f t="shared" si="1288"/>
        <v>0</v>
      </c>
      <c r="M3180" s="183">
        <f t="shared" si="1288"/>
        <v>0</v>
      </c>
      <c r="N3180" s="255">
        <f t="shared" si="1289"/>
        <v>0</v>
      </c>
      <c r="O3180" s="184">
        <f t="shared" si="1290"/>
        <v>0</v>
      </c>
      <c r="P3180" s="181"/>
      <c r="Q3180" s="199"/>
      <c r="R3180" s="197" t="str">
        <f t="shared" si="1283"/>
        <v/>
      </c>
      <c r="S3180" s="197" t="str">
        <f t="shared" si="1284"/>
        <v/>
      </c>
    </row>
    <row r="3181" spans="1:19" hidden="1">
      <c r="A3181" s="200">
        <v>98307</v>
      </c>
      <c r="B3181" s="205" t="s">
        <v>230</v>
      </c>
      <c r="C3181" s="127" t="s">
        <v>3501</v>
      </c>
      <c r="D3181" s="121" t="s">
        <v>258</v>
      </c>
      <c r="E3181" s="122">
        <v>43.26</v>
      </c>
      <c r="F3181" s="123">
        <f t="shared" si="1285"/>
        <v>52.15</v>
      </c>
      <c r="G3181" s="253"/>
      <c r="H3181" s="183"/>
      <c r="I3181" s="184">
        <f t="shared" si="1286"/>
        <v>0</v>
      </c>
      <c r="J3181" s="255">
        <f t="shared" si="1287"/>
        <v>0</v>
      </c>
      <c r="K3181" s="179"/>
      <c r="L3181" s="290">
        <f t="shared" si="1288"/>
        <v>0</v>
      </c>
      <c r="M3181" s="183">
        <f t="shared" si="1288"/>
        <v>0</v>
      </c>
      <c r="N3181" s="255">
        <f t="shared" si="1289"/>
        <v>0</v>
      </c>
      <c r="O3181" s="184">
        <f t="shared" si="1290"/>
        <v>0</v>
      </c>
      <c r="P3181" s="181"/>
      <c r="Q3181" s="199"/>
      <c r="R3181" s="197" t="str">
        <f t="shared" si="1283"/>
        <v/>
      </c>
      <c r="S3181" s="197" t="str">
        <f t="shared" si="1284"/>
        <v/>
      </c>
    </row>
    <row r="3182" spans="1:19" hidden="1">
      <c r="A3182" s="200">
        <v>98308</v>
      </c>
      <c r="B3182" s="205" t="s">
        <v>230</v>
      </c>
      <c r="C3182" s="127" t="s">
        <v>3502</v>
      </c>
      <c r="D3182" s="121" t="s">
        <v>258</v>
      </c>
      <c r="E3182" s="122">
        <v>28.09</v>
      </c>
      <c r="F3182" s="123">
        <f t="shared" si="1285"/>
        <v>33.869999999999997</v>
      </c>
      <c r="G3182" s="253"/>
      <c r="H3182" s="183"/>
      <c r="I3182" s="184">
        <f t="shared" si="1286"/>
        <v>0</v>
      </c>
      <c r="J3182" s="255">
        <f t="shared" si="1287"/>
        <v>0</v>
      </c>
      <c r="K3182" s="179"/>
      <c r="L3182" s="290">
        <f t="shared" si="1288"/>
        <v>0</v>
      </c>
      <c r="M3182" s="183">
        <f t="shared" si="1288"/>
        <v>0</v>
      </c>
      <c r="N3182" s="255">
        <f t="shared" si="1289"/>
        <v>0</v>
      </c>
      <c r="O3182" s="184">
        <f t="shared" si="1290"/>
        <v>0</v>
      </c>
      <c r="P3182" s="181"/>
      <c r="Q3182" s="199"/>
      <c r="R3182" s="197" t="str">
        <f t="shared" si="1283"/>
        <v/>
      </c>
      <c r="S3182" s="197" t="str">
        <f t="shared" si="1284"/>
        <v/>
      </c>
    </row>
    <row r="3183" spans="1:19" hidden="1">
      <c r="A3183" s="200">
        <v>98593</v>
      </c>
      <c r="B3183" s="205" t="s">
        <v>230</v>
      </c>
      <c r="C3183" s="127" t="s">
        <v>3503</v>
      </c>
      <c r="D3183" s="121" t="s">
        <v>258</v>
      </c>
      <c r="E3183" s="122">
        <v>759.34</v>
      </c>
      <c r="F3183" s="123">
        <f t="shared" si="1285"/>
        <v>915.46</v>
      </c>
      <c r="G3183" s="253"/>
      <c r="H3183" s="183"/>
      <c r="I3183" s="184">
        <f t="shared" si="1286"/>
        <v>0</v>
      </c>
      <c r="J3183" s="255">
        <f t="shared" si="1287"/>
        <v>0</v>
      </c>
      <c r="K3183" s="179"/>
      <c r="L3183" s="290">
        <f t="shared" si="1288"/>
        <v>0</v>
      </c>
      <c r="M3183" s="183">
        <f t="shared" si="1288"/>
        <v>0</v>
      </c>
      <c r="N3183" s="255">
        <f t="shared" si="1289"/>
        <v>0</v>
      </c>
      <c r="O3183" s="184">
        <f t="shared" si="1290"/>
        <v>0</v>
      </c>
      <c r="P3183" s="181"/>
      <c r="Q3183" s="199"/>
      <c r="R3183" s="197" t="str">
        <f t="shared" si="1283"/>
        <v/>
      </c>
      <c r="S3183" s="197" t="str">
        <f t="shared" si="1284"/>
        <v/>
      </c>
    </row>
    <row r="3184" spans="1:19" ht="25.5" hidden="1">
      <c r="A3184" s="200">
        <v>98400</v>
      </c>
      <c r="B3184" s="205" t="s">
        <v>230</v>
      </c>
      <c r="C3184" s="127" t="s">
        <v>3504</v>
      </c>
      <c r="D3184" s="121" t="s">
        <v>258</v>
      </c>
      <c r="E3184" s="122">
        <v>10.48</v>
      </c>
      <c r="F3184" s="123">
        <f t="shared" si="1285"/>
        <v>12.63</v>
      </c>
      <c r="G3184" s="253"/>
      <c r="H3184" s="183"/>
      <c r="I3184" s="184">
        <f t="shared" si="1286"/>
        <v>0</v>
      </c>
      <c r="J3184" s="255">
        <f t="shared" si="1287"/>
        <v>0</v>
      </c>
      <c r="K3184" s="179"/>
      <c r="L3184" s="290">
        <f t="shared" si="1288"/>
        <v>0</v>
      </c>
      <c r="M3184" s="183">
        <f t="shared" si="1288"/>
        <v>0</v>
      </c>
      <c r="N3184" s="255">
        <f t="shared" si="1289"/>
        <v>0</v>
      </c>
      <c r="O3184" s="184">
        <f t="shared" si="1290"/>
        <v>0</v>
      </c>
      <c r="P3184" s="181"/>
      <c r="Q3184" s="198"/>
      <c r="R3184" s="197" t="str">
        <f t="shared" si="1283"/>
        <v/>
      </c>
      <c r="S3184" s="197" t="str">
        <f t="shared" si="1284"/>
        <v/>
      </c>
    </row>
    <row r="3185" spans="1:19" ht="25.5" hidden="1">
      <c r="A3185" s="200">
        <v>98401</v>
      </c>
      <c r="B3185" s="205" t="s">
        <v>230</v>
      </c>
      <c r="C3185" s="127" t="s">
        <v>3505</v>
      </c>
      <c r="D3185" s="121" t="s">
        <v>258</v>
      </c>
      <c r="E3185" s="122">
        <v>16.010000000000002</v>
      </c>
      <c r="F3185" s="123">
        <f t="shared" si="1285"/>
        <v>19.3</v>
      </c>
      <c r="G3185" s="253"/>
      <c r="H3185" s="183"/>
      <c r="I3185" s="184">
        <f t="shared" si="1286"/>
        <v>0</v>
      </c>
      <c r="J3185" s="255">
        <f t="shared" si="1287"/>
        <v>0</v>
      </c>
      <c r="K3185" s="179"/>
      <c r="L3185" s="290">
        <f t="shared" si="1288"/>
        <v>0</v>
      </c>
      <c r="M3185" s="183">
        <f t="shared" si="1288"/>
        <v>0</v>
      </c>
      <c r="N3185" s="255">
        <f t="shared" si="1289"/>
        <v>0</v>
      </c>
      <c r="O3185" s="184">
        <f t="shared" si="1290"/>
        <v>0</v>
      </c>
      <c r="P3185" s="181"/>
      <c r="Q3185" s="199"/>
      <c r="R3185" s="197" t="str">
        <f t="shared" si="1283"/>
        <v/>
      </c>
      <c r="S3185" s="197" t="str">
        <f t="shared" si="1284"/>
        <v/>
      </c>
    </row>
    <row r="3186" spans="1:19" ht="25.5" hidden="1">
      <c r="A3186" s="200">
        <v>98402</v>
      </c>
      <c r="B3186" s="205" t="s">
        <v>230</v>
      </c>
      <c r="C3186" s="127" t="s">
        <v>3506</v>
      </c>
      <c r="D3186" s="121" t="s">
        <v>258</v>
      </c>
      <c r="E3186" s="122">
        <v>20.65</v>
      </c>
      <c r="F3186" s="123">
        <f t="shared" si="1285"/>
        <v>24.9</v>
      </c>
      <c r="G3186" s="253"/>
      <c r="H3186" s="183"/>
      <c r="I3186" s="184">
        <f t="shared" si="1286"/>
        <v>0</v>
      </c>
      <c r="J3186" s="255">
        <f t="shared" si="1287"/>
        <v>0</v>
      </c>
      <c r="K3186" s="179"/>
      <c r="L3186" s="290">
        <f t="shared" si="1288"/>
        <v>0</v>
      </c>
      <c r="M3186" s="183">
        <f t="shared" si="1288"/>
        <v>0</v>
      </c>
      <c r="N3186" s="255">
        <f t="shared" si="1289"/>
        <v>0</v>
      </c>
      <c r="O3186" s="184">
        <f t="shared" si="1290"/>
        <v>0</v>
      </c>
      <c r="P3186" s="181"/>
      <c r="Q3186" s="199"/>
      <c r="R3186" s="197" t="str">
        <f t="shared" si="1283"/>
        <v/>
      </c>
      <c r="S3186" s="197" t="str">
        <f t="shared" si="1284"/>
        <v/>
      </c>
    </row>
    <row r="3187" spans="1:19" ht="25.5" hidden="1">
      <c r="A3187" s="200">
        <v>98267</v>
      </c>
      <c r="B3187" s="205" t="s">
        <v>230</v>
      </c>
      <c r="C3187" s="127" t="s">
        <v>3507</v>
      </c>
      <c r="D3187" s="121" t="s">
        <v>258</v>
      </c>
      <c r="E3187" s="122">
        <v>8.92</v>
      </c>
      <c r="F3187" s="123">
        <f t="shared" si="1285"/>
        <v>10.75</v>
      </c>
      <c r="G3187" s="253"/>
      <c r="H3187" s="183"/>
      <c r="I3187" s="184">
        <f t="shared" si="1286"/>
        <v>0</v>
      </c>
      <c r="J3187" s="255">
        <f t="shared" si="1287"/>
        <v>0</v>
      </c>
      <c r="K3187" s="179"/>
      <c r="L3187" s="290">
        <f t="shared" si="1288"/>
        <v>0</v>
      </c>
      <c r="M3187" s="183">
        <f t="shared" si="1288"/>
        <v>0</v>
      </c>
      <c r="N3187" s="255">
        <f t="shared" si="1289"/>
        <v>0</v>
      </c>
      <c r="O3187" s="184">
        <f t="shared" si="1290"/>
        <v>0</v>
      </c>
      <c r="P3187" s="181"/>
      <c r="Q3187" s="199"/>
      <c r="R3187" s="197" t="str">
        <f t="shared" si="1283"/>
        <v/>
      </c>
      <c r="S3187" s="197" t="str">
        <f t="shared" si="1284"/>
        <v/>
      </c>
    </row>
    <row r="3188" spans="1:19" ht="25.5" hidden="1">
      <c r="A3188" s="200">
        <v>98268</v>
      </c>
      <c r="B3188" s="205" t="s">
        <v>230</v>
      </c>
      <c r="C3188" s="127" t="s">
        <v>3508</v>
      </c>
      <c r="D3188" s="121" t="s">
        <v>258</v>
      </c>
      <c r="E3188" s="122">
        <v>14.32</v>
      </c>
      <c r="F3188" s="123">
        <f t="shared" si="1285"/>
        <v>17.260000000000002</v>
      </c>
      <c r="G3188" s="253"/>
      <c r="H3188" s="183"/>
      <c r="I3188" s="184">
        <f t="shared" si="1286"/>
        <v>0</v>
      </c>
      <c r="J3188" s="255">
        <f t="shared" si="1287"/>
        <v>0</v>
      </c>
      <c r="K3188" s="179"/>
      <c r="L3188" s="290">
        <f t="shared" si="1288"/>
        <v>0</v>
      </c>
      <c r="M3188" s="183">
        <f t="shared" si="1288"/>
        <v>0</v>
      </c>
      <c r="N3188" s="255">
        <f t="shared" si="1289"/>
        <v>0</v>
      </c>
      <c r="O3188" s="184">
        <f t="shared" si="1290"/>
        <v>0</v>
      </c>
      <c r="P3188" s="181"/>
      <c r="Q3188" s="199"/>
      <c r="R3188" s="197" t="str">
        <f t="shared" si="1283"/>
        <v/>
      </c>
      <c r="S3188" s="197" t="str">
        <f t="shared" si="1284"/>
        <v/>
      </c>
    </row>
    <row r="3189" spans="1:19" ht="25.5" hidden="1">
      <c r="A3189" s="200">
        <v>98269</v>
      </c>
      <c r="B3189" s="205" t="s">
        <v>230</v>
      </c>
      <c r="C3189" s="127" t="s">
        <v>3509</v>
      </c>
      <c r="D3189" s="121" t="s">
        <v>258</v>
      </c>
      <c r="E3189" s="122">
        <v>18.399999999999999</v>
      </c>
      <c r="F3189" s="123">
        <f t="shared" si="1285"/>
        <v>22.18</v>
      </c>
      <c r="G3189" s="253"/>
      <c r="H3189" s="183"/>
      <c r="I3189" s="184">
        <f t="shared" si="1286"/>
        <v>0</v>
      </c>
      <c r="J3189" s="255">
        <f t="shared" si="1287"/>
        <v>0</v>
      </c>
      <c r="K3189" s="179"/>
      <c r="L3189" s="290">
        <f t="shared" si="1288"/>
        <v>0</v>
      </c>
      <c r="M3189" s="183">
        <f t="shared" si="1288"/>
        <v>0</v>
      </c>
      <c r="N3189" s="255">
        <f t="shared" si="1289"/>
        <v>0</v>
      </c>
      <c r="O3189" s="184">
        <f t="shared" si="1290"/>
        <v>0</v>
      </c>
      <c r="P3189" s="181"/>
      <c r="Q3189" s="199"/>
      <c r="R3189" s="197" t="str">
        <f t="shared" si="1283"/>
        <v/>
      </c>
      <c r="S3189" s="197" t="str">
        <f t="shared" si="1284"/>
        <v/>
      </c>
    </row>
    <row r="3190" spans="1:19" ht="25.5" hidden="1">
      <c r="A3190" s="200">
        <v>98270</v>
      </c>
      <c r="B3190" s="205" t="s">
        <v>230</v>
      </c>
      <c r="C3190" s="127" t="s">
        <v>3510</v>
      </c>
      <c r="D3190" s="121" t="s">
        <v>258</v>
      </c>
      <c r="E3190" s="122">
        <v>29.64</v>
      </c>
      <c r="F3190" s="123">
        <f t="shared" si="1285"/>
        <v>35.729999999999997</v>
      </c>
      <c r="G3190" s="253"/>
      <c r="H3190" s="183"/>
      <c r="I3190" s="184">
        <f t="shared" si="1286"/>
        <v>0</v>
      </c>
      <c r="J3190" s="255">
        <f t="shared" si="1287"/>
        <v>0</v>
      </c>
      <c r="K3190" s="179"/>
      <c r="L3190" s="290">
        <f t="shared" si="1288"/>
        <v>0</v>
      </c>
      <c r="M3190" s="183">
        <f t="shared" si="1288"/>
        <v>0</v>
      </c>
      <c r="N3190" s="255">
        <f t="shared" si="1289"/>
        <v>0</v>
      </c>
      <c r="O3190" s="184">
        <f t="shared" si="1290"/>
        <v>0</v>
      </c>
      <c r="P3190" s="181"/>
      <c r="Q3190" s="199"/>
      <c r="R3190" s="197" t="str">
        <f t="shared" si="1283"/>
        <v/>
      </c>
      <c r="S3190" s="197" t="str">
        <f t="shared" si="1284"/>
        <v/>
      </c>
    </row>
    <row r="3191" spans="1:19" ht="25.5" hidden="1">
      <c r="A3191" s="200">
        <v>98271</v>
      </c>
      <c r="B3191" s="205" t="s">
        <v>230</v>
      </c>
      <c r="C3191" s="127" t="s">
        <v>3511</v>
      </c>
      <c r="D3191" s="121" t="s">
        <v>258</v>
      </c>
      <c r="E3191" s="122">
        <v>45.7</v>
      </c>
      <c r="F3191" s="123">
        <f t="shared" si="1285"/>
        <v>55.1</v>
      </c>
      <c r="G3191" s="253"/>
      <c r="H3191" s="183"/>
      <c r="I3191" s="184">
        <f t="shared" si="1286"/>
        <v>0</v>
      </c>
      <c r="J3191" s="255">
        <f t="shared" si="1287"/>
        <v>0</v>
      </c>
      <c r="K3191" s="179"/>
      <c r="L3191" s="290">
        <f t="shared" si="1288"/>
        <v>0</v>
      </c>
      <c r="M3191" s="183">
        <f t="shared" si="1288"/>
        <v>0</v>
      </c>
      <c r="N3191" s="255">
        <f t="shared" si="1289"/>
        <v>0</v>
      </c>
      <c r="O3191" s="184">
        <f t="shared" si="1290"/>
        <v>0</v>
      </c>
      <c r="P3191" s="181"/>
      <c r="Q3191" s="199"/>
      <c r="R3191" s="197" t="str">
        <f t="shared" si="1283"/>
        <v/>
      </c>
      <c r="S3191" s="197" t="str">
        <f t="shared" si="1284"/>
        <v/>
      </c>
    </row>
    <row r="3192" spans="1:19" ht="25.5" hidden="1">
      <c r="A3192" s="200">
        <v>98272</v>
      </c>
      <c r="B3192" s="205" t="s">
        <v>230</v>
      </c>
      <c r="C3192" s="127" t="s">
        <v>3512</v>
      </c>
      <c r="D3192" s="121" t="s">
        <v>258</v>
      </c>
      <c r="E3192" s="122">
        <v>106.49</v>
      </c>
      <c r="F3192" s="123">
        <f t="shared" si="1285"/>
        <v>128.38</v>
      </c>
      <c r="G3192" s="253"/>
      <c r="H3192" s="183"/>
      <c r="I3192" s="184">
        <f t="shared" si="1286"/>
        <v>0</v>
      </c>
      <c r="J3192" s="255">
        <f t="shared" si="1287"/>
        <v>0</v>
      </c>
      <c r="K3192" s="179"/>
      <c r="L3192" s="290">
        <f t="shared" si="1288"/>
        <v>0</v>
      </c>
      <c r="M3192" s="183">
        <f t="shared" si="1288"/>
        <v>0</v>
      </c>
      <c r="N3192" s="255">
        <f t="shared" si="1289"/>
        <v>0</v>
      </c>
      <c r="O3192" s="184">
        <f t="shared" si="1290"/>
        <v>0</v>
      </c>
      <c r="P3192" s="181"/>
      <c r="Q3192" s="199"/>
      <c r="R3192" s="197" t="str">
        <f t="shared" si="1283"/>
        <v/>
      </c>
      <c r="S3192" s="197" t="str">
        <f t="shared" si="1284"/>
        <v/>
      </c>
    </row>
    <row r="3193" spans="1:19" ht="25.5" hidden="1">
      <c r="A3193" s="200">
        <v>98276</v>
      </c>
      <c r="B3193" s="205" t="s">
        <v>230</v>
      </c>
      <c r="C3193" s="127" t="s">
        <v>3513</v>
      </c>
      <c r="D3193" s="121" t="s">
        <v>258</v>
      </c>
      <c r="E3193" s="122">
        <v>6.51</v>
      </c>
      <c r="F3193" s="123">
        <f t="shared" si="1285"/>
        <v>7.85</v>
      </c>
      <c r="G3193" s="253"/>
      <c r="H3193" s="183"/>
      <c r="I3193" s="184">
        <f t="shared" si="1286"/>
        <v>0</v>
      </c>
      <c r="J3193" s="255">
        <f t="shared" si="1287"/>
        <v>0</v>
      </c>
      <c r="K3193" s="179"/>
      <c r="L3193" s="290">
        <f t="shared" si="1288"/>
        <v>0</v>
      </c>
      <c r="M3193" s="183">
        <f t="shared" si="1288"/>
        <v>0</v>
      </c>
      <c r="N3193" s="255">
        <f t="shared" si="1289"/>
        <v>0</v>
      </c>
      <c r="O3193" s="184">
        <f t="shared" si="1290"/>
        <v>0</v>
      </c>
      <c r="P3193" s="181"/>
      <c r="Q3193" s="199"/>
      <c r="R3193" s="197" t="str">
        <f t="shared" si="1283"/>
        <v/>
      </c>
      <c r="S3193" s="197" t="str">
        <f t="shared" si="1284"/>
        <v/>
      </c>
    </row>
    <row r="3194" spans="1:19" ht="25.5" hidden="1">
      <c r="A3194" s="200">
        <v>98277</v>
      </c>
      <c r="B3194" s="205" t="s">
        <v>230</v>
      </c>
      <c r="C3194" s="127" t="s">
        <v>3514</v>
      </c>
      <c r="D3194" s="121" t="s">
        <v>258</v>
      </c>
      <c r="E3194" s="122">
        <v>11.91</v>
      </c>
      <c r="F3194" s="123">
        <f t="shared" si="1285"/>
        <v>14.36</v>
      </c>
      <c r="G3194" s="253"/>
      <c r="H3194" s="183"/>
      <c r="I3194" s="184">
        <f t="shared" si="1286"/>
        <v>0</v>
      </c>
      <c r="J3194" s="255">
        <f t="shared" si="1287"/>
        <v>0</v>
      </c>
      <c r="K3194" s="179"/>
      <c r="L3194" s="290">
        <f t="shared" si="1288"/>
        <v>0</v>
      </c>
      <c r="M3194" s="183">
        <f t="shared" si="1288"/>
        <v>0</v>
      </c>
      <c r="N3194" s="255">
        <f t="shared" si="1289"/>
        <v>0</v>
      </c>
      <c r="O3194" s="184">
        <f t="shared" si="1290"/>
        <v>0</v>
      </c>
      <c r="P3194" s="181"/>
      <c r="Q3194" s="199"/>
      <c r="R3194" s="197" t="str">
        <f t="shared" si="1283"/>
        <v/>
      </c>
      <c r="S3194" s="197" t="str">
        <f t="shared" si="1284"/>
        <v/>
      </c>
    </row>
    <row r="3195" spans="1:19" ht="25.5" hidden="1">
      <c r="A3195" s="200">
        <v>98278</v>
      </c>
      <c r="B3195" s="205" t="s">
        <v>230</v>
      </c>
      <c r="C3195" s="127" t="s">
        <v>3515</v>
      </c>
      <c r="D3195" s="121" t="s">
        <v>258</v>
      </c>
      <c r="E3195" s="122">
        <v>15.99</v>
      </c>
      <c r="F3195" s="123">
        <f t="shared" si="1285"/>
        <v>19.28</v>
      </c>
      <c r="G3195" s="253"/>
      <c r="H3195" s="183"/>
      <c r="I3195" s="184">
        <f t="shared" si="1286"/>
        <v>0</v>
      </c>
      <c r="J3195" s="255">
        <f t="shared" si="1287"/>
        <v>0</v>
      </c>
      <c r="K3195" s="179"/>
      <c r="L3195" s="290">
        <f t="shared" si="1288"/>
        <v>0</v>
      </c>
      <c r="M3195" s="183">
        <f t="shared" si="1288"/>
        <v>0</v>
      </c>
      <c r="N3195" s="255">
        <f t="shared" si="1289"/>
        <v>0</v>
      </c>
      <c r="O3195" s="184">
        <f t="shared" si="1290"/>
        <v>0</v>
      </c>
      <c r="P3195" s="181"/>
      <c r="Q3195" s="199"/>
      <c r="R3195" s="197" t="str">
        <f t="shared" si="1283"/>
        <v/>
      </c>
      <c r="S3195" s="197" t="str">
        <f t="shared" si="1284"/>
        <v/>
      </c>
    </row>
    <row r="3196" spans="1:19" ht="25.5" hidden="1">
      <c r="A3196" s="200">
        <v>98279</v>
      </c>
      <c r="B3196" s="205" t="s">
        <v>230</v>
      </c>
      <c r="C3196" s="127" t="s">
        <v>3516</v>
      </c>
      <c r="D3196" s="121" t="s">
        <v>258</v>
      </c>
      <c r="E3196" s="122">
        <v>27.23</v>
      </c>
      <c r="F3196" s="123">
        <f t="shared" si="1285"/>
        <v>32.83</v>
      </c>
      <c r="G3196" s="253"/>
      <c r="H3196" s="183"/>
      <c r="I3196" s="184">
        <f t="shared" si="1286"/>
        <v>0</v>
      </c>
      <c r="J3196" s="255">
        <f t="shared" si="1287"/>
        <v>0</v>
      </c>
      <c r="K3196" s="179"/>
      <c r="L3196" s="290">
        <f t="shared" si="1288"/>
        <v>0</v>
      </c>
      <c r="M3196" s="183">
        <f t="shared" si="1288"/>
        <v>0</v>
      </c>
      <c r="N3196" s="255">
        <f t="shared" si="1289"/>
        <v>0</v>
      </c>
      <c r="O3196" s="184">
        <f t="shared" si="1290"/>
        <v>0</v>
      </c>
      <c r="P3196" s="181"/>
      <c r="Q3196" s="199"/>
      <c r="R3196" s="197" t="str">
        <f t="shared" si="1283"/>
        <v/>
      </c>
      <c r="S3196" s="197" t="str">
        <f t="shared" si="1284"/>
        <v/>
      </c>
    </row>
    <row r="3197" spans="1:19" ht="25.5" hidden="1">
      <c r="A3197" s="200">
        <v>98286</v>
      </c>
      <c r="B3197" s="205" t="s">
        <v>230</v>
      </c>
      <c r="C3197" s="127" t="s">
        <v>3517</v>
      </c>
      <c r="D3197" s="121" t="s">
        <v>258</v>
      </c>
      <c r="E3197" s="122">
        <v>12.03</v>
      </c>
      <c r="F3197" s="123">
        <f t="shared" si="1285"/>
        <v>14.5</v>
      </c>
      <c r="G3197" s="253"/>
      <c r="H3197" s="183"/>
      <c r="I3197" s="184">
        <f t="shared" si="1286"/>
        <v>0</v>
      </c>
      <c r="J3197" s="255">
        <f t="shared" si="1287"/>
        <v>0</v>
      </c>
      <c r="K3197" s="179"/>
      <c r="L3197" s="290">
        <f t="shared" si="1288"/>
        <v>0</v>
      </c>
      <c r="M3197" s="183">
        <f t="shared" si="1288"/>
        <v>0</v>
      </c>
      <c r="N3197" s="255">
        <f t="shared" si="1289"/>
        <v>0</v>
      </c>
      <c r="O3197" s="184">
        <f t="shared" si="1290"/>
        <v>0</v>
      </c>
      <c r="P3197" s="181"/>
      <c r="Q3197" s="199"/>
      <c r="R3197" s="197" t="str">
        <f t="shared" si="1283"/>
        <v/>
      </c>
      <c r="S3197" s="197" t="str">
        <f t="shared" si="1284"/>
        <v/>
      </c>
    </row>
    <row r="3198" spans="1:19" ht="25.5" hidden="1">
      <c r="A3198" s="200">
        <v>98293</v>
      </c>
      <c r="B3198" s="205" t="s">
        <v>230</v>
      </c>
      <c r="C3198" s="127" t="s">
        <v>3518</v>
      </c>
      <c r="D3198" s="121" t="s">
        <v>258</v>
      </c>
      <c r="E3198" s="122">
        <v>7.06</v>
      </c>
      <c r="F3198" s="123">
        <f t="shared" si="1285"/>
        <v>8.51</v>
      </c>
      <c r="G3198" s="253"/>
      <c r="H3198" s="183"/>
      <c r="I3198" s="184">
        <f t="shared" si="1286"/>
        <v>0</v>
      </c>
      <c r="J3198" s="255">
        <f t="shared" si="1287"/>
        <v>0</v>
      </c>
      <c r="K3198" s="179"/>
      <c r="L3198" s="290">
        <f t="shared" si="1288"/>
        <v>0</v>
      </c>
      <c r="M3198" s="183">
        <f t="shared" si="1288"/>
        <v>0</v>
      </c>
      <c r="N3198" s="255">
        <f t="shared" si="1289"/>
        <v>0</v>
      </c>
      <c r="O3198" s="184">
        <f t="shared" si="1290"/>
        <v>0</v>
      </c>
      <c r="P3198" s="181"/>
      <c r="Q3198" s="199"/>
      <c r="R3198" s="197" t="str">
        <f t="shared" si="1283"/>
        <v/>
      </c>
      <c r="S3198" s="197" t="str">
        <f t="shared" si="1284"/>
        <v/>
      </c>
    </row>
    <row r="3199" spans="1:19" ht="25.5" hidden="1">
      <c r="A3199" s="200">
        <v>98261</v>
      </c>
      <c r="B3199" s="205" t="s">
        <v>230</v>
      </c>
      <c r="C3199" s="127" t="s">
        <v>3519</v>
      </c>
      <c r="D3199" s="121" t="s">
        <v>258</v>
      </c>
      <c r="E3199" s="122">
        <v>2.95</v>
      </c>
      <c r="F3199" s="123">
        <f t="shared" si="1285"/>
        <v>3.56</v>
      </c>
      <c r="G3199" s="253"/>
      <c r="H3199" s="183"/>
      <c r="I3199" s="184">
        <f t="shared" si="1286"/>
        <v>0</v>
      </c>
      <c r="J3199" s="255">
        <f t="shared" si="1287"/>
        <v>0</v>
      </c>
      <c r="K3199" s="179"/>
      <c r="L3199" s="290">
        <f t="shared" si="1288"/>
        <v>0</v>
      </c>
      <c r="M3199" s="183">
        <f t="shared" si="1288"/>
        <v>0</v>
      </c>
      <c r="N3199" s="255">
        <f t="shared" si="1289"/>
        <v>0</v>
      </c>
      <c r="O3199" s="184">
        <f t="shared" si="1290"/>
        <v>0</v>
      </c>
      <c r="P3199" s="181"/>
      <c r="Q3199" s="199"/>
      <c r="R3199" s="197" t="str">
        <f t="shared" si="1283"/>
        <v/>
      </c>
      <c r="S3199" s="197" t="str">
        <f t="shared" si="1284"/>
        <v/>
      </c>
    </row>
    <row r="3200" spans="1:19" ht="25.5" hidden="1">
      <c r="A3200" s="200">
        <v>98262</v>
      </c>
      <c r="B3200" s="205" t="s">
        <v>230</v>
      </c>
      <c r="C3200" s="127" t="s">
        <v>3520</v>
      </c>
      <c r="D3200" s="121" t="s">
        <v>258</v>
      </c>
      <c r="E3200" s="122">
        <v>3.43</v>
      </c>
      <c r="F3200" s="123">
        <f t="shared" si="1285"/>
        <v>4.1399999999999997</v>
      </c>
      <c r="G3200" s="253"/>
      <c r="H3200" s="183"/>
      <c r="I3200" s="184">
        <f t="shared" si="1286"/>
        <v>0</v>
      </c>
      <c r="J3200" s="255">
        <f t="shared" si="1287"/>
        <v>0</v>
      </c>
      <c r="K3200" s="179"/>
      <c r="L3200" s="290">
        <f t="shared" si="1288"/>
        <v>0</v>
      </c>
      <c r="M3200" s="183">
        <f t="shared" si="1288"/>
        <v>0</v>
      </c>
      <c r="N3200" s="255">
        <f t="shared" si="1289"/>
        <v>0</v>
      </c>
      <c r="O3200" s="184">
        <f t="shared" si="1290"/>
        <v>0</v>
      </c>
      <c r="P3200" s="181"/>
      <c r="Q3200" s="199"/>
      <c r="R3200" s="197" t="str">
        <f t="shared" si="1283"/>
        <v/>
      </c>
      <c r="S3200" s="197" t="str">
        <f t="shared" si="1284"/>
        <v/>
      </c>
    </row>
    <row r="3201" spans="1:19" ht="25.5" hidden="1">
      <c r="A3201" s="200">
        <v>98263</v>
      </c>
      <c r="B3201" s="205" t="s">
        <v>230</v>
      </c>
      <c r="C3201" s="127" t="s">
        <v>3521</v>
      </c>
      <c r="D3201" s="121" t="s">
        <v>258</v>
      </c>
      <c r="E3201" s="122">
        <v>4.01</v>
      </c>
      <c r="F3201" s="123">
        <f t="shared" si="1285"/>
        <v>4.83</v>
      </c>
      <c r="G3201" s="253"/>
      <c r="H3201" s="183"/>
      <c r="I3201" s="184">
        <f t="shared" si="1286"/>
        <v>0</v>
      </c>
      <c r="J3201" s="255">
        <f t="shared" si="1287"/>
        <v>0</v>
      </c>
      <c r="K3201" s="179"/>
      <c r="L3201" s="290">
        <f t="shared" si="1288"/>
        <v>0</v>
      </c>
      <c r="M3201" s="183">
        <f t="shared" si="1288"/>
        <v>0</v>
      </c>
      <c r="N3201" s="255">
        <f t="shared" si="1289"/>
        <v>0</v>
      </c>
      <c r="O3201" s="184">
        <f t="shared" si="1290"/>
        <v>0</v>
      </c>
      <c r="P3201" s="181"/>
      <c r="Q3201" s="199"/>
      <c r="R3201" s="197" t="str">
        <f t="shared" si="1283"/>
        <v/>
      </c>
      <c r="S3201" s="197" t="str">
        <f t="shared" si="1284"/>
        <v/>
      </c>
    </row>
    <row r="3202" spans="1:19" ht="25.5" hidden="1">
      <c r="A3202" s="200">
        <v>98264</v>
      </c>
      <c r="B3202" s="205" t="s">
        <v>230</v>
      </c>
      <c r="C3202" s="127" t="s">
        <v>3522</v>
      </c>
      <c r="D3202" s="121" t="s">
        <v>258</v>
      </c>
      <c r="E3202" s="122">
        <v>4.46</v>
      </c>
      <c r="F3202" s="123">
        <f t="shared" si="1285"/>
        <v>5.38</v>
      </c>
      <c r="G3202" s="253"/>
      <c r="H3202" s="183"/>
      <c r="I3202" s="184">
        <f t="shared" si="1286"/>
        <v>0</v>
      </c>
      <c r="J3202" s="255">
        <f t="shared" si="1287"/>
        <v>0</v>
      </c>
      <c r="K3202" s="179"/>
      <c r="L3202" s="290">
        <f t="shared" si="1288"/>
        <v>0</v>
      </c>
      <c r="M3202" s="183">
        <f t="shared" si="1288"/>
        <v>0</v>
      </c>
      <c r="N3202" s="255">
        <f t="shared" si="1289"/>
        <v>0</v>
      </c>
      <c r="O3202" s="184">
        <f t="shared" si="1290"/>
        <v>0</v>
      </c>
      <c r="P3202" s="181"/>
      <c r="Q3202" s="198"/>
      <c r="R3202" s="197" t="str">
        <f t="shared" si="1283"/>
        <v/>
      </c>
      <c r="S3202" s="197" t="str">
        <f t="shared" si="1284"/>
        <v/>
      </c>
    </row>
    <row r="3203" spans="1:19" ht="25.5" hidden="1">
      <c r="A3203" s="200">
        <v>98265</v>
      </c>
      <c r="B3203" s="205" t="s">
        <v>230</v>
      </c>
      <c r="C3203" s="127" t="s">
        <v>3523</v>
      </c>
      <c r="D3203" s="121" t="s">
        <v>258</v>
      </c>
      <c r="E3203" s="122">
        <v>5.13</v>
      </c>
      <c r="F3203" s="123">
        <f t="shared" si="1285"/>
        <v>6.18</v>
      </c>
      <c r="G3203" s="253"/>
      <c r="H3203" s="183"/>
      <c r="I3203" s="184">
        <f t="shared" si="1286"/>
        <v>0</v>
      </c>
      <c r="J3203" s="255">
        <f t="shared" si="1287"/>
        <v>0</v>
      </c>
      <c r="K3203" s="179"/>
      <c r="L3203" s="290">
        <f t="shared" si="1288"/>
        <v>0</v>
      </c>
      <c r="M3203" s="183">
        <f t="shared" si="1288"/>
        <v>0</v>
      </c>
      <c r="N3203" s="255">
        <f t="shared" si="1289"/>
        <v>0</v>
      </c>
      <c r="O3203" s="184">
        <f t="shared" si="1290"/>
        <v>0</v>
      </c>
      <c r="P3203" s="181"/>
      <c r="Q3203" s="199"/>
      <c r="R3203" s="197" t="str">
        <f t="shared" si="1283"/>
        <v/>
      </c>
      <c r="S3203" s="197" t="str">
        <f t="shared" si="1284"/>
        <v/>
      </c>
    </row>
    <row r="3204" spans="1:19" ht="25.5" hidden="1">
      <c r="A3204" s="200">
        <v>98266</v>
      </c>
      <c r="B3204" s="205" t="s">
        <v>230</v>
      </c>
      <c r="C3204" s="127" t="s">
        <v>3524</v>
      </c>
      <c r="D3204" s="121" t="s">
        <v>258</v>
      </c>
      <c r="E3204" s="122">
        <v>5.5</v>
      </c>
      <c r="F3204" s="123">
        <f t="shared" si="1285"/>
        <v>6.63</v>
      </c>
      <c r="G3204" s="253"/>
      <c r="H3204" s="183"/>
      <c r="I3204" s="184">
        <f t="shared" si="1286"/>
        <v>0</v>
      </c>
      <c r="J3204" s="255">
        <f t="shared" si="1287"/>
        <v>0</v>
      </c>
      <c r="K3204" s="179"/>
      <c r="L3204" s="290">
        <f t="shared" si="1288"/>
        <v>0</v>
      </c>
      <c r="M3204" s="183">
        <f t="shared" si="1288"/>
        <v>0</v>
      </c>
      <c r="N3204" s="255">
        <f t="shared" si="1289"/>
        <v>0</v>
      </c>
      <c r="O3204" s="184">
        <f t="shared" si="1290"/>
        <v>0</v>
      </c>
      <c r="P3204" s="181"/>
      <c r="Q3204" s="199"/>
      <c r="R3204" s="197" t="str">
        <f t="shared" si="1283"/>
        <v/>
      </c>
      <c r="S3204" s="197" t="str">
        <f t="shared" si="1284"/>
        <v/>
      </c>
    </row>
    <row r="3205" spans="1:19" ht="25.5" hidden="1">
      <c r="A3205" s="200">
        <v>98273</v>
      </c>
      <c r="B3205" s="205" t="s">
        <v>230</v>
      </c>
      <c r="C3205" s="127" t="s">
        <v>3525</v>
      </c>
      <c r="D3205" s="121" t="s">
        <v>258</v>
      </c>
      <c r="E3205" s="122">
        <v>2.04</v>
      </c>
      <c r="F3205" s="123">
        <f t="shared" si="1285"/>
        <v>2.46</v>
      </c>
      <c r="G3205" s="253"/>
      <c r="H3205" s="183"/>
      <c r="I3205" s="184">
        <f t="shared" si="1286"/>
        <v>0</v>
      </c>
      <c r="J3205" s="255">
        <f t="shared" si="1287"/>
        <v>0</v>
      </c>
      <c r="K3205" s="179"/>
      <c r="L3205" s="290">
        <f t="shared" si="1288"/>
        <v>0</v>
      </c>
      <c r="M3205" s="183">
        <f t="shared" si="1288"/>
        <v>0</v>
      </c>
      <c r="N3205" s="255">
        <f t="shared" si="1289"/>
        <v>0</v>
      </c>
      <c r="O3205" s="184">
        <f t="shared" si="1290"/>
        <v>0</v>
      </c>
      <c r="P3205" s="181"/>
      <c r="Q3205" s="199"/>
      <c r="R3205" s="197" t="str">
        <f t="shared" si="1283"/>
        <v/>
      </c>
      <c r="S3205" s="197" t="str">
        <f t="shared" si="1284"/>
        <v/>
      </c>
    </row>
    <row r="3206" spans="1:19" ht="25.5" hidden="1">
      <c r="A3206" s="200">
        <v>98274</v>
      </c>
      <c r="B3206" s="205" t="s">
        <v>230</v>
      </c>
      <c r="C3206" s="127" t="s">
        <v>3526</v>
      </c>
      <c r="D3206" s="121" t="s">
        <v>258</v>
      </c>
      <c r="E3206" s="122">
        <v>2.71</v>
      </c>
      <c r="F3206" s="123">
        <f t="shared" si="1285"/>
        <v>3.27</v>
      </c>
      <c r="G3206" s="253"/>
      <c r="H3206" s="183"/>
      <c r="I3206" s="184">
        <f t="shared" si="1286"/>
        <v>0</v>
      </c>
      <c r="J3206" s="255">
        <f t="shared" si="1287"/>
        <v>0</v>
      </c>
      <c r="K3206" s="179"/>
      <c r="L3206" s="290">
        <f t="shared" si="1288"/>
        <v>0</v>
      </c>
      <c r="M3206" s="183">
        <f t="shared" si="1288"/>
        <v>0</v>
      </c>
      <c r="N3206" s="255">
        <f t="shared" si="1289"/>
        <v>0</v>
      </c>
      <c r="O3206" s="184">
        <f t="shared" si="1290"/>
        <v>0</v>
      </c>
      <c r="P3206" s="181"/>
      <c r="Q3206" s="199"/>
      <c r="R3206" s="197" t="str">
        <f t="shared" si="1283"/>
        <v/>
      </c>
      <c r="S3206" s="197" t="str">
        <f t="shared" si="1284"/>
        <v/>
      </c>
    </row>
    <row r="3207" spans="1:19" ht="25.5" hidden="1">
      <c r="A3207" s="200">
        <v>98275</v>
      </c>
      <c r="B3207" s="205" t="s">
        <v>230</v>
      </c>
      <c r="C3207" s="127" t="s">
        <v>3527</v>
      </c>
      <c r="D3207" s="121" t="s">
        <v>258</v>
      </c>
      <c r="E3207" s="122">
        <v>3.08</v>
      </c>
      <c r="F3207" s="123">
        <f t="shared" si="1285"/>
        <v>3.71</v>
      </c>
      <c r="G3207" s="253"/>
      <c r="H3207" s="183"/>
      <c r="I3207" s="184">
        <f t="shared" si="1286"/>
        <v>0</v>
      </c>
      <c r="J3207" s="255">
        <f t="shared" si="1287"/>
        <v>0</v>
      </c>
      <c r="K3207" s="179"/>
      <c r="L3207" s="290">
        <f t="shared" si="1288"/>
        <v>0</v>
      </c>
      <c r="M3207" s="183">
        <f t="shared" si="1288"/>
        <v>0</v>
      </c>
      <c r="N3207" s="255">
        <f t="shared" si="1289"/>
        <v>0</v>
      </c>
      <c r="O3207" s="184">
        <f t="shared" si="1290"/>
        <v>0</v>
      </c>
      <c r="P3207" s="181"/>
      <c r="Q3207" s="199"/>
      <c r="R3207" s="197" t="str">
        <f t="shared" si="1283"/>
        <v/>
      </c>
      <c r="S3207" s="197" t="str">
        <f t="shared" si="1284"/>
        <v/>
      </c>
    </row>
    <row r="3208" spans="1:19" ht="25.5" hidden="1">
      <c r="A3208" s="200">
        <v>98280</v>
      </c>
      <c r="B3208" s="205" t="s">
        <v>230</v>
      </c>
      <c r="C3208" s="127" t="s">
        <v>3528</v>
      </c>
      <c r="D3208" s="121" t="s">
        <v>258</v>
      </c>
      <c r="E3208" s="122">
        <v>6.05</v>
      </c>
      <c r="F3208" s="123">
        <f t="shared" si="1285"/>
        <v>7.29</v>
      </c>
      <c r="G3208" s="253"/>
      <c r="H3208" s="183"/>
      <c r="I3208" s="184">
        <f t="shared" si="1286"/>
        <v>0</v>
      </c>
      <c r="J3208" s="255">
        <f t="shared" si="1287"/>
        <v>0</v>
      </c>
      <c r="K3208" s="179"/>
      <c r="L3208" s="290">
        <f t="shared" si="1288"/>
        <v>0</v>
      </c>
      <c r="M3208" s="183">
        <f t="shared" si="1288"/>
        <v>0</v>
      </c>
      <c r="N3208" s="255">
        <f t="shared" si="1289"/>
        <v>0</v>
      </c>
      <c r="O3208" s="184">
        <f t="shared" si="1290"/>
        <v>0</v>
      </c>
      <c r="P3208" s="181"/>
      <c r="Q3208" s="198"/>
      <c r="R3208" s="197" t="str">
        <f t="shared" si="1283"/>
        <v/>
      </c>
      <c r="S3208" s="197" t="str">
        <f t="shared" si="1284"/>
        <v/>
      </c>
    </row>
    <row r="3209" spans="1:19" ht="25.5" hidden="1">
      <c r="A3209" s="200">
        <v>98281</v>
      </c>
      <c r="B3209" s="205" t="s">
        <v>230</v>
      </c>
      <c r="C3209" s="127" t="s">
        <v>3529</v>
      </c>
      <c r="D3209" s="121" t="s">
        <v>258</v>
      </c>
      <c r="E3209" s="122">
        <v>6.53</v>
      </c>
      <c r="F3209" s="123">
        <f t="shared" si="1285"/>
        <v>7.87</v>
      </c>
      <c r="G3209" s="253"/>
      <c r="H3209" s="183"/>
      <c r="I3209" s="184">
        <f t="shared" si="1286"/>
        <v>0</v>
      </c>
      <c r="J3209" s="255">
        <f t="shared" si="1287"/>
        <v>0</v>
      </c>
      <c r="K3209" s="179"/>
      <c r="L3209" s="290">
        <f t="shared" si="1288"/>
        <v>0</v>
      </c>
      <c r="M3209" s="183">
        <f t="shared" si="1288"/>
        <v>0</v>
      </c>
      <c r="N3209" s="255">
        <f t="shared" si="1289"/>
        <v>0</v>
      </c>
      <c r="O3209" s="184">
        <f t="shared" si="1290"/>
        <v>0</v>
      </c>
      <c r="P3209" s="181"/>
      <c r="Q3209" s="199"/>
      <c r="R3209" s="197" t="str">
        <f t="shared" si="1283"/>
        <v/>
      </c>
      <c r="S3209" s="197" t="str">
        <f t="shared" si="1284"/>
        <v/>
      </c>
    </row>
    <row r="3210" spans="1:19" ht="25.5" hidden="1">
      <c r="A3210" s="200">
        <v>98282</v>
      </c>
      <c r="B3210" s="205" t="s">
        <v>230</v>
      </c>
      <c r="C3210" s="127" t="s">
        <v>3530</v>
      </c>
      <c r="D3210" s="121" t="s">
        <v>258</v>
      </c>
      <c r="E3210" s="122">
        <v>7.12</v>
      </c>
      <c r="F3210" s="123">
        <f t="shared" si="1285"/>
        <v>8.58</v>
      </c>
      <c r="G3210" s="253"/>
      <c r="H3210" s="183"/>
      <c r="I3210" s="184">
        <f t="shared" si="1286"/>
        <v>0</v>
      </c>
      <c r="J3210" s="255">
        <f t="shared" si="1287"/>
        <v>0</v>
      </c>
      <c r="K3210" s="179"/>
      <c r="L3210" s="290">
        <f t="shared" si="1288"/>
        <v>0</v>
      </c>
      <c r="M3210" s="183">
        <f t="shared" si="1288"/>
        <v>0</v>
      </c>
      <c r="N3210" s="255">
        <f t="shared" si="1289"/>
        <v>0</v>
      </c>
      <c r="O3210" s="184">
        <f t="shared" si="1290"/>
        <v>0</v>
      </c>
      <c r="P3210" s="181"/>
      <c r="Q3210" s="199"/>
      <c r="R3210" s="197" t="str">
        <f t="shared" si="1283"/>
        <v/>
      </c>
      <c r="S3210" s="197" t="str">
        <f t="shared" si="1284"/>
        <v/>
      </c>
    </row>
    <row r="3211" spans="1:19" ht="25.5" hidden="1">
      <c r="A3211" s="200">
        <v>98283</v>
      </c>
      <c r="B3211" s="205" t="s">
        <v>230</v>
      </c>
      <c r="C3211" s="127" t="s">
        <v>3531</v>
      </c>
      <c r="D3211" s="121" t="s">
        <v>258</v>
      </c>
      <c r="E3211" s="122">
        <v>7.56</v>
      </c>
      <c r="F3211" s="123">
        <f t="shared" si="1285"/>
        <v>9.11</v>
      </c>
      <c r="G3211" s="253"/>
      <c r="H3211" s="183"/>
      <c r="I3211" s="184">
        <f t="shared" si="1286"/>
        <v>0</v>
      </c>
      <c r="J3211" s="255">
        <f t="shared" si="1287"/>
        <v>0</v>
      </c>
      <c r="K3211" s="179"/>
      <c r="L3211" s="290">
        <f t="shared" si="1288"/>
        <v>0</v>
      </c>
      <c r="M3211" s="183">
        <f t="shared" si="1288"/>
        <v>0</v>
      </c>
      <c r="N3211" s="255">
        <f t="shared" si="1289"/>
        <v>0</v>
      </c>
      <c r="O3211" s="184">
        <f t="shared" si="1290"/>
        <v>0</v>
      </c>
      <c r="P3211" s="181"/>
      <c r="Q3211" s="199"/>
      <c r="R3211" s="197" t="str">
        <f t="shared" si="1283"/>
        <v/>
      </c>
      <c r="S3211" s="197" t="str">
        <f t="shared" si="1284"/>
        <v/>
      </c>
    </row>
    <row r="3212" spans="1:19" ht="25.5" hidden="1">
      <c r="A3212" s="200">
        <v>98284</v>
      </c>
      <c r="B3212" s="205" t="s">
        <v>230</v>
      </c>
      <c r="C3212" s="127" t="s">
        <v>3532</v>
      </c>
      <c r="D3212" s="121" t="s">
        <v>258</v>
      </c>
      <c r="E3212" s="122">
        <v>8.23</v>
      </c>
      <c r="F3212" s="123">
        <f t="shared" si="1285"/>
        <v>9.92</v>
      </c>
      <c r="G3212" s="253"/>
      <c r="H3212" s="183"/>
      <c r="I3212" s="184">
        <f t="shared" si="1286"/>
        <v>0</v>
      </c>
      <c r="J3212" s="255">
        <f t="shared" si="1287"/>
        <v>0</v>
      </c>
      <c r="K3212" s="179"/>
      <c r="L3212" s="290">
        <f t="shared" si="1288"/>
        <v>0</v>
      </c>
      <c r="M3212" s="183">
        <f t="shared" si="1288"/>
        <v>0</v>
      </c>
      <c r="N3212" s="255">
        <f t="shared" si="1289"/>
        <v>0</v>
      </c>
      <c r="O3212" s="184">
        <f t="shared" si="1290"/>
        <v>0</v>
      </c>
      <c r="P3212" s="181"/>
      <c r="Q3212" s="199"/>
      <c r="R3212" s="197" t="str">
        <f t="shared" si="1283"/>
        <v/>
      </c>
      <c r="S3212" s="197" t="str">
        <f t="shared" si="1284"/>
        <v/>
      </c>
    </row>
    <row r="3213" spans="1:19" ht="25.5" hidden="1">
      <c r="A3213" s="200">
        <v>98285</v>
      </c>
      <c r="B3213" s="205" t="s">
        <v>230</v>
      </c>
      <c r="C3213" s="127" t="s">
        <v>3533</v>
      </c>
      <c r="D3213" s="121" t="s">
        <v>258</v>
      </c>
      <c r="E3213" s="122">
        <v>8.61</v>
      </c>
      <c r="F3213" s="123">
        <f t="shared" si="1285"/>
        <v>10.38</v>
      </c>
      <c r="G3213" s="253"/>
      <c r="H3213" s="183"/>
      <c r="I3213" s="184">
        <f t="shared" si="1286"/>
        <v>0</v>
      </c>
      <c r="J3213" s="255">
        <f t="shared" si="1287"/>
        <v>0</v>
      </c>
      <c r="K3213" s="179"/>
      <c r="L3213" s="290">
        <f t="shared" si="1288"/>
        <v>0</v>
      </c>
      <c r="M3213" s="183">
        <f t="shared" si="1288"/>
        <v>0</v>
      </c>
      <c r="N3213" s="255">
        <f t="shared" si="1289"/>
        <v>0</v>
      </c>
      <c r="O3213" s="184">
        <f t="shared" si="1290"/>
        <v>0</v>
      </c>
      <c r="P3213" s="181"/>
      <c r="Q3213" s="199"/>
      <c r="R3213" s="197" t="str">
        <f t="shared" si="1283"/>
        <v/>
      </c>
      <c r="S3213" s="197" t="str">
        <f t="shared" si="1284"/>
        <v/>
      </c>
    </row>
    <row r="3214" spans="1:19" ht="25.5" hidden="1">
      <c r="A3214" s="200">
        <v>98287</v>
      </c>
      <c r="B3214" s="205" t="s">
        <v>230</v>
      </c>
      <c r="C3214" s="127" t="s">
        <v>3534</v>
      </c>
      <c r="D3214" s="121" t="s">
        <v>258</v>
      </c>
      <c r="E3214" s="122">
        <v>1.08</v>
      </c>
      <c r="F3214" s="123">
        <f t="shared" si="1285"/>
        <v>1.3</v>
      </c>
      <c r="G3214" s="253"/>
      <c r="H3214" s="183"/>
      <c r="I3214" s="184">
        <f t="shared" si="1286"/>
        <v>0</v>
      </c>
      <c r="J3214" s="255">
        <f t="shared" si="1287"/>
        <v>0</v>
      </c>
      <c r="K3214" s="179"/>
      <c r="L3214" s="290">
        <f t="shared" si="1288"/>
        <v>0</v>
      </c>
      <c r="M3214" s="183">
        <f t="shared" si="1288"/>
        <v>0</v>
      </c>
      <c r="N3214" s="255">
        <f t="shared" si="1289"/>
        <v>0</v>
      </c>
      <c r="O3214" s="184">
        <f t="shared" si="1290"/>
        <v>0</v>
      </c>
      <c r="P3214" s="181"/>
      <c r="Q3214" s="198"/>
      <c r="R3214" s="197" t="str">
        <f t="shared" si="1283"/>
        <v/>
      </c>
      <c r="S3214" s="197" t="str">
        <f t="shared" si="1284"/>
        <v/>
      </c>
    </row>
    <row r="3215" spans="1:19" ht="25.5" hidden="1">
      <c r="A3215" s="200">
        <v>98288</v>
      </c>
      <c r="B3215" s="205" t="s">
        <v>230</v>
      </c>
      <c r="C3215" s="127" t="s">
        <v>3535</v>
      </c>
      <c r="D3215" s="121" t="s">
        <v>258</v>
      </c>
      <c r="E3215" s="122">
        <v>1.56</v>
      </c>
      <c r="F3215" s="123">
        <f t="shared" si="1285"/>
        <v>1.88</v>
      </c>
      <c r="G3215" s="253"/>
      <c r="H3215" s="183"/>
      <c r="I3215" s="184">
        <f t="shared" si="1286"/>
        <v>0</v>
      </c>
      <c r="J3215" s="255">
        <f t="shared" si="1287"/>
        <v>0</v>
      </c>
      <c r="K3215" s="179"/>
      <c r="L3215" s="290">
        <f t="shared" si="1288"/>
        <v>0</v>
      </c>
      <c r="M3215" s="183">
        <f t="shared" si="1288"/>
        <v>0</v>
      </c>
      <c r="N3215" s="255">
        <f t="shared" si="1289"/>
        <v>0</v>
      </c>
      <c r="O3215" s="184">
        <f t="shared" si="1290"/>
        <v>0</v>
      </c>
      <c r="P3215" s="181"/>
      <c r="Q3215" s="199"/>
      <c r="R3215" s="197" t="str">
        <f t="shared" si="1283"/>
        <v/>
      </c>
      <c r="S3215" s="197" t="str">
        <f t="shared" si="1284"/>
        <v/>
      </c>
    </row>
    <row r="3216" spans="1:19" ht="25.5" hidden="1">
      <c r="A3216" s="200">
        <v>98289</v>
      </c>
      <c r="B3216" s="205" t="s">
        <v>230</v>
      </c>
      <c r="C3216" s="127" t="s">
        <v>3536</v>
      </c>
      <c r="D3216" s="121" t="s">
        <v>258</v>
      </c>
      <c r="E3216" s="122">
        <v>2.15</v>
      </c>
      <c r="F3216" s="123">
        <f t="shared" si="1285"/>
        <v>2.59</v>
      </c>
      <c r="G3216" s="253"/>
      <c r="H3216" s="183"/>
      <c r="I3216" s="184">
        <f t="shared" si="1286"/>
        <v>0</v>
      </c>
      <c r="J3216" s="255">
        <f t="shared" si="1287"/>
        <v>0</v>
      </c>
      <c r="K3216" s="179"/>
      <c r="L3216" s="290">
        <f t="shared" si="1288"/>
        <v>0</v>
      </c>
      <c r="M3216" s="183">
        <f t="shared" si="1288"/>
        <v>0</v>
      </c>
      <c r="N3216" s="255">
        <f t="shared" si="1289"/>
        <v>0</v>
      </c>
      <c r="O3216" s="184">
        <f t="shared" si="1290"/>
        <v>0</v>
      </c>
      <c r="P3216" s="181"/>
      <c r="Q3216" s="199"/>
      <c r="R3216" s="197" t="str">
        <f t="shared" si="1283"/>
        <v/>
      </c>
      <c r="S3216" s="197" t="str">
        <f t="shared" si="1284"/>
        <v/>
      </c>
    </row>
    <row r="3217" spans="1:19" ht="25.5" hidden="1">
      <c r="A3217" s="200">
        <v>98290</v>
      </c>
      <c r="B3217" s="205" t="s">
        <v>230</v>
      </c>
      <c r="C3217" s="127" t="s">
        <v>3537</v>
      </c>
      <c r="D3217" s="121" t="s">
        <v>258</v>
      </c>
      <c r="E3217" s="122">
        <v>2.59</v>
      </c>
      <c r="F3217" s="123">
        <f t="shared" si="1285"/>
        <v>3.12</v>
      </c>
      <c r="G3217" s="253"/>
      <c r="H3217" s="183"/>
      <c r="I3217" s="184">
        <f t="shared" si="1286"/>
        <v>0</v>
      </c>
      <c r="J3217" s="255">
        <f t="shared" si="1287"/>
        <v>0</v>
      </c>
      <c r="K3217" s="179"/>
      <c r="L3217" s="290">
        <f t="shared" si="1288"/>
        <v>0</v>
      </c>
      <c r="M3217" s="183">
        <f t="shared" si="1288"/>
        <v>0</v>
      </c>
      <c r="N3217" s="255">
        <f t="shared" si="1289"/>
        <v>0</v>
      </c>
      <c r="O3217" s="184">
        <f t="shared" si="1290"/>
        <v>0</v>
      </c>
      <c r="P3217" s="181"/>
      <c r="Q3217" s="199"/>
      <c r="R3217" s="197" t="str">
        <f t="shared" si="1283"/>
        <v/>
      </c>
      <c r="S3217" s="197" t="str">
        <f t="shared" si="1284"/>
        <v/>
      </c>
    </row>
    <row r="3218" spans="1:19" ht="25.5" hidden="1">
      <c r="A3218" s="200">
        <v>98291</v>
      </c>
      <c r="B3218" s="205" t="s">
        <v>230</v>
      </c>
      <c r="C3218" s="127" t="s">
        <v>3538</v>
      </c>
      <c r="D3218" s="121" t="s">
        <v>258</v>
      </c>
      <c r="E3218" s="122">
        <v>3.26</v>
      </c>
      <c r="F3218" s="123">
        <f t="shared" si="1285"/>
        <v>3.93</v>
      </c>
      <c r="G3218" s="253"/>
      <c r="H3218" s="183"/>
      <c r="I3218" s="184">
        <f t="shared" si="1286"/>
        <v>0</v>
      </c>
      <c r="J3218" s="255">
        <f t="shared" si="1287"/>
        <v>0</v>
      </c>
      <c r="K3218" s="179"/>
      <c r="L3218" s="290">
        <f t="shared" si="1288"/>
        <v>0</v>
      </c>
      <c r="M3218" s="183">
        <f t="shared" si="1288"/>
        <v>0</v>
      </c>
      <c r="N3218" s="255">
        <f t="shared" si="1289"/>
        <v>0</v>
      </c>
      <c r="O3218" s="184">
        <f t="shared" si="1290"/>
        <v>0</v>
      </c>
      <c r="P3218" s="181"/>
      <c r="Q3218" s="199"/>
      <c r="R3218" s="197" t="str">
        <f t="shared" si="1283"/>
        <v/>
      </c>
      <c r="S3218" s="197" t="str">
        <f t="shared" si="1284"/>
        <v/>
      </c>
    </row>
    <row r="3219" spans="1:19" ht="25.5" hidden="1">
      <c r="A3219" s="200">
        <v>98292</v>
      </c>
      <c r="B3219" s="205" t="s">
        <v>230</v>
      </c>
      <c r="C3219" s="127" t="s">
        <v>3539</v>
      </c>
      <c r="D3219" s="121" t="s">
        <v>258</v>
      </c>
      <c r="E3219" s="122">
        <v>3.64</v>
      </c>
      <c r="F3219" s="123">
        <f t="shared" si="1285"/>
        <v>4.3899999999999997</v>
      </c>
      <c r="G3219" s="253"/>
      <c r="H3219" s="183"/>
      <c r="I3219" s="184">
        <f t="shared" si="1286"/>
        <v>0</v>
      </c>
      <c r="J3219" s="255">
        <f t="shared" si="1287"/>
        <v>0</v>
      </c>
      <c r="K3219" s="179"/>
      <c r="L3219" s="290">
        <f t="shared" si="1288"/>
        <v>0</v>
      </c>
      <c r="M3219" s="183">
        <f t="shared" si="1288"/>
        <v>0</v>
      </c>
      <c r="N3219" s="255">
        <f t="shared" si="1289"/>
        <v>0</v>
      </c>
      <c r="O3219" s="184">
        <f t="shared" si="1290"/>
        <v>0</v>
      </c>
      <c r="P3219" s="181"/>
      <c r="Q3219" s="199"/>
      <c r="R3219" s="197" t="str">
        <f t="shared" si="1283"/>
        <v/>
      </c>
      <c r="S3219" s="197" t="str">
        <f t="shared" si="1284"/>
        <v/>
      </c>
    </row>
    <row r="3220" spans="1:19" hidden="1">
      <c r="A3220" s="200" t="s">
        <v>3540</v>
      </c>
      <c r="B3220" s="205"/>
      <c r="C3220" s="127" t="s">
        <v>3541</v>
      </c>
      <c r="D3220" s="121"/>
      <c r="E3220" s="122"/>
      <c r="F3220" s="123"/>
      <c r="G3220" s="253"/>
      <c r="H3220" s="253"/>
      <c r="I3220" s="254"/>
      <c r="J3220" s="255"/>
      <c r="K3220" s="179"/>
      <c r="L3220" s="290"/>
      <c r="M3220" s="253"/>
      <c r="N3220" s="254"/>
      <c r="O3220" s="255"/>
      <c r="P3220" s="181"/>
      <c r="Q3220" s="198" t="str">
        <f>IF(OR(SUM(J3220)&gt;0,SUM(O3220)&gt;0),"xx","")</f>
        <v/>
      </c>
      <c r="R3220" s="197" t="str">
        <f t="shared" si="1283"/>
        <v/>
      </c>
      <c r="S3220" s="197" t="str">
        <f t="shared" si="1284"/>
        <v/>
      </c>
    </row>
    <row r="3221" spans="1:19" hidden="1">
      <c r="A3221" s="200" t="s">
        <v>3542</v>
      </c>
      <c r="B3221" s="205"/>
      <c r="C3221" s="127" t="s">
        <v>3543</v>
      </c>
      <c r="D3221" s="121"/>
      <c r="E3221" s="122"/>
      <c r="F3221" s="123"/>
      <c r="G3221" s="253"/>
      <c r="H3221" s="253"/>
      <c r="I3221" s="254"/>
      <c r="J3221" s="255"/>
      <c r="K3221" s="179"/>
      <c r="L3221" s="290"/>
      <c r="M3221" s="253"/>
      <c r="N3221" s="254"/>
      <c r="O3221" s="255"/>
      <c r="P3221" s="181"/>
      <c r="Q3221" s="198" t="str">
        <f>IF(OR(SUM(J3222:J3232)&gt;0,SUM(O3222:O3232)&gt;0),"xx","")</f>
        <v/>
      </c>
      <c r="R3221" s="197" t="str">
        <f t="shared" si="1283"/>
        <v/>
      </c>
      <c r="S3221" s="197" t="str">
        <f t="shared" si="1284"/>
        <v/>
      </c>
    </row>
    <row r="3222" spans="1:19" hidden="1">
      <c r="A3222" s="200" t="s">
        <v>3544</v>
      </c>
      <c r="B3222" s="205"/>
      <c r="C3222" s="127" t="s">
        <v>3545</v>
      </c>
      <c r="D3222" s="121"/>
      <c r="E3222" s="122"/>
      <c r="F3222" s="123"/>
      <c r="G3222" s="253"/>
      <c r="H3222" s="253"/>
      <c r="I3222" s="254"/>
      <c r="J3222" s="255"/>
      <c r="K3222" s="179"/>
      <c r="L3222" s="290"/>
      <c r="M3222" s="253"/>
      <c r="N3222" s="254"/>
      <c r="O3222" s="255"/>
      <c r="P3222" s="181"/>
      <c r="Q3222" s="198" t="str">
        <f>IF(OR(SUM(J3222:J3222)&gt;0,SUM(O3222:O3222)&gt;0),"xx","")</f>
        <v/>
      </c>
      <c r="R3222" s="197" t="str">
        <f t="shared" si="1283"/>
        <v/>
      </c>
      <c r="S3222" s="197" t="str">
        <f t="shared" si="1284"/>
        <v/>
      </c>
    </row>
    <row r="3223" spans="1:19" hidden="1">
      <c r="A3223" s="200" t="s">
        <v>3546</v>
      </c>
      <c r="B3223" s="205"/>
      <c r="C3223" s="127" t="s">
        <v>3547</v>
      </c>
      <c r="D3223" s="121"/>
      <c r="E3223" s="122"/>
      <c r="F3223" s="123"/>
      <c r="G3223" s="253"/>
      <c r="H3223" s="253"/>
      <c r="I3223" s="254"/>
      <c r="J3223" s="255"/>
      <c r="K3223" s="179"/>
      <c r="L3223" s="253"/>
      <c r="M3223" s="253"/>
      <c r="N3223" s="254"/>
      <c r="O3223" s="255"/>
      <c r="P3223" s="181"/>
      <c r="Q3223" s="198" t="str">
        <f>IF(OR(SUM(J3224:J3232)&gt;0,SUM(O3224:O3232)&gt;0),"xx","")</f>
        <v/>
      </c>
      <c r="R3223" s="197" t="str">
        <f t="shared" si="1283"/>
        <v/>
      </c>
      <c r="S3223" s="197" t="str">
        <f t="shared" si="1284"/>
        <v/>
      </c>
    </row>
    <row r="3224" spans="1:19" hidden="1">
      <c r="A3224" s="200">
        <v>98397</v>
      </c>
      <c r="B3224" s="205" t="s">
        <v>230</v>
      </c>
      <c r="C3224" s="127" t="s">
        <v>3548</v>
      </c>
      <c r="D3224" s="121" t="s">
        <v>258</v>
      </c>
      <c r="E3224" s="122">
        <v>9.18</v>
      </c>
      <c r="F3224" s="123">
        <f t="shared" ref="F3224:F3232" si="1291">IF(E3224=0,0,ROUND(E3224*(1+E$10)*(1-E$11),2))</f>
        <v>11.07</v>
      </c>
      <c r="G3224" s="206"/>
      <c r="H3224" s="183"/>
      <c r="I3224" s="182">
        <f t="shared" ref="I3224:I3232" si="1292">IF(ISBLANK(E3224),0,ROUND(F3224*G3224,2))</f>
        <v>0</v>
      </c>
      <c r="J3224" s="182">
        <f t="shared" ref="J3224:J3232" si="1293">IF(ISBLANK(G3224),0,ROUND(G3224*H3224,2))</f>
        <v>0</v>
      </c>
      <c r="K3224" s="179"/>
      <c r="L3224" s="183">
        <f t="shared" ref="L3224:M3232" si="1294">G3224</f>
        <v>0</v>
      </c>
      <c r="M3224" s="183">
        <f t="shared" si="1294"/>
        <v>0</v>
      </c>
      <c r="N3224" s="184">
        <f t="shared" ref="N3224:N3232" si="1295">IF(ISBLANK(E3224),0,ROUND(F3224*L3224,2))</f>
        <v>0</v>
      </c>
      <c r="O3224" s="184">
        <f t="shared" ref="O3224:O3232" si="1296">IF(ISBLANK(L3224),0,ROUND(L3224*M3224,2))</f>
        <v>0</v>
      </c>
      <c r="P3224" s="181"/>
      <c r="Q3224" s="198"/>
      <c r="R3224" s="197" t="str">
        <f t="shared" si="1283"/>
        <v/>
      </c>
      <c r="S3224" s="197" t="str">
        <f t="shared" si="1284"/>
        <v/>
      </c>
    </row>
    <row r="3225" spans="1:19" ht="38.25" hidden="1">
      <c r="A3225" s="200">
        <v>97327</v>
      </c>
      <c r="B3225" s="205" t="s">
        <v>230</v>
      </c>
      <c r="C3225" s="127" t="s">
        <v>3549</v>
      </c>
      <c r="D3225" s="121" t="s">
        <v>258</v>
      </c>
      <c r="E3225" s="122">
        <v>18.260000000000002</v>
      </c>
      <c r="F3225" s="123">
        <f t="shared" si="1291"/>
        <v>22.01</v>
      </c>
      <c r="G3225" s="206"/>
      <c r="H3225" s="183"/>
      <c r="I3225" s="182">
        <f t="shared" si="1292"/>
        <v>0</v>
      </c>
      <c r="J3225" s="182">
        <f t="shared" si="1293"/>
        <v>0</v>
      </c>
      <c r="K3225" s="179"/>
      <c r="L3225" s="183">
        <f t="shared" si="1294"/>
        <v>0</v>
      </c>
      <c r="M3225" s="183">
        <f t="shared" si="1294"/>
        <v>0</v>
      </c>
      <c r="N3225" s="184">
        <f t="shared" si="1295"/>
        <v>0</v>
      </c>
      <c r="O3225" s="184">
        <f t="shared" si="1296"/>
        <v>0</v>
      </c>
      <c r="P3225" s="181"/>
      <c r="Q3225" s="198"/>
      <c r="R3225" s="197" t="str">
        <f t="shared" si="1283"/>
        <v/>
      </c>
      <c r="S3225" s="197" t="str">
        <f t="shared" si="1284"/>
        <v/>
      </c>
    </row>
    <row r="3226" spans="1:19" ht="38.25" hidden="1">
      <c r="A3226" s="200">
        <v>97328</v>
      </c>
      <c r="B3226" s="205" t="s">
        <v>230</v>
      </c>
      <c r="C3226" s="127" t="s">
        <v>3550</v>
      </c>
      <c r="D3226" s="121" t="s">
        <v>258</v>
      </c>
      <c r="E3226" s="122">
        <v>31.48</v>
      </c>
      <c r="F3226" s="123">
        <f t="shared" si="1291"/>
        <v>37.950000000000003</v>
      </c>
      <c r="G3226" s="206"/>
      <c r="H3226" s="183"/>
      <c r="I3226" s="182">
        <f t="shared" si="1292"/>
        <v>0</v>
      </c>
      <c r="J3226" s="182">
        <f t="shared" si="1293"/>
        <v>0</v>
      </c>
      <c r="K3226" s="179"/>
      <c r="L3226" s="183">
        <f t="shared" si="1294"/>
        <v>0</v>
      </c>
      <c r="M3226" s="183">
        <f t="shared" si="1294"/>
        <v>0</v>
      </c>
      <c r="N3226" s="184">
        <f t="shared" si="1295"/>
        <v>0</v>
      </c>
      <c r="O3226" s="184">
        <f t="shared" si="1296"/>
        <v>0</v>
      </c>
      <c r="P3226" s="181"/>
      <c r="Q3226" s="198"/>
      <c r="R3226" s="197" t="str">
        <f t="shared" si="1283"/>
        <v/>
      </c>
      <c r="S3226" s="197" t="str">
        <f t="shared" si="1284"/>
        <v/>
      </c>
    </row>
    <row r="3227" spans="1:19" ht="38.25" hidden="1">
      <c r="A3227" s="200">
        <v>97329</v>
      </c>
      <c r="B3227" s="205" t="s">
        <v>230</v>
      </c>
      <c r="C3227" s="127" t="s">
        <v>3551</v>
      </c>
      <c r="D3227" s="121" t="s">
        <v>258</v>
      </c>
      <c r="E3227" s="122">
        <v>39.229999999999997</v>
      </c>
      <c r="F3227" s="123">
        <f t="shared" si="1291"/>
        <v>47.3</v>
      </c>
      <c r="G3227" s="206"/>
      <c r="H3227" s="183"/>
      <c r="I3227" s="182">
        <f t="shared" si="1292"/>
        <v>0</v>
      </c>
      <c r="J3227" s="182">
        <f t="shared" si="1293"/>
        <v>0</v>
      </c>
      <c r="K3227" s="179"/>
      <c r="L3227" s="183">
        <f t="shared" si="1294"/>
        <v>0</v>
      </c>
      <c r="M3227" s="183">
        <f t="shared" si="1294"/>
        <v>0</v>
      </c>
      <c r="N3227" s="184">
        <f t="shared" si="1295"/>
        <v>0</v>
      </c>
      <c r="O3227" s="184">
        <f t="shared" si="1296"/>
        <v>0</v>
      </c>
      <c r="P3227" s="181"/>
      <c r="Q3227" s="198"/>
      <c r="R3227" s="197" t="str">
        <f t="shared" si="1283"/>
        <v/>
      </c>
      <c r="S3227" s="197" t="str">
        <f t="shared" si="1284"/>
        <v/>
      </c>
    </row>
    <row r="3228" spans="1:19" ht="38.25" hidden="1">
      <c r="A3228" s="200">
        <v>97330</v>
      </c>
      <c r="B3228" s="205" t="s">
        <v>230</v>
      </c>
      <c r="C3228" s="127" t="s">
        <v>3552</v>
      </c>
      <c r="D3228" s="121" t="s">
        <v>258</v>
      </c>
      <c r="E3228" s="122">
        <v>47.73</v>
      </c>
      <c r="F3228" s="123">
        <f t="shared" si="1291"/>
        <v>57.54</v>
      </c>
      <c r="G3228" s="206"/>
      <c r="H3228" s="183"/>
      <c r="I3228" s="182">
        <f t="shared" si="1292"/>
        <v>0</v>
      </c>
      <c r="J3228" s="182">
        <f t="shared" si="1293"/>
        <v>0</v>
      </c>
      <c r="K3228" s="179"/>
      <c r="L3228" s="183">
        <f t="shared" si="1294"/>
        <v>0</v>
      </c>
      <c r="M3228" s="183">
        <f t="shared" si="1294"/>
        <v>0</v>
      </c>
      <c r="N3228" s="184">
        <f t="shared" si="1295"/>
        <v>0</v>
      </c>
      <c r="O3228" s="184">
        <f t="shared" si="1296"/>
        <v>0</v>
      </c>
      <c r="P3228" s="181"/>
      <c r="Q3228" s="198"/>
      <c r="R3228" s="197" t="str">
        <f t="shared" si="1283"/>
        <v/>
      </c>
      <c r="S3228" s="197" t="str">
        <f t="shared" si="1284"/>
        <v/>
      </c>
    </row>
    <row r="3229" spans="1:19" ht="38.25" hidden="1">
      <c r="A3229" s="200">
        <v>97331</v>
      </c>
      <c r="B3229" s="205" t="s">
        <v>230</v>
      </c>
      <c r="C3229" s="127" t="s">
        <v>3553</v>
      </c>
      <c r="D3229" s="121" t="s">
        <v>258</v>
      </c>
      <c r="E3229" s="122">
        <v>18.53</v>
      </c>
      <c r="F3229" s="123">
        <f t="shared" si="1291"/>
        <v>22.34</v>
      </c>
      <c r="G3229" s="206"/>
      <c r="H3229" s="183"/>
      <c r="I3229" s="182">
        <f t="shared" si="1292"/>
        <v>0</v>
      </c>
      <c r="J3229" s="182">
        <f t="shared" si="1293"/>
        <v>0</v>
      </c>
      <c r="K3229" s="179"/>
      <c r="L3229" s="183">
        <f t="shared" si="1294"/>
        <v>0</v>
      </c>
      <c r="M3229" s="183">
        <f t="shared" si="1294"/>
        <v>0</v>
      </c>
      <c r="N3229" s="184">
        <f t="shared" si="1295"/>
        <v>0</v>
      </c>
      <c r="O3229" s="184">
        <f t="shared" si="1296"/>
        <v>0</v>
      </c>
      <c r="P3229" s="181"/>
      <c r="Q3229" s="198"/>
      <c r="R3229" s="197" t="str">
        <f t="shared" si="1283"/>
        <v/>
      </c>
      <c r="S3229" s="197" t="str">
        <f t="shared" si="1284"/>
        <v/>
      </c>
    </row>
    <row r="3230" spans="1:19" ht="38.25" hidden="1">
      <c r="A3230" s="200">
        <v>97332</v>
      </c>
      <c r="B3230" s="205" t="s">
        <v>230</v>
      </c>
      <c r="C3230" s="127" t="s">
        <v>3554</v>
      </c>
      <c r="D3230" s="121" t="s">
        <v>258</v>
      </c>
      <c r="E3230" s="122">
        <v>31.78</v>
      </c>
      <c r="F3230" s="123">
        <f t="shared" si="1291"/>
        <v>38.31</v>
      </c>
      <c r="G3230" s="206"/>
      <c r="H3230" s="183"/>
      <c r="I3230" s="182">
        <f t="shared" si="1292"/>
        <v>0</v>
      </c>
      <c r="J3230" s="182">
        <f t="shared" si="1293"/>
        <v>0</v>
      </c>
      <c r="K3230" s="179"/>
      <c r="L3230" s="183">
        <f t="shared" si="1294"/>
        <v>0</v>
      </c>
      <c r="M3230" s="183">
        <f t="shared" si="1294"/>
        <v>0</v>
      </c>
      <c r="N3230" s="184">
        <f t="shared" si="1295"/>
        <v>0</v>
      </c>
      <c r="O3230" s="184">
        <f t="shared" si="1296"/>
        <v>0</v>
      </c>
      <c r="P3230" s="181"/>
      <c r="Q3230" s="198"/>
      <c r="R3230" s="197" t="str">
        <f t="shared" si="1283"/>
        <v/>
      </c>
      <c r="S3230" s="197" t="str">
        <f t="shared" si="1284"/>
        <v/>
      </c>
    </row>
    <row r="3231" spans="1:19" ht="38.25" hidden="1">
      <c r="A3231" s="200">
        <v>97333</v>
      </c>
      <c r="B3231" s="205" t="s">
        <v>230</v>
      </c>
      <c r="C3231" s="127" t="s">
        <v>3555</v>
      </c>
      <c r="D3231" s="121" t="s">
        <v>258</v>
      </c>
      <c r="E3231" s="122">
        <v>39.619999999999997</v>
      </c>
      <c r="F3231" s="123">
        <f t="shared" si="1291"/>
        <v>47.77</v>
      </c>
      <c r="G3231" s="206"/>
      <c r="H3231" s="183"/>
      <c r="I3231" s="182">
        <f t="shared" si="1292"/>
        <v>0</v>
      </c>
      <c r="J3231" s="182">
        <f t="shared" si="1293"/>
        <v>0</v>
      </c>
      <c r="K3231" s="179"/>
      <c r="L3231" s="183">
        <f t="shared" si="1294"/>
        <v>0</v>
      </c>
      <c r="M3231" s="183">
        <f t="shared" si="1294"/>
        <v>0</v>
      </c>
      <c r="N3231" s="184">
        <f t="shared" si="1295"/>
        <v>0</v>
      </c>
      <c r="O3231" s="184">
        <f t="shared" si="1296"/>
        <v>0</v>
      </c>
      <c r="P3231" s="181"/>
      <c r="Q3231" s="198"/>
      <c r="R3231" s="197" t="str">
        <f t="shared" si="1283"/>
        <v/>
      </c>
      <c r="S3231" s="197" t="str">
        <f t="shared" si="1284"/>
        <v/>
      </c>
    </row>
    <row r="3232" spans="1:19" ht="38.25" hidden="1">
      <c r="A3232" s="200">
        <v>97334</v>
      </c>
      <c r="B3232" s="205" t="s">
        <v>230</v>
      </c>
      <c r="C3232" s="127" t="s">
        <v>3556</v>
      </c>
      <c r="D3232" s="121" t="s">
        <v>258</v>
      </c>
      <c r="E3232" s="122">
        <v>48.16</v>
      </c>
      <c r="F3232" s="123">
        <f t="shared" si="1291"/>
        <v>58.06</v>
      </c>
      <c r="G3232" s="206"/>
      <c r="H3232" s="183"/>
      <c r="I3232" s="182">
        <f t="shared" si="1292"/>
        <v>0</v>
      </c>
      <c r="J3232" s="182">
        <f t="shared" si="1293"/>
        <v>0</v>
      </c>
      <c r="K3232" s="179"/>
      <c r="L3232" s="183">
        <f t="shared" si="1294"/>
        <v>0</v>
      </c>
      <c r="M3232" s="183">
        <f t="shared" si="1294"/>
        <v>0</v>
      </c>
      <c r="N3232" s="184">
        <f t="shared" si="1295"/>
        <v>0</v>
      </c>
      <c r="O3232" s="184">
        <f t="shared" si="1296"/>
        <v>0</v>
      </c>
      <c r="P3232" s="181"/>
      <c r="Q3232" s="198"/>
      <c r="R3232" s="197" t="str">
        <f t="shared" si="1283"/>
        <v/>
      </c>
      <c r="S3232" s="197" t="str">
        <f t="shared" si="1284"/>
        <v/>
      </c>
    </row>
    <row r="3233" spans="1:19" ht="25.5">
      <c r="A3233" s="215" t="s">
        <v>162</v>
      </c>
      <c r="B3233" s="216"/>
      <c r="C3233" s="217" t="s">
        <v>3557</v>
      </c>
      <c r="D3233" s="121"/>
      <c r="E3233" s="121"/>
      <c r="F3233" s="123"/>
      <c r="G3233" s="253"/>
      <c r="H3233" s="207">
        <f t="shared" ref="H3233:H3242" si="1297">F3233</f>
        <v>0</v>
      </c>
      <c r="I3233" s="254"/>
      <c r="J3233" s="255"/>
      <c r="K3233" s="179"/>
      <c r="L3233" s="253"/>
      <c r="M3233" s="253"/>
      <c r="N3233" s="254"/>
      <c r="O3233" s="255"/>
      <c r="P3233" s="181"/>
      <c r="Q3233" s="231" t="str">
        <f>IF(OR(SUM(J3234:J3273)&gt;0,SUM(O3234:O3273)&gt;0),"xx","")</f>
        <v>xx</v>
      </c>
      <c r="R3233" s="232" t="str">
        <f t="shared" si="1283"/>
        <v>x</v>
      </c>
      <c r="S3233" s="197" t="str">
        <f t="shared" si="1284"/>
        <v>x</v>
      </c>
    </row>
    <row r="3234" spans="1:19">
      <c r="A3234" s="219" t="s">
        <v>3558</v>
      </c>
      <c r="B3234" s="220" t="s">
        <v>380</v>
      </c>
      <c r="C3234" s="221" t="s">
        <v>3559</v>
      </c>
      <c r="D3234" s="222" t="s">
        <v>274</v>
      </c>
      <c r="E3234" s="223">
        <v>116.6</v>
      </c>
      <c r="F3234" s="123">
        <v>150.05000000000001</v>
      </c>
      <c r="G3234" s="206">
        <v>4</v>
      </c>
      <c r="H3234" s="207">
        <f t="shared" si="1297"/>
        <v>150.05000000000001</v>
      </c>
      <c r="I3234" s="182">
        <f t="shared" ref="I3234:I3273" si="1298">IF(ISBLANK(E3234),0,ROUND(F3234*G3234,2))</f>
        <v>600.20000000000005</v>
      </c>
      <c r="J3234" s="182">
        <f t="shared" ref="J3234:J3273" si="1299">IF(ISBLANK(G3234),0,ROUND(G3234*H3234,2))</f>
        <v>600.20000000000005</v>
      </c>
      <c r="K3234" s="179"/>
      <c r="L3234" s="183">
        <f t="shared" ref="L3234:M3273" si="1300">G3234</f>
        <v>4</v>
      </c>
      <c r="M3234" s="183">
        <f t="shared" si="1300"/>
        <v>150.05000000000001</v>
      </c>
      <c r="N3234" s="182">
        <f t="shared" ref="N3234:N3273" si="1301">IF(ISBLANK(E3234),0,ROUND(F3234*L3234,2))</f>
        <v>600.20000000000005</v>
      </c>
      <c r="O3234" s="182">
        <f t="shared" ref="O3234:O3273" si="1302">IF(ISBLANK(L3234),0,ROUND(L3234*M3234,2))</f>
        <v>600.20000000000005</v>
      </c>
      <c r="P3234" s="181"/>
      <c r="Q3234" s="235"/>
      <c r="R3234" s="234" t="str">
        <f t="shared" si="1283"/>
        <v>x</v>
      </c>
      <c r="S3234" s="197" t="str">
        <f t="shared" si="1284"/>
        <v>x</v>
      </c>
    </row>
    <row r="3235" spans="1:19" ht="25.5">
      <c r="A3235" s="219" t="s">
        <v>3560</v>
      </c>
      <c r="B3235" s="220" t="s">
        <v>380</v>
      </c>
      <c r="C3235" s="221" t="s">
        <v>3561</v>
      </c>
      <c r="D3235" s="222" t="s">
        <v>274</v>
      </c>
      <c r="E3235" s="223">
        <v>754.34</v>
      </c>
      <c r="F3235" s="126">
        <v>970.76</v>
      </c>
      <c r="G3235" s="206">
        <v>5</v>
      </c>
      <c r="H3235" s="207">
        <f t="shared" si="1297"/>
        <v>970.76</v>
      </c>
      <c r="I3235" s="182">
        <f t="shared" si="1298"/>
        <v>4853.8</v>
      </c>
      <c r="J3235" s="182">
        <f t="shared" si="1299"/>
        <v>4853.8</v>
      </c>
      <c r="K3235" s="179"/>
      <c r="L3235" s="183">
        <f t="shared" si="1300"/>
        <v>5</v>
      </c>
      <c r="M3235" s="183">
        <f t="shared" si="1300"/>
        <v>970.76</v>
      </c>
      <c r="N3235" s="182">
        <f t="shared" si="1301"/>
        <v>4853.8</v>
      </c>
      <c r="O3235" s="182">
        <f t="shared" si="1302"/>
        <v>4853.8</v>
      </c>
      <c r="P3235" s="181"/>
      <c r="Q3235" s="235"/>
      <c r="R3235" s="234" t="str">
        <f t="shared" si="1283"/>
        <v>x</v>
      </c>
      <c r="S3235" s="197" t="str">
        <f t="shared" si="1284"/>
        <v>x</v>
      </c>
    </row>
    <row r="3236" spans="1:19" ht="25.5">
      <c r="A3236" s="219" t="s">
        <v>3562</v>
      </c>
      <c r="B3236" s="220" t="s">
        <v>380</v>
      </c>
      <c r="C3236" s="221" t="s">
        <v>3563</v>
      </c>
      <c r="D3236" s="222" t="s">
        <v>258</v>
      </c>
      <c r="E3236" s="223">
        <v>8.86</v>
      </c>
      <c r="F3236" s="126">
        <v>11.4</v>
      </c>
      <c r="G3236" s="206">
        <v>6</v>
      </c>
      <c r="H3236" s="207">
        <f t="shared" si="1297"/>
        <v>11.4</v>
      </c>
      <c r="I3236" s="182">
        <f t="shared" si="1298"/>
        <v>68.400000000000006</v>
      </c>
      <c r="J3236" s="182">
        <f t="shared" si="1299"/>
        <v>68.400000000000006</v>
      </c>
      <c r="K3236" s="179"/>
      <c r="L3236" s="183">
        <f t="shared" si="1300"/>
        <v>6</v>
      </c>
      <c r="M3236" s="183">
        <f t="shared" si="1300"/>
        <v>11.4</v>
      </c>
      <c r="N3236" s="182">
        <f t="shared" si="1301"/>
        <v>68.400000000000006</v>
      </c>
      <c r="O3236" s="182">
        <f t="shared" si="1302"/>
        <v>68.400000000000006</v>
      </c>
      <c r="P3236" s="181"/>
      <c r="Q3236" s="235"/>
      <c r="R3236" s="234" t="str">
        <f t="shared" ref="R3236:R3299" si="1303">IF(Q3236="X","x",IF(Q3236="xx","x",IF(O3236&gt;0,"x","")))</f>
        <v>x</v>
      </c>
      <c r="S3236" s="197" t="str">
        <f t="shared" ref="S3236:S3299" si="1304">IF(Q3236="X","x",IF(Q3236="xx","x",IF(OR(J3236&gt;0,O3236&gt;0),"x","")))</f>
        <v>x</v>
      </c>
    </row>
    <row r="3237" spans="1:19" ht="25.5">
      <c r="A3237" s="219" t="s">
        <v>3564</v>
      </c>
      <c r="B3237" s="220" t="s">
        <v>380</v>
      </c>
      <c r="C3237" s="221" t="s">
        <v>3565</v>
      </c>
      <c r="D3237" s="222" t="s">
        <v>274</v>
      </c>
      <c r="E3237" s="223">
        <v>1417.02</v>
      </c>
      <c r="F3237" s="126">
        <v>1823.56</v>
      </c>
      <c r="G3237" s="206">
        <v>6</v>
      </c>
      <c r="H3237" s="207">
        <f t="shared" si="1297"/>
        <v>1823.56</v>
      </c>
      <c r="I3237" s="182">
        <f t="shared" si="1298"/>
        <v>10941.36</v>
      </c>
      <c r="J3237" s="182">
        <f t="shared" si="1299"/>
        <v>10941.36</v>
      </c>
      <c r="K3237" s="179"/>
      <c r="L3237" s="183">
        <f t="shared" si="1300"/>
        <v>6</v>
      </c>
      <c r="M3237" s="183">
        <f t="shared" si="1300"/>
        <v>1823.56</v>
      </c>
      <c r="N3237" s="182">
        <f t="shared" si="1301"/>
        <v>10941.36</v>
      </c>
      <c r="O3237" s="182">
        <f t="shared" si="1302"/>
        <v>10941.36</v>
      </c>
      <c r="P3237" s="181"/>
      <c r="Q3237" s="235"/>
      <c r="R3237" s="234" t="str">
        <f t="shared" si="1303"/>
        <v>x</v>
      </c>
      <c r="S3237" s="197" t="str">
        <f t="shared" si="1304"/>
        <v>x</v>
      </c>
    </row>
    <row r="3238" spans="1:19" ht="25.5">
      <c r="A3238" s="219" t="s">
        <v>3566</v>
      </c>
      <c r="B3238" s="220" t="s">
        <v>380</v>
      </c>
      <c r="C3238" s="221" t="s">
        <v>3567</v>
      </c>
      <c r="D3238" s="222" t="s">
        <v>274</v>
      </c>
      <c r="E3238" s="223">
        <v>1598.44</v>
      </c>
      <c r="F3238" s="126">
        <v>2057.0300000000002</v>
      </c>
      <c r="G3238" s="206">
        <v>6</v>
      </c>
      <c r="H3238" s="207">
        <f t="shared" si="1297"/>
        <v>2057.0300000000002</v>
      </c>
      <c r="I3238" s="182">
        <f t="shared" si="1298"/>
        <v>12342.18</v>
      </c>
      <c r="J3238" s="182">
        <f t="shared" si="1299"/>
        <v>12342.18</v>
      </c>
      <c r="K3238" s="179"/>
      <c r="L3238" s="183">
        <f t="shared" si="1300"/>
        <v>6</v>
      </c>
      <c r="M3238" s="183">
        <f t="shared" si="1300"/>
        <v>2057.0300000000002</v>
      </c>
      <c r="N3238" s="182">
        <f t="shared" si="1301"/>
        <v>12342.18</v>
      </c>
      <c r="O3238" s="182">
        <f t="shared" si="1302"/>
        <v>12342.18</v>
      </c>
      <c r="P3238" s="181"/>
      <c r="Q3238" s="235"/>
      <c r="R3238" s="234" t="str">
        <f t="shared" si="1303"/>
        <v>x</v>
      </c>
      <c r="S3238" s="197" t="str">
        <f t="shared" si="1304"/>
        <v>x</v>
      </c>
    </row>
    <row r="3239" spans="1:19" ht="25.5">
      <c r="A3239" s="219" t="s">
        <v>3568</v>
      </c>
      <c r="B3239" s="220" t="s">
        <v>380</v>
      </c>
      <c r="C3239" s="221" t="s">
        <v>3569</v>
      </c>
      <c r="D3239" s="222" t="s">
        <v>274</v>
      </c>
      <c r="E3239" s="223">
        <v>1958.77</v>
      </c>
      <c r="F3239" s="126">
        <v>2520.7399999999998</v>
      </c>
      <c r="G3239" s="206">
        <v>4</v>
      </c>
      <c r="H3239" s="207">
        <f t="shared" si="1297"/>
        <v>2520.7399999999998</v>
      </c>
      <c r="I3239" s="182">
        <f t="shared" si="1298"/>
        <v>10082.959999999999</v>
      </c>
      <c r="J3239" s="182">
        <f t="shared" si="1299"/>
        <v>10082.959999999999</v>
      </c>
      <c r="K3239" s="179"/>
      <c r="L3239" s="183">
        <f t="shared" si="1300"/>
        <v>4</v>
      </c>
      <c r="M3239" s="183">
        <f t="shared" si="1300"/>
        <v>2520.7399999999998</v>
      </c>
      <c r="N3239" s="182">
        <f t="shared" si="1301"/>
        <v>10082.959999999999</v>
      </c>
      <c r="O3239" s="182">
        <f t="shared" si="1302"/>
        <v>10082.959999999999</v>
      </c>
      <c r="P3239" s="181"/>
      <c r="Q3239" s="235"/>
      <c r="R3239" s="234" t="str">
        <f t="shared" si="1303"/>
        <v>x</v>
      </c>
      <c r="S3239" s="197" t="str">
        <f t="shared" si="1304"/>
        <v>x</v>
      </c>
    </row>
    <row r="3240" spans="1:19" ht="25.5">
      <c r="A3240" s="219" t="s">
        <v>3570</v>
      </c>
      <c r="B3240" s="220" t="s">
        <v>380</v>
      </c>
      <c r="C3240" s="221" t="s">
        <v>3571</v>
      </c>
      <c r="D3240" s="222" t="s">
        <v>274</v>
      </c>
      <c r="E3240" s="223">
        <v>724.5</v>
      </c>
      <c r="F3240" s="126">
        <v>932.36</v>
      </c>
      <c r="G3240" s="206">
        <v>31</v>
      </c>
      <c r="H3240" s="207">
        <f t="shared" si="1297"/>
        <v>932.36</v>
      </c>
      <c r="I3240" s="182">
        <f t="shared" si="1298"/>
        <v>28903.16</v>
      </c>
      <c r="J3240" s="182">
        <f t="shared" si="1299"/>
        <v>28903.16</v>
      </c>
      <c r="K3240" s="179"/>
      <c r="L3240" s="183">
        <f t="shared" si="1300"/>
        <v>31</v>
      </c>
      <c r="M3240" s="183">
        <f t="shared" si="1300"/>
        <v>932.36</v>
      </c>
      <c r="N3240" s="182">
        <f t="shared" si="1301"/>
        <v>28903.16</v>
      </c>
      <c r="O3240" s="182">
        <f t="shared" si="1302"/>
        <v>28903.16</v>
      </c>
      <c r="P3240" s="181"/>
      <c r="Q3240" s="235"/>
      <c r="R3240" s="234" t="str">
        <f t="shared" si="1303"/>
        <v>x</v>
      </c>
      <c r="S3240" s="197" t="str">
        <f t="shared" si="1304"/>
        <v>x</v>
      </c>
    </row>
    <row r="3241" spans="1:19">
      <c r="A3241" s="219" t="s">
        <v>3572</v>
      </c>
      <c r="B3241" s="220" t="s">
        <v>380</v>
      </c>
      <c r="C3241" s="221" t="s">
        <v>3573</v>
      </c>
      <c r="D3241" s="222" t="s">
        <v>274</v>
      </c>
      <c r="E3241" s="223">
        <v>975.4</v>
      </c>
      <c r="F3241" s="126">
        <v>1255.24</v>
      </c>
      <c r="G3241" s="206">
        <v>1</v>
      </c>
      <c r="H3241" s="207">
        <f t="shared" si="1297"/>
        <v>1255.24</v>
      </c>
      <c r="I3241" s="182">
        <f t="shared" si="1298"/>
        <v>1255.24</v>
      </c>
      <c r="J3241" s="182">
        <f t="shared" si="1299"/>
        <v>1255.24</v>
      </c>
      <c r="K3241" s="179"/>
      <c r="L3241" s="183">
        <f t="shared" si="1300"/>
        <v>1</v>
      </c>
      <c r="M3241" s="183">
        <f t="shared" si="1300"/>
        <v>1255.24</v>
      </c>
      <c r="N3241" s="182">
        <f t="shared" si="1301"/>
        <v>1255.24</v>
      </c>
      <c r="O3241" s="182">
        <f t="shared" si="1302"/>
        <v>1255.24</v>
      </c>
      <c r="P3241" s="181"/>
      <c r="Q3241" s="235"/>
      <c r="R3241" s="234" t="str">
        <f t="shared" si="1303"/>
        <v>x</v>
      </c>
      <c r="S3241" s="197" t="str">
        <f t="shared" si="1304"/>
        <v>x</v>
      </c>
    </row>
    <row r="3242" spans="1:19">
      <c r="A3242" s="219" t="s">
        <v>3574</v>
      </c>
      <c r="B3242" s="220" t="s">
        <v>380</v>
      </c>
      <c r="C3242" s="221" t="s">
        <v>3575</v>
      </c>
      <c r="D3242" s="222" t="s">
        <v>274</v>
      </c>
      <c r="E3242" s="223">
        <v>3261.51</v>
      </c>
      <c r="F3242" s="126">
        <v>4197.24</v>
      </c>
      <c r="G3242" s="206">
        <v>1</v>
      </c>
      <c r="H3242" s="207">
        <f t="shared" si="1297"/>
        <v>4197.24</v>
      </c>
      <c r="I3242" s="182">
        <f t="shared" si="1298"/>
        <v>4197.24</v>
      </c>
      <c r="J3242" s="182">
        <f t="shared" si="1299"/>
        <v>4197.24</v>
      </c>
      <c r="K3242" s="179"/>
      <c r="L3242" s="183">
        <f t="shared" si="1300"/>
        <v>1</v>
      </c>
      <c r="M3242" s="183">
        <f t="shared" si="1300"/>
        <v>4197.24</v>
      </c>
      <c r="N3242" s="182">
        <f t="shared" si="1301"/>
        <v>4197.24</v>
      </c>
      <c r="O3242" s="182">
        <f t="shared" si="1302"/>
        <v>4197.24</v>
      </c>
      <c r="P3242" s="181"/>
      <c r="Q3242" s="238"/>
      <c r="R3242" s="196" t="str">
        <f t="shared" si="1303"/>
        <v>x</v>
      </c>
      <c r="S3242" s="197" t="str">
        <f t="shared" si="1304"/>
        <v>x</v>
      </c>
    </row>
    <row r="3243" spans="1:19" hidden="1">
      <c r="A3243" s="224" t="s">
        <v>162</v>
      </c>
      <c r="B3243" s="225"/>
      <c r="C3243" s="221"/>
      <c r="D3243" s="222"/>
      <c r="E3243" s="223"/>
      <c r="F3243" s="126">
        <f t="shared" ref="F3243:F3273" si="1305">IF(E3243=0,0,ROUND(E3243*(1+E$10)*(1-E$11),2))</f>
        <v>0</v>
      </c>
      <c r="G3243" s="206"/>
      <c r="H3243" s="207"/>
      <c r="I3243" s="182">
        <f t="shared" si="1298"/>
        <v>0</v>
      </c>
      <c r="J3243" s="182">
        <f t="shared" si="1299"/>
        <v>0</v>
      </c>
      <c r="K3243" s="179"/>
      <c r="L3243" s="183">
        <f t="shared" si="1300"/>
        <v>0</v>
      </c>
      <c r="M3243" s="183">
        <f t="shared" si="1300"/>
        <v>0</v>
      </c>
      <c r="N3243" s="182">
        <f t="shared" si="1301"/>
        <v>0</v>
      </c>
      <c r="O3243" s="182">
        <f t="shared" si="1302"/>
        <v>0</v>
      </c>
      <c r="P3243" s="181"/>
      <c r="Q3243" s="199"/>
      <c r="R3243" s="197" t="str">
        <f t="shared" si="1303"/>
        <v/>
      </c>
      <c r="S3243" s="197" t="str">
        <f t="shared" si="1304"/>
        <v/>
      </c>
    </row>
    <row r="3244" spans="1:19" hidden="1">
      <c r="A3244" s="224" t="s">
        <v>162</v>
      </c>
      <c r="B3244" s="225"/>
      <c r="C3244" s="221"/>
      <c r="D3244" s="222"/>
      <c r="E3244" s="223"/>
      <c r="F3244" s="126">
        <f t="shared" si="1305"/>
        <v>0</v>
      </c>
      <c r="G3244" s="206"/>
      <c r="H3244" s="207"/>
      <c r="I3244" s="182">
        <f t="shared" si="1298"/>
        <v>0</v>
      </c>
      <c r="J3244" s="182">
        <f t="shared" si="1299"/>
        <v>0</v>
      </c>
      <c r="K3244" s="179"/>
      <c r="L3244" s="183">
        <f t="shared" si="1300"/>
        <v>0</v>
      </c>
      <c r="M3244" s="183">
        <f t="shared" si="1300"/>
        <v>0</v>
      </c>
      <c r="N3244" s="182">
        <f t="shared" si="1301"/>
        <v>0</v>
      </c>
      <c r="O3244" s="182">
        <f t="shared" si="1302"/>
        <v>0</v>
      </c>
      <c r="P3244" s="181"/>
      <c r="Q3244" s="199"/>
      <c r="R3244" s="197" t="str">
        <f t="shared" si="1303"/>
        <v/>
      </c>
      <c r="S3244" s="197" t="str">
        <f t="shared" si="1304"/>
        <v/>
      </c>
    </row>
    <row r="3245" spans="1:19" hidden="1">
      <c r="A3245" s="224" t="s">
        <v>162</v>
      </c>
      <c r="B3245" s="225"/>
      <c r="C3245" s="221"/>
      <c r="D3245" s="222"/>
      <c r="E3245" s="223"/>
      <c r="F3245" s="126">
        <f t="shared" si="1305"/>
        <v>0</v>
      </c>
      <c r="G3245" s="206"/>
      <c r="H3245" s="207"/>
      <c r="I3245" s="182">
        <f t="shared" si="1298"/>
        <v>0</v>
      </c>
      <c r="J3245" s="182">
        <f t="shared" si="1299"/>
        <v>0</v>
      </c>
      <c r="K3245" s="179"/>
      <c r="L3245" s="183">
        <f t="shared" si="1300"/>
        <v>0</v>
      </c>
      <c r="M3245" s="183">
        <f t="shared" si="1300"/>
        <v>0</v>
      </c>
      <c r="N3245" s="182">
        <f t="shared" si="1301"/>
        <v>0</v>
      </c>
      <c r="O3245" s="182">
        <f t="shared" si="1302"/>
        <v>0</v>
      </c>
      <c r="P3245" s="181"/>
      <c r="Q3245" s="199"/>
      <c r="R3245" s="197" t="str">
        <f t="shared" si="1303"/>
        <v/>
      </c>
      <c r="S3245" s="197" t="str">
        <f t="shared" si="1304"/>
        <v/>
      </c>
    </row>
    <row r="3246" spans="1:19" hidden="1">
      <c r="A3246" s="224" t="s">
        <v>162</v>
      </c>
      <c r="B3246" s="225"/>
      <c r="C3246" s="221"/>
      <c r="D3246" s="222"/>
      <c r="E3246" s="223"/>
      <c r="F3246" s="126">
        <f t="shared" si="1305"/>
        <v>0</v>
      </c>
      <c r="G3246" s="206"/>
      <c r="H3246" s="207"/>
      <c r="I3246" s="182">
        <f t="shared" si="1298"/>
        <v>0</v>
      </c>
      <c r="J3246" s="182">
        <f t="shared" si="1299"/>
        <v>0</v>
      </c>
      <c r="K3246" s="179"/>
      <c r="L3246" s="183">
        <f t="shared" si="1300"/>
        <v>0</v>
      </c>
      <c r="M3246" s="183">
        <f t="shared" si="1300"/>
        <v>0</v>
      </c>
      <c r="N3246" s="182">
        <f t="shared" si="1301"/>
        <v>0</v>
      </c>
      <c r="O3246" s="182">
        <f t="shared" si="1302"/>
        <v>0</v>
      </c>
      <c r="P3246" s="181"/>
      <c r="Q3246" s="199"/>
      <c r="R3246" s="197" t="str">
        <f t="shared" si="1303"/>
        <v/>
      </c>
      <c r="S3246" s="197" t="str">
        <f t="shared" si="1304"/>
        <v/>
      </c>
    </row>
    <row r="3247" spans="1:19" hidden="1">
      <c r="A3247" s="224" t="s">
        <v>162</v>
      </c>
      <c r="B3247" s="225"/>
      <c r="C3247" s="221"/>
      <c r="D3247" s="222"/>
      <c r="E3247" s="223"/>
      <c r="F3247" s="126">
        <f t="shared" si="1305"/>
        <v>0</v>
      </c>
      <c r="G3247" s="206"/>
      <c r="H3247" s="207"/>
      <c r="I3247" s="182">
        <f t="shared" si="1298"/>
        <v>0</v>
      </c>
      <c r="J3247" s="182">
        <f t="shared" si="1299"/>
        <v>0</v>
      </c>
      <c r="K3247" s="179"/>
      <c r="L3247" s="183">
        <f t="shared" si="1300"/>
        <v>0</v>
      </c>
      <c r="M3247" s="183">
        <f t="shared" si="1300"/>
        <v>0</v>
      </c>
      <c r="N3247" s="182">
        <f t="shared" si="1301"/>
        <v>0</v>
      </c>
      <c r="O3247" s="182">
        <f t="shared" si="1302"/>
        <v>0</v>
      </c>
      <c r="P3247" s="181"/>
      <c r="Q3247" s="199"/>
      <c r="R3247" s="197" t="str">
        <f t="shared" si="1303"/>
        <v/>
      </c>
      <c r="S3247" s="197" t="str">
        <f t="shared" si="1304"/>
        <v/>
      </c>
    </row>
    <row r="3248" spans="1:19" hidden="1">
      <c r="A3248" s="224" t="s">
        <v>162</v>
      </c>
      <c r="B3248" s="225"/>
      <c r="C3248" s="221"/>
      <c r="D3248" s="222"/>
      <c r="E3248" s="223"/>
      <c r="F3248" s="126">
        <f t="shared" si="1305"/>
        <v>0</v>
      </c>
      <c r="G3248" s="206"/>
      <c r="H3248" s="207"/>
      <c r="I3248" s="182">
        <f t="shared" si="1298"/>
        <v>0</v>
      </c>
      <c r="J3248" s="182">
        <f t="shared" si="1299"/>
        <v>0</v>
      </c>
      <c r="K3248" s="179"/>
      <c r="L3248" s="183">
        <f t="shared" si="1300"/>
        <v>0</v>
      </c>
      <c r="M3248" s="183">
        <f t="shared" si="1300"/>
        <v>0</v>
      </c>
      <c r="N3248" s="182">
        <f t="shared" si="1301"/>
        <v>0</v>
      </c>
      <c r="O3248" s="182">
        <f t="shared" si="1302"/>
        <v>0</v>
      </c>
      <c r="P3248" s="181"/>
      <c r="Q3248" s="199"/>
      <c r="R3248" s="197" t="str">
        <f t="shared" si="1303"/>
        <v/>
      </c>
      <c r="S3248" s="197" t="str">
        <f t="shared" si="1304"/>
        <v/>
      </c>
    </row>
    <row r="3249" spans="1:19" hidden="1">
      <c r="A3249" s="224" t="s">
        <v>162</v>
      </c>
      <c r="B3249" s="225"/>
      <c r="C3249" s="221"/>
      <c r="D3249" s="222"/>
      <c r="E3249" s="223"/>
      <c r="F3249" s="126">
        <f t="shared" si="1305"/>
        <v>0</v>
      </c>
      <c r="G3249" s="206"/>
      <c r="H3249" s="207"/>
      <c r="I3249" s="182">
        <f t="shared" si="1298"/>
        <v>0</v>
      </c>
      <c r="J3249" s="182">
        <f t="shared" si="1299"/>
        <v>0</v>
      </c>
      <c r="K3249" s="179"/>
      <c r="L3249" s="183">
        <f t="shared" si="1300"/>
        <v>0</v>
      </c>
      <c r="M3249" s="183">
        <f t="shared" si="1300"/>
        <v>0</v>
      </c>
      <c r="N3249" s="182">
        <f t="shared" si="1301"/>
        <v>0</v>
      </c>
      <c r="O3249" s="182">
        <f t="shared" si="1302"/>
        <v>0</v>
      </c>
      <c r="P3249" s="181"/>
      <c r="Q3249" s="199"/>
      <c r="R3249" s="197" t="str">
        <f t="shared" si="1303"/>
        <v/>
      </c>
      <c r="S3249" s="197" t="str">
        <f t="shared" si="1304"/>
        <v/>
      </c>
    </row>
    <row r="3250" spans="1:19" hidden="1">
      <c r="A3250" s="224" t="s">
        <v>162</v>
      </c>
      <c r="B3250" s="225"/>
      <c r="C3250" s="221"/>
      <c r="D3250" s="222"/>
      <c r="E3250" s="223"/>
      <c r="F3250" s="126">
        <f t="shared" si="1305"/>
        <v>0</v>
      </c>
      <c r="G3250" s="206"/>
      <c r="H3250" s="207"/>
      <c r="I3250" s="182">
        <f t="shared" si="1298"/>
        <v>0</v>
      </c>
      <c r="J3250" s="182">
        <f t="shared" si="1299"/>
        <v>0</v>
      </c>
      <c r="K3250" s="179"/>
      <c r="L3250" s="183">
        <f t="shared" si="1300"/>
        <v>0</v>
      </c>
      <c r="M3250" s="183">
        <f t="shared" si="1300"/>
        <v>0</v>
      </c>
      <c r="N3250" s="182">
        <f t="shared" si="1301"/>
        <v>0</v>
      </c>
      <c r="O3250" s="182">
        <f t="shared" si="1302"/>
        <v>0</v>
      </c>
      <c r="P3250" s="181"/>
      <c r="Q3250" s="199"/>
      <c r="R3250" s="197" t="str">
        <f t="shared" si="1303"/>
        <v/>
      </c>
      <c r="S3250" s="197" t="str">
        <f t="shared" si="1304"/>
        <v/>
      </c>
    </row>
    <row r="3251" spans="1:19" hidden="1">
      <c r="A3251" s="224" t="s">
        <v>162</v>
      </c>
      <c r="B3251" s="225"/>
      <c r="C3251" s="221"/>
      <c r="D3251" s="222"/>
      <c r="E3251" s="223"/>
      <c r="F3251" s="126">
        <f t="shared" si="1305"/>
        <v>0</v>
      </c>
      <c r="G3251" s="206"/>
      <c r="H3251" s="207"/>
      <c r="I3251" s="182">
        <f t="shared" si="1298"/>
        <v>0</v>
      </c>
      <c r="J3251" s="182">
        <f t="shared" si="1299"/>
        <v>0</v>
      </c>
      <c r="K3251" s="179"/>
      <c r="L3251" s="183">
        <f t="shared" si="1300"/>
        <v>0</v>
      </c>
      <c r="M3251" s="183">
        <f t="shared" si="1300"/>
        <v>0</v>
      </c>
      <c r="N3251" s="182">
        <f t="shared" si="1301"/>
        <v>0</v>
      </c>
      <c r="O3251" s="182">
        <f t="shared" si="1302"/>
        <v>0</v>
      </c>
      <c r="P3251" s="181"/>
      <c r="Q3251" s="199"/>
      <c r="R3251" s="197" t="str">
        <f t="shared" si="1303"/>
        <v/>
      </c>
      <c r="S3251" s="197" t="str">
        <f t="shared" si="1304"/>
        <v/>
      </c>
    </row>
    <row r="3252" spans="1:19" hidden="1">
      <c r="A3252" s="224" t="s">
        <v>162</v>
      </c>
      <c r="B3252" s="225"/>
      <c r="C3252" s="221"/>
      <c r="D3252" s="222"/>
      <c r="E3252" s="223"/>
      <c r="F3252" s="126">
        <f t="shared" si="1305"/>
        <v>0</v>
      </c>
      <c r="G3252" s="206"/>
      <c r="H3252" s="207"/>
      <c r="I3252" s="182">
        <f t="shared" si="1298"/>
        <v>0</v>
      </c>
      <c r="J3252" s="182">
        <f t="shared" si="1299"/>
        <v>0</v>
      </c>
      <c r="K3252" s="179"/>
      <c r="L3252" s="183">
        <f t="shared" si="1300"/>
        <v>0</v>
      </c>
      <c r="M3252" s="183">
        <f t="shared" si="1300"/>
        <v>0</v>
      </c>
      <c r="N3252" s="182">
        <f t="shared" si="1301"/>
        <v>0</v>
      </c>
      <c r="O3252" s="182">
        <f t="shared" si="1302"/>
        <v>0</v>
      </c>
      <c r="P3252" s="181"/>
      <c r="Q3252" s="199"/>
      <c r="R3252" s="197" t="str">
        <f t="shared" si="1303"/>
        <v/>
      </c>
      <c r="S3252" s="197" t="str">
        <f t="shared" si="1304"/>
        <v/>
      </c>
    </row>
    <row r="3253" spans="1:19" hidden="1">
      <c r="A3253" s="224" t="s">
        <v>162</v>
      </c>
      <c r="B3253" s="225"/>
      <c r="C3253" s="221"/>
      <c r="D3253" s="222"/>
      <c r="E3253" s="223"/>
      <c r="F3253" s="126">
        <f t="shared" si="1305"/>
        <v>0</v>
      </c>
      <c r="G3253" s="206"/>
      <c r="H3253" s="207"/>
      <c r="I3253" s="182">
        <f t="shared" si="1298"/>
        <v>0</v>
      </c>
      <c r="J3253" s="182">
        <f t="shared" si="1299"/>
        <v>0</v>
      </c>
      <c r="K3253" s="179"/>
      <c r="L3253" s="183">
        <f t="shared" si="1300"/>
        <v>0</v>
      </c>
      <c r="M3253" s="183">
        <f t="shared" si="1300"/>
        <v>0</v>
      </c>
      <c r="N3253" s="182">
        <f t="shared" si="1301"/>
        <v>0</v>
      </c>
      <c r="O3253" s="182">
        <f t="shared" si="1302"/>
        <v>0</v>
      </c>
      <c r="P3253" s="181"/>
      <c r="Q3253" s="199"/>
      <c r="R3253" s="197" t="str">
        <f t="shared" si="1303"/>
        <v/>
      </c>
      <c r="S3253" s="197" t="str">
        <f t="shared" si="1304"/>
        <v/>
      </c>
    </row>
    <row r="3254" spans="1:19" hidden="1">
      <c r="A3254" s="224" t="s">
        <v>162</v>
      </c>
      <c r="B3254" s="225"/>
      <c r="C3254" s="221"/>
      <c r="D3254" s="222"/>
      <c r="E3254" s="223"/>
      <c r="F3254" s="126">
        <f t="shared" si="1305"/>
        <v>0</v>
      </c>
      <c r="G3254" s="206"/>
      <c r="H3254" s="207"/>
      <c r="I3254" s="182">
        <f t="shared" si="1298"/>
        <v>0</v>
      </c>
      <c r="J3254" s="182">
        <f t="shared" si="1299"/>
        <v>0</v>
      </c>
      <c r="K3254" s="179"/>
      <c r="L3254" s="183">
        <f t="shared" si="1300"/>
        <v>0</v>
      </c>
      <c r="M3254" s="183">
        <f t="shared" si="1300"/>
        <v>0</v>
      </c>
      <c r="N3254" s="182">
        <f t="shared" si="1301"/>
        <v>0</v>
      </c>
      <c r="O3254" s="182">
        <f t="shared" si="1302"/>
        <v>0</v>
      </c>
      <c r="P3254" s="181"/>
      <c r="Q3254" s="199"/>
      <c r="R3254" s="197" t="str">
        <f t="shared" si="1303"/>
        <v/>
      </c>
      <c r="S3254" s="197" t="str">
        <f t="shared" si="1304"/>
        <v/>
      </c>
    </row>
    <row r="3255" spans="1:19" hidden="1">
      <c r="A3255" s="224" t="s">
        <v>162</v>
      </c>
      <c r="B3255" s="225"/>
      <c r="C3255" s="221"/>
      <c r="D3255" s="222"/>
      <c r="E3255" s="223"/>
      <c r="F3255" s="126">
        <f t="shared" si="1305"/>
        <v>0</v>
      </c>
      <c r="G3255" s="206"/>
      <c r="H3255" s="207"/>
      <c r="I3255" s="182">
        <f t="shared" si="1298"/>
        <v>0</v>
      </c>
      <c r="J3255" s="182">
        <f t="shared" si="1299"/>
        <v>0</v>
      </c>
      <c r="K3255" s="179"/>
      <c r="L3255" s="183">
        <f t="shared" si="1300"/>
        <v>0</v>
      </c>
      <c r="M3255" s="183">
        <f t="shared" si="1300"/>
        <v>0</v>
      </c>
      <c r="N3255" s="182">
        <f t="shared" si="1301"/>
        <v>0</v>
      </c>
      <c r="O3255" s="182">
        <f t="shared" si="1302"/>
        <v>0</v>
      </c>
      <c r="P3255" s="181"/>
      <c r="Q3255" s="199"/>
      <c r="R3255" s="197" t="str">
        <f t="shared" si="1303"/>
        <v/>
      </c>
      <c r="S3255" s="197" t="str">
        <f t="shared" si="1304"/>
        <v/>
      </c>
    </row>
    <row r="3256" spans="1:19" hidden="1">
      <c r="A3256" s="224" t="s">
        <v>162</v>
      </c>
      <c r="B3256" s="225"/>
      <c r="C3256" s="221"/>
      <c r="D3256" s="222"/>
      <c r="E3256" s="223"/>
      <c r="F3256" s="126">
        <f t="shared" si="1305"/>
        <v>0</v>
      </c>
      <c r="G3256" s="206"/>
      <c r="H3256" s="207"/>
      <c r="I3256" s="182">
        <f t="shared" si="1298"/>
        <v>0</v>
      </c>
      <c r="J3256" s="182">
        <f t="shared" si="1299"/>
        <v>0</v>
      </c>
      <c r="K3256" s="179"/>
      <c r="L3256" s="183">
        <f t="shared" si="1300"/>
        <v>0</v>
      </c>
      <c r="M3256" s="183">
        <f t="shared" si="1300"/>
        <v>0</v>
      </c>
      <c r="N3256" s="182">
        <f t="shared" si="1301"/>
        <v>0</v>
      </c>
      <c r="O3256" s="182">
        <f t="shared" si="1302"/>
        <v>0</v>
      </c>
      <c r="P3256" s="181"/>
      <c r="Q3256" s="199"/>
      <c r="R3256" s="197" t="str">
        <f t="shared" si="1303"/>
        <v/>
      </c>
      <c r="S3256" s="197" t="str">
        <f t="shared" si="1304"/>
        <v/>
      </c>
    </row>
    <row r="3257" spans="1:19" hidden="1">
      <c r="A3257" s="224" t="s">
        <v>162</v>
      </c>
      <c r="B3257" s="225"/>
      <c r="C3257" s="221"/>
      <c r="D3257" s="222"/>
      <c r="E3257" s="223"/>
      <c r="F3257" s="126">
        <f t="shared" si="1305"/>
        <v>0</v>
      </c>
      <c r="G3257" s="206"/>
      <c r="H3257" s="207"/>
      <c r="I3257" s="182">
        <f t="shared" si="1298"/>
        <v>0</v>
      </c>
      <c r="J3257" s="182">
        <f t="shared" si="1299"/>
        <v>0</v>
      </c>
      <c r="K3257" s="179"/>
      <c r="L3257" s="183">
        <f t="shared" si="1300"/>
        <v>0</v>
      </c>
      <c r="M3257" s="183">
        <f t="shared" si="1300"/>
        <v>0</v>
      </c>
      <c r="N3257" s="182">
        <f t="shared" si="1301"/>
        <v>0</v>
      </c>
      <c r="O3257" s="182">
        <f t="shared" si="1302"/>
        <v>0</v>
      </c>
      <c r="P3257" s="181"/>
      <c r="Q3257" s="199"/>
      <c r="R3257" s="197" t="str">
        <f t="shared" si="1303"/>
        <v/>
      </c>
      <c r="S3257" s="197" t="str">
        <f t="shared" si="1304"/>
        <v/>
      </c>
    </row>
    <row r="3258" spans="1:19" hidden="1">
      <c r="A3258" s="224" t="s">
        <v>162</v>
      </c>
      <c r="B3258" s="225"/>
      <c r="C3258" s="221"/>
      <c r="D3258" s="222"/>
      <c r="E3258" s="223"/>
      <c r="F3258" s="126">
        <f t="shared" si="1305"/>
        <v>0</v>
      </c>
      <c r="G3258" s="206"/>
      <c r="H3258" s="207"/>
      <c r="I3258" s="182">
        <f t="shared" si="1298"/>
        <v>0</v>
      </c>
      <c r="J3258" s="182">
        <f t="shared" si="1299"/>
        <v>0</v>
      </c>
      <c r="K3258" s="179"/>
      <c r="L3258" s="183">
        <f t="shared" si="1300"/>
        <v>0</v>
      </c>
      <c r="M3258" s="183">
        <f t="shared" si="1300"/>
        <v>0</v>
      </c>
      <c r="N3258" s="182">
        <f t="shared" si="1301"/>
        <v>0</v>
      </c>
      <c r="O3258" s="182">
        <f t="shared" si="1302"/>
        <v>0</v>
      </c>
      <c r="P3258" s="181"/>
      <c r="Q3258" s="199"/>
      <c r="R3258" s="197" t="str">
        <f t="shared" si="1303"/>
        <v/>
      </c>
      <c r="S3258" s="197" t="str">
        <f t="shared" si="1304"/>
        <v/>
      </c>
    </row>
    <row r="3259" spans="1:19" hidden="1">
      <c r="A3259" s="224" t="s">
        <v>162</v>
      </c>
      <c r="B3259" s="225"/>
      <c r="C3259" s="221"/>
      <c r="D3259" s="222"/>
      <c r="E3259" s="223"/>
      <c r="F3259" s="126">
        <f t="shared" si="1305"/>
        <v>0</v>
      </c>
      <c r="G3259" s="206"/>
      <c r="H3259" s="207"/>
      <c r="I3259" s="182">
        <f t="shared" si="1298"/>
        <v>0</v>
      </c>
      <c r="J3259" s="182">
        <f t="shared" si="1299"/>
        <v>0</v>
      </c>
      <c r="K3259" s="179"/>
      <c r="L3259" s="183">
        <f t="shared" si="1300"/>
        <v>0</v>
      </c>
      <c r="M3259" s="183">
        <f t="shared" si="1300"/>
        <v>0</v>
      </c>
      <c r="N3259" s="182">
        <f t="shared" si="1301"/>
        <v>0</v>
      </c>
      <c r="O3259" s="182">
        <f t="shared" si="1302"/>
        <v>0</v>
      </c>
      <c r="P3259" s="181"/>
      <c r="Q3259" s="199"/>
      <c r="R3259" s="197" t="str">
        <f t="shared" si="1303"/>
        <v/>
      </c>
      <c r="S3259" s="197" t="str">
        <f t="shared" si="1304"/>
        <v/>
      </c>
    </row>
    <row r="3260" spans="1:19" hidden="1">
      <c r="A3260" s="224" t="s">
        <v>162</v>
      </c>
      <c r="B3260" s="225"/>
      <c r="C3260" s="221"/>
      <c r="D3260" s="222"/>
      <c r="E3260" s="223"/>
      <c r="F3260" s="126">
        <f t="shared" si="1305"/>
        <v>0</v>
      </c>
      <c r="G3260" s="206"/>
      <c r="H3260" s="207"/>
      <c r="I3260" s="182">
        <f t="shared" si="1298"/>
        <v>0</v>
      </c>
      <c r="J3260" s="182">
        <f t="shared" si="1299"/>
        <v>0</v>
      </c>
      <c r="K3260" s="179"/>
      <c r="L3260" s="183">
        <f t="shared" si="1300"/>
        <v>0</v>
      </c>
      <c r="M3260" s="183">
        <f t="shared" si="1300"/>
        <v>0</v>
      </c>
      <c r="N3260" s="182">
        <f t="shared" si="1301"/>
        <v>0</v>
      </c>
      <c r="O3260" s="182">
        <f t="shared" si="1302"/>
        <v>0</v>
      </c>
      <c r="P3260" s="181"/>
      <c r="Q3260" s="199"/>
      <c r="R3260" s="197" t="str">
        <f t="shared" si="1303"/>
        <v/>
      </c>
      <c r="S3260" s="197" t="str">
        <f t="shared" si="1304"/>
        <v/>
      </c>
    </row>
    <row r="3261" spans="1:19" hidden="1">
      <c r="A3261" s="224" t="s">
        <v>162</v>
      </c>
      <c r="B3261" s="225"/>
      <c r="C3261" s="221"/>
      <c r="D3261" s="222"/>
      <c r="E3261" s="223"/>
      <c r="F3261" s="126">
        <f t="shared" si="1305"/>
        <v>0</v>
      </c>
      <c r="G3261" s="206"/>
      <c r="H3261" s="207"/>
      <c r="I3261" s="182">
        <f t="shared" si="1298"/>
        <v>0</v>
      </c>
      <c r="J3261" s="182">
        <f t="shared" si="1299"/>
        <v>0</v>
      </c>
      <c r="K3261" s="179"/>
      <c r="L3261" s="183">
        <f t="shared" si="1300"/>
        <v>0</v>
      </c>
      <c r="M3261" s="183">
        <f t="shared" si="1300"/>
        <v>0</v>
      </c>
      <c r="N3261" s="182">
        <f t="shared" si="1301"/>
        <v>0</v>
      </c>
      <c r="O3261" s="182">
        <f t="shared" si="1302"/>
        <v>0</v>
      </c>
      <c r="P3261" s="181"/>
      <c r="Q3261" s="199"/>
      <c r="R3261" s="197" t="str">
        <f t="shared" si="1303"/>
        <v/>
      </c>
      <c r="S3261" s="197" t="str">
        <f t="shared" si="1304"/>
        <v/>
      </c>
    </row>
    <row r="3262" spans="1:19" hidden="1">
      <c r="A3262" s="224" t="s">
        <v>162</v>
      </c>
      <c r="B3262" s="225"/>
      <c r="C3262" s="221"/>
      <c r="D3262" s="222"/>
      <c r="E3262" s="223"/>
      <c r="F3262" s="126">
        <f t="shared" si="1305"/>
        <v>0</v>
      </c>
      <c r="G3262" s="206"/>
      <c r="H3262" s="207"/>
      <c r="I3262" s="182">
        <f t="shared" si="1298"/>
        <v>0</v>
      </c>
      <c r="J3262" s="182">
        <f t="shared" si="1299"/>
        <v>0</v>
      </c>
      <c r="K3262" s="179"/>
      <c r="L3262" s="183">
        <f t="shared" si="1300"/>
        <v>0</v>
      </c>
      <c r="M3262" s="183">
        <f t="shared" si="1300"/>
        <v>0</v>
      </c>
      <c r="N3262" s="182">
        <f t="shared" si="1301"/>
        <v>0</v>
      </c>
      <c r="O3262" s="182">
        <f t="shared" si="1302"/>
        <v>0</v>
      </c>
      <c r="P3262" s="181"/>
      <c r="Q3262" s="199"/>
      <c r="R3262" s="197" t="str">
        <f t="shared" si="1303"/>
        <v/>
      </c>
      <c r="S3262" s="197" t="str">
        <f t="shared" si="1304"/>
        <v/>
      </c>
    </row>
    <row r="3263" spans="1:19" hidden="1">
      <c r="A3263" s="224" t="s">
        <v>162</v>
      </c>
      <c r="B3263" s="225"/>
      <c r="C3263" s="221"/>
      <c r="D3263" s="222"/>
      <c r="E3263" s="223"/>
      <c r="F3263" s="126">
        <f t="shared" si="1305"/>
        <v>0</v>
      </c>
      <c r="G3263" s="206"/>
      <c r="H3263" s="207"/>
      <c r="I3263" s="182">
        <f t="shared" si="1298"/>
        <v>0</v>
      </c>
      <c r="J3263" s="182">
        <f t="shared" si="1299"/>
        <v>0</v>
      </c>
      <c r="K3263" s="179"/>
      <c r="L3263" s="183">
        <f t="shared" si="1300"/>
        <v>0</v>
      </c>
      <c r="M3263" s="183">
        <f t="shared" si="1300"/>
        <v>0</v>
      </c>
      <c r="N3263" s="182">
        <f t="shared" si="1301"/>
        <v>0</v>
      </c>
      <c r="O3263" s="182">
        <f t="shared" si="1302"/>
        <v>0</v>
      </c>
      <c r="P3263" s="181"/>
      <c r="Q3263" s="199"/>
      <c r="R3263" s="197" t="str">
        <f t="shared" si="1303"/>
        <v/>
      </c>
      <c r="S3263" s="197" t="str">
        <f t="shared" si="1304"/>
        <v/>
      </c>
    </row>
    <row r="3264" spans="1:19" hidden="1">
      <c r="A3264" s="224" t="s">
        <v>162</v>
      </c>
      <c r="B3264" s="225"/>
      <c r="C3264" s="221"/>
      <c r="D3264" s="222"/>
      <c r="E3264" s="223"/>
      <c r="F3264" s="126">
        <f t="shared" si="1305"/>
        <v>0</v>
      </c>
      <c r="G3264" s="206"/>
      <c r="H3264" s="207"/>
      <c r="I3264" s="182">
        <f t="shared" si="1298"/>
        <v>0</v>
      </c>
      <c r="J3264" s="182">
        <f t="shared" si="1299"/>
        <v>0</v>
      </c>
      <c r="K3264" s="179"/>
      <c r="L3264" s="183">
        <f t="shared" si="1300"/>
        <v>0</v>
      </c>
      <c r="M3264" s="183">
        <f t="shared" si="1300"/>
        <v>0</v>
      </c>
      <c r="N3264" s="182">
        <f t="shared" si="1301"/>
        <v>0</v>
      </c>
      <c r="O3264" s="182">
        <f t="shared" si="1302"/>
        <v>0</v>
      </c>
      <c r="P3264" s="181"/>
      <c r="Q3264" s="199"/>
      <c r="R3264" s="197" t="str">
        <f t="shared" si="1303"/>
        <v/>
      </c>
      <c r="S3264" s="197" t="str">
        <f t="shared" si="1304"/>
        <v/>
      </c>
    </row>
    <row r="3265" spans="1:19" hidden="1">
      <c r="A3265" s="224" t="s">
        <v>162</v>
      </c>
      <c r="B3265" s="225"/>
      <c r="C3265" s="221"/>
      <c r="D3265" s="222"/>
      <c r="E3265" s="223"/>
      <c r="F3265" s="126">
        <f t="shared" si="1305"/>
        <v>0</v>
      </c>
      <c r="G3265" s="206"/>
      <c r="H3265" s="207"/>
      <c r="I3265" s="182">
        <f t="shared" si="1298"/>
        <v>0</v>
      </c>
      <c r="J3265" s="182">
        <f t="shared" si="1299"/>
        <v>0</v>
      </c>
      <c r="K3265" s="179"/>
      <c r="L3265" s="183">
        <f t="shared" si="1300"/>
        <v>0</v>
      </c>
      <c r="M3265" s="183">
        <f t="shared" si="1300"/>
        <v>0</v>
      </c>
      <c r="N3265" s="182">
        <f t="shared" si="1301"/>
        <v>0</v>
      </c>
      <c r="O3265" s="182">
        <f t="shared" si="1302"/>
        <v>0</v>
      </c>
      <c r="P3265" s="181"/>
      <c r="Q3265" s="199"/>
      <c r="R3265" s="197" t="str">
        <f t="shared" si="1303"/>
        <v/>
      </c>
      <c r="S3265" s="197" t="str">
        <f t="shared" si="1304"/>
        <v/>
      </c>
    </row>
    <row r="3266" spans="1:19" hidden="1">
      <c r="A3266" s="224" t="s">
        <v>162</v>
      </c>
      <c r="B3266" s="225"/>
      <c r="C3266" s="221"/>
      <c r="D3266" s="222"/>
      <c r="E3266" s="223"/>
      <c r="F3266" s="126">
        <f t="shared" si="1305"/>
        <v>0</v>
      </c>
      <c r="G3266" s="206"/>
      <c r="H3266" s="207"/>
      <c r="I3266" s="182">
        <f t="shared" si="1298"/>
        <v>0</v>
      </c>
      <c r="J3266" s="182">
        <f t="shared" si="1299"/>
        <v>0</v>
      </c>
      <c r="K3266" s="179"/>
      <c r="L3266" s="183">
        <f t="shared" si="1300"/>
        <v>0</v>
      </c>
      <c r="M3266" s="183">
        <f t="shared" si="1300"/>
        <v>0</v>
      </c>
      <c r="N3266" s="182">
        <f t="shared" si="1301"/>
        <v>0</v>
      </c>
      <c r="O3266" s="182">
        <f t="shared" si="1302"/>
        <v>0</v>
      </c>
      <c r="P3266" s="181"/>
      <c r="Q3266" s="199"/>
      <c r="R3266" s="197" t="str">
        <f t="shared" si="1303"/>
        <v/>
      </c>
      <c r="S3266" s="197" t="str">
        <f t="shared" si="1304"/>
        <v/>
      </c>
    </row>
    <row r="3267" spans="1:19" hidden="1">
      <c r="A3267" s="224" t="s">
        <v>162</v>
      </c>
      <c r="B3267" s="225"/>
      <c r="C3267" s="221"/>
      <c r="D3267" s="222"/>
      <c r="E3267" s="223"/>
      <c r="F3267" s="126">
        <f t="shared" si="1305"/>
        <v>0</v>
      </c>
      <c r="G3267" s="206"/>
      <c r="H3267" s="207"/>
      <c r="I3267" s="182">
        <f t="shared" si="1298"/>
        <v>0</v>
      </c>
      <c r="J3267" s="182">
        <f t="shared" si="1299"/>
        <v>0</v>
      </c>
      <c r="K3267" s="179"/>
      <c r="L3267" s="183">
        <f t="shared" si="1300"/>
        <v>0</v>
      </c>
      <c r="M3267" s="183">
        <f t="shared" si="1300"/>
        <v>0</v>
      </c>
      <c r="N3267" s="182">
        <f t="shared" si="1301"/>
        <v>0</v>
      </c>
      <c r="O3267" s="182">
        <f t="shared" si="1302"/>
        <v>0</v>
      </c>
      <c r="P3267" s="181"/>
      <c r="Q3267" s="199"/>
      <c r="R3267" s="197" t="str">
        <f t="shared" si="1303"/>
        <v/>
      </c>
      <c r="S3267" s="197" t="str">
        <f t="shared" si="1304"/>
        <v/>
      </c>
    </row>
    <row r="3268" spans="1:19" hidden="1">
      <c r="A3268" s="224" t="s">
        <v>162</v>
      </c>
      <c r="B3268" s="225"/>
      <c r="C3268" s="221"/>
      <c r="D3268" s="222"/>
      <c r="E3268" s="223"/>
      <c r="F3268" s="126">
        <f t="shared" si="1305"/>
        <v>0</v>
      </c>
      <c r="G3268" s="206"/>
      <c r="H3268" s="207"/>
      <c r="I3268" s="182">
        <f t="shared" si="1298"/>
        <v>0</v>
      </c>
      <c r="J3268" s="182">
        <f t="shared" si="1299"/>
        <v>0</v>
      </c>
      <c r="K3268" s="179"/>
      <c r="L3268" s="183">
        <f t="shared" si="1300"/>
        <v>0</v>
      </c>
      <c r="M3268" s="183">
        <f t="shared" si="1300"/>
        <v>0</v>
      </c>
      <c r="N3268" s="182">
        <f t="shared" si="1301"/>
        <v>0</v>
      </c>
      <c r="O3268" s="182">
        <f t="shared" si="1302"/>
        <v>0</v>
      </c>
      <c r="P3268" s="181"/>
      <c r="Q3268" s="199"/>
      <c r="R3268" s="197" t="str">
        <f t="shared" si="1303"/>
        <v/>
      </c>
      <c r="S3268" s="197" t="str">
        <f t="shared" si="1304"/>
        <v/>
      </c>
    </row>
    <row r="3269" spans="1:19" hidden="1">
      <c r="A3269" s="224" t="s">
        <v>162</v>
      </c>
      <c r="B3269" s="225"/>
      <c r="C3269" s="221"/>
      <c r="D3269" s="222"/>
      <c r="E3269" s="223"/>
      <c r="F3269" s="126">
        <f t="shared" si="1305"/>
        <v>0</v>
      </c>
      <c r="G3269" s="206"/>
      <c r="H3269" s="207"/>
      <c r="I3269" s="182">
        <f t="shared" si="1298"/>
        <v>0</v>
      </c>
      <c r="J3269" s="182">
        <f t="shared" si="1299"/>
        <v>0</v>
      </c>
      <c r="K3269" s="179"/>
      <c r="L3269" s="183">
        <f t="shared" si="1300"/>
        <v>0</v>
      </c>
      <c r="M3269" s="183">
        <f t="shared" si="1300"/>
        <v>0</v>
      </c>
      <c r="N3269" s="182">
        <f t="shared" si="1301"/>
        <v>0</v>
      </c>
      <c r="O3269" s="182">
        <f t="shared" si="1302"/>
        <v>0</v>
      </c>
      <c r="P3269" s="181"/>
      <c r="Q3269" s="199"/>
      <c r="R3269" s="197" t="str">
        <f t="shared" si="1303"/>
        <v/>
      </c>
      <c r="S3269" s="197" t="str">
        <f t="shared" si="1304"/>
        <v/>
      </c>
    </row>
    <row r="3270" spans="1:19" hidden="1">
      <c r="A3270" s="224" t="s">
        <v>162</v>
      </c>
      <c r="B3270" s="225"/>
      <c r="C3270" s="221"/>
      <c r="D3270" s="222"/>
      <c r="E3270" s="223"/>
      <c r="F3270" s="126">
        <f t="shared" si="1305"/>
        <v>0</v>
      </c>
      <c r="G3270" s="206"/>
      <c r="H3270" s="207"/>
      <c r="I3270" s="182">
        <f t="shared" si="1298"/>
        <v>0</v>
      </c>
      <c r="J3270" s="182">
        <f t="shared" si="1299"/>
        <v>0</v>
      </c>
      <c r="K3270" s="179"/>
      <c r="L3270" s="183">
        <f t="shared" si="1300"/>
        <v>0</v>
      </c>
      <c r="M3270" s="183">
        <f t="shared" si="1300"/>
        <v>0</v>
      </c>
      <c r="N3270" s="182">
        <f t="shared" si="1301"/>
        <v>0</v>
      </c>
      <c r="O3270" s="182">
        <f t="shared" si="1302"/>
        <v>0</v>
      </c>
      <c r="P3270" s="181"/>
      <c r="Q3270" s="199"/>
      <c r="R3270" s="197" t="str">
        <f t="shared" si="1303"/>
        <v/>
      </c>
      <c r="S3270" s="197" t="str">
        <f t="shared" si="1304"/>
        <v/>
      </c>
    </row>
    <row r="3271" spans="1:19" hidden="1">
      <c r="A3271" s="224" t="s">
        <v>162</v>
      </c>
      <c r="B3271" s="225"/>
      <c r="C3271" s="221"/>
      <c r="D3271" s="222"/>
      <c r="E3271" s="223"/>
      <c r="F3271" s="126">
        <f t="shared" si="1305"/>
        <v>0</v>
      </c>
      <c r="G3271" s="206"/>
      <c r="H3271" s="207"/>
      <c r="I3271" s="182">
        <f t="shared" si="1298"/>
        <v>0</v>
      </c>
      <c r="J3271" s="182">
        <f t="shared" si="1299"/>
        <v>0</v>
      </c>
      <c r="K3271" s="179"/>
      <c r="L3271" s="183">
        <f t="shared" si="1300"/>
        <v>0</v>
      </c>
      <c r="M3271" s="183">
        <f t="shared" si="1300"/>
        <v>0</v>
      </c>
      <c r="N3271" s="182">
        <f t="shared" si="1301"/>
        <v>0</v>
      </c>
      <c r="O3271" s="182">
        <f t="shared" si="1302"/>
        <v>0</v>
      </c>
      <c r="P3271" s="181"/>
      <c r="Q3271" s="199"/>
      <c r="R3271" s="197" t="str">
        <f t="shared" si="1303"/>
        <v/>
      </c>
      <c r="S3271" s="197" t="str">
        <f t="shared" si="1304"/>
        <v/>
      </c>
    </row>
    <row r="3272" spans="1:19" hidden="1">
      <c r="A3272" s="224" t="s">
        <v>162</v>
      </c>
      <c r="B3272" s="225"/>
      <c r="C3272" s="221"/>
      <c r="D3272" s="222"/>
      <c r="E3272" s="223"/>
      <c r="F3272" s="126">
        <f t="shared" si="1305"/>
        <v>0</v>
      </c>
      <c r="G3272" s="206"/>
      <c r="H3272" s="207"/>
      <c r="I3272" s="182">
        <f t="shared" si="1298"/>
        <v>0</v>
      </c>
      <c r="J3272" s="182">
        <f t="shared" si="1299"/>
        <v>0</v>
      </c>
      <c r="K3272" s="179"/>
      <c r="L3272" s="183">
        <f t="shared" si="1300"/>
        <v>0</v>
      </c>
      <c r="M3272" s="183">
        <f t="shared" si="1300"/>
        <v>0</v>
      </c>
      <c r="N3272" s="182">
        <f t="shared" si="1301"/>
        <v>0</v>
      </c>
      <c r="O3272" s="182">
        <f t="shared" si="1302"/>
        <v>0</v>
      </c>
      <c r="P3272" s="181"/>
      <c r="Q3272" s="199"/>
      <c r="R3272" s="197" t="str">
        <f t="shared" si="1303"/>
        <v/>
      </c>
      <c r="S3272" s="197" t="str">
        <f t="shared" si="1304"/>
        <v/>
      </c>
    </row>
    <row r="3273" spans="1:19" hidden="1">
      <c r="A3273" s="224" t="s">
        <v>162</v>
      </c>
      <c r="B3273" s="225"/>
      <c r="C3273" s="221"/>
      <c r="D3273" s="222"/>
      <c r="E3273" s="223"/>
      <c r="F3273" s="123">
        <f t="shared" si="1305"/>
        <v>0</v>
      </c>
      <c r="G3273" s="206"/>
      <c r="H3273" s="239"/>
      <c r="I3273" s="182">
        <f t="shared" si="1298"/>
        <v>0</v>
      </c>
      <c r="J3273" s="182">
        <f t="shared" si="1299"/>
        <v>0</v>
      </c>
      <c r="K3273" s="179"/>
      <c r="L3273" s="183">
        <f t="shared" si="1300"/>
        <v>0</v>
      </c>
      <c r="M3273" s="183">
        <f t="shared" si="1300"/>
        <v>0</v>
      </c>
      <c r="N3273" s="182">
        <f t="shared" si="1301"/>
        <v>0</v>
      </c>
      <c r="O3273" s="182">
        <f t="shared" si="1302"/>
        <v>0</v>
      </c>
      <c r="P3273" s="181"/>
      <c r="Q3273" s="199"/>
      <c r="R3273" s="197" t="str">
        <f t="shared" si="1303"/>
        <v/>
      </c>
      <c r="S3273" s="197" t="str">
        <f t="shared" si="1304"/>
        <v/>
      </c>
    </row>
    <row r="3274" spans="1:19">
      <c r="A3274" s="111" t="s">
        <v>16</v>
      </c>
      <c r="B3274" s="112"/>
      <c r="C3274" s="113" t="s">
        <v>3576</v>
      </c>
      <c r="D3274" s="114"/>
      <c r="E3274" s="240"/>
      <c r="F3274" s="116"/>
      <c r="G3274" s="117"/>
      <c r="H3274" s="241">
        <f>F3274</f>
        <v>0</v>
      </c>
      <c r="I3274" s="174"/>
      <c r="J3274" s="174"/>
      <c r="K3274" s="247">
        <f>SUM(J3278:J5220)</f>
        <v>6356.3700000000017</v>
      </c>
      <c r="L3274" s="117"/>
      <c r="M3274" s="117"/>
      <c r="N3274" s="174"/>
      <c r="O3274" s="176"/>
      <c r="P3274" s="175">
        <f>SUM(O3278:O5220)</f>
        <v>6356.3700000000017</v>
      </c>
      <c r="Q3274" s="252" t="str">
        <f>IF(OR(K3274&gt;0,P3274&gt;0),"X","")</f>
        <v>X</v>
      </c>
      <c r="R3274" s="237" t="str">
        <f t="shared" si="1303"/>
        <v>x</v>
      </c>
      <c r="S3274" s="197" t="str">
        <f t="shared" si="1304"/>
        <v>x</v>
      </c>
    </row>
    <row r="3275" spans="1:19" hidden="1">
      <c r="A3275" s="200" t="s">
        <v>3577</v>
      </c>
      <c r="B3275" s="205"/>
      <c r="C3275" s="127" t="s">
        <v>3578</v>
      </c>
      <c r="D3275" s="121"/>
      <c r="E3275" s="122"/>
      <c r="F3275" s="123"/>
      <c r="G3275" s="253"/>
      <c r="H3275" s="244"/>
      <c r="I3275" s="254"/>
      <c r="J3275" s="255"/>
      <c r="K3275" s="179"/>
      <c r="L3275" s="253"/>
      <c r="M3275" s="253"/>
      <c r="N3275" s="254"/>
      <c r="O3275" s="255"/>
      <c r="P3275" s="181"/>
      <c r="Q3275" s="198" t="str">
        <f>IF(OR(SUM(J3276:J3416)&gt;0,SUM(O3276:O3416)&gt;0),"xx","")</f>
        <v/>
      </c>
      <c r="R3275" s="197" t="str">
        <f t="shared" si="1303"/>
        <v/>
      </c>
      <c r="S3275" s="197" t="str">
        <f t="shared" si="1304"/>
        <v/>
      </c>
    </row>
    <row r="3276" spans="1:19" hidden="1">
      <c r="A3276" s="200" t="s">
        <v>3579</v>
      </c>
      <c r="B3276" s="205"/>
      <c r="C3276" s="127" t="s">
        <v>3580</v>
      </c>
      <c r="D3276" s="121"/>
      <c r="E3276" s="122"/>
      <c r="F3276" s="123"/>
      <c r="G3276" s="253"/>
      <c r="H3276" s="253"/>
      <c r="I3276" s="254"/>
      <c r="J3276" s="255"/>
      <c r="K3276" s="179"/>
      <c r="L3276" s="253"/>
      <c r="M3276" s="253"/>
      <c r="N3276" s="254"/>
      <c r="O3276" s="255"/>
      <c r="P3276" s="181"/>
      <c r="Q3276" s="198" t="str">
        <f>IF(OR(SUM(J3276:J3276)&gt;0,SUM(O3276:O3276)&gt;0),"xx","")</f>
        <v/>
      </c>
      <c r="R3276" s="197" t="str">
        <f t="shared" si="1303"/>
        <v/>
      </c>
      <c r="S3276" s="197" t="str">
        <f t="shared" si="1304"/>
        <v/>
      </c>
    </row>
    <row r="3277" spans="1:19" hidden="1">
      <c r="A3277" s="200" t="s">
        <v>3581</v>
      </c>
      <c r="B3277" s="205"/>
      <c r="C3277" s="127" t="s">
        <v>3582</v>
      </c>
      <c r="D3277" s="121"/>
      <c r="E3277" s="122"/>
      <c r="F3277" s="123"/>
      <c r="G3277" s="253"/>
      <c r="H3277" s="253"/>
      <c r="I3277" s="254"/>
      <c r="J3277" s="255"/>
      <c r="K3277" s="179"/>
      <c r="L3277" s="253"/>
      <c r="M3277" s="253"/>
      <c r="N3277" s="254"/>
      <c r="O3277" s="255"/>
      <c r="P3277" s="181"/>
      <c r="Q3277" s="198" t="str">
        <f>IF(OR(SUM(J3278)&gt;0,SUM(O3278)&gt;0),"xx","")</f>
        <v/>
      </c>
      <c r="R3277" s="197" t="str">
        <f t="shared" si="1303"/>
        <v/>
      </c>
      <c r="S3277" s="197" t="str">
        <f t="shared" si="1304"/>
        <v/>
      </c>
    </row>
    <row r="3278" spans="1:19" ht="25.5" hidden="1">
      <c r="A3278" s="200" t="s">
        <v>3583</v>
      </c>
      <c r="B3278" s="205" t="s">
        <v>230</v>
      </c>
      <c r="C3278" s="127" t="s">
        <v>3584</v>
      </c>
      <c r="D3278" s="121" t="s">
        <v>274</v>
      </c>
      <c r="E3278" s="122">
        <v>5506.8</v>
      </c>
      <c r="F3278" s="123">
        <f>IF(E3278=0,0,ROUND(E3278*(1+E$10)*(1-E$11),2))</f>
        <v>6639</v>
      </c>
      <c r="G3278" s="206"/>
      <c r="H3278" s="183"/>
      <c r="I3278" s="182">
        <f t="shared" ref="I3278" si="1306">IF(ISBLANK(E3278),0,ROUND(F3278*G3278,2))</f>
        <v>0</v>
      </c>
      <c r="J3278" s="182">
        <f>IF(ISBLANK(G3278),0,ROUND(G3278*H3278,2))</f>
        <v>0</v>
      </c>
      <c r="K3278" s="179"/>
      <c r="L3278" s="183">
        <f t="shared" ref="L3278:M3278" si="1307">G3278</f>
        <v>0</v>
      </c>
      <c r="M3278" s="183">
        <f t="shared" si="1307"/>
        <v>0</v>
      </c>
      <c r="N3278" s="184">
        <f t="shared" ref="N3278" si="1308">IF(ISBLANK(E3278),0,ROUND(F3278*L3278,2))</f>
        <v>0</v>
      </c>
      <c r="O3278" s="184">
        <f t="shared" ref="O3278" si="1309">IF(ISBLANK(L3278),0,ROUND(L3278*M3278,2))</f>
        <v>0</v>
      </c>
      <c r="P3278" s="181"/>
      <c r="Q3278" s="199"/>
      <c r="R3278" s="197" t="str">
        <f t="shared" si="1303"/>
        <v/>
      </c>
      <c r="S3278" s="197" t="str">
        <f t="shared" si="1304"/>
        <v/>
      </c>
    </row>
    <row r="3279" spans="1:19" hidden="1">
      <c r="A3279" s="200" t="s">
        <v>3585</v>
      </c>
      <c r="B3279" s="205"/>
      <c r="C3279" s="127" t="s">
        <v>3586</v>
      </c>
      <c r="D3279" s="121"/>
      <c r="E3279" s="122"/>
      <c r="F3279" s="123"/>
      <c r="G3279" s="253"/>
      <c r="H3279" s="253"/>
      <c r="I3279" s="254"/>
      <c r="J3279" s="255"/>
      <c r="K3279" s="179"/>
      <c r="L3279" s="253"/>
      <c r="M3279" s="253"/>
      <c r="N3279" s="257"/>
      <c r="O3279" s="258"/>
      <c r="P3279" s="259"/>
      <c r="Q3279" s="198" t="str">
        <f>IF(OR(SUM(J3280:J3288)&gt;0,SUM(O3280:O3288)&gt;0),"xx","")</f>
        <v/>
      </c>
      <c r="R3279" s="197" t="str">
        <f t="shared" si="1303"/>
        <v/>
      </c>
      <c r="S3279" s="197" t="str">
        <f t="shared" si="1304"/>
        <v/>
      </c>
    </row>
    <row r="3280" spans="1:19" ht="25.5" hidden="1">
      <c r="A3280" s="200">
        <v>92338</v>
      </c>
      <c r="B3280" s="205" t="s">
        <v>230</v>
      </c>
      <c r="C3280" s="127" t="s">
        <v>3587</v>
      </c>
      <c r="D3280" s="121" t="s">
        <v>258</v>
      </c>
      <c r="E3280" s="122">
        <v>100.62</v>
      </c>
      <c r="F3280" s="123">
        <f t="shared" ref="F3280:F3288" si="1310">IF(E3280=0,0,ROUND(E3280*(1+E$10)*(1-E$11),2))</f>
        <v>121.31</v>
      </c>
      <c r="G3280" s="206"/>
      <c r="H3280" s="183"/>
      <c r="I3280" s="182">
        <f t="shared" ref="I3280:I3288" si="1311">IF(ISBLANK(E3280),0,ROUND(F3280*G3280,2))</f>
        <v>0</v>
      </c>
      <c r="J3280" s="182">
        <f t="shared" ref="J3280:J3288" si="1312">IF(ISBLANK(G3280),0,ROUND(G3280*H3280,2))</f>
        <v>0</v>
      </c>
      <c r="K3280" s="179"/>
      <c r="L3280" s="183">
        <f t="shared" ref="L3280:M3288" si="1313">G3280</f>
        <v>0</v>
      </c>
      <c r="M3280" s="183">
        <f t="shared" si="1313"/>
        <v>0</v>
      </c>
      <c r="N3280" s="184">
        <f t="shared" ref="N3280:N3288" si="1314">IF(ISBLANK(E3280),0,ROUND(F3280*L3280,2))</f>
        <v>0</v>
      </c>
      <c r="O3280" s="184">
        <f t="shared" ref="O3280:O3288" si="1315">IF(ISBLANK(L3280),0,ROUND(L3280*M3280,2))</f>
        <v>0</v>
      </c>
      <c r="P3280" s="181"/>
      <c r="Q3280" s="199"/>
      <c r="R3280" s="197" t="str">
        <f t="shared" si="1303"/>
        <v/>
      </c>
      <c r="S3280" s="197" t="str">
        <f t="shared" si="1304"/>
        <v/>
      </c>
    </row>
    <row r="3281" spans="1:19" ht="25.5" hidden="1">
      <c r="A3281" s="200">
        <v>92339</v>
      </c>
      <c r="B3281" s="205" t="s">
        <v>230</v>
      </c>
      <c r="C3281" s="127" t="s">
        <v>3588</v>
      </c>
      <c r="D3281" s="121" t="s">
        <v>258</v>
      </c>
      <c r="E3281" s="122">
        <v>150.94</v>
      </c>
      <c r="F3281" s="123">
        <f t="shared" si="1310"/>
        <v>181.97</v>
      </c>
      <c r="G3281" s="206"/>
      <c r="H3281" s="183"/>
      <c r="I3281" s="182">
        <f t="shared" si="1311"/>
        <v>0</v>
      </c>
      <c r="J3281" s="182">
        <f t="shared" si="1312"/>
        <v>0</v>
      </c>
      <c r="K3281" s="179"/>
      <c r="L3281" s="183">
        <f t="shared" si="1313"/>
        <v>0</v>
      </c>
      <c r="M3281" s="183">
        <f t="shared" si="1313"/>
        <v>0</v>
      </c>
      <c r="N3281" s="184">
        <f t="shared" si="1314"/>
        <v>0</v>
      </c>
      <c r="O3281" s="184">
        <f t="shared" si="1315"/>
        <v>0</v>
      </c>
      <c r="P3281" s="181"/>
      <c r="Q3281" s="199"/>
      <c r="R3281" s="197" t="str">
        <f t="shared" si="1303"/>
        <v/>
      </c>
      <c r="S3281" s="197" t="str">
        <f t="shared" si="1304"/>
        <v/>
      </c>
    </row>
    <row r="3282" spans="1:19" ht="25.5" hidden="1">
      <c r="A3282" s="200">
        <v>92361</v>
      </c>
      <c r="B3282" s="205" t="s">
        <v>230</v>
      </c>
      <c r="C3282" s="127" t="s">
        <v>3589</v>
      </c>
      <c r="D3282" s="121" t="s">
        <v>258</v>
      </c>
      <c r="E3282" s="122">
        <v>83.25</v>
      </c>
      <c r="F3282" s="123">
        <f t="shared" si="1310"/>
        <v>100.37</v>
      </c>
      <c r="G3282" s="206"/>
      <c r="H3282" s="183"/>
      <c r="I3282" s="182">
        <f t="shared" si="1311"/>
        <v>0</v>
      </c>
      <c r="J3282" s="182">
        <f t="shared" si="1312"/>
        <v>0</v>
      </c>
      <c r="K3282" s="179"/>
      <c r="L3282" s="183">
        <f t="shared" si="1313"/>
        <v>0</v>
      </c>
      <c r="M3282" s="183">
        <f t="shared" si="1313"/>
        <v>0</v>
      </c>
      <c r="N3282" s="184">
        <f t="shared" si="1314"/>
        <v>0</v>
      </c>
      <c r="O3282" s="184">
        <f t="shared" si="1315"/>
        <v>0</v>
      </c>
      <c r="P3282" s="181"/>
      <c r="Q3282" s="199"/>
      <c r="R3282" s="197" t="str">
        <f t="shared" si="1303"/>
        <v/>
      </c>
      <c r="S3282" s="197" t="str">
        <f t="shared" si="1304"/>
        <v/>
      </c>
    </row>
    <row r="3283" spans="1:19" ht="25.5" hidden="1">
      <c r="A3283" s="200">
        <v>92362</v>
      </c>
      <c r="B3283" s="205" t="s">
        <v>230</v>
      </c>
      <c r="C3283" s="127" t="s">
        <v>3590</v>
      </c>
      <c r="D3283" s="121" t="s">
        <v>258</v>
      </c>
      <c r="E3283" s="122">
        <v>132.88</v>
      </c>
      <c r="F3283" s="123">
        <f t="shared" si="1310"/>
        <v>160.19999999999999</v>
      </c>
      <c r="G3283" s="206"/>
      <c r="H3283" s="183"/>
      <c r="I3283" s="182">
        <f t="shared" si="1311"/>
        <v>0</v>
      </c>
      <c r="J3283" s="182">
        <f t="shared" si="1312"/>
        <v>0</v>
      </c>
      <c r="K3283" s="179"/>
      <c r="L3283" s="183">
        <f t="shared" si="1313"/>
        <v>0</v>
      </c>
      <c r="M3283" s="183">
        <f t="shared" si="1313"/>
        <v>0</v>
      </c>
      <c r="N3283" s="184">
        <f t="shared" si="1314"/>
        <v>0</v>
      </c>
      <c r="O3283" s="184">
        <f t="shared" si="1315"/>
        <v>0</v>
      </c>
      <c r="P3283" s="181"/>
      <c r="Q3283" s="199"/>
      <c r="R3283" s="197" t="str">
        <f t="shared" si="1303"/>
        <v/>
      </c>
      <c r="S3283" s="197" t="str">
        <f t="shared" si="1304"/>
        <v/>
      </c>
    </row>
    <row r="3284" spans="1:19" ht="25.5" hidden="1">
      <c r="A3284" s="200">
        <v>92648</v>
      </c>
      <c r="B3284" s="205" t="s">
        <v>230</v>
      </c>
      <c r="C3284" s="127" t="s">
        <v>3591</v>
      </c>
      <c r="D3284" s="121" t="s">
        <v>258</v>
      </c>
      <c r="E3284" s="122">
        <v>70.86</v>
      </c>
      <c r="F3284" s="123">
        <f t="shared" si="1310"/>
        <v>85.43</v>
      </c>
      <c r="G3284" s="206"/>
      <c r="H3284" s="183"/>
      <c r="I3284" s="182">
        <f t="shared" si="1311"/>
        <v>0</v>
      </c>
      <c r="J3284" s="182">
        <f t="shared" si="1312"/>
        <v>0</v>
      </c>
      <c r="K3284" s="179"/>
      <c r="L3284" s="183">
        <f t="shared" si="1313"/>
        <v>0</v>
      </c>
      <c r="M3284" s="183">
        <f t="shared" si="1313"/>
        <v>0</v>
      </c>
      <c r="N3284" s="184">
        <f t="shared" si="1314"/>
        <v>0</v>
      </c>
      <c r="O3284" s="184">
        <f t="shared" si="1315"/>
        <v>0</v>
      </c>
      <c r="P3284" s="181"/>
      <c r="Q3284" s="199"/>
      <c r="R3284" s="197" t="str">
        <f t="shared" si="1303"/>
        <v/>
      </c>
      <c r="S3284" s="197" t="str">
        <f t="shared" si="1304"/>
        <v/>
      </c>
    </row>
    <row r="3285" spans="1:19" ht="25.5" hidden="1">
      <c r="A3285" s="200">
        <v>92649</v>
      </c>
      <c r="B3285" s="205" t="s">
        <v>230</v>
      </c>
      <c r="C3285" s="127" t="s">
        <v>3592</v>
      </c>
      <c r="D3285" s="121" t="s">
        <v>258</v>
      </c>
      <c r="E3285" s="122">
        <v>86.37</v>
      </c>
      <c r="F3285" s="123">
        <f t="shared" si="1310"/>
        <v>104.13</v>
      </c>
      <c r="G3285" s="206"/>
      <c r="H3285" s="183"/>
      <c r="I3285" s="182">
        <f t="shared" si="1311"/>
        <v>0</v>
      </c>
      <c r="J3285" s="182">
        <f t="shared" si="1312"/>
        <v>0</v>
      </c>
      <c r="K3285" s="179"/>
      <c r="L3285" s="183">
        <f t="shared" si="1313"/>
        <v>0</v>
      </c>
      <c r="M3285" s="183">
        <f t="shared" si="1313"/>
        <v>0</v>
      </c>
      <c r="N3285" s="184">
        <f t="shared" si="1314"/>
        <v>0</v>
      </c>
      <c r="O3285" s="184">
        <f t="shared" si="1315"/>
        <v>0</v>
      </c>
      <c r="P3285" s="181"/>
      <c r="Q3285" s="199"/>
      <c r="R3285" s="197" t="str">
        <f t="shared" si="1303"/>
        <v/>
      </c>
      <c r="S3285" s="197" t="str">
        <f t="shared" si="1304"/>
        <v/>
      </c>
    </row>
    <row r="3286" spans="1:19" ht="25.5" hidden="1">
      <c r="A3286" s="200">
        <v>92650</v>
      </c>
      <c r="B3286" s="205" t="s">
        <v>230</v>
      </c>
      <c r="C3286" s="127" t="s">
        <v>3593</v>
      </c>
      <c r="D3286" s="121" t="s">
        <v>258</v>
      </c>
      <c r="E3286" s="122">
        <v>136</v>
      </c>
      <c r="F3286" s="123">
        <f t="shared" si="1310"/>
        <v>163.96</v>
      </c>
      <c r="G3286" s="206"/>
      <c r="H3286" s="183"/>
      <c r="I3286" s="182">
        <f t="shared" si="1311"/>
        <v>0</v>
      </c>
      <c r="J3286" s="182">
        <f t="shared" si="1312"/>
        <v>0</v>
      </c>
      <c r="K3286" s="179"/>
      <c r="L3286" s="183">
        <f t="shared" si="1313"/>
        <v>0</v>
      </c>
      <c r="M3286" s="183">
        <f t="shared" si="1313"/>
        <v>0</v>
      </c>
      <c r="N3286" s="184">
        <f t="shared" si="1314"/>
        <v>0</v>
      </c>
      <c r="O3286" s="184">
        <f t="shared" si="1315"/>
        <v>0</v>
      </c>
      <c r="P3286" s="181"/>
      <c r="Q3286" s="199"/>
      <c r="R3286" s="197" t="str">
        <f t="shared" si="1303"/>
        <v/>
      </c>
      <c r="S3286" s="197" t="str">
        <f t="shared" si="1304"/>
        <v/>
      </c>
    </row>
    <row r="3287" spans="1:19" ht="25.5" hidden="1">
      <c r="A3287" s="200">
        <v>92689</v>
      </c>
      <c r="B3287" s="205" t="s">
        <v>230</v>
      </c>
      <c r="C3287" s="127" t="s">
        <v>3594</v>
      </c>
      <c r="D3287" s="121" t="s">
        <v>258</v>
      </c>
      <c r="E3287" s="122">
        <v>35.11</v>
      </c>
      <c r="F3287" s="123">
        <f t="shared" si="1310"/>
        <v>42.33</v>
      </c>
      <c r="G3287" s="206"/>
      <c r="H3287" s="183"/>
      <c r="I3287" s="182">
        <f t="shared" si="1311"/>
        <v>0</v>
      </c>
      <c r="J3287" s="182">
        <f t="shared" si="1312"/>
        <v>0</v>
      </c>
      <c r="K3287" s="179"/>
      <c r="L3287" s="183">
        <f t="shared" si="1313"/>
        <v>0</v>
      </c>
      <c r="M3287" s="183">
        <f t="shared" si="1313"/>
        <v>0</v>
      </c>
      <c r="N3287" s="184">
        <f t="shared" si="1314"/>
        <v>0</v>
      </c>
      <c r="O3287" s="184">
        <f t="shared" si="1315"/>
        <v>0</v>
      </c>
      <c r="P3287" s="181"/>
      <c r="Q3287" s="199"/>
      <c r="R3287" s="197" t="str">
        <f t="shared" si="1303"/>
        <v/>
      </c>
      <c r="S3287" s="197" t="str">
        <f t="shared" si="1304"/>
        <v/>
      </c>
    </row>
    <row r="3288" spans="1:19" ht="25.5" hidden="1">
      <c r="A3288" s="200">
        <v>92690</v>
      </c>
      <c r="B3288" s="205" t="s">
        <v>230</v>
      </c>
      <c r="C3288" s="127" t="s">
        <v>3595</v>
      </c>
      <c r="D3288" s="121" t="s">
        <v>258</v>
      </c>
      <c r="E3288" s="122">
        <v>50.41</v>
      </c>
      <c r="F3288" s="123">
        <f t="shared" si="1310"/>
        <v>60.77</v>
      </c>
      <c r="G3288" s="206"/>
      <c r="H3288" s="183"/>
      <c r="I3288" s="182">
        <f t="shared" si="1311"/>
        <v>0</v>
      </c>
      <c r="J3288" s="182">
        <f t="shared" si="1312"/>
        <v>0</v>
      </c>
      <c r="K3288" s="179"/>
      <c r="L3288" s="183">
        <f t="shared" si="1313"/>
        <v>0</v>
      </c>
      <c r="M3288" s="183">
        <f t="shared" si="1313"/>
        <v>0</v>
      </c>
      <c r="N3288" s="184">
        <f t="shared" si="1314"/>
        <v>0</v>
      </c>
      <c r="O3288" s="184">
        <f t="shared" si="1315"/>
        <v>0</v>
      </c>
      <c r="P3288" s="181"/>
      <c r="Q3288" s="199"/>
      <c r="R3288" s="197" t="str">
        <f t="shared" si="1303"/>
        <v/>
      </c>
      <c r="S3288" s="197" t="str">
        <f t="shared" si="1304"/>
        <v/>
      </c>
    </row>
    <row r="3289" spans="1:19" hidden="1">
      <c r="A3289" s="200" t="s">
        <v>3596</v>
      </c>
      <c r="B3289" s="205"/>
      <c r="C3289" s="127" t="s">
        <v>3597</v>
      </c>
      <c r="D3289" s="121"/>
      <c r="E3289" s="122"/>
      <c r="F3289" s="123"/>
      <c r="G3289" s="253"/>
      <c r="H3289" s="253"/>
      <c r="I3289" s="254"/>
      <c r="J3289" s="255"/>
      <c r="K3289" s="179"/>
      <c r="L3289" s="253"/>
      <c r="M3289" s="253"/>
      <c r="N3289" s="254"/>
      <c r="O3289" s="255"/>
      <c r="P3289" s="181"/>
      <c r="Q3289" s="198" t="str">
        <f>IF(OR(SUM(J3290:J3337)&gt;0,SUM(O3290:O3337)&gt;0),"xx","")</f>
        <v/>
      </c>
      <c r="R3289" s="197" t="str">
        <f t="shared" si="1303"/>
        <v/>
      </c>
      <c r="S3289" s="197" t="str">
        <f t="shared" si="1304"/>
        <v/>
      </c>
    </row>
    <row r="3290" spans="1:19" ht="25.5" hidden="1">
      <c r="A3290" s="200">
        <v>92275</v>
      </c>
      <c r="B3290" s="205" t="s">
        <v>230</v>
      </c>
      <c r="C3290" s="127" t="s">
        <v>3598</v>
      </c>
      <c r="D3290" s="121" t="s">
        <v>258</v>
      </c>
      <c r="E3290" s="122">
        <v>34.14</v>
      </c>
      <c r="F3290" s="123">
        <f t="shared" ref="F3290:F3337" si="1316">IF(E3290=0,0,ROUND(E3290*(1+E$10)*(1-E$11),2))</f>
        <v>41.16</v>
      </c>
      <c r="G3290" s="206"/>
      <c r="H3290" s="183"/>
      <c r="I3290" s="182">
        <f t="shared" ref="I3290:I3337" si="1317">IF(ISBLANK(E3290),0,ROUND(F3290*G3290,2))</f>
        <v>0</v>
      </c>
      <c r="J3290" s="182">
        <f t="shared" ref="J3290:J3337" si="1318">IF(ISBLANK(G3290),0,ROUND(G3290*H3290,2))</f>
        <v>0</v>
      </c>
      <c r="K3290" s="179"/>
      <c r="L3290" s="183">
        <f t="shared" ref="L3290:M3337" si="1319">G3290</f>
        <v>0</v>
      </c>
      <c r="M3290" s="183">
        <f t="shared" si="1319"/>
        <v>0</v>
      </c>
      <c r="N3290" s="184">
        <f t="shared" ref="N3290:N3337" si="1320">IF(ISBLANK(E3290),0,ROUND(F3290*L3290,2))</f>
        <v>0</v>
      </c>
      <c r="O3290" s="184">
        <f t="shared" ref="O3290:O3337" si="1321">IF(ISBLANK(L3290),0,ROUND(L3290*M3290,2))</f>
        <v>0</v>
      </c>
      <c r="P3290" s="181"/>
      <c r="Q3290" s="199"/>
      <c r="R3290" s="197" t="str">
        <f t="shared" si="1303"/>
        <v/>
      </c>
      <c r="S3290" s="197" t="str">
        <f t="shared" si="1304"/>
        <v/>
      </c>
    </row>
    <row r="3291" spans="1:19" ht="25.5" hidden="1">
      <c r="A3291" s="200">
        <v>92276</v>
      </c>
      <c r="B3291" s="205" t="s">
        <v>230</v>
      </c>
      <c r="C3291" s="127" t="s">
        <v>3599</v>
      </c>
      <c r="D3291" s="121" t="s">
        <v>258</v>
      </c>
      <c r="E3291" s="122">
        <v>43.18</v>
      </c>
      <c r="F3291" s="123">
        <f t="shared" si="1316"/>
        <v>52.06</v>
      </c>
      <c r="G3291" s="206"/>
      <c r="H3291" s="183"/>
      <c r="I3291" s="182">
        <f t="shared" si="1317"/>
        <v>0</v>
      </c>
      <c r="J3291" s="182">
        <f t="shared" si="1318"/>
        <v>0</v>
      </c>
      <c r="K3291" s="179"/>
      <c r="L3291" s="183">
        <f t="shared" si="1319"/>
        <v>0</v>
      </c>
      <c r="M3291" s="183">
        <f t="shared" si="1319"/>
        <v>0</v>
      </c>
      <c r="N3291" s="184">
        <f t="shared" si="1320"/>
        <v>0</v>
      </c>
      <c r="O3291" s="184">
        <f t="shared" si="1321"/>
        <v>0</v>
      </c>
      <c r="P3291" s="181"/>
      <c r="Q3291" s="199"/>
      <c r="R3291" s="197" t="str">
        <f t="shared" si="1303"/>
        <v/>
      </c>
      <c r="S3291" s="197" t="str">
        <f t="shared" si="1304"/>
        <v/>
      </c>
    </row>
    <row r="3292" spans="1:19" ht="25.5" hidden="1">
      <c r="A3292" s="200">
        <v>92277</v>
      </c>
      <c r="B3292" s="205" t="s">
        <v>230</v>
      </c>
      <c r="C3292" s="127" t="s">
        <v>3600</v>
      </c>
      <c r="D3292" s="121" t="s">
        <v>258</v>
      </c>
      <c r="E3292" s="122">
        <v>62.12</v>
      </c>
      <c r="F3292" s="123">
        <f t="shared" si="1316"/>
        <v>74.89</v>
      </c>
      <c r="G3292" s="206"/>
      <c r="H3292" s="183"/>
      <c r="I3292" s="182">
        <f t="shared" si="1317"/>
        <v>0</v>
      </c>
      <c r="J3292" s="182">
        <f t="shared" si="1318"/>
        <v>0</v>
      </c>
      <c r="K3292" s="179"/>
      <c r="L3292" s="183">
        <f t="shared" si="1319"/>
        <v>0</v>
      </c>
      <c r="M3292" s="183">
        <f t="shared" si="1319"/>
        <v>0</v>
      </c>
      <c r="N3292" s="184">
        <f t="shared" si="1320"/>
        <v>0</v>
      </c>
      <c r="O3292" s="184">
        <f t="shared" si="1321"/>
        <v>0</v>
      </c>
      <c r="P3292" s="181"/>
      <c r="Q3292" s="198"/>
      <c r="R3292" s="197" t="str">
        <f t="shared" si="1303"/>
        <v/>
      </c>
      <c r="S3292" s="197" t="str">
        <f t="shared" si="1304"/>
        <v/>
      </c>
    </row>
    <row r="3293" spans="1:19" ht="25.5" hidden="1">
      <c r="A3293" s="200">
        <v>92278</v>
      </c>
      <c r="B3293" s="205" t="s">
        <v>230</v>
      </c>
      <c r="C3293" s="127" t="s">
        <v>3601</v>
      </c>
      <c r="D3293" s="121" t="s">
        <v>258</v>
      </c>
      <c r="E3293" s="122">
        <v>83.38</v>
      </c>
      <c r="F3293" s="123">
        <f t="shared" si="1316"/>
        <v>100.52</v>
      </c>
      <c r="G3293" s="206"/>
      <c r="H3293" s="183"/>
      <c r="I3293" s="182">
        <f t="shared" si="1317"/>
        <v>0</v>
      </c>
      <c r="J3293" s="182">
        <f t="shared" si="1318"/>
        <v>0</v>
      </c>
      <c r="K3293" s="179"/>
      <c r="L3293" s="183">
        <f t="shared" si="1319"/>
        <v>0</v>
      </c>
      <c r="M3293" s="183">
        <f t="shared" si="1319"/>
        <v>0</v>
      </c>
      <c r="N3293" s="184">
        <f t="shared" si="1320"/>
        <v>0</v>
      </c>
      <c r="O3293" s="184">
        <f t="shared" si="1321"/>
        <v>0</v>
      </c>
      <c r="P3293" s="181"/>
      <c r="Q3293" s="198"/>
      <c r="R3293" s="197" t="str">
        <f t="shared" si="1303"/>
        <v/>
      </c>
      <c r="S3293" s="197" t="str">
        <f t="shared" si="1304"/>
        <v/>
      </c>
    </row>
    <row r="3294" spans="1:19" ht="25.5" hidden="1">
      <c r="A3294" s="200">
        <v>92279</v>
      </c>
      <c r="B3294" s="205" t="s">
        <v>230</v>
      </c>
      <c r="C3294" s="127" t="s">
        <v>3602</v>
      </c>
      <c r="D3294" s="121" t="s">
        <v>258</v>
      </c>
      <c r="E3294" s="122">
        <v>120.31</v>
      </c>
      <c r="F3294" s="123">
        <f t="shared" si="1316"/>
        <v>145.05000000000001</v>
      </c>
      <c r="G3294" s="206"/>
      <c r="H3294" s="183"/>
      <c r="I3294" s="182">
        <f t="shared" si="1317"/>
        <v>0</v>
      </c>
      <c r="J3294" s="182">
        <f t="shared" si="1318"/>
        <v>0</v>
      </c>
      <c r="K3294" s="179"/>
      <c r="L3294" s="183">
        <f t="shared" si="1319"/>
        <v>0</v>
      </c>
      <c r="M3294" s="183">
        <f t="shared" si="1319"/>
        <v>0</v>
      </c>
      <c r="N3294" s="184">
        <f t="shared" si="1320"/>
        <v>0</v>
      </c>
      <c r="O3294" s="184">
        <f t="shared" si="1321"/>
        <v>0</v>
      </c>
      <c r="P3294" s="181"/>
      <c r="Q3294" s="198"/>
      <c r="R3294" s="197" t="str">
        <f t="shared" si="1303"/>
        <v/>
      </c>
      <c r="S3294" s="197" t="str">
        <f t="shared" si="1304"/>
        <v/>
      </c>
    </row>
    <row r="3295" spans="1:19" ht="25.5" hidden="1">
      <c r="A3295" s="200">
        <v>92280</v>
      </c>
      <c r="B3295" s="205" t="s">
        <v>230</v>
      </c>
      <c r="C3295" s="127" t="s">
        <v>3603</v>
      </c>
      <c r="D3295" s="121" t="s">
        <v>258</v>
      </c>
      <c r="E3295" s="122">
        <v>168.65</v>
      </c>
      <c r="F3295" s="123">
        <f t="shared" si="1316"/>
        <v>203.32</v>
      </c>
      <c r="G3295" s="206"/>
      <c r="H3295" s="183"/>
      <c r="I3295" s="182">
        <f t="shared" si="1317"/>
        <v>0</v>
      </c>
      <c r="J3295" s="182">
        <f t="shared" si="1318"/>
        <v>0</v>
      </c>
      <c r="K3295" s="179"/>
      <c r="L3295" s="183">
        <f t="shared" si="1319"/>
        <v>0</v>
      </c>
      <c r="M3295" s="183">
        <f t="shared" si="1319"/>
        <v>0</v>
      </c>
      <c r="N3295" s="184">
        <f t="shared" si="1320"/>
        <v>0</v>
      </c>
      <c r="O3295" s="184">
        <f t="shared" si="1321"/>
        <v>0</v>
      </c>
      <c r="P3295" s="181"/>
      <c r="Q3295" s="198"/>
      <c r="R3295" s="197" t="str">
        <f t="shared" si="1303"/>
        <v/>
      </c>
      <c r="S3295" s="197" t="str">
        <f t="shared" si="1304"/>
        <v/>
      </c>
    </row>
    <row r="3296" spans="1:19" ht="25.5" hidden="1">
      <c r="A3296" s="200">
        <v>92281</v>
      </c>
      <c r="B3296" s="205" t="s">
        <v>230</v>
      </c>
      <c r="C3296" s="127" t="s">
        <v>3604</v>
      </c>
      <c r="D3296" s="121" t="s">
        <v>258</v>
      </c>
      <c r="E3296" s="122">
        <v>94.82</v>
      </c>
      <c r="F3296" s="123">
        <f t="shared" si="1316"/>
        <v>114.31</v>
      </c>
      <c r="G3296" s="206"/>
      <c r="H3296" s="183"/>
      <c r="I3296" s="182">
        <f t="shared" si="1317"/>
        <v>0</v>
      </c>
      <c r="J3296" s="182">
        <f t="shared" si="1318"/>
        <v>0</v>
      </c>
      <c r="K3296" s="179"/>
      <c r="L3296" s="183">
        <f t="shared" si="1319"/>
        <v>0</v>
      </c>
      <c r="M3296" s="183">
        <f t="shared" si="1319"/>
        <v>0</v>
      </c>
      <c r="N3296" s="184">
        <f t="shared" si="1320"/>
        <v>0</v>
      </c>
      <c r="O3296" s="184">
        <f t="shared" si="1321"/>
        <v>0</v>
      </c>
      <c r="P3296" s="181"/>
      <c r="Q3296" s="199"/>
      <c r="R3296" s="197" t="str">
        <f t="shared" si="1303"/>
        <v/>
      </c>
      <c r="S3296" s="197" t="str">
        <f t="shared" si="1304"/>
        <v/>
      </c>
    </row>
    <row r="3297" spans="1:19" ht="25.5" hidden="1">
      <c r="A3297" s="200">
        <v>92282</v>
      </c>
      <c r="B3297" s="205" t="s">
        <v>230</v>
      </c>
      <c r="C3297" s="127" t="s">
        <v>3605</v>
      </c>
      <c r="D3297" s="121" t="s">
        <v>258</v>
      </c>
      <c r="E3297" s="122">
        <v>106.3</v>
      </c>
      <c r="F3297" s="123">
        <f t="shared" si="1316"/>
        <v>128.16</v>
      </c>
      <c r="G3297" s="206"/>
      <c r="H3297" s="183"/>
      <c r="I3297" s="182">
        <f t="shared" si="1317"/>
        <v>0</v>
      </c>
      <c r="J3297" s="182">
        <f t="shared" si="1318"/>
        <v>0</v>
      </c>
      <c r="K3297" s="179"/>
      <c r="L3297" s="183">
        <f t="shared" si="1319"/>
        <v>0</v>
      </c>
      <c r="M3297" s="183">
        <f t="shared" si="1319"/>
        <v>0</v>
      </c>
      <c r="N3297" s="184">
        <f t="shared" si="1320"/>
        <v>0</v>
      </c>
      <c r="O3297" s="184">
        <f t="shared" si="1321"/>
        <v>0</v>
      </c>
      <c r="P3297" s="181"/>
      <c r="Q3297" s="199"/>
      <c r="R3297" s="197" t="str">
        <f t="shared" si="1303"/>
        <v/>
      </c>
      <c r="S3297" s="197" t="str">
        <f t="shared" si="1304"/>
        <v/>
      </c>
    </row>
    <row r="3298" spans="1:19" ht="25.5" hidden="1">
      <c r="A3298" s="200">
        <v>92283</v>
      </c>
      <c r="B3298" s="205" t="s">
        <v>230</v>
      </c>
      <c r="C3298" s="127" t="s">
        <v>3606</v>
      </c>
      <c r="D3298" s="121" t="s">
        <v>258</v>
      </c>
      <c r="E3298" s="122">
        <v>141.88999999999999</v>
      </c>
      <c r="F3298" s="123">
        <f t="shared" si="1316"/>
        <v>171.06</v>
      </c>
      <c r="G3298" s="206"/>
      <c r="H3298" s="183"/>
      <c r="I3298" s="182">
        <f t="shared" si="1317"/>
        <v>0</v>
      </c>
      <c r="J3298" s="182">
        <f t="shared" si="1318"/>
        <v>0</v>
      </c>
      <c r="K3298" s="179"/>
      <c r="L3298" s="183">
        <f t="shared" si="1319"/>
        <v>0</v>
      </c>
      <c r="M3298" s="183">
        <f t="shared" si="1319"/>
        <v>0</v>
      </c>
      <c r="N3298" s="184">
        <f t="shared" si="1320"/>
        <v>0</v>
      </c>
      <c r="O3298" s="184">
        <f t="shared" si="1321"/>
        <v>0</v>
      </c>
      <c r="P3298" s="181"/>
      <c r="Q3298" s="199"/>
      <c r="R3298" s="197" t="str">
        <f t="shared" si="1303"/>
        <v/>
      </c>
      <c r="S3298" s="197" t="str">
        <f t="shared" si="1304"/>
        <v/>
      </c>
    </row>
    <row r="3299" spans="1:19" ht="25.5" hidden="1">
      <c r="A3299" s="200">
        <v>92284</v>
      </c>
      <c r="B3299" s="205" t="s">
        <v>230</v>
      </c>
      <c r="C3299" s="127" t="s">
        <v>3607</v>
      </c>
      <c r="D3299" s="121" t="s">
        <v>258</v>
      </c>
      <c r="E3299" s="122">
        <v>174.34</v>
      </c>
      <c r="F3299" s="123">
        <f t="shared" si="1316"/>
        <v>210.18</v>
      </c>
      <c r="G3299" s="206"/>
      <c r="H3299" s="183"/>
      <c r="I3299" s="182">
        <f t="shared" si="1317"/>
        <v>0</v>
      </c>
      <c r="J3299" s="182">
        <f t="shared" si="1318"/>
        <v>0</v>
      </c>
      <c r="K3299" s="179"/>
      <c r="L3299" s="183">
        <f t="shared" si="1319"/>
        <v>0</v>
      </c>
      <c r="M3299" s="183">
        <f t="shared" si="1319"/>
        <v>0</v>
      </c>
      <c r="N3299" s="184">
        <f t="shared" si="1320"/>
        <v>0</v>
      </c>
      <c r="O3299" s="184">
        <f t="shared" si="1321"/>
        <v>0</v>
      </c>
      <c r="P3299" s="181"/>
      <c r="Q3299" s="199"/>
      <c r="R3299" s="197" t="str">
        <f t="shared" si="1303"/>
        <v/>
      </c>
      <c r="S3299" s="197" t="str">
        <f t="shared" si="1304"/>
        <v/>
      </c>
    </row>
    <row r="3300" spans="1:19" ht="25.5" hidden="1">
      <c r="A3300" s="200">
        <v>92285</v>
      </c>
      <c r="B3300" s="205" t="s">
        <v>230</v>
      </c>
      <c r="C3300" s="127" t="s">
        <v>3608</v>
      </c>
      <c r="D3300" s="121" t="s">
        <v>258</v>
      </c>
      <c r="E3300" s="122">
        <v>228.94</v>
      </c>
      <c r="F3300" s="123">
        <f t="shared" si="1316"/>
        <v>276.01</v>
      </c>
      <c r="G3300" s="206"/>
      <c r="H3300" s="183"/>
      <c r="I3300" s="182">
        <f t="shared" si="1317"/>
        <v>0</v>
      </c>
      <c r="J3300" s="182">
        <f t="shared" si="1318"/>
        <v>0</v>
      </c>
      <c r="K3300" s="179"/>
      <c r="L3300" s="183">
        <f t="shared" si="1319"/>
        <v>0</v>
      </c>
      <c r="M3300" s="183">
        <f t="shared" si="1319"/>
        <v>0</v>
      </c>
      <c r="N3300" s="184">
        <f t="shared" si="1320"/>
        <v>0</v>
      </c>
      <c r="O3300" s="184">
        <f t="shared" si="1321"/>
        <v>0</v>
      </c>
      <c r="P3300" s="181"/>
      <c r="Q3300" s="199"/>
      <c r="R3300" s="197" t="str">
        <f t="shared" ref="R3300:R3363" si="1322">IF(Q3300="X","x",IF(Q3300="xx","x",IF(O3300&gt;0,"x","")))</f>
        <v/>
      </c>
      <c r="S3300" s="197" t="str">
        <f t="shared" ref="S3300:S3363" si="1323">IF(Q3300="X","x",IF(Q3300="xx","x",IF(OR(J3300&gt;0,O3300&gt;0),"x","")))</f>
        <v/>
      </c>
    </row>
    <row r="3301" spans="1:19" ht="25.5" hidden="1">
      <c r="A3301" s="200">
        <v>92286</v>
      </c>
      <c r="B3301" s="205" t="s">
        <v>230</v>
      </c>
      <c r="C3301" s="127" t="s">
        <v>3609</v>
      </c>
      <c r="D3301" s="121" t="s">
        <v>258</v>
      </c>
      <c r="E3301" s="122">
        <v>278.81</v>
      </c>
      <c r="F3301" s="123">
        <f t="shared" si="1316"/>
        <v>336.13</v>
      </c>
      <c r="G3301" s="206"/>
      <c r="H3301" s="183"/>
      <c r="I3301" s="182">
        <f t="shared" si="1317"/>
        <v>0</v>
      </c>
      <c r="J3301" s="182">
        <f t="shared" si="1318"/>
        <v>0</v>
      </c>
      <c r="K3301" s="179"/>
      <c r="L3301" s="183">
        <f t="shared" si="1319"/>
        <v>0</v>
      </c>
      <c r="M3301" s="183">
        <f t="shared" si="1319"/>
        <v>0</v>
      </c>
      <c r="N3301" s="184">
        <f t="shared" si="1320"/>
        <v>0</v>
      </c>
      <c r="O3301" s="184">
        <f t="shared" si="1321"/>
        <v>0</v>
      </c>
      <c r="P3301" s="181"/>
      <c r="Q3301" s="199"/>
      <c r="R3301" s="197" t="str">
        <f t="shared" si="1322"/>
        <v/>
      </c>
      <c r="S3301" s="197" t="str">
        <f t="shared" si="1323"/>
        <v/>
      </c>
    </row>
    <row r="3302" spans="1:19" ht="25.5" hidden="1">
      <c r="A3302" s="200">
        <v>92305</v>
      </c>
      <c r="B3302" s="205" t="s">
        <v>230</v>
      </c>
      <c r="C3302" s="127" t="s">
        <v>3610</v>
      </c>
      <c r="D3302" s="121" t="s">
        <v>258</v>
      </c>
      <c r="E3302" s="122">
        <v>23.64</v>
      </c>
      <c r="F3302" s="123">
        <f t="shared" si="1316"/>
        <v>28.5</v>
      </c>
      <c r="G3302" s="206"/>
      <c r="H3302" s="183"/>
      <c r="I3302" s="182">
        <f t="shared" si="1317"/>
        <v>0</v>
      </c>
      <c r="J3302" s="182">
        <f t="shared" si="1318"/>
        <v>0</v>
      </c>
      <c r="K3302" s="179"/>
      <c r="L3302" s="183">
        <f t="shared" si="1319"/>
        <v>0</v>
      </c>
      <c r="M3302" s="183">
        <f t="shared" si="1319"/>
        <v>0</v>
      </c>
      <c r="N3302" s="184">
        <f t="shared" si="1320"/>
        <v>0</v>
      </c>
      <c r="O3302" s="184">
        <f t="shared" si="1321"/>
        <v>0</v>
      </c>
      <c r="P3302" s="181"/>
      <c r="Q3302" s="199"/>
      <c r="R3302" s="197" t="str">
        <f t="shared" si="1322"/>
        <v/>
      </c>
      <c r="S3302" s="197" t="str">
        <f t="shared" si="1323"/>
        <v/>
      </c>
    </row>
    <row r="3303" spans="1:19" ht="25.5" hidden="1">
      <c r="A3303" s="200">
        <v>92306</v>
      </c>
      <c r="B3303" s="205" t="s">
        <v>230</v>
      </c>
      <c r="C3303" s="127" t="s">
        <v>3611</v>
      </c>
      <c r="D3303" s="121" t="s">
        <v>258</v>
      </c>
      <c r="E3303" s="122">
        <v>37.909999999999997</v>
      </c>
      <c r="F3303" s="123">
        <f t="shared" si="1316"/>
        <v>45.7</v>
      </c>
      <c r="G3303" s="206"/>
      <c r="H3303" s="183"/>
      <c r="I3303" s="182">
        <f t="shared" si="1317"/>
        <v>0</v>
      </c>
      <c r="J3303" s="182">
        <f t="shared" si="1318"/>
        <v>0</v>
      </c>
      <c r="K3303" s="179"/>
      <c r="L3303" s="183">
        <f t="shared" si="1319"/>
        <v>0</v>
      </c>
      <c r="M3303" s="183">
        <f t="shared" si="1319"/>
        <v>0</v>
      </c>
      <c r="N3303" s="184">
        <f t="shared" si="1320"/>
        <v>0</v>
      </c>
      <c r="O3303" s="184">
        <f t="shared" si="1321"/>
        <v>0</v>
      </c>
      <c r="P3303" s="181"/>
      <c r="Q3303" s="198"/>
      <c r="R3303" s="197" t="str">
        <f t="shared" si="1322"/>
        <v/>
      </c>
      <c r="S3303" s="197" t="str">
        <f t="shared" si="1323"/>
        <v/>
      </c>
    </row>
    <row r="3304" spans="1:19" ht="25.5" hidden="1">
      <c r="A3304" s="200">
        <v>92307</v>
      </c>
      <c r="B3304" s="205" t="s">
        <v>230</v>
      </c>
      <c r="C3304" s="127" t="s">
        <v>3612</v>
      </c>
      <c r="D3304" s="121" t="s">
        <v>258</v>
      </c>
      <c r="E3304" s="122">
        <v>47.24</v>
      </c>
      <c r="F3304" s="123">
        <f t="shared" si="1316"/>
        <v>56.95</v>
      </c>
      <c r="G3304" s="206"/>
      <c r="H3304" s="183"/>
      <c r="I3304" s="182">
        <f t="shared" si="1317"/>
        <v>0</v>
      </c>
      <c r="J3304" s="182">
        <f t="shared" si="1318"/>
        <v>0</v>
      </c>
      <c r="K3304" s="179"/>
      <c r="L3304" s="183">
        <f t="shared" si="1319"/>
        <v>0</v>
      </c>
      <c r="M3304" s="183">
        <f t="shared" si="1319"/>
        <v>0</v>
      </c>
      <c r="N3304" s="184">
        <f t="shared" si="1320"/>
        <v>0</v>
      </c>
      <c r="O3304" s="184">
        <f t="shared" si="1321"/>
        <v>0</v>
      </c>
      <c r="P3304" s="181"/>
      <c r="Q3304" s="199"/>
      <c r="R3304" s="197" t="str">
        <f t="shared" si="1322"/>
        <v/>
      </c>
      <c r="S3304" s="197" t="str">
        <f t="shared" si="1323"/>
        <v/>
      </c>
    </row>
    <row r="3305" spans="1:19" ht="25.5" hidden="1">
      <c r="A3305" s="200">
        <v>92308</v>
      </c>
      <c r="B3305" s="205" t="s">
        <v>230</v>
      </c>
      <c r="C3305" s="127" t="s">
        <v>3613</v>
      </c>
      <c r="D3305" s="121" t="s">
        <v>258</v>
      </c>
      <c r="E3305" s="122">
        <v>38.49</v>
      </c>
      <c r="F3305" s="123">
        <f t="shared" si="1316"/>
        <v>46.4</v>
      </c>
      <c r="G3305" s="206"/>
      <c r="H3305" s="183"/>
      <c r="I3305" s="182">
        <f t="shared" si="1317"/>
        <v>0</v>
      </c>
      <c r="J3305" s="182">
        <f t="shared" si="1318"/>
        <v>0</v>
      </c>
      <c r="K3305" s="179"/>
      <c r="L3305" s="183">
        <f t="shared" si="1319"/>
        <v>0</v>
      </c>
      <c r="M3305" s="183">
        <f t="shared" si="1319"/>
        <v>0</v>
      </c>
      <c r="N3305" s="184">
        <f t="shared" si="1320"/>
        <v>0</v>
      </c>
      <c r="O3305" s="184">
        <f t="shared" si="1321"/>
        <v>0</v>
      </c>
      <c r="P3305" s="181"/>
      <c r="Q3305" s="199"/>
      <c r="R3305" s="197" t="str">
        <f t="shared" si="1322"/>
        <v/>
      </c>
      <c r="S3305" s="197" t="str">
        <f t="shared" si="1323"/>
        <v/>
      </c>
    </row>
    <row r="3306" spans="1:19" ht="25.5" hidden="1">
      <c r="A3306" s="200">
        <v>92309</v>
      </c>
      <c r="B3306" s="205" t="s">
        <v>230</v>
      </c>
      <c r="C3306" s="127" t="s">
        <v>3614</v>
      </c>
      <c r="D3306" s="121" t="s">
        <v>258</v>
      </c>
      <c r="E3306" s="122">
        <v>100.51</v>
      </c>
      <c r="F3306" s="123">
        <f t="shared" si="1316"/>
        <v>121.17</v>
      </c>
      <c r="G3306" s="206"/>
      <c r="H3306" s="183"/>
      <c r="I3306" s="182">
        <f t="shared" si="1317"/>
        <v>0</v>
      </c>
      <c r="J3306" s="182">
        <f t="shared" si="1318"/>
        <v>0</v>
      </c>
      <c r="K3306" s="179"/>
      <c r="L3306" s="183">
        <f t="shared" si="1319"/>
        <v>0</v>
      </c>
      <c r="M3306" s="183">
        <f t="shared" si="1319"/>
        <v>0</v>
      </c>
      <c r="N3306" s="184">
        <f t="shared" si="1320"/>
        <v>0</v>
      </c>
      <c r="O3306" s="184">
        <f t="shared" si="1321"/>
        <v>0</v>
      </c>
      <c r="P3306" s="181"/>
      <c r="Q3306" s="199"/>
      <c r="R3306" s="197" t="str">
        <f t="shared" si="1322"/>
        <v/>
      </c>
      <c r="S3306" s="197" t="str">
        <f t="shared" si="1323"/>
        <v/>
      </c>
    </row>
    <row r="3307" spans="1:19" ht="25.5" hidden="1">
      <c r="A3307" s="200">
        <v>92310</v>
      </c>
      <c r="B3307" s="205" t="s">
        <v>230</v>
      </c>
      <c r="C3307" s="127" t="s">
        <v>3615</v>
      </c>
      <c r="D3307" s="121" t="s">
        <v>258</v>
      </c>
      <c r="E3307" s="122">
        <v>112.3</v>
      </c>
      <c r="F3307" s="123">
        <f t="shared" si="1316"/>
        <v>135.38999999999999</v>
      </c>
      <c r="G3307" s="206"/>
      <c r="H3307" s="183"/>
      <c r="I3307" s="182">
        <f t="shared" si="1317"/>
        <v>0</v>
      </c>
      <c r="J3307" s="182">
        <f t="shared" si="1318"/>
        <v>0</v>
      </c>
      <c r="K3307" s="179"/>
      <c r="L3307" s="183">
        <f t="shared" si="1319"/>
        <v>0</v>
      </c>
      <c r="M3307" s="183">
        <f t="shared" si="1319"/>
        <v>0</v>
      </c>
      <c r="N3307" s="184">
        <f t="shared" si="1320"/>
        <v>0</v>
      </c>
      <c r="O3307" s="184">
        <f t="shared" si="1321"/>
        <v>0</v>
      </c>
      <c r="P3307" s="181"/>
      <c r="Q3307" s="199"/>
      <c r="R3307" s="197" t="str">
        <f t="shared" si="1322"/>
        <v/>
      </c>
      <c r="S3307" s="197" t="str">
        <f t="shared" si="1323"/>
        <v/>
      </c>
    </row>
    <row r="3308" spans="1:19" ht="25.5" hidden="1">
      <c r="A3308" s="200">
        <v>92320</v>
      </c>
      <c r="B3308" s="205" t="s">
        <v>230</v>
      </c>
      <c r="C3308" s="127" t="s">
        <v>3616</v>
      </c>
      <c r="D3308" s="121" t="s">
        <v>258</v>
      </c>
      <c r="E3308" s="122">
        <v>31.94</v>
      </c>
      <c r="F3308" s="123">
        <f t="shared" si="1316"/>
        <v>38.51</v>
      </c>
      <c r="G3308" s="206"/>
      <c r="H3308" s="183"/>
      <c r="I3308" s="182">
        <f t="shared" si="1317"/>
        <v>0</v>
      </c>
      <c r="J3308" s="182">
        <f t="shared" si="1318"/>
        <v>0</v>
      </c>
      <c r="K3308" s="179"/>
      <c r="L3308" s="183">
        <f t="shared" si="1319"/>
        <v>0</v>
      </c>
      <c r="M3308" s="183">
        <f t="shared" si="1319"/>
        <v>0</v>
      </c>
      <c r="N3308" s="184">
        <f t="shared" si="1320"/>
        <v>0</v>
      </c>
      <c r="O3308" s="184">
        <f t="shared" si="1321"/>
        <v>0</v>
      </c>
      <c r="P3308" s="181"/>
      <c r="Q3308" s="198"/>
      <c r="R3308" s="197" t="str">
        <f t="shared" si="1322"/>
        <v/>
      </c>
      <c r="S3308" s="197" t="str">
        <f t="shared" si="1323"/>
        <v/>
      </c>
    </row>
    <row r="3309" spans="1:19" ht="25.5" hidden="1">
      <c r="A3309" s="200">
        <v>92321</v>
      </c>
      <c r="B3309" s="205" t="s">
        <v>230</v>
      </c>
      <c r="C3309" s="127" t="s">
        <v>3617</v>
      </c>
      <c r="D3309" s="121" t="s">
        <v>258</v>
      </c>
      <c r="E3309" s="122">
        <v>52.17</v>
      </c>
      <c r="F3309" s="123">
        <f t="shared" si="1316"/>
        <v>62.9</v>
      </c>
      <c r="G3309" s="206"/>
      <c r="H3309" s="183"/>
      <c r="I3309" s="182">
        <f t="shared" si="1317"/>
        <v>0</v>
      </c>
      <c r="J3309" s="182">
        <f t="shared" si="1318"/>
        <v>0</v>
      </c>
      <c r="K3309" s="179"/>
      <c r="L3309" s="183">
        <f t="shared" si="1319"/>
        <v>0</v>
      </c>
      <c r="M3309" s="183">
        <f t="shared" si="1319"/>
        <v>0</v>
      </c>
      <c r="N3309" s="184">
        <f t="shared" si="1320"/>
        <v>0</v>
      </c>
      <c r="O3309" s="184">
        <f t="shared" si="1321"/>
        <v>0</v>
      </c>
      <c r="P3309" s="181"/>
      <c r="Q3309" s="199"/>
      <c r="R3309" s="197" t="str">
        <f t="shared" si="1322"/>
        <v/>
      </c>
      <c r="S3309" s="197" t="str">
        <f t="shared" si="1323"/>
        <v/>
      </c>
    </row>
    <row r="3310" spans="1:19" ht="25.5" hidden="1">
      <c r="A3310" s="200">
        <v>92322</v>
      </c>
      <c r="B3310" s="205" t="s">
        <v>230</v>
      </c>
      <c r="C3310" s="127" t="s">
        <v>3618</v>
      </c>
      <c r="D3310" s="121" t="s">
        <v>258</v>
      </c>
      <c r="E3310" s="122">
        <v>66.680000000000007</v>
      </c>
      <c r="F3310" s="123">
        <f t="shared" si="1316"/>
        <v>80.39</v>
      </c>
      <c r="G3310" s="206"/>
      <c r="H3310" s="183"/>
      <c r="I3310" s="182">
        <f t="shared" si="1317"/>
        <v>0</v>
      </c>
      <c r="J3310" s="182">
        <f t="shared" si="1318"/>
        <v>0</v>
      </c>
      <c r="K3310" s="179"/>
      <c r="L3310" s="183">
        <f t="shared" si="1319"/>
        <v>0</v>
      </c>
      <c r="M3310" s="183">
        <f t="shared" si="1319"/>
        <v>0</v>
      </c>
      <c r="N3310" s="184">
        <f t="shared" si="1320"/>
        <v>0</v>
      </c>
      <c r="O3310" s="184">
        <f t="shared" si="1321"/>
        <v>0</v>
      </c>
      <c r="P3310" s="181"/>
      <c r="Q3310" s="199"/>
      <c r="R3310" s="197" t="str">
        <f t="shared" si="1322"/>
        <v/>
      </c>
      <c r="S3310" s="197" t="str">
        <f t="shared" si="1323"/>
        <v/>
      </c>
    </row>
    <row r="3311" spans="1:19" ht="25.5" hidden="1">
      <c r="A3311" s="200">
        <v>92323</v>
      </c>
      <c r="B3311" s="205" t="s">
        <v>230</v>
      </c>
      <c r="C3311" s="127" t="s">
        <v>3619</v>
      </c>
      <c r="D3311" s="121" t="s">
        <v>258</v>
      </c>
      <c r="E3311" s="122">
        <v>44.8</v>
      </c>
      <c r="F3311" s="123">
        <f t="shared" si="1316"/>
        <v>54.01</v>
      </c>
      <c r="G3311" s="206"/>
      <c r="H3311" s="183"/>
      <c r="I3311" s="182">
        <f t="shared" si="1317"/>
        <v>0</v>
      </c>
      <c r="J3311" s="182">
        <f t="shared" si="1318"/>
        <v>0</v>
      </c>
      <c r="K3311" s="179"/>
      <c r="L3311" s="183">
        <f t="shared" si="1319"/>
        <v>0</v>
      </c>
      <c r="M3311" s="183">
        <f t="shared" si="1319"/>
        <v>0</v>
      </c>
      <c r="N3311" s="184">
        <f t="shared" si="1320"/>
        <v>0</v>
      </c>
      <c r="O3311" s="184">
        <f t="shared" si="1321"/>
        <v>0</v>
      </c>
      <c r="P3311" s="181"/>
      <c r="Q3311" s="199"/>
      <c r="R3311" s="197" t="str">
        <f t="shared" si="1322"/>
        <v/>
      </c>
      <c r="S3311" s="197" t="str">
        <f t="shared" si="1323"/>
        <v/>
      </c>
    </row>
    <row r="3312" spans="1:19" ht="25.5" hidden="1">
      <c r="A3312" s="200">
        <v>92324</v>
      </c>
      <c r="B3312" s="205" t="s">
        <v>230</v>
      </c>
      <c r="C3312" s="127" t="s">
        <v>3620</v>
      </c>
      <c r="D3312" s="121" t="s">
        <v>258</v>
      </c>
      <c r="E3312" s="122">
        <v>112.78</v>
      </c>
      <c r="F3312" s="123">
        <f t="shared" si="1316"/>
        <v>135.97</v>
      </c>
      <c r="G3312" s="206"/>
      <c r="H3312" s="183"/>
      <c r="I3312" s="182">
        <f t="shared" si="1317"/>
        <v>0</v>
      </c>
      <c r="J3312" s="182">
        <f t="shared" si="1318"/>
        <v>0</v>
      </c>
      <c r="K3312" s="179"/>
      <c r="L3312" s="183">
        <f t="shared" si="1319"/>
        <v>0</v>
      </c>
      <c r="M3312" s="183">
        <f t="shared" si="1319"/>
        <v>0</v>
      </c>
      <c r="N3312" s="184">
        <f t="shared" si="1320"/>
        <v>0</v>
      </c>
      <c r="O3312" s="184">
        <f t="shared" si="1321"/>
        <v>0</v>
      </c>
      <c r="P3312" s="181"/>
      <c r="Q3312" s="199"/>
      <c r="R3312" s="197" t="str">
        <f t="shared" si="1322"/>
        <v/>
      </c>
      <c r="S3312" s="197" t="str">
        <f t="shared" si="1323"/>
        <v/>
      </c>
    </row>
    <row r="3313" spans="1:19" ht="25.5" hidden="1">
      <c r="A3313" s="200">
        <v>92325</v>
      </c>
      <c r="B3313" s="205" t="s">
        <v>230</v>
      </c>
      <c r="C3313" s="127" t="s">
        <v>3621</v>
      </c>
      <c r="D3313" s="121" t="s">
        <v>258</v>
      </c>
      <c r="E3313" s="122">
        <v>129.72</v>
      </c>
      <c r="F3313" s="123">
        <f t="shared" si="1316"/>
        <v>156.38999999999999</v>
      </c>
      <c r="G3313" s="206"/>
      <c r="H3313" s="183"/>
      <c r="I3313" s="182">
        <f t="shared" si="1317"/>
        <v>0</v>
      </c>
      <c r="J3313" s="182">
        <f t="shared" si="1318"/>
        <v>0</v>
      </c>
      <c r="K3313" s="179"/>
      <c r="L3313" s="183">
        <f t="shared" si="1319"/>
        <v>0</v>
      </c>
      <c r="M3313" s="183">
        <f t="shared" si="1319"/>
        <v>0</v>
      </c>
      <c r="N3313" s="184">
        <f t="shared" si="1320"/>
        <v>0</v>
      </c>
      <c r="O3313" s="184">
        <f t="shared" si="1321"/>
        <v>0</v>
      </c>
      <c r="P3313" s="181"/>
      <c r="Q3313" s="199"/>
      <c r="R3313" s="197" t="str">
        <f t="shared" si="1322"/>
        <v/>
      </c>
      <c r="S3313" s="197" t="str">
        <f t="shared" si="1323"/>
        <v/>
      </c>
    </row>
    <row r="3314" spans="1:19" ht="25.5" hidden="1">
      <c r="A3314" s="200">
        <v>97335</v>
      </c>
      <c r="B3314" s="205" t="s">
        <v>230</v>
      </c>
      <c r="C3314" s="127" t="s">
        <v>3622</v>
      </c>
      <c r="D3314" s="121" t="s">
        <v>258</v>
      </c>
      <c r="E3314" s="122">
        <v>48.89</v>
      </c>
      <c r="F3314" s="123">
        <f t="shared" si="1316"/>
        <v>58.94</v>
      </c>
      <c r="G3314" s="206"/>
      <c r="H3314" s="183"/>
      <c r="I3314" s="182">
        <f t="shared" si="1317"/>
        <v>0</v>
      </c>
      <c r="J3314" s="182">
        <f t="shared" si="1318"/>
        <v>0</v>
      </c>
      <c r="K3314" s="179"/>
      <c r="L3314" s="183">
        <f t="shared" si="1319"/>
        <v>0</v>
      </c>
      <c r="M3314" s="183">
        <f t="shared" si="1319"/>
        <v>0</v>
      </c>
      <c r="N3314" s="184">
        <f t="shared" si="1320"/>
        <v>0</v>
      </c>
      <c r="O3314" s="184">
        <f t="shared" si="1321"/>
        <v>0</v>
      </c>
      <c r="P3314" s="181"/>
      <c r="Q3314" s="199"/>
      <c r="R3314" s="197" t="str">
        <f t="shared" si="1322"/>
        <v/>
      </c>
      <c r="S3314" s="197" t="str">
        <f t="shared" si="1323"/>
        <v/>
      </c>
    </row>
    <row r="3315" spans="1:19" ht="25.5" hidden="1">
      <c r="A3315" s="200">
        <v>97336</v>
      </c>
      <c r="B3315" s="205" t="s">
        <v>230</v>
      </c>
      <c r="C3315" s="127" t="s">
        <v>3623</v>
      </c>
      <c r="D3315" s="121" t="s">
        <v>258</v>
      </c>
      <c r="E3315" s="122">
        <v>62.04</v>
      </c>
      <c r="F3315" s="123">
        <f t="shared" si="1316"/>
        <v>74.8</v>
      </c>
      <c r="G3315" s="206"/>
      <c r="H3315" s="183"/>
      <c r="I3315" s="182">
        <f t="shared" si="1317"/>
        <v>0</v>
      </c>
      <c r="J3315" s="182">
        <f t="shared" si="1318"/>
        <v>0</v>
      </c>
      <c r="K3315" s="179"/>
      <c r="L3315" s="183">
        <f t="shared" si="1319"/>
        <v>0</v>
      </c>
      <c r="M3315" s="183">
        <f t="shared" si="1319"/>
        <v>0</v>
      </c>
      <c r="N3315" s="184">
        <f t="shared" si="1320"/>
        <v>0</v>
      </c>
      <c r="O3315" s="184">
        <f t="shared" si="1321"/>
        <v>0</v>
      </c>
      <c r="P3315" s="181"/>
      <c r="Q3315" s="199"/>
      <c r="R3315" s="197" t="str">
        <f t="shared" si="1322"/>
        <v/>
      </c>
      <c r="S3315" s="197" t="str">
        <f t="shared" si="1323"/>
        <v/>
      </c>
    </row>
    <row r="3316" spans="1:19" ht="25.5" hidden="1">
      <c r="A3316" s="200">
        <v>97337</v>
      </c>
      <c r="B3316" s="205" t="s">
        <v>230</v>
      </c>
      <c r="C3316" s="127" t="s">
        <v>3624</v>
      </c>
      <c r="D3316" s="121" t="s">
        <v>258</v>
      </c>
      <c r="E3316" s="122">
        <v>92.98</v>
      </c>
      <c r="F3316" s="123">
        <f t="shared" si="1316"/>
        <v>112.1</v>
      </c>
      <c r="G3316" s="206"/>
      <c r="H3316" s="183"/>
      <c r="I3316" s="182">
        <f t="shared" si="1317"/>
        <v>0</v>
      </c>
      <c r="J3316" s="182">
        <f t="shared" si="1318"/>
        <v>0</v>
      </c>
      <c r="K3316" s="179"/>
      <c r="L3316" s="183">
        <f t="shared" si="1319"/>
        <v>0</v>
      </c>
      <c r="M3316" s="183">
        <f t="shared" si="1319"/>
        <v>0</v>
      </c>
      <c r="N3316" s="184">
        <f t="shared" si="1320"/>
        <v>0</v>
      </c>
      <c r="O3316" s="184">
        <f t="shared" si="1321"/>
        <v>0</v>
      </c>
      <c r="P3316" s="181"/>
      <c r="Q3316" s="199"/>
      <c r="R3316" s="197" t="str">
        <f t="shared" si="1322"/>
        <v/>
      </c>
      <c r="S3316" s="197" t="str">
        <f t="shared" si="1323"/>
        <v/>
      </c>
    </row>
    <row r="3317" spans="1:19" ht="25.5" hidden="1">
      <c r="A3317" s="200">
        <v>97338</v>
      </c>
      <c r="B3317" s="205" t="s">
        <v>230</v>
      </c>
      <c r="C3317" s="127" t="s">
        <v>3625</v>
      </c>
      <c r="D3317" s="121" t="s">
        <v>258</v>
      </c>
      <c r="E3317" s="122">
        <v>111.74</v>
      </c>
      <c r="F3317" s="123">
        <f t="shared" si="1316"/>
        <v>134.71</v>
      </c>
      <c r="G3317" s="206"/>
      <c r="H3317" s="183"/>
      <c r="I3317" s="182">
        <f t="shared" si="1317"/>
        <v>0</v>
      </c>
      <c r="J3317" s="182">
        <f t="shared" si="1318"/>
        <v>0</v>
      </c>
      <c r="K3317" s="179"/>
      <c r="L3317" s="183">
        <f t="shared" si="1319"/>
        <v>0</v>
      </c>
      <c r="M3317" s="183">
        <f t="shared" si="1319"/>
        <v>0</v>
      </c>
      <c r="N3317" s="184">
        <f t="shared" si="1320"/>
        <v>0</v>
      </c>
      <c r="O3317" s="184">
        <f t="shared" si="1321"/>
        <v>0</v>
      </c>
      <c r="P3317" s="181"/>
      <c r="Q3317" s="199"/>
      <c r="R3317" s="197" t="str">
        <f t="shared" si="1322"/>
        <v/>
      </c>
      <c r="S3317" s="197" t="str">
        <f t="shared" si="1323"/>
        <v/>
      </c>
    </row>
    <row r="3318" spans="1:19" ht="25.5" hidden="1">
      <c r="A3318" s="200">
        <v>97339</v>
      </c>
      <c r="B3318" s="205" t="s">
        <v>230</v>
      </c>
      <c r="C3318" s="127" t="s">
        <v>3626</v>
      </c>
      <c r="D3318" s="121" t="s">
        <v>258</v>
      </c>
      <c r="E3318" s="122">
        <v>120.31</v>
      </c>
      <c r="F3318" s="123">
        <f t="shared" si="1316"/>
        <v>145.05000000000001</v>
      </c>
      <c r="G3318" s="206"/>
      <c r="H3318" s="183"/>
      <c r="I3318" s="182">
        <f t="shared" si="1317"/>
        <v>0</v>
      </c>
      <c r="J3318" s="182">
        <f t="shared" si="1318"/>
        <v>0</v>
      </c>
      <c r="K3318" s="179"/>
      <c r="L3318" s="183">
        <f t="shared" si="1319"/>
        <v>0</v>
      </c>
      <c r="M3318" s="183">
        <f t="shared" si="1319"/>
        <v>0</v>
      </c>
      <c r="N3318" s="184">
        <f t="shared" si="1320"/>
        <v>0</v>
      </c>
      <c r="O3318" s="184">
        <f t="shared" si="1321"/>
        <v>0</v>
      </c>
      <c r="P3318" s="181"/>
      <c r="Q3318" s="199"/>
      <c r="R3318" s="197" t="str">
        <f t="shared" si="1322"/>
        <v/>
      </c>
      <c r="S3318" s="197" t="str">
        <f t="shared" si="1323"/>
        <v/>
      </c>
    </row>
    <row r="3319" spans="1:19" ht="25.5" hidden="1">
      <c r="A3319" s="200">
        <v>97340</v>
      </c>
      <c r="B3319" s="205" t="s">
        <v>230</v>
      </c>
      <c r="C3319" s="127" t="s">
        <v>3627</v>
      </c>
      <c r="D3319" s="121" t="s">
        <v>258</v>
      </c>
      <c r="E3319" s="122">
        <v>120.97</v>
      </c>
      <c r="F3319" s="123">
        <f t="shared" si="1316"/>
        <v>145.84</v>
      </c>
      <c r="G3319" s="206"/>
      <c r="H3319" s="183"/>
      <c r="I3319" s="182">
        <f t="shared" si="1317"/>
        <v>0</v>
      </c>
      <c r="J3319" s="182">
        <f t="shared" si="1318"/>
        <v>0</v>
      </c>
      <c r="K3319" s="179"/>
      <c r="L3319" s="183">
        <f t="shared" si="1319"/>
        <v>0</v>
      </c>
      <c r="M3319" s="183">
        <f t="shared" si="1319"/>
        <v>0</v>
      </c>
      <c r="N3319" s="184">
        <f t="shared" si="1320"/>
        <v>0</v>
      </c>
      <c r="O3319" s="184">
        <f t="shared" si="1321"/>
        <v>0</v>
      </c>
      <c r="P3319" s="181"/>
      <c r="Q3319" s="199"/>
      <c r="R3319" s="197" t="str">
        <f t="shared" si="1322"/>
        <v/>
      </c>
      <c r="S3319" s="197" t="str">
        <f t="shared" si="1323"/>
        <v/>
      </c>
    </row>
    <row r="3320" spans="1:19" ht="25.5" hidden="1">
      <c r="A3320" s="200">
        <v>97341</v>
      </c>
      <c r="B3320" s="205" t="s">
        <v>230</v>
      </c>
      <c r="C3320" s="127" t="s">
        <v>3628</v>
      </c>
      <c r="D3320" s="121" t="s">
        <v>258</v>
      </c>
      <c r="E3320" s="122">
        <v>33.950000000000003</v>
      </c>
      <c r="F3320" s="123">
        <f t="shared" si="1316"/>
        <v>40.93</v>
      </c>
      <c r="G3320" s="206"/>
      <c r="H3320" s="183"/>
      <c r="I3320" s="182">
        <f t="shared" si="1317"/>
        <v>0</v>
      </c>
      <c r="J3320" s="182">
        <f t="shared" si="1318"/>
        <v>0</v>
      </c>
      <c r="K3320" s="179"/>
      <c r="L3320" s="183">
        <f t="shared" si="1319"/>
        <v>0</v>
      </c>
      <c r="M3320" s="183">
        <f t="shared" si="1319"/>
        <v>0</v>
      </c>
      <c r="N3320" s="184">
        <f t="shared" si="1320"/>
        <v>0</v>
      </c>
      <c r="O3320" s="184">
        <f t="shared" si="1321"/>
        <v>0</v>
      </c>
      <c r="P3320" s="181"/>
      <c r="Q3320" s="199"/>
      <c r="R3320" s="197" t="str">
        <f t="shared" si="1322"/>
        <v/>
      </c>
      <c r="S3320" s="197" t="str">
        <f t="shared" si="1323"/>
        <v/>
      </c>
    </row>
    <row r="3321" spans="1:19" ht="25.5" hidden="1">
      <c r="A3321" s="200">
        <v>97342</v>
      </c>
      <c r="B3321" s="205" t="s">
        <v>230</v>
      </c>
      <c r="C3321" s="127" t="s">
        <v>3629</v>
      </c>
      <c r="D3321" s="121" t="s">
        <v>258</v>
      </c>
      <c r="E3321" s="122">
        <v>52.66</v>
      </c>
      <c r="F3321" s="123">
        <f t="shared" si="1316"/>
        <v>63.49</v>
      </c>
      <c r="G3321" s="206"/>
      <c r="H3321" s="183"/>
      <c r="I3321" s="182">
        <f t="shared" si="1317"/>
        <v>0</v>
      </c>
      <c r="J3321" s="182">
        <f t="shared" si="1318"/>
        <v>0</v>
      </c>
      <c r="K3321" s="179"/>
      <c r="L3321" s="183">
        <f t="shared" si="1319"/>
        <v>0</v>
      </c>
      <c r="M3321" s="183">
        <f t="shared" si="1319"/>
        <v>0</v>
      </c>
      <c r="N3321" s="184">
        <f t="shared" si="1320"/>
        <v>0</v>
      </c>
      <c r="O3321" s="184">
        <f t="shared" si="1321"/>
        <v>0</v>
      </c>
      <c r="P3321" s="181"/>
      <c r="Q3321" s="199"/>
      <c r="R3321" s="197" t="str">
        <f t="shared" si="1322"/>
        <v/>
      </c>
      <c r="S3321" s="197" t="str">
        <f t="shared" si="1323"/>
        <v/>
      </c>
    </row>
    <row r="3322" spans="1:19" ht="25.5" hidden="1">
      <c r="A3322" s="200">
        <v>97343</v>
      </c>
      <c r="B3322" s="205" t="s">
        <v>230</v>
      </c>
      <c r="C3322" s="127" t="s">
        <v>3630</v>
      </c>
      <c r="D3322" s="121" t="s">
        <v>258</v>
      </c>
      <c r="E3322" s="122">
        <v>66.099999999999994</v>
      </c>
      <c r="F3322" s="123">
        <f t="shared" si="1316"/>
        <v>79.69</v>
      </c>
      <c r="G3322" s="206"/>
      <c r="H3322" s="183"/>
      <c r="I3322" s="182">
        <f t="shared" si="1317"/>
        <v>0</v>
      </c>
      <c r="J3322" s="182">
        <f t="shared" si="1318"/>
        <v>0</v>
      </c>
      <c r="K3322" s="179"/>
      <c r="L3322" s="183">
        <f t="shared" si="1319"/>
        <v>0</v>
      </c>
      <c r="M3322" s="183">
        <f t="shared" si="1319"/>
        <v>0</v>
      </c>
      <c r="N3322" s="184">
        <f t="shared" si="1320"/>
        <v>0</v>
      </c>
      <c r="O3322" s="184">
        <f t="shared" si="1321"/>
        <v>0</v>
      </c>
      <c r="P3322" s="181"/>
      <c r="Q3322" s="199"/>
      <c r="R3322" s="197" t="str">
        <f t="shared" si="1322"/>
        <v/>
      </c>
      <c r="S3322" s="197" t="str">
        <f t="shared" si="1323"/>
        <v/>
      </c>
    </row>
    <row r="3323" spans="1:19" ht="25.5" hidden="1">
      <c r="A3323" s="200">
        <v>97344</v>
      </c>
      <c r="B3323" s="205" t="s">
        <v>230</v>
      </c>
      <c r="C3323" s="127" t="s">
        <v>3631</v>
      </c>
      <c r="D3323" s="121" t="s">
        <v>258</v>
      </c>
      <c r="E3323" s="122">
        <v>42.25</v>
      </c>
      <c r="F3323" s="123">
        <f t="shared" si="1316"/>
        <v>50.94</v>
      </c>
      <c r="G3323" s="206"/>
      <c r="H3323" s="183"/>
      <c r="I3323" s="182">
        <f t="shared" si="1317"/>
        <v>0</v>
      </c>
      <c r="J3323" s="182">
        <f t="shared" si="1318"/>
        <v>0</v>
      </c>
      <c r="K3323" s="179"/>
      <c r="L3323" s="183">
        <f t="shared" si="1319"/>
        <v>0</v>
      </c>
      <c r="M3323" s="183">
        <f t="shared" si="1319"/>
        <v>0</v>
      </c>
      <c r="N3323" s="184">
        <f t="shared" si="1320"/>
        <v>0</v>
      </c>
      <c r="O3323" s="184">
        <f t="shared" si="1321"/>
        <v>0</v>
      </c>
      <c r="P3323" s="181"/>
      <c r="Q3323" s="199"/>
      <c r="R3323" s="197" t="str">
        <f t="shared" si="1322"/>
        <v/>
      </c>
      <c r="S3323" s="197" t="str">
        <f t="shared" si="1323"/>
        <v/>
      </c>
    </row>
    <row r="3324" spans="1:19" ht="25.5" hidden="1">
      <c r="A3324" s="200">
        <v>97345</v>
      </c>
      <c r="B3324" s="205" t="s">
        <v>230</v>
      </c>
      <c r="C3324" s="127" t="s">
        <v>3632</v>
      </c>
      <c r="D3324" s="121" t="s">
        <v>258</v>
      </c>
      <c r="E3324" s="122">
        <v>66.92</v>
      </c>
      <c r="F3324" s="123">
        <f t="shared" si="1316"/>
        <v>80.680000000000007</v>
      </c>
      <c r="G3324" s="206"/>
      <c r="H3324" s="183"/>
      <c r="I3324" s="182">
        <f t="shared" si="1317"/>
        <v>0</v>
      </c>
      <c r="J3324" s="182">
        <f t="shared" si="1318"/>
        <v>0</v>
      </c>
      <c r="K3324" s="179"/>
      <c r="L3324" s="183">
        <f t="shared" si="1319"/>
        <v>0</v>
      </c>
      <c r="M3324" s="183">
        <f t="shared" si="1319"/>
        <v>0</v>
      </c>
      <c r="N3324" s="184">
        <f t="shared" si="1320"/>
        <v>0</v>
      </c>
      <c r="O3324" s="184">
        <f t="shared" si="1321"/>
        <v>0</v>
      </c>
      <c r="P3324" s="181"/>
      <c r="Q3324" s="199"/>
      <c r="R3324" s="197" t="str">
        <f t="shared" si="1322"/>
        <v/>
      </c>
      <c r="S3324" s="197" t="str">
        <f t="shared" si="1323"/>
        <v/>
      </c>
    </row>
    <row r="3325" spans="1:19" ht="25.5" hidden="1">
      <c r="A3325" s="200">
        <v>97346</v>
      </c>
      <c r="B3325" s="205" t="s">
        <v>230</v>
      </c>
      <c r="C3325" s="127" t="s">
        <v>3633</v>
      </c>
      <c r="D3325" s="121" t="s">
        <v>258</v>
      </c>
      <c r="E3325" s="122">
        <v>85.54</v>
      </c>
      <c r="F3325" s="123">
        <f t="shared" si="1316"/>
        <v>103.13</v>
      </c>
      <c r="G3325" s="206"/>
      <c r="H3325" s="183"/>
      <c r="I3325" s="182">
        <f t="shared" si="1317"/>
        <v>0</v>
      </c>
      <c r="J3325" s="182">
        <f t="shared" si="1318"/>
        <v>0</v>
      </c>
      <c r="K3325" s="179"/>
      <c r="L3325" s="183">
        <f t="shared" si="1319"/>
        <v>0</v>
      </c>
      <c r="M3325" s="183">
        <f t="shared" si="1319"/>
        <v>0</v>
      </c>
      <c r="N3325" s="184">
        <f t="shared" si="1320"/>
        <v>0</v>
      </c>
      <c r="O3325" s="184">
        <f t="shared" si="1321"/>
        <v>0</v>
      </c>
      <c r="P3325" s="181"/>
      <c r="Q3325" s="199"/>
      <c r="R3325" s="197" t="str">
        <f t="shared" si="1322"/>
        <v/>
      </c>
      <c r="S3325" s="197" t="str">
        <f t="shared" si="1323"/>
        <v/>
      </c>
    </row>
    <row r="3326" spans="1:19" ht="25.5" hidden="1">
      <c r="A3326" s="200">
        <v>97347</v>
      </c>
      <c r="B3326" s="205" t="s">
        <v>230</v>
      </c>
      <c r="C3326" s="127" t="s">
        <v>3634</v>
      </c>
      <c r="D3326" s="121" t="s">
        <v>258</v>
      </c>
      <c r="E3326" s="122">
        <v>58.77</v>
      </c>
      <c r="F3326" s="123">
        <f t="shared" si="1316"/>
        <v>70.849999999999994</v>
      </c>
      <c r="G3326" s="206"/>
      <c r="H3326" s="183"/>
      <c r="I3326" s="182">
        <f t="shared" si="1317"/>
        <v>0</v>
      </c>
      <c r="J3326" s="182">
        <f t="shared" si="1318"/>
        <v>0</v>
      </c>
      <c r="K3326" s="179"/>
      <c r="L3326" s="183">
        <f t="shared" si="1319"/>
        <v>0</v>
      </c>
      <c r="M3326" s="183">
        <f t="shared" si="1319"/>
        <v>0</v>
      </c>
      <c r="N3326" s="184">
        <f t="shared" si="1320"/>
        <v>0</v>
      </c>
      <c r="O3326" s="184">
        <f t="shared" si="1321"/>
        <v>0</v>
      </c>
      <c r="P3326" s="181"/>
      <c r="Q3326" s="199"/>
      <c r="R3326" s="197" t="str">
        <f t="shared" si="1322"/>
        <v/>
      </c>
      <c r="S3326" s="197" t="str">
        <f t="shared" si="1323"/>
        <v/>
      </c>
    </row>
    <row r="3327" spans="1:19" ht="25.5" hidden="1">
      <c r="A3327" s="200">
        <v>97348</v>
      </c>
      <c r="B3327" s="205" t="s">
        <v>230</v>
      </c>
      <c r="C3327" s="127" t="s">
        <v>3635</v>
      </c>
      <c r="D3327" s="121" t="s">
        <v>258</v>
      </c>
      <c r="E3327" s="122">
        <v>81.08</v>
      </c>
      <c r="F3327" s="123">
        <f t="shared" si="1316"/>
        <v>97.75</v>
      </c>
      <c r="G3327" s="206"/>
      <c r="H3327" s="183"/>
      <c r="I3327" s="182">
        <f t="shared" si="1317"/>
        <v>0</v>
      </c>
      <c r="J3327" s="182">
        <f t="shared" si="1318"/>
        <v>0</v>
      </c>
      <c r="K3327" s="179"/>
      <c r="L3327" s="183">
        <f t="shared" si="1319"/>
        <v>0</v>
      </c>
      <c r="M3327" s="183">
        <f t="shared" si="1319"/>
        <v>0</v>
      </c>
      <c r="N3327" s="184">
        <f t="shared" si="1320"/>
        <v>0</v>
      </c>
      <c r="O3327" s="184">
        <f t="shared" si="1321"/>
        <v>0</v>
      </c>
      <c r="P3327" s="181"/>
      <c r="Q3327" s="199"/>
      <c r="R3327" s="197" t="str">
        <f t="shared" si="1322"/>
        <v/>
      </c>
      <c r="S3327" s="197" t="str">
        <f t="shared" si="1323"/>
        <v/>
      </c>
    </row>
    <row r="3328" spans="1:19" ht="25.5" hidden="1">
      <c r="A3328" s="200">
        <v>97349</v>
      </c>
      <c r="B3328" s="205" t="s">
        <v>230</v>
      </c>
      <c r="C3328" s="127" t="s">
        <v>3636</v>
      </c>
      <c r="D3328" s="121" t="s">
        <v>258</v>
      </c>
      <c r="E3328" s="122">
        <v>116.68</v>
      </c>
      <c r="F3328" s="123">
        <f t="shared" si="1316"/>
        <v>140.66999999999999</v>
      </c>
      <c r="G3328" s="206"/>
      <c r="H3328" s="183"/>
      <c r="I3328" s="182">
        <f t="shared" si="1317"/>
        <v>0</v>
      </c>
      <c r="J3328" s="182">
        <f t="shared" si="1318"/>
        <v>0</v>
      </c>
      <c r="K3328" s="179"/>
      <c r="L3328" s="183">
        <f t="shared" si="1319"/>
        <v>0</v>
      </c>
      <c r="M3328" s="183">
        <f t="shared" si="1319"/>
        <v>0</v>
      </c>
      <c r="N3328" s="184">
        <f t="shared" si="1320"/>
        <v>0</v>
      </c>
      <c r="O3328" s="184">
        <f t="shared" si="1321"/>
        <v>0</v>
      </c>
      <c r="P3328" s="181"/>
      <c r="Q3328" s="199"/>
      <c r="R3328" s="197" t="str">
        <f t="shared" si="1322"/>
        <v/>
      </c>
      <c r="S3328" s="197" t="str">
        <f t="shared" si="1323"/>
        <v/>
      </c>
    </row>
    <row r="3329" spans="1:19" ht="25.5" hidden="1">
      <c r="A3329" s="200">
        <v>97350</v>
      </c>
      <c r="B3329" s="205" t="s">
        <v>230</v>
      </c>
      <c r="C3329" s="127" t="s">
        <v>3637</v>
      </c>
      <c r="D3329" s="121" t="s">
        <v>258</v>
      </c>
      <c r="E3329" s="122">
        <v>141.63</v>
      </c>
      <c r="F3329" s="123">
        <f t="shared" si="1316"/>
        <v>170.75</v>
      </c>
      <c r="G3329" s="206"/>
      <c r="H3329" s="183"/>
      <c r="I3329" s="182">
        <f t="shared" si="1317"/>
        <v>0</v>
      </c>
      <c r="J3329" s="182">
        <f t="shared" si="1318"/>
        <v>0</v>
      </c>
      <c r="K3329" s="179"/>
      <c r="L3329" s="183">
        <f t="shared" si="1319"/>
        <v>0</v>
      </c>
      <c r="M3329" s="183">
        <f t="shared" si="1319"/>
        <v>0</v>
      </c>
      <c r="N3329" s="184">
        <f t="shared" si="1320"/>
        <v>0</v>
      </c>
      <c r="O3329" s="184">
        <f t="shared" si="1321"/>
        <v>0</v>
      </c>
      <c r="P3329" s="181"/>
      <c r="Q3329" s="199"/>
      <c r="R3329" s="197" t="str">
        <f t="shared" si="1322"/>
        <v/>
      </c>
      <c r="S3329" s="197" t="str">
        <f t="shared" si="1323"/>
        <v/>
      </c>
    </row>
    <row r="3330" spans="1:19" ht="25.5" hidden="1">
      <c r="A3330" s="200">
        <v>97351</v>
      </c>
      <c r="B3330" s="205" t="s">
        <v>230</v>
      </c>
      <c r="C3330" s="127" t="s">
        <v>3638</v>
      </c>
      <c r="D3330" s="121" t="s">
        <v>258</v>
      </c>
      <c r="E3330" s="122">
        <v>195.7</v>
      </c>
      <c r="F3330" s="123">
        <f t="shared" si="1316"/>
        <v>235.94</v>
      </c>
      <c r="G3330" s="206"/>
      <c r="H3330" s="183"/>
      <c r="I3330" s="182">
        <f t="shared" si="1317"/>
        <v>0</v>
      </c>
      <c r="J3330" s="182">
        <f t="shared" si="1318"/>
        <v>0</v>
      </c>
      <c r="K3330" s="179"/>
      <c r="L3330" s="183">
        <f t="shared" si="1319"/>
        <v>0</v>
      </c>
      <c r="M3330" s="183">
        <f t="shared" si="1319"/>
        <v>0</v>
      </c>
      <c r="N3330" s="184">
        <f t="shared" si="1320"/>
        <v>0</v>
      </c>
      <c r="O3330" s="184">
        <f t="shared" si="1321"/>
        <v>0</v>
      </c>
      <c r="P3330" s="181"/>
      <c r="Q3330" s="199"/>
      <c r="R3330" s="197" t="str">
        <f t="shared" si="1322"/>
        <v/>
      </c>
      <c r="S3330" s="197" t="str">
        <f t="shared" si="1323"/>
        <v/>
      </c>
    </row>
    <row r="3331" spans="1:19" ht="25.5" hidden="1">
      <c r="A3331" s="200">
        <v>97352</v>
      </c>
      <c r="B3331" s="205" t="s">
        <v>230</v>
      </c>
      <c r="C3331" s="127" t="s">
        <v>3639</v>
      </c>
      <c r="D3331" s="121" t="s">
        <v>258</v>
      </c>
      <c r="E3331" s="122">
        <v>253.49</v>
      </c>
      <c r="F3331" s="123">
        <f t="shared" si="1316"/>
        <v>305.61</v>
      </c>
      <c r="G3331" s="206"/>
      <c r="H3331" s="183"/>
      <c r="I3331" s="182">
        <f t="shared" si="1317"/>
        <v>0</v>
      </c>
      <c r="J3331" s="182">
        <f t="shared" si="1318"/>
        <v>0</v>
      </c>
      <c r="K3331" s="179"/>
      <c r="L3331" s="183">
        <f t="shared" si="1319"/>
        <v>0</v>
      </c>
      <c r="M3331" s="183">
        <f t="shared" si="1319"/>
        <v>0</v>
      </c>
      <c r="N3331" s="184">
        <f t="shared" si="1320"/>
        <v>0</v>
      </c>
      <c r="O3331" s="184">
        <f t="shared" si="1321"/>
        <v>0</v>
      </c>
      <c r="P3331" s="181"/>
      <c r="Q3331" s="199"/>
      <c r="R3331" s="197" t="str">
        <f t="shared" si="1322"/>
        <v/>
      </c>
      <c r="S3331" s="197" t="str">
        <f t="shared" si="1323"/>
        <v/>
      </c>
    </row>
    <row r="3332" spans="1:19" ht="25.5" hidden="1">
      <c r="A3332" s="200">
        <v>97353</v>
      </c>
      <c r="B3332" s="205" t="s">
        <v>230</v>
      </c>
      <c r="C3332" s="127" t="s">
        <v>3640</v>
      </c>
      <c r="D3332" s="121" t="s">
        <v>258</v>
      </c>
      <c r="E3332" s="122">
        <v>39.799999999999997</v>
      </c>
      <c r="F3332" s="123">
        <f t="shared" si="1316"/>
        <v>47.98</v>
      </c>
      <c r="G3332" s="206"/>
      <c r="H3332" s="183"/>
      <c r="I3332" s="182">
        <f t="shared" si="1317"/>
        <v>0</v>
      </c>
      <c r="J3332" s="182">
        <f t="shared" si="1318"/>
        <v>0</v>
      </c>
      <c r="K3332" s="179"/>
      <c r="L3332" s="183">
        <f t="shared" si="1319"/>
        <v>0</v>
      </c>
      <c r="M3332" s="183">
        <f t="shared" si="1319"/>
        <v>0</v>
      </c>
      <c r="N3332" s="184">
        <f t="shared" si="1320"/>
        <v>0</v>
      </c>
      <c r="O3332" s="184">
        <f t="shared" si="1321"/>
        <v>0</v>
      </c>
      <c r="P3332" s="181"/>
      <c r="Q3332" s="199"/>
      <c r="R3332" s="197" t="str">
        <f t="shared" si="1322"/>
        <v/>
      </c>
      <c r="S3332" s="197" t="str">
        <f t="shared" si="1323"/>
        <v/>
      </c>
    </row>
    <row r="3333" spans="1:19" ht="25.5" hidden="1">
      <c r="A3333" s="200">
        <v>97354</v>
      </c>
      <c r="B3333" s="205" t="s">
        <v>230</v>
      </c>
      <c r="C3333" s="127" t="s">
        <v>3641</v>
      </c>
      <c r="D3333" s="121" t="s">
        <v>258</v>
      </c>
      <c r="E3333" s="122">
        <v>62.54</v>
      </c>
      <c r="F3333" s="123">
        <f t="shared" si="1316"/>
        <v>75.400000000000006</v>
      </c>
      <c r="G3333" s="206"/>
      <c r="H3333" s="183"/>
      <c r="I3333" s="182">
        <f t="shared" si="1317"/>
        <v>0</v>
      </c>
      <c r="J3333" s="182">
        <f t="shared" si="1318"/>
        <v>0</v>
      </c>
      <c r="K3333" s="179"/>
      <c r="L3333" s="183">
        <f t="shared" si="1319"/>
        <v>0</v>
      </c>
      <c r="M3333" s="183">
        <f t="shared" si="1319"/>
        <v>0</v>
      </c>
      <c r="N3333" s="184">
        <f t="shared" si="1320"/>
        <v>0</v>
      </c>
      <c r="O3333" s="184">
        <f t="shared" si="1321"/>
        <v>0</v>
      </c>
      <c r="P3333" s="181"/>
      <c r="Q3333" s="199"/>
      <c r="R3333" s="197" t="str">
        <f t="shared" si="1322"/>
        <v/>
      </c>
      <c r="S3333" s="197" t="str">
        <f t="shared" si="1323"/>
        <v/>
      </c>
    </row>
    <row r="3334" spans="1:19" ht="25.5" hidden="1">
      <c r="A3334" s="200">
        <v>97355</v>
      </c>
      <c r="B3334" s="205" t="s">
        <v>230</v>
      </c>
      <c r="C3334" s="127" t="s">
        <v>3642</v>
      </c>
      <c r="D3334" s="121" t="s">
        <v>258</v>
      </c>
      <c r="E3334" s="122">
        <v>85.14</v>
      </c>
      <c r="F3334" s="123">
        <f t="shared" si="1316"/>
        <v>102.64</v>
      </c>
      <c r="G3334" s="206"/>
      <c r="H3334" s="183"/>
      <c r="I3334" s="182">
        <f t="shared" si="1317"/>
        <v>0</v>
      </c>
      <c r="J3334" s="182">
        <f t="shared" si="1318"/>
        <v>0</v>
      </c>
      <c r="K3334" s="179"/>
      <c r="L3334" s="183">
        <f t="shared" si="1319"/>
        <v>0</v>
      </c>
      <c r="M3334" s="183">
        <f t="shared" si="1319"/>
        <v>0</v>
      </c>
      <c r="N3334" s="184">
        <f t="shared" si="1320"/>
        <v>0</v>
      </c>
      <c r="O3334" s="184">
        <f t="shared" si="1321"/>
        <v>0</v>
      </c>
      <c r="P3334" s="181"/>
      <c r="Q3334" s="199"/>
      <c r="R3334" s="197" t="str">
        <f t="shared" si="1322"/>
        <v/>
      </c>
      <c r="S3334" s="197" t="str">
        <f t="shared" si="1323"/>
        <v/>
      </c>
    </row>
    <row r="3335" spans="1:19" ht="25.5" hidden="1">
      <c r="A3335" s="200">
        <v>97356</v>
      </c>
      <c r="B3335" s="205" t="s">
        <v>230</v>
      </c>
      <c r="C3335" s="127" t="s">
        <v>3643</v>
      </c>
      <c r="D3335" s="121" t="s">
        <v>258</v>
      </c>
      <c r="E3335" s="122">
        <v>48.1</v>
      </c>
      <c r="F3335" s="123">
        <f t="shared" si="1316"/>
        <v>57.99</v>
      </c>
      <c r="G3335" s="206"/>
      <c r="H3335" s="183"/>
      <c r="I3335" s="182">
        <f t="shared" si="1317"/>
        <v>0</v>
      </c>
      <c r="J3335" s="182">
        <f t="shared" si="1318"/>
        <v>0</v>
      </c>
      <c r="K3335" s="179"/>
      <c r="L3335" s="183">
        <f t="shared" si="1319"/>
        <v>0</v>
      </c>
      <c r="M3335" s="183">
        <f t="shared" si="1319"/>
        <v>0</v>
      </c>
      <c r="N3335" s="184">
        <f t="shared" si="1320"/>
        <v>0</v>
      </c>
      <c r="O3335" s="184">
        <f t="shared" si="1321"/>
        <v>0</v>
      </c>
      <c r="P3335" s="181"/>
      <c r="Q3335" s="199"/>
      <c r="R3335" s="197" t="str">
        <f t="shared" si="1322"/>
        <v/>
      </c>
      <c r="S3335" s="197" t="str">
        <f t="shared" si="1323"/>
        <v/>
      </c>
    </row>
    <row r="3336" spans="1:19" ht="25.5" hidden="1">
      <c r="A3336" s="200">
        <v>97357</v>
      </c>
      <c r="B3336" s="205" t="s">
        <v>230</v>
      </c>
      <c r="C3336" s="127" t="s">
        <v>3644</v>
      </c>
      <c r="D3336" s="121" t="s">
        <v>258</v>
      </c>
      <c r="E3336" s="122">
        <v>76.8</v>
      </c>
      <c r="F3336" s="123">
        <f t="shared" si="1316"/>
        <v>92.59</v>
      </c>
      <c r="G3336" s="206"/>
      <c r="H3336" s="183"/>
      <c r="I3336" s="182">
        <f t="shared" si="1317"/>
        <v>0</v>
      </c>
      <c r="J3336" s="182">
        <f t="shared" si="1318"/>
        <v>0</v>
      </c>
      <c r="K3336" s="179"/>
      <c r="L3336" s="183">
        <f t="shared" si="1319"/>
        <v>0</v>
      </c>
      <c r="M3336" s="183">
        <f t="shared" si="1319"/>
        <v>0</v>
      </c>
      <c r="N3336" s="184">
        <f t="shared" si="1320"/>
        <v>0</v>
      </c>
      <c r="O3336" s="184">
        <f t="shared" si="1321"/>
        <v>0</v>
      </c>
      <c r="P3336" s="181"/>
      <c r="Q3336" s="199"/>
      <c r="R3336" s="197" t="str">
        <f t="shared" si="1322"/>
        <v/>
      </c>
      <c r="S3336" s="197" t="str">
        <f t="shared" si="1323"/>
        <v/>
      </c>
    </row>
    <row r="3337" spans="1:19" ht="25.5" hidden="1">
      <c r="A3337" s="200">
        <v>97358</v>
      </c>
      <c r="B3337" s="205" t="s">
        <v>230</v>
      </c>
      <c r="C3337" s="127" t="s">
        <v>3645</v>
      </c>
      <c r="D3337" s="121" t="s">
        <v>258</v>
      </c>
      <c r="E3337" s="122">
        <v>104.58</v>
      </c>
      <c r="F3337" s="123">
        <f t="shared" si="1316"/>
        <v>126.08</v>
      </c>
      <c r="G3337" s="206"/>
      <c r="H3337" s="183"/>
      <c r="I3337" s="182">
        <f t="shared" si="1317"/>
        <v>0</v>
      </c>
      <c r="J3337" s="182">
        <f t="shared" si="1318"/>
        <v>0</v>
      </c>
      <c r="K3337" s="179"/>
      <c r="L3337" s="183">
        <f t="shared" si="1319"/>
        <v>0</v>
      </c>
      <c r="M3337" s="183">
        <f t="shared" si="1319"/>
        <v>0</v>
      </c>
      <c r="N3337" s="184">
        <f t="shared" si="1320"/>
        <v>0</v>
      </c>
      <c r="O3337" s="184">
        <f t="shared" si="1321"/>
        <v>0</v>
      </c>
      <c r="P3337" s="181"/>
      <c r="Q3337" s="199"/>
      <c r="R3337" s="197" t="str">
        <f t="shared" si="1322"/>
        <v/>
      </c>
      <c r="S3337" s="197" t="str">
        <f t="shared" si="1323"/>
        <v/>
      </c>
    </row>
    <row r="3338" spans="1:19" hidden="1">
      <c r="A3338" s="200" t="s">
        <v>3646</v>
      </c>
      <c r="B3338" s="205"/>
      <c r="C3338" s="127" t="s">
        <v>3647</v>
      </c>
      <c r="D3338" s="121"/>
      <c r="E3338" s="122"/>
      <c r="F3338" s="123"/>
      <c r="G3338" s="253"/>
      <c r="H3338" s="253"/>
      <c r="I3338" s="254"/>
      <c r="J3338" s="255"/>
      <c r="K3338" s="179"/>
      <c r="L3338" s="253"/>
      <c r="M3338" s="253"/>
      <c r="N3338" s="254"/>
      <c r="O3338" s="255"/>
      <c r="P3338" s="181"/>
      <c r="Q3338" s="198" t="str">
        <f>IF(OR(SUM(J3339:J3416)&gt;0,SUM(O3339:O3416)&gt;0),"xx","")</f>
        <v/>
      </c>
      <c r="R3338" s="197" t="str">
        <f t="shared" si="1322"/>
        <v/>
      </c>
      <c r="S3338" s="197" t="str">
        <f t="shared" si="1323"/>
        <v/>
      </c>
    </row>
    <row r="3339" spans="1:19" ht="25.5" hidden="1">
      <c r="A3339" s="200">
        <v>92287</v>
      </c>
      <c r="B3339" s="205" t="s">
        <v>230</v>
      </c>
      <c r="C3339" s="127" t="s">
        <v>3648</v>
      </c>
      <c r="D3339" s="121" t="s">
        <v>274</v>
      </c>
      <c r="E3339" s="122">
        <v>11.79</v>
      </c>
      <c r="F3339" s="123">
        <f t="shared" ref="F3339:F3402" si="1324">IF(E3339=0,0,ROUND(E3339*(1+E$10)*(1-E$11),2))</f>
        <v>14.21</v>
      </c>
      <c r="G3339" s="206"/>
      <c r="H3339" s="183"/>
      <c r="I3339" s="182">
        <f t="shared" ref="I3339:I3402" si="1325">IF(ISBLANK(E3339),0,ROUND(F3339*G3339,2))</f>
        <v>0</v>
      </c>
      <c r="J3339" s="182">
        <f t="shared" ref="J3339:J3402" si="1326">IF(ISBLANK(G3339),0,ROUND(G3339*H3339,2))</f>
        <v>0</v>
      </c>
      <c r="K3339" s="179"/>
      <c r="L3339" s="183">
        <f t="shared" ref="L3339:M3402" si="1327">G3339</f>
        <v>0</v>
      </c>
      <c r="M3339" s="183">
        <f t="shared" si="1327"/>
        <v>0</v>
      </c>
      <c r="N3339" s="184">
        <f t="shared" ref="N3339:N3402" si="1328">IF(ISBLANK(E3339),0,ROUND(F3339*L3339,2))</f>
        <v>0</v>
      </c>
      <c r="O3339" s="184">
        <f t="shared" ref="O3339:O3402" si="1329">IF(ISBLANK(L3339),0,ROUND(L3339*M3339,2))</f>
        <v>0</v>
      </c>
      <c r="P3339" s="181"/>
      <c r="Q3339" s="199"/>
      <c r="R3339" s="197" t="str">
        <f t="shared" si="1322"/>
        <v/>
      </c>
      <c r="S3339" s="197" t="str">
        <f t="shared" si="1323"/>
        <v/>
      </c>
    </row>
    <row r="3340" spans="1:19" ht="25.5" hidden="1">
      <c r="A3340" s="200">
        <v>92288</v>
      </c>
      <c r="B3340" s="205" t="s">
        <v>230</v>
      </c>
      <c r="C3340" s="127" t="s">
        <v>3649</v>
      </c>
      <c r="D3340" s="121" t="s">
        <v>274</v>
      </c>
      <c r="E3340" s="122">
        <v>17.86</v>
      </c>
      <c r="F3340" s="123">
        <f t="shared" si="1324"/>
        <v>21.53</v>
      </c>
      <c r="G3340" s="206"/>
      <c r="H3340" s="183"/>
      <c r="I3340" s="182">
        <f t="shared" si="1325"/>
        <v>0</v>
      </c>
      <c r="J3340" s="182">
        <f t="shared" si="1326"/>
        <v>0</v>
      </c>
      <c r="K3340" s="179"/>
      <c r="L3340" s="183">
        <f t="shared" si="1327"/>
        <v>0</v>
      </c>
      <c r="M3340" s="183">
        <f t="shared" si="1327"/>
        <v>0</v>
      </c>
      <c r="N3340" s="184">
        <f t="shared" si="1328"/>
        <v>0</v>
      </c>
      <c r="O3340" s="184">
        <f t="shared" si="1329"/>
        <v>0</v>
      </c>
      <c r="P3340" s="181"/>
      <c r="Q3340" s="199"/>
      <c r="R3340" s="197" t="str">
        <f t="shared" si="1322"/>
        <v/>
      </c>
      <c r="S3340" s="197" t="str">
        <f t="shared" si="1323"/>
        <v/>
      </c>
    </row>
    <row r="3341" spans="1:19" ht="25.5" hidden="1">
      <c r="A3341" s="200">
        <v>92289</v>
      </c>
      <c r="B3341" s="205" t="s">
        <v>230</v>
      </c>
      <c r="C3341" s="127" t="s">
        <v>3650</v>
      </c>
      <c r="D3341" s="121" t="s">
        <v>274</v>
      </c>
      <c r="E3341" s="122">
        <v>30.65</v>
      </c>
      <c r="F3341" s="123">
        <f t="shared" si="1324"/>
        <v>36.950000000000003</v>
      </c>
      <c r="G3341" s="206"/>
      <c r="H3341" s="183"/>
      <c r="I3341" s="182">
        <f t="shared" si="1325"/>
        <v>0</v>
      </c>
      <c r="J3341" s="182">
        <f t="shared" si="1326"/>
        <v>0</v>
      </c>
      <c r="K3341" s="179"/>
      <c r="L3341" s="183">
        <f t="shared" si="1327"/>
        <v>0</v>
      </c>
      <c r="M3341" s="183">
        <f t="shared" si="1327"/>
        <v>0</v>
      </c>
      <c r="N3341" s="184">
        <f t="shared" si="1328"/>
        <v>0</v>
      </c>
      <c r="O3341" s="184">
        <f t="shared" si="1329"/>
        <v>0</v>
      </c>
      <c r="P3341" s="181"/>
      <c r="Q3341" s="199"/>
      <c r="R3341" s="197" t="str">
        <f t="shared" si="1322"/>
        <v/>
      </c>
      <c r="S3341" s="197" t="str">
        <f t="shared" si="1323"/>
        <v/>
      </c>
    </row>
    <row r="3342" spans="1:19" ht="25.5" hidden="1">
      <c r="A3342" s="200">
        <v>92290</v>
      </c>
      <c r="B3342" s="205" t="s">
        <v>230</v>
      </c>
      <c r="C3342" s="127" t="s">
        <v>3651</v>
      </c>
      <c r="D3342" s="121" t="s">
        <v>274</v>
      </c>
      <c r="E3342" s="122">
        <v>46.06</v>
      </c>
      <c r="F3342" s="123">
        <f t="shared" si="1324"/>
        <v>55.53</v>
      </c>
      <c r="G3342" s="206"/>
      <c r="H3342" s="183"/>
      <c r="I3342" s="182">
        <f t="shared" si="1325"/>
        <v>0</v>
      </c>
      <c r="J3342" s="182">
        <f t="shared" si="1326"/>
        <v>0</v>
      </c>
      <c r="K3342" s="179"/>
      <c r="L3342" s="183">
        <f t="shared" si="1327"/>
        <v>0</v>
      </c>
      <c r="M3342" s="183">
        <f t="shared" si="1327"/>
        <v>0</v>
      </c>
      <c r="N3342" s="184">
        <f t="shared" si="1328"/>
        <v>0</v>
      </c>
      <c r="O3342" s="184">
        <f t="shared" si="1329"/>
        <v>0</v>
      </c>
      <c r="P3342" s="181"/>
      <c r="Q3342" s="199"/>
      <c r="R3342" s="197" t="str">
        <f t="shared" si="1322"/>
        <v/>
      </c>
      <c r="S3342" s="197" t="str">
        <f t="shared" si="1323"/>
        <v/>
      </c>
    </row>
    <row r="3343" spans="1:19" ht="25.5" hidden="1">
      <c r="A3343" s="200">
        <v>92291</v>
      </c>
      <c r="B3343" s="205" t="s">
        <v>230</v>
      </c>
      <c r="C3343" s="127" t="s">
        <v>3652</v>
      </c>
      <c r="D3343" s="121" t="s">
        <v>274</v>
      </c>
      <c r="E3343" s="122">
        <v>70.06</v>
      </c>
      <c r="F3343" s="123">
        <f t="shared" si="1324"/>
        <v>84.46</v>
      </c>
      <c r="G3343" s="206"/>
      <c r="H3343" s="183"/>
      <c r="I3343" s="182">
        <f t="shared" si="1325"/>
        <v>0</v>
      </c>
      <c r="J3343" s="182">
        <f t="shared" si="1326"/>
        <v>0</v>
      </c>
      <c r="K3343" s="179"/>
      <c r="L3343" s="183">
        <f t="shared" si="1327"/>
        <v>0</v>
      </c>
      <c r="M3343" s="183">
        <f t="shared" si="1327"/>
        <v>0</v>
      </c>
      <c r="N3343" s="184">
        <f t="shared" si="1328"/>
        <v>0</v>
      </c>
      <c r="O3343" s="184">
        <f t="shared" si="1329"/>
        <v>0</v>
      </c>
      <c r="P3343" s="181"/>
      <c r="Q3343" s="199"/>
      <c r="R3343" s="197" t="str">
        <f t="shared" si="1322"/>
        <v/>
      </c>
      <c r="S3343" s="197" t="str">
        <f t="shared" si="1323"/>
        <v/>
      </c>
    </row>
    <row r="3344" spans="1:19" ht="25.5" hidden="1">
      <c r="A3344" s="200">
        <v>92292</v>
      </c>
      <c r="B3344" s="205" t="s">
        <v>230</v>
      </c>
      <c r="C3344" s="127" t="s">
        <v>3653</v>
      </c>
      <c r="D3344" s="121" t="s">
        <v>274</v>
      </c>
      <c r="E3344" s="122">
        <v>215.03</v>
      </c>
      <c r="F3344" s="123">
        <f t="shared" si="1324"/>
        <v>259.24</v>
      </c>
      <c r="G3344" s="206"/>
      <c r="H3344" s="183"/>
      <c r="I3344" s="182">
        <f t="shared" si="1325"/>
        <v>0</v>
      </c>
      <c r="J3344" s="182">
        <f t="shared" si="1326"/>
        <v>0</v>
      </c>
      <c r="K3344" s="179"/>
      <c r="L3344" s="183">
        <f t="shared" si="1327"/>
        <v>0</v>
      </c>
      <c r="M3344" s="183">
        <f t="shared" si="1327"/>
        <v>0</v>
      </c>
      <c r="N3344" s="184">
        <f t="shared" si="1328"/>
        <v>0</v>
      </c>
      <c r="O3344" s="184">
        <f t="shared" si="1329"/>
        <v>0</v>
      </c>
      <c r="P3344" s="181"/>
      <c r="Q3344" s="199"/>
      <c r="R3344" s="197" t="str">
        <f t="shared" si="1322"/>
        <v/>
      </c>
      <c r="S3344" s="197" t="str">
        <f t="shared" si="1323"/>
        <v/>
      </c>
    </row>
    <row r="3345" spans="1:19" ht="25.5" hidden="1">
      <c r="A3345" s="200">
        <v>92293</v>
      </c>
      <c r="B3345" s="205" t="s">
        <v>230</v>
      </c>
      <c r="C3345" s="127" t="s">
        <v>3654</v>
      </c>
      <c r="D3345" s="121" t="s">
        <v>274</v>
      </c>
      <c r="E3345" s="122">
        <v>6.87</v>
      </c>
      <c r="F3345" s="123">
        <f t="shared" si="1324"/>
        <v>8.2799999999999994</v>
      </c>
      <c r="G3345" s="206"/>
      <c r="H3345" s="183"/>
      <c r="I3345" s="182">
        <f t="shared" si="1325"/>
        <v>0</v>
      </c>
      <c r="J3345" s="182">
        <f t="shared" si="1326"/>
        <v>0</v>
      </c>
      <c r="K3345" s="179"/>
      <c r="L3345" s="183">
        <f t="shared" si="1327"/>
        <v>0</v>
      </c>
      <c r="M3345" s="183">
        <f t="shared" si="1327"/>
        <v>0</v>
      </c>
      <c r="N3345" s="184">
        <f t="shared" si="1328"/>
        <v>0</v>
      </c>
      <c r="O3345" s="184">
        <f t="shared" si="1329"/>
        <v>0</v>
      </c>
      <c r="P3345" s="181"/>
      <c r="Q3345" s="199"/>
      <c r="R3345" s="197" t="str">
        <f t="shared" si="1322"/>
        <v/>
      </c>
      <c r="S3345" s="197" t="str">
        <f t="shared" si="1323"/>
        <v/>
      </c>
    </row>
    <row r="3346" spans="1:19" ht="25.5" hidden="1">
      <c r="A3346" s="200">
        <v>92294</v>
      </c>
      <c r="B3346" s="205" t="s">
        <v>230</v>
      </c>
      <c r="C3346" s="127" t="s">
        <v>3655</v>
      </c>
      <c r="D3346" s="121" t="s">
        <v>274</v>
      </c>
      <c r="E3346" s="122">
        <v>11.02</v>
      </c>
      <c r="F3346" s="123">
        <f t="shared" si="1324"/>
        <v>13.29</v>
      </c>
      <c r="G3346" s="206"/>
      <c r="H3346" s="183"/>
      <c r="I3346" s="182">
        <f t="shared" si="1325"/>
        <v>0</v>
      </c>
      <c r="J3346" s="182">
        <f t="shared" si="1326"/>
        <v>0</v>
      </c>
      <c r="K3346" s="179"/>
      <c r="L3346" s="183">
        <f t="shared" si="1327"/>
        <v>0</v>
      </c>
      <c r="M3346" s="183">
        <f t="shared" si="1327"/>
        <v>0</v>
      </c>
      <c r="N3346" s="184">
        <f t="shared" si="1328"/>
        <v>0</v>
      </c>
      <c r="O3346" s="184">
        <f t="shared" si="1329"/>
        <v>0</v>
      </c>
      <c r="P3346" s="181"/>
      <c r="Q3346" s="199"/>
      <c r="R3346" s="197" t="str">
        <f t="shared" si="1322"/>
        <v/>
      </c>
      <c r="S3346" s="197" t="str">
        <f t="shared" si="1323"/>
        <v/>
      </c>
    </row>
    <row r="3347" spans="1:19" ht="25.5" hidden="1">
      <c r="A3347" s="200">
        <v>92295</v>
      </c>
      <c r="B3347" s="205" t="s">
        <v>230</v>
      </c>
      <c r="C3347" s="127" t="s">
        <v>3656</v>
      </c>
      <c r="D3347" s="121" t="s">
        <v>274</v>
      </c>
      <c r="E3347" s="122">
        <v>19.98</v>
      </c>
      <c r="F3347" s="123">
        <f t="shared" si="1324"/>
        <v>24.09</v>
      </c>
      <c r="G3347" s="206"/>
      <c r="H3347" s="183"/>
      <c r="I3347" s="182">
        <f t="shared" si="1325"/>
        <v>0</v>
      </c>
      <c r="J3347" s="182">
        <f t="shared" si="1326"/>
        <v>0</v>
      </c>
      <c r="K3347" s="179"/>
      <c r="L3347" s="183">
        <f t="shared" si="1327"/>
        <v>0</v>
      </c>
      <c r="M3347" s="183">
        <f t="shared" si="1327"/>
        <v>0</v>
      </c>
      <c r="N3347" s="184">
        <f t="shared" si="1328"/>
        <v>0</v>
      </c>
      <c r="O3347" s="184">
        <f t="shared" si="1329"/>
        <v>0</v>
      </c>
      <c r="P3347" s="181"/>
      <c r="Q3347" s="199"/>
      <c r="R3347" s="197" t="str">
        <f t="shared" si="1322"/>
        <v/>
      </c>
      <c r="S3347" s="197" t="str">
        <f t="shared" si="1323"/>
        <v/>
      </c>
    </row>
    <row r="3348" spans="1:19" ht="25.5" hidden="1">
      <c r="A3348" s="200">
        <v>92296</v>
      </c>
      <c r="B3348" s="205" t="s">
        <v>230</v>
      </c>
      <c r="C3348" s="127" t="s">
        <v>3657</v>
      </c>
      <c r="D3348" s="121" t="s">
        <v>274</v>
      </c>
      <c r="E3348" s="122">
        <v>26.44</v>
      </c>
      <c r="F3348" s="123">
        <f t="shared" si="1324"/>
        <v>31.88</v>
      </c>
      <c r="G3348" s="206"/>
      <c r="H3348" s="183"/>
      <c r="I3348" s="182">
        <f t="shared" si="1325"/>
        <v>0</v>
      </c>
      <c r="J3348" s="182">
        <f t="shared" si="1326"/>
        <v>0</v>
      </c>
      <c r="K3348" s="179"/>
      <c r="L3348" s="183">
        <f t="shared" si="1327"/>
        <v>0</v>
      </c>
      <c r="M3348" s="183">
        <f t="shared" si="1327"/>
        <v>0</v>
      </c>
      <c r="N3348" s="184">
        <f t="shared" si="1328"/>
        <v>0</v>
      </c>
      <c r="O3348" s="184">
        <f t="shared" si="1329"/>
        <v>0</v>
      </c>
      <c r="P3348" s="181"/>
      <c r="Q3348" s="199"/>
      <c r="R3348" s="197" t="str">
        <f t="shared" si="1322"/>
        <v/>
      </c>
      <c r="S3348" s="197" t="str">
        <f t="shared" si="1323"/>
        <v/>
      </c>
    </row>
    <row r="3349" spans="1:19" ht="25.5" hidden="1">
      <c r="A3349" s="200">
        <v>92297</v>
      </c>
      <c r="B3349" s="205" t="s">
        <v>230</v>
      </c>
      <c r="C3349" s="127" t="s">
        <v>3658</v>
      </c>
      <c r="D3349" s="121" t="s">
        <v>274</v>
      </c>
      <c r="E3349" s="122">
        <v>40.53</v>
      </c>
      <c r="F3349" s="123">
        <f t="shared" si="1324"/>
        <v>48.86</v>
      </c>
      <c r="G3349" s="206"/>
      <c r="H3349" s="183"/>
      <c r="I3349" s="182">
        <f t="shared" si="1325"/>
        <v>0</v>
      </c>
      <c r="J3349" s="182">
        <f t="shared" si="1326"/>
        <v>0</v>
      </c>
      <c r="K3349" s="179"/>
      <c r="L3349" s="183">
        <f t="shared" si="1327"/>
        <v>0</v>
      </c>
      <c r="M3349" s="183">
        <f t="shared" si="1327"/>
        <v>0</v>
      </c>
      <c r="N3349" s="184">
        <f t="shared" si="1328"/>
        <v>0</v>
      </c>
      <c r="O3349" s="184">
        <f t="shared" si="1329"/>
        <v>0</v>
      </c>
      <c r="P3349" s="181"/>
      <c r="Q3349" s="199"/>
      <c r="R3349" s="197" t="str">
        <f t="shared" si="1322"/>
        <v/>
      </c>
      <c r="S3349" s="197" t="str">
        <f t="shared" si="1323"/>
        <v/>
      </c>
    </row>
    <row r="3350" spans="1:19" ht="25.5" hidden="1">
      <c r="A3350" s="200">
        <v>92298</v>
      </c>
      <c r="B3350" s="205" t="s">
        <v>230</v>
      </c>
      <c r="C3350" s="127" t="s">
        <v>3659</v>
      </c>
      <c r="D3350" s="121" t="s">
        <v>274</v>
      </c>
      <c r="E3350" s="122">
        <v>111.65</v>
      </c>
      <c r="F3350" s="123">
        <f t="shared" si="1324"/>
        <v>134.61000000000001</v>
      </c>
      <c r="G3350" s="206"/>
      <c r="H3350" s="183"/>
      <c r="I3350" s="182">
        <f t="shared" si="1325"/>
        <v>0</v>
      </c>
      <c r="J3350" s="182">
        <f t="shared" si="1326"/>
        <v>0</v>
      </c>
      <c r="K3350" s="179"/>
      <c r="L3350" s="183">
        <f t="shared" si="1327"/>
        <v>0</v>
      </c>
      <c r="M3350" s="183">
        <f t="shared" si="1327"/>
        <v>0</v>
      </c>
      <c r="N3350" s="184">
        <f t="shared" si="1328"/>
        <v>0</v>
      </c>
      <c r="O3350" s="184">
        <f t="shared" si="1329"/>
        <v>0</v>
      </c>
      <c r="P3350" s="181"/>
      <c r="Q3350" s="199"/>
      <c r="R3350" s="197" t="str">
        <f t="shared" si="1322"/>
        <v/>
      </c>
      <c r="S3350" s="197" t="str">
        <f t="shared" si="1323"/>
        <v/>
      </c>
    </row>
    <row r="3351" spans="1:19" ht="25.5" hidden="1">
      <c r="A3351" s="200">
        <v>92299</v>
      </c>
      <c r="B3351" s="205" t="s">
        <v>230</v>
      </c>
      <c r="C3351" s="127" t="s">
        <v>3660</v>
      </c>
      <c r="D3351" s="121" t="s">
        <v>274</v>
      </c>
      <c r="E3351" s="122">
        <v>15.56</v>
      </c>
      <c r="F3351" s="123">
        <f t="shared" si="1324"/>
        <v>18.760000000000002</v>
      </c>
      <c r="G3351" s="206"/>
      <c r="H3351" s="183"/>
      <c r="I3351" s="182">
        <f t="shared" si="1325"/>
        <v>0</v>
      </c>
      <c r="J3351" s="182">
        <f t="shared" si="1326"/>
        <v>0</v>
      </c>
      <c r="K3351" s="179"/>
      <c r="L3351" s="183">
        <f t="shared" si="1327"/>
        <v>0</v>
      </c>
      <c r="M3351" s="183">
        <f t="shared" si="1327"/>
        <v>0</v>
      </c>
      <c r="N3351" s="184">
        <f t="shared" si="1328"/>
        <v>0</v>
      </c>
      <c r="O3351" s="184">
        <f t="shared" si="1329"/>
        <v>0</v>
      </c>
      <c r="P3351" s="181"/>
      <c r="Q3351" s="199"/>
      <c r="R3351" s="197" t="str">
        <f t="shared" si="1322"/>
        <v/>
      </c>
      <c r="S3351" s="197" t="str">
        <f t="shared" si="1323"/>
        <v/>
      </c>
    </row>
    <row r="3352" spans="1:19" ht="25.5" hidden="1">
      <c r="A3352" s="200">
        <v>92300</v>
      </c>
      <c r="B3352" s="205" t="s">
        <v>230</v>
      </c>
      <c r="C3352" s="127" t="s">
        <v>3661</v>
      </c>
      <c r="D3352" s="121" t="s">
        <v>274</v>
      </c>
      <c r="E3352" s="122">
        <v>22.81</v>
      </c>
      <c r="F3352" s="123">
        <f t="shared" si="1324"/>
        <v>27.5</v>
      </c>
      <c r="G3352" s="206"/>
      <c r="H3352" s="183"/>
      <c r="I3352" s="182">
        <f t="shared" si="1325"/>
        <v>0</v>
      </c>
      <c r="J3352" s="182">
        <f t="shared" si="1326"/>
        <v>0</v>
      </c>
      <c r="K3352" s="179"/>
      <c r="L3352" s="183">
        <f t="shared" si="1327"/>
        <v>0</v>
      </c>
      <c r="M3352" s="183">
        <f t="shared" si="1327"/>
        <v>0</v>
      </c>
      <c r="N3352" s="184">
        <f t="shared" si="1328"/>
        <v>0</v>
      </c>
      <c r="O3352" s="184">
        <f t="shared" si="1329"/>
        <v>0</v>
      </c>
      <c r="P3352" s="181"/>
      <c r="Q3352" s="199"/>
      <c r="R3352" s="197" t="str">
        <f t="shared" si="1322"/>
        <v/>
      </c>
      <c r="S3352" s="197" t="str">
        <f t="shared" si="1323"/>
        <v/>
      </c>
    </row>
    <row r="3353" spans="1:19" ht="25.5" hidden="1">
      <c r="A3353" s="200">
        <v>92301</v>
      </c>
      <c r="B3353" s="205" t="s">
        <v>230</v>
      </c>
      <c r="C3353" s="127" t="s">
        <v>3662</v>
      </c>
      <c r="D3353" s="121" t="s">
        <v>274</v>
      </c>
      <c r="E3353" s="122">
        <v>43.49</v>
      </c>
      <c r="F3353" s="123">
        <f t="shared" si="1324"/>
        <v>52.43</v>
      </c>
      <c r="G3353" s="206"/>
      <c r="H3353" s="183"/>
      <c r="I3353" s="182">
        <f t="shared" si="1325"/>
        <v>0</v>
      </c>
      <c r="J3353" s="182">
        <f t="shared" si="1326"/>
        <v>0</v>
      </c>
      <c r="K3353" s="179"/>
      <c r="L3353" s="183">
        <f t="shared" si="1327"/>
        <v>0</v>
      </c>
      <c r="M3353" s="183">
        <f t="shared" si="1327"/>
        <v>0</v>
      </c>
      <c r="N3353" s="184">
        <f t="shared" si="1328"/>
        <v>0</v>
      </c>
      <c r="O3353" s="184">
        <f t="shared" si="1329"/>
        <v>0</v>
      </c>
      <c r="P3353" s="181"/>
      <c r="Q3353" s="199"/>
      <c r="R3353" s="197" t="str">
        <f t="shared" si="1322"/>
        <v/>
      </c>
      <c r="S3353" s="197" t="str">
        <f t="shared" si="1323"/>
        <v/>
      </c>
    </row>
    <row r="3354" spans="1:19" ht="25.5" hidden="1">
      <c r="A3354" s="200">
        <v>92302</v>
      </c>
      <c r="B3354" s="205" t="s">
        <v>230</v>
      </c>
      <c r="C3354" s="127" t="s">
        <v>3663</v>
      </c>
      <c r="D3354" s="121" t="s">
        <v>274</v>
      </c>
      <c r="E3354" s="122">
        <v>57.25</v>
      </c>
      <c r="F3354" s="123">
        <f t="shared" si="1324"/>
        <v>69.02</v>
      </c>
      <c r="G3354" s="206"/>
      <c r="H3354" s="183"/>
      <c r="I3354" s="182">
        <f t="shared" si="1325"/>
        <v>0</v>
      </c>
      <c r="J3354" s="182">
        <f t="shared" si="1326"/>
        <v>0</v>
      </c>
      <c r="K3354" s="179"/>
      <c r="L3354" s="183">
        <f t="shared" si="1327"/>
        <v>0</v>
      </c>
      <c r="M3354" s="183">
        <f t="shared" si="1327"/>
        <v>0</v>
      </c>
      <c r="N3354" s="184">
        <f t="shared" si="1328"/>
        <v>0</v>
      </c>
      <c r="O3354" s="184">
        <f t="shared" si="1329"/>
        <v>0</v>
      </c>
      <c r="P3354" s="181"/>
      <c r="Q3354" s="199"/>
      <c r="R3354" s="197" t="str">
        <f t="shared" si="1322"/>
        <v/>
      </c>
      <c r="S3354" s="197" t="str">
        <f t="shared" si="1323"/>
        <v/>
      </c>
    </row>
    <row r="3355" spans="1:19" ht="25.5" hidden="1">
      <c r="A3355" s="200">
        <v>92303</v>
      </c>
      <c r="B3355" s="205" t="s">
        <v>230</v>
      </c>
      <c r="C3355" s="127" t="s">
        <v>3664</v>
      </c>
      <c r="D3355" s="121" t="s">
        <v>274</v>
      </c>
      <c r="E3355" s="122">
        <v>103.58</v>
      </c>
      <c r="F3355" s="123">
        <f t="shared" si="1324"/>
        <v>124.88</v>
      </c>
      <c r="G3355" s="206"/>
      <c r="H3355" s="183"/>
      <c r="I3355" s="182">
        <f t="shared" si="1325"/>
        <v>0</v>
      </c>
      <c r="J3355" s="182">
        <f t="shared" si="1326"/>
        <v>0</v>
      </c>
      <c r="K3355" s="179"/>
      <c r="L3355" s="183">
        <f t="shared" si="1327"/>
        <v>0</v>
      </c>
      <c r="M3355" s="183">
        <f t="shared" si="1327"/>
        <v>0</v>
      </c>
      <c r="N3355" s="184">
        <f t="shared" si="1328"/>
        <v>0</v>
      </c>
      <c r="O3355" s="184">
        <f t="shared" si="1329"/>
        <v>0</v>
      </c>
      <c r="P3355" s="181"/>
      <c r="Q3355" s="199"/>
      <c r="R3355" s="197" t="str">
        <f t="shared" si="1322"/>
        <v/>
      </c>
      <c r="S3355" s="197" t="str">
        <f t="shared" si="1323"/>
        <v/>
      </c>
    </row>
    <row r="3356" spans="1:19" ht="25.5" hidden="1">
      <c r="A3356" s="200">
        <v>92304</v>
      </c>
      <c r="B3356" s="205" t="s">
        <v>230</v>
      </c>
      <c r="C3356" s="127" t="s">
        <v>3665</v>
      </c>
      <c r="D3356" s="121" t="s">
        <v>274</v>
      </c>
      <c r="E3356" s="122">
        <v>265.61</v>
      </c>
      <c r="F3356" s="123">
        <f t="shared" si="1324"/>
        <v>320.22000000000003</v>
      </c>
      <c r="G3356" s="206"/>
      <c r="H3356" s="183"/>
      <c r="I3356" s="182">
        <f t="shared" si="1325"/>
        <v>0</v>
      </c>
      <c r="J3356" s="182">
        <f t="shared" si="1326"/>
        <v>0</v>
      </c>
      <c r="K3356" s="179"/>
      <c r="L3356" s="183">
        <f t="shared" si="1327"/>
        <v>0</v>
      </c>
      <c r="M3356" s="183">
        <f t="shared" si="1327"/>
        <v>0</v>
      </c>
      <c r="N3356" s="184">
        <f t="shared" si="1328"/>
        <v>0</v>
      </c>
      <c r="O3356" s="184">
        <f t="shared" si="1329"/>
        <v>0</v>
      </c>
      <c r="P3356" s="181"/>
      <c r="Q3356" s="199"/>
      <c r="R3356" s="197" t="str">
        <f t="shared" si="1322"/>
        <v/>
      </c>
      <c r="S3356" s="197" t="str">
        <f t="shared" si="1323"/>
        <v/>
      </c>
    </row>
    <row r="3357" spans="1:19" ht="25.5" hidden="1">
      <c r="A3357" s="200">
        <v>92311</v>
      </c>
      <c r="B3357" s="205" t="s">
        <v>230</v>
      </c>
      <c r="C3357" s="127" t="s">
        <v>3666</v>
      </c>
      <c r="D3357" s="121" t="s">
        <v>274</v>
      </c>
      <c r="E3357" s="122">
        <v>9.09</v>
      </c>
      <c r="F3357" s="123">
        <f t="shared" si="1324"/>
        <v>10.96</v>
      </c>
      <c r="G3357" s="206"/>
      <c r="H3357" s="183"/>
      <c r="I3357" s="182">
        <f t="shared" si="1325"/>
        <v>0</v>
      </c>
      <c r="J3357" s="182">
        <f t="shared" si="1326"/>
        <v>0</v>
      </c>
      <c r="K3357" s="179"/>
      <c r="L3357" s="183">
        <f t="shared" si="1327"/>
        <v>0</v>
      </c>
      <c r="M3357" s="183">
        <f t="shared" si="1327"/>
        <v>0</v>
      </c>
      <c r="N3357" s="184">
        <f t="shared" si="1328"/>
        <v>0</v>
      </c>
      <c r="O3357" s="184">
        <f t="shared" si="1329"/>
        <v>0</v>
      </c>
      <c r="P3357" s="181"/>
      <c r="Q3357" s="199"/>
      <c r="R3357" s="197" t="str">
        <f t="shared" si="1322"/>
        <v/>
      </c>
      <c r="S3357" s="197" t="str">
        <f t="shared" si="1323"/>
        <v/>
      </c>
    </row>
    <row r="3358" spans="1:19" ht="25.5" hidden="1">
      <c r="A3358" s="200">
        <v>92312</v>
      </c>
      <c r="B3358" s="205" t="s">
        <v>230</v>
      </c>
      <c r="C3358" s="127" t="s">
        <v>3667</v>
      </c>
      <c r="D3358" s="121" t="s">
        <v>274</v>
      </c>
      <c r="E3358" s="122">
        <v>14.23</v>
      </c>
      <c r="F3358" s="123">
        <f t="shared" si="1324"/>
        <v>17.16</v>
      </c>
      <c r="G3358" s="206"/>
      <c r="H3358" s="183"/>
      <c r="I3358" s="182">
        <f t="shared" si="1325"/>
        <v>0</v>
      </c>
      <c r="J3358" s="182">
        <f t="shared" si="1326"/>
        <v>0</v>
      </c>
      <c r="K3358" s="179"/>
      <c r="L3358" s="183">
        <f t="shared" si="1327"/>
        <v>0</v>
      </c>
      <c r="M3358" s="183">
        <f t="shared" si="1327"/>
        <v>0</v>
      </c>
      <c r="N3358" s="184">
        <f t="shared" si="1328"/>
        <v>0</v>
      </c>
      <c r="O3358" s="184">
        <f t="shared" si="1329"/>
        <v>0</v>
      </c>
      <c r="P3358" s="181"/>
      <c r="Q3358" s="199"/>
      <c r="R3358" s="197" t="str">
        <f t="shared" si="1322"/>
        <v/>
      </c>
      <c r="S3358" s="197" t="str">
        <f t="shared" si="1323"/>
        <v/>
      </c>
    </row>
    <row r="3359" spans="1:19" ht="25.5" hidden="1">
      <c r="A3359" s="200">
        <v>92313</v>
      </c>
      <c r="B3359" s="205" t="s">
        <v>230</v>
      </c>
      <c r="C3359" s="127" t="s">
        <v>3668</v>
      </c>
      <c r="D3359" s="121" t="s">
        <v>274</v>
      </c>
      <c r="E3359" s="122">
        <v>20.29</v>
      </c>
      <c r="F3359" s="123">
        <f t="shared" si="1324"/>
        <v>24.46</v>
      </c>
      <c r="G3359" s="206"/>
      <c r="H3359" s="183"/>
      <c r="I3359" s="182">
        <f t="shared" si="1325"/>
        <v>0</v>
      </c>
      <c r="J3359" s="182">
        <f t="shared" si="1326"/>
        <v>0</v>
      </c>
      <c r="K3359" s="179"/>
      <c r="L3359" s="183">
        <f t="shared" si="1327"/>
        <v>0</v>
      </c>
      <c r="M3359" s="183">
        <f t="shared" si="1327"/>
        <v>0</v>
      </c>
      <c r="N3359" s="184">
        <f t="shared" si="1328"/>
        <v>0</v>
      </c>
      <c r="O3359" s="184">
        <f t="shared" si="1329"/>
        <v>0</v>
      </c>
      <c r="P3359" s="181"/>
      <c r="Q3359" s="199"/>
      <c r="R3359" s="197" t="str">
        <f t="shared" si="1322"/>
        <v/>
      </c>
      <c r="S3359" s="197" t="str">
        <f t="shared" si="1323"/>
        <v/>
      </c>
    </row>
    <row r="3360" spans="1:19" ht="25.5" hidden="1">
      <c r="A3360" s="200">
        <v>92314</v>
      </c>
      <c r="B3360" s="205" t="s">
        <v>230</v>
      </c>
      <c r="C3360" s="127" t="s">
        <v>3669</v>
      </c>
      <c r="D3360" s="121" t="s">
        <v>274</v>
      </c>
      <c r="E3360" s="122">
        <v>5.92</v>
      </c>
      <c r="F3360" s="123">
        <f t="shared" si="1324"/>
        <v>7.14</v>
      </c>
      <c r="G3360" s="206"/>
      <c r="H3360" s="183"/>
      <c r="I3360" s="182">
        <f t="shared" si="1325"/>
        <v>0</v>
      </c>
      <c r="J3360" s="182">
        <f t="shared" si="1326"/>
        <v>0</v>
      </c>
      <c r="K3360" s="179"/>
      <c r="L3360" s="183">
        <f t="shared" si="1327"/>
        <v>0</v>
      </c>
      <c r="M3360" s="183">
        <f t="shared" si="1327"/>
        <v>0</v>
      </c>
      <c r="N3360" s="184">
        <f t="shared" si="1328"/>
        <v>0</v>
      </c>
      <c r="O3360" s="184">
        <f t="shared" si="1329"/>
        <v>0</v>
      </c>
      <c r="P3360" s="181"/>
      <c r="Q3360" s="199"/>
      <c r="R3360" s="197" t="str">
        <f t="shared" si="1322"/>
        <v/>
      </c>
      <c r="S3360" s="197" t="str">
        <f t="shared" si="1323"/>
        <v/>
      </c>
    </row>
    <row r="3361" spans="1:19" ht="25.5" hidden="1">
      <c r="A3361" s="200">
        <v>92315</v>
      </c>
      <c r="B3361" s="205" t="s">
        <v>230</v>
      </c>
      <c r="C3361" s="127" t="s">
        <v>3670</v>
      </c>
      <c r="D3361" s="121" t="s">
        <v>274</v>
      </c>
      <c r="E3361" s="122">
        <v>8.5299999999999994</v>
      </c>
      <c r="F3361" s="123">
        <f t="shared" si="1324"/>
        <v>10.28</v>
      </c>
      <c r="G3361" s="206"/>
      <c r="H3361" s="183"/>
      <c r="I3361" s="182">
        <f t="shared" si="1325"/>
        <v>0</v>
      </c>
      <c r="J3361" s="182">
        <f t="shared" si="1326"/>
        <v>0</v>
      </c>
      <c r="K3361" s="179"/>
      <c r="L3361" s="183">
        <f t="shared" si="1327"/>
        <v>0</v>
      </c>
      <c r="M3361" s="183">
        <f t="shared" si="1327"/>
        <v>0</v>
      </c>
      <c r="N3361" s="184">
        <f t="shared" si="1328"/>
        <v>0</v>
      </c>
      <c r="O3361" s="184">
        <f t="shared" si="1329"/>
        <v>0</v>
      </c>
      <c r="P3361" s="181"/>
      <c r="Q3361" s="199"/>
      <c r="R3361" s="197" t="str">
        <f t="shared" si="1322"/>
        <v/>
      </c>
      <c r="S3361" s="197" t="str">
        <f t="shared" si="1323"/>
        <v/>
      </c>
    </row>
    <row r="3362" spans="1:19" ht="25.5" hidden="1">
      <c r="A3362" s="200">
        <v>92316</v>
      </c>
      <c r="B3362" s="205" t="s">
        <v>230</v>
      </c>
      <c r="C3362" s="127" t="s">
        <v>3671</v>
      </c>
      <c r="D3362" s="121" t="s">
        <v>274</v>
      </c>
      <c r="E3362" s="122">
        <v>12.67</v>
      </c>
      <c r="F3362" s="123">
        <f t="shared" si="1324"/>
        <v>15.27</v>
      </c>
      <c r="G3362" s="206"/>
      <c r="H3362" s="183"/>
      <c r="I3362" s="182">
        <f t="shared" si="1325"/>
        <v>0</v>
      </c>
      <c r="J3362" s="182">
        <f t="shared" si="1326"/>
        <v>0</v>
      </c>
      <c r="K3362" s="179"/>
      <c r="L3362" s="183">
        <f t="shared" si="1327"/>
        <v>0</v>
      </c>
      <c r="M3362" s="183">
        <f t="shared" si="1327"/>
        <v>0</v>
      </c>
      <c r="N3362" s="184">
        <f t="shared" si="1328"/>
        <v>0</v>
      </c>
      <c r="O3362" s="184">
        <f t="shared" si="1329"/>
        <v>0</v>
      </c>
      <c r="P3362" s="181"/>
      <c r="Q3362" s="199"/>
      <c r="R3362" s="197" t="str">
        <f t="shared" si="1322"/>
        <v/>
      </c>
      <c r="S3362" s="197" t="str">
        <f t="shared" si="1323"/>
        <v/>
      </c>
    </row>
    <row r="3363" spans="1:19" ht="25.5" hidden="1">
      <c r="A3363" s="200">
        <v>92317</v>
      </c>
      <c r="B3363" s="205" t="s">
        <v>230</v>
      </c>
      <c r="C3363" s="127" t="s">
        <v>3672</v>
      </c>
      <c r="D3363" s="121" t="s">
        <v>274</v>
      </c>
      <c r="E3363" s="122">
        <v>12.32</v>
      </c>
      <c r="F3363" s="123">
        <f t="shared" si="1324"/>
        <v>14.85</v>
      </c>
      <c r="G3363" s="206"/>
      <c r="H3363" s="183"/>
      <c r="I3363" s="182">
        <f t="shared" si="1325"/>
        <v>0</v>
      </c>
      <c r="J3363" s="182">
        <f t="shared" si="1326"/>
        <v>0</v>
      </c>
      <c r="K3363" s="179"/>
      <c r="L3363" s="183">
        <f t="shared" si="1327"/>
        <v>0</v>
      </c>
      <c r="M3363" s="183">
        <f t="shared" si="1327"/>
        <v>0</v>
      </c>
      <c r="N3363" s="184">
        <f t="shared" si="1328"/>
        <v>0</v>
      </c>
      <c r="O3363" s="184">
        <f t="shared" si="1329"/>
        <v>0</v>
      </c>
      <c r="P3363" s="181"/>
      <c r="Q3363" s="199"/>
      <c r="R3363" s="197" t="str">
        <f t="shared" si="1322"/>
        <v/>
      </c>
      <c r="S3363" s="197" t="str">
        <f t="shared" si="1323"/>
        <v/>
      </c>
    </row>
    <row r="3364" spans="1:19" ht="25.5" hidden="1">
      <c r="A3364" s="200">
        <v>92318</v>
      </c>
      <c r="B3364" s="205" t="s">
        <v>230</v>
      </c>
      <c r="C3364" s="127" t="s">
        <v>3673</v>
      </c>
      <c r="D3364" s="121" t="s">
        <v>274</v>
      </c>
      <c r="E3364" s="122">
        <v>18.82</v>
      </c>
      <c r="F3364" s="123">
        <f t="shared" si="1324"/>
        <v>22.69</v>
      </c>
      <c r="G3364" s="206"/>
      <c r="H3364" s="183"/>
      <c r="I3364" s="182">
        <f t="shared" si="1325"/>
        <v>0</v>
      </c>
      <c r="J3364" s="182">
        <f t="shared" si="1326"/>
        <v>0</v>
      </c>
      <c r="K3364" s="179"/>
      <c r="L3364" s="183">
        <f t="shared" si="1327"/>
        <v>0</v>
      </c>
      <c r="M3364" s="183">
        <f t="shared" si="1327"/>
        <v>0</v>
      </c>
      <c r="N3364" s="184">
        <f t="shared" si="1328"/>
        <v>0</v>
      </c>
      <c r="O3364" s="184">
        <f t="shared" si="1329"/>
        <v>0</v>
      </c>
      <c r="P3364" s="181"/>
      <c r="Q3364" s="199"/>
      <c r="R3364" s="197" t="str">
        <f t="shared" ref="R3364:R3427" si="1330">IF(Q3364="X","x",IF(Q3364="xx","x",IF(O3364&gt;0,"x","")))</f>
        <v/>
      </c>
      <c r="S3364" s="197" t="str">
        <f t="shared" ref="S3364:S3427" si="1331">IF(Q3364="X","x",IF(Q3364="xx","x",IF(OR(J3364&gt;0,O3364&gt;0),"x","")))</f>
        <v/>
      </c>
    </row>
    <row r="3365" spans="1:19" ht="25.5" hidden="1">
      <c r="A3365" s="200">
        <v>92319</v>
      </c>
      <c r="B3365" s="205" t="s">
        <v>230</v>
      </c>
      <c r="C3365" s="127" t="s">
        <v>3674</v>
      </c>
      <c r="D3365" s="121" t="s">
        <v>274</v>
      </c>
      <c r="E3365" s="122">
        <v>26.07</v>
      </c>
      <c r="F3365" s="123">
        <f t="shared" si="1324"/>
        <v>31.43</v>
      </c>
      <c r="G3365" s="206"/>
      <c r="H3365" s="183"/>
      <c r="I3365" s="182">
        <f t="shared" si="1325"/>
        <v>0</v>
      </c>
      <c r="J3365" s="182">
        <f t="shared" si="1326"/>
        <v>0</v>
      </c>
      <c r="K3365" s="179"/>
      <c r="L3365" s="183">
        <f t="shared" si="1327"/>
        <v>0</v>
      </c>
      <c r="M3365" s="183">
        <f t="shared" si="1327"/>
        <v>0</v>
      </c>
      <c r="N3365" s="184">
        <f t="shared" si="1328"/>
        <v>0</v>
      </c>
      <c r="O3365" s="184">
        <f t="shared" si="1329"/>
        <v>0</v>
      </c>
      <c r="P3365" s="181"/>
      <c r="Q3365" s="199"/>
      <c r="R3365" s="197" t="str">
        <f t="shared" si="1330"/>
        <v/>
      </c>
      <c r="S3365" s="197" t="str">
        <f t="shared" si="1331"/>
        <v/>
      </c>
    </row>
    <row r="3366" spans="1:19" ht="25.5" hidden="1">
      <c r="A3366" s="200">
        <v>92326</v>
      </c>
      <c r="B3366" s="205" t="s">
        <v>230</v>
      </c>
      <c r="C3366" s="127" t="s">
        <v>3675</v>
      </c>
      <c r="D3366" s="121" t="s">
        <v>274</v>
      </c>
      <c r="E3366" s="122">
        <v>10.25</v>
      </c>
      <c r="F3366" s="123">
        <f t="shared" si="1324"/>
        <v>12.36</v>
      </c>
      <c r="G3366" s="206"/>
      <c r="H3366" s="183"/>
      <c r="I3366" s="182">
        <f t="shared" si="1325"/>
        <v>0</v>
      </c>
      <c r="J3366" s="182">
        <f t="shared" si="1326"/>
        <v>0</v>
      </c>
      <c r="K3366" s="179"/>
      <c r="L3366" s="183">
        <f t="shared" si="1327"/>
        <v>0</v>
      </c>
      <c r="M3366" s="183">
        <f t="shared" si="1327"/>
        <v>0</v>
      </c>
      <c r="N3366" s="184">
        <f t="shared" si="1328"/>
        <v>0</v>
      </c>
      <c r="O3366" s="184">
        <f t="shared" si="1329"/>
        <v>0</v>
      </c>
      <c r="P3366" s="181"/>
      <c r="Q3366" s="199"/>
      <c r="R3366" s="197" t="str">
        <f t="shared" si="1330"/>
        <v/>
      </c>
      <c r="S3366" s="197" t="str">
        <f t="shared" si="1331"/>
        <v/>
      </c>
    </row>
    <row r="3367" spans="1:19" ht="25.5" hidden="1">
      <c r="A3367" s="200">
        <v>92327</v>
      </c>
      <c r="B3367" s="205" t="s">
        <v>230</v>
      </c>
      <c r="C3367" s="127" t="s">
        <v>3676</v>
      </c>
      <c r="D3367" s="121" t="s">
        <v>274</v>
      </c>
      <c r="E3367" s="122">
        <v>16.48</v>
      </c>
      <c r="F3367" s="123">
        <f t="shared" si="1324"/>
        <v>19.87</v>
      </c>
      <c r="G3367" s="206"/>
      <c r="H3367" s="183"/>
      <c r="I3367" s="182">
        <f t="shared" si="1325"/>
        <v>0</v>
      </c>
      <c r="J3367" s="182">
        <f t="shared" si="1326"/>
        <v>0</v>
      </c>
      <c r="K3367" s="179"/>
      <c r="L3367" s="183">
        <f t="shared" si="1327"/>
        <v>0</v>
      </c>
      <c r="M3367" s="183">
        <f t="shared" si="1327"/>
        <v>0</v>
      </c>
      <c r="N3367" s="184">
        <f t="shared" si="1328"/>
        <v>0</v>
      </c>
      <c r="O3367" s="184">
        <f t="shared" si="1329"/>
        <v>0</v>
      </c>
      <c r="P3367" s="181"/>
      <c r="Q3367" s="199"/>
      <c r="R3367" s="197" t="str">
        <f t="shared" si="1330"/>
        <v/>
      </c>
      <c r="S3367" s="197" t="str">
        <f t="shared" si="1331"/>
        <v/>
      </c>
    </row>
    <row r="3368" spans="1:19" ht="25.5" hidden="1">
      <c r="A3368" s="200">
        <v>92328</v>
      </c>
      <c r="B3368" s="205" t="s">
        <v>230</v>
      </c>
      <c r="C3368" s="127" t="s">
        <v>3677</v>
      </c>
      <c r="D3368" s="121" t="s">
        <v>274</v>
      </c>
      <c r="E3368" s="122">
        <v>24.27</v>
      </c>
      <c r="F3368" s="123">
        <f t="shared" si="1324"/>
        <v>29.26</v>
      </c>
      <c r="G3368" s="206"/>
      <c r="H3368" s="183"/>
      <c r="I3368" s="182">
        <f t="shared" si="1325"/>
        <v>0</v>
      </c>
      <c r="J3368" s="182">
        <f t="shared" si="1326"/>
        <v>0</v>
      </c>
      <c r="K3368" s="179"/>
      <c r="L3368" s="183">
        <f t="shared" si="1327"/>
        <v>0</v>
      </c>
      <c r="M3368" s="183">
        <f t="shared" si="1327"/>
        <v>0</v>
      </c>
      <c r="N3368" s="184">
        <f t="shared" si="1328"/>
        <v>0</v>
      </c>
      <c r="O3368" s="184">
        <f t="shared" si="1329"/>
        <v>0</v>
      </c>
      <c r="P3368" s="181"/>
      <c r="Q3368" s="199"/>
      <c r="R3368" s="197" t="str">
        <f t="shared" si="1330"/>
        <v/>
      </c>
      <c r="S3368" s="197" t="str">
        <f t="shared" si="1331"/>
        <v/>
      </c>
    </row>
    <row r="3369" spans="1:19" ht="25.5" hidden="1">
      <c r="A3369" s="200">
        <v>92329</v>
      </c>
      <c r="B3369" s="205" t="s">
        <v>230</v>
      </c>
      <c r="C3369" s="127" t="s">
        <v>3678</v>
      </c>
      <c r="D3369" s="121" t="s">
        <v>274</v>
      </c>
      <c r="E3369" s="122">
        <v>6.08</v>
      </c>
      <c r="F3369" s="123">
        <f t="shared" si="1324"/>
        <v>7.33</v>
      </c>
      <c r="G3369" s="206"/>
      <c r="H3369" s="183"/>
      <c r="I3369" s="182">
        <f t="shared" si="1325"/>
        <v>0</v>
      </c>
      <c r="J3369" s="182">
        <f t="shared" si="1326"/>
        <v>0</v>
      </c>
      <c r="K3369" s="179"/>
      <c r="L3369" s="183">
        <f t="shared" si="1327"/>
        <v>0</v>
      </c>
      <c r="M3369" s="183">
        <f t="shared" si="1327"/>
        <v>0</v>
      </c>
      <c r="N3369" s="184">
        <f t="shared" si="1328"/>
        <v>0</v>
      </c>
      <c r="O3369" s="184">
        <f t="shared" si="1329"/>
        <v>0</v>
      </c>
      <c r="P3369" s="181"/>
      <c r="Q3369" s="199"/>
      <c r="R3369" s="197" t="str">
        <f t="shared" si="1330"/>
        <v/>
      </c>
      <c r="S3369" s="197" t="str">
        <f t="shared" si="1331"/>
        <v/>
      </c>
    </row>
    <row r="3370" spans="1:19" ht="25.5" hidden="1">
      <c r="A3370" s="200">
        <v>92330</v>
      </c>
      <c r="B3370" s="205" t="s">
        <v>230</v>
      </c>
      <c r="C3370" s="127" t="s">
        <v>3679</v>
      </c>
      <c r="D3370" s="121" t="s">
        <v>274</v>
      </c>
      <c r="E3370" s="122">
        <v>10</v>
      </c>
      <c r="F3370" s="123">
        <f t="shared" si="1324"/>
        <v>12.06</v>
      </c>
      <c r="G3370" s="206"/>
      <c r="H3370" s="183"/>
      <c r="I3370" s="182">
        <f t="shared" si="1325"/>
        <v>0</v>
      </c>
      <c r="J3370" s="182">
        <f t="shared" si="1326"/>
        <v>0</v>
      </c>
      <c r="K3370" s="179"/>
      <c r="L3370" s="183">
        <f t="shared" si="1327"/>
        <v>0</v>
      </c>
      <c r="M3370" s="183">
        <f t="shared" si="1327"/>
        <v>0</v>
      </c>
      <c r="N3370" s="184">
        <f t="shared" si="1328"/>
        <v>0</v>
      </c>
      <c r="O3370" s="184">
        <f t="shared" si="1329"/>
        <v>0</v>
      </c>
      <c r="P3370" s="181"/>
      <c r="Q3370" s="199"/>
      <c r="R3370" s="197" t="str">
        <f t="shared" si="1330"/>
        <v/>
      </c>
      <c r="S3370" s="197" t="str">
        <f t="shared" si="1331"/>
        <v/>
      </c>
    </row>
    <row r="3371" spans="1:19" ht="25.5" hidden="1">
      <c r="A3371" s="200">
        <v>92331</v>
      </c>
      <c r="B3371" s="205" t="s">
        <v>230</v>
      </c>
      <c r="C3371" s="127" t="s">
        <v>3680</v>
      </c>
      <c r="D3371" s="121" t="s">
        <v>274</v>
      </c>
      <c r="E3371" s="122">
        <v>15.34</v>
      </c>
      <c r="F3371" s="123">
        <f t="shared" si="1324"/>
        <v>18.489999999999998</v>
      </c>
      <c r="G3371" s="206"/>
      <c r="H3371" s="183"/>
      <c r="I3371" s="182">
        <f t="shared" si="1325"/>
        <v>0</v>
      </c>
      <c r="J3371" s="182">
        <f t="shared" si="1326"/>
        <v>0</v>
      </c>
      <c r="K3371" s="179"/>
      <c r="L3371" s="183">
        <f t="shared" si="1327"/>
        <v>0</v>
      </c>
      <c r="M3371" s="183">
        <f t="shared" si="1327"/>
        <v>0</v>
      </c>
      <c r="N3371" s="184">
        <f t="shared" si="1328"/>
        <v>0</v>
      </c>
      <c r="O3371" s="184">
        <f t="shared" si="1329"/>
        <v>0</v>
      </c>
      <c r="P3371" s="181"/>
      <c r="Q3371" s="199"/>
      <c r="R3371" s="197" t="str">
        <f t="shared" si="1330"/>
        <v/>
      </c>
      <c r="S3371" s="197" t="str">
        <f t="shared" si="1331"/>
        <v/>
      </c>
    </row>
    <row r="3372" spans="1:19" ht="25.5" hidden="1">
      <c r="A3372" s="200">
        <v>92332</v>
      </c>
      <c r="B3372" s="205" t="s">
        <v>230</v>
      </c>
      <c r="C3372" s="127" t="s">
        <v>3681</v>
      </c>
      <c r="D3372" s="121" t="s">
        <v>274</v>
      </c>
      <c r="E3372" s="122">
        <v>12.56</v>
      </c>
      <c r="F3372" s="123">
        <f t="shared" si="1324"/>
        <v>15.14</v>
      </c>
      <c r="G3372" s="206"/>
      <c r="H3372" s="183"/>
      <c r="I3372" s="182">
        <f t="shared" si="1325"/>
        <v>0</v>
      </c>
      <c r="J3372" s="182">
        <f t="shared" si="1326"/>
        <v>0</v>
      </c>
      <c r="K3372" s="179"/>
      <c r="L3372" s="183">
        <f t="shared" si="1327"/>
        <v>0</v>
      </c>
      <c r="M3372" s="183">
        <f t="shared" si="1327"/>
        <v>0</v>
      </c>
      <c r="N3372" s="184">
        <f t="shared" si="1328"/>
        <v>0</v>
      </c>
      <c r="O3372" s="184">
        <f t="shared" si="1329"/>
        <v>0</v>
      </c>
      <c r="P3372" s="181"/>
      <c r="Q3372" s="199"/>
      <c r="R3372" s="197" t="str">
        <f t="shared" si="1330"/>
        <v/>
      </c>
      <c r="S3372" s="197" t="str">
        <f t="shared" si="1331"/>
        <v/>
      </c>
    </row>
    <row r="3373" spans="1:19" ht="25.5" hidden="1">
      <c r="A3373" s="200">
        <v>92333</v>
      </c>
      <c r="B3373" s="205" t="s">
        <v>230</v>
      </c>
      <c r="C3373" s="127" t="s">
        <v>3682</v>
      </c>
      <c r="D3373" s="121" t="s">
        <v>274</v>
      </c>
      <c r="E3373" s="122">
        <v>21.79</v>
      </c>
      <c r="F3373" s="123">
        <f t="shared" si="1324"/>
        <v>26.27</v>
      </c>
      <c r="G3373" s="206"/>
      <c r="H3373" s="183"/>
      <c r="I3373" s="182">
        <f t="shared" si="1325"/>
        <v>0</v>
      </c>
      <c r="J3373" s="182">
        <f t="shared" si="1326"/>
        <v>0</v>
      </c>
      <c r="K3373" s="179"/>
      <c r="L3373" s="183">
        <f t="shared" si="1327"/>
        <v>0</v>
      </c>
      <c r="M3373" s="183">
        <f t="shared" si="1327"/>
        <v>0</v>
      </c>
      <c r="N3373" s="184">
        <f t="shared" si="1328"/>
        <v>0</v>
      </c>
      <c r="O3373" s="184">
        <f t="shared" si="1329"/>
        <v>0</v>
      </c>
      <c r="P3373" s="181"/>
      <c r="Q3373" s="199"/>
      <c r="R3373" s="197" t="str">
        <f t="shared" si="1330"/>
        <v/>
      </c>
      <c r="S3373" s="197" t="str">
        <f t="shared" si="1331"/>
        <v/>
      </c>
    </row>
    <row r="3374" spans="1:19" ht="25.5" hidden="1">
      <c r="A3374" s="200">
        <v>92334</v>
      </c>
      <c r="B3374" s="205" t="s">
        <v>230</v>
      </c>
      <c r="C3374" s="127" t="s">
        <v>3683</v>
      </c>
      <c r="D3374" s="121" t="s">
        <v>274</v>
      </c>
      <c r="E3374" s="122">
        <v>31.37</v>
      </c>
      <c r="F3374" s="123">
        <f t="shared" si="1324"/>
        <v>37.82</v>
      </c>
      <c r="G3374" s="206"/>
      <c r="H3374" s="183"/>
      <c r="I3374" s="182">
        <f t="shared" si="1325"/>
        <v>0</v>
      </c>
      <c r="J3374" s="182">
        <f t="shared" si="1326"/>
        <v>0</v>
      </c>
      <c r="K3374" s="179"/>
      <c r="L3374" s="183">
        <f t="shared" si="1327"/>
        <v>0</v>
      </c>
      <c r="M3374" s="183">
        <f t="shared" si="1327"/>
        <v>0</v>
      </c>
      <c r="N3374" s="184">
        <f t="shared" si="1328"/>
        <v>0</v>
      </c>
      <c r="O3374" s="184">
        <f t="shared" si="1329"/>
        <v>0</v>
      </c>
      <c r="P3374" s="181"/>
      <c r="Q3374" s="199"/>
      <c r="R3374" s="197" t="str">
        <f t="shared" si="1330"/>
        <v/>
      </c>
      <c r="S3374" s="197" t="str">
        <f t="shared" si="1331"/>
        <v/>
      </c>
    </row>
    <row r="3375" spans="1:19" ht="25.5" hidden="1">
      <c r="A3375" s="200">
        <v>93050</v>
      </c>
      <c r="B3375" s="205" t="s">
        <v>230</v>
      </c>
      <c r="C3375" s="127" t="s">
        <v>3684</v>
      </c>
      <c r="D3375" s="121" t="s">
        <v>274</v>
      </c>
      <c r="E3375" s="122">
        <v>7.66</v>
      </c>
      <c r="F3375" s="123">
        <f t="shared" si="1324"/>
        <v>9.23</v>
      </c>
      <c r="G3375" s="206"/>
      <c r="H3375" s="183"/>
      <c r="I3375" s="182">
        <f t="shared" si="1325"/>
        <v>0</v>
      </c>
      <c r="J3375" s="182">
        <f t="shared" si="1326"/>
        <v>0</v>
      </c>
      <c r="K3375" s="179"/>
      <c r="L3375" s="183">
        <f t="shared" si="1327"/>
        <v>0</v>
      </c>
      <c r="M3375" s="183">
        <f t="shared" si="1327"/>
        <v>0</v>
      </c>
      <c r="N3375" s="184">
        <f t="shared" si="1328"/>
        <v>0</v>
      </c>
      <c r="O3375" s="184">
        <f t="shared" si="1329"/>
        <v>0</v>
      </c>
      <c r="P3375" s="181"/>
      <c r="Q3375" s="199"/>
      <c r="R3375" s="197" t="str">
        <f t="shared" si="1330"/>
        <v/>
      </c>
      <c r="S3375" s="197" t="str">
        <f t="shared" si="1331"/>
        <v/>
      </c>
    </row>
    <row r="3376" spans="1:19" ht="25.5" hidden="1">
      <c r="A3376" s="200">
        <v>93051</v>
      </c>
      <c r="B3376" s="205" t="s">
        <v>230</v>
      </c>
      <c r="C3376" s="127" t="s">
        <v>3685</v>
      </c>
      <c r="D3376" s="121" t="s">
        <v>274</v>
      </c>
      <c r="E3376" s="122">
        <v>7.12</v>
      </c>
      <c r="F3376" s="123">
        <f t="shared" si="1324"/>
        <v>8.58</v>
      </c>
      <c r="G3376" s="206"/>
      <c r="H3376" s="183"/>
      <c r="I3376" s="182">
        <f t="shared" si="1325"/>
        <v>0</v>
      </c>
      <c r="J3376" s="182">
        <f t="shared" si="1326"/>
        <v>0</v>
      </c>
      <c r="K3376" s="179"/>
      <c r="L3376" s="183">
        <f t="shared" si="1327"/>
        <v>0</v>
      </c>
      <c r="M3376" s="183">
        <f t="shared" si="1327"/>
        <v>0</v>
      </c>
      <c r="N3376" s="184">
        <f t="shared" si="1328"/>
        <v>0</v>
      </c>
      <c r="O3376" s="184">
        <f t="shared" si="1329"/>
        <v>0</v>
      </c>
      <c r="P3376" s="181"/>
      <c r="Q3376" s="199"/>
      <c r="R3376" s="197" t="str">
        <f t="shared" si="1330"/>
        <v/>
      </c>
      <c r="S3376" s="197" t="str">
        <f t="shared" si="1331"/>
        <v/>
      </c>
    </row>
    <row r="3377" spans="1:19" ht="25.5" hidden="1">
      <c r="A3377" s="200">
        <v>93052</v>
      </c>
      <c r="B3377" s="205" t="s">
        <v>230</v>
      </c>
      <c r="C3377" s="127" t="s">
        <v>3686</v>
      </c>
      <c r="D3377" s="121" t="s">
        <v>274</v>
      </c>
      <c r="E3377" s="122">
        <v>312.68</v>
      </c>
      <c r="F3377" s="123">
        <f t="shared" si="1324"/>
        <v>376.97</v>
      </c>
      <c r="G3377" s="206"/>
      <c r="H3377" s="183"/>
      <c r="I3377" s="182">
        <f t="shared" si="1325"/>
        <v>0</v>
      </c>
      <c r="J3377" s="182">
        <f t="shared" si="1326"/>
        <v>0</v>
      </c>
      <c r="K3377" s="179"/>
      <c r="L3377" s="183">
        <f t="shared" si="1327"/>
        <v>0</v>
      </c>
      <c r="M3377" s="183">
        <f t="shared" si="1327"/>
        <v>0</v>
      </c>
      <c r="N3377" s="184">
        <f t="shared" si="1328"/>
        <v>0</v>
      </c>
      <c r="O3377" s="184">
        <f t="shared" si="1329"/>
        <v>0</v>
      </c>
      <c r="P3377" s="181"/>
      <c r="Q3377" s="199"/>
      <c r="R3377" s="197" t="str">
        <f t="shared" si="1330"/>
        <v/>
      </c>
      <c r="S3377" s="197" t="str">
        <f t="shared" si="1331"/>
        <v/>
      </c>
    </row>
    <row r="3378" spans="1:19" ht="25.5" hidden="1">
      <c r="A3378" s="200">
        <v>93056</v>
      </c>
      <c r="B3378" s="205" t="s">
        <v>230</v>
      </c>
      <c r="C3378" s="127" t="s">
        <v>3687</v>
      </c>
      <c r="D3378" s="121" t="s">
        <v>274</v>
      </c>
      <c r="E3378" s="122">
        <v>11.02</v>
      </c>
      <c r="F3378" s="123">
        <f t="shared" si="1324"/>
        <v>13.29</v>
      </c>
      <c r="G3378" s="206"/>
      <c r="H3378" s="183"/>
      <c r="I3378" s="182">
        <f t="shared" si="1325"/>
        <v>0</v>
      </c>
      <c r="J3378" s="182">
        <f t="shared" si="1326"/>
        <v>0</v>
      </c>
      <c r="K3378" s="179"/>
      <c r="L3378" s="183">
        <f t="shared" si="1327"/>
        <v>0</v>
      </c>
      <c r="M3378" s="183">
        <f t="shared" si="1327"/>
        <v>0</v>
      </c>
      <c r="N3378" s="184">
        <f t="shared" si="1328"/>
        <v>0</v>
      </c>
      <c r="O3378" s="184">
        <f t="shared" si="1329"/>
        <v>0</v>
      </c>
      <c r="P3378" s="181"/>
      <c r="Q3378" s="199"/>
      <c r="R3378" s="197" t="str">
        <f t="shared" si="1330"/>
        <v/>
      </c>
      <c r="S3378" s="197" t="str">
        <f t="shared" si="1331"/>
        <v/>
      </c>
    </row>
    <row r="3379" spans="1:19" ht="25.5" hidden="1">
      <c r="A3379" s="200">
        <v>93057</v>
      </c>
      <c r="B3379" s="205" t="s">
        <v>230</v>
      </c>
      <c r="C3379" s="127" t="s">
        <v>3688</v>
      </c>
      <c r="D3379" s="121" t="s">
        <v>274</v>
      </c>
      <c r="E3379" s="122">
        <v>9.7200000000000006</v>
      </c>
      <c r="F3379" s="123">
        <f t="shared" si="1324"/>
        <v>11.72</v>
      </c>
      <c r="G3379" s="206"/>
      <c r="H3379" s="183"/>
      <c r="I3379" s="182">
        <f t="shared" si="1325"/>
        <v>0</v>
      </c>
      <c r="J3379" s="182">
        <f t="shared" si="1326"/>
        <v>0</v>
      </c>
      <c r="K3379" s="179"/>
      <c r="L3379" s="183">
        <f t="shared" si="1327"/>
        <v>0</v>
      </c>
      <c r="M3379" s="183">
        <f t="shared" si="1327"/>
        <v>0</v>
      </c>
      <c r="N3379" s="184">
        <f t="shared" si="1328"/>
        <v>0</v>
      </c>
      <c r="O3379" s="184">
        <f t="shared" si="1329"/>
        <v>0</v>
      </c>
      <c r="P3379" s="181"/>
      <c r="Q3379" s="199"/>
      <c r="R3379" s="197" t="str">
        <f t="shared" si="1330"/>
        <v/>
      </c>
      <c r="S3379" s="197" t="str">
        <f t="shared" si="1331"/>
        <v/>
      </c>
    </row>
    <row r="3380" spans="1:19" ht="25.5" hidden="1">
      <c r="A3380" s="200">
        <v>93058</v>
      </c>
      <c r="B3380" s="205" t="s">
        <v>230</v>
      </c>
      <c r="C3380" s="127" t="s">
        <v>3689</v>
      </c>
      <c r="D3380" s="121" t="s">
        <v>274</v>
      </c>
      <c r="E3380" s="122">
        <v>343.9</v>
      </c>
      <c r="F3380" s="123">
        <f t="shared" si="1324"/>
        <v>414.61</v>
      </c>
      <c r="G3380" s="206"/>
      <c r="H3380" s="183"/>
      <c r="I3380" s="182">
        <f t="shared" si="1325"/>
        <v>0</v>
      </c>
      <c r="J3380" s="182">
        <f t="shared" si="1326"/>
        <v>0</v>
      </c>
      <c r="K3380" s="179"/>
      <c r="L3380" s="183">
        <f t="shared" si="1327"/>
        <v>0</v>
      </c>
      <c r="M3380" s="183">
        <f t="shared" si="1327"/>
        <v>0</v>
      </c>
      <c r="N3380" s="184">
        <f t="shared" si="1328"/>
        <v>0</v>
      </c>
      <c r="O3380" s="184">
        <f t="shared" si="1329"/>
        <v>0</v>
      </c>
      <c r="P3380" s="181"/>
      <c r="Q3380" s="199"/>
      <c r="R3380" s="197" t="str">
        <f t="shared" si="1330"/>
        <v/>
      </c>
      <c r="S3380" s="197" t="str">
        <f t="shared" si="1331"/>
        <v/>
      </c>
    </row>
    <row r="3381" spans="1:19" ht="25.5" hidden="1">
      <c r="A3381" s="200">
        <v>93061</v>
      </c>
      <c r="B3381" s="205" t="s">
        <v>230</v>
      </c>
      <c r="C3381" s="127" t="s">
        <v>3690</v>
      </c>
      <c r="D3381" s="121" t="s">
        <v>274</v>
      </c>
      <c r="E3381" s="122">
        <v>20.05</v>
      </c>
      <c r="F3381" s="123">
        <f t="shared" si="1324"/>
        <v>24.17</v>
      </c>
      <c r="G3381" s="206"/>
      <c r="H3381" s="183"/>
      <c r="I3381" s="182">
        <f t="shared" si="1325"/>
        <v>0</v>
      </c>
      <c r="J3381" s="182">
        <f t="shared" si="1326"/>
        <v>0</v>
      </c>
      <c r="K3381" s="179"/>
      <c r="L3381" s="183">
        <f t="shared" si="1327"/>
        <v>0</v>
      </c>
      <c r="M3381" s="183">
        <f t="shared" si="1327"/>
        <v>0</v>
      </c>
      <c r="N3381" s="184">
        <f t="shared" si="1328"/>
        <v>0</v>
      </c>
      <c r="O3381" s="184">
        <f t="shared" si="1329"/>
        <v>0</v>
      </c>
      <c r="P3381" s="181"/>
      <c r="Q3381" s="199"/>
      <c r="R3381" s="197" t="str">
        <f t="shared" si="1330"/>
        <v/>
      </c>
      <c r="S3381" s="197" t="str">
        <f t="shared" si="1331"/>
        <v/>
      </c>
    </row>
    <row r="3382" spans="1:19" ht="25.5" hidden="1">
      <c r="A3382" s="200">
        <v>93062</v>
      </c>
      <c r="B3382" s="205" t="s">
        <v>230</v>
      </c>
      <c r="C3382" s="127" t="s">
        <v>3691</v>
      </c>
      <c r="D3382" s="121" t="s">
        <v>274</v>
      </c>
      <c r="E3382" s="122">
        <v>17.54</v>
      </c>
      <c r="F3382" s="123">
        <f t="shared" si="1324"/>
        <v>21.15</v>
      </c>
      <c r="G3382" s="206"/>
      <c r="H3382" s="183"/>
      <c r="I3382" s="182">
        <f t="shared" si="1325"/>
        <v>0</v>
      </c>
      <c r="J3382" s="182">
        <f t="shared" si="1326"/>
        <v>0</v>
      </c>
      <c r="K3382" s="179"/>
      <c r="L3382" s="183">
        <f t="shared" si="1327"/>
        <v>0</v>
      </c>
      <c r="M3382" s="183">
        <f t="shared" si="1327"/>
        <v>0</v>
      </c>
      <c r="N3382" s="184">
        <f t="shared" si="1328"/>
        <v>0</v>
      </c>
      <c r="O3382" s="184">
        <f t="shared" si="1329"/>
        <v>0</v>
      </c>
      <c r="P3382" s="181"/>
      <c r="Q3382" s="199"/>
      <c r="R3382" s="197" t="str">
        <f t="shared" si="1330"/>
        <v/>
      </c>
      <c r="S3382" s="197" t="str">
        <f t="shared" si="1331"/>
        <v/>
      </c>
    </row>
    <row r="3383" spans="1:19" ht="25.5" hidden="1">
      <c r="A3383" s="200">
        <v>93064</v>
      </c>
      <c r="B3383" s="205" t="s">
        <v>230</v>
      </c>
      <c r="C3383" s="127" t="s">
        <v>3692</v>
      </c>
      <c r="D3383" s="121" t="s">
        <v>274</v>
      </c>
      <c r="E3383" s="122">
        <v>30.56</v>
      </c>
      <c r="F3383" s="123">
        <f t="shared" si="1324"/>
        <v>36.840000000000003</v>
      </c>
      <c r="G3383" s="206"/>
      <c r="H3383" s="183"/>
      <c r="I3383" s="182">
        <f t="shared" si="1325"/>
        <v>0</v>
      </c>
      <c r="J3383" s="182">
        <f t="shared" si="1326"/>
        <v>0</v>
      </c>
      <c r="K3383" s="179"/>
      <c r="L3383" s="183">
        <f t="shared" si="1327"/>
        <v>0</v>
      </c>
      <c r="M3383" s="183">
        <f t="shared" si="1327"/>
        <v>0</v>
      </c>
      <c r="N3383" s="184">
        <f t="shared" si="1328"/>
        <v>0</v>
      </c>
      <c r="O3383" s="184">
        <f t="shared" si="1329"/>
        <v>0</v>
      </c>
      <c r="P3383" s="181"/>
      <c r="Q3383" s="199"/>
      <c r="R3383" s="197" t="str">
        <f t="shared" si="1330"/>
        <v/>
      </c>
      <c r="S3383" s="197" t="str">
        <f t="shared" si="1331"/>
        <v/>
      </c>
    </row>
    <row r="3384" spans="1:19" ht="25.5" hidden="1">
      <c r="A3384" s="200">
        <v>93065</v>
      </c>
      <c r="B3384" s="205" t="s">
        <v>230</v>
      </c>
      <c r="C3384" s="127" t="s">
        <v>3693</v>
      </c>
      <c r="D3384" s="121" t="s">
        <v>274</v>
      </c>
      <c r="E3384" s="122">
        <v>28.7</v>
      </c>
      <c r="F3384" s="123">
        <f t="shared" si="1324"/>
        <v>34.6</v>
      </c>
      <c r="G3384" s="206"/>
      <c r="H3384" s="183"/>
      <c r="I3384" s="182">
        <f t="shared" si="1325"/>
        <v>0</v>
      </c>
      <c r="J3384" s="182">
        <f t="shared" si="1326"/>
        <v>0</v>
      </c>
      <c r="K3384" s="179"/>
      <c r="L3384" s="183">
        <f t="shared" si="1327"/>
        <v>0</v>
      </c>
      <c r="M3384" s="183">
        <f t="shared" si="1327"/>
        <v>0</v>
      </c>
      <c r="N3384" s="184">
        <f t="shared" si="1328"/>
        <v>0</v>
      </c>
      <c r="O3384" s="184">
        <f t="shared" si="1329"/>
        <v>0</v>
      </c>
      <c r="P3384" s="181"/>
      <c r="Q3384" s="199"/>
      <c r="R3384" s="197" t="str">
        <f t="shared" si="1330"/>
        <v/>
      </c>
      <c r="S3384" s="197" t="str">
        <f t="shared" si="1331"/>
        <v/>
      </c>
    </row>
    <row r="3385" spans="1:19" ht="25.5" hidden="1">
      <c r="A3385" s="200">
        <v>93067</v>
      </c>
      <c r="B3385" s="205" t="s">
        <v>230</v>
      </c>
      <c r="C3385" s="127" t="s">
        <v>3694</v>
      </c>
      <c r="D3385" s="121" t="s">
        <v>274</v>
      </c>
      <c r="E3385" s="122">
        <v>45.02</v>
      </c>
      <c r="F3385" s="123">
        <f t="shared" si="1324"/>
        <v>54.28</v>
      </c>
      <c r="G3385" s="206"/>
      <c r="H3385" s="183"/>
      <c r="I3385" s="182">
        <f t="shared" si="1325"/>
        <v>0</v>
      </c>
      <c r="J3385" s="182">
        <f t="shared" si="1326"/>
        <v>0</v>
      </c>
      <c r="K3385" s="179"/>
      <c r="L3385" s="183">
        <f t="shared" si="1327"/>
        <v>0</v>
      </c>
      <c r="M3385" s="183">
        <f t="shared" si="1327"/>
        <v>0</v>
      </c>
      <c r="N3385" s="184">
        <f t="shared" si="1328"/>
        <v>0</v>
      </c>
      <c r="O3385" s="184">
        <f t="shared" si="1329"/>
        <v>0</v>
      </c>
      <c r="P3385" s="181"/>
      <c r="Q3385" s="199"/>
      <c r="R3385" s="197" t="str">
        <f t="shared" si="1330"/>
        <v/>
      </c>
      <c r="S3385" s="197" t="str">
        <f t="shared" si="1331"/>
        <v/>
      </c>
    </row>
    <row r="3386" spans="1:19" ht="25.5" hidden="1">
      <c r="A3386" s="200">
        <v>93068</v>
      </c>
      <c r="B3386" s="205" t="s">
        <v>230</v>
      </c>
      <c r="C3386" s="127" t="s">
        <v>3695</v>
      </c>
      <c r="D3386" s="121" t="s">
        <v>274</v>
      </c>
      <c r="E3386" s="122">
        <v>39.58</v>
      </c>
      <c r="F3386" s="123">
        <f t="shared" si="1324"/>
        <v>47.72</v>
      </c>
      <c r="G3386" s="206"/>
      <c r="H3386" s="183"/>
      <c r="I3386" s="182">
        <f t="shared" si="1325"/>
        <v>0</v>
      </c>
      <c r="J3386" s="182">
        <f t="shared" si="1326"/>
        <v>0</v>
      </c>
      <c r="K3386" s="179"/>
      <c r="L3386" s="183">
        <f t="shared" si="1327"/>
        <v>0</v>
      </c>
      <c r="M3386" s="183">
        <f t="shared" si="1327"/>
        <v>0</v>
      </c>
      <c r="N3386" s="184">
        <f t="shared" si="1328"/>
        <v>0</v>
      </c>
      <c r="O3386" s="184">
        <f t="shared" si="1329"/>
        <v>0</v>
      </c>
      <c r="P3386" s="181"/>
      <c r="Q3386" s="199"/>
      <c r="R3386" s="197" t="str">
        <f t="shared" si="1330"/>
        <v/>
      </c>
      <c r="S3386" s="197" t="str">
        <f t="shared" si="1331"/>
        <v/>
      </c>
    </row>
    <row r="3387" spans="1:19" ht="25.5" hidden="1">
      <c r="A3387" s="200">
        <v>93070</v>
      </c>
      <c r="B3387" s="205" t="s">
        <v>230</v>
      </c>
      <c r="C3387" s="127" t="s">
        <v>3696</v>
      </c>
      <c r="D3387" s="121" t="s">
        <v>274</v>
      </c>
      <c r="E3387" s="122">
        <v>111.65</v>
      </c>
      <c r="F3387" s="123">
        <f t="shared" si="1324"/>
        <v>134.61000000000001</v>
      </c>
      <c r="G3387" s="206"/>
      <c r="H3387" s="183"/>
      <c r="I3387" s="182">
        <f t="shared" si="1325"/>
        <v>0</v>
      </c>
      <c r="J3387" s="182">
        <f t="shared" si="1326"/>
        <v>0</v>
      </c>
      <c r="K3387" s="179"/>
      <c r="L3387" s="183">
        <f t="shared" si="1327"/>
        <v>0</v>
      </c>
      <c r="M3387" s="183">
        <f t="shared" si="1327"/>
        <v>0</v>
      </c>
      <c r="N3387" s="184">
        <f t="shared" si="1328"/>
        <v>0</v>
      </c>
      <c r="O3387" s="184">
        <f t="shared" si="1329"/>
        <v>0</v>
      </c>
      <c r="P3387" s="181"/>
      <c r="Q3387" s="199"/>
      <c r="R3387" s="197" t="str">
        <f t="shared" si="1330"/>
        <v/>
      </c>
      <c r="S3387" s="197" t="str">
        <f t="shared" si="1331"/>
        <v/>
      </c>
    </row>
    <row r="3388" spans="1:19" ht="25.5" hidden="1">
      <c r="A3388" s="200">
        <v>93071</v>
      </c>
      <c r="B3388" s="205" t="s">
        <v>230</v>
      </c>
      <c r="C3388" s="127" t="s">
        <v>3697</v>
      </c>
      <c r="D3388" s="121" t="s">
        <v>274</v>
      </c>
      <c r="E3388" s="122">
        <v>103.8</v>
      </c>
      <c r="F3388" s="123">
        <f t="shared" si="1324"/>
        <v>125.14</v>
      </c>
      <c r="G3388" s="206"/>
      <c r="H3388" s="183"/>
      <c r="I3388" s="182">
        <f t="shared" si="1325"/>
        <v>0</v>
      </c>
      <c r="J3388" s="182">
        <f t="shared" si="1326"/>
        <v>0</v>
      </c>
      <c r="K3388" s="179"/>
      <c r="L3388" s="183">
        <f t="shared" si="1327"/>
        <v>0</v>
      </c>
      <c r="M3388" s="183">
        <f t="shared" si="1327"/>
        <v>0</v>
      </c>
      <c r="N3388" s="184">
        <f t="shared" si="1328"/>
        <v>0</v>
      </c>
      <c r="O3388" s="184">
        <f t="shared" si="1329"/>
        <v>0</v>
      </c>
      <c r="P3388" s="181"/>
      <c r="Q3388" s="199"/>
      <c r="R3388" s="197" t="str">
        <f t="shared" si="1330"/>
        <v/>
      </c>
      <c r="S3388" s="197" t="str">
        <f t="shared" si="1331"/>
        <v/>
      </c>
    </row>
    <row r="3389" spans="1:19" ht="25.5" hidden="1">
      <c r="A3389" s="200">
        <v>93074</v>
      </c>
      <c r="B3389" s="205" t="s">
        <v>230</v>
      </c>
      <c r="C3389" s="127" t="s">
        <v>3698</v>
      </c>
      <c r="D3389" s="121" t="s">
        <v>274</v>
      </c>
      <c r="E3389" s="122">
        <v>9.07</v>
      </c>
      <c r="F3389" s="123">
        <f t="shared" si="1324"/>
        <v>10.93</v>
      </c>
      <c r="G3389" s="206"/>
      <c r="H3389" s="183"/>
      <c r="I3389" s="182">
        <f t="shared" si="1325"/>
        <v>0</v>
      </c>
      <c r="J3389" s="182">
        <f t="shared" si="1326"/>
        <v>0</v>
      </c>
      <c r="K3389" s="179"/>
      <c r="L3389" s="183">
        <f t="shared" si="1327"/>
        <v>0</v>
      </c>
      <c r="M3389" s="183">
        <f t="shared" si="1327"/>
        <v>0</v>
      </c>
      <c r="N3389" s="184">
        <f t="shared" si="1328"/>
        <v>0</v>
      </c>
      <c r="O3389" s="184">
        <f t="shared" si="1329"/>
        <v>0</v>
      </c>
      <c r="P3389" s="181"/>
      <c r="Q3389" s="199"/>
      <c r="R3389" s="197" t="str">
        <f t="shared" si="1330"/>
        <v/>
      </c>
      <c r="S3389" s="197" t="str">
        <f t="shared" si="1331"/>
        <v/>
      </c>
    </row>
    <row r="3390" spans="1:19" ht="25.5" hidden="1">
      <c r="A3390" s="200">
        <v>93076</v>
      </c>
      <c r="B3390" s="205" t="s">
        <v>230</v>
      </c>
      <c r="C3390" s="127" t="s">
        <v>3699</v>
      </c>
      <c r="D3390" s="121" t="s">
        <v>274</v>
      </c>
      <c r="E3390" s="122">
        <v>14.06</v>
      </c>
      <c r="F3390" s="123">
        <f t="shared" si="1324"/>
        <v>16.95</v>
      </c>
      <c r="G3390" s="206"/>
      <c r="H3390" s="183"/>
      <c r="I3390" s="182">
        <f t="shared" si="1325"/>
        <v>0</v>
      </c>
      <c r="J3390" s="182">
        <f t="shared" si="1326"/>
        <v>0</v>
      </c>
      <c r="K3390" s="179"/>
      <c r="L3390" s="183">
        <f t="shared" si="1327"/>
        <v>0</v>
      </c>
      <c r="M3390" s="183">
        <f t="shared" si="1327"/>
        <v>0</v>
      </c>
      <c r="N3390" s="184">
        <f t="shared" si="1328"/>
        <v>0</v>
      </c>
      <c r="O3390" s="184">
        <f t="shared" si="1329"/>
        <v>0</v>
      </c>
      <c r="P3390" s="181"/>
      <c r="Q3390" s="199"/>
      <c r="R3390" s="197" t="str">
        <f t="shared" si="1330"/>
        <v/>
      </c>
      <c r="S3390" s="197" t="str">
        <f t="shared" si="1331"/>
        <v/>
      </c>
    </row>
    <row r="3391" spans="1:19" ht="25.5" hidden="1">
      <c r="A3391" s="200">
        <v>93079</v>
      </c>
      <c r="B3391" s="205" t="s">
        <v>230</v>
      </c>
      <c r="C3391" s="127" t="s">
        <v>3700</v>
      </c>
      <c r="D3391" s="121" t="s">
        <v>274</v>
      </c>
      <c r="E3391" s="122">
        <v>19.23</v>
      </c>
      <c r="F3391" s="123">
        <f t="shared" si="1324"/>
        <v>23.18</v>
      </c>
      <c r="G3391" s="206"/>
      <c r="H3391" s="183"/>
      <c r="I3391" s="182">
        <f t="shared" si="1325"/>
        <v>0</v>
      </c>
      <c r="J3391" s="182">
        <f t="shared" si="1326"/>
        <v>0</v>
      </c>
      <c r="K3391" s="179"/>
      <c r="L3391" s="183">
        <f t="shared" si="1327"/>
        <v>0</v>
      </c>
      <c r="M3391" s="183">
        <f t="shared" si="1327"/>
        <v>0</v>
      </c>
      <c r="N3391" s="184">
        <f t="shared" si="1328"/>
        <v>0</v>
      </c>
      <c r="O3391" s="184">
        <f t="shared" si="1329"/>
        <v>0</v>
      </c>
      <c r="P3391" s="181"/>
      <c r="Q3391" s="199"/>
      <c r="R3391" s="197" t="str">
        <f t="shared" si="1330"/>
        <v/>
      </c>
      <c r="S3391" s="197" t="str">
        <f t="shared" si="1331"/>
        <v/>
      </c>
    </row>
    <row r="3392" spans="1:19" ht="25.5" hidden="1">
      <c r="A3392" s="200">
        <v>93080</v>
      </c>
      <c r="B3392" s="205" t="s">
        <v>230</v>
      </c>
      <c r="C3392" s="127" t="s">
        <v>3701</v>
      </c>
      <c r="D3392" s="121" t="s">
        <v>274</v>
      </c>
      <c r="E3392" s="122">
        <v>5.93</v>
      </c>
      <c r="F3392" s="123">
        <f t="shared" si="1324"/>
        <v>7.15</v>
      </c>
      <c r="G3392" s="206"/>
      <c r="H3392" s="183"/>
      <c r="I3392" s="182">
        <f t="shared" si="1325"/>
        <v>0</v>
      </c>
      <c r="J3392" s="182">
        <f t="shared" si="1326"/>
        <v>0</v>
      </c>
      <c r="K3392" s="179"/>
      <c r="L3392" s="183">
        <f t="shared" si="1327"/>
        <v>0</v>
      </c>
      <c r="M3392" s="183">
        <f t="shared" si="1327"/>
        <v>0</v>
      </c>
      <c r="N3392" s="184">
        <f t="shared" si="1328"/>
        <v>0</v>
      </c>
      <c r="O3392" s="184">
        <f t="shared" si="1329"/>
        <v>0</v>
      </c>
      <c r="P3392" s="181"/>
      <c r="Q3392" s="199"/>
      <c r="R3392" s="197" t="str">
        <f t="shared" si="1330"/>
        <v/>
      </c>
      <c r="S3392" s="197" t="str">
        <f t="shared" si="1331"/>
        <v/>
      </c>
    </row>
    <row r="3393" spans="1:19" ht="25.5" hidden="1">
      <c r="A3393" s="200">
        <v>93083</v>
      </c>
      <c r="B3393" s="205" t="s">
        <v>230</v>
      </c>
      <c r="C3393" s="127" t="s">
        <v>3702</v>
      </c>
      <c r="D3393" s="121" t="s">
        <v>274</v>
      </c>
      <c r="E3393" s="122">
        <v>270.68</v>
      </c>
      <c r="F3393" s="123">
        <f t="shared" si="1324"/>
        <v>326.33</v>
      </c>
      <c r="G3393" s="206"/>
      <c r="H3393" s="183"/>
      <c r="I3393" s="182">
        <f t="shared" si="1325"/>
        <v>0</v>
      </c>
      <c r="J3393" s="182">
        <f t="shared" si="1326"/>
        <v>0</v>
      </c>
      <c r="K3393" s="179"/>
      <c r="L3393" s="183">
        <f t="shared" si="1327"/>
        <v>0</v>
      </c>
      <c r="M3393" s="183">
        <f t="shared" si="1327"/>
        <v>0</v>
      </c>
      <c r="N3393" s="184">
        <f t="shared" si="1328"/>
        <v>0</v>
      </c>
      <c r="O3393" s="184">
        <f t="shared" si="1329"/>
        <v>0</v>
      </c>
      <c r="P3393" s="181"/>
      <c r="Q3393" s="199"/>
      <c r="R3393" s="197" t="str">
        <f t="shared" si="1330"/>
        <v/>
      </c>
      <c r="S3393" s="197" t="str">
        <f t="shared" si="1331"/>
        <v/>
      </c>
    </row>
    <row r="3394" spans="1:19" ht="25.5" hidden="1">
      <c r="A3394" s="200">
        <v>93084</v>
      </c>
      <c r="B3394" s="205" t="s">
        <v>230</v>
      </c>
      <c r="C3394" s="127" t="s">
        <v>3703</v>
      </c>
      <c r="D3394" s="121" t="s">
        <v>274</v>
      </c>
      <c r="E3394" s="122">
        <v>9.32</v>
      </c>
      <c r="F3394" s="123">
        <f t="shared" si="1324"/>
        <v>11.24</v>
      </c>
      <c r="G3394" s="206"/>
      <c r="H3394" s="183"/>
      <c r="I3394" s="182">
        <f t="shared" si="1325"/>
        <v>0</v>
      </c>
      <c r="J3394" s="182">
        <f t="shared" si="1326"/>
        <v>0</v>
      </c>
      <c r="K3394" s="179"/>
      <c r="L3394" s="183">
        <f t="shared" si="1327"/>
        <v>0</v>
      </c>
      <c r="M3394" s="183">
        <f t="shared" si="1327"/>
        <v>0</v>
      </c>
      <c r="N3394" s="184">
        <f t="shared" si="1328"/>
        <v>0</v>
      </c>
      <c r="O3394" s="184">
        <f t="shared" si="1329"/>
        <v>0</v>
      </c>
      <c r="P3394" s="181"/>
      <c r="Q3394" s="199"/>
      <c r="R3394" s="197" t="str">
        <f t="shared" si="1330"/>
        <v/>
      </c>
      <c r="S3394" s="197" t="str">
        <f t="shared" si="1331"/>
        <v/>
      </c>
    </row>
    <row r="3395" spans="1:19" ht="25.5" hidden="1">
      <c r="A3395" s="200">
        <v>93085</v>
      </c>
      <c r="B3395" s="205" t="s">
        <v>230</v>
      </c>
      <c r="C3395" s="127" t="s">
        <v>3704</v>
      </c>
      <c r="D3395" s="121" t="s">
        <v>274</v>
      </c>
      <c r="E3395" s="122">
        <v>8.7799999999999994</v>
      </c>
      <c r="F3395" s="123">
        <f t="shared" si="1324"/>
        <v>10.59</v>
      </c>
      <c r="G3395" s="206"/>
      <c r="H3395" s="183"/>
      <c r="I3395" s="182">
        <f t="shared" si="1325"/>
        <v>0</v>
      </c>
      <c r="J3395" s="182">
        <f t="shared" si="1326"/>
        <v>0</v>
      </c>
      <c r="K3395" s="179"/>
      <c r="L3395" s="183">
        <f t="shared" si="1327"/>
        <v>0</v>
      </c>
      <c r="M3395" s="183">
        <f t="shared" si="1327"/>
        <v>0</v>
      </c>
      <c r="N3395" s="184">
        <f t="shared" si="1328"/>
        <v>0</v>
      </c>
      <c r="O3395" s="184">
        <f t="shared" si="1329"/>
        <v>0</v>
      </c>
      <c r="P3395" s="181"/>
      <c r="Q3395" s="199"/>
      <c r="R3395" s="197" t="str">
        <f t="shared" si="1330"/>
        <v/>
      </c>
      <c r="S3395" s="197" t="str">
        <f t="shared" si="1331"/>
        <v/>
      </c>
    </row>
    <row r="3396" spans="1:19" ht="25.5" hidden="1">
      <c r="A3396" s="200">
        <v>93086</v>
      </c>
      <c r="B3396" s="205" t="s">
        <v>230</v>
      </c>
      <c r="C3396" s="127" t="s">
        <v>3705</v>
      </c>
      <c r="D3396" s="121" t="s">
        <v>274</v>
      </c>
      <c r="E3396" s="122">
        <v>314.33999999999997</v>
      </c>
      <c r="F3396" s="123">
        <f t="shared" si="1324"/>
        <v>378.97</v>
      </c>
      <c r="G3396" s="206"/>
      <c r="H3396" s="183"/>
      <c r="I3396" s="182">
        <f t="shared" si="1325"/>
        <v>0</v>
      </c>
      <c r="J3396" s="182">
        <f t="shared" si="1326"/>
        <v>0</v>
      </c>
      <c r="K3396" s="179"/>
      <c r="L3396" s="183">
        <f t="shared" si="1327"/>
        <v>0</v>
      </c>
      <c r="M3396" s="183">
        <f t="shared" si="1327"/>
        <v>0</v>
      </c>
      <c r="N3396" s="184">
        <f t="shared" si="1328"/>
        <v>0</v>
      </c>
      <c r="O3396" s="184">
        <f t="shared" si="1329"/>
        <v>0</v>
      </c>
      <c r="P3396" s="181"/>
      <c r="Q3396" s="199"/>
      <c r="R3396" s="197" t="str">
        <f t="shared" si="1330"/>
        <v/>
      </c>
      <c r="S3396" s="197" t="str">
        <f t="shared" si="1331"/>
        <v/>
      </c>
    </row>
    <row r="3397" spans="1:19" ht="25.5" hidden="1">
      <c r="A3397" s="200">
        <v>93090</v>
      </c>
      <c r="B3397" s="205" t="s">
        <v>230</v>
      </c>
      <c r="C3397" s="127" t="s">
        <v>3706</v>
      </c>
      <c r="D3397" s="121" t="s">
        <v>274</v>
      </c>
      <c r="E3397" s="122">
        <v>12.67</v>
      </c>
      <c r="F3397" s="123">
        <f t="shared" si="1324"/>
        <v>15.27</v>
      </c>
      <c r="G3397" s="206"/>
      <c r="H3397" s="183"/>
      <c r="I3397" s="182">
        <f t="shared" si="1325"/>
        <v>0</v>
      </c>
      <c r="J3397" s="182">
        <f t="shared" si="1326"/>
        <v>0</v>
      </c>
      <c r="K3397" s="179"/>
      <c r="L3397" s="183">
        <f t="shared" si="1327"/>
        <v>0</v>
      </c>
      <c r="M3397" s="183">
        <f t="shared" si="1327"/>
        <v>0</v>
      </c>
      <c r="N3397" s="184">
        <f t="shared" si="1328"/>
        <v>0</v>
      </c>
      <c r="O3397" s="184">
        <f t="shared" si="1329"/>
        <v>0</v>
      </c>
      <c r="P3397" s="181"/>
      <c r="Q3397" s="199"/>
      <c r="R3397" s="197" t="str">
        <f t="shared" si="1330"/>
        <v/>
      </c>
      <c r="S3397" s="197" t="str">
        <f t="shared" si="1331"/>
        <v/>
      </c>
    </row>
    <row r="3398" spans="1:19" ht="25.5" hidden="1">
      <c r="A3398" s="200">
        <v>93091</v>
      </c>
      <c r="B3398" s="205" t="s">
        <v>230</v>
      </c>
      <c r="C3398" s="127" t="s">
        <v>3707</v>
      </c>
      <c r="D3398" s="121" t="s">
        <v>274</v>
      </c>
      <c r="E3398" s="122">
        <v>11.37</v>
      </c>
      <c r="F3398" s="123">
        <f t="shared" si="1324"/>
        <v>13.71</v>
      </c>
      <c r="G3398" s="206"/>
      <c r="H3398" s="183"/>
      <c r="I3398" s="182">
        <f t="shared" si="1325"/>
        <v>0</v>
      </c>
      <c r="J3398" s="182">
        <f t="shared" si="1326"/>
        <v>0</v>
      </c>
      <c r="K3398" s="179"/>
      <c r="L3398" s="183">
        <f t="shared" si="1327"/>
        <v>0</v>
      </c>
      <c r="M3398" s="183">
        <f t="shared" si="1327"/>
        <v>0</v>
      </c>
      <c r="N3398" s="184">
        <f t="shared" si="1328"/>
        <v>0</v>
      </c>
      <c r="O3398" s="184">
        <f t="shared" si="1329"/>
        <v>0</v>
      </c>
      <c r="P3398" s="181"/>
      <c r="Q3398" s="199"/>
      <c r="R3398" s="197" t="str">
        <f t="shared" si="1330"/>
        <v/>
      </c>
      <c r="S3398" s="197" t="str">
        <f t="shared" si="1331"/>
        <v/>
      </c>
    </row>
    <row r="3399" spans="1:19" ht="25.5" hidden="1">
      <c r="A3399" s="200">
        <v>93092</v>
      </c>
      <c r="B3399" s="205" t="s">
        <v>230</v>
      </c>
      <c r="C3399" s="127" t="s">
        <v>3708</v>
      </c>
      <c r="D3399" s="121" t="s">
        <v>274</v>
      </c>
      <c r="E3399" s="122">
        <v>345.55</v>
      </c>
      <c r="F3399" s="123">
        <f t="shared" si="1324"/>
        <v>416.6</v>
      </c>
      <c r="G3399" s="206"/>
      <c r="H3399" s="183"/>
      <c r="I3399" s="182">
        <f t="shared" si="1325"/>
        <v>0</v>
      </c>
      <c r="J3399" s="182">
        <f t="shared" si="1326"/>
        <v>0</v>
      </c>
      <c r="K3399" s="179"/>
      <c r="L3399" s="183">
        <f t="shared" si="1327"/>
        <v>0</v>
      </c>
      <c r="M3399" s="183">
        <f t="shared" si="1327"/>
        <v>0</v>
      </c>
      <c r="N3399" s="184">
        <f t="shared" si="1328"/>
        <v>0</v>
      </c>
      <c r="O3399" s="184">
        <f t="shared" si="1329"/>
        <v>0</v>
      </c>
      <c r="P3399" s="181"/>
      <c r="Q3399" s="199"/>
      <c r="R3399" s="197" t="str">
        <f t="shared" si="1330"/>
        <v/>
      </c>
      <c r="S3399" s="197" t="str">
        <f t="shared" si="1331"/>
        <v/>
      </c>
    </row>
    <row r="3400" spans="1:19" ht="25.5" hidden="1">
      <c r="A3400" s="200">
        <v>93097</v>
      </c>
      <c r="B3400" s="205" t="s">
        <v>230</v>
      </c>
      <c r="C3400" s="127" t="s">
        <v>3709</v>
      </c>
      <c r="D3400" s="121" t="s">
        <v>274</v>
      </c>
      <c r="E3400" s="122">
        <v>9.26</v>
      </c>
      <c r="F3400" s="123">
        <f t="shared" si="1324"/>
        <v>11.16</v>
      </c>
      <c r="G3400" s="206"/>
      <c r="H3400" s="183"/>
      <c r="I3400" s="182">
        <f t="shared" si="1325"/>
        <v>0</v>
      </c>
      <c r="J3400" s="182">
        <f t="shared" si="1326"/>
        <v>0</v>
      </c>
      <c r="K3400" s="179"/>
      <c r="L3400" s="183">
        <f t="shared" si="1327"/>
        <v>0</v>
      </c>
      <c r="M3400" s="183">
        <f t="shared" si="1327"/>
        <v>0</v>
      </c>
      <c r="N3400" s="184">
        <f t="shared" si="1328"/>
        <v>0</v>
      </c>
      <c r="O3400" s="184">
        <f t="shared" si="1329"/>
        <v>0</v>
      </c>
      <c r="P3400" s="181"/>
      <c r="Q3400" s="199"/>
      <c r="R3400" s="197" t="str">
        <f t="shared" si="1330"/>
        <v/>
      </c>
      <c r="S3400" s="197" t="str">
        <f t="shared" si="1331"/>
        <v/>
      </c>
    </row>
    <row r="3401" spans="1:19" ht="25.5" hidden="1">
      <c r="A3401" s="200">
        <v>93099</v>
      </c>
      <c r="B3401" s="205" t="s">
        <v>230</v>
      </c>
      <c r="C3401" s="127" t="s">
        <v>3710</v>
      </c>
      <c r="D3401" s="121" t="s">
        <v>274</v>
      </c>
      <c r="E3401" s="122">
        <v>16.309999999999999</v>
      </c>
      <c r="F3401" s="123">
        <f t="shared" si="1324"/>
        <v>19.66</v>
      </c>
      <c r="G3401" s="206"/>
      <c r="H3401" s="183"/>
      <c r="I3401" s="182">
        <f t="shared" si="1325"/>
        <v>0</v>
      </c>
      <c r="J3401" s="182">
        <f t="shared" si="1326"/>
        <v>0</v>
      </c>
      <c r="K3401" s="179"/>
      <c r="L3401" s="183">
        <f t="shared" si="1327"/>
        <v>0</v>
      </c>
      <c r="M3401" s="183">
        <f t="shared" si="1327"/>
        <v>0</v>
      </c>
      <c r="N3401" s="184">
        <f t="shared" si="1328"/>
        <v>0</v>
      </c>
      <c r="O3401" s="184">
        <f t="shared" si="1329"/>
        <v>0</v>
      </c>
      <c r="P3401" s="181"/>
      <c r="Q3401" s="199"/>
      <c r="R3401" s="197" t="str">
        <f t="shared" si="1330"/>
        <v/>
      </c>
      <c r="S3401" s="197" t="str">
        <f t="shared" si="1331"/>
        <v/>
      </c>
    </row>
    <row r="3402" spans="1:19" ht="25.5" hidden="1">
      <c r="A3402" s="200">
        <v>93102</v>
      </c>
      <c r="B3402" s="205" t="s">
        <v>230</v>
      </c>
      <c r="C3402" s="127" t="s">
        <v>3711</v>
      </c>
      <c r="D3402" s="121" t="s">
        <v>274</v>
      </c>
      <c r="E3402" s="122">
        <v>21.27</v>
      </c>
      <c r="F3402" s="123">
        <f t="shared" si="1324"/>
        <v>25.64</v>
      </c>
      <c r="G3402" s="206"/>
      <c r="H3402" s="183"/>
      <c r="I3402" s="182">
        <f t="shared" si="1325"/>
        <v>0</v>
      </c>
      <c r="J3402" s="182">
        <f t="shared" si="1326"/>
        <v>0</v>
      </c>
      <c r="K3402" s="179"/>
      <c r="L3402" s="183">
        <f t="shared" si="1327"/>
        <v>0</v>
      </c>
      <c r="M3402" s="183">
        <f t="shared" si="1327"/>
        <v>0</v>
      </c>
      <c r="N3402" s="184">
        <f t="shared" si="1328"/>
        <v>0</v>
      </c>
      <c r="O3402" s="184">
        <f t="shared" si="1329"/>
        <v>0</v>
      </c>
      <c r="P3402" s="181"/>
      <c r="Q3402" s="199"/>
      <c r="R3402" s="197" t="str">
        <f t="shared" si="1330"/>
        <v/>
      </c>
      <c r="S3402" s="197" t="str">
        <f t="shared" si="1331"/>
        <v/>
      </c>
    </row>
    <row r="3403" spans="1:19" ht="25.5" hidden="1">
      <c r="A3403" s="200">
        <v>93103</v>
      </c>
      <c r="B3403" s="205" t="s">
        <v>230</v>
      </c>
      <c r="C3403" s="127" t="s">
        <v>3712</v>
      </c>
      <c r="D3403" s="121" t="s">
        <v>274</v>
      </c>
      <c r="E3403" s="122">
        <v>6.09</v>
      </c>
      <c r="F3403" s="123">
        <f t="shared" ref="F3403:F3416" si="1332">IF(E3403=0,0,ROUND(E3403*(1+E$10)*(1-E$11),2))</f>
        <v>7.34</v>
      </c>
      <c r="G3403" s="206"/>
      <c r="H3403" s="183"/>
      <c r="I3403" s="182">
        <f t="shared" ref="I3403:I3416" si="1333">IF(ISBLANK(E3403),0,ROUND(F3403*G3403,2))</f>
        <v>0</v>
      </c>
      <c r="J3403" s="182">
        <f t="shared" ref="J3403:J3416" si="1334">IF(ISBLANK(G3403),0,ROUND(G3403*H3403,2))</f>
        <v>0</v>
      </c>
      <c r="K3403" s="179"/>
      <c r="L3403" s="183">
        <f t="shared" ref="L3403:M3416" si="1335">G3403</f>
        <v>0</v>
      </c>
      <c r="M3403" s="183">
        <f t="shared" si="1335"/>
        <v>0</v>
      </c>
      <c r="N3403" s="184">
        <f t="shared" ref="N3403:N3416" si="1336">IF(ISBLANK(E3403),0,ROUND(F3403*L3403,2))</f>
        <v>0</v>
      </c>
      <c r="O3403" s="184">
        <f t="shared" ref="O3403:O3416" si="1337">IF(ISBLANK(L3403),0,ROUND(L3403*M3403,2))</f>
        <v>0</v>
      </c>
      <c r="P3403" s="181"/>
      <c r="Q3403" s="198"/>
      <c r="R3403" s="197" t="str">
        <f t="shared" si="1330"/>
        <v/>
      </c>
      <c r="S3403" s="197" t="str">
        <f t="shared" si="1331"/>
        <v/>
      </c>
    </row>
    <row r="3404" spans="1:19" ht="25.5" hidden="1">
      <c r="A3404" s="200">
        <v>93106</v>
      </c>
      <c r="B3404" s="205" t="s">
        <v>230</v>
      </c>
      <c r="C3404" s="127" t="s">
        <v>3713</v>
      </c>
      <c r="D3404" s="121" t="s">
        <v>274</v>
      </c>
      <c r="E3404" s="122">
        <v>270.83999999999997</v>
      </c>
      <c r="F3404" s="123">
        <f t="shared" si="1332"/>
        <v>326.52</v>
      </c>
      <c r="G3404" s="206"/>
      <c r="H3404" s="183"/>
      <c r="I3404" s="182">
        <f t="shared" si="1333"/>
        <v>0</v>
      </c>
      <c r="J3404" s="182">
        <f t="shared" si="1334"/>
        <v>0</v>
      </c>
      <c r="K3404" s="179"/>
      <c r="L3404" s="183">
        <f t="shared" si="1335"/>
        <v>0</v>
      </c>
      <c r="M3404" s="183">
        <f t="shared" si="1335"/>
        <v>0</v>
      </c>
      <c r="N3404" s="184">
        <f t="shared" si="1336"/>
        <v>0</v>
      </c>
      <c r="O3404" s="184">
        <f t="shared" si="1337"/>
        <v>0</v>
      </c>
      <c r="P3404" s="181"/>
      <c r="Q3404" s="199"/>
      <c r="R3404" s="197" t="str">
        <f t="shared" si="1330"/>
        <v/>
      </c>
      <c r="S3404" s="197" t="str">
        <f t="shared" si="1331"/>
        <v/>
      </c>
    </row>
    <row r="3405" spans="1:19" ht="25.5" hidden="1">
      <c r="A3405" s="200">
        <v>93107</v>
      </c>
      <c r="B3405" s="205" t="s">
        <v>230</v>
      </c>
      <c r="C3405" s="127" t="s">
        <v>3714</v>
      </c>
      <c r="D3405" s="121" t="s">
        <v>274</v>
      </c>
      <c r="E3405" s="122">
        <v>10.79</v>
      </c>
      <c r="F3405" s="123">
        <f t="shared" si="1332"/>
        <v>13.01</v>
      </c>
      <c r="G3405" s="206"/>
      <c r="H3405" s="183"/>
      <c r="I3405" s="182">
        <f t="shared" si="1333"/>
        <v>0</v>
      </c>
      <c r="J3405" s="182">
        <f t="shared" si="1334"/>
        <v>0</v>
      </c>
      <c r="K3405" s="179"/>
      <c r="L3405" s="183">
        <f t="shared" si="1335"/>
        <v>0</v>
      </c>
      <c r="M3405" s="183">
        <f t="shared" si="1335"/>
        <v>0</v>
      </c>
      <c r="N3405" s="184">
        <f t="shared" si="1336"/>
        <v>0</v>
      </c>
      <c r="O3405" s="184">
        <f t="shared" si="1337"/>
        <v>0</v>
      </c>
      <c r="P3405" s="181"/>
      <c r="Q3405" s="199"/>
      <c r="R3405" s="197" t="str">
        <f t="shared" si="1330"/>
        <v/>
      </c>
      <c r="S3405" s="197" t="str">
        <f t="shared" si="1331"/>
        <v/>
      </c>
    </row>
    <row r="3406" spans="1:19" ht="25.5" hidden="1">
      <c r="A3406" s="200">
        <v>93108</v>
      </c>
      <c r="B3406" s="205" t="s">
        <v>230</v>
      </c>
      <c r="C3406" s="127" t="s">
        <v>3715</v>
      </c>
      <c r="D3406" s="121" t="s">
        <v>274</v>
      </c>
      <c r="E3406" s="122">
        <v>10.25</v>
      </c>
      <c r="F3406" s="123">
        <f t="shared" si="1332"/>
        <v>12.36</v>
      </c>
      <c r="G3406" s="206"/>
      <c r="H3406" s="183"/>
      <c r="I3406" s="182">
        <f t="shared" si="1333"/>
        <v>0</v>
      </c>
      <c r="J3406" s="182">
        <f t="shared" si="1334"/>
        <v>0</v>
      </c>
      <c r="K3406" s="179"/>
      <c r="L3406" s="183">
        <f t="shared" si="1335"/>
        <v>0</v>
      </c>
      <c r="M3406" s="183">
        <f t="shared" si="1335"/>
        <v>0</v>
      </c>
      <c r="N3406" s="184">
        <f t="shared" si="1336"/>
        <v>0</v>
      </c>
      <c r="O3406" s="184">
        <f t="shared" si="1337"/>
        <v>0</v>
      </c>
      <c r="P3406" s="181"/>
      <c r="Q3406" s="198"/>
      <c r="R3406" s="197" t="str">
        <f t="shared" si="1330"/>
        <v/>
      </c>
      <c r="S3406" s="197" t="str">
        <f t="shared" si="1331"/>
        <v/>
      </c>
    </row>
    <row r="3407" spans="1:19" ht="25.5" hidden="1">
      <c r="A3407" s="200">
        <v>93109</v>
      </c>
      <c r="B3407" s="205" t="s">
        <v>230</v>
      </c>
      <c r="C3407" s="127" t="s">
        <v>3716</v>
      </c>
      <c r="D3407" s="121" t="s">
        <v>274</v>
      </c>
      <c r="E3407" s="122">
        <v>315.81</v>
      </c>
      <c r="F3407" s="123">
        <f t="shared" si="1332"/>
        <v>380.74</v>
      </c>
      <c r="G3407" s="206"/>
      <c r="H3407" s="183"/>
      <c r="I3407" s="182">
        <f t="shared" si="1333"/>
        <v>0</v>
      </c>
      <c r="J3407" s="182">
        <f t="shared" si="1334"/>
        <v>0</v>
      </c>
      <c r="K3407" s="179"/>
      <c r="L3407" s="183">
        <f t="shared" si="1335"/>
        <v>0</v>
      </c>
      <c r="M3407" s="183">
        <f t="shared" si="1335"/>
        <v>0</v>
      </c>
      <c r="N3407" s="184">
        <f t="shared" si="1336"/>
        <v>0</v>
      </c>
      <c r="O3407" s="184">
        <f t="shared" si="1337"/>
        <v>0</v>
      </c>
      <c r="P3407" s="181"/>
      <c r="Q3407" s="199"/>
      <c r="R3407" s="197" t="str">
        <f t="shared" si="1330"/>
        <v/>
      </c>
      <c r="S3407" s="197" t="str">
        <f t="shared" si="1331"/>
        <v/>
      </c>
    </row>
    <row r="3408" spans="1:19" ht="25.5" hidden="1">
      <c r="A3408" s="200">
        <v>93113</v>
      </c>
      <c r="B3408" s="205" t="s">
        <v>230</v>
      </c>
      <c r="C3408" s="127" t="s">
        <v>3717</v>
      </c>
      <c r="D3408" s="121" t="s">
        <v>274</v>
      </c>
      <c r="E3408" s="122">
        <v>15.34</v>
      </c>
      <c r="F3408" s="123">
        <f t="shared" si="1332"/>
        <v>18.489999999999998</v>
      </c>
      <c r="G3408" s="206"/>
      <c r="H3408" s="183"/>
      <c r="I3408" s="182">
        <f t="shared" si="1333"/>
        <v>0</v>
      </c>
      <c r="J3408" s="182">
        <f t="shared" si="1334"/>
        <v>0</v>
      </c>
      <c r="K3408" s="179"/>
      <c r="L3408" s="183">
        <f t="shared" si="1335"/>
        <v>0</v>
      </c>
      <c r="M3408" s="183">
        <f t="shared" si="1335"/>
        <v>0</v>
      </c>
      <c r="N3408" s="184">
        <f t="shared" si="1336"/>
        <v>0</v>
      </c>
      <c r="O3408" s="184">
        <f t="shared" si="1337"/>
        <v>0</v>
      </c>
      <c r="P3408" s="181"/>
      <c r="Q3408" s="199"/>
      <c r="R3408" s="197" t="str">
        <f t="shared" si="1330"/>
        <v/>
      </c>
      <c r="S3408" s="197" t="str">
        <f t="shared" si="1331"/>
        <v/>
      </c>
    </row>
    <row r="3409" spans="1:19" ht="25.5" hidden="1">
      <c r="A3409" s="200">
        <v>93116</v>
      </c>
      <c r="B3409" s="205" t="s">
        <v>230</v>
      </c>
      <c r="C3409" s="127" t="s">
        <v>3718</v>
      </c>
      <c r="D3409" s="121" t="s">
        <v>274</v>
      </c>
      <c r="E3409" s="122">
        <v>348.22</v>
      </c>
      <c r="F3409" s="123">
        <f t="shared" si="1332"/>
        <v>419.81</v>
      </c>
      <c r="G3409" s="206"/>
      <c r="H3409" s="183"/>
      <c r="I3409" s="182">
        <f t="shared" si="1333"/>
        <v>0</v>
      </c>
      <c r="J3409" s="182">
        <f t="shared" si="1334"/>
        <v>0</v>
      </c>
      <c r="K3409" s="179"/>
      <c r="L3409" s="183">
        <f t="shared" si="1335"/>
        <v>0</v>
      </c>
      <c r="M3409" s="183">
        <f t="shared" si="1335"/>
        <v>0</v>
      </c>
      <c r="N3409" s="184">
        <f t="shared" si="1336"/>
        <v>0</v>
      </c>
      <c r="O3409" s="184">
        <f t="shared" si="1337"/>
        <v>0</v>
      </c>
      <c r="P3409" s="181"/>
      <c r="Q3409" s="199"/>
      <c r="R3409" s="197" t="str">
        <f t="shared" si="1330"/>
        <v/>
      </c>
      <c r="S3409" s="197" t="str">
        <f t="shared" si="1331"/>
        <v/>
      </c>
    </row>
    <row r="3410" spans="1:19" ht="25.5" hidden="1">
      <c r="A3410" s="200">
        <v>93119</v>
      </c>
      <c r="B3410" s="205" t="s">
        <v>230</v>
      </c>
      <c r="C3410" s="127" t="s">
        <v>3719</v>
      </c>
      <c r="D3410" s="121" t="s">
        <v>274</v>
      </c>
      <c r="E3410" s="122">
        <v>11.62</v>
      </c>
      <c r="F3410" s="123">
        <f t="shared" si="1332"/>
        <v>14.01</v>
      </c>
      <c r="G3410" s="206"/>
      <c r="H3410" s="183"/>
      <c r="I3410" s="182">
        <f t="shared" si="1333"/>
        <v>0</v>
      </c>
      <c r="J3410" s="182">
        <f t="shared" si="1334"/>
        <v>0</v>
      </c>
      <c r="K3410" s="179"/>
      <c r="L3410" s="183">
        <f t="shared" si="1335"/>
        <v>0</v>
      </c>
      <c r="M3410" s="183">
        <f t="shared" si="1335"/>
        <v>0</v>
      </c>
      <c r="N3410" s="184">
        <f t="shared" si="1336"/>
        <v>0</v>
      </c>
      <c r="O3410" s="184">
        <f t="shared" si="1337"/>
        <v>0</v>
      </c>
      <c r="P3410" s="181"/>
      <c r="Q3410" s="199"/>
      <c r="R3410" s="197" t="str">
        <f t="shared" si="1330"/>
        <v/>
      </c>
      <c r="S3410" s="197" t="str">
        <f t="shared" si="1331"/>
        <v/>
      </c>
    </row>
    <row r="3411" spans="1:19" ht="25.5" hidden="1">
      <c r="A3411" s="200">
        <v>93122</v>
      </c>
      <c r="B3411" s="205" t="s">
        <v>230</v>
      </c>
      <c r="C3411" s="127" t="s">
        <v>3720</v>
      </c>
      <c r="D3411" s="121" t="s">
        <v>274</v>
      </c>
      <c r="E3411" s="122">
        <v>16.8</v>
      </c>
      <c r="F3411" s="123">
        <f t="shared" si="1332"/>
        <v>20.25</v>
      </c>
      <c r="G3411" s="206"/>
      <c r="H3411" s="183"/>
      <c r="I3411" s="182">
        <f t="shared" si="1333"/>
        <v>0</v>
      </c>
      <c r="J3411" s="182">
        <f t="shared" si="1334"/>
        <v>0</v>
      </c>
      <c r="K3411" s="179"/>
      <c r="L3411" s="183">
        <f t="shared" si="1335"/>
        <v>0</v>
      </c>
      <c r="M3411" s="183">
        <f t="shared" si="1335"/>
        <v>0</v>
      </c>
      <c r="N3411" s="184">
        <f t="shared" si="1336"/>
        <v>0</v>
      </c>
      <c r="O3411" s="184">
        <f t="shared" si="1337"/>
        <v>0</v>
      </c>
      <c r="P3411" s="181"/>
      <c r="Q3411" s="199"/>
      <c r="R3411" s="197" t="str">
        <f t="shared" si="1330"/>
        <v/>
      </c>
      <c r="S3411" s="197" t="str">
        <f t="shared" si="1331"/>
        <v/>
      </c>
    </row>
    <row r="3412" spans="1:19" ht="25.5" hidden="1">
      <c r="A3412" s="200">
        <v>93123</v>
      </c>
      <c r="B3412" s="205" t="s">
        <v>230</v>
      </c>
      <c r="C3412" s="127" t="s">
        <v>3721</v>
      </c>
      <c r="D3412" s="121" t="s">
        <v>274</v>
      </c>
      <c r="E3412" s="122">
        <v>35.86</v>
      </c>
      <c r="F3412" s="123">
        <f t="shared" si="1332"/>
        <v>43.23</v>
      </c>
      <c r="G3412" s="206"/>
      <c r="H3412" s="183"/>
      <c r="I3412" s="182">
        <f t="shared" si="1333"/>
        <v>0</v>
      </c>
      <c r="J3412" s="182">
        <f t="shared" si="1334"/>
        <v>0</v>
      </c>
      <c r="K3412" s="179"/>
      <c r="L3412" s="183">
        <f t="shared" si="1335"/>
        <v>0</v>
      </c>
      <c r="M3412" s="183">
        <f t="shared" si="1335"/>
        <v>0</v>
      </c>
      <c r="N3412" s="184">
        <f t="shared" si="1336"/>
        <v>0</v>
      </c>
      <c r="O3412" s="184">
        <f t="shared" si="1337"/>
        <v>0</v>
      </c>
      <c r="P3412" s="181"/>
      <c r="Q3412" s="199"/>
      <c r="R3412" s="197" t="str">
        <f t="shared" si="1330"/>
        <v/>
      </c>
      <c r="S3412" s="197" t="str">
        <f t="shared" si="1331"/>
        <v/>
      </c>
    </row>
    <row r="3413" spans="1:19" ht="25.5" hidden="1">
      <c r="A3413" s="200">
        <v>93124</v>
      </c>
      <c r="B3413" s="205" t="s">
        <v>230</v>
      </c>
      <c r="C3413" s="127" t="s">
        <v>3722</v>
      </c>
      <c r="D3413" s="121" t="s">
        <v>274</v>
      </c>
      <c r="E3413" s="122">
        <v>55.84</v>
      </c>
      <c r="F3413" s="123">
        <f t="shared" si="1332"/>
        <v>67.319999999999993</v>
      </c>
      <c r="G3413" s="206"/>
      <c r="H3413" s="183"/>
      <c r="I3413" s="182">
        <f t="shared" si="1333"/>
        <v>0</v>
      </c>
      <c r="J3413" s="182">
        <f t="shared" si="1334"/>
        <v>0</v>
      </c>
      <c r="K3413" s="179"/>
      <c r="L3413" s="183">
        <f t="shared" si="1335"/>
        <v>0</v>
      </c>
      <c r="M3413" s="183">
        <f t="shared" si="1335"/>
        <v>0</v>
      </c>
      <c r="N3413" s="184">
        <f t="shared" si="1336"/>
        <v>0</v>
      </c>
      <c r="O3413" s="184">
        <f t="shared" si="1337"/>
        <v>0</v>
      </c>
      <c r="P3413" s="181"/>
      <c r="Q3413" s="199"/>
      <c r="R3413" s="197" t="str">
        <f t="shared" si="1330"/>
        <v/>
      </c>
      <c r="S3413" s="197" t="str">
        <f t="shared" si="1331"/>
        <v/>
      </c>
    </row>
    <row r="3414" spans="1:19" ht="25.5" hidden="1">
      <c r="A3414" s="200">
        <v>93125</v>
      </c>
      <c r="B3414" s="205" t="s">
        <v>230</v>
      </c>
      <c r="C3414" s="127" t="s">
        <v>3723</v>
      </c>
      <c r="D3414" s="121" t="s">
        <v>274</v>
      </c>
      <c r="E3414" s="122">
        <v>80.89</v>
      </c>
      <c r="F3414" s="123">
        <f t="shared" si="1332"/>
        <v>97.52</v>
      </c>
      <c r="G3414" s="206"/>
      <c r="H3414" s="183"/>
      <c r="I3414" s="182">
        <f t="shared" si="1333"/>
        <v>0</v>
      </c>
      <c r="J3414" s="182">
        <f t="shared" si="1334"/>
        <v>0</v>
      </c>
      <c r="K3414" s="179"/>
      <c r="L3414" s="183">
        <f t="shared" si="1335"/>
        <v>0</v>
      </c>
      <c r="M3414" s="183">
        <f t="shared" si="1335"/>
        <v>0</v>
      </c>
      <c r="N3414" s="184">
        <f t="shared" si="1336"/>
        <v>0</v>
      </c>
      <c r="O3414" s="184">
        <f t="shared" si="1337"/>
        <v>0</v>
      </c>
      <c r="P3414" s="181"/>
      <c r="Q3414" s="199"/>
      <c r="R3414" s="197" t="str">
        <f t="shared" si="1330"/>
        <v/>
      </c>
      <c r="S3414" s="197" t="str">
        <f t="shared" si="1331"/>
        <v/>
      </c>
    </row>
    <row r="3415" spans="1:19" ht="25.5" hidden="1">
      <c r="A3415" s="200">
        <v>93126</v>
      </c>
      <c r="B3415" s="205" t="s">
        <v>230</v>
      </c>
      <c r="C3415" s="127" t="s">
        <v>3724</v>
      </c>
      <c r="D3415" s="121" t="s">
        <v>274</v>
      </c>
      <c r="E3415" s="122">
        <v>177.35</v>
      </c>
      <c r="F3415" s="123">
        <f t="shared" si="1332"/>
        <v>213.81</v>
      </c>
      <c r="G3415" s="206"/>
      <c r="H3415" s="183"/>
      <c r="I3415" s="182">
        <f t="shared" si="1333"/>
        <v>0</v>
      </c>
      <c r="J3415" s="182">
        <f t="shared" si="1334"/>
        <v>0</v>
      </c>
      <c r="K3415" s="179"/>
      <c r="L3415" s="183">
        <f t="shared" si="1335"/>
        <v>0</v>
      </c>
      <c r="M3415" s="183">
        <f t="shared" si="1335"/>
        <v>0</v>
      </c>
      <c r="N3415" s="184">
        <f t="shared" si="1336"/>
        <v>0</v>
      </c>
      <c r="O3415" s="184">
        <f t="shared" si="1337"/>
        <v>0</v>
      </c>
      <c r="P3415" s="181"/>
      <c r="Q3415" s="199"/>
      <c r="R3415" s="197" t="str">
        <f t="shared" si="1330"/>
        <v/>
      </c>
      <c r="S3415" s="197" t="str">
        <f t="shared" si="1331"/>
        <v/>
      </c>
    </row>
    <row r="3416" spans="1:19" ht="25.5" hidden="1">
      <c r="A3416" s="200">
        <v>93133</v>
      </c>
      <c r="B3416" s="205" t="s">
        <v>230</v>
      </c>
      <c r="C3416" s="127" t="s">
        <v>3725</v>
      </c>
      <c r="D3416" s="121" t="s">
        <v>274</v>
      </c>
      <c r="E3416" s="122">
        <v>14.04</v>
      </c>
      <c r="F3416" s="123">
        <f t="shared" si="1332"/>
        <v>16.93</v>
      </c>
      <c r="G3416" s="206"/>
      <c r="H3416" s="183"/>
      <c r="I3416" s="182">
        <f t="shared" si="1333"/>
        <v>0</v>
      </c>
      <c r="J3416" s="182">
        <f t="shared" si="1334"/>
        <v>0</v>
      </c>
      <c r="K3416" s="179"/>
      <c r="L3416" s="183">
        <f t="shared" si="1335"/>
        <v>0</v>
      </c>
      <c r="M3416" s="183">
        <f t="shared" si="1335"/>
        <v>0</v>
      </c>
      <c r="N3416" s="184">
        <f t="shared" si="1336"/>
        <v>0</v>
      </c>
      <c r="O3416" s="184">
        <f t="shared" si="1337"/>
        <v>0</v>
      </c>
      <c r="P3416" s="181"/>
      <c r="Q3416" s="199"/>
      <c r="R3416" s="197" t="str">
        <f t="shared" si="1330"/>
        <v/>
      </c>
      <c r="S3416" s="197" t="str">
        <f t="shared" si="1331"/>
        <v/>
      </c>
    </row>
    <row r="3417" spans="1:19" hidden="1">
      <c r="A3417" s="200" t="s">
        <v>3726</v>
      </c>
      <c r="B3417" s="205"/>
      <c r="C3417" s="300" t="s">
        <v>3727</v>
      </c>
      <c r="D3417" s="121"/>
      <c r="E3417" s="122"/>
      <c r="F3417" s="123"/>
      <c r="G3417" s="253"/>
      <c r="H3417" s="253"/>
      <c r="I3417" s="254"/>
      <c r="J3417" s="255"/>
      <c r="K3417" s="179"/>
      <c r="L3417" s="253"/>
      <c r="M3417" s="253"/>
      <c r="N3417" s="254"/>
      <c r="O3417" s="255"/>
      <c r="P3417" s="181"/>
      <c r="Q3417" s="198" t="str">
        <f>IF(OR(SUM(J3418:J3626)&gt;0,SUM(O3418:O3626)&gt;0),"xx","")</f>
        <v/>
      </c>
      <c r="R3417" s="197" t="str">
        <f t="shared" si="1330"/>
        <v/>
      </c>
      <c r="S3417" s="197" t="str">
        <f t="shared" si="1331"/>
        <v/>
      </c>
    </row>
    <row r="3418" spans="1:19" hidden="1">
      <c r="A3418" s="308" t="s">
        <v>3728</v>
      </c>
      <c r="B3418" s="309"/>
      <c r="C3418" s="278" t="s">
        <v>3729</v>
      </c>
      <c r="D3418" s="121"/>
      <c r="E3418" s="122"/>
      <c r="F3418" s="123"/>
      <c r="G3418" s="253"/>
      <c r="H3418" s="253"/>
      <c r="I3418" s="254"/>
      <c r="J3418" s="255"/>
      <c r="K3418" s="179"/>
      <c r="L3418" s="253"/>
      <c r="M3418" s="253"/>
      <c r="N3418" s="254"/>
      <c r="O3418" s="255"/>
      <c r="P3418" s="181"/>
      <c r="Q3418" s="198" t="str">
        <f>IF(OR(SUM(J3419:J3419)&gt;0,SUM(O3419:O3419)&gt;0),"xx","")</f>
        <v/>
      </c>
      <c r="R3418" s="197" t="str">
        <f t="shared" si="1330"/>
        <v/>
      </c>
      <c r="S3418" s="197" t="str">
        <f t="shared" si="1331"/>
        <v/>
      </c>
    </row>
    <row r="3419" spans="1:19" ht="25.5" hidden="1">
      <c r="A3419" s="200">
        <v>90459</v>
      </c>
      <c r="B3419" s="205" t="s">
        <v>230</v>
      </c>
      <c r="C3419" s="127" t="s">
        <v>3730</v>
      </c>
      <c r="D3419" s="121" t="s">
        <v>274</v>
      </c>
      <c r="E3419" s="122">
        <v>32.340000000000003</v>
      </c>
      <c r="F3419" s="123">
        <f>IF(E3419=0,0,ROUND(E3419*(1+E$10)*(1-E$11),2))</f>
        <v>38.99</v>
      </c>
      <c r="G3419" s="206"/>
      <c r="H3419" s="183"/>
      <c r="I3419" s="182">
        <f t="shared" ref="I3419" si="1338">IF(ISBLANK(E3419),0,ROUND(F3419*G3419,2))</f>
        <v>0</v>
      </c>
      <c r="J3419" s="182">
        <f t="shared" ref="J3419" si="1339">IF(ISBLANK(G3419),0,ROUND(G3419*H3419,2))</f>
        <v>0</v>
      </c>
      <c r="K3419" s="179"/>
      <c r="L3419" s="183">
        <f t="shared" ref="L3419:M3419" si="1340">G3419</f>
        <v>0</v>
      </c>
      <c r="M3419" s="183">
        <f t="shared" si="1340"/>
        <v>0</v>
      </c>
      <c r="N3419" s="184">
        <f t="shared" ref="N3419" si="1341">IF(ISBLANK(E3419),0,ROUND(F3419*L3419,2))</f>
        <v>0</v>
      </c>
      <c r="O3419" s="184">
        <f t="shared" ref="O3419" si="1342">IF(ISBLANK(L3419),0,ROUND(L3419*M3419,2))</f>
        <v>0</v>
      </c>
      <c r="P3419" s="181"/>
      <c r="Q3419" s="199"/>
      <c r="R3419" s="197" t="str">
        <f t="shared" si="1330"/>
        <v/>
      </c>
      <c r="S3419" s="197" t="str">
        <f t="shared" si="1331"/>
        <v/>
      </c>
    </row>
    <row r="3420" spans="1:19" hidden="1">
      <c r="A3420" s="200" t="s">
        <v>3731</v>
      </c>
      <c r="B3420" s="205"/>
      <c r="C3420" s="127" t="s">
        <v>3732</v>
      </c>
      <c r="D3420" s="121"/>
      <c r="E3420" s="122"/>
      <c r="F3420" s="123"/>
      <c r="G3420" s="253"/>
      <c r="H3420" s="253"/>
      <c r="I3420" s="254"/>
      <c r="J3420" s="255"/>
      <c r="K3420" s="179"/>
      <c r="L3420" s="253"/>
      <c r="M3420" s="253"/>
      <c r="N3420" s="254"/>
      <c r="O3420" s="255"/>
      <c r="P3420" s="181"/>
      <c r="Q3420" s="198" t="str">
        <f>IF(OR(SUM(J3421)&gt;0,SUM(O3421)&gt;0),"xx","")</f>
        <v/>
      </c>
      <c r="R3420" s="197" t="str">
        <f t="shared" si="1330"/>
        <v/>
      </c>
      <c r="S3420" s="197" t="str">
        <f t="shared" si="1331"/>
        <v/>
      </c>
    </row>
    <row r="3421" spans="1:19" ht="25.5" hidden="1">
      <c r="A3421" s="200">
        <v>71516</v>
      </c>
      <c r="B3421" s="205" t="s">
        <v>230</v>
      </c>
      <c r="C3421" s="127" t="s">
        <v>3733</v>
      </c>
      <c r="D3421" s="121" t="s">
        <v>274</v>
      </c>
      <c r="E3421" s="122">
        <v>422</v>
      </c>
      <c r="F3421" s="123">
        <f>IF(E3421=0,0,ROUND(E3421*(1+E$10)*(1-E$11),2))</f>
        <v>508.76</v>
      </c>
      <c r="G3421" s="206"/>
      <c r="H3421" s="183"/>
      <c r="I3421" s="182">
        <f t="shared" ref="I3421" si="1343">IF(ISBLANK(E3421),0,ROUND(F3421*G3421,2))</f>
        <v>0</v>
      </c>
      <c r="J3421" s="182">
        <f>IF(ISBLANK(G3421),0,ROUND(G3421*H3421,2))</f>
        <v>0</v>
      </c>
      <c r="K3421" s="179"/>
      <c r="L3421" s="183">
        <f t="shared" ref="L3421:M3421" si="1344">G3421</f>
        <v>0</v>
      </c>
      <c r="M3421" s="183">
        <f t="shared" si="1344"/>
        <v>0</v>
      </c>
      <c r="N3421" s="184">
        <f t="shared" ref="N3421" si="1345">IF(ISBLANK(E3421),0,ROUND(F3421*L3421,2))</f>
        <v>0</v>
      </c>
      <c r="O3421" s="184">
        <f t="shared" ref="O3421" si="1346">IF(ISBLANK(L3421),0,ROUND(L3421*M3421,2))</f>
        <v>0</v>
      </c>
      <c r="P3421" s="181"/>
      <c r="Q3421" s="199"/>
      <c r="R3421" s="197" t="str">
        <f t="shared" si="1330"/>
        <v/>
      </c>
      <c r="S3421" s="197" t="str">
        <f t="shared" si="1331"/>
        <v/>
      </c>
    </row>
    <row r="3422" spans="1:19" hidden="1">
      <c r="A3422" s="200" t="s">
        <v>3734</v>
      </c>
      <c r="B3422" s="205"/>
      <c r="C3422" s="127" t="s">
        <v>3735</v>
      </c>
      <c r="D3422" s="121"/>
      <c r="E3422" s="122"/>
      <c r="F3422" s="123"/>
      <c r="G3422" s="253"/>
      <c r="H3422" s="253"/>
      <c r="I3422" s="254"/>
      <c r="J3422" s="255"/>
      <c r="K3422" s="179"/>
      <c r="L3422" s="253"/>
      <c r="M3422" s="253"/>
      <c r="N3422" s="254"/>
      <c r="O3422" s="255"/>
      <c r="P3422" s="181"/>
      <c r="Q3422" s="198" t="str">
        <f>IF(OR(SUM(J3423:J3424)&gt;0,SUM(O3423:O3424)&gt;0),"xx","")</f>
        <v/>
      </c>
      <c r="R3422" s="197" t="str">
        <f t="shared" si="1330"/>
        <v/>
      </c>
      <c r="S3422" s="197" t="str">
        <f t="shared" si="1331"/>
        <v/>
      </c>
    </row>
    <row r="3423" spans="1:19" ht="38.25" hidden="1">
      <c r="A3423" s="200">
        <v>72283</v>
      </c>
      <c r="B3423" s="205" t="s">
        <v>230</v>
      </c>
      <c r="C3423" s="127" t="s">
        <v>3736</v>
      </c>
      <c r="D3423" s="121" t="s">
        <v>274</v>
      </c>
      <c r="E3423" s="122">
        <v>783.25</v>
      </c>
      <c r="F3423" s="123">
        <f>IF(E3423=0,0,ROUND(E3423*(1+E$10)*(1-E$11),2))</f>
        <v>944.29</v>
      </c>
      <c r="G3423" s="206"/>
      <c r="H3423" s="183"/>
      <c r="I3423" s="182">
        <f t="shared" ref="I3423:I3424" si="1347">IF(ISBLANK(E3423),0,ROUND(F3423*G3423,2))</f>
        <v>0</v>
      </c>
      <c r="J3423" s="182">
        <f t="shared" ref="J3423:J3424" si="1348">IF(ISBLANK(G3423),0,ROUND(G3423*H3423,2))</f>
        <v>0</v>
      </c>
      <c r="K3423" s="179"/>
      <c r="L3423" s="183">
        <f t="shared" ref="L3423:M3424" si="1349">G3423</f>
        <v>0</v>
      </c>
      <c r="M3423" s="183">
        <f t="shared" si="1349"/>
        <v>0</v>
      </c>
      <c r="N3423" s="184">
        <f t="shared" ref="N3423:N3424" si="1350">IF(ISBLANK(E3423),0,ROUND(F3423*L3423,2))</f>
        <v>0</v>
      </c>
      <c r="O3423" s="184">
        <f t="shared" ref="O3423:O3424" si="1351">IF(ISBLANK(L3423),0,ROUND(L3423*M3423,2))</f>
        <v>0</v>
      </c>
      <c r="P3423" s="181"/>
      <c r="Q3423" s="199"/>
      <c r="R3423" s="197" t="str">
        <f t="shared" si="1330"/>
        <v/>
      </c>
      <c r="S3423" s="197" t="str">
        <f t="shared" si="1331"/>
        <v/>
      </c>
    </row>
    <row r="3424" spans="1:19" ht="38.25" hidden="1">
      <c r="A3424" s="200">
        <v>96765</v>
      </c>
      <c r="B3424" s="205" t="s">
        <v>230</v>
      </c>
      <c r="C3424" s="127" t="s">
        <v>3737</v>
      </c>
      <c r="D3424" s="121" t="s">
        <v>274</v>
      </c>
      <c r="E3424" s="122">
        <v>908.73</v>
      </c>
      <c r="F3424" s="123">
        <f>IF(E3424=0,0,ROUND(E3424*(1+E$10)*(1-E$11),2))</f>
        <v>1095.56</v>
      </c>
      <c r="G3424" s="206"/>
      <c r="H3424" s="183"/>
      <c r="I3424" s="182">
        <f t="shared" si="1347"/>
        <v>0</v>
      </c>
      <c r="J3424" s="182">
        <f t="shared" si="1348"/>
        <v>0</v>
      </c>
      <c r="K3424" s="179"/>
      <c r="L3424" s="183">
        <f t="shared" si="1349"/>
        <v>0</v>
      </c>
      <c r="M3424" s="183">
        <f t="shared" si="1349"/>
        <v>0</v>
      </c>
      <c r="N3424" s="184">
        <f t="shared" si="1350"/>
        <v>0</v>
      </c>
      <c r="O3424" s="184">
        <f t="shared" si="1351"/>
        <v>0</v>
      </c>
      <c r="P3424" s="181"/>
      <c r="Q3424" s="199"/>
      <c r="R3424" s="197" t="str">
        <f t="shared" si="1330"/>
        <v/>
      </c>
      <c r="S3424" s="197" t="str">
        <f t="shared" si="1331"/>
        <v/>
      </c>
    </row>
    <row r="3425" spans="1:19" hidden="1">
      <c r="A3425" s="200" t="s">
        <v>3738</v>
      </c>
      <c r="B3425" s="205"/>
      <c r="C3425" s="127" t="s">
        <v>3739</v>
      </c>
      <c r="D3425" s="121"/>
      <c r="E3425" s="122"/>
      <c r="F3425" s="123"/>
      <c r="G3425" s="253"/>
      <c r="H3425" s="253"/>
      <c r="I3425" s="254"/>
      <c r="J3425" s="255"/>
      <c r="K3425" s="179"/>
      <c r="L3425" s="253"/>
      <c r="M3425" s="253"/>
      <c r="N3425" s="254"/>
      <c r="O3425" s="255"/>
      <c r="P3425" s="181"/>
      <c r="Q3425" s="198" t="str">
        <f>IF(OR(SUM(J3426)&gt;0,SUM(O3426)&gt;0),"xx","")</f>
        <v/>
      </c>
      <c r="R3425" s="197" t="str">
        <f t="shared" si="1330"/>
        <v/>
      </c>
      <c r="S3425" s="197" t="str">
        <f t="shared" si="1331"/>
        <v/>
      </c>
    </row>
    <row r="3426" spans="1:19" hidden="1">
      <c r="A3426" s="200">
        <v>83633</v>
      </c>
      <c r="B3426" s="205" t="s">
        <v>230</v>
      </c>
      <c r="C3426" s="127" t="s">
        <v>3740</v>
      </c>
      <c r="D3426" s="121" t="s">
        <v>274</v>
      </c>
      <c r="E3426" s="122">
        <v>1962.19</v>
      </c>
      <c r="F3426" s="123">
        <f>IF(E3426=0,0,ROUND(E3426*(1+E$10)*(1-E$11),2))</f>
        <v>2365.62</v>
      </c>
      <c r="G3426" s="206"/>
      <c r="H3426" s="183"/>
      <c r="I3426" s="182">
        <f t="shared" ref="I3426" si="1352">IF(ISBLANK(E3426),0,ROUND(F3426*G3426,2))</f>
        <v>0</v>
      </c>
      <c r="J3426" s="182">
        <f>IF(ISBLANK(G3426),0,ROUND(G3426*H3426,2))</f>
        <v>0</v>
      </c>
      <c r="K3426" s="179"/>
      <c r="L3426" s="183">
        <f t="shared" ref="L3426:M3426" si="1353">G3426</f>
        <v>0</v>
      </c>
      <c r="M3426" s="183">
        <f t="shared" si="1353"/>
        <v>0</v>
      </c>
      <c r="N3426" s="184">
        <f t="shared" ref="N3426" si="1354">IF(ISBLANK(E3426),0,ROUND(F3426*L3426,2))</f>
        <v>0</v>
      </c>
      <c r="O3426" s="184">
        <f t="shared" ref="O3426" si="1355">IF(ISBLANK(L3426),0,ROUND(L3426*M3426,2))</f>
        <v>0</v>
      </c>
      <c r="P3426" s="181"/>
      <c r="Q3426" s="199"/>
      <c r="R3426" s="197" t="str">
        <f t="shared" si="1330"/>
        <v/>
      </c>
      <c r="S3426" s="197" t="str">
        <f t="shared" si="1331"/>
        <v/>
      </c>
    </row>
    <row r="3427" spans="1:19" hidden="1">
      <c r="A3427" s="200" t="s">
        <v>3741</v>
      </c>
      <c r="B3427" s="205"/>
      <c r="C3427" s="127" t="s">
        <v>3742</v>
      </c>
      <c r="D3427" s="121"/>
      <c r="E3427" s="122"/>
      <c r="F3427" s="123"/>
      <c r="G3427" s="253"/>
      <c r="H3427" s="253"/>
      <c r="I3427" s="254"/>
      <c r="J3427" s="255"/>
      <c r="K3427" s="179"/>
      <c r="L3427" s="253"/>
      <c r="M3427" s="253"/>
      <c r="N3427" s="254"/>
      <c r="O3427" s="255"/>
      <c r="P3427" s="181"/>
      <c r="Q3427" s="198" t="str">
        <f>IF(OR(SUM(J3428:J3429)&gt;0,SUM(O3428:O3429)&gt;0),"xx","")</f>
        <v/>
      </c>
      <c r="R3427" s="197" t="str">
        <f t="shared" si="1330"/>
        <v/>
      </c>
      <c r="S3427" s="197" t="str">
        <f t="shared" si="1331"/>
        <v/>
      </c>
    </row>
    <row r="3428" spans="1:19" hidden="1">
      <c r="A3428" s="200">
        <v>72287</v>
      </c>
      <c r="B3428" s="205" t="s">
        <v>230</v>
      </c>
      <c r="C3428" s="127" t="s">
        <v>3743</v>
      </c>
      <c r="D3428" s="121" t="s">
        <v>274</v>
      </c>
      <c r="E3428" s="122">
        <v>186.84</v>
      </c>
      <c r="F3428" s="123">
        <f>IF(E3428=0,0,ROUND(E3428*(1+E$10)*(1-E$11),2))</f>
        <v>225.25</v>
      </c>
      <c r="G3428" s="206"/>
      <c r="H3428" s="183"/>
      <c r="I3428" s="182">
        <f t="shared" ref="I3428:I3429" si="1356">IF(ISBLANK(E3428),0,ROUND(F3428*G3428,2))</f>
        <v>0</v>
      </c>
      <c r="J3428" s="182">
        <f t="shared" ref="J3428:J3429" si="1357">IF(ISBLANK(G3428),0,ROUND(G3428*H3428,2))</f>
        <v>0</v>
      </c>
      <c r="K3428" s="179"/>
      <c r="L3428" s="183">
        <f t="shared" ref="L3428:M3429" si="1358">G3428</f>
        <v>0</v>
      </c>
      <c r="M3428" s="183">
        <f t="shared" si="1358"/>
        <v>0</v>
      </c>
      <c r="N3428" s="184">
        <f t="shared" ref="N3428:N3429" si="1359">IF(ISBLANK(E3428),0,ROUND(F3428*L3428,2))</f>
        <v>0</v>
      </c>
      <c r="O3428" s="184">
        <f t="shared" ref="O3428:O3429" si="1360">IF(ISBLANK(L3428),0,ROUND(L3428*M3428,2))</f>
        <v>0</v>
      </c>
      <c r="P3428" s="181"/>
      <c r="Q3428" s="199"/>
      <c r="R3428" s="197" t="str">
        <f t="shared" ref="R3428:R3543" si="1361">IF(Q3428="X","x",IF(Q3428="xx","x",IF(O3428&gt;0,"x","")))</f>
        <v/>
      </c>
      <c r="S3428" s="197" t="str">
        <f t="shared" ref="S3428:S3545" si="1362">IF(Q3428="X","x",IF(Q3428="xx","x",IF(OR(J3428&gt;0,O3428&gt;0),"x","")))</f>
        <v/>
      </c>
    </row>
    <row r="3429" spans="1:19" hidden="1">
      <c r="A3429" s="200">
        <v>72288</v>
      </c>
      <c r="B3429" s="205" t="s">
        <v>230</v>
      </c>
      <c r="C3429" s="127" t="s">
        <v>3744</v>
      </c>
      <c r="D3429" s="121" t="s">
        <v>274</v>
      </c>
      <c r="E3429" s="122">
        <v>231.11</v>
      </c>
      <c r="F3429" s="123">
        <f>IF(E3429=0,0,ROUND(E3429*(1+E$10)*(1-E$11),2))</f>
        <v>278.63</v>
      </c>
      <c r="G3429" s="206"/>
      <c r="H3429" s="183"/>
      <c r="I3429" s="182">
        <f t="shared" si="1356"/>
        <v>0</v>
      </c>
      <c r="J3429" s="182">
        <f t="shared" si="1357"/>
        <v>0</v>
      </c>
      <c r="K3429" s="179"/>
      <c r="L3429" s="183">
        <f t="shared" si="1358"/>
        <v>0</v>
      </c>
      <c r="M3429" s="183">
        <f t="shared" si="1358"/>
        <v>0</v>
      </c>
      <c r="N3429" s="184">
        <f t="shared" si="1359"/>
        <v>0</v>
      </c>
      <c r="O3429" s="184">
        <f t="shared" si="1360"/>
        <v>0</v>
      </c>
      <c r="P3429" s="181"/>
      <c r="Q3429" s="199"/>
      <c r="R3429" s="197" t="str">
        <f t="shared" si="1361"/>
        <v/>
      </c>
      <c r="S3429" s="197" t="str">
        <f t="shared" si="1362"/>
        <v/>
      </c>
    </row>
    <row r="3430" spans="1:19" hidden="1">
      <c r="A3430" s="200" t="s">
        <v>3745</v>
      </c>
      <c r="B3430" s="205"/>
      <c r="C3430" s="127" t="s">
        <v>3746</v>
      </c>
      <c r="D3430" s="121"/>
      <c r="E3430" s="122"/>
      <c r="F3430" s="123"/>
      <c r="G3430" s="253"/>
      <c r="H3430" s="253"/>
      <c r="I3430" s="254"/>
      <c r="J3430" s="255"/>
      <c r="K3430" s="179"/>
      <c r="L3430" s="253"/>
      <c r="M3430" s="253"/>
      <c r="N3430" s="254"/>
      <c r="O3430" s="255"/>
      <c r="P3430" s="181"/>
      <c r="Q3430" s="198" t="str">
        <f>IF(OR(SUM(J3431:J3482)&gt;0,SUM(O3431:O3482)&gt;0),"xx","")</f>
        <v/>
      </c>
      <c r="R3430" s="197" t="str">
        <f t="shared" si="1361"/>
        <v/>
      </c>
      <c r="S3430" s="197" t="str">
        <f t="shared" si="1362"/>
        <v/>
      </c>
    </row>
    <row r="3431" spans="1:19" ht="25.5" hidden="1">
      <c r="A3431" s="200">
        <v>95697</v>
      </c>
      <c r="B3431" s="205" t="s">
        <v>230</v>
      </c>
      <c r="C3431" s="127" t="s">
        <v>3747</v>
      </c>
      <c r="D3431" s="121" t="s">
        <v>258</v>
      </c>
      <c r="E3431" s="122">
        <v>67.739999999999995</v>
      </c>
      <c r="F3431" s="123">
        <f t="shared" ref="F3431:F3482" si="1363">IF(E3431=0,0,ROUND(E3431*(1+E$10)*(1-E$11),2))</f>
        <v>81.67</v>
      </c>
      <c r="G3431" s="206"/>
      <c r="H3431" s="183"/>
      <c r="I3431" s="182">
        <f t="shared" ref="I3431:I3482" si="1364">IF(ISBLANK(E3431),0,ROUND(F3431*G3431,2))</f>
        <v>0</v>
      </c>
      <c r="J3431" s="182">
        <f t="shared" ref="J3431:J3482" si="1365">IF(ISBLANK(G3431),0,ROUND(G3431*H3431,2))</f>
        <v>0</v>
      </c>
      <c r="K3431" s="179"/>
      <c r="L3431" s="183">
        <f t="shared" ref="L3431:M3482" si="1366">G3431</f>
        <v>0</v>
      </c>
      <c r="M3431" s="183">
        <f t="shared" si="1366"/>
        <v>0</v>
      </c>
      <c r="N3431" s="184">
        <f t="shared" ref="N3431:N3482" si="1367">IF(ISBLANK(E3431),0,ROUND(F3431*L3431,2))</f>
        <v>0</v>
      </c>
      <c r="O3431" s="184">
        <f t="shared" ref="O3431:O3482" si="1368">IF(ISBLANK(L3431),0,ROUND(L3431*M3431,2))</f>
        <v>0</v>
      </c>
      <c r="P3431" s="181"/>
      <c r="Q3431" s="199"/>
      <c r="R3431" s="197" t="str">
        <f t="shared" si="1361"/>
        <v/>
      </c>
      <c r="S3431" s="197" t="str">
        <f t="shared" si="1362"/>
        <v/>
      </c>
    </row>
    <row r="3432" spans="1:19" ht="25.5" hidden="1">
      <c r="A3432" s="200">
        <v>92369</v>
      </c>
      <c r="B3432" s="205" t="s">
        <v>230</v>
      </c>
      <c r="C3432" s="127" t="s">
        <v>3748</v>
      </c>
      <c r="D3432" s="121" t="s">
        <v>274</v>
      </c>
      <c r="E3432" s="122">
        <v>26.41</v>
      </c>
      <c r="F3432" s="123">
        <f t="shared" si="1363"/>
        <v>31.84</v>
      </c>
      <c r="G3432" s="206"/>
      <c r="H3432" s="183"/>
      <c r="I3432" s="182">
        <f t="shared" si="1364"/>
        <v>0</v>
      </c>
      <c r="J3432" s="182">
        <f t="shared" si="1365"/>
        <v>0</v>
      </c>
      <c r="K3432" s="179"/>
      <c r="L3432" s="183">
        <f t="shared" si="1366"/>
        <v>0</v>
      </c>
      <c r="M3432" s="183">
        <f t="shared" si="1366"/>
        <v>0</v>
      </c>
      <c r="N3432" s="184">
        <f t="shared" si="1367"/>
        <v>0</v>
      </c>
      <c r="O3432" s="184">
        <f t="shared" si="1368"/>
        <v>0</v>
      </c>
      <c r="P3432" s="181"/>
      <c r="Q3432" s="199"/>
      <c r="R3432" s="197" t="str">
        <f t="shared" si="1361"/>
        <v/>
      </c>
      <c r="S3432" s="197" t="str">
        <f t="shared" si="1362"/>
        <v/>
      </c>
    </row>
    <row r="3433" spans="1:19" ht="25.5" hidden="1">
      <c r="A3433" s="200">
        <v>92370</v>
      </c>
      <c r="B3433" s="205" t="s">
        <v>230</v>
      </c>
      <c r="C3433" s="127" t="s">
        <v>3749</v>
      </c>
      <c r="D3433" s="121" t="s">
        <v>274</v>
      </c>
      <c r="E3433" s="122">
        <v>27.54</v>
      </c>
      <c r="F3433" s="123">
        <f t="shared" si="1363"/>
        <v>33.200000000000003</v>
      </c>
      <c r="G3433" s="206"/>
      <c r="H3433" s="183"/>
      <c r="I3433" s="182">
        <f t="shared" si="1364"/>
        <v>0</v>
      </c>
      <c r="J3433" s="182">
        <f t="shared" si="1365"/>
        <v>0</v>
      </c>
      <c r="K3433" s="179"/>
      <c r="L3433" s="183">
        <f t="shared" si="1366"/>
        <v>0</v>
      </c>
      <c r="M3433" s="183">
        <f t="shared" si="1366"/>
        <v>0</v>
      </c>
      <c r="N3433" s="184">
        <f t="shared" si="1367"/>
        <v>0</v>
      </c>
      <c r="O3433" s="184">
        <f t="shared" si="1368"/>
        <v>0</v>
      </c>
      <c r="P3433" s="181"/>
      <c r="Q3433" s="199"/>
      <c r="R3433" s="197" t="str">
        <f t="shared" si="1361"/>
        <v/>
      </c>
      <c r="S3433" s="197" t="str">
        <f t="shared" si="1362"/>
        <v/>
      </c>
    </row>
    <row r="3434" spans="1:19" ht="25.5" hidden="1">
      <c r="A3434" s="200">
        <v>92371</v>
      </c>
      <c r="B3434" s="205" t="s">
        <v>230</v>
      </c>
      <c r="C3434" s="127" t="s">
        <v>3750</v>
      </c>
      <c r="D3434" s="121" t="s">
        <v>274</v>
      </c>
      <c r="E3434" s="122">
        <v>31.5</v>
      </c>
      <c r="F3434" s="123">
        <f t="shared" si="1363"/>
        <v>37.979999999999997</v>
      </c>
      <c r="G3434" s="206"/>
      <c r="H3434" s="183"/>
      <c r="I3434" s="182">
        <f t="shared" si="1364"/>
        <v>0</v>
      </c>
      <c r="J3434" s="182">
        <f t="shared" si="1365"/>
        <v>0</v>
      </c>
      <c r="K3434" s="179"/>
      <c r="L3434" s="183">
        <f t="shared" si="1366"/>
        <v>0</v>
      </c>
      <c r="M3434" s="183">
        <f t="shared" si="1366"/>
        <v>0</v>
      </c>
      <c r="N3434" s="184">
        <f t="shared" si="1367"/>
        <v>0</v>
      </c>
      <c r="O3434" s="184">
        <f t="shared" si="1368"/>
        <v>0</v>
      </c>
      <c r="P3434" s="181"/>
      <c r="Q3434" s="199"/>
      <c r="R3434" s="197" t="str">
        <f t="shared" si="1361"/>
        <v/>
      </c>
      <c r="S3434" s="197" t="str">
        <f t="shared" si="1362"/>
        <v/>
      </c>
    </row>
    <row r="3435" spans="1:19" ht="25.5" hidden="1">
      <c r="A3435" s="200">
        <v>92372</v>
      </c>
      <c r="B3435" s="205" t="s">
        <v>230</v>
      </c>
      <c r="C3435" s="127" t="s">
        <v>3751</v>
      </c>
      <c r="D3435" s="121" t="s">
        <v>274</v>
      </c>
      <c r="E3435" s="122">
        <v>32.549999999999997</v>
      </c>
      <c r="F3435" s="123">
        <f t="shared" si="1363"/>
        <v>39.24</v>
      </c>
      <c r="G3435" s="206"/>
      <c r="H3435" s="183"/>
      <c r="I3435" s="182">
        <f t="shared" si="1364"/>
        <v>0</v>
      </c>
      <c r="J3435" s="182">
        <f t="shared" si="1365"/>
        <v>0</v>
      </c>
      <c r="K3435" s="179"/>
      <c r="L3435" s="183">
        <f t="shared" si="1366"/>
        <v>0</v>
      </c>
      <c r="M3435" s="183">
        <f t="shared" si="1366"/>
        <v>0</v>
      </c>
      <c r="N3435" s="184">
        <f t="shared" si="1367"/>
        <v>0</v>
      </c>
      <c r="O3435" s="184">
        <f t="shared" si="1368"/>
        <v>0</v>
      </c>
      <c r="P3435" s="181"/>
      <c r="Q3435" s="199"/>
      <c r="R3435" s="197" t="str">
        <f t="shared" si="1361"/>
        <v/>
      </c>
      <c r="S3435" s="197" t="str">
        <f t="shared" si="1362"/>
        <v/>
      </c>
    </row>
    <row r="3436" spans="1:19" ht="25.5" hidden="1">
      <c r="A3436" s="200">
        <v>92373</v>
      </c>
      <c r="B3436" s="205" t="s">
        <v>230</v>
      </c>
      <c r="C3436" s="127" t="s">
        <v>3752</v>
      </c>
      <c r="D3436" s="121" t="s">
        <v>274</v>
      </c>
      <c r="E3436" s="122">
        <v>36.9</v>
      </c>
      <c r="F3436" s="123">
        <f t="shared" si="1363"/>
        <v>44.49</v>
      </c>
      <c r="G3436" s="206"/>
      <c r="H3436" s="183"/>
      <c r="I3436" s="182">
        <f t="shared" si="1364"/>
        <v>0</v>
      </c>
      <c r="J3436" s="182">
        <f t="shared" si="1365"/>
        <v>0</v>
      </c>
      <c r="K3436" s="179"/>
      <c r="L3436" s="183">
        <f t="shared" si="1366"/>
        <v>0</v>
      </c>
      <c r="M3436" s="183">
        <f t="shared" si="1366"/>
        <v>0</v>
      </c>
      <c r="N3436" s="184">
        <f t="shared" si="1367"/>
        <v>0</v>
      </c>
      <c r="O3436" s="184">
        <f t="shared" si="1368"/>
        <v>0</v>
      </c>
      <c r="P3436" s="181"/>
      <c r="Q3436" s="199"/>
      <c r="R3436" s="197" t="str">
        <f t="shared" si="1361"/>
        <v/>
      </c>
      <c r="S3436" s="197" t="str">
        <f t="shared" si="1362"/>
        <v/>
      </c>
    </row>
    <row r="3437" spans="1:19" ht="25.5" hidden="1">
      <c r="A3437" s="200">
        <v>92374</v>
      </c>
      <c r="B3437" s="205" t="s">
        <v>230</v>
      </c>
      <c r="C3437" s="127" t="s">
        <v>3753</v>
      </c>
      <c r="D3437" s="121" t="s">
        <v>274</v>
      </c>
      <c r="E3437" s="122">
        <v>37.1</v>
      </c>
      <c r="F3437" s="123">
        <f t="shared" si="1363"/>
        <v>44.73</v>
      </c>
      <c r="G3437" s="206"/>
      <c r="H3437" s="183"/>
      <c r="I3437" s="182">
        <f t="shared" si="1364"/>
        <v>0</v>
      </c>
      <c r="J3437" s="182">
        <f t="shared" si="1365"/>
        <v>0</v>
      </c>
      <c r="K3437" s="179"/>
      <c r="L3437" s="183">
        <f t="shared" si="1366"/>
        <v>0</v>
      </c>
      <c r="M3437" s="183">
        <f t="shared" si="1366"/>
        <v>0</v>
      </c>
      <c r="N3437" s="184">
        <f t="shared" si="1367"/>
        <v>0</v>
      </c>
      <c r="O3437" s="184">
        <f t="shared" si="1368"/>
        <v>0</v>
      </c>
      <c r="P3437" s="181"/>
      <c r="Q3437" s="199"/>
      <c r="R3437" s="197" t="str">
        <f t="shared" si="1361"/>
        <v/>
      </c>
      <c r="S3437" s="197" t="str">
        <f t="shared" si="1362"/>
        <v/>
      </c>
    </row>
    <row r="3438" spans="1:19" ht="25.5" hidden="1">
      <c r="A3438" s="200">
        <v>92375</v>
      </c>
      <c r="B3438" s="205" t="s">
        <v>230</v>
      </c>
      <c r="C3438" s="127" t="s">
        <v>3754</v>
      </c>
      <c r="D3438" s="121" t="s">
        <v>274</v>
      </c>
      <c r="E3438" s="122">
        <v>47.09</v>
      </c>
      <c r="F3438" s="123">
        <f t="shared" si="1363"/>
        <v>56.77</v>
      </c>
      <c r="G3438" s="206"/>
      <c r="H3438" s="183"/>
      <c r="I3438" s="182">
        <f t="shared" si="1364"/>
        <v>0</v>
      </c>
      <c r="J3438" s="182">
        <f t="shared" si="1365"/>
        <v>0</v>
      </c>
      <c r="K3438" s="179"/>
      <c r="L3438" s="183">
        <f t="shared" si="1366"/>
        <v>0</v>
      </c>
      <c r="M3438" s="183">
        <f t="shared" si="1366"/>
        <v>0</v>
      </c>
      <c r="N3438" s="184">
        <f t="shared" si="1367"/>
        <v>0</v>
      </c>
      <c r="O3438" s="184">
        <f t="shared" si="1368"/>
        <v>0</v>
      </c>
      <c r="P3438" s="181"/>
      <c r="Q3438" s="199"/>
      <c r="R3438" s="197" t="str">
        <f t="shared" si="1361"/>
        <v/>
      </c>
      <c r="S3438" s="197" t="str">
        <f t="shared" si="1362"/>
        <v/>
      </c>
    </row>
    <row r="3439" spans="1:19" ht="25.5" hidden="1">
      <c r="A3439" s="200">
        <v>92376</v>
      </c>
      <c r="B3439" s="205" t="s">
        <v>230</v>
      </c>
      <c r="C3439" s="127" t="s">
        <v>3755</v>
      </c>
      <c r="D3439" s="121" t="s">
        <v>274</v>
      </c>
      <c r="E3439" s="122">
        <v>47.07</v>
      </c>
      <c r="F3439" s="123">
        <f t="shared" si="1363"/>
        <v>56.75</v>
      </c>
      <c r="G3439" s="206"/>
      <c r="H3439" s="183"/>
      <c r="I3439" s="182">
        <f t="shared" si="1364"/>
        <v>0</v>
      </c>
      <c r="J3439" s="182">
        <f t="shared" si="1365"/>
        <v>0</v>
      </c>
      <c r="K3439" s="179"/>
      <c r="L3439" s="183">
        <f t="shared" si="1366"/>
        <v>0</v>
      </c>
      <c r="M3439" s="183">
        <f t="shared" si="1366"/>
        <v>0</v>
      </c>
      <c r="N3439" s="184">
        <f t="shared" si="1367"/>
        <v>0</v>
      </c>
      <c r="O3439" s="184">
        <f t="shared" si="1368"/>
        <v>0</v>
      </c>
      <c r="P3439" s="181"/>
      <c r="Q3439" s="199"/>
      <c r="R3439" s="197" t="str">
        <f t="shared" si="1361"/>
        <v/>
      </c>
      <c r="S3439" s="197" t="str">
        <f t="shared" si="1362"/>
        <v/>
      </c>
    </row>
    <row r="3440" spans="1:19" ht="25.5" hidden="1">
      <c r="A3440" s="200">
        <v>92377</v>
      </c>
      <c r="B3440" s="205" t="s">
        <v>230</v>
      </c>
      <c r="C3440" s="127" t="s">
        <v>3756</v>
      </c>
      <c r="D3440" s="121" t="s">
        <v>274</v>
      </c>
      <c r="E3440" s="122">
        <v>62.23</v>
      </c>
      <c r="F3440" s="123">
        <f t="shared" si="1363"/>
        <v>75.02</v>
      </c>
      <c r="G3440" s="206"/>
      <c r="H3440" s="183"/>
      <c r="I3440" s="182">
        <f t="shared" si="1364"/>
        <v>0</v>
      </c>
      <c r="J3440" s="182">
        <f t="shared" si="1365"/>
        <v>0</v>
      </c>
      <c r="K3440" s="179"/>
      <c r="L3440" s="183">
        <f t="shared" si="1366"/>
        <v>0</v>
      </c>
      <c r="M3440" s="183">
        <f t="shared" si="1366"/>
        <v>0</v>
      </c>
      <c r="N3440" s="184">
        <f t="shared" si="1367"/>
        <v>0</v>
      </c>
      <c r="O3440" s="184">
        <f t="shared" si="1368"/>
        <v>0</v>
      </c>
      <c r="P3440" s="181"/>
      <c r="Q3440" s="199"/>
      <c r="R3440" s="197" t="str">
        <f t="shared" si="1361"/>
        <v/>
      </c>
      <c r="S3440" s="197" t="str">
        <f t="shared" si="1362"/>
        <v/>
      </c>
    </row>
    <row r="3441" spans="1:19" ht="25.5" hidden="1">
      <c r="A3441" s="200">
        <v>92378</v>
      </c>
      <c r="B3441" s="205" t="s">
        <v>230</v>
      </c>
      <c r="C3441" s="127" t="s">
        <v>3757</v>
      </c>
      <c r="D3441" s="121" t="s">
        <v>274</v>
      </c>
      <c r="E3441" s="122">
        <v>68.540000000000006</v>
      </c>
      <c r="F3441" s="123">
        <f t="shared" si="1363"/>
        <v>82.63</v>
      </c>
      <c r="G3441" s="206"/>
      <c r="H3441" s="183"/>
      <c r="I3441" s="182">
        <f t="shared" si="1364"/>
        <v>0</v>
      </c>
      <c r="J3441" s="182">
        <f t="shared" si="1365"/>
        <v>0</v>
      </c>
      <c r="K3441" s="179"/>
      <c r="L3441" s="183">
        <f t="shared" si="1366"/>
        <v>0</v>
      </c>
      <c r="M3441" s="183">
        <f t="shared" si="1366"/>
        <v>0</v>
      </c>
      <c r="N3441" s="184">
        <f t="shared" si="1367"/>
        <v>0</v>
      </c>
      <c r="O3441" s="184">
        <f t="shared" si="1368"/>
        <v>0</v>
      </c>
      <c r="P3441" s="181"/>
      <c r="Q3441" s="199"/>
      <c r="R3441" s="197" t="str">
        <f t="shared" si="1361"/>
        <v/>
      </c>
      <c r="S3441" s="197" t="str">
        <f t="shared" si="1362"/>
        <v/>
      </c>
    </row>
    <row r="3442" spans="1:19" ht="25.5" hidden="1">
      <c r="A3442" s="200">
        <v>92379</v>
      </c>
      <c r="B3442" s="205" t="s">
        <v>230</v>
      </c>
      <c r="C3442" s="127" t="s">
        <v>3758</v>
      </c>
      <c r="D3442" s="121" t="s">
        <v>274</v>
      </c>
      <c r="E3442" s="122">
        <v>86.6</v>
      </c>
      <c r="F3442" s="123">
        <f t="shared" si="1363"/>
        <v>104.4</v>
      </c>
      <c r="G3442" s="206"/>
      <c r="H3442" s="183"/>
      <c r="I3442" s="182">
        <f t="shared" si="1364"/>
        <v>0</v>
      </c>
      <c r="J3442" s="182">
        <f t="shared" si="1365"/>
        <v>0</v>
      </c>
      <c r="K3442" s="179"/>
      <c r="L3442" s="183">
        <f t="shared" si="1366"/>
        <v>0</v>
      </c>
      <c r="M3442" s="183">
        <f t="shared" si="1366"/>
        <v>0</v>
      </c>
      <c r="N3442" s="184">
        <f t="shared" si="1367"/>
        <v>0</v>
      </c>
      <c r="O3442" s="184">
        <f t="shared" si="1368"/>
        <v>0</v>
      </c>
      <c r="P3442" s="181"/>
      <c r="Q3442" s="199"/>
      <c r="R3442" s="197" t="str">
        <f t="shared" si="1361"/>
        <v/>
      </c>
      <c r="S3442" s="197" t="str">
        <f t="shared" si="1362"/>
        <v/>
      </c>
    </row>
    <row r="3443" spans="1:19" ht="25.5" hidden="1">
      <c r="A3443" s="200">
        <v>92380</v>
      </c>
      <c r="B3443" s="205" t="s">
        <v>230</v>
      </c>
      <c r="C3443" s="127" t="s">
        <v>3759</v>
      </c>
      <c r="D3443" s="121" t="s">
        <v>274</v>
      </c>
      <c r="E3443" s="122">
        <v>92.21</v>
      </c>
      <c r="F3443" s="123">
        <f t="shared" si="1363"/>
        <v>111.17</v>
      </c>
      <c r="G3443" s="206"/>
      <c r="H3443" s="183"/>
      <c r="I3443" s="182">
        <f t="shared" si="1364"/>
        <v>0</v>
      </c>
      <c r="J3443" s="182">
        <f t="shared" si="1365"/>
        <v>0</v>
      </c>
      <c r="K3443" s="179"/>
      <c r="L3443" s="183">
        <f t="shared" si="1366"/>
        <v>0</v>
      </c>
      <c r="M3443" s="183">
        <f t="shared" si="1366"/>
        <v>0</v>
      </c>
      <c r="N3443" s="184">
        <f t="shared" si="1367"/>
        <v>0</v>
      </c>
      <c r="O3443" s="184">
        <f t="shared" si="1368"/>
        <v>0</v>
      </c>
      <c r="P3443" s="181"/>
      <c r="Q3443" s="199"/>
      <c r="R3443" s="197" t="str">
        <f t="shared" si="1361"/>
        <v/>
      </c>
      <c r="S3443" s="197" t="str">
        <f t="shared" si="1362"/>
        <v/>
      </c>
    </row>
    <row r="3444" spans="1:19" ht="25.5" hidden="1">
      <c r="A3444" s="200">
        <v>92381</v>
      </c>
      <c r="B3444" s="205" t="s">
        <v>230</v>
      </c>
      <c r="C3444" s="127" t="s">
        <v>3760</v>
      </c>
      <c r="D3444" s="121" t="s">
        <v>274</v>
      </c>
      <c r="E3444" s="122">
        <v>39.92</v>
      </c>
      <c r="F3444" s="123">
        <f t="shared" si="1363"/>
        <v>48.13</v>
      </c>
      <c r="G3444" s="206"/>
      <c r="H3444" s="183"/>
      <c r="I3444" s="182">
        <f t="shared" si="1364"/>
        <v>0</v>
      </c>
      <c r="J3444" s="182">
        <f t="shared" si="1365"/>
        <v>0</v>
      </c>
      <c r="K3444" s="179"/>
      <c r="L3444" s="183">
        <f t="shared" si="1366"/>
        <v>0</v>
      </c>
      <c r="M3444" s="183">
        <f t="shared" si="1366"/>
        <v>0</v>
      </c>
      <c r="N3444" s="184">
        <f t="shared" si="1367"/>
        <v>0</v>
      </c>
      <c r="O3444" s="184">
        <f t="shared" si="1368"/>
        <v>0</v>
      </c>
      <c r="P3444" s="181"/>
      <c r="Q3444" s="199"/>
      <c r="R3444" s="197" t="str">
        <f t="shared" si="1361"/>
        <v/>
      </c>
      <c r="S3444" s="197" t="str">
        <f t="shared" si="1362"/>
        <v/>
      </c>
    </row>
    <row r="3445" spans="1:19" ht="25.5" hidden="1">
      <c r="A3445" s="200">
        <v>92382</v>
      </c>
      <c r="B3445" s="205" t="s">
        <v>230</v>
      </c>
      <c r="C3445" s="127" t="s">
        <v>3761</v>
      </c>
      <c r="D3445" s="121" t="s">
        <v>274</v>
      </c>
      <c r="E3445" s="122">
        <v>38.42</v>
      </c>
      <c r="F3445" s="123">
        <f t="shared" si="1363"/>
        <v>46.32</v>
      </c>
      <c r="G3445" s="206"/>
      <c r="H3445" s="183"/>
      <c r="I3445" s="182">
        <f t="shared" si="1364"/>
        <v>0</v>
      </c>
      <c r="J3445" s="182">
        <f t="shared" si="1365"/>
        <v>0</v>
      </c>
      <c r="K3445" s="179"/>
      <c r="L3445" s="183">
        <f t="shared" si="1366"/>
        <v>0</v>
      </c>
      <c r="M3445" s="183">
        <f t="shared" si="1366"/>
        <v>0</v>
      </c>
      <c r="N3445" s="184">
        <f t="shared" si="1367"/>
        <v>0</v>
      </c>
      <c r="O3445" s="184">
        <f t="shared" si="1368"/>
        <v>0</v>
      </c>
      <c r="P3445" s="181"/>
      <c r="Q3445" s="199"/>
      <c r="R3445" s="197" t="str">
        <f t="shared" si="1361"/>
        <v/>
      </c>
      <c r="S3445" s="197" t="str">
        <f t="shared" si="1362"/>
        <v/>
      </c>
    </row>
    <row r="3446" spans="1:19" ht="25.5" hidden="1">
      <c r="A3446" s="200">
        <v>92383</v>
      </c>
      <c r="B3446" s="205" t="s">
        <v>230</v>
      </c>
      <c r="C3446" s="127" t="s">
        <v>3762</v>
      </c>
      <c r="D3446" s="121" t="s">
        <v>274</v>
      </c>
      <c r="E3446" s="122">
        <v>49.4</v>
      </c>
      <c r="F3446" s="123">
        <f t="shared" si="1363"/>
        <v>59.56</v>
      </c>
      <c r="G3446" s="206"/>
      <c r="H3446" s="183"/>
      <c r="I3446" s="182">
        <f t="shared" si="1364"/>
        <v>0</v>
      </c>
      <c r="J3446" s="182">
        <f t="shared" si="1365"/>
        <v>0</v>
      </c>
      <c r="K3446" s="179"/>
      <c r="L3446" s="183">
        <f t="shared" si="1366"/>
        <v>0</v>
      </c>
      <c r="M3446" s="183">
        <f t="shared" si="1366"/>
        <v>0</v>
      </c>
      <c r="N3446" s="184">
        <f t="shared" si="1367"/>
        <v>0</v>
      </c>
      <c r="O3446" s="184">
        <f t="shared" si="1368"/>
        <v>0</v>
      </c>
      <c r="P3446" s="181"/>
      <c r="Q3446" s="199"/>
      <c r="R3446" s="197" t="str">
        <f t="shared" si="1361"/>
        <v/>
      </c>
      <c r="S3446" s="197" t="str">
        <f t="shared" si="1362"/>
        <v/>
      </c>
    </row>
    <row r="3447" spans="1:19" ht="25.5" hidden="1">
      <c r="A3447" s="200">
        <v>92384</v>
      </c>
      <c r="B3447" s="205" t="s">
        <v>230</v>
      </c>
      <c r="C3447" s="127" t="s">
        <v>3763</v>
      </c>
      <c r="D3447" s="121" t="s">
        <v>274</v>
      </c>
      <c r="E3447" s="122">
        <v>46.41</v>
      </c>
      <c r="F3447" s="123">
        <f t="shared" si="1363"/>
        <v>55.95</v>
      </c>
      <c r="G3447" s="206"/>
      <c r="H3447" s="183"/>
      <c r="I3447" s="182">
        <f t="shared" si="1364"/>
        <v>0</v>
      </c>
      <c r="J3447" s="182">
        <f t="shared" si="1365"/>
        <v>0</v>
      </c>
      <c r="K3447" s="179"/>
      <c r="L3447" s="183">
        <f t="shared" si="1366"/>
        <v>0</v>
      </c>
      <c r="M3447" s="183">
        <f t="shared" si="1366"/>
        <v>0</v>
      </c>
      <c r="N3447" s="184">
        <f t="shared" si="1367"/>
        <v>0</v>
      </c>
      <c r="O3447" s="184">
        <f t="shared" si="1368"/>
        <v>0</v>
      </c>
      <c r="P3447" s="181"/>
      <c r="Q3447" s="199"/>
      <c r="R3447" s="197" t="str">
        <f t="shared" si="1361"/>
        <v/>
      </c>
      <c r="S3447" s="197" t="str">
        <f t="shared" si="1362"/>
        <v/>
      </c>
    </row>
    <row r="3448" spans="1:19" ht="25.5" hidden="1">
      <c r="A3448" s="200">
        <v>92385</v>
      </c>
      <c r="B3448" s="205" t="s">
        <v>230</v>
      </c>
      <c r="C3448" s="127" t="s">
        <v>3764</v>
      </c>
      <c r="D3448" s="121" t="s">
        <v>274</v>
      </c>
      <c r="E3448" s="122">
        <v>56.33</v>
      </c>
      <c r="F3448" s="123">
        <f t="shared" si="1363"/>
        <v>67.91</v>
      </c>
      <c r="G3448" s="206"/>
      <c r="H3448" s="183"/>
      <c r="I3448" s="182">
        <f t="shared" si="1364"/>
        <v>0</v>
      </c>
      <c r="J3448" s="182">
        <f t="shared" si="1365"/>
        <v>0</v>
      </c>
      <c r="K3448" s="179"/>
      <c r="L3448" s="183">
        <f t="shared" si="1366"/>
        <v>0</v>
      </c>
      <c r="M3448" s="183">
        <f t="shared" si="1366"/>
        <v>0</v>
      </c>
      <c r="N3448" s="184">
        <f t="shared" si="1367"/>
        <v>0</v>
      </c>
      <c r="O3448" s="184">
        <f t="shared" si="1368"/>
        <v>0</v>
      </c>
      <c r="P3448" s="181"/>
      <c r="Q3448" s="199"/>
      <c r="R3448" s="197" t="str">
        <f t="shared" si="1361"/>
        <v/>
      </c>
      <c r="S3448" s="197" t="str">
        <f t="shared" si="1362"/>
        <v/>
      </c>
    </row>
    <row r="3449" spans="1:19" ht="25.5" hidden="1">
      <c r="A3449" s="200">
        <v>92386</v>
      </c>
      <c r="B3449" s="205" t="s">
        <v>230</v>
      </c>
      <c r="C3449" s="127" t="s">
        <v>3765</v>
      </c>
      <c r="D3449" s="121" t="s">
        <v>274</v>
      </c>
      <c r="E3449" s="122">
        <v>54.26</v>
      </c>
      <c r="F3449" s="123">
        <f t="shared" si="1363"/>
        <v>65.42</v>
      </c>
      <c r="G3449" s="206"/>
      <c r="H3449" s="183"/>
      <c r="I3449" s="182">
        <f t="shared" si="1364"/>
        <v>0</v>
      </c>
      <c r="J3449" s="182">
        <f t="shared" si="1365"/>
        <v>0</v>
      </c>
      <c r="K3449" s="179"/>
      <c r="L3449" s="183">
        <f t="shared" si="1366"/>
        <v>0</v>
      </c>
      <c r="M3449" s="183">
        <f t="shared" si="1366"/>
        <v>0</v>
      </c>
      <c r="N3449" s="184">
        <f t="shared" si="1367"/>
        <v>0</v>
      </c>
      <c r="O3449" s="184">
        <f t="shared" si="1368"/>
        <v>0</v>
      </c>
      <c r="P3449" s="181"/>
      <c r="Q3449" s="199"/>
      <c r="R3449" s="197" t="str">
        <f t="shared" si="1361"/>
        <v/>
      </c>
      <c r="S3449" s="197" t="str">
        <f t="shared" si="1362"/>
        <v/>
      </c>
    </row>
    <row r="3450" spans="1:19" ht="25.5" hidden="1">
      <c r="A3450" s="200">
        <v>92387</v>
      </c>
      <c r="B3450" s="205" t="s">
        <v>230</v>
      </c>
      <c r="C3450" s="127" t="s">
        <v>3766</v>
      </c>
      <c r="D3450" s="121" t="s">
        <v>274</v>
      </c>
      <c r="E3450" s="122">
        <v>70.06</v>
      </c>
      <c r="F3450" s="123">
        <f t="shared" si="1363"/>
        <v>84.46</v>
      </c>
      <c r="G3450" s="206"/>
      <c r="H3450" s="183"/>
      <c r="I3450" s="182">
        <f t="shared" si="1364"/>
        <v>0</v>
      </c>
      <c r="J3450" s="182">
        <f t="shared" si="1365"/>
        <v>0</v>
      </c>
      <c r="K3450" s="179"/>
      <c r="L3450" s="183">
        <f t="shared" si="1366"/>
        <v>0</v>
      </c>
      <c r="M3450" s="183">
        <f t="shared" si="1366"/>
        <v>0</v>
      </c>
      <c r="N3450" s="184">
        <f t="shared" si="1367"/>
        <v>0</v>
      </c>
      <c r="O3450" s="184">
        <f t="shared" si="1368"/>
        <v>0</v>
      </c>
      <c r="P3450" s="181"/>
      <c r="Q3450" s="199"/>
      <c r="R3450" s="197" t="str">
        <f t="shared" si="1361"/>
        <v/>
      </c>
      <c r="S3450" s="197" t="str">
        <f t="shared" si="1362"/>
        <v/>
      </c>
    </row>
    <row r="3451" spans="1:19" ht="25.5" hidden="1">
      <c r="A3451" s="200">
        <v>92388</v>
      </c>
      <c r="B3451" s="205" t="s">
        <v>230</v>
      </c>
      <c r="C3451" s="127" t="s">
        <v>3767</v>
      </c>
      <c r="D3451" s="121" t="s">
        <v>274</v>
      </c>
      <c r="E3451" s="122">
        <v>68.66</v>
      </c>
      <c r="F3451" s="123">
        <f t="shared" si="1363"/>
        <v>82.78</v>
      </c>
      <c r="G3451" s="206"/>
      <c r="H3451" s="183"/>
      <c r="I3451" s="182">
        <f t="shared" si="1364"/>
        <v>0</v>
      </c>
      <c r="J3451" s="182">
        <f t="shared" si="1365"/>
        <v>0</v>
      </c>
      <c r="K3451" s="179"/>
      <c r="L3451" s="183">
        <f t="shared" si="1366"/>
        <v>0</v>
      </c>
      <c r="M3451" s="183">
        <f t="shared" si="1366"/>
        <v>0</v>
      </c>
      <c r="N3451" s="184">
        <f t="shared" si="1367"/>
        <v>0</v>
      </c>
      <c r="O3451" s="184">
        <f t="shared" si="1368"/>
        <v>0</v>
      </c>
      <c r="P3451" s="181"/>
      <c r="Q3451" s="199"/>
      <c r="R3451" s="197" t="str">
        <f t="shared" si="1361"/>
        <v/>
      </c>
      <c r="S3451" s="197" t="str">
        <f t="shared" si="1362"/>
        <v/>
      </c>
    </row>
    <row r="3452" spans="1:19" ht="25.5" hidden="1">
      <c r="A3452" s="200">
        <v>92389</v>
      </c>
      <c r="B3452" s="205" t="s">
        <v>230</v>
      </c>
      <c r="C3452" s="127" t="s">
        <v>3768</v>
      </c>
      <c r="D3452" s="121" t="s">
        <v>274</v>
      </c>
      <c r="E3452" s="122">
        <v>105.46</v>
      </c>
      <c r="F3452" s="123">
        <f t="shared" si="1363"/>
        <v>127.14</v>
      </c>
      <c r="G3452" s="206"/>
      <c r="H3452" s="183"/>
      <c r="I3452" s="182">
        <f t="shared" si="1364"/>
        <v>0</v>
      </c>
      <c r="J3452" s="182">
        <f t="shared" si="1365"/>
        <v>0</v>
      </c>
      <c r="K3452" s="179"/>
      <c r="L3452" s="183">
        <f t="shared" si="1366"/>
        <v>0</v>
      </c>
      <c r="M3452" s="183">
        <f t="shared" si="1366"/>
        <v>0</v>
      </c>
      <c r="N3452" s="184">
        <f t="shared" si="1367"/>
        <v>0</v>
      </c>
      <c r="O3452" s="184">
        <f t="shared" si="1368"/>
        <v>0</v>
      </c>
      <c r="P3452" s="181"/>
      <c r="Q3452" s="199"/>
      <c r="R3452" s="197" t="str">
        <f t="shared" si="1361"/>
        <v/>
      </c>
      <c r="S3452" s="197" t="str">
        <f t="shared" si="1362"/>
        <v/>
      </c>
    </row>
    <row r="3453" spans="1:19" ht="25.5" hidden="1">
      <c r="A3453" s="200">
        <v>92390</v>
      </c>
      <c r="B3453" s="205" t="s">
        <v>230</v>
      </c>
      <c r="C3453" s="127" t="s">
        <v>3769</v>
      </c>
      <c r="D3453" s="121" t="s">
        <v>274</v>
      </c>
      <c r="E3453" s="122">
        <v>99.29</v>
      </c>
      <c r="F3453" s="123">
        <f t="shared" si="1363"/>
        <v>119.7</v>
      </c>
      <c r="G3453" s="206"/>
      <c r="H3453" s="183"/>
      <c r="I3453" s="182">
        <f t="shared" si="1364"/>
        <v>0</v>
      </c>
      <c r="J3453" s="182">
        <f t="shared" si="1365"/>
        <v>0</v>
      </c>
      <c r="K3453" s="179"/>
      <c r="L3453" s="183">
        <f t="shared" si="1366"/>
        <v>0</v>
      </c>
      <c r="M3453" s="183">
        <f t="shared" si="1366"/>
        <v>0</v>
      </c>
      <c r="N3453" s="184">
        <f t="shared" si="1367"/>
        <v>0</v>
      </c>
      <c r="O3453" s="184">
        <f t="shared" si="1368"/>
        <v>0</v>
      </c>
      <c r="P3453" s="181"/>
      <c r="Q3453" s="199"/>
      <c r="R3453" s="197" t="str">
        <f t="shared" si="1361"/>
        <v/>
      </c>
      <c r="S3453" s="197" t="str">
        <f t="shared" si="1362"/>
        <v/>
      </c>
    </row>
    <row r="3454" spans="1:19" ht="25.5" hidden="1">
      <c r="A3454" s="200">
        <v>92635</v>
      </c>
      <c r="B3454" s="205" t="s">
        <v>230</v>
      </c>
      <c r="C3454" s="127" t="s">
        <v>3770</v>
      </c>
      <c r="D3454" s="121" t="s">
        <v>274</v>
      </c>
      <c r="E3454" s="122">
        <v>139.52000000000001</v>
      </c>
      <c r="F3454" s="123">
        <f t="shared" si="1363"/>
        <v>168.21</v>
      </c>
      <c r="G3454" s="206"/>
      <c r="H3454" s="183"/>
      <c r="I3454" s="182">
        <f t="shared" si="1364"/>
        <v>0</v>
      </c>
      <c r="J3454" s="182">
        <f t="shared" si="1365"/>
        <v>0</v>
      </c>
      <c r="K3454" s="179"/>
      <c r="L3454" s="183">
        <f t="shared" si="1366"/>
        <v>0</v>
      </c>
      <c r="M3454" s="183">
        <f t="shared" si="1366"/>
        <v>0</v>
      </c>
      <c r="N3454" s="184">
        <f t="shared" si="1367"/>
        <v>0</v>
      </c>
      <c r="O3454" s="184">
        <f t="shared" si="1368"/>
        <v>0</v>
      </c>
      <c r="P3454" s="181"/>
      <c r="Q3454" s="199"/>
      <c r="R3454" s="197" t="str">
        <f t="shared" si="1361"/>
        <v/>
      </c>
      <c r="S3454" s="197" t="str">
        <f t="shared" si="1362"/>
        <v/>
      </c>
    </row>
    <row r="3455" spans="1:19" ht="25.5" hidden="1">
      <c r="A3455" s="200">
        <v>92636</v>
      </c>
      <c r="B3455" s="205" t="s">
        <v>230</v>
      </c>
      <c r="C3455" s="127" t="s">
        <v>3771</v>
      </c>
      <c r="D3455" s="121" t="s">
        <v>274</v>
      </c>
      <c r="E3455" s="122">
        <v>127.62</v>
      </c>
      <c r="F3455" s="123">
        <f t="shared" si="1363"/>
        <v>153.86000000000001</v>
      </c>
      <c r="G3455" s="206"/>
      <c r="H3455" s="183"/>
      <c r="I3455" s="182">
        <f t="shared" si="1364"/>
        <v>0</v>
      </c>
      <c r="J3455" s="182">
        <f t="shared" si="1365"/>
        <v>0</v>
      </c>
      <c r="K3455" s="179"/>
      <c r="L3455" s="183">
        <f t="shared" si="1366"/>
        <v>0</v>
      </c>
      <c r="M3455" s="183">
        <f t="shared" si="1366"/>
        <v>0</v>
      </c>
      <c r="N3455" s="184">
        <f t="shared" si="1367"/>
        <v>0</v>
      </c>
      <c r="O3455" s="184">
        <f t="shared" si="1368"/>
        <v>0</v>
      </c>
      <c r="P3455" s="181"/>
      <c r="Q3455" s="199"/>
      <c r="R3455" s="197" t="str">
        <f t="shared" si="1361"/>
        <v/>
      </c>
      <c r="S3455" s="197" t="str">
        <f t="shared" si="1362"/>
        <v/>
      </c>
    </row>
    <row r="3456" spans="1:19" ht="25.5" hidden="1">
      <c r="A3456" s="200">
        <v>92637</v>
      </c>
      <c r="B3456" s="205" t="s">
        <v>230</v>
      </c>
      <c r="C3456" s="127" t="s">
        <v>3772</v>
      </c>
      <c r="D3456" s="121" t="s">
        <v>274</v>
      </c>
      <c r="E3456" s="122">
        <v>51.8</v>
      </c>
      <c r="F3456" s="123">
        <f t="shared" si="1363"/>
        <v>62.45</v>
      </c>
      <c r="G3456" s="206"/>
      <c r="H3456" s="183"/>
      <c r="I3456" s="182">
        <f t="shared" si="1364"/>
        <v>0</v>
      </c>
      <c r="J3456" s="182">
        <f t="shared" si="1365"/>
        <v>0</v>
      </c>
      <c r="K3456" s="179"/>
      <c r="L3456" s="183">
        <f t="shared" si="1366"/>
        <v>0</v>
      </c>
      <c r="M3456" s="183">
        <f t="shared" si="1366"/>
        <v>0</v>
      </c>
      <c r="N3456" s="184">
        <f t="shared" si="1367"/>
        <v>0</v>
      </c>
      <c r="O3456" s="184">
        <f t="shared" si="1368"/>
        <v>0</v>
      </c>
      <c r="P3456" s="181"/>
      <c r="Q3456" s="199"/>
      <c r="R3456" s="197" t="str">
        <f t="shared" si="1361"/>
        <v/>
      </c>
      <c r="S3456" s="197" t="str">
        <f t="shared" si="1362"/>
        <v/>
      </c>
    </row>
    <row r="3457" spans="1:19" ht="25.5" hidden="1">
      <c r="A3457" s="200">
        <v>92638</v>
      </c>
      <c r="B3457" s="205" t="s">
        <v>230</v>
      </c>
      <c r="C3457" s="127" t="s">
        <v>3773</v>
      </c>
      <c r="D3457" s="121" t="s">
        <v>274</v>
      </c>
      <c r="E3457" s="122">
        <v>62.27</v>
      </c>
      <c r="F3457" s="123">
        <f t="shared" si="1363"/>
        <v>75.069999999999993</v>
      </c>
      <c r="G3457" s="206"/>
      <c r="H3457" s="183"/>
      <c r="I3457" s="182">
        <f t="shared" si="1364"/>
        <v>0</v>
      </c>
      <c r="J3457" s="182">
        <f t="shared" si="1365"/>
        <v>0</v>
      </c>
      <c r="K3457" s="179"/>
      <c r="L3457" s="183">
        <f t="shared" si="1366"/>
        <v>0</v>
      </c>
      <c r="M3457" s="183">
        <f t="shared" si="1366"/>
        <v>0</v>
      </c>
      <c r="N3457" s="184">
        <f t="shared" si="1367"/>
        <v>0</v>
      </c>
      <c r="O3457" s="184">
        <f t="shared" si="1368"/>
        <v>0</v>
      </c>
      <c r="P3457" s="181"/>
      <c r="Q3457" s="199"/>
      <c r="R3457" s="197" t="str">
        <f t="shared" si="1361"/>
        <v/>
      </c>
      <c r="S3457" s="197" t="str">
        <f t="shared" si="1362"/>
        <v/>
      </c>
    </row>
    <row r="3458" spans="1:19" ht="25.5" hidden="1">
      <c r="A3458" s="200">
        <v>92639</v>
      </c>
      <c r="B3458" s="205" t="s">
        <v>230</v>
      </c>
      <c r="C3458" s="127" t="s">
        <v>3774</v>
      </c>
      <c r="D3458" s="121" t="s">
        <v>274</v>
      </c>
      <c r="E3458" s="122">
        <v>71.59</v>
      </c>
      <c r="F3458" s="123">
        <f t="shared" si="1363"/>
        <v>86.31</v>
      </c>
      <c r="G3458" s="206"/>
      <c r="H3458" s="183"/>
      <c r="I3458" s="182">
        <f t="shared" si="1364"/>
        <v>0</v>
      </c>
      <c r="J3458" s="182">
        <f t="shared" si="1365"/>
        <v>0</v>
      </c>
      <c r="K3458" s="179"/>
      <c r="L3458" s="183">
        <f t="shared" si="1366"/>
        <v>0</v>
      </c>
      <c r="M3458" s="183">
        <f t="shared" si="1366"/>
        <v>0</v>
      </c>
      <c r="N3458" s="184">
        <f t="shared" si="1367"/>
        <v>0</v>
      </c>
      <c r="O3458" s="184">
        <f t="shared" si="1368"/>
        <v>0</v>
      </c>
      <c r="P3458" s="181"/>
      <c r="Q3458" s="199"/>
      <c r="R3458" s="197" t="str">
        <f t="shared" si="1361"/>
        <v/>
      </c>
      <c r="S3458" s="197" t="str">
        <f t="shared" si="1362"/>
        <v/>
      </c>
    </row>
    <row r="3459" spans="1:19" ht="25.5" hidden="1">
      <c r="A3459" s="200">
        <v>92640</v>
      </c>
      <c r="B3459" s="205" t="s">
        <v>230</v>
      </c>
      <c r="C3459" s="127" t="s">
        <v>3775</v>
      </c>
      <c r="D3459" s="121" t="s">
        <v>274</v>
      </c>
      <c r="E3459" s="122">
        <v>91.53</v>
      </c>
      <c r="F3459" s="123">
        <f t="shared" si="1363"/>
        <v>110.35</v>
      </c>
      <c r="G3459" s="206"/>
      <c r="H3459" s="183"/>
      <c r="I3459" s="182">
        <f t="shared" si="1364"/>
        <v>0</v>
      </c>
      <c r="J3459" s="182">
        <f t="shared" si="1365"/>
        <v>0</v>
      </c>
      <c r="K3459" s="179"/>
      <c r="L3459" s="183">
        <f t="shared" si="1366"/>
        <v>0</v>
      </c>
      <c r="M3459" s="183">
        <f t="shared" si="1366"/>
        <v>0</v>
      </c>
      <c r="N3459" s="184">
        <f t="shared" si="1367"/>
        <v>0</v>
      </c>
      <c r="O3459" s="184">
        <f t="shared" si="1368"/>
        <v>0</v>
      </c>
      <c r="P3459" s="181"/>
      <c r="Q3459" s="199"/>
      <c r="R3459" s="197" t="str">
        <f t="shared" si="1361"/>
        <v/>
      </c>
      <c r="S3459" s="197" t="str">
        <f t="shared" si="1362"/>
        <v/>
      </c>
    </row>
    <row r="3460" spans="1:19" ht="25.5" hidden="1">
      <c r="A3460" s="200">
        <v>92642</v>
      </c>
      <c r="B3460" s="205" t="s">
        <v>230</v>
      </c>
      <c r="C3460" s="127" t="s">
        <v>3776</v>
      </c>
      <c r="D3460" s="121" t="s">
        <v>274</v>
      </c>
      <c r="E3460" s="122">
        <v>135.44999999999999</v>
      </c>
      <c r="F3460" s="123">
        <f t="shared" si="1363"/>
        <v>163.30000000000001</v>
      </c>
      <c r="G3460" s="206"/>
      <c r="H3460" s="183"/>
      <c r="I3460" s="182">
        <f t="shared" si="1364"/>
        <v>0</v>
      </c>
      <c r="J3460" s="182">
        <f t="shared" si="1365"/>
        <v>0</v>
      </c>
      <c r="K3460" s="179"/>
      <c r="L3460" s="183">
        <f t="shared" si="1366"/>
        <v>0</v>
      </c>
      <c r="M3460" s="183">
        <f t="shared" si="1366"/>
        <v>0</v>
      </c>
      <c r="N3460" s="184">
        <f t="shared" si="1367"/>
        <v>0</v>
      </c>
      <c r="O3460" s="184">
        <f t="shared" si="1368"/>
        <v>0</v>
      </c>
      <c r="P3460" s="181"/>
      <c r="Q3460" s="199"/>
      <c r="R3460" s="197" t="str">
        <f t="shared" si="1361"/>
        <v/>
      </c>
      <c r="S3460" s="197" t="str">
        <f t="shared" si="1362"/>
        <v/>
      </c>
    </row>
    <row r="3461" spans="1:19" ht="25.5" hidden="1">
      <c r="A3461" s="200">
        <v>92644</v>
      </c>
      <c r="B3461" s="205" t="s">
        <v>230</v>
      </c>
      <c r="C3461" s="127" t="s">
        <v>3777</v>
      </c>
      <c r="D3461" s="121" t="s">
        <v>274</v>
      </c>
      <c r="E3461" s="122">
        <v>169.04</v>
      </c>
      <c r="F3461" s="123">
        <f t="shared" si="1363"/>
        <v>203.79</v>
      </c>
      <c r="G3461" s="206"/>
      <c r="H3461" s="183"/>
      <c r="I3461" s="182">
        <f t="shared" si="1364"/>
        <v>0</v>
      </c>
      <c r="J3461" s="182">
        <f t="shared" si="1365"/>
        <v>0</v>
      </c>
      <c r="K3461" s="179"/>
      <c r="L3461" s="183">
        <f t="shared" si="1366"/>
        <v>0</v>
      </c>
      <c r="M3461" s="183">
        <f t="shared" si="1366"/>
        <v>0</v>
      </c>
      <c r="N3461" s="184">
        <f t="shared" si="1367"/>
        <v>0</v>
      </c>
      <c r="O3461" s="184">
        <f t="shared" si="1368"/>
        <v>0</v>
      </c>
      <c r="P3461" s="181"/>
      <c r="Q3461" s="199"/>
      <c r="R3461" s="197" t="str">
        <f t="shared" si="1361"/>
        <v/>
      </c>
      <c r="S3461" s="197" t="str">
        <f t="shared" si="1362"/>
        <v/>
      </c>
    </row>
    <row r="3462" spans="1:19" ht="25.5" hidden="1">
      <c r="A3462" s="200">
        <v>92892</v>
      </c>
      <c r="B3462" s="205" t="s">
        <v>230</v>
      </c>
      <c r="C3462" s="127" t="s">
        <v>3778</v>
      </c>
      <c r="D3462" s="121" t="s">
        <v>274</v>
      </c>
      <c r="E3462" s="122">
        <v>39.729999999999997</v>
      </c>
      <c r="F3462" s="123">
        <f t="shared" si="1363"/>
        <v>47.9</v>
      </c>
      <c r="G3462" s="206"/>
      <c r="H3462" s="183"/>
      <c r="I3462" s="182">
        <f t="shared" si="1364"/>
        <v>0</v>
      </c>
      <c r="J3462" s="182">
        <f t="shared" si="1365"/>
        <v>0</v>
      </c>
      <c r="K3462" s="179"/>
      <c r="L3462" s="183">
        <f t="shared" si="1366"/>
        <v>0</v>
      </c>
      <c r="M3462" s="183">
        <f t="shared" si="1366"/>
        <v>0</v>
      </c>
      <c r="N3462" s="184">
        <f t="shared" si="1367"/>
        <v>0</v>
      </c>
      <c r="O3462" s="184">
        <f t="shared" si="1368"/>
        <v>0</v>
      </c>
      <c r="P3462" s="181"/>
      <c r="Q3462" s="199"/>
      <c r="R3462" s="197" t="str">
        <f t="shared" si="1361"/>
        <v/>
      </c>
      <c r="S3462" s="197" t="str">
        <f t="shared" si="1362"/>
        <v/>
      </c>
    </row>
    <row r="3463" spans="1:19" ht="25.5" hidden="1">
      <c r="A3463" s="200">
        <v>92893</v>
      </c>
      <c r="B3463" s="205" t="s">
        <v>230</v>
      </c>
      <c r="C3463" s="127" t="s">
        <v>3779</v>
      </c>
      <c r="D3463" s="121" t="s">
        <v>274</v>
      </c>
      <c r="E3463" s="122">
        <v>55.21</v>
      </c>
      <c r="F3463" s="123">
        <f t="shared" si="1363"/>
        <v>66.56</v>
      </c>
      <c r="G3463" s="206"/>
      <c r="H3463" s="183"/>
      <c r="I3463" s="182">
        <f t="shared" si="1364"/>
        <v>0</v>
      </c>
      <c r="J3463" s="182">
        <f t="shared" si="1365"/>
        <v>0</v>
      </c>
      <c r="K3463" s="179"/>
      <c r="L3463" s="183">
        <f t="shared" si="1366"/>
        <v>0</v>
      </c>
      <c r="M3463" s="183">
        <f t="shared" si="1366"/>
        <v>0</v>
      </c>
      <c r="N3463" s="184">
        <f t="shared" si="1367"/>
        <v>0</v>
      </c>
      <c r="O3463" s="184">
        <f t="shared" si="1368"/>
        <v>0</v>
      </c>
      <c r="P3463" s="181"/>
      <c r="Q3463" s="199"/>
      <c r="R3463" s="197" t="str">
        <f t="shared" si="1361"/>
        <v/>
      </c>
      <c r="S3463" s="197" t="str">
        <f t="shared" si="1362"/>
        <v/>
      </c>
    </row>
    <row r="3464" spans="1:19" ht="25.5" hidden="1">
      <c r="A3464" s="200">
        <v>92894</v>
      </c>
      <c r="B3464" s="205" t="s">
        <v>230</v>
      </c>
      <c r="C3464" s="127" t="s">
        <v>3780</v>
      </c>
      <c r="D3464" s="121" t="s">
        <v>274</v>
      </c>
      <c r="E3464" s="122">
        <v>65.53</v>
      </c>
      <c r="F3464" s="123">
        <f t="shared" si="1363"/>
        <v>79</v>
      </c>
      <c r="G3464" s="206"/>
      <c r="H3464" s="183"/>
      <c r="I3464" s="182">
        <f t="shared" si="1364"/>
        <v>0</v>
      </c>
      <c r="J3464" s="182">
        <f t="shared" si="1365"/>
        <v>0</v>
      </c>
      <c r="K3464" s="179"/>
      <c r="L3464" s="183">
        <f t="shared" si="1366"/>
        <v>0</v>
      </c>
      <c r="M3464" s="183">
        <f t="shared" si="1366"/>
        <v>0</v>
      </c>
      <c r="N3464" s="184">
        <f t="shared" si="1367"/>
        <v>0</v>
      </c>
      <c r="O3464" s="184">
        <f t="shared" si="1368"/>
        <v>0</v>
      </c>
      <c r="P3464" s="181"/>
      <c r="Q3464" s="199"/>
      <c r="R3464" s="197" t="str">
        <f t="shared" si="1361"/>
        <v/>
      </c>
      <c r="S3464" s="197" t="str">
        <f t="shared" si="1362"/>
        <v/>
      </c>
    </row>
    <row r="3465" spans="1:19" ht="25.5" hidden="1">
      <c r="A3465" s="200">
        <v>92895</v>
      </c>
      <c r="B3465" s="205" t="s">
        <v>230</v>
      </c>
      <c r="C3465" s="127" t="s">
        <v>3781</v>
      </c>
      <c r="D3465" s="121" t="s">
        <v>274</v>
      </c>
      <c r="E3465" s="122">
        <v>88.02</v>
      </c>
      <c r="F3465" s="123">
        <f t="shared" si="1363"/>
        <v>106.12</v>
      </c>
      <c r="G3465" s="206"/>
      <c r="H3465" s="183"/>
      <c r="I3465" s="182">
        <f t="shared" si="1364"/>
        <v>0</v>
      </c>
      <c r="J3465" s="182">
        <f t="shared" si="1365"/>
        <v>0</v>
      </c>
      <c r="K3465" s="179"/>
      <c r="L3465" s="183">
        <f t="shared" si="1366"/>
        <v>0</v>
      </c>
      <c r="M3465" s="183">
        <f t="shared" si="1366"/>
        <v>0</v>
      </c>
      <c r="N3465" s="184">
        <f t="shared" si="1367"/>
        <v>0</v>
      </c>
      <c r="O3465" s="184">
        <f t="shared" si="1368"/>
        <v>0</v>
      </c>
      <c r="P3465" s="181"/>
      <c r="Q3465" s="199"/>
      <c r="R3465" s="197" t="str">
        <f t="shared" si="1361"/>
        <v/>
      </c>
      <c r="S3465" s="197" t="str">
        <f t="shared" si="1362"/>
        <v/>
      </c>
    </row>
    <row r="3466" spans="1:19" ht="25.5" hidden="1">
      <c r="A3466" s="200">
        <v>92896</v>
      </c>
      <c r="B3466" s="205" t="s">
        <v>230</v>
      </c>
      <c r="C3466" s="127" t="s">
        <v>3782</v>
      </c>
      <c r="D3466" s="121" t="s">
        <v>274</v>
      </c>
      <c r="E3466" s="122">
        <v>132.63</v>
      </c>
      <c r="F3466" s="123">
        <f t="shared" si="1363"/>
        <v>159.9</v>
      </c>
      <c r="G3466" s="206"/>
      <c r="H3466" s="183"/>
      <c r="I3466" s="182">
        <f t="shared" si="1364"/>
        <v>0</v>
      </c>
      <c r="J3466" s="182">
        <f t="shared" si="1365"/>
        <v>0</v>
      </c>
      <c r="K3466" s="179"/>
      <c r="L3466" s="183">
        <f t="shared" si="1366"/>
        <v>0</v>
      </c>
      <c r="M3466" s="183">
        <f t="shared" si="1366"/>
        <v>0</v>
      </c>
      <c r="N3466" s="184">
        <f t="shared" si="1367"/>
        <v>0</v>
      </c>
      <c r="O3466" s="184">
        <f t="shared" si="1368"/>
        <v>0</v>
      </c>
      <c r="P3466" s="181"/>
      <c r="Q3466" s="199"/>
      <c r="R3466" s="197" t="str">
        <f t="shared" si="1361"/>
        <v/>
      </c>
      <c r="S3466" s="197" t="str">
        <f t="shared" si="1362"/>
        <v/>
      </c>
    </row>
    <row r="3467" spans="1:19" ht="25.5" hidden="1">
      <c r="A3467" s="200">
        <v>92897</v>
      </c>
      <c r="B3467" s="205" t="s">
        <v>230</v>
      </c>
      <c r="C3467" s="127" t="s">
        <v>3783</v>
      </c>
      <c r="D3467" s="121" t="s">
        <v>274</v>
      </c>
      <c r="E3467" s="122">
        <v>193.1</v>
      </c>
      <c r="F3467" s="123">
        <f t="shared" si="1363"/>
        <v>232.8</v>
      </c>
      <c r="G3467" s="206"/>
      <c r="H3467" s="183"/>
      <c r="I3467" s="182">
        <f t="shared" si="1364"/>
        <v>0</v>
      </c>
      <c r="J3467" s="182">
        <f t="shared" si="1365"/>
        <v>0</v>
      </c>
      <c r="K3467" s="179"/>
      <c r="L3467" s="183">
        <f t="shared" si="1366"/>
        <v>0</v>
      </c>
      <c r="M3467" s="183">
        <f t="shared" si="1366"/>
        <v>0</v>
      </c>
      <c r="N3467" s="184">
        <f t="shared" si="1367"/>
        <v>0</v>
      </c>
      <c r="O3467" s="184">
        <f t="shared" si="1368"/>
        <v>0</v>
      </c>
      <c r="P3467" s="181"/>
      <c r="Q3467" s="199"/>
      <c r="R3467" s="197" t="str">
        <f t="shared" si="1361"/>
        <v/>
      </c>
      <c r="S3467" s="197" t="str">
        <f t="shared" si="1362"/>
        <v/>
      </c>
    </row>
    <row r="3468" spans="1:19" ht="25.5" hidden="1">
      <c r="A3468" s="200">
        <v>92918</v>
      </c>
      <c r="B3468" s="205" t="s">
        <v>230</v>
      </c>
      <c r="C3468" s="127" t="s">
        <v>3784</v>
      </c>
      <c r="D3468" s="121" t="s">
        <v>274</v>
      </c>
      <c r="E3468" s="122">
        <v>27.45</v>
      </c>
      <c r="F3468" s="123">
        <f t="shared" si="1363"/>
        <v>33.090000000000003</v>
      </c>
      <c r="G3468" s="206"/>
      <c r="H3468" s="183"/>
      <c r="I3468" s="182">
        <f t="shared" si="1364"/>
        <v>0</v>
      </c>
      <c r="J3468" s="182">
        <f t="shared" si="1365"/>
        <v>0</v>
      </c>
      <c r="K3468" s="179"/>
      <c r="L3468" s="183">
        <f t="shared" si="1366"/>
        <v>0</v>
      </c>
      <c r="M3468" s="183">
        <f t="shared" si="1366"/>
        <v>0</v>
      </c>
      <c r="N3468" s="184">
        <f t="shared" si="1367"/>
        <v>0</v>
      </c>
      <c r="O3468" s="184">
        <f t="shared" si="1368"/>
        <v>0</v>
      </c>
      <c r="P3468" s="181"/>
      <c r="Q3468" s="199"/>
      <c r="R3468" s="197" t="str">
        <f t="shared" si="1361"/>
        <v/>
      </c>
      <c r="S3468" s="197" t="str">
        <f t="shared" si="1362"/>
        <v/>
      </c>
    </row>
    <row r="3469" spans="1:19" ht="25.5" hidden="1">
      <c r="A3469" s="200">
        <v>92920</v>
      </c>
      <c r="B3469" s="205" t="s">
        <v>230</v>
      </c>
      <c r="C3469" s="127" t="s">
        <v>3785</v>
      </c>
      <c r="D3469" s="121" t="s">
        <v>274</v>
      </c>
      <c r="E3469" s="122">
        <v>27.61</v>
      </c>
      <c r="F3469" s="123">
        <f t="shared" si="1363"/>
        <v>33.29</v>
      </c>
      <c r="G3469" s="206"/>
      <c r="H3469" s="183"/>
      <c r="I3469" s="182">
        <f t="shared" si="1364"/>
        <v>0</v>
      </c>
      <c r="J3469" s="182">
        <f t="shared" si="1365"/>
        <v>0</v>
      </c>
      <c r="K3469" s="179"/>
      <c r="L3469" s="183">
        <f t="shared" si="1366"/>
        <v>0</v>
      </c>
      <c r="M3469" s="183">
        <f t="shared" si="1366"/>
        <v>0</v>
      </c>
      <c r="N3469" s="184">
        <f t="shared" si="1367"/>
        <v>0</v>
      </c>
      <c r="O3469" s="184">
        <f t="shared" si="1368"/>
        <v>0</v>
      </c>
      <c r="P3469" s="181"/>
      <c r="Q3469" s="199"/>
      <c r="R3469" s="197" t="str">
        <f t="shared" si="1361"/>
        <v/>
      </c>
      <c r="S3469" s="197" t="str">
        <f t="shared" si="1362"/>
        <v/>
      </c>
    </row>
    <row r="3470" spans="1:19" ht="25.5" hidden="1">
      <c r="A3470" s="200">
        <v>92925</v>
      </c>
      <c r="B3470" s="205" t="s">
        <v>230</v>
      </c>
      <c r="C3470" s="127" t="s">
        <v>3786</v>
      </c>
      <c r="D3470" s="121" t="s">
        <v>274</v>
      </c>
      <c r="E3470" s="122">
        <v>33.4</v>
      </c>
      <c r="F3470" s="123">
        <f t="shared" si="1363"/>
        <v>40.270000000000003</v>
      </c>
      <c r="G3470" s="206"/>
      <c r="H3470" s="183"/>
      <c r="I3470" s="182">
        <f t="shared" si="1364"/>
        <v>0</v>
      </c>
      <c r="J3470" s="182">
        <f t="shared" si="1365"/>
        <v>0</v>
      </c>
      <c r="K3470" s="179"/>
      <c r="L3470" s="183">
        <f t="shared" si="1366"/>
        <v>0</v>
      </c>
      <c r="M3470" s="183">
        <f t="shared" si="1366"/>
        <v>0</v>
      </c>
      <c r="N3470" s="184">
        <f t="shared" si="1367"/>
        <v>0</v>
      </c>
      <c r="O3470" s="184">
        <f t="shared" si="1368"/>
        <v>0</v>
      </c>
      <c r="P3470" s="181"/>
      <c r="Q3470" s="199"/>
      <c r="R3470" s="197" t="str">
        <f t="shared" si="1361"/>
        <v/>
      </c>
      <c r="S3470" s="197" t="str">
        <f t="shared" si="1362"/>
        <v/>
      </c>
    </row>
    <row r="3471" spans="1:19" ht="25.5" hidden="1">
      <c r="A3471" s="200">
        <v>92926</v>
      </c>
      <c r="B3471" s="205" t="s">
        <v>230</v>
      </c>
      <c r="C3471" s="127" t="s">
        <v>3787</v>
      </c>
      <c r="D3471" s="121" t="s">
        <v>274</v>
      </c>
      <c r="E3471" s="122">
        <v>33.39</v>
      </c>
      <c r="F3471" s="123">
        <f t="shared" si="1363"/>
        <v>40.25</v>
      </c>
      <c r="G3471" s="206"/>
      <c r="H3471" s="183"/>
      <c r="I3471" s="182">
        <f t="shared" si="1364"/>
        <v>0</v>
      </c>
      <c r="J3471" s="182">
        <f t="shared" si="1365"/>
        <v>0</v>
      </c>
      <c r="K3471" s="179"/>
      <c r="L3471" s="183">
        <f t="shared" si="1366"/>
        <v>0</v>
      </c>
      <c r="M3471" s="183">
        <f t="shared" si="1366"/>
        <v>0</v>
      </c>
      <c r="N3471" s="184">
        <f t="shared" si="1367"/>
        <v>0</v>
      </c>
      <c r="O3471" s="184">
        <f t="shared" si="1368"/>
        <v>0</v>
      </c>
      <c r="P3471" s="181"/>
      <c r="Q3471" s="199"/>
      <c r="R3471" s="197" t="str">
        <f t="shared" si="1361"/>
        <v/>
      </c>
      <c r="S3471" s="197" t="str">
        <f t="shared" si="1362"/>
        <v/>
      </c>
    </row>
    <row r="3472" spans="1:19" ht="25.5" hidden="1">
      <c r="A3472" s="200">
        <v>92927</v>
      </c>
      <c r="B3472" s="205" t="s">
        <v>230</v>
      </c>
      <c r="C3472" s="127" t="s">
        <v>3788</v>
      </c>
      <c r="D3472" s="121" t="s">
        <v>274</v>
      </c>
      <c r="E3472" s="122">
        <v>33.39</v>
      </c>
      <c r="F3472" s="123">
        <f t="shared" si="1363"/>
        <v>40.25</v>
      </c>
      <c r="G3472" s="206"/>
      <c r="H3472" s="183"/>
      <c r="I3472" s="182">
        <f t="shared" si="1364"/>
        <v>0</v>
      </c>
      <c r="J3472" s="182">
        <f t="shared" si="1365"/>
        <v>0</v>
      </c>
      <c r="K3472" s="179"/>
      <c r="L3472" s="183">
        <f t="shared" si="1366"/>
        <v>0</v>
      </c>
      <c r="M3472" s="183">
        <f t="shared" si="1366"/>
        <v>0</v>
      </c>
      <c r="N3472" s="184">
        <f t="shared" si="1367"/>
        <v>0</v>
      </c>
      <c r="O3472" s="184">
        <f t="shared" si="1368"/>
        <v>0</v>
      </c>
      <c r="P3472" s="181"/>
      <c r="Q3472" s="199"/>
      <c r="R3472" s="197" t="str">
        <f t="shared" si="1361"/>
        <v/>
      </c>
      <c r="S3472" s="197" t="str">
        <f t="shared" si="1362"/>
        <v/>
      </c>
    </row>
    <row r="3473" spans="1:19" ht="25.5" hidden="1">
      <c r="A3473" s="200">
        <v>92928</v>
      </c>
      <c r="B3473" s="205" t="s">
        <v>230</v>
      </c>
      <c r="C3473" s="127" t="s">
        <v>3789</v>
      </c>
      <c r="D3473" s="121" t="s">
        <v>274</v>
      </c>
      <c r="E3473" s="122">
        <v>37.979999999999997</v>
      </c>
      <c r="F3473" s="123">
        <f t="shared" si="1363"/>
        <v>45.79</v>
      </c>
      <c r="G3473" s="206"/>
      <c r="H3473" s="183"/>
      <c r="I3473" s="182">
        <f t="shared" si="1364"/>
        <v>0</v>
      </c>
      <c r="J3473" s="182">
        <f t="shared" si="1365"/>
        <v>0</v>
      </c>
      <c r="K3473" s="179"/>
      <c r="L3473" s="183">
        <f t="shared" si="1366"/>
        <v>0</v>
      </c>
      <c r="M3473" s="183">
        <f t="shared" si="1366"/>
        <v>0</v>
      </c>
      <c r="N3473" s="184">
        <f t="shared" si="1367"/>
        <v>0</v>
      </c>
      <c r="O3473" s="184">
        <f t="shared" si="1368"/>
        <v>0</v>
      </c>
      <c r="P3473" s="181"/>
      <c r="Q3473" s="199"/>
      <c r="R3473" s="197" t="str">
        <f t="shared" si="1361"/>
        <v/>
      </c>
      <c r="S3473" s="197" t="str">
        <f t="shared" si="1362"/>
        <v/>
      </c>
    </row>
    <row r="3474" spans="1:19" ht="25.5" hidden="1">
      <c r="A3474" s="200">
        <v>92929</v>
      </c>
      <c r="B3474" s="205" t="s">
        <v>230</v>
      </c>
      <c r="C3474" s="127" t="s">
        <v>3790</v>
      </c>
      <c r="D3474" s="121" t="s">
        <v>274</v>
      </c>
      <c r="E3474" s="122">
        <v>37.979999999999997</v>
      </c>
      <c r="F3474" s="123">
        <f t="shared" si="1363"/>
        <v>45.79</v>
      </c>
      <c r="G3474" s="206"/>
      <c r="H3474" s="183"/>
      <c r="I3474" s="182">
        <f t="shared" si="1364"/>
        <v>0</v>
      </c>
      <c r="J3474" s="182">
        <f t="shared" si="1365"/>
        <v>0</v>
      </c>
      <c r="K3474" s="179"/>
      <c r="L3474" s="183">
        <f t="shared" si="1366"/>
        <v>0</v>
      </c>
      <c r="M3474" s="183">
        <f t="shared" si="1366"/>
        <v>0</v>
      </c>
      <c r="N3474" s="184">
        <f t="shared" si="1367"/>
        <v>0</v>
      </c>
      <c r="O3474" s="184">
        <f t="shared" si="1368"/>
        <v>0</v>
      </c>
      <c r="P3474" s="181"/>
      <c r="Q3474" s="199"/>
      <c r="R3474" s="197" t="str">
        <f t="shared" si="1361"/>
        <v/>
      </c>
      <c r="S3474" s="197" t="str">
        <f t="shared" si="1362"/>
        <v/>
      </c>
    </row>
    <row r="3475" spans="1:19" ht="25.5" hidden="1">
      <c r="A3475" s="200">
        <v>92930</v>
      </c>
      <c r="B3475" s="205" t="s">
        <v>230</v>
      </c>
      <c r="C3475" s="127" t="s">
        <v>3791</v>
      </c>
      <c r="D3475" s="121" t="s">
        <v>274</v>
      </c>
      <c r="E3475" s="122">
        <v>37.979999999999997</v>
      </c>
      <c r="F3475" s="123">
        <f t="shared" si="1363"/>
        <v>45.79</v>
      </c>
      <c r="G3475" s="206"/>
      <c r="H3475" s="183"/>
      <c r="I3475" s="182">
        <f t="shared" si="1364"/>
        <v>0</v>
      </c>
      <c r="J3475" s="182">
        <f t="shared" si="1365"/>
        <v>0</v>
      </c>
      <c r="K3475" s="179"/>
      <c r="L3475" s="183">
        <f t="shared" si="1366"/>
        <v>0</v>
      </c>
      <c r="M3475" s="183">
        <f t="shared" si="1366"/>
        <v>0</v>
      </c>
      <c r="N3475" s="184">
        <f t="shared" si="1367"/>
        <v>0</v>
      </c>
      <c r="O3475" s="184">
        <f t="shared" si="1368"/>
        <v>0</v>
      </c>
      <c r="P3475" s="181"/>
      <c r="Q3475" s="199"/>
      <c r="R3475" s="197" t="str">
        <f t="shared" si="1361"/>
        <v/>
      </c>
      <c r="S3475" s="197" t="str">
        <f t="shared" si="1362"/>
        <v/>
      </c>
    </row>
    <row r="3476" spans="1:19" ht="25.5" hidden="1">
      <c r="A3476" s="200">
        <v>92931</v>
      </c>
      <c r="B3476" s="205" t="s">
        <v>230</v>
      </c>
      <c r="C3476" s="127" t="s">
        <v>3792</v>
      </c>
      <c r="D3476" s="121" t="s">
        <v>274</v>
      </c>
      <c r="E3476" s="122">
        <v>49.45</v>
      </c>
      <c r="F3476" s="123">
        <f t="shared" si="1363"/>
        <v>59.62</v>
      </c>
      <c r="G3476" s="206"/>
      <c r="H3476" s="183"/>
      <c r="I3476" s="182">
        <f t="shared" si="1364"/>
        <v>0</v>
      </c>
      <c r="J3476" s="182">
        <f t="shared" si="1365"/>
        <v>0</v>
      </c>
      <c r="K3476" s="179"/>
      <c r="L3476" s="183">
        <f t="shared" si="1366"/>
        <v>0</v>
      </c>
      <c r="M3476" s="183">
        <f t="shared" si="1366"/>
        <v>0</v>
      </c>
      <c r="N3476" s="184">
        <f t="shared" si="1367"/>
        <v>0</v>
      </c>
      <c r="O3476" s="184">
        <f t="shared" si="1368"/>
        <v>0</v>
      </c>
      <c r="P3476" s="181"/>
      <c r="Q3476" s="199"/>
      <c r="R3476" s="197" t="str">
        <f t="shared" si="1361"/>
        <v/>
      </c>
      <c r="S3476" s="197" t="str">
        <f t="shared" si="1362"/>
        <v/>
      </c>
    </row>
    <row r="3477" spans="1:19" ht="25.5" hidden="1">
      <c r="A3477" s="200">
        <v>92932</v>
      </c>
      <c r="B3477" s="205" t="s">
        <v>230</v>
      </c>
      <c r="C3477" s="127" t="s">
        <v>3793</v>
      </c>
      <c r="D3477" s="121" t="s">
        <v>274</v>
      </c>
      <c r="E3477" s="122">
        <v>49.45</v>
      </c>
      <c r="F3477" s="123">
        <f t="shared" si="1363"/>
        <v>59.62</v>
      </c>
      <c r="G3477" s="206"/>
      <c r="H3477" s="183"/>
      <c r="I3477" s="182">
        <f t="shared" si="1364"/>
        <v>0</v>
      </c>
      <c r="J3477" s="182">
        <f t="shared" si="1365"/>
        <v>0</v>
      </c>
      <c r="K3477" s="179"/>
      <c r="L3477" s="183">
        <f t="shared" si="1366"/>
        <v>0</v>
      </c>
      <c r="M3477" s="183">
        <f t="shared" si="1366"/>
        <v>0</v>
      </c>
      <c r="N3477" s="184">
        <f t="shared" si="1367"/>
        <v>0</v>
      </c>
      <c r="O3477" s="184">
        <f t="shared" si="1368"/>
        <v>0</v>
      </c>
      <c r="P3477" s="181"/>
      <c r="Q3477" s="199"/>
      <c r="R3477" s="197" t="str">
        <f t="shared" si="1361"/>
        <v/>
      </c>
      <c r="S3477" s="197" t="str">
        <f t="shared" si="1362"/>
        <v/>
      </c>
    </row>
    <row r="3478" spans="1:19" ht="25.5" hidden="1">
      <c r="A3478" s="200">
        <v>92933</v>
      </c>
      <c r="B3478" s="205" t="s">
        <v>230</v>
      </c>
      <c r="C3478" s="127" t="s">
        <v>3794</v>
      </c>
      <c r="D3478" s="121" t="s">
        <v>274</v>
      </c>
      <c r="E3478" s="122">
        <v>49.45</v>
      </c>
      <c r="F3478" s="123">
        <f t="shared" si="1363"/>
        <v>59.62</v>
      </c>
      <c r="G3478" s="206"/>
      <c r="H3478" s="183"/>
      <c r="I3478" s="182">
        <f t="shared" si="1364"/>
        <v>0</v>
      </c>
      <c r="J3478" s="182">
        <f t="shared" si="1365"/>
        <v>0</v>
      </c>
      <c r="K3478" s="179"/>
      <c r="L3478" s="183">
        <f t="shared" si="1366"/>
        <v>0</v>
      </c>
      <c r="M3478" s="183">
        <f t="shared" si="1366"/>
        <v>0</v>
      </c>
      <c r="N3478" s="184">
        <f t="shared" si="1367"/>
        <v>0</v>
      </c>
      <c r="O3478" s="184">
        <f t="shared" si="1368"/>
        <v>0</v>
      </c>
      <c r="P3478" s="181"/>
      <c r="Q3478" s="199"/>
      <c r="R3478" s="197" t="str">
        <f t="shared" si="1361"/>
        <v/>
      </c>
      <c r="S3478" s="197" t="str">
        <f t="shared" si="1362"/>
        <v/>
      </c>
    </row>
    <row r="3479" spans="1:19" ht="25.5" hidden="1">
      <c r="A3479" s="200">
        <v>92934</v>
      </c>
      <c r="B3479" s="205" t="s">
        <v>230</v>
      </c>
      <c r="C3479" s="127" t="s">
        <v>3795</v>
      </c>
      <c r="D3479" s="121" t="s">
        <v>274</v>
      </c>
      <c r="E3479" s="122">
        <v>71.2</v>
      </c>
      <c r="F3479" s="123">
        <f t="shared" si="1363"/>
        <v>85.84</v>
      </c>
      <c r="G3479" s="206"/>
      <c r="H3479" s="183"/>
      <c r="I3479" s="182">
        <f t="shared" si="1364"/>
        <v>0</v>
      </c>
      <c r="J3479" s="182">
        <f t="shared" si="1365"/>
        <v>0</v>
      </c>
      <c r="K3479" s="179"/>
      <c r="L3479" s="183">
        <f t="shared" si="1366"/>
        <v>0</v>
      </c>
      <c r="M3479" s="183">
        <f t="shared" si="1366"/>
        <v>0</v>
      </c>
      <c r="N3479" s="184">
        <f t="shared" si="1367"/>
        <v>0</v>
      </c>
      <c r="O3479" s="184">
        <f t="shared" si="1368"/>
        <v>0</v>
      </c>
      <c r="P3479" s="181"/>
      <c r="Q3479" s="199"/>
      <c r="R3479" s="197" t="str">
        <f t="shared" si="1361"/>
        <v/>
      </c>
      <c r="S3479" s="197" t="str">
        <f t="shared" si="1362"/>
        <v/>
      </c>
    </row>
    <row r="3480" spans="1:19" ht="25.5" hidden="1">
      <c r="A3480" s="200">
        <v>92935</v>
      </c>
      <c r="B3480" s="205" t="s">
        <v>230</v>
      </c>
      <c r="C3480" s="127" t="s">
        <v>3796</v>
      </c>
      <c r="D3480" s="121" t="s">
        <v>274</v>
      </c>
      <c r="E3480" s="122">
        <v>71.2</v>
      </c>
      <c r="F3480" s="123">
        <f t="shared" si="1363"/>
        <v>85.84</v>
      </c>
      <c r="G3480" s="206"/>
      <c r="H3480" s="183"/>
      <c r="I3480" s="182">
        <f t="shared" si="1364"/>
        <v>0</v>
      </c>
      <c r="J3480" s="182">
        <f t="shared" si="1365"/>
        <v>0</v>
      </c>
      <c r="K3480" s="179"/>
      <c r="L3480" s="183">
        <f t="shared" si="1366"/>
        <v>0</v>
      </c>
      <c r="M3480" s="183">
        <f t="shared" si="1366"/>
        <v>0</v>
      </c>
      <c r="N3480" s="184">
        <f t="shared" si="1367"/>
        <v>0</v>
      </c>
      <c r="O3480" s="184">
        <f t="shared" si="1368"/>
        <v>0</v>
      </c>
      <c r="P3480" s="181"/>
      <c r="Q3480" s="199"/>
      <c r="R3480" s="197" t="str">
        <f t="shared" si="1361"/>
        <v/>
      </c>
      <c r="S3480" s="197" t="str">
        <f t="shared" si="1362"/>
        <v/>
      </c>
    </row>
    <row r="3481" spans="1:19" ht="25.5" hidden="1">
      <c r="A3481" s="200">
        <v>92936</v>
      </c>
      <c r="B3481" s="205" t="s">
        <v>230</v>
      </c>
      <c r="C3481" s="127" t="s">
        <v>3797</v>
      </c>
      <c r="D3481" s="121" t="s">
        <v>274</v>
      </c>
      <c r="E3481" s="122">
        <v>96.86</v>
      </c>
      <c r="F3481" s="123">
        <f t="shared" si="1363"/>
        <v>116.77</v>
      </c>
      <c r="G3481" s="206"/>
      <c r="H3481" s="183"/>
      <c r="I3481" s="182">
        <f t="shared" si="1364"/>
        <v>0</v>
      </c>
      <c r="J3481" s="182">
        <f t="shared" si="1365"/>
        <v>0</v>
      </c>
      <c r="K3481" s="179"/>
      <c r="L3481" s="183">
        <f t="shared" si="1366"/>
        <v>0</v>
      </c>
      <c r="M3481" s="183">
        <f t="shared" si="1366"/>
        <v>0</v>
      </c>
      <c r="N3481" s="184">
        <f t="shared" si="1367"/>
        <v>0</v>
      </c>
      <c r="O3481" s="184">
        <f t="shared" si="1368"/>
        <v>0</v>
      </c>
      <c r="P3481" s="181"/>
      <c r="Q3481" s="199"/>
      <c r="R3481" s="197" t="str">
        <f t="shared" si="1361"/>
        <v/>
      </c>
      <c r="S3481" s="197" t="str">
        <f t="shared" si="1362"/>
        <v/>
      </c>
    </row>
    <row r="3482" spans="1:19" ht="25.5" hidden="1">
      <c r="A3482" s="200">
        <v>92937</v>
      </c>
      <c r="B3482" s="205" t="s">
        <v>230</v>
      </c>
      <c r="C3482" s="127" t="s">
        <v>3798</v>
      </c>
      <c r="D3482" s="121" t="s">
        <v>274</v>
      </c>
      <c r="E3482" s="122">
        <v>96.86</v>
      </c>
      <c r="F3482" s="123">
        <f t="shared" si="1363"/>
        <v>116.77</v>
      </c>
      <c r="G3482" s="206"/>
      <c r="H3482" s="183"/>
      <c r="I3482" s="182">
        <f t="shared" si="1364"/>
        <v>0</v>
      </c>
      <c r="J3482" s="182">
        <f t="shared" si="1365"/>
        <v>0</v>
      </c>
      <c r="K3482" s="179"/>
      <c r="L3482" s="183">
        <f t="shared" si="1366"/>
        <v>0</v>
      </c>
      <c r="M3482" s="183">
        <f t="shared" si="1366"/>
        <v>0</v>
      </c>
      <c r="N3482" s="184">
        <f t="shared" si="1367"/>
        <v>0</v>
      </c>
      <c r="O3482" s="184">
        <f t="shared" si="1368"/>
        <v>0</v>
      </c>
      <c r="P3482" s="181"/>
      <c r="Q3482" s="199"/>
      <c r="R3482" s="197" t="str">
        <f t="shared" si="1361"/>
        <v/>
      </c>
      <c r="S3482" s="197" t="str">
        <f t="shared" si="1362"/>
        <v/>
      </c>
    </row>
    <row r="3483" spans="1:19" hidden="1">
      <c r="A3483" s="200" t="s">
        <v>3799</v>
      </c>
      <c r="B3483" s="205"/>
      <c r="C3483" s="127" t="s">
        <v>3800</v>
      </c>
      <c r="D3483" s="121"/>
      <c r="E3483" s="122"/>
      <c r="F3483" s="123"/>
      <c r="G3483" s="253"/>
      <c r="H3483" s="253"/>
      <c r="I3483" s="254"/>
      <c r="J3483" s="255"/>
      <c r="K3483" s="179"/>
      <c r="L3483" s="253"/>
      <c r="M3483" s="253"/>
      <c r="N3483" s="254"/>
      <c r="O3483" s="255"/>
      <c r="P3483" s="181"/>
      <c r="Q3483" s="198" t="str">
        <f>IF(OR(SUM(J3484:J3504)&gt;0,SUM(O3484:O3504)&gt;0),"xx","")</f>
        <v/>
      </c>
      <c r="R3483" s="197" t="str">
        <f t="shared" si="1361"/>
        <v/>
      </c>
      <c r="S3483" s="197" t="str">
        <f t="shared" si="1362"/>
        <v/>
      </c>
    </row>
    <row r="3484" spans="1:19" ht="25.5" hidden="1">
      <c r="A3484" s="200">
        <v>92335</v>
      </c>
      <c r="B3484" s="205" t="s">
        <v>230</v>
      </c>
      <c r="C3484" s="127" t="s">
        <v>3801</v>
      </c>
      <c r="D3484" s="121" t="s">
        <v>258</v>
      </c>
      <c r="E3484" s="122">
        <v>47.87</v>
      </c>
      <c r="F3484" s="123">
        <f t="shared" ref="F3484:F3504" si="1369">IF(E3484=0,0,ROUND(E3484*(1+E$10)*(1-E$11),2))</f>
        <v>57.71</v>
      </c>
      <c r="G3484" s="206"/>
      <c r="H3484" s="183"/>
      <c r="I3484" s="182">
        <f t="shared" ref="I3484:I3504" si="1370">IF(ISBLANK(E3484),0,ROUND(F3484*G3484,2))</f>
        <v>0</v>
      </c>
      <c r="J3484" s="182">
        <f t="shared" ref="J3484:J3504" si="1371">IF(ISBLANK(G3484),0,ROUND(G3484*H3484,2))</f>
        <v>0</v>
      </c>
      <c r="K3484" s="179"/>
      <c r="L3484" s="183">
        <f t="shared" ref="L3484:M3504" si="1372">G3484</f>
        <v>0</v>
      </c>
      <c r="M3484" s="183">
        <f t="shared" si="1372"/>
        <v>0</v>
      </c>
      <c r="N3484" s="184">
        <f t="shared" ref="N3484:N3504" si="1373">IF(ISBLANK(E3484),0,ROUND(F3484*L3484,2))</f>
        <v>0</v>
      </c>
      <c r="O3484" s="184">
        <f t="shared" ref="O3484:O3504" si="1374">IF(ISBLANK(L3484),0,ROUND(L3484*M3484,2))</f>
        <v>0</v>
      </c>
      <c r="P3484" s="181"/>
      <c r="Q3484" s="199"/>
      <c r="R3484" s="197" t="str">
        <f t="shared" si="1361"/>
        <v/>
      </c>
      <c r="S3484" s="197" t="str">
        <f t="shared" si="1362"/>
        <v/>
      </c>
    </row>
    <row r="3485" spans="1:19" ht="25.5" hidden="1">
      <c r="A3485" s="200">
        <v>92336</v>
      </c>
      <c r="B3485" s="205" t="s">
        <v>230</v>
      </c>
      <c r="C3485" s="127" t="s">
        <v>3802</v>
      </c>
      <c r="D3485" s="121" t="s">
        <v>258</v>
      </c>
      <c r="E3485" s="122">
        <v>58.52</v>
      </c>
      <c r="F3485" s="123">
        <f t="shared" si="1369"/>
        <v>70.55</v>
      </c>
      <c r="G3485" s="206"/>
      <c r="H3485" s="183"/>
      <c r="I3485" s="182">
        <f t="shared" si="1370"/>
        <v>0</v>
      </c>
      <c r="J3485" s="182">
        <f t="shared" si="1371"/>
        <v>0</v>
      </c>
      <c r="K3485" s="179"/>
      <c r="L3485" s="183">
        <f t="shared" si="1372"/>
        <v>0</v>
      </c>
      <c r="M3485" s="183">
        <f t="shared" si="1372"/>
        <v>0</v>
      </c>
      <c r="N3485" s="184">
        <f t="shared" si="1373"/>
        <v>0</v>
      </c>
      <c r="O3485" s="184">
        <f t="shared" si="1374"/>
        <v>0</v>
      </c>
      <c r="P3485" s="181"/>
      <c r="Q3485" s="199"/>
      <c r="R3485" s="197" t="str">
        <f t="shared" si="1361"/>
        <v/>
      </c>
      <c r="S3485" s="197" t="str">
        <f t="shared" si="1362"/>
        <v/>
      </c>
    </row>
    <row r="3486" spans="1:19" ht="25.5" hidden="1">
      <c r="A3486" s="200">
        <v>92337</v>
      </c>
      <c r="B3486" s="205" t="s">
        <v>230</v>
      </c>
      <c r="C3486" s="127" t="s">
        <v>3803</v>
      </c>
      <c r="D3486" s="121" t="s">
        <v>258</v>
      </c>
      <c r="E3486" s="122">
        <v>76.2</v>
      </c>
      <c r="F3486" s="123">
        <f t="shared" si="1369"/>
        <v>91.87</v>
      </c>
      <c r="G3486" s="206"/>
      <c r="H3486" s="183"/>
      <c r="I3486" s="182">
        <f t="shared" si="1370"/>
        <v>0</v>
      </c>
      <c r="J3486" s="182">
        <f t="shared" si="1371"/>
        <v>0</v>
      </c>
      <c r="K3486" s="179"/>
      <c r="L3486" s="183">
        <f t="shared" si="1372"/>
        <v>0</v>
      </c>
      <c r="M3486" s="183">
        <f t="shared" si="1372"/>
        <v>0</v>
      </c>
      <c r="N3486" s="184">
        <f t="shared" si="1373"/>
        <v>0</v>
      </c>
      <c r="O3486" s="184">
        <f t="shared" si="1374"/>
        <v>0</v>
      </c>
      <c r="P3486" s="181"/>
      <c r="Q3486" s="199"/>
      <c r="R3486" s="197" t="str">
        <f t="shared" si="1361"/>
        <v/>
      </c>
      <c r="S3486" s="197" t="str">
        <f t="shared" si="1362"/>
        <v/>
      </c>
    </row>
    <row r="3487" spans="1:19" ht="25.5" hidden="1">
      <c r="A3487" s="200">
        <v>92341</v>
      </c>
      <c r="B3487" s="205" t="s">
        <v>230</v>
      </c>
      <c r="C3487" s="127" t="s">
        <v>3804</v>
      </c>
      <c r="D3487" s="121" t="s">
        <v>258</v>
      </c>
      <c r="E3487" s="122">
        <v>56.17</v>
      </c>
      <c r="F3487" s="123">
        <f t="shared" si="1369"/>
        <v>67.72</v>
      </c>
      <c r="G3487" s="206"/>
      <c r="H3487" s="183"/>
      <c r="I3487" s="182">
        <f t="shared" si="1370"/>
        <v>0</v>
      </c>
      <c r="J3487" s="182">
        <f t="shared" si="1371"/>
        <v>0</v>
      </c>
      <c r="K3487" s="179"/>
      <c r="L3487" s="183">
        <f t="shared" si="1372"/>
        <v>0</v>
      </c>
      <c r="M3487" s="183">
        <f t="shared" si="1372"/>
        <v>0</v>
      </c>
      <c r="N3487" s="184">
        <f t="shared" si="1373"/>
        <v>0</v>
      </c>
      <c r="O3487" s="184">
        <f t="shared" si="1374"/>
        <v>0</v>
      </c>
      <c r="P3487" s="181"/>
      <c r="Q3487" s="199"/>
      <c r="R3487" s="197" t="str">
        <f t="shared" si="1361"/>
        <v/>
      </c>
      <c r="S3487" s="197" t="str">
        <f t="shared" si="1362"/>
        <v/>
      </c>
    </row>
    <row r="3488" spans="1:19" ht="25.5" hidden="1">
      <c r="A3488" s="200">
        <v>92342</v>
      </c>
      <c r="B3488" s="205" t="s">
        <v>230</v>
      </c>
      <c r="C3488" s="127" t="s">
        <v>3805</v>
      </c>
      <c r="D3488" s="121" t="s">
        <v>258</v>
      </c>
      <c r="E3488" s="122">
        <v>66.849999999999994</v>
      </c>
      <c r="F3488" s="123">
        <f t="shared" si="1369"/>
        <v>80.59</v>
      </c>
      <c r="G3488" s="206"/>
      <c r="H3488" s="183"/>
      <c r="I3488" s="182">
        <f t="shared" si="1370"/>
        <v>0</v>
      </c>
      <c r="J3488" s="182">
        <f t="shared" si="1371"/>
        <v>0</v>
      </c>
      <c r="K3488" s="179"/>
      <c r="L3488" s="183">
        <f t="shared" si="1372"/>
        <v>0</v>
      </c>
      <c r="M3488" s="183">
        <f t="shared" si="1372"/>
        <v>0</v>
      </c>
      <c r="N3488" s="184">
        <f t="shared" si="1373"/>
        <v>0</v>
      </c>
      <c r="O3488" s="184">
        <f t="shared" si="1374"/>
        <v>0</v>
      </c>
      <c r="P3488" s="181"/>
      <c r="Q3488" s="199"/>
      <c r="R3488" s="197" t="str">
        <f t="shared" si="1361"/>
        <v/>
      </c>
      <c r="S3488" s="197" t="str">
        <f t="shared" si="1362"/>
        <v/>
      </c>
    </row>
    <row r="3489" spans="1:19" ht="25.5" hidden="1">
      <c r="A3489" s="200">
        <v>92343</v>
      </c>
      <c r="B3489" s="205" t="s">
        <v>230</v>
      </c>
      <c r="C3489" s="127" t="s">
        <v>3806</v>
      </c>
      <c r="D3489" s="121" t="s">
        <v>258</v>
      </c>
      <c r="E3489" s="122">
        <v>84.62</v>
      </c>
      <c r="F3489" s="123">
        <f t="shared" si="1369"/>
        <v>102.02</v>
      </c>
      <c r="G3489" s="206"/>
      <c r="H3489" s="183"/>
      <c r="I3489" s="182">
        <f t="shared" si="1370"/>
        <v>0</v>
      </c>
      <c r="J3489" s="182">
        <f t="shared" si="1371"/>
        <v>0</v>
      </c>
      <c r="K3489" s="179"/>
      <c r="L3489" s="183">
        <f t="shared" si="1372"/>
        <v>0</v>
      </c>
      <c r="M3489" s="183">
        <f t="shared" si="1372"/>
        <v>0</v>
      </c>
      <c r="N3489" s="184">
        <f t="shared" si="1373"/>
        <v>0</v>
      </c>
      <c r="O3489" s="184">
        <f t="shared" si="1374"/>
        <v>0</v>
      </c>
      <c r="P3489" s="181"/>
      <c r="Q3489" s="199"/>
      <c r="R3489" s="197" t="str">
        <f t="shared" si="1361"/>
        <v/>
      </c>
      <c r="S3489" s="197" t="str">
        <f t="shared" si="1362"/>
        <v/>
      </c>
    </row>
    <row r="3490" spans="1:19" ht="38.25" hidden="1">
      <c r="A3490" s="200">
        <v>92364</v>
      </c>
      <c r="B3490" s="205" t="s">
        <v>230</v>
      </c>
      <c r="C3490" s="127" t="s">
        <v>3807</v>
      </c>
      <c r="D3490" s="121" t="s">
        <v>258</v>
      </c>
      <c r="E3490" s="122">
        <v>29.35</v>
      </c>
      <c r="F3490" s="123">
        <f t="shared" si="1369"/>
        <v>35.380000000000003</v>
      </c>
      <c r="G3490" s="206"/>
      <c r="H3490" s="183"/>
      <c r="I3490" s="182">
        <f t="shared" si="1370"/>
        <v>0</v>
      </c>
      <c r="J3490" s="182">
        <f t="shared" si="1371"/>
        <v>0</v>
      </c>
      <c r="K3490" s="179"/>
      <c r="L3490" s="183">
        <f t="shared" si="1372"/>
        <v>0</v>
      </c>
      <c r="M3490" s="183">
        <f t="shared" si="1372"/>
        <v>0</v>
      </c>
      <c r="N3490" s="184">
        <f t="shared" si="1373"/>
        <v>0</v>
      </c>
      <c r="O3490" s="184">
        <f t="shared" si="1374"/>
        <v>0</v>
      </c>
      <c r="P3490" s="181"/>
      <c r="Q3490" s="199"/>
      <c r="R3490" s="197" t="str">
        <f t="shared" si="1361"/>
        <v/>
      </c>
      <c r="S3490" s="197" t="str">
        <f t="shared" si="1362"/>
        <v/>
      </c>
    </row>
    <row r="3491" spans="1:19" ht="38.25" hidden="1">
      <c r="A3491" s="200">
        <v>92365</v>
      </c>
      <c r="B3491" s="205" t="s">
        <v>230</v>
      </c>
      <c r="C3491" s="127" t="s">
        <v>3808</v>
      </c>
      <c r="D3491" s="121" t="s">
        <v>258</v>
      </c>
      <c r="E3491" s="122">
        <v>33.590000000000003</v>
      </c>
      <c r="F3491" s="123">
        <f t="shared" si="1369"/>
        <v>40.5</v>
      </c>
      <c r="G3491" s="206"/>
      <c r="H3491" s="183"/>
      <c r="I3491" s="182">
        <f t="shared" si="1370"/>
        <v>0</v>
      </c>
      <c r="J3491" s="182">
        <f t="shared" si="1371"/>
        <v>0</v>
      </c>
      <c r="K3491" s="179"/>
      <c r="L3491" s="183">
        <f t="shared" si="1372"/>
        <v>0</v>
      </c>
      <c r="M3491" s="183">
        <f t="shared" si="1372"/>
        <v>0</v>
      </c>
      <c r="N3491" s="184">
        <f t="shared" si="1373"/>
        <v>0</v>
      </c>
      <c r="O3491" s="184">
        <f t="shared" si="1374"/>
        <v>0</v>
      </c>
      <c r="P3491" s="181"/>
      <c r="Q3491" s="199"/>
      <c r="R3491" s="197" t="str">
        <f t="shared" si="1361"/>
        <v/>
      </c>
      <c r="S3491" s="197" t="str">
        <f t="shared" si="1362"/>
        <v/>
      </c>
    </row>
    <row r="3492" spans="1:19" ht="38.25" hidden="1">
      <c r="A3492" s="200">
        <v>92366</v>
      </c>
      <c r="B3492" s="205" t="s">
        <v>230</v>
      </c>
      <c r="C3492" s="127" t="s">
        <v>3809</v>
      </c>
      <c r="D3492" s="121" t="s">
        <v>258</v>
      </c>
      <c r="E3492" s="122">
        <v>45.92</v>
      </c>
      <c r="F3492" s="123">
        <f t="shared" si="1369"/>
        <v>55.36</v>
      </c>
      <c r="G3492" s="206"/>
      <c r="H3492" s="183"/>
      <c r="I3492" s="182">
        <f t="shared" si="1370"/>
        <v>0</v>
      </c>
      <c r="J3492" s="182">
        <f t="shared" si="1371"/>
        <v>0</v>
      </c>
      <c r="K3492" s="179"/>
      <c r="L3492" s="183">
        <f t="shared" si="1372"/>
        <v>0</v>
      </c>
      <c r="M3492" s="183">
        <f t="shared" si="1372"/>
        <v>0</v>
      </c>
      <c r="N3492" s="184">
        <f t="shared" si="1373"/>
        <v>0</v>
      </c>
      <c r="O3492" s="184">
        <f t="shared" si="1374"/>
        <v>0</v>
      </c>
      <c r="P3492" s="181"/>
      <c r="Q3492" s="199"/>
      <c r="R3492" s="197" t="str">
        <f t="shared" si="1361"/>
        <v/>
      </c>
      <c r="S3492" s="197" t="str">
        <f t="shared" si="1362"/>
        <v/>
      </c>
    </row>
    <row r="3493" spans="1:19" ht="38.25" hidden="1">
      <c r="A3493" s="200">
        <v>92367</v>
      </c>
      <c r="B3493" s="205" t="s">
        <v>230</v>
      </c>
      <c r="C3493" s="127" t="s">
        <v>3810</v>
      </c>
      <c r="D3493" s="121" t="s">
        <v>258</v>
      </c>
      <c r="E3493" s="122">
        <v>56.14</v>
      </c>
      <c r="F3493" s="123">
        <f t="shared" si="1369"/>
        <v>67.680000000000007</v>
      </c>
      <c r="G3493" s="206"/>
      <c r="H3493" s="183"/>
      <c r="I3493" s="182">
        <f t="shared" si="1370"/>
        <v>0</v>
      </c>
      <c r="J3493" s="182">
        <f t="shared" si="1371"/>
        <v>0</v>
      </c>
      <c r="K3493" s="179"/>
      <c r="L3493" s="183">
        <f t="shared" si="1372"/>
        <v>0</v>
      </c>
      <c r="M3493" s="183">
        <f t="shared" si="1372"/>
        <v>0</v>
      </c>
      <c r="N3493" s="184">
        <f t="shared" si="1373"/>
        <v>0</v>
      </c>
      <c r="O3493" s="184">
        <f t="shared" si="1374"/>
        <v>0</v>
      </c>
      <c r="P3493" s="181"/>
      <c r="Q3493" s="199"/>
      <c r="R3493" s="197" t="str">
        <f t="shared" si="1361"/>
        <v/>
      </c>
      <c r="S3493" s="197" t="str">
        <f t="shared" si="1362"/>
        <v/>
      </c>
    </row>
    <row r="3494" spans="1:19" ht="38.25" hidden="1">
      <c r="A3494" s="200">
        <v>92368</v>
      </c>
      <c r="B3494" s="205" t="s">
        <v>230</v>
      </c>
      <c r="C3494" s="127" t="s">
        <v>3811</v>
      </c>
      <c r="D3494" s="121" t="s">
        <v>258</v>
      </c>
      <c r="E3494" s="122">
        <v>73.47</v>
      </c>
      <c r="F3494" s="123">
        <f t="shared" si="1369"/>
        <v>88.58</v>
      </c>
      <c r="G3494" s="206"/>
      <c r="H3494" s="183"/>
      <c r="I3494" s="182">
        <f t="shared" si="1370"/>
        <v>0</v>
      </c>
      <c r="J3494" s="182">
        <f t="shared" si="1371"/>
        <v>0</v>
      </c>
      <c r="K3494" s="179"/>
      <c r="L3494" s="183">
        <f t="shared" si="1372"/>
        <v>0</v>
      </c>
      <c r="M3494" s="183">
        <f t="shared" si="1372"/>
        <v>0</v>
      </c>
      <c r="N3494" s="184">
        <f t="shared" si="1373"/>
        <v>0</v>
      </c>
      <c r="O3494" s="184">
        <f t="shared" si="1374"/>
        <v>0</v>
      </c>
      <c r="P3494" s="181"/>
      <c r="Q3494" s="199"/>
      <c r="R3494" s="197" t="str">
        <f t="shared" si="1361"/>
        <v/>
      </c>
      <c r="S3494" s="197" t="str">
        <f t="shared" si="1362"/>
        <v/>
      </c>
    </row>
    <row r="3495" spans="1:19" ht="38.25" hidden="1">
      <c r="A3495" s="200">
        <v>92652</v>
      </c>
      <c r="B3495" s="205" t="s">
        <v>230</v>
      </c>
      <c r="C3495" s="127" t="s">
        <v>3812</v>
      </c>
      <c r="D3495" s="121" t="s">
        <v>258</v>
      </c>
      <c r="E3495" s="122">
        <v>33.130000000000003</v>
      </c>
      <c r="F3495" s="123">
        <f t="shared" si="1369"/>
        <v>39.94</v>
      </c>
      <c r="G3495" s="206"/>
      <c r="H3495" s="183"/>
      <c r="I3495" s="182">
        <f t="shared" si="1370"/>
        <v>0</v>
      </c>
      <c r="J3495" s="182">
        <f t="shared" si="1371"/>
        <v>0</v>
      </c>
      <c r="K3495" s="179"/>
      <c r="L3495" s="183">
        <f t="shared" si="1372"/>
        <v>0</v>
      </c>
      <c r="M3495" s="183">
        <f t="shared" si="1372"/>
        <v>0</v>
      </c>
      <c r="N3495" s="184">
        <f t="shared" si="1373"/>
        <v>0</v>
      </c>
      <c r="O3495" s="184">
        <f t="shared" si="1374"/>
        <v>0</v>
      </c>
      <c r="P3495" s="181"/>
      <c r="Q3495" s="199"/>
      <c r="R3495" s="197" t="str">
        <f t="shared" si="1361"/>
        <v/>
      </c>
      <c r="S3495" s="197" t="str">
        <f t="shared" si="1362"/>
        <v/>
      </c>
    </row>
    <row r="3496" spans="1:19" ht="38.25" hidden="1">
      <c r="A3496" s="200">
        <v>92653</v>
      </c>
      <c r="B3496" s="205" t="s">
        <v>230</v>
      </c>
      <c r="C3496" s="127" t="s">
        <v>3813</v>
      </c>
      <c r="D3496" s="121" t="s">
        <v>258</v>
      </c>
      <c r="E3496" s="122">
        <v>37.409999999999997</v>
      </c>
      <c r="F3496" s="123">
        <f t="shared" si="1369"/>
        <v>45.1</v>
      </c>
      <c r="G3496" s="206"/>
      <c r="H3496" s="183"/>
      <c r="I3496" s="182">
        <f t="shared" si="1370"/>
        <v>0</v>
      </c>
      <c r="J3496" s="182">
        <f t="shared" si="1371"/>
        <v>0</v>
      </c>
      <c r="K3496" s="179"/>
      <c r="L3496" s="183">
        <f t="shared" si="1372"/>
        <v>0</v>
      </c>
      <c r="M3496" s="183">
        <f t="shared" si="1372"/>
        <v>0</v>
      </c>
      <c r="N3496" s="184">
        <f t="shared" si="1373"/>
        <v>0</v>
      </c>
      <c r="O3496" s="184">
        <f t="shared" si="1374"/>
        <v>0</v>
      </c>
      <c r="P3496" s="181"/>
      <c r="Q3496" s="199"/>
      <c r="R3496" s="197" t="str">
        <f t="shared" si="1361"/>
        <v/>
      </c>
      <c r="S3496" s="197" t="str">
        <f t="shared" si="1362"/>
        <v/>
      </c>
    </row>
    <row r="3497" spans="1:19" ht="38.25" hidden="1">
      <c r="A3497" s="200">
        <v>92654</v>
      </c>
      <c r="B3497" s="205" t="s">
        <v>230</v>
      </c>
      <c r="C3497" s="127" t="s">
        <v>3814</v>
      </c>
      <c r="D3497" s="121" t="s">
        <v>258</v>
      </c>
      <c r="E3497" s="122">
        <v>49.74</v>
      </c>
      <c r="F3497" s="123">
        <f t="shared" si="1369"/>
        <v>59.97</v>
      </c>
      <c r="G3497" s="206"/>
      <c r="H3497" s="183"/>
      <c r="I3497" s="182">
        <f t="shared" si="1370"/>
        <v>0</v>
      </c>
      <c r="J3497" s="182">
        <f t="shared" si="1371"/>
        <v>0</v>
      </c>
      <c r="K3497" s="179"/>
      <c r="L3497" s="183">
        <f t="shared" si="1372"/>
        <v>0</v>
      </c>
      <c r="M3497" s="183">
        <f t="shared" si="1372"/>
        <v>0</v>
      </c>
      <c r="N3497" s="184">
        <f t="shared" si="1373"/>
        <v>0</v>
      </c>
      <c r="O3497" s="184">
        <f t="shared" si="1374"/>
        <v>0</v>
      </c>
      <c r="P3497" s="181"/>
      <c r="Q3497" s="199"/>
      <c r="R3497" s="197" t="str">
        <f t="shared" si="1361"/>
        <v/>
      </c>
      <c r="S3497" s="197" t="str">
        <f t="shared" si="1362"/>
        <v/>
      </c>
    </row>
    <row r="3498" spans="1:19" ht="38.25" hidden="1">
      <c r="A3498" s="200">
        <v>92655</v>
      </c>
      <c r="B3498" s="205" t="s">
        <v>230</v>
      </c>
      <c r="C3498" s="127" t="s">
        <v>3815</v>
      </c>
      <c r="D3498" s="121" t="s">
        <v>258</v>
      </c>
      <c r="E3498" s="122">
        <v>60.03</v>
      </c>
      <c r="F3498" s="123">
        <f t="shared" si="1369"/>
        <v>72.37</v>
      </c>
      <c r="G3498" s="206"/>
      <c r="H3498" s="183"/>
      <c r="I3498" s="182">
        <f t="shared" si="1370"/>
        <v>0</v>
      </c>
      <c r="J3498" s="182">
        <f t="shared" si="1371"/>
        <v>0</v>
      </c>
      <c r="K3498" s="179"/>
      <c r="L3498" s="183">
        <f t="shared" si="1372"/>
        <v>0</v>
      </c>
      <c r="M3498" s="183">
        <f t="shared" si="1372"/>
        <v>0</v>
      </c>
      <c r="N3498" s="184">
        <f t="shared" si="1373"/>
        <v>0</v>
      </c>
      <c r="O3498" s="184">
        <f t="shared" si="1374"/>
        <v>0</v>
      </c>
      <c r="P3498" s="181"/>
      <c r="Q3498" s="199"/>
      <c r="R3498" s="197" t="str">
        <f t="shared" si="1361"/>
        <v/>
      </c>
      <c r="S3498" s="197" t="str">
        <f t="shared" si="1362"/>
        <v/>
      </c>
    </row>
    <row r="3499" spans="1:19" ht="38.25" hidden="1">
      <c r="A3499" s="200">
        <v>92656</v>
      </c>
      <c r="B3499" s="205" t="s">
        <v>230</v>
      </c>
      <c r="C3499" s="127" t="s">
        <v>3816</v>
      </c>
      <c r="D3499" s="121" t="s">
        <v>258</v>
      </c>
      <c r="E3499" s="122">
        <v>77.36</v>
      </c>
      <c r="F3499" s="123">
        <f t="shared" si="1369"/>
        <v>93.27</v>
      </c>
      <c r="G3499" s="206"/>
      <c r="H3499" s="183"/>
      <c r="I3499" s="182">
        <f t="shared" si="1370"/>
        <v>0</v>
      </c>
      <c r="J3499" s="182">
        <f t="shared" si="1371"/>
        <v>0</v>
      </c>
      <c r="K3499" s="179"/>
      <c r="L3499" s="183">
        <f t="shared" si="1372"/>
        <v>0</v>
      </c>
      <c r="M3499" s="183">
        <f t="shared" si="1372"/>
        <v>0</v>
      </c>
      <c r="N3499" s="184">
        <f t="shared" si="1373"/>
        <v>0</v>
      </c>
      <c r="O3499" s="184">
        <f t="shared" si="1374"/>
        <v>0</v>
      </c>
      <c r="P3499" s="181"/>
      <c r="Q3499" s="199"/>
      <c r="R3499" s="197" t="str">
        <f t="shared" si="1361"/>
        <v/>
      </c>
      <c r="S3499" s="197" t="str">
        <f t="shared" si="1362"/>
        <v/>
      </c>
    </row>
    <row r="3500" spans="1:19" ht="38.25" hidden="1">
      <c r="A3500" s="200">
        <v>92687</v>
      </c>
      <c r="B3500" s="205" t="s">
        <v>230</v>
      </c>
      <c r="C3500" s="127" t="s">
        <v>3817</v>
      </c>
      <c r="D3500" s="121" t="s">
        <v>258</v>
      </c>
      <c r="E3500" s="122">
        <v>16.2</v>
      </c>
      <c r="F3500" s="123">
        <f t="shared" si="1369"/>
        <v>19.53</v>
      </c>
      <c r="G3500" s="206"/>
      <c r="H3500" s="183"/>
      <c r="I3500" s="182">
        <f t="shared" si="1370"/>
        <v>0</v>
      </c>
      <c r="J3500" s="182">
        <f t="shared" si="1371"/>
        <v>0</v>
      </c>
      <c r="K3500" s="179"/>
      <c r="L3500" s="183">
        <f t="shared" si="1372"/>
        <v>0</v>
      </c>
      <c r="M3500" s="183">
        <f t="shared" si="1372"/>
        <v>0</v>
      </c>
      <c r="N3500" s="184">
        <f t="shared" si="1373"/>
        <v>0</v>
      </c>
      <c r="O3500" s="184">
        <f t="shared" si="1374"/>
        <v>0</v>
      </c>
      <c r="P3500" s="181"/>
      <c r="Q3500" s="199"/>
      <c r="R3500" s="197" t="str">
        <f t="shared" si="1361"/>
        <v/>
      </c>
      <c r="S3500" s="197" t="str">
        <f t="shared" si="1362"/>
        <v/>
      </c>
    </row>
    <row r="3501" spans="1:19" ht="38.25" hidden="1">
      <c r="A3501" s="200">
        <v>92688</v>
      </c>
      <c r="B3501" s="205" t="s">
        <v>230</v>
      </c>
      <c r="C3501" s="127" t="s">
        <v>3818</v>
      </c>
      <c r="D3501" s="121" t="s">
        <v>258</v>
      </c>
      <c r="E3501" s="122">
        <v>23.53</v>
      </c>
      <c r="F3501" s="123">
        <f t="shared" si="1369"/>
        <v>28.37</v>
      </c>
      <c r="G3501" s="206"/>
      <c r="H3501" s="183"/>
      <c r="I3501" s="182">
        <f t="shared" si="1370"/>
        <v>0</v>
      </c>
      <c r="J3501" s="182">
        <f t="shared" si="1371"/>
        <v>0</v>
      </c>
      <c r="K3501" s="179"/>
      <c r="L3501" s="183">
        <f t="shared" si="1372"/>
        <v>0</v>
      </c>
      <c r="M3501" s="183">
        <f t="shared" si="1372"/>
        <v>0</v>
      </c>
      <c r="N3501" s="184">
        <f t="shared" si="1373"/>
        <v>0</v>
      </c>
      <c r="O3501" s="184">
        <f t="shared" si="1374"/>
        <v>0</v>
      </c>
      <c r="P3501" s="181"/>
      <c r="Q3501" s="199"/>
      <c r="R3501" s="197" t="str">
        <f t="shared" si="1361"/>
        <v/>
      </c>
      <c r="S3501" s="197" t="str">
        <f t="shared" si="1362"/>
        <v/>
      </c>
    </row>
    <row r="3502" spans="1:19" ht="38.25" hidden="1">
      <c r="A3502" s="200">
        <v>94462</v>
      </c>
      <c r="B3502" s="205" t="s">
        <v>230</v>
      </c>
      <c r="C3502" s="127" t="s">
        <v>3819</v>
      </c>
      <c r="D3502" s="121" t="s">
        <v>258</v>
      </c>
      <c r="E3502" s="122">
        <v>57.22</v>
      </c>
      <c r="F3502" s="123">
        <f t="shared" si="1369"/>
        <v>68.98</v>
      </c>
      <c r="G3502" s="206"/>
      <c r="H3502" s="183"/>
      <c r="I3502" s="182">
        <f t="shared" si="1370"/>
        <v>0</v>
      </c>
      <c r="J3502" s="182">
        <f t="shared" si="1371"/>
        <v>0</v>
      </c>
      <c r="K3502" s="179"/>
      <c r="L3502" s="183">
        <f t="shared" si="1372"/>
        <v>0</v>
      </c>
      <c r="M3502" s="183">
        <f t="shared" si="1372"/>
        <v>0</v>
      </c>
      <c r="N3502" s="184">
        <f t="shared" si="1373"/>
        <v>0</v>
      </c>
      <c r="O3502" s="184">
        <f t="shared" si="1374"/>
        <v>0</v>
      </c>
      <c r="P3502" s="181"/>
      <c r="Q3502" s="199"/>
      <c r="R3502" s="197" t="str">
        <f t="shared" si="1361"/>
        <v/>
      </c>
      <c r="S3502" s="197" t="str">
        <f t="shared" si="1362"/>
        <v/>
      </c>
    </row>
    <row r="3503" spans="1:19" ht="38.25" hidden="1">
      <c r="A3503" s="200">
        <v>94463</v>
      </c>
      <c r="B3503" s="205" t="s">
        <v>230</v>
      </c>
      <c r="C3503" s="127" t="s">
        <v>3820</v>
      </c>
      <c r="D3503" s="121" t="s">
        <v>258</v>
      </c>
      <c r="E3503" s="122">
        <v>65.56</v>
      </c>
      <c r="F3503" s="123">
        <f t="shared" si="1369"/>
        <v>79.040000000000006</v>
      </c>
      <c r="G3503" s="206"/>
      <c r="H3503" s="183"/>
      <c r="I3503" s="182">
        <f t="shared" si="1370"/>
        <v>0</v>
      </c>
      <c r="J3503" s="182">
        <f t="shared" si="1371"/>
        <v>0</v>
      </c>
      <c r="K3503" s="179"/>
      <c r="L3503" s="183">
        <f t="shared" si="1372"/>
        <v>0</v>
      </c>
      <c r="M3503" s="183">
        <f t="shared" si="1372"/>
        <v>0</v>
      </c>
      <c r="N3503" s="184">
        <f t="shared" si="1373"/>
        <v>0</v>
      </c>
      <c r="O3503" s="184">
        <f t="shared" si="1374"/>
        <v>0</v>
      </c>
      <c r="P3503" s="181"/>
      <c r="Q3503" s="199"/>
      <c r="R3503" s="197" t="str">
        <f t="shared" si="1361"/>
        <v/>
      </c>
      <c r="S3503" s="197" t="str">
        <f t="shared" si="1362"/>
        <v/>
      </c>
    </row>
    <row r="3504" spans="1:19" ht="38.25" hidden="1">
      <c r="A3504" s="200">
        <v>94464</v>
      </c>
      <c r="B3504" s="205" t="s">
        <v>230</v>
      </c>
      <c r="C3504" s="127" t="s">
        <v>3821</v>
      </c>
      <c r="D3504" s="121" t="s">
        <v>258</v>
      </c>
      <c r="E3504" s="122">
        <v>90.96</v>
      </c>
      <c r="F3504" s="123">
        <f t="shared" si="1369"/>
        <v>109.66</v>
      </c>
      <c r="G3504" s="206"/>
      <c r="H3504" s="183"/>
      <c r="I3504" s="182">
        <f t="shared" si="1370"/>
        <v>0</v>
      </c>
      <c r="J3504" s="182">
        <f t="shared" si="1371"/>
        <v>0</v>
      </c>
      <c r="K3504" s="179"/>
      <c r="L3504" s="183">
        <f t="shared" si="1372"/>
        <v>0</v>
      </c>
      <c r="M3504" s="183">
        <f t="shared" si="1372"/>
        <v>0</v>
      </c>
      <c r="N3504" s="184">
        <f t="shared" si="1373"/>
        <v>0</v>
      </c>
      <c r="O3504" s="184">
        <f t="shared" si="1374"/>
        <v>0</v>
      </c>
      <c r="P3504" s="181"/>
      <c r="Q3504" s="199"/>
      <c r="R3504" s="197" t="str">
        <f t="shared" si="1361"/>
        <v/>
      </c>
      <c r="S3504" s="197" t="str">
        <f t="shared" si="1362"/>
        <v/>
      </c>
    </row>
    <row r="3505" spans="1:19" hidden="1">
      <c r="A3505" s="200" t="s">
        <v>3822</v>
      </c>
      <c r="B3505" s="205"/>
      <c r="C3505" s="127" t="s">
        <v>3823</v>
      </c>
      <c r="D3505" s="121"/>
      <c r="E3505" s="122"/>
      <c r="F3505" s="123"/>
      <c r="G3505" s="253"/>
      <c r="H3505" s="253"/>
      <c r="I3505" s="254"/>
      <c r="J3505" s="255"/>
      <c r="K3505" s="179"/>
      <c r="L3505" s="253"/>
      <c r="M3505" s="253"/>
      <c r="N3505" s="254"/>
      <c r="O3505" s="255"/>
      <c r="P3505" s="181"/>
      <c r="Q3505" s="198" t="str">
        <f>IF(OR(SUM(J3506:J3566)&gt;0,SUM(O3506:O3566)&gt;0),"xx","")</f>
        <v/>
      </c>
      <c r="R3505" s="197" t="str">
        <f t="shared" si="1361"/>
        <v/>
      </c>
      <c r="S3505" s="197" t="str">
        <f t="shared" si="1362"/>
        <v/>
      </c>
    </row>
    <row r="3506" spans="1:19" hidden="1">
      <c r="A3506" s="200">
        <v>72306</v>
      </c>
      <c r="B3506" s="205" t="s">
        <v>230</v>
      </c>
      <c r="C3506" s="127" t="s">
        <v>3824</v>
      </c>
      <c r="D3506" s="121" t="s">
        <v>274</v>
      </c>
      <c r="E3506" s="122">
        <v>186.8</v>
      </c>
      <c r="F3506" s="123">
        <f t="shared" ref="F3506:F3566" si="1375">IF(E3506=0,0,ROUND(E3506*(1+E$10)*(1-E$11),2))</f>
        <v>225.21</v>
      </c>
      <c r="G3506" s="206"/>
      <c r="H3506" s="183"/>
      <c r="I3506" s="182">
        <f t="shared" ref="I3506:I3566" si="1376">IF(ISBLANK(E3506),0,ROUND(F3506*G3506,2))</f>
        <v>0</v>
      </c>
      <c r="J3506" s="182">
        <f t="shared" ref="J3506:J3566" si="1377">IF(ISBLANK(G3506),0,ROUND(G3506*H3506,2))</f>
        <v>0</v>
      </c>
      <c r="K3506" s="179"/>
      <c r="L3506" s="183">
        <f t="shared" ref="L3506:M3566" si="1378">G3506</f>
        <v>0</v>
      </c>
      <c r="M3506" s="183">
        <f t="shared" si="1378"/>
        <v>0</v>
      </c>
      <c r="N3506" s="184">
        <f t="shared" ref="N3506:N3566" si="1379">IF(ISBLANK(E3506),0,ROUND(F3506*L3506,2))</f>
        <v>0</v>
      </c>
      <c r="O3506" s="184">
        <f t="shared" ref="O3506:O3566" si="1380">IF(ISBLANK(L3506),0,ROUND(L3506*M3506,2))</f>
        <v>0</v>
      </c>
      <c r="P3506" s="181"/>
      <c r="Q3506" s="198"/>
      <c r="R3506" s="197" t="str">
        <f t="shared" si="1361"/>
        <v/>
      </c>
      <c r="S3506" s="197" t="str">
        <f t="shared" si="1362"/>
        <v/>
      </c>
    </row>
    <row r="3507" spans="1:19" hidden="1">
      <c r="A3507" s="200">
        <v>72307</v>
      </c>
      <c r="B3507" s="205" t="s">
        <v>230</v>
      </c>
      <c r="C3507" s="127" t="s">
        <v>3825</v>
      </c>
      <c r="D3507" s="121" t="s">
        <v>274</v>
      </c>
      <c r="E3507" s="122">
        <v>261.32</v>
      </c>
      <c r="F3507" s="123">
        <f t="shared" si="1375"/>
        <v>315.05</v>
      </c>
      <c r="G3507" s="206"/>
      <c r="H3507" s="183"/>
      <c r="I3507" s="182">
        <f t="shared" si="1376"/>
        <v>0</v>
      </c>
      <c r="J3507" s="182">
        <f t="shared" si="1377"/>
        <v>0</v>
      </c>
      <c r="K3507" s="179"/>
      <c r="L3507" s="183">
        <f t="shared" si="1378"/>
        <v>0</v>
      </c>
      <c r="M3507" s="183">
        <f t="shared" si="1378"/>
        <v>0</v>
      </c>
      <c r="N3507" s="184">
        <f t="shared" si="1379"/>
        <v>0</v>
      </c>
      <c r="O3507" s="184">
        <f t="shared" si="1380"/>
        <v>0</v>
      </c>
      <c r="P3507" s="181"/>
      <c r="Q3507" s="198"/>
      <c r="R3507" s="197" t="str">
        <f t="shared" si="1361"/>
        <v/>
      </c>
      <c r="S3507" s="197" t="str">
        <f t="shared" si="1362"/>
        <v/>
      </c>
    </row>
    <row r="3508" spans="1:19" hidden="1">
      <c r="A3508" s="200">
        <v>72313</v>
      </c>
      <c r="B3508" s="205" t="s">
        <v>230</v>
      </c>
      <c r="C3508" s="127" t="s">
        <v>3826</v>
      </c>
      <c r="D3508" s="121" t="s">
        <v>274</v>
      </c>
      <c r="E3508" s="122">
        <v>606.55999999999995</v>
      </c>
      <c r="F3508" s="123">
        <f t="shared" si="1375"/>
        <v>731.27</v>
      </c>
      <c r="G3508" s="206"/>
      <c r="H3508" s="183"/>
      <c r="I3508" s="182">
        <f t="shared" si="1376"/>
        <v>0</v>
      </c>
      <c r="J3508" s="182">
        <f t="shared" si="1377"/>
        <v>0</v>
      </c>
      <c r="K3508" s="179"/>
      <c r="L3508" s="183">
        <f t="shared" si="1378"/>
        <v>0</v>
      </c>
      <c r="M3508" s="183">
        <f t="shared" si="1378"/>
        <v>0</v>
      </c>
      <c r="N3508" s="184">
        <f t="shared" si="1379"/>
        <v>0</v>
      </c>
      <c r="O3508" s="184">
        <f t="shared" si="1380"/>
        <v>0</v>
      </c>
      <c r="P3508" s="181"/>
      <c r="Q3508" s="199"/>
      <c r="R3508" s="197" t="str">
        <f t="shared" si="1361"/>
        <v/>
      </c>
      <c r="S3508" s="197" t="str">
        <f t="shared" si="1362"/>
        <v/>
      </c>
    </row>
    <row r="3509" spans="1:19" hidden="1">
      <c r="A3509" s="200">
        <v>72619</v>
      </c>
      <c r="B3509" s="205" t="s">
        <v>230</v>
      </c>
      <c r="C3509" s="127" t="s">
        <v>3827</v>
      </c>
      <c r="D3509" s="121" t="s">
        <v>274</v>
      </c>
      <c r="E3509" s="122">
        <v>109.25</v>
      </c>
      <c r="F3509" s="123">
        <f t="shared" si="1375"/>
        <v>131.71</v>
      </c>
      <c r="G3509" s="206"/>
      <c r="H3509" s="183"/>
      <c r="I3509" s="182">
        <f t="shared" si="1376"/>
        <v>0</v>
      </c>
      <c r="J3509" s="182">
        <f t="shared" si="1377"/>
        <v>0</v>
      </c>
      <c r="K3509" s="179"/>
      <c r="L3509" s="183">
        <f t="shared" si="1378"/>
        <v>0</v>
      </c>
      <c r="M3509" s="183">
        <f t="shared" si="1378"/>
        <v>0</v>
      </c>
      <c r="N3509" s="184">
        <f t="shared" si="1379"/>
        <v>0</v>
      </c>
      <c r="O3509" s="184">
        <f t="shared" si="1380"/>
        <v>0</v>
      </c>
      <c r="P3509" s="181"/>
      <c r="Q3509" s="198"/>
      <c r="R3509" s="197" t="str">
        <f t="shared" si="1361"/>
        <v/>
      </c>
      <c r="S3509" s="197" t="str">
        <f t="shared" si="1362"/>
        <v/>
      </c>
    </row>
    <row r="3510" spans="1:19" hidden="1">
      <c r="A3510" s="200">
        <v>72620</v>
      </c>
      <c r="B3510" s="205" t="s">
        <v>230</v>
      </c>
      <c r="C3510" s="127" t="s">
        <v>3828</v>
      </c>
      <c r="D3510" s="121" t="s">
        <v>274</v>
      </c>
      <c r="E3510" s="122">
        <v>190.06</v>
      </c>
      <c r="F3510" s="123">
        <f t="shared" si="1375"/>
        <v>229.14</v>
      </c>
      <c r="G3510" s="206"/>
      <c r="H3510" s="183"/>
      <c r="I3510" s="182">
        <f t="shared" si="1376"/>
        <v>0</v>
      </c>
      <c r="J3510" s="182">
        <f t="shared" si="1377"/>
        <v>0</v>
      </c>
      <c r="K3510" s="179"/>
      <c r="L3510" s="183">
        <f t="shared" si="1378"/>
        <v>0</v>
      </c>
      <c r="M3510" s="183">
        <f t="shared" si="1378"/>
        <v>0</v>
      </c>
      <c r="N3510" s="184">
        <f t="shared" si="1379"/>
        <v>0</v>
      </c>
      <c r="O3510" s="184">
        <f t="shared" si="1380"/>
        <v>0</v>
      </c>
      <c r="P3510" s="181"/>
      <c r="Q3510" s="199"/>
      <c r="R3510" s="197" t="str">
        <f t="shared" si="1361"/>
        <v/>
      </c>
      <c r="S3510" s="197" t="str">
        <f t="shared" si="1362"/>
        <v/>
      </c>
    </row>
    <row r="3511" spans="1:19" hidden="1">
      <c r="A3511" s="200">
        <v>72621</v>
      </c>
      <c r="B3511" s="205" t="s">
        <v>230</v>
      </c>
      <c r="C3511" s="127" t="s">
        <v>3829</v>
      </c>
      <c r="D3511" s="121" t="s">
        <v>274</v>
      </c>
      <c r="E3511" s="122">
        <v>304.64</v>
      </c>
      <c r="F3511" s="123">
        <f t="shared" si="1375"/>
        <v>367.27</v>
      </c>
      <c r="G3511" s="206"/>
      <c r="H3511" s="183"/>
      <c r="I3511" s="182">
        <f t="shared" si="1376"/>
        <v>0</v>
      </c>
      <c r="J3511" s="182">
        <f t="shared" si="1377"/>
        <v>0</v>
      </c>
      <c r="K3511" s="179"/>
      <c r="L3511" s="183">
        <f t="shared" si="1378"/>
        <v>0</v>
      </c>
      <c r="M3511" s="183">
        <f t="shared" si="1378"/>
        <v>0</v>
      </c>
      <c r="N3511" s="184">
        <f t="shared" si="1379"/>
        <v>0</v>
      </c>
      <c r="O3511" s="184">
        <f t="shared" si="1380"/>
        <v>0</v>
      </c>
      <c r="P3511" s="181"/>
      <c r="Q3511" s="198"/>
      <c r="R3511" s="197" t="str">
        <f t="shared" si="1361"/>
        <v/>
      </c>
      <c r="S3511" s="197" t="str">
        <f t="shared" si="1362"/>
        <v/>
      </c>
    </row>
    <row r="3512" spans="1:19" hidden="1">
      <c r="A3512" s="200">
        <v>72668</v>
      </c>
      <c r="B3512" s="205" t="s">
        <v>230</v>
      </c>
      <c r="C3512" s="127" t="s">
        <v>3830</v>
      </c>
      <c r="D3512" s="121" t="s">
        <v>274</v>
      </c>
      <c r="E3512" s="122">
        <v>150.19999999999999</v>
      </c>
      <c r="F3512" s="123">
        <f t="shared" si="1375"/>
        <v>181.08</v>
      </c>
      <c r="G3512" s="206"/>
      <c r="H3512" s="183"/>
      <c r="I3512" s="182">
        <f t="shared" si="1376"/>
        <v>0</v>
      </c>
      <c r="J3512" s="182">
        <f t="shared" si="1377"/>
        <v>0</v>
      </c>
      <c r="K3512" s="179"/>
      <c r="L3512" s="183">
        <f t="shared" si="1378"/>
        <v>0</v>
      </c>
      <c r="M3512" s="183">
        <f t="shared" si="1378"/>
        <v>0</v>
      </c>
      <c r="N3512" s="184">
        <f t="shared" si="1379"/>
        <v>0</v>
      </c>
      <c r="O3512" s="184">
        <f t="shared" si="1380"/>
        <v>0</v>
      </c>
      <c r="P3512" s="181"/>
      <c r="Q3512" s="199"/>
      <c r="R3512" s="197" t="str">
        <f t="shared" si="1361"/>
        <v/>
      </c>
      <c r="S3512" s="197" t="str">
        <f t="shared" si="1362"/>
        <v/>
      </c>
    </row>
    <row r="3513" spans="1:19" hidden="1">
      <c r="A3513" s="200">
        <v>72667</v>
      </c>
      <c r="B3513" s="205" t="s">
        <v>230</v>
      </c>
      <c r="C3513" s="127" t="s">
        <v>3831</v>
      </c>
      <c r="D3513" s="121" t="s">
        <v>274</v>
      </c>
      <c r="E3513" s="122">
        <v>151.02000000000001</v>
      </c>
      <c r="F3513" s="123">
        <f t="shared" si="1375"/>
        <v>182.07</v>
      </c>
      <c r="G3513" s="206"/>
      <c r="H3513" s="183"/>
      <c r="I3513" s="182">
        <f t="shared" si="1376"/>
        <v>0</v>
      </c>
      <c r="J3513" s="182">
        <f t="shared" si="1377"/>
        <v>0</v>
      </c>
      <c r="K3513" s="179"/>
      <c r="L3513" s="183">
        <f t="shared" si="1378"/>
        <v>0</v>
      </c>
      <c r="M3513" s="183">
        <f t="shared" si="1378"/>
        <v>0</v>
      </c>
      <c r="N3513" s="184">
        <f t="shared" si="1379"/>
        <v>0</v>
      </c>
      <c r="O3513" s="184">
        <f t="shared" si="1380"/>
        <v>0</v>
      </c>
      <c r="P3513" s="181"/>
      <c r="Q3513" s="199"/>
      <c r="R3513" s="197" t="str">
        <f t="shared" si="1361"/>
        <v/>
      </c>
      <c r="S3513" s="197" t="str">
        <f t="shared" si="1362"/>
        <v/>
      </c>
    </row>
    <row r="3514" spans="1:19" hidden="1">
      <c r="A3514" s="200">
        <v>72669</v>
      </c>
      <c r="B3514" s="205" t="s">
        <v>230</v>
      </c>
      <c r="C3514" s="127" t="s">
        <v>3832</v>
      </c>
      <c r="D3514" s="121" t="s">
        <v>274</v>
      </c>
      <c r="E3514" s="122">
        <v>155</v>
      </c>
      <c r="F3514" s="123">
        <f t="shared" si="1375"/>
        <v>186.87</v>
      </c>
      <c r="G3514" s="206"/>
      <c r="H3514" s="183"/>
      <c r="I3514" s="182">
        <f t="shared" si="1376"/>
        <v>0</v>
      </c>
      <c r="J3514" s="182">
        <f t="shared" si="1377"/>
        <v>0</v>
      </c>
      <c r="K3514" s="179"/>
      <c r="L3514" s="183">
        <f t="shared" si="1378"/>
        <v>0</v>
      </c>
      <c r="M3514" s="183">
        <f t="shared" si="1378"/>
        <v>0</v>
      </c>
      <c r="N3514" s="184">
        <f t="shared" si="1379"/>
        <v>0</v>
      </c>
      <c r="O3514" s="184">
        <f t="shared" si="1380"/>
        <v>0</v>
      </c>
      <c r="P3514" s="181"/>
      <c r="Q3514" s="199"/>
      <c r="R3514" s="197" t="str">
        <f t="shared" si="1361"/>
        <v/>
      </c>
      <c r="S3514" s="197" t="str">
        <f t="shared" si="1362"/>
        <v/>
      </c>
    </row>
    <row r="3515" spans="1:19" hidden="1">
      <c r="A3515" s="200">
        <v>72681</v>
      </c>
      <c r="B3515" s="205" t="s">
        <v>230</v>
      </c>
      <c r="C3515" s="127" t="s">
        <v>3833</v>
      </c>
      <c r="D3515" s="121" t="s">
        <v>274</v>
      </c>
      <c r="E3515" s="122">
        <v>106.11</v>
      </c>
      <c r="F3515" s="123">
        <f t="shared" si="1375"/>
        <v>127.93</v>
      </c>
      <c r="G3515" s="206"/>
      <c r="H3515" s="183"/>
      <c r="I3515" s="182">
        <f t="shared" si="1376"/>
        <v>0</v>
      </c>
      <c r="J3515" s="182">
        <f t="shared" si="1377"/>
        <v>0</v>
      </c>
      <c r="K3515" s="179"/>
      <c r="L3515" s="183">
        <f t="shared" si="1378"/>
        <v>0</v>
      </c>
      <c r="M3515" s="183">
        <f t="shared" si="1378"/>
        <v>0</v>
      </c>
      <c r="N3515" s="184">
        <f t="shared" si="1379"/>
        <v>0</v>
      </c>
      <c r="O3515" s="184">
        <f t="shared" si="1380"/>
        <v>0</v>
      </c>
      <c r="P3515" s="181"/>
      <c r="Q3515" s="199"/>
      <c r="R3515" s="197" t="str">
        <f t="shared" si="1361"/>
        <v/>
      </c>
      <c r="S3515" s="197" t="str">
        <f t="shared" si="1362"/>
        <v/>
      </c>
    </row>
    <row r="3516" spans="1:19" hidden="1">
      <c r="A3516" s="200">
        <v>72682</v>
      </c>
      <c r="B3516" s="205" t="s">
        <v>230</v>
      </c>
      <c r="C3516" s="127" t="s">
        <v>3834</v>
      </c>
      <c r="D3516" s="121" t="s">
        <v>274</v>
      </c>
      <c r="E3516" s="122">
        <v>212.46</v>
      </c>
      <c r="F3516" s="123">
        <f t="shared" si="1375"/>
        <v>256.14</v>
      </c>
      <c r="G3516" s="206"/>
      <c r="H3516" s="183"/>
      <c r="I3516" s="182">
        <f t="shared" si="1376"/>
        <v>0</v>
      </c>
      <c r="J3516" s="182">
        <f t="shared" si="1377"/>
        <v>0</v>
      </c>
      <c r="K3516" s="179"/>
      <c r="L3516" s="183">
        <f t="shared" si="1378"/>
        <v>0</v>
      </c>
      <c r="M3516" s="183">
        <f t="shared" si="1378"/>
        <v>0</v>
      </c>
      <c r="N3516" s="184">
        <f t="shared" si="1379"/>
        <v>0</v>
      </c>
      <c r="O3516" s="184">
        <f t="shared" si="1380"/>
        <v>0</v>
      </c>
      <c r="P3516" s="181"/>
      <c r="Q3516" s="199"/>
      <c r="R3516" s="197" t="str">
        <f t="shared" si="1361"/>
        <v/>
      </c>
      <c r="S3516" s="197" t="str">
        <f t="shared" si="1362"/>
        <v/>
      </c>
    </row>
    <row r="3517" spans="1:19" hidden="1">
      <c r="A3517" s="200">
        <v>72683</v>
      </c>
      <c r="B3517" s="205" t="s">
        <v>230</v>
      </c>
      <c r="C3517" s="127" t="s">
        <v>3835</v>
      </c>
      <c r="D3517" s="121" t="s">
        <v>274</v>
      </c>
      <c r="E3517" s="122">
        <v>340.69</v>
      </c>
      <c r="F3517" s="123">
        <f t="shared" si="1375"/>
        <v>410.74</v>
      </c>
      <c r="G3517" s="206"/>
      <c r="H3517" s="183"/>
      <c r="I3517" s="182">
        <f t="shared" si="1376"/>
        <v>0</v>
      </c>
      <c r="J3517" s="182">
        <f t="shared" si="1377"/>
        <v>0</v>
      </c>
      <c r="K3517" s="179"/>
      <c r="L3517" s="183">
        <f t="shared" si="1378"/>
        <v>0</v>
      </c>
      <c r="M3517" s="183">
        <f t="shared" si="1378"/>
        <v>0</v>
      </c>
      <c r="N3517" s="184">
        <f t="shared" si="1379"/>
        <v>0</v>
      </c>
      <c r="O3517" s="184">
        <f t="shared" si="1380"/>
        <v>0</v>
      </c>
      <c r="P3517" s="181"/>
      <c r="Q3517" s="199"/>
      <c r="R3517" s="197" t="str">
        <f t="shared" si="1361"/>
        <v/>
      </c>
      <c r="S3517" s="197" t="str">
        <f t="shared" si="1362"/>
        <v/>
      </c>
    </row>
    <row r="3518" spans="1:19" hidden="1">
      <c r="A3518" s="200">
        <v>72719</v>
      </c>
      <c r="B3518" s="205" t="s">
        <v>230</v>
      </c>
      <c r="C3518" s="127" t="s">
        <v>3836</v>
      </c>
      <c r="D3518" s="121" t="s">
        <v>274</v>
      </c>
      <c r="E3518" s="122">
        <v>234.08</v>
      </c>
      <c r="F3518" s="123">
        <f t="shared" si="1375"/>
        <v>282.20999999999998</v>
      </c>
      <c r="G3518" s="206"/>
      <c r="H3518" s="183"/>
      <c r="I3518" s="182">
        <f t="shared" si="1376"/>
        <v>0</v>
      </c>
      <c r="J3518" s="182">
        <f t="shared" si="1377"/>
        <v>0</v>
      </c>
      <c r="K3518" s="179"/>
      <c r="L3518" s="183">
        <f t="shared" si="1378"/>
        <v>0</v>
      </c>
      <c r="M3518" s="183">
        <f t="shared" si="1378"/>
        <v>0</v>
      </c>
      <c r="N3518" s="184">
        <f t="shared" si="1379"/>
        <v>0</v>
      </c>
      <c r="O3518" s="184">
        <f t="shared" si="1380"/>
        <v>0</v>
      </c>
      <c r="P3518" s="181"/>
      <c r="Q3518" s="198"/>
      <c r="R3518" s="197" t="str">
        <f t="shared" si="1361"/>
        <v/>
      </c>
      <c r="S3518" s="197" t="str">
        <f t="shared" si="1362"/>
        <v/>
      </c>
    </row>
    <row r="3519" spans="1:19" hidden="1">
      <c r="A3519" s="200">
        <v>72720</v>
      </c>
      <c r="B3519" s="205" t="s">
        <v>230</v>
      </c>
      <c r="C3519" s="127" t="s">
        <v>3837</v>
      </c>
      <c r="D3519" s="121" t="s">
        <v>274</v>
      </c>
      <c r="E3519" s="122">
        <v>321.76</v>
      </c>
      <c r="F3519" s="123">
        <f t="shared" si="1375"/>
        <v>387.91</v>
      </c>
      <c r="G3519" s="206"/>
      <c r="H3519" s="183"/>
      <c r="I3519" s="182">
        <f t="shared" si="1376"/>
        <v>0</v>
      </c>
      <c r="J3519" s="182">
        <f t="shared" si="1377"/>
        <v>0</v>
      </c>
      <c r="K3519" s="179"/>
      <c r="L3519" s="183">
        <f t="shared" si="1378"/>
        <v>0</v>
      </c>
      <c r="M3519" s="183">
        <f t="shared" si="1378"/>
        <v>0</v>
      </c>
      <c r="N3519" s="184">
        <f t="shared" si="1379"/>
        <v>0</v>
      </c>
      <c r="O3519" s="184">
        <f t="shared" si="1380"/>
        <v>0</v>
      </c>
      <c r="P3519" s="181"/>
      <c r="Q3519" s="199"/>
      <c r="R3519" s="197" t="str">
        <f t="shared" si="1361"/>
        <v/>
      </c>
      <c r="S3519" s="197" t="str">
        <f t="shared" si="1362"/>
        <v/>
      </c>
    </row>
    <row r="3520" spans="1:19" hidden="1">
      <c r="A3520" s="200">
        <v>72721</v>
      </c>
      <c r="B3520" s="205" t="s">
        <v>230</v>
      </c>
      <c r="C3520" s="127" t="s">
        <v>3838</v>
      </c>
      <c r="D3520" s="121" t="s">
        <v>274</v>
      </c>
      <c r="E3520" s="122">
        <v>694.05</v>
      </c>
      <c r="F3520" s="123">
        <f t="shared" si="1375"/>
        <v>836.75</v>
      </c>
      <c r="G3520" s="206"/>
      <c r="H3520" s="183"/>
      <c r="I3520" s="182">
        <f t="shared" si="1376"/>
        <v>0</v>
      </c>
      <c r="J3520" s="182">
        <f t="shared" si="1377"/>
        <v>0</v>
      </c>
      <c r="K3520" s="179"/>
      <c r="L3520" s="183">
        <f t="shared" si="1378"/>
        <v>0</v>
      </c>
      <c r="M3520" s="183">
        <f t="shared" si="1378"/>
        <v>0</v>
      </c>
      <c r="N3520" s="184">
        <f t="shared" si="1379"/>
        <v>0</v>
      </c>
      <c r="O3520" s="184">
        <f t="shared" si="1380"/>
        <v>0</v>
      </c>
      <c r="P3520" s="181"/>
      <c r="Q3520" s="199"/>
      <c r="R3520" s="197" t="str">
        <f t="shared" si="1361"/>
        <v/>
      </c>
      <c r="S3520" s="197" t="str">
        <f t="shared" si="1362"/>
        <v/>
      </c>
    </row>
    <row r="3521" spans="1:19" hidden="1">
      <c r="A3521" s="200">
        <v>72482</v>
      </c>
      <c r="B3521" s="205" t="s">
        <v>230</v>
      </c>
      <c r="C3521" s="127" t="s">
        <v>3839</v>
      </c>
      <c r="D3521" s="121" t="s">
        <v>274</v>
      </c>
      <c r="E3521" s="122">
        <v>261.18</v>
      </c>
      <c r="F3521" s="123">
        <f t="shared" si="1375"/>
        <v>314.88</v>
      </c>
      <c r="G3521" s="206"/>
      <c r="H3521" s="183"/>
      <c r="I3521" s="182">
        <f t="shared" si="1376"/>
        <v>0</v>
      </c>
      <c r="J3521" s="182">
        <f t="shared" si="1377"/>
        <v>0</v>
      </c>
      <c r="K3521" s="179"/>
      <c r="L3521" s="183">
        <f t="shared" si="1378"/>
        <v>0</v>
      </c>
      <c r="M3521" s="183">
        <f t="shared" si="1378"/>
        <v>0</v>
      </c>
      <c r="N3521" s="184">
        <f t="shared" si="1379"/>
        <v>0</v>
      </c>
      <c r="O3521" s="184">
        <f t="shared" si="1380"/>
        <v>0</v>
      </c>
      <c r="P3521" s="181"/>
      <c r="Q3521" s="198"/>
      <c r="R3521" s="197" t="str">
        <f t="shared" si="1361"/>
        <v/>
      </c>
      <c r="S3521" s="197" t="str">
        <f t="shared" si="1362"/>
        <v/>
      </c>
    </row>
    <row r="3522" spans="1:19" ht="25.5" hidden="1">
      <c r="A3522" s="200">
        <v>92344</v>
      </c>
      <c r="B3522" s="205" t="s">
        <v>230</v>
      </c>
      <c r="C3522" s="127" t="s">
        <v>3840</v>
      </c>
      <c r="D3522" s="121" t="s">
        <v>274</v>
      </c>
      <c r="E3522" s="122">
        <v>47.14</v>
      </c>
      <c r="F3522" s="123">
        <f t="shared" si="1375"/>
        <v>56.83</v>
      </c>
      <c r="G3522" s="206"/>
      <c r="H3522" s="183"/>
      <c r="I3522" s="182">
        <f t="shared" si="1376"/>
        <v>0</v>
      </c>
      <c r="J3522" s="182">
        <f t="shared" si="1377"/>
        <v>0</v>
      </c>
      <c r="K3522" s="179"/>
      <c r="L3522" s="183">
        <f t="shared" si="1378"/>
        <v>0</v>
      </c>
      <c r="M3522" s="183">
        <f t="shared" si="1378"/>
        <v>0</v>
      </c>
      <c r="N3522" s="184">
        <f t="shared" si="1379"/>
        <v>0</v>
      </c>
      <c r="O3522" s="184">
        <f t="shared" si="1380"/>
        <v>0</v>
      </c>
      <c r="P3522" s="181"/>
      <c r="Q3522" s="199"/>
      <c r="R3522" s="197" t="str">
        <f t="shared" si="1361"/>
        <v/>
      </c>
      <c r="S3522" s="197" t="str">
        <f t="shared" si="1362"/>
        <v/>
      </c>
    </row>
    <row r="3523" spans="1:19" ht="25.5" hidden="1">
      <c r="A3523" s="200">
        <v>92345</v>
      </c>
      <c r="B3523" s="205" t="s">
        <v>230</v>
      </c>
      <c r="C3523" s="127" t="s">
        <v>3841</v>
      </c>
      <c r="D3523" s="121" t="s">
        <v>274</v>
      </c>
      <c r="E3523" s="122">
        <v>47.12</v>
      </c>
      <c r="F3523" s="123">
        <f t="shared" si="1375"/>
        <v>56.81</v>
      </c>
      <c r="G3523" s="206"/>
      <c r="H3523" s="183"/>
      <c r="I3523" s="182">
        <f t="shared" si="1376"/>
        <v>0</v>
      </c>
      <c r="J3523" s="182">
        <f t="shared" si="1377"/>
        <v>0</v>
      </c>
      <c r="K3523" s="179"/>
      <c r="L3523" s="183">
        <f t="shared" si="1378"/>
        <v>0</v>
      </c>
      <c r="M3523" s="183">
        <f t="shared" si="1378"/>
        <v>0</v>
      </c>
      <c r="N3523" s="184">
        <f t="shared" si="1379"/>
        <v>0</v>
      </c>
      <c r="O3523" s="184">
        <f t="shared" si="1380"/>
        <v>0</v>
      </c>
      <c r="P3523" s="181"/>
      <c r="Q3523" s="199"/>
      <c r="R3523" s="197" t="str">
        <f t="shared" si="1361"/>
        <v/>
      </c>
      <c r="S3523" s="197" t="str">
        <f t="shared" si="1362"/>
        <v/>
      </c>
    </row>
    <row r="3524" spans="1:19" ht="25.5" hidden="1">
      <c r="A3524" s="200">
        <v>92346</v>
      </c>
      <c r="B3524" s="205" t="s">
        <v>230</v>
      </c>
      <c r="C3524" s="127" t="s">
        <v>3842</v>
      </c>
      <c r="D3524" s="121" t="s">
        <v>274</v>
      </c>
      <c r="E3524" s="122">
        <v>60.91</v>
      </c>
      <c r="F3524" s="123">
        <f t="shared" si="1375"/>
        <v>73.430000000000007</v>
      </c>
      <c r="G3524" s="206"/>
      <c r="H3524" s="183"/>
      <c r="I3524" s="182">
        <f t="shared" si="1376"/>
        <v>0</v>
      </c>
      <c r="J3524" s="182">
        <f t="shared" si="1377"/>
        <v>0</v>
      </c>
      <c r="K3524" s="179"/>
      <c r="L3524" s="183">
        <f t="shared" si="1378"/>
        <v>0</v>
      </c>
      <c r="M3524" s="183">
        <f t="shared" si="1378"/>
        <v>0</v>
      </c>
      <c r="N3524" s="184">
        <f t="shared" si="1379"/>
        <v>0</v>
      </c>
      <c r="O3524" s="184">
        <f t="shared" si="1380"/>
        <v>0</v>
      </c>
      <c r="P3524" s="181"/>
      <c r="Q3524" s="198"/>
      <c r="R3524" s="197" t="str">
        <f t="shared" si="1361"/>
        <v/>
      </c>
      <c r="S3524" s="197" t="str">
        <f t="shared" si="1362"/>
        <v/>
      </c>
    </row>
    <row r="3525" spans="1:19" ht="25.5" hidden="1">
      <c r="A3525" s="200">
        <v>92347</v>
      </c>
      <c r="B3525" s="205" t="s">
        <v>230</v>
      </c>
      <c r="C3525" s="127" t="s">
        <v>3843</v>
      </c>
      <c r="D3525" s="121" t="s">
        <v>274</v>
      </c>
      <c r="E3525" s="122">
        <v>67.22</v>
      </c>
      <c r="F3525" s="123">
        <f t="shared" si="1375"/>
        <v>81.040000000000006</v>
      </c>
      <c r="G3525" s="206"/>
      <c r="H3525" s="183"/>
      <c r="I3525" s="182">
        <f t="shared" si="1376"/>
        <v>0</v>
      </c>
      <c r="J3525" s="182">
        <f t="shared" si="1377"/>
        <v>0</v>
      </c>
      <c r="K3525" s="179"/>
      <c r="L3525" s="183">
        <f t="shared" si="1378"/>
        <v>0</v>
      </c>
      <c r="M3525" s="183">
        <f t="shared" si="1378"/>
        <v>0</v>
      </c>
      <c r="N3525" s="184">
        <f t="shared" si="1379"/>
        <v>0</v>
      </c>
      <c r="O3525" s="184">
        <f t="shared" si="1380"/>
        <v>0</v>
      </c>
      <c r="P3525" s="181"/>
      <c r="Q3525" s="199"/>
      <c r="R3525" s="197" t="str">
        <f t="shared" si="1361"/>
        <v/>
      </c>
      <c r="S3525" s="197" t="str">
        <f t="shared" si="1362"/>
        <v/>
      </c>
    </row>
    <row r="3526" spans="1:19" ht="25.5" hidden="1">
      <c r="A3526" s="200">
        <v>92348</v>
      </c>
      <c r="B3526" s="205" t="s">
        <v>230</v>
      </c>
      <c r="C3526" s="127" t="s">
        <v>3844</v>
      </c>
      <c r="D3526" s="121" t="s">
        <v>274</v>
      </c>
      <c r="E3526" s="122">
        <v>83.87</v>
      </c>
      <c r="F3526" s="123">
        <f t="shared" si="1375"/>
        <v>101.11</v>
      </c>
      <c r="G3526" s="206"/>
      <c r="H3526" s="183"/>
      <c r="I3526" s="182">
        <f t="shared" si="1376"/>
        <v>0</v>
      </c>
      <c r="J3526" s="182">
        <f t="shared" si="1377"/>
        <v>0</v>
      </c>
      <c r="K3526" s="179"/>
      <c r="L3526" s="183">
        <f t="shared" si="1378"/>
        <v>0</v>
      </c>
      <c r="M3526" s="183">
        <f t="shared" si="1378"/>
        <v>0</v>
      </c>
      <c r="N3526" s="184">
        <f t="shared" si="1379"/>
        <v>0</v>
      </c>
      <c r="O3526" s="184">
        <f t="shared" si="1380"/>
        <v>0</v>
      </c>
      <c r="P3526" s="181"/>
      <c r="Q3526" s="199"/>
      <c r="R3526" s="197" t="str">
        <f t="shared" si="1361"/>
        <v/>
      </c>
      <c r="S3526" s="197" t="str">
        <f t="shared" si="1362"/>
        <v/>
      </c>
    </row>
    <row r="3527" spans="1:19" ht="25.5" hidden="1">
      <c r="A3527" s="200">
        <v>92349</v>
      </c>
      <c r="B3527" s="205" t="s">
        <v>230</v>
      </c>
      <c r="C3527" s="127" t="s">
        <v>3845</v>
      </c>
      <c r="D3527" s="121" t="s">
        <v>274</v>
      </c>
      <c r="E3527" s="122">
        <v>89.48</v>
      </c>
      <c r="F3527" s="123">
        <f t="shared" si="1375"/>
        <v>107.88</v>
      </c>
      <c r="G3527" s="206"/>
      <c r="H3527" s="183"/>
      <c r="I3527" s="182">
        <f t="shared" si="1376"/>
        <v>0</v>
      </c>
      <c r="J3527" s="182">
        <f t="shared" si="1377"/>
        <v>0</v>
      </c>
      <c r="K3527" s="179"/>
      <c r="L3527" s="183">
        <f t="shared" si="1378"/>
        <v>0</v>
      </c>
      <c r="M3527" s="183">
        <f t="shared" si="1378"/>
        <v>0</v>
      </c>
      <c r="N3527" s="184">
        <f t="shared" si="1379"/>
        <v>0</v>
      </c>
      <c r="O3527" s="184">
        <f t="shared" si="1380"/>
        <v>0</v>
      </c>
      <c r="P3527" s="181"/>
      <c r="Q3527" s="198"/>
      <c r="R3527" s="197" t="str">
        <f t="shared" si="1361"/>
        <v/>
      </c>
      <c r="S3527" s="197" t="str">
        <f t="shared" si="1362"/>
        <v/>
      </c>
    </row>
    <row r="3528" spans="1:19" ht="25.5" hidden="1">
      <c r="A3528" s="200">
        <v>92350</v>
      </c>
      <c r="B3528" s="205" t="s">
        <v>230</v>
      </c>
      <c r="C3528" s="127" t="s">
        <v>3846</v>
      </c>
      <c r="D3528" s="121" t="s">
        <v>274</v>
      </c>
      <c r="E3528" s="122">
        <v>70.13</v>
      </c>
      <c r="F3528" s="123">
        <f t="shared" si="1375"/>
        <v>84.55</v>
      </c>
      <c r="G3528" s="206"/>
      <c r="H3528" s="183"/>
      <c r="I3528" s="182">
        <f t="shared" si="1376"/>
        <v>0</v>
      </c>
      <c r="J3528" s="182">
        <f t="shared" si="1377"/>
        <v>0</v>
      </c>
      <c r="K3528" s="179"/>
      <c r="L3528" s="183">
        <f t="shared" si="1378"/>
        <v>0</v>
      </c>
      <c r="M3528" s="183">
        <f t="shared" si="1378"/>
        <v>0</v>
      </c>
      <c r="N3528" s="184">
        <f t="shared" si="1379"/>
        <v>0</v>
      </c>
      <c r="O3528" s="184">
        <f t="shared" si="1380"/>
        <v>0</v>
      </c>
      <c r="P3528" s="181"/>
      <c r="Q3528" s="199"/>
      <c r="R3528" s="197" t="str">
        <f t="shared" si="1361"/>
        <v/>
      </c>
      <c r="S3528" s="197" t="str">
        <f t="shared" si="1362"/>
        <v/>
      </c>
    </row>
    <row r="3529" spans="1:19" ht="25.5" hidden="1">
      <c r="A3529" s="200">
        <v>92351</v>
      </c>
      <c r="B3529" s="205" t="s">
        <v>230</v>
      </c>
      <c r="C3529" s="127" t="s">
        <v>3847</v>
      </c>
      <c r="D3529" s="121" t="s">
        <v>274</v>
      </c>
      <c r="E3529" s="122">
        <v>68.73</v>
      </c>
      <c r="F3529" s="123">
        <f t="shared" si="1375"/>
        <v>82.86</v>
      </c>
      <c r="G3529" s="206"/>
      <c r="H3529" s="183"/>
      <c r="I3529" s="182">
        <f t="shared" si="1376"/>
        <v>0</v>
      </c>
      <c r="J3529" s="182">
        <f t="shared" si="1377"/>
        <v>0</v>
      </c>
      <c r="K3529" s="179"/>
      <c r="L3529" s="183">
        <f t="shared" si="1378"/>
        <v>0</v>
      </c>
      <c r="M3529" s="183">
        <f t="shared" si="1378"/>
        <v>0</v>
      </c>
      <c r="N3529" s="184">
        <f t="shared" si="1379"/>
        <v>0</v>
      </c>
      <c r="O3529" s="184">
        <f t="shared" si="1380"/>
        <v>0</v>
      </c>
      <c r="P3529" s="181"/>
      <c r="Q3529" s="199"/>
      <c r="R3529" s="197" t="str">
        <f t="shared" si="1361"/>
        <v/>
      </c>
      <c r="S3529" s="197" t="str">
        <f t="shared" si="1362"/>
        <v/>
      </c>
    </row>
    <row r="3530" spans="1:19" ht="25.5" hidden="1">
      <c r="A3530" s="200">
        <v>92352</v>
      </c>
      <c r="B3530" s="205" t="s">
        <v>230</v>
      </c>
      <c r="C3530" s="127" t="s">
        <v>3848</v>
      </c>
      <c r="D3530" s="121" t="s">
        <v>274</v>
      </c>
      <c r="E3530" s="122">
        <v>103.43</v>
      </c>
      <c r="F3530" s="123">
        <f t="shared" si="1375"/>
        <v>124.7</v>
      </c>
      <c r="G3530" s="206"/>
      <c r="H3530" s="183"/>
      <c r="I3530" s="182">
        <f t="shared" si="1376"/>
        <v>0</v>
      </c>
      <c r="J3530" s="182">
        <f t="shared" si="1377"/>
        <v>0</v>
      </c>
      <c r="K3530" s="179"/>
      <c r="L3530" s="183">
        <f t="shared" si="1378"/>
        <v>0</v>
      </c>
      <c r="M3530" s="183">
        <f t="shared" si="1378"/>
        <v>0</v>
      </c>
      <c r="N3530" s="184">
        <f t="shared" si="1379"/>
        <v>0</v>
      </c>
      <c r="O3530" s="184">
        <f t="shared" si="1380"/>
        <v>0</v>
      </c>
      <c r="P3530" s="181"/>
      <c r="Q3530" s="198"/>
      <c r="R3530" s="197" t="str">
        <f t="shared" si="1361"/>
        <v/>
      </c>
      <c r="S3530" s="197" t="str">
        <f t="shared" si="1362"/>
        <v/>
      </c>
    </row>
    <row r="3531" spans="1:19" ht="25.5" hidden="1">
      <c r="A3531" s="200">
        <v>92353</v>
      </c>
      <c r="B3531" s="205" t="s">
        <v>230</v>
      </c>
      <c r="C3531" s="127" t="s">
        <v>3849</v>
      </c>
      <c r="D3531" s="121" t="s">
        <v>274</v>
      </c>
      <c r="E3531" s="122">
        <v>97.26</v>
      </c>
      <c r="F3531" s="123">
        <f t="shared" si="1375"/>
        <v>117.26</v>
      </c>
      <c r="G3531" s="206"/>
      <c r="H3531" s="183"/>
      <c r="I3531" s="182">
        <f t="shared" si="1376"/>
        <v>0</v>
      </c>
      <c r="J3531" s="182">
        <f t="shared" si="1377"/>
        <v>0</v>
      </c>
      <c r="K3531" s="179"/>
      <c r="L3531" s="183">
        <f t="shared" si="1378"/>
        <v>0</v>
      </c>
      <c r="M3531" s="183">
        <f t="shared" si="1378"/>
        <v>0</v>
      </c>
      <c r="N3531" s="184">
        <f t="shared" si="1379"/>
        <v>0</v>
      </c>
      <c r="O3531" s="184">
        <f t="shared" si="1380"/>
        <v>0</v>
      </c>
      <c r="P3531" s="181"/>
      <c r="Q3531" s="198"/>
      <c r="R3531" s="197" t="str">
        <f t="shared" si="1361"/>
        <v/>
      </c>
      <c r="S3531" s="197" t="str">
        <f t="shared" si="1362"/>
        <v/>
      </c>
    </row>
    <row r="3532" spans="1:19" ht="25.5" hidden="1">
      <c r="A3532" s="200">
        <v>92354</v>
      </c>
      <c r="B3532" s="205" t="s">
        <v>230</v>
      </c>
      <c r="C3532" s="127" t="s">
        <v>3850</v>
      </c>
      <c r="D3532" s="121" t="s">
        <v>274</v>
      </c>
      <c r="E3532" s="122">
        <v>135.43</v>
      </c>
      <c r="F3532" s="123">
        <f t="shared" si="1375"/>
        <v>163.27000000000001</v>
      </c>
      <c r="G3532" s="206"/>
      <c r="H3532" s="183"/>
      <c r="I3532" s="182">
        <f t="shared" si="1376"/>
        <v>0</v>
      </c>
      <c r="J3532" s="182">
        <f t="shared" si="1377"/>
        <v>0</v>
      </c>
      <c r="K3532" s="179"/>
      <c r="L3532" s="183">
        <f t="shared" si="1378"/>
        <v>0</v>
      </c>
      <c r="M3532" s="183">
        <f t="shared" si="1378"/>
        <v>0</v>
      </c>
      <c r="N3532" s="184">
        <f t="shared" si="1379"/>
        <v>0</v>
      </c>
      <c r="O3532" s="184">
        <f t="shared" si="1380"/>
        <v>0</v>
      </c>
      <c r="P3532" s="181"/>
      <c r="Q3532" s="199"/>
      <c r="R3532" s="197" t="str">
        <f t="shared" si="1361"/>
        <v/>
      </c>
      <c r="S3532" s="197" t="str">
        <f t="shared" si="1362"/>
        <v/>
      </c>
    </row>
    <row r="3533" spans="1:19" ht="25.5" hidden="1">
      <c r="A3533" s="200">
        <v>92355</v>
      </c>
      <c r="B3533" s="205" t="s">
        <v>230</v>
      </c>
      <c r="C3533" s="127" t="s">
        <v>3851</v>
      </c>
      <c r="D3533" s="121" t="s">
        <v>274</v>
      </c>
      <c r="E3533" s="122">
        <v>123.53</v>
      </c>
      <c r="F3533" s="123">
        <f t="shared" si="1375"/>
        <v>148.93</v>
      </c>
      <c r="G3533" s="206"/>
      <c r="H3533" s="183"/>
      <c r="I3533" s="182">
        <f t="shared" si="1376"/>
        <v>0</v>
      </c>
      <c r="J3533" s="182">
        <f t="shared" si="1377"/>
        <v>0</v>
      </c>
      <c r="K3533" s="179"/>
      <c r="L3533" s="183">
        <f t="shared" si="1378"/>
        <v>0</v>
      </c>
      <c r="M3533" s="183">
        <f t="shared" si="1378"/>
        <v>0</v>
      </c>
      <c r="N3533" s="184">
        <f t="shared" si="1379"/>
        <v>0</v>
      </c>
      <c r="O3533" s="184">
        <f t="shared" si="1380"/>
        <v>0</v>
      </c>
      <c r="P3533" s="181"/>
      <c r="Q3533" s="199"/>
      <c r="R3533" s="197" t="str">
        <f t="shared" si="1361"/>
        <v/>
      </c>
      <c r="S3533" s="197" t="str">
        <f t="shared" si="1362"/>
        <v/>
      </c>
    </row>
    <row r="3534" spans="1:19" ht="25.5" hidden="1">
      <c r="A3534" s="200">
        <v>92356</v>
      </c>
      <c r="B3534" s="205" t="s">
        <v>230</v>
      </c>
      <c r="C3534" s="127" t="s">
        <v>3852</v>
      </c>
      <c r="D3534" s="121" t="s">
        <v>274</v>
      </c>
      <c r="E3534" s="122">
        <v>91.65</v>
      </c>
      <c r="F3534" s="123">
        <f t="shared" si="1375"/>
        <v>110.49</v>
      </c>
      <c r="G3534" s="206"/>
      <c r="H3534" s="183"/>
      <c r="I3534" s="182">
        <f t="shared" si="1376"/>
        <v>0</v>
      </c>
      <c r="J3534" s="182">
        <f t="shared" si="1377"/>
        <v>0</v>
      </c>
      <c r="K3534" s="179"/>
      <c r="L3534" s="183">
        <f t="shared" si="1378"/>
        <v>0</v>
      </c>
      <c r="M3534" s="183">
        <f t="shared" si="1378"/>
        <v>0</v>
      </c>
      <c r="N3534" s="184">
        <f t="shared" si="1379"/>
        <v>0</v>
      </c>
      <c r="O3534" s="184">
        <f t="shared" si="1380"/>
        <v>0</v>
      </c>
      <c r="P3534" s="181"/>
      <c r="Q3534" s="199"/>
      <c r="R3534" s="197" t="str">
        <f t="shared" si="1361"/>
        <v/>
      </c>
      <c r="S3534" s="197" t="str">
        <f t="shared" si="1362"/>
        <v/>
      </c>
    </row>
    <row r="3535" spans="1:19" ht="25.5" hidden="1">
      <c r="A3535" s="200">
        <v>92357</v>
      </c>
      <c r="B3535" s="205" t="s">
        <v>230</v>
      </c>
      <c r="C3535" s="127" t="s">
        <v>3853</v>
      </c>
      <c r="D3535" s="121" t="s">
        <v>274</v>
      </c>
      <c r="E3535" s="122">
        <v>132.80000000000001</v>
      </c>
      <c r="F3535" s="123">
        <f t="shared" si="1375"/>
        <v>160.1</v>
      </c>
      <c r="G3535" s="206"/>
      <c r="H3535" s="183"/>
      <c r="I3535" s="182">
        <f t="shared" si="1376"/>
        <v>0</v>
      </c>
      <c r="J3535" s="182">
        <f t="shared" si="1377"/>
        <v>0</v>
      </c>
      <c r="K3535" s="179"/>
      <c r="L3535" s="183">
        <f t="shared" si="1378"/>
        <v>0</v>
      </c>
      <c r="M3535" s="183">
        <f t="shared" si="1378"/>
        <v>0</v>
      </c>
      <c r="N3535" s="184">
        <f t="shared" si="1379"/>
        <v>0</v>
      </c>
      <c r="O3535" s="184">
        <f t="shared" si="1380"/>
        <v>0</v>
      </c>
      <c r="P3535" s="181"/>
      <c r="Q3535" s="199"/>
      <c r="R3535" s="197" t="str">
        <f t="shared" si="1361"/>
        <v/>
      </c>
      <c r="S3535" s="197" t="str">
        <f t="shared" si="1362"/>
        <v/>
      </c>
    </row>
    <row r="3536" spans="1:19" ht="25.5" hidden="1">
      <c r="A3536" s="200">
        <v>92358</v>
      </c>
      <c r="B3536" s="205" t="s">
        <v>230</v>
      </c>
      <c r="C3536" s="127" t="s">
        <v>3854</v>
      </c>
      <c r="D3536" s="121" t="s">
        <v>274</v>
      </c>
      <c r="E3536" s="122">
        <v>163.58000000000001</v>
      </c>
      <c r="F3536" s="123">
        <f t="shared" si="1375"/>
        <v>197.21</v>
      </c>
      <c r="G3536" s="206"/>
      <c r="H3536" s="183"/>
      <c r="I3536" s="182">
        <f t="shared" si="1376"/>
        <v>0</v>
      </c>
      <c r="J3536" s="182">
        <f t="shared" si="1377"/>
        <v>0</v>
      </c>
      <c r="K3536" s="179"/>
      <c r="L3536" s="183">
        <f t="shared" si="1378"/>
        <v>0</v>
      </c>
      <c r="M3536" s="183">
        <f t="shared" si="1378"/>
        <v>0</v>
      </c>
      <c r="N3536" s="184">
        <f t="shared" si="1379"/>
        <v>0</v>
      </c>
      <c r="O3536" s="184">
        <f t="shared" si="1380"/>
        <v>0</v>
      </c>
      <c r="P3536" s="181"/>
      <c r="Q3536" s="199"/>
      <c r="R3536" s="197" t="str">
        <f t="shared" si="1361"/>
        <v/>
      </c>
      <c r="S3536" s="197" t="str">
        <f t="shared" si="1362"/>
        <v/>
      </c>
    </row>
    <row r="3537" spans="1:19" ht="25.5" hidden="1">
      <c r="A3537" s="200">
        <v>92692</v>
      </c>
      <c r="B3537" s="205" t="s">
        <v>230</v>
      </c>
      <c r="C3537" s="127" t="s">
        <v>3855</v>
      </c>
      <c r="D3537" s="121" t="s">
        <v>274</v>
      </c>
      <c r="E3537" s="122">
        <v>10.33</v>
      </c>
      <c r="F3537" s="123">
        <f t="shared" si="1375"/>
        <v>12.45</v>
      </c>
      <c r="G3537" s="206"/>
      <c r="H3537" s="183"/>
      <c r="I3537" s="182">
        <f t="shared" si="1376"/>
        <v>0</v>
      </c>
      <c r="J3537" s="182">
        <f t="shared" si="1377"/>
        <v>0</v>
      </c>
      <c r="K3537" s="179"/>
      <c r="L3537" s="183">
        <f t="shared" si="1378"/>
        <v>0</v>
      </c>
      <c r="M3537" s="183">
        <f t="shared" si="1378"/>
        <v>0</v>
      </c>
      <c r="N3537" s="184">
        <f t="shared" si="1379"/>
        <v>0</v>
      </c>
      <c r="O3537" s="184">
        <f t="shared" si="1380"/>
        <v>0</v>
      </c>
      <c r="P3537" s="181"/>
      <c r="Q3537" s="199"/>
      <c r="R3537" s="197" t="str">
        <f t="shared" si="1361"/>
        <v/>
      </c>
      <c r="S3537" s="197" t="str">
        <f t="shared" si="1362"/>
        <v/>
      </c>
    </row>
    <row r="3538" spans="1:19" ht="25.5" hidden="1">
      <c r="A3538" s="200">
        <v>92693</v>
      </c>
      <c r="B3538" s="205" t="s">
        <v>230</v>
      </c>
      <c r="C3538" s="127" t="s">
        <v>3856</v>
      </c>
      <c r="D3538" s="121" t="s">
        <v>274</v>
      </c>
      <c r="E3538" s="122">
        <v>10.59</v>
      </c>
      <c r="F3538" s="123">
        <f t="shared" si="1375"/>
        <v>12.77</v>
      </c>
      <c r="G3538" s="206"/>
      <c r="H3538" s="183"/>
      <c r="I3538" s="182">
        <f t="shared" si="1376"/>
        <v>0</v>
      </c>
      <c r="J3538" s="182">
        <f t="shared" si="1377"/>
        <v>0</v>
      </c>
      <c r="K3538" s="179"/>
      <c r="L3538" s="183">
        <f t="shared" si="1378"/>
        <v>0</v>
      </c>
      <c r="M3538" s="183">
        <f t="shared" si="1378"/>
        <v>0</v>
      </c>
      <c r="N3538" s="184">
        <f t="shared" si="1379"/>
        <v>0</v>
      </c>
      <c r="O3538" s="184">
        <f t="shared" si="1380"/>
        <v>0</v>
      </c>
      <c r="P3538" s="181"/>
      <c r="Q3538" s="199"/>
      <c r="R3538" s="197" t="str">
        <f t="shared" si="1361"/>
        <v/>
      </c>
      <c r="S3538" s="197" t="str">
        <f t="shared" si="1362"/>
        <v/>
      </c>
    </row>
    <row r="3539" spans="1:19" ht="25.5" hidden="1">
      <c r="A3539" s="200">
        <v>92694</v>
      </c>
      <c r="B3539" s="205" t="s">
        <v>230</v>
      </c>
      <c r="C3539" s="127" t="s">
        <v>3857</v>
      </c>
      <c r="D3539" s="121" t="s">
        <v>274</v>
      </c>
      <c r="E3539" s="122">
        <v>16.57</v>
      </c>
      <c r="F3539" s="123">
        <f t="shared" si="1375"/>
        <v>19.98</v>
      </c>
      <c r="G3539" s="206"/>
      <c r="H3539" s="183"/>
      <c r="I3539" s="182">
        <f t="shared" si="1376"/>
        <v>0</v>
      </c>
      <c r="J3539" s="182">
        <f t="shared" si="1377"/>
        <v>0</v>
      </c>
      <c r="K3539" s="179"/>
      <c r="L3539" s="183">
        <f t="shared" si="1378"/>
        <v>0</v>
      </c>
      <c r="M3539" s="183">
        <f t="shared" si="1378"/>
        <v>0</v>
      </c>
      <c r="N3539" s="184">
        <f t="shared" si="1379"/>
        <v>0</v>
      </c>
      <c r="O3539" s="184">
        <f t="shared" si="1380"/>
        <v>0</v>
      </c>
      <c r="P3539" s="181"/>
      <c r="Q3539" s="199"/>
      <c r="R3539" s="197" t="str">
        <f t="shared" si="1361"/>
        <v/>
      </c>
      <c r="S3539" s="197" t="str">
        <f t="shared" si="1362"/>
        <v/>
      </c>
    </row>
    <row r="3540" spans="1:19" ht="25.5" hidden="1">
      <c r="A3540" s="200">
        <v>92695</v>
      </c>
      <c r="B3540" s="205" t="s">
        <v>230</v>
      </c>
      <c r="C3540" s="127" t="s">
        <v>3858</v>
      </c>
      <c r="D3540" s="121" t="s">
        <v>274</v>
      </c>
      <c r="E3540" s="122">
        <v>16.829999999999998</v>
      </c>
      <c r="F3540" s="123">
        <f t="shared" si="1375"/>
        <v>20.29</v>
      </c>
      <c r="G3540" s="206"/>
      <c r="H3540" s="183"/>
      <c r="I3540" s="182">
        <f t="shared" si="1376"/>
        <v>0</v>
      </c>
      <c r="J3540" s="182">
        <f t="shared" si="1377"/>
        <v>0</v>
      </c>
      <c r="K3540" s="179"/>
      <c r="L3540" s="183">
        <f t="shared" si="1378"/>
        <v>0</v>
      </c>
      <c r="M3540" s="183">
        <f t="shared" si="1378"/>
        <v>0</v>
      </c>
      <c r="N3540" s="184">
        <f t="shared" si="1379"/>
        <v>0</v>
      </c>
      <c r="O3540" s="184">
        <f t="shared" si="1380"/>
        <v>0</v>
      </c>
      <c r="P3540" s="181"/>
      <c r="Q3540" s="199"/>
      <c r="R3540" s="197" t="str">
        <f t="shared" si="1361"/>
        <v/>
      </c>
      <c r="S3540" s="197" t="str">
        <f t="shared" si="1362"/>
        <v/>
      </c>
    </row>
    <row r="3541" spans="1:19" ht="25.5" hidden="1">
      <c r="A3541" s="200">
        <v>92696</v>
      </c>
      <c r="B3541" s="205" t="s">
        <v>230</v>
      </c>
      <c r="C3541" s="127" t="s">
        <v>3859</v>
      </c>
      <c r="D3541" s="121" t="s">
        <v>274</v>
      </c>
      <c r="E3541" s="122">
        <v>26.09</v>
      </c>
      <c r="F3541" s="123">
        <f t="shared" si="1375"/>
        <v>31.45</v>
      </c>
      <c r="G3541" s="206"/>
      <c r="H3541" s="183"/>
      <c r="I3541" s="182">
        <f t="shared" si="1376"/>
        <v>0</v>
      </c>
      <c r="J3541" s="182">
        <f t="shared" si="1377"/>
        <v>0</v>
      </c>
      <c r="K3541" s="179"/>
      <c r="L3541" s="183">
        <f t="shared" si="1378"/>
        <v>0</v>
      </c>
      <c r="M3541" s="183">
        <f t="shared" si="1378"/>
        <v>0</v>
      </c>
      <c r="N3541" s="184">
        <f t="shared" si="1379"/>
        <v>0</v>
      </c>
      <c r="O3541" s="184">
        <f t="shared" si="1380"/>
        <v>0</v>
      </c>
      <c r="P3541" s="181"/>
      <c r="Q3541" s="199"/>
      <c r="R3541" s="197" t="str">
        <f t="shared" si="1361"/>
        <v/>
      </c>
      <c r="S3541" s="197" t="str">
        <f t="shared" si="1362"/>
        <v/>
      </c>
    </row>
    <row r="3542" spans="1:19" ht="25.5" hidden="1">
      <c r="A3542" s="200">
        <v>92697</v>
      </c>
      <c r="B3542" s="205" t="s">
        <v>230</v>
      </c>
      <c r="C3542" s="127" t="s">
        <v>3860</v>
      </c>
      <c r="D3542" s="121" t="s">
        <v>274</v>
      </c>
      <c r="E3542" s="122">
        <v>27.22</v>
      </c>
      <c r="F3542" s="123">
        <f t="shared" si="1375"/>
        <v>32.82</v>
      </c>
      <c r="G3542" s="206"/>
      <c r="H3542" s="183"/>
      <c r="I3542" s="182">
        <f t="shared" si="1376"/>
        <v>0</v>
      </c>
      <c r="J3542" s="182">
        <f t="shared" si="1377"/>
        <v>0</v>
      </c>
      <c r="K3542" s="179"/>
      <c r="L3542" s="183">
        <f t="shared" si="1378"/>
        <v>0</v>
      </c>
      <c r="M3542" s="183">
        <f t="shared" si="1378"/>
        <v>0</v>
      </c>
      <c r="N3542" s="184">
        <f t="shared" si="1379"/>
        <v>0</v>
      </c>
      <c r="O3542" s="184">
        <f t="shared" si="1380"/>
        <v>0</v>
      </c>
      <c r="P3542" s="181"/>
      <c r="Q3542" s="199"/>
      <c r="R3542" s="197" t="str">
        <f t="shared" si="1361"/>
        <v/>
      </c>
      <c r="S3542" s="197" t="str">
        <f t="shared" si="1362"/>
        <v/>
      </c>
    </row>
    <row r="3543" spans="1:19" ht="25.5" hidden="1">
      <c r="A3543" s="200">
        <v>92698</v>
      </c>
      <c r="B3543" s="205" t="s">
        <v>230</v>
      </c>
      <c r="C3543" s="127" t="s">
        <v>3861</v>
      </c>
      <c r="D3543" s="121" t="s">
        <v>274</v>
      </c>
      <c r="E3543" s="122">
        <v>15.3</v>
      </c>
      <c r="F3543" s="123">
        <f t="shared" si="1375"/>
        <v>18.45</v>
      </c>
      <c r="G3543" s="206"/>
      <c r="H3543" s="183"/>
      <c r="I3543" s="182">
        <f t="shared" si="1376"/>
        <v>0</v>
      </c>
      <c r="J3543" s="182">
        <f t="shared" si="1377"/>
        <v>0</v>
      </c>
      <c r="K3543" s="179"/>
      <c r="L3543" s="183">
        <f t="shared" si="1378"/>
        <v>0</v>
      </c>
      <c r="M3543" s="183">
        <f t="shared" si="1378"/>
        <v>0</v>
      </c>
      <c r="N3543" s="184">
        <f t="shared" si="1379"/>
        <v>0</v>
      </c>
      <c r="O3543" s="184">
        <f t="shared" si="1380"/>
        <v>0</v>
      </c>
      <c r="P3543" s="181"/>
      <c r="Q3543" s="199"/>
      <c r="R3543" s="197" t="str">
        <f t="shared" si="1361"/>
        <v/>
      </c>
      <c r="S3543" s="197" t="str">
        <f t="shared" si="1362"/>
        <v/>
      </c>
    </row>
    <row r="3544" spans="1:19" ht="25.5" hidden="1">
      <c r="A3544" s="200">
        <v>92699</v>
      </c>
      <c r="B3544" s="205" t="s">
        <v>230</v>
      </c>
      <c r="C3544" s="127" t="s">
        <v>3862</v>
      </c>
      <c r="D3544" s="121" t="s">
        <v>274</v>
      </c>
      <c r="E3544" s="122">
        <v>14.48</v>
      </c>
      <c r="F3544" s="123">
        <f t="shared" si="1375"/>
        <v>17.46</v>
      </c>
      <c r="G3544" s="206"/>
      <c r="H3544" s="183"/>
      <c r="I3544" s="182">
        <f t="shared" si="1376"/>
        <v>0</v>
      </c>
      <c r="J3544" s="182">
        <f t="shared" si="1377"/>
        <v>0</v>
      </c>
      <c r="K3544" s="179"/>
      <c r="L3544" s="183">
        <f t="shared" si="1378"/>
        <v>0</v>
      </c>
      <c r="M3544" s="183">
        <f t="shared" si="1378"/>
        <v>0</v>
      </c>
      <c r="N3544" s="184">
        <f t="shared" si="1379"/>
        <v>0</v>
      </c>
      <c r="O3544" s="184">
        <f t="shared" si="1380"/>
        <v>0</v>
      </c>
      <c r="P3544" s="181"/>
      <c r="Q3544" s="199"/>
      <c r="R3544" s="197" t="str">
        <f t="shared" ref="R3544:R3634" si="1381">IF(Q3544="X","x",IF(Q3544="xx","x",IF(O3544&gt;0,"x","")))</f>
        <v/>
      </c>
      <c r="S3544" s="197" t="str">
        <f t="shared" si="1362"/>
        <v/>
      </c>
    </row>
    <row r="3545" spans="1:19" ht="25.5" hidden="1">
      <c r="A3545" s="200">
        <v>92700</v>
      </c>
      <c r="B3545" s="205" t="s">
        <v>230</v>
      </c>
      <c r="C3545" s="127" t="s">
        <v>3863</v>
      </c>
      <c r="D3545" s="121" t="s">
        <v>274</v>
      </c>
      <c r="E3545" s="122">
        <v>25.13</v>
      </c>
      <c r="F3545" s="123">
        <f t="shared" si="1375"/>
        <v>30.3</v>
      </c>
      <c r="G3545" s="206"/>
      <c r="H3545" s="183"/>
      <c r="I3545" s="182">
        <f t="shared" si="1376"/>
        <v>0</v>
      </c>
      <c r="J3545" s="182">
        <f t="shared" si="1377"/>
        <v>0</v>
      </c>
      <c r="K3545" s="179"/>
      <c r="L3545" s="183">
        <f t="shared" si="1378"/>
        <v>0</v>
      </c>
      <c r="M3545" s="183">
        <f t="shared" si="1378"/>
        <v>0</v>
      </c>
      <c r="N3545" s="184">
        <f t="shared" si="1379"/>
        <v>0</v>
      </c>
      <c r="O3545" s="184">
        <f t="shared" si="1380"/>
        <v>0</v>
      </c>
      <c r="P3545" s="181"/>
      <c r="Q3545" s="199"/>
      <c r="R3545" s="197" t="str">
        <f t="shared" si="1381"/>
        <v/>
      </c>
      <c r="S3545" s="197" t="str">
        <f t="shared" si="1362"/>
        <v/>
      </c>
    </row>
    <row r="3546" spans="1:19" ht="25.5" hidden="1">
      <c r="A3546" s="200">
        <v>92701</v>
      </c>
      <c r="B3546" s="205" t="s">
        <v>230</v>
      </c>
      <c r="C3546" s="127" t="s">
        <v>3864</v>
      </c>
      <c r="D3546" s="121" t="s">
        <v>274</v>
      </c>
      <c r="E3546" s="122">
        <v>23.9</v>
      </c>
      <c r="F3546" s="123">
        <f t="shared" si="1375"/>
        <v>28.81</v>
      </c>
      <c r="G3546" s="206"/>
      <c r="H3546" s="183"/>
      <c r="I3546" s="182">
        <f t="shared" si="1376"/>
        <v>0</v>
      </c>
      <c r="J3546" s="182">
        <f t="shared" si="1377"/>
        <v>0</v>
      </c>
      <c r="K3546" s="179"/>
      <c r="L3546" s="183">
        <f t="shared" si="1378"/>
        <v>0</v>
      </c>
      <c r="M3546" s="183">
        <f t="shared" si="1378"/>
        <v>0</v>
      </c>
      <c r="N3546" s="184">
        <f t="shared" si="1379"/>
        <v>0</v>
      </c>
      <c r="O3546" s="184">
        <f t="shared" si="1380"/>
        <v>0</v>
      </c>
      <c r="P3546" s="181"/>
      <c r="Q3546" s="199"/>
      <c r="R3546" s="197" t="str">
        <f t="shared" si="1381"/>
        <v/>
      </c>
      <c r="S3546" s="197" t="str">
        <f t="shared" ref="S3546:S3634" si="1382">IF(Q3546="X","x",IF(Q3546="xx","x",IF(OR(J3546&gt;0,O3546&gt;0),"x","")))</f>
        <v/>
      </c>
    </row>
    <row r="3547" spans="1:19" ht="25.5" hidden="1">
      <c r="A3547" s="200">
        <v>92702</v>
      </c>
      <c r="B3547" s="205" t="s">
        <v>230</v>
      </c>
      <c r="C3547" s="127" t="s">
        <v>3865</v>
      </c>
      <c r="D3547" s="121" t="s">
        <v>274</v>
      </c>
      <c r="E3547" s="122">
        <v>39.49</v>
      </c>
      <c r="F3547" s="123">
        <f t="shared" si="1375"/>
        <v>47.61</v>
      </c>
      <c r="G3547" s="206"/>
      <c r="H3547" s="183"/>
      <c r="I3547" s="182">
        <f t="shared" si="1376"/>
        <v>0</v>
      </c>
      <c r="J3547" s="182">
        <f t="shared" si="1377"/>
        <v>0</v>
      </c>
      <c r="K3547" s="179"/>
      <c r="L3547" s="183">
        <f t="shared" si="1378"/>
        <v>0</v>
      </c>
      <c r="M3547" s="183">
        <f t="shared" si="1378"/>
        <v>0</v>
      </c>
      <c r="N3547" s="184">
        <f t="shared" si="1379"/>
        <v>0</v>
      </c>
      <c r="O3547" s="184">
        <f t="shared" si="1380"/>
        <v>0</v>
      </c>
      <c r="P3547" s="181"/>
      <c r="Q3547" s="199"/>
      <c r="R3547" s="197" t="str">
        <f t="shared" si="1381"/>
        <v/>
      </c>
      <c r="S3547" s="197" t="str">
        <f t="shared" si="1382"/>
        <v/>
      </c>
    </row>
    <row r="3548" spans="1:19" ht="25.5" hidden="1">
      <c r="A3548" s="200">
        <v>92703</v>
      </c>
      <c r="B3548" s="205" t="s">
        <v>230</v>
      </c>
      <c r="C3548" s="127" t="s">
        <v>3866</v>
      </c>
      <c r="D3548" s="121" t="s">
        <v>274</v>
      </c>
      <c r="E3548" s="122">
        <v>37.99</v>
      </c>
      <c r="F3548" s="123">
        <f t="shared" si="1375"/>
        <v>45.8</v>
      </c>
      <c r="G3548" s="206"/>
      <c r="H3548" s="183"/>
      <c r="I3548" s="182">
        <f t="shared" si="1376"/>
        <v>0</v>
      </c>
      <c r="J3548" s="182">
        <f t="shared" si="1377"/>
        <v>0</v>
      </c>
      <c r="K3548" s="179"/>
      <c r="L3548" s="183">
        <f t="shared" si="1378"/>
        <v>0</v>
      </c>
      <c r="M3548" s="183">
        <f t="shared" si="1378"/>
        <v>0</v>
      </c>
      <c r="N3548" s="184">
        <f t="shared" si="1379"/>
        <v>0</v>
      </c>
      <c r="O3548" s="184">
        <f t="shared" si="1380"/>
        <v>0</v>
      </c>
      <c r="P3548" s="181"/>
      <c r="Q3548" s="199"/>
      <c r="R3548" s="197" t="str">
        <f t="shared" si="1381"/>
        <v/>
      </c>
      <c r="S3548" s="197" t="str">
        <f t="shared" si="1382"/>
        <v/>
      </c>
    </row>
    <row r="3549" spans="1:19" ht="25.5" hidden="1">
      <c r="A3549" s="200">
        <v>92704</v>
      </c>
      <c r="B3549" s="205" t="s">
        <v>230</v>
      </c>
      <c r="C3549" s="127" t="s">
        <v>3867</v>
      </c>
      <c r="D3549" s="121" t="s">
        <v>274</v>
      </c>
      <c r="E3549" s="122">
        <v>19.489999999999998</v>
      </c>
      <c r="F3549" s="123">
        <f t="shared" si="1375"/>
        <v>23.5</v>
      </c>
      <c r="G3549" s="206"/>
      <c r="H3549" s="183"/>
      <c r="I3549" s="182">
        <f t="shared" si="1376"/>
        <v>0</v>
      </c>
      <c r="J3549" s="182">
        <f t="shared" si="1377"/>
        <v>0</v>
      </c>
      <c r="K3549" s="179"/>
      <c r="L3549" s="183">
        <f t="shared" si="1378"/>
        <v>0</v>
      </c>
      <c r="M3549" s="183">
        <f t="shared" si="1378"/>
        <v>0</v>
      </c>
      <c r="N3549" s="184">
        <f t="shared" si="1379"/>
        <v>0</v>
      </c>
      <c r="O3549" s="184">
        <f t="shared" si="1380"/>
        <v>0</v>
      </c>
      <c r="P3549" s="181"/>
      <c r="Q3549" s="199"/>
      <c r="R3549" s="197" t="str">
        <f t="shared" si="1381"/>
        <v/>
      </c>
      <c r="S3549" s="197" t="str">
        <f t="shared" si="1382"/>
        <v/>
      </c>
    </row>
    <row r="3550" spans="1:19" ht="25.5" hidden="1">
      <c r="A3550" s="200">
        <v>92705</v>
      </c>
      <c r="B3550" s="205" t="s">
        <v>230</v>
      </c>
      <c r="C3550" s="127" t="s">
        <v>3868</v>
      </c>
      <c r="D3550" s="121" t="s">
        <v>274</v>
      </c>
      <c r="E3550" s="122">
        <v>31.62</v>
      </c>
      <c r="F3550" s="123">
        <f t="shared" si="1375"/>
        <v>38.119999999999997</v>
      </c>
      <c r="G3550" s="206"/>
      <c r="H3550" s="183"/>
      <c r="I3550" s="182">
        <f t="shared" si="1376"/>
        <v>0</v>
      </c>
      <c r="J3550" s="182">
        <f t="shared" si="1377"/>
        <v>0</v>
      </c>
      <c r="K3550" s="179"/>
      <c r="L3550" s="183">
        <f t="shared" si="1378"/>
        <v>0</v>
      </c>
      <c r="M3550" s="183">
        <f t="shared" si="1378"/>
        <v>0</v>
      </c>
      <c r="N3550" s="184">
        <f t="shared" si="1379"/>
        <v>0</v>
      </c>
      <c r="O3550" s="184">
        <f t="shared" si="1380"/>
        <v>0</v>
      </c>
      <c r="P3550" s="181"/>
      <c r="Q3550" s="199"/>
      <c r="R3550" s="197" t="str">
        <f t="shared" si="1381"/>
        <v/>
      </c>
      <c r="S3550" s="197" t="str">
        <f t="shared" si="1382"/>
        <v/>
      </c>
    </row>
    <row r="3551" spans="1:19" ht="25.5" hidden="1">
      <c r="A3551" s="200">
        <v>92706</v>
      </c>
      <c r="B3551" s="205" t="s">
        <v>230</v>
      </c>
      <c r="C3551" s="127" t="s">
        <v>3869</v>
      </c>
      <c r="D3551" s="121" t="s">
        <v>274</v>
      </c>
      <c r="E3551" s="122">
        <v>51.22</v>
      </c>
      <c r="F3551" s="123">
        <f t="shared" si="1375"/>
        <v>61.75</v>
      </c>
      <c r="G3551" s="206"/>
      <c r="H3551" s="183"/>
      <c r="I3551" s="182">
        <f t="shared" si="1376"/>
        <v>0</v>
      </c>
      <c r="J3551" s="182">
        <f t="shared" si="1377"/>
        <v>0</v>
      </c>
      <c r="K3551" s="179"/>
      <c r="L3551" s="183">
        <f t="shared" si="1378"/>
        <v>0</v>
      </c>
      <c r="M3551" s="183">
        <f t="shared" si="1378"/>
        <v>0</v>
      </c>
      <c r="N3551" s="184">
        <f t="shared" si="1379"/>
        <v>0</v>
      </c>
      <c r="O3551" s="184">
        <f t="shared" si="1380"/>
        <v>0</v>
      </c>
      <c r="P3551" s="181"/>
      <c r="Q3551" s="199"/>
      <c r="R3551" s="197" t="str">
        <f t="shared" si="1381"/>
        <v/>
      </c>
      <c r="S3551" s="197" t="str">
        <f t="shared" si="1382"/>
        <v/>
      </c>
    </row>
    <row r="3552" spans="1:19" ht="25.5" hidden="1">
      <c r="A3552" s="200">
        <v>92889</v>
      </c>
      <c r="B3552" s="205" t="s">
        <v>230</v>
      </c>
      <c r="C3552" s="127" t="s">
        <v>3870</v>
      </c>
      <c r="D3552" s="121" t="s">
        <v>274</v>
      </c>
      <c r="E3552" s="122">
        <v>88.07</v>
      </c>
      <c r="F3552" s="123">
        <f t="shared" si="1375"/>
        <v>106.18</v>
      </c>
      <c r="G3552" s="206"/>
      <c r="H3552" s="183"/>
      <c r="I3552" s="182">
        <f t="shared" si="1376"/>
        <v>0</v>
      </c>
      <c r="J3552" s="182">
        <f t="shared" si="1377"/>
        <v>0</v>
      </c>
      <c r="K3552" s="179"/>
      <c r="L3552" s="183">
        <f t="shared" si="1378"/>
        <v>0</v>
      </c>
      <c r="M3552" s="183">
        <f t="shared" si="1378"/>
        <v>0</v>
      </c>
      <c r="N3552" s="184">
        <f t="shared" si="1379"/>
        <v>0</v>
      </c>
      <c r="O3552" s="184">
        <f t="shared" si="1380"/>
        <v>0</v>
      </c>
      <c r="P3552" s="181"/>
      <c r="Q3552" s="199"/>
      <c r="R3552" s="197" t="str">
        <f t="shared" si="1381"/>
        <v/>
      </c>
      <c r="S3552" s="197" t="str">
        <f t="shared" si="1382"/>
        <v/>
      </c>
    </row>
    <row r="3553" spans="1:19" ht="25.5" hidden="1">
      <c r="A3553" s="200">
        <v>92890</v>
      </c>
      <c r="B3553" s="205" t="s">
        <v>230</v>
      </c>
      <c r="C3553" s="127" t="s">
        <v>3871</v>
      </c>
      <c r="D3553" s="121" t="s">
        <v>274</v>
      </c>
      <c r="E3553" s="122">
        <v>131.31</v>
      </c>
      <c r="F3553" s="123">
        <f t="shared" si="1375"/>
        <v>158.31</v>
      </c>
      <c r="G3553" s="206"/>
      <c r="H3553" s="183"/>
      <c r="I3553" s="182">
        <f t="shared" si="1376"/>
        <v>0</v>
      </c>
      <c r="J3553" s="182">
        <f t="shared" si="1377"/>
        <v>0</v>
      </c>
      <c r="K3553" s="179"/>
      <c r="L3553" s="183">
        <f t="shared" si="1378"/>
        <v>0</v>
      </c>
      <c r="M3553" s="183">
        <f t="shared" si="1378"/>
        <v>0</v>
      </c>
      <c r="N3553" s="184">
        <f t="shared" si="1379"/>
        <v>0</v>
      </c>
      <c r="O3553" s="184">
        <f t="shared" si="1380"/>
        <v>0</v>
      </c>
      <c r="P3553" s="181"/>
      <c r="Q3553" s="199"/>
      <c r="R3553" s="197" t="str">
        <f t="shared" si="1381"/>
        <v/>
      </c>
      <c r="S3553" s="197" t="str">
        <f t="shared" si="1382"/>
        <v/>
      </c>
    </row>
    <row r="3554" spans="1:19" ht="25.5" hidden="1">
      <c r="A3554" s="200">
        <v>92891</v>
      </c>
      <c r="B3554" s="205" t="s">
        <v>230</v>
      </c>
      <c r="C3554" s="127" t="s">
        <v>3872</v>
      </c>
      <c r="D3554" s="121" t="s">
        <v>274</v>
      </c>
      <c r="E3554" s="122">
        <v>190.37</v>
      </c>
      <c r="F3554" s="123">
        <f t="shared" si="1375"/>
        <v>229.51</v>
      </c>
      <c r="G3554" s="206"/>
      <c r="H3554" s="183"/>
      <c r="I3554" s="182">
        <f t="shared" si="1376"/>
        <v>0</v>
      </c>
      <c r="J3554" s="182">
        <f t="shared" si="1377"/>
        <v>0</v>
      </c>
      <c r="K3554" s="179"/>
      <c r="L3554" s="183">
        <f t="shared" si="1378"/>
        <v>0</v>
      </c>
      <c r="M3554" s="183">
        <f t="shared" si="1378"/>
        <v>0</v>
      </c>
      <c r="N3554" s="184">
        <f t="shared" si="1379"/>
        <v>0</v>
      </c>
      <c r="O3554" s="184">
        <f t="shared" si="1380"/>
        <v>0</v>
      </c>
      <c r="P3554" s="181"/>
      <c r="Q3554" s="199"/>
      <c r="R3554" s="197" t="str">
        <f t="shared" si="1381"/>
        <v/>
      </c>
      <c r="S3554" s="197" t="str">
        <f t="shared" si="1382"/>
        <v/>
      </c>
    </row>
    <row r="3555" spans="1:19" ht="25.5" hidden="1">
      <c r="A3555" s="200">
        <v>92904</v>
      </c>
      <c r="B3555" s="205" t="s">
        <v>230</v>
      </c>
      <c r="C3555" s="127" t="s">
        <v>3873</v>
      </c>
      <c r="D3555" s="121" t="s">
        <v>274</v>
      </c>
      <c r="E3555" s="122">
        <v>21.77</v>
      </c>
      <c r="F3555" s="123">
        <f t="shared" si="1375"/>
        <v>26.25</v>
      </c>
      <c r="G3555" s="206"/>
      <c r="H3555" s="183"/>
      <c r="I3555" s="182">
        <f t="shared" si="1376"/>
        <v>0</v>
      </c>
      <c r="J3555" s="182">
        <f t="shared" si="1377"/>
        <v>0</v>
      </c>
      <c r="K3555" s="179"/>
      <c r="L3555" s="183">
        <f t="shared" si="1378"/>
        <v>0</v>
      </c>
      <c r="M3555" s="183">
        <f t="shared" si="1378"/>
        <v>0</v>
      </c>
      <c r="N3555" s="184">
        <f t="shared" si="1379"/>
        <v>0</v>
      </c>
      <c r="O3555" s="184">
        <f t="shared" si="1380"/>
        <v>0</v>
      </c>
      <c r="P3555" s="181"/>
      <c r="Q3555" s="199"/>
      <c r="R3555" s="197" t="str">
        <f t="shared" si="1381"/>
        <v/>
      </c>
      <c r="S3555" s="197" t="str">
        <f t="shared" si="1382"/>
        <v/>
      </c>
    </row>
    <row r="3556" spans="1:19" ht="25.5" hidden="1">
      <c r="A3556" s="200">
        <v>92905</v>
      </c>
      <c r="B3556" s="205" t="s">
        <v>230</v>
      </c>
      <c r="C3556" s="127" t="s">
        <v>3874</v>
      </c>
      <c r="D3556" s="121" t="s">
        <v>274</v>
      </c>
      <c r="E3556" s="122">
        <v>31.5</v>
      </c>
      <c r="F3556" s="123">
        <f t="shared" si="1375"/>
        <v>37.979999999999997</v>
      </c>
      <c r="G3556" s="206"/>
      <c r="H3556" s="183"/>
      <c r="I3556" s="182">
        <f t="shared" si="1376"/>
        <v>0</v>
      </c>
      <c r="J3556" s="182">
        <f t="shared" si="1377"/>
        <v>0</v>
      </c>
      <c r="K3556" s="179"/>
      <c r="L3556" s="183">
        <f t="shared" si="1378"/>
        <v>0</v>
      </c>
      <c r="M3556" s="183">
        <f t="shared" si="1378"/>
        <v>0</v>
      </c>
      <c r="N3556" s="184">
        <f t="shared" si="1379"/>
        <v>0</v>
      </c>
      <c r="O3556" s="184">
        <f t="shared" si="1380"/>
        <v>0</v>
      </c>
      <c r="P3556" s="181"/>
      <c r="Q3556" s="199"/>
      <c r="R3556" s="197" t="str">
        <f t="shared" si="1381"/>
        <v/>
      </c>
      <c r="S3556" s="197" t="str">
        <f t="shared" si="1382"/>
        <v/>
      </c>
    </row>
    <row r="3557" spans="1:19" ht="25.5" hidden="1">
      <c r="A3557" s="200">
        <v>92906</v>
      </c>
      <c r="B3557" s="205" t="s">
        <v>230</v>
      </c>
      <c r="C3557" s="127" t="s">
        <v>3875</v>
      </c>
      <c r="D3557" s="121" t="s">
        <v>274</v>
      </c>
      <c r="E3557" s="122">
        <v>39.409999999999997</v>
      </c>
      <c r="F3557" s="123">
        <f t="shared" si="1375"/>
        <v>47.51</v>
      </c>
      <c r="G3557" s="206"/>
      <c r="H3557" s="183"/>
      <c r="I3557" s="182">
        <f t="shared" si="1376"/>
        <v>0</v>
      </c>
      <c r="J3557" s="182">
        <f t="shared" si="1377"/>
        <v>0</v>
      </c>
      <c r="K3557" s="179"/>
      <c r="L3557" s="183">
        <f t="shared" si="1378"/>
        <v>0</v>
      </c>
      <c r="M3557" s="183">
        <f t="shared" si="1378"/>
        <v>0</v>
      </c>
      <c r="N3557" s="184">
        <f t="shared" si="1379"/>
        <v>0</v>
      </c>
      <c r="O3557" s="184">
        <f t="shared" si="1380"/>
        <v>0</v>
      </c>
      <c r="P3557" s="181"/>
      <c r="Q3557" s="199"/>
      <c r="R3557" s="197" t="str">
        <f t="shared" si="1381"/>
        <v/>
      </c>
      <c r="S3557" s="197" t="str">
        <f t="shared" si="1382"/>
        <v/>
      </c>
    </row>
    <row r="3558" spans="1:19" ht="25.5" hidden="1">
      <c r="A3558" s="200">
        <v>92907</v>
      </c>
      <c r="B3558" s="205" t="s">
        <v>230</v>
      </c>
      <c r="C3558" s="127" t="s">
        <v>3876</v>
      </c>
      <c r="D3558" s="121" t="s">
        <v>274</v>
      </c>
      <c r="E3558" s="122">
        <v>49.5</v>
      </c>
      <c r="F3558" s="123">
        <f t="shared" si="1375"/>
        <v>59.68</v>
      </c>
      <c r="G3558" s="206"/>
      <c r="H3558" s="183"/>
      <c r="I3558" s="182">
        <f t="shared" si="1376"/>
        <v>0</v>
      </c>
      <c r="J3558" s="182">
        <f t="shared" si="1377"/>
        <v>0</v>
      </c>
      <c r="K3558" s="179"/>
      <c r="L3558" s="183">
        <f t="shared" si="1378"/>
        <v>0</v>
      </c>
      <c r="M3558" s="183">
        <f t="shared" si="1378"/>
        <v>0</v>
      </c>
      <c r="N3558" s="184">
        <f t="shared" si="1379"/>
        <v>0</v>
      </c>
      <c r="O3558" s="184">
        <f t="shared" si="1380"/>
        <v>0</v>
      </c>
      <c r="P3558" s="181"/>
      <c r="Q3558" s="199"/>
      <c r="R3558" s="197" t="str">
        <f t="shared" si="1381"/>
        <v/>
      </c>
      <c r="S3558" s="197" t="str">
        <f t="shared" si="1382"/>
        <v/>
      </c>
    </row>
    <row r="3559" spans="1:19" ht="25.5" hidden="1">
      <c r="A3559" s="200">
        <v>92908</v>
      </c>
      <c r="B3559" s="205" t="s">
        <v>230</v>
      </c>
      <c r="C3559" s="127" t="s">
        <v>3877</v>
      </c>
      <c r="D3559" s="121" t="s">
        <v>274</v>
      </c>
      <c r="E3559" s="122">
        <v>49.5</v>
      </c>
      <c r="F3559" s="123">
        <f t="shared" si="1375"/>
        <v>59.68</v>
      </c>
      <c r="G3559" s="206"/>
      <c r="H3559" s="183"/>
      <c r="I3559" s="182">
        <f t="shared" si="1376"/>
        <v>0</v>
      </c>
      <c r="J3559" s="182">
        <f t="shared" si="1377"/>
        <v>0</v>
      </c>
      <c r="K3559" s="179"/>
      <c r="L3559" s="183">
        <f t="shared" si="1378"/>
        <v>0</v>
      </c>
      <c r="M3559" s="183">
        <f t="shared" si="1378"/>
        <v>0</v>
      </c>
      <c r="N3559" s="184">
        <f t="shared" si="1379"/>
        <v>0</v>
      </c>
      <c r="O3559" s="184">
        <f t="shared" si="1380"/>
        <v>0</v>
      </c>
      <c r="P3559" s="181"/>
      <c r="Q3559" s="199"/>
      <c r="R3559" s="197" t="str">
        <f t="shared" si="1381"/>
        <v/>
      </c>
      <c r="S3559" s="197" t="str">
        <f t="shared" si="1382"/>
        <v/>
      </c>
    </row>
    <row r="3560" spans="1:19" ht="25.5" hidden="1">
      <c r="A3560" s="200">
        <v>92909</v>
      </c>
      <c r="B3560" s="205" t="s">
        <v>230</v>
      </c>
      <c r="C3560" s="127" t="s">
        <v>3878</v>
      </c>
      <c r="D3560" s="121" t="s">
        <v>274</v>
      </c>
      <c r="E3560" s="122">
        <v>49.5</v>
      </c>
      <c r="F3560" s="123">
        <f t="shared" si="1375"/>
        <v>59.68</v>
      </c>
      <c r="G3560" s="206"/>
      <c r="H3560" s="183"/>
      <c r="I3560" s="182">
        <f t="shared" si="1376"/>
        <v>0</v>
      </c>
      <c r="J3560" s="182">
        <f t="shared" si="1377"/>
        <v>0</v>
      </c>
      <c r="K3560" s="179"/>
      <c r="L3560" s="183">
        <f t="shared" si="1378"/>
        <v>0</v>
      </c>
      <c r="M3560" s="183">
        <f t="shared" si="1378"/>
        <v>0</v>
      </c>
      <c r="N3560" s="184">
        <f t="shared" si="1379"/>
        <v>0</v>
      </c>
      <c r="O3560" s="184">
        <f t="shared" si="1380"/>
        <v>0</v>
      </c>
      <c r="P3560" s="181"/>
      <c r="Q3560" s="199"/>
      <c r="R3560" s="197" t="str">
        <f t="shared" si="1381"/>
        <v/>
      </c>
      <c r="S3560" s="197" t="str">
        <f t="shared" si="1382"/>
        <v/>
      </c>
    </row>
    <row r="3561" spans="1:19" ht="25.5" hidden="1">
      <c r="A3561" s="200">
        <v>92910</v>
      </c>
      <c r="B3561" s="205" t="s">
        <v>230</v>
      </c>
      <c r="C3561" s="127" t="s">
        <v>3879</v>
      </c>
      <c r="D3561" s="121" t="s">
        <v>274</v>
      </c>
      <c r="E3561" s="122">
        <v>69.88</v>
      </c>
      <c r="F3561" s="123">
        <f t="shared" si="1375"/>
        <v>84.25</v>
      </c>
      <c r="G3561" s="206"/>
      <c r="H3561" s="183"/>
      <c r="I3561" s="182">
        <f t="shared" si="1376"/>
        <v>0</v>
      </c>
      <c r="J3561" s="182">
        <f t="shared" si="1377"/>
        <v>0</v>
      </c>
      <c r="K3561" s="179"/>
      <c r="L3561" s="183">
        <f t="shared" si="1378"/>
        <v>0</v>
      </c>
      <c r="M3561" s="183">
        <f t="shared" si="1378"/>
        <v>0</v>
      </c>
      <c r="N3561" s="184">
        <f t="shared" si="1379"/>
        <v>0</v>
      </c>
      <c r="O3561" s="184">
        <f t="shared" si="1380"/>
        <v>0</v>
      </c>
      <c r="P3561" s="181"/>
      <c r="Q3561" s="199"/>
      <c r="R3561" s="197" t="str">
        <f t="shared" si="1381"/>
        <v/>
      </c>
      <c r="S3561" s="197" t="str">
        <f t="shared" si="1382"/>
        <v/>
      </c>
    </row>
    <row r="3562" spans="1:19" ht="25.5" hidden="1">
      <c r="A3562" s="200">
        <v>92911</v>
      </c>
      <c r="B3562" s="205" t="s">
        <v>230</v>
      </c>
      <c r="C3562" s="127" t="s">
        <v>3880</v>
      </c>
      <c r="D3562" s="121" t="s">
        <v>274</v>
      </c>
      <c r="E3562" s="122">
        <v>69.88</v>
      </c>
      <c r="F3562" s="123">
        <f t="shared" si="1375"/>
        <v>84.25</v>
      </c>
      <c r="G3562" s="206"/>
      <c r="H3562" s="183"/>
      <c r="I3562" s="182">
        <f t="shared" si="1376"/>
        <v>0</v>
      </c>
      <c r="J3562" s="182">
        <f t="shared" si="1377"/>
        <v>0</v>
      </c>
      <c r="K3562" s="179"/>
      <c r="L3562" s="183">
        <f t="shared" si="1378"/>
        <v>0</v>
      </c>
      <c r="M3562" s="183">
        <f t="shared" si="1378"/>
        <v>0</v>
      </c>
      <c r="N3562" s="184">
        <f t="shared" si="1379"/>
        <v>0</v>
      </c>
      <c r="O3562" s="184">
        <f t="shared" si="1380"/>
        <v>0</v>
      </c>
      <c r="P3562" s="181"/>
      <c r="Q3562" s="199"/>
      <c r="R3562" s="197" t="str">
        <f t="shared" si="1381"/>
        <v/>
      </c>
      <c r="S3562" s="197" t="str">
        <f t="shared" si="1382"/>
        <v/>
      </c>
    </row>
    <row r="3563" spans="1:19" ht="25.5" hidden="1">
      <c r="A3563" s="200">
        <v>92912</v>
      </c>
      <c r="B3563" s="205" t="s">
        <v>230</v>
      </c>
      <c r="C3563" s="127" t="s">
        <v>3881</v>
      </c>
      <c r="D3563" s="121" t="s">
        <v>274</v>
      </c>
      <c r="E3563" s="122">
        <v>91.86</v>
      </c>
      <c r="F3563" s="123">
        <f t="shared" si="1375"/>
        <v>110.75</v>
      </c>
      <c r="G3563" s="206"/>
      <c r="H3563" s="183"/>
      <c r="I3563" s="182">
        <f t="shared" si="1376"/>
        <v>0</v>
      </c>
      <c r="J3563" s="182">
        <f t="shared" si="1377"/>
        <v>0</v>
      </c>
      <c r="K3563" s="179"/>
      <c r="L3563" s="183">
        <f t="shared" si="1378"/>
        <v>0</v>
      </c>
      <c r="M3563" s="183">
        <f t="shared" si="1378"/>
        <v>0</v>
      </c>
      <c r="N3563" s="184">
        <f t="shared" si="1379"/>
        <v>0</v>
      </c>
      <c r="O3563" s="184">
        <f t="shared" si="1380"/>
        <v>0</v>
      </c>
      <c r="P3563" s="181"/>
      <c r="Q3563" s="199"/>
      <c r="R3563" s="197" t="str">
        <f t="shared" si="1381"/>
        <v/>
      </c>
      <c r="S3563" s="197" t="str">
        <f t="shared" si="1382"/>
        <v/>
      </c>
    </row>
    <row r="3564" spans="1:19" ht="25.5" hidden="1">
      <c r="A3564" s="200">
        <v>92913</v>
      </c>
      <c r="B3564" s="205" t="s">
        <v>230</v>
      </c>
      <c r="C3564" s="127" t="s">
        <v>3882</v>
      </c>
      <c r="D3564" s="121" t="s">
        <v>274</v>
      </c>
      <c r="E3564" s="122">
        <v>94.13</v>
      </c>
      <c r="F3564" s="123">
        <f t="shared" si="1375"/>
        <v>113.48</v>
      </c>
      <c r="G3564" s="206"/>
      <c r="H3564" s="183"/>
      <c r="I3564" s="182">
        <f t="shared" si="1376"/>
        <v>0</v>
      </c>
      <c r="J3564" s="182">
        <f t="shared" si="1377"/>
        <v>0</v>
      </c>
      <c r="K3564" s="179"/>
      <c r="L3564" s="183">
        <f t="shared" si="1378"/>
        <v>0</v>
      </c>
      <c r="M3564" s="183">
        <f t="shared" si="1378"/>
        <v>0</v>
      </c>
      <c r="N3564" s="184">
        <f t="shared" si="1379"/>
        <v>0</v>
      </c>
      <c r="O3564" s="184">
        <f t="shared" si="1380"/>
        <v>0</v>
      </c>
      <c r="P3564" s="181"/>
      <c r="Q3564" s="199"/>
      <c r="R3564" s="197" t="str">
        <f t="shared" si="1381"/>
        <v/>
      </c>
      <c r="S3564" s="197" t="str">
        <f t="shared" si="1382"/>
        <v/>
      </c>
    </row>
    <row r="3565" spans="1:19" ht="25.5" hidden="1">
      <c r="A3565" s="200">
        <v>92914</v>
      </c>
      <c r="B3565" s="205" t="s">
        <v>230</v>
      </c>
      <c r="C3565" s="127" t="s">
        <v>3883</v>
      </c>
      <c r="D3565" s="121" t="s">
        <v>274</v>
      </c>
      <c r="E3565" s="122">
        <v>94.13</v>
      </c>
      <c r="F3565" s="123">
        <f t="shared" si="1375"/>
        <v>113.48</v>
      </c>
      <c r="G3565" s="206"/>
      <c r="H3565" s="183"/>
      <c r="I3565" s="182">
        <f t="shared" si="1376"/>
        <v>0</v>
      </c>
      <c r="J3565" s="182">
        <f t="shared" si="1377"/>
        <v>0</v>
      </c>
      <c r="K3565" s="179"/>
      <c r="L3565" s="183">
        <f t="shared" si="1378"/>
        <v>0</v>
      </c>
      <c r="M3565" s="183">
        <f t="shared" si="1378"/>
        <v>0</v>
      </c>
      <c r="N3565" s="184">
        <f t="shared" si="1379"/>
        <v>0</v>
      </c>
      <c r="O3565" s="184">
        <f t="shared" si="1380"/>
        <v>0</v>
      </c>
      <c r="P3565" s="181"/>
      <c r="Q3565" s="199"/>
      <c r="R3565" s="197" t="str">
        <f t="shared" si="1381"/>
        <v/>
      </c>
      <c r="S3565" s="197" t="str">
        <f t="shared" si="1382"/>
        <v/>
      </c>
    </row>
    <row r="3566" spans="1:19" ht="25.5" hidden="1">
      <c r="A3566" s="200">
        <v>92953</v>
      </c>
      <c r="B3566" s="205" t="s">
        <v>230</v>
      </c>
      <c r="C3566" s="127" t="s">
        <v>3884</v>
      </c>
      <c r="D3566" s="121" t="s">
        <v>274</v>
      </c>
      <c r="E3566" s="122">
        <v>17.64</v>
      </c>
      <c r="F3566" s="123">
        <f t="shared" si="1375"/>
        <v>21.27</v>
      </c>
      <c r="G3566" s="206"/>
      <c r="H3566" s="183"/>
      <c r="I3566" s="182">
        <f t="shared" si="1376"/>
        <v>0</v>
      </c>
      <c r="J3566" s="182">
        <f t="shared" si="1377"/>
        <v>0</v>
      </c>
      <c r="K3566" s="179"/>
      <c r="L3566" s="183">
        <f t="shared" si="1378"/>
        <v>0</v>
      </c>
      <c r="M3566" s="183">
        <f t="shared" si="1378"/>
        <v>0</v>
      </c>
      <c r="N3566" s="184">
        <f t="shared" si="1379"/>
        <v>0</v>
      </c>
      <c r="O3566" s="184">
        <f t="shared" si="1380"/>
        <v>0</v>
      </c>
      <c r="P3566" s="181"/>
      <c r="Q3566" s="199"/>
      <c r="R3566" s="197" t="str">
        <f t="shared" si="1381"/>
        <v/>
      </c>
      <c r="S3566" s="197" t="str">
        <f t="shared" si="1382"/>
        <v/>
      </c>
    </row>
    <row r="3567" spans="1:19" hidden="1">
      <c r="A3567" s="200" t="s">
        <v>3885</v>
      </c>
      <c r="B3567" s="205"/>
      <c r="C3567" s="127" t="s">
        <v>3886</v>
      </c>
      <c r="D3567" s="121"/>
      <c r="E3567" s="122"/>
      <c r="F3567" s="123"/>
      <c r="G3567" s="253"/>
      <c r="H3567" s="253"/>
      <c r="I3567" s="254"/>
      <c r="J3567" s="255"/>
      <c r="K3567" s="179"/>
      <c r="L3567" s="253"/>
      <c r="M3567" s="253"/>
      <c r="N3567" s="254"/>
      <c r="O3567" s="255"/>
      <c r="P3567" s="181"/>
      <c r="Q3567" s="198" t="str">
        <f>IF(OR(SUM(J3568:J3619)&gt;0,SUM(O3568:O3619)&gt;0),"xx","")</f>
        <v/>
      </c>
      <c r="R3567" s="197" t="str">
        <f t="shared" si="1381"/>
        <v/>
      </c>
      <c r="S3567" s="197" t="str">
        <f t="shared" si="1382"/>
        <v/>
      </c>
    </row>
    <row r="3568" spans="1:19" ht="25.5" hidden="1">
      <c r="A3568" s="200">
        <v>95696</v>
      </c>
      <c r="B3568" s="205" t="s">
        <v>230</v>
      </c>
      <c r="C3568" s="127" t="s">
        <v>3887</v>
      </c>
      <c r="D3568" s="121" t="s">
        <v>274</v>
      </c>
      <c r="E3568" s="122">
        <v>23.71</v>
      </c>
      <c r="F3568" s="123">
        <f t="shared" ref="F3568:F3619" si="1383">IF(E3568=0,0,ROUND(E3568*(1+E$10)*(1-E$11),2))</f>
        <v>28.58</v>
      </c>
      <c r="G3568" s="206"/>
      <c r="H3568" s="183"/>
      <c r="I3568" s="182">
        <f t="shared" ref="I3568:I3619" si="1384">IF(ISBLANK(E3568),0,ROUND(F3568*G3568,2))</f>
        <v>0</v>
      </c>
      <c r="J3568" s="182">
        <f t="shared" ref="J3568:J3619" si="1385">IF(ISBLANK(G3568),0,ROUND(G3568*H3568,2))</f>
        <v>0</v>
      </c>
      <c r="K3568" s="179"/>
      <c r="L3568" s="183">
        <f t="shared" ref="L3568:M3619" si="1386">G3568</f>
        <v>0</v>
      </c>
      <c r="M3568" s="183">
        <f t="shared" si="1386"/>
        <v>0</v>
      </c>
      <c r="N3568" s="184">
        <f t="shared" ref="N3568:N3619" si="1387">IF(ISBLANK(E3568),0,ROUND(F3568*L3568,2))</f>
        <v>0</v>
      </c>
      <c r="O3568" s="184">
        <f t="shared" ref="O3568:O3619" si="1388">IF(ISBLANK(L3568),0,ROUND(L3568*M3568,2))</f>
        <v>0</v>
      </c>
      <c r="P3568" s="181"/>
      <c r="Q3568" s="198"/>
      <c r="R3568" s="197" t="str">
        <f t="shared" si="1381"/>
        <v/>
      </c>
      <c r="S3568" s="197" t="str">
        <f t="shared" si="1382"/>
        <v/>
      </c>
    </row>
    <row r="3569" spans="1:19" ht="25.5" hidden="1">
      <c r="A3569" s="200">
        <v>92657</v>
      </c>
      <c r="B3569" s="205" t="s">
        <v>230</v>
      </c>
      <c r="C3569" s="127" t="s">
        <v>3888</v>
      </c>
      <c r="D3569" s="121" t="s">
        <v>274</v>
      </c>
      <c r="E3569" s="122">
        <v>19.04</v>
      </c>
      <c r="F3569" s="123">
        <f t="shared" si="1383"/>
        <v>22.95</v>
      </c>
      <c r="G3569" s="206"/>
      <c r="H3569" s="183"/>
      <c r="I3569" s="182">
        <f t="shared" si="1384"/>
        <v>0</v>
      </c>
      <c r="J3569" s="182">
        <f t="shared" si="1385"/>
        <v>0</v>
      </c>
      <c r="K3569" s="179"/>
      <c r="L3569" s="183">
        <f t="shared" si="1386"/>
        <v>0</v>
      </c>
      <c r="M3569" s="183">
        <f t="shared" si="1386"/>
        <v>0</v>
      </c>
      <c r="N3569" s="184">
        <f t="shared" si="1387"/>
        <v>0</v>
      </c>
      <c r="O3569" s="184">
        <f t="shared" si="1388"/>
        <v>0</v>
      </c>
      <c r="P3569" s="181"/>
      <c r="Q3569" s="198"/>
      <c r="R3569" s="197" t="str">
        <f t="shared" si="1381"/>
        <v/>
      </c>
      <c r="S3569" s="197" t="str">
        <f t="shared" si="1382"/>
        <v/>
      </c>
    </row>
    <row r="3570" spans="1:19" ht="25.5" hidden="1">
      <c r="A3570" s="200">
        <v>92658</v>
      </c>
      <c r="B3570" s="205" t="s">
        <v>230</v>
      </c>
      <c r="C3570" s="127" t="s">
        <v>3889</v>
      </c>
      <c r="D3570" s="121" t="s">
        <v>274</v>
      </c>
      <c r="E3570" s="122">
        <v>20.170000000000002</v>
      </c>
      <c r="F3570" s="123">
        <f t="shared" si="1383"/>
        <v>24.32</v>
      </c>
      <c r="G3570" s="206"/>
      <c r="H3570" s="183"/>
      <c r="I3570" s="182">
        <f t="shared" si="1384"/>
        <v>0</v>
      </c>
      <c r="J3570" s="182">
        <f t="shared" si="1385"/>
        <v>0</v>
      </c>
      <c r="K3570" s="179"/>
      <c r="L3570" s="183">
        <f t="shared" si="1386"/>
        <v>0</v>
      </c>
      <c r="M3570" s="183">
        <f t="shared" si="1386"/>
        <v>0</v>
      </c>
      <c r="N3570" s="184">
        <f t="shared" si="1387"/>
        <v>0</v>
      </c>
      <c r="O3570" s="184">
        <f t="shared" si="1388"/>
        <v>0</v>
      </c>
      <c r="P3570" s="181"/>
      <c r="Q3570" s="198"/>
      <c r="R3570" s="197" t="str">
        <f t="shared" si="1381"/>
        <v/>
      </c>
      <c r="S3570" s="197" t="str">
        <f t="shared" si="1382"/>
        <v/>
      </c>
    </row>
    <row r="3571" spans="1:19" ht="25.5" hidden="1">
      <c r="A3571" s="200">
        <v>92659</v>
      </c>
      <c r="B3571" s="205" t="s">
        <v>230</v>
      </c>
      <c r="C3571" s="127" t="s">
        <v>3890</v>
      </c>
      <c r="D3571" s="121" t="s">
        <v>274</v>
      </c>
      <c r="E3571" s="122">
        <v>23.12</v>
      </c>
      <c r="F3571" s="123">
        <f t="shared" si="1383"/>
        <v>27.87</v>
      </c>
      <c r="G3571" s="206"/>
      <c r="H3571" s="183"/>
      <c r="I3571" s="182">
        <f t="shared" si="1384"/>
        <v>0</v>
      </c>
      <c r="J3571" s="182">
        <f t="shared" si="1385"/>
        <v>0</v>
      </c>
      <c r="K3571" s="179"/>
      <c r="L3571" s="183">
        <f t="shared" si="1386"/>
        <v>0</v>
      </c>
      <c r="M3571" s="183">
        <f t="shared" si="1386"/>
        <v>0</v>
      </c>
      <c r="N3571" s="184">
        <f t="shared" si="1387"/>
        <v>0</v>
      </c>
      <c r="O3571" s="184">
        <f t="shared" si="1388"/>
        <v>0</v>
      </c>
      <c r="P3571" s="181"/>
      <c r="Q3571" s="198"/>
      <c r="R3571" s="197" t="str">
        <f t="shared" si="1381"/>
        <v/>
      </c>
      <c r="S3571" s="197" t="str">
        <f t="shared" si="1382"/>
        <v/>
      </c>
    </row>
    <row r="3572" spans="1:19" ht="25.5" hidden="1">
      <c r="A3572" s="200">
        <v>92660</v>
      </c>
      <c r="B3572" s="205" t="s">
        <v>230</v>
      </c>
      <c r="C3572" s="127" t="s">
        <v>3891</v>
      </c>
      <c r="D3572" s="121" t="s">
        <v>274</v>
      </c>
      <c r="E3572" s="122">
        <v>24.17</v>
      </c>
      <c r="F3572" s="123">
        <f t="shared" si="1383"/>
        <v>29.14</v>
      </c>
      <c r="G3572" s="206"/>
      <c r="H3572" s="183"/>
      <c r="I3572" s="182">
        <f t="shared" si="1384"/>
        <v>0</v>
      </c>
      <c r="J3572" s="182">
        <f t="shared" si="1385"/>
        <v>0</v>
      </c>
      <c r="K3572" s="179"/>
      <c r="L3572" s="183">
        <f t="shared" si="1386"/>
        <v>0</v>
      </c>
      <c r="M3572" s="183">
        <f t="shared" si="1386"/>
        <v>0</v>
      </c>
      <c r="N3572" s="184">
        <f t="shared" si="1387"/>
        <v>0</v>
      </c>
      <c r="O3572" s="184">
        <f t="shared" si="1388"/>
        <v>0</v>
      </c>
      <c r="P3572" s="181"/>
      <c r="Q3572" s="198"/>
      <c r="R3572" s="197" t="str">
        <f t="shared" si="1381"/>
        <v/>
      </c>
      <c r="S3572" s="197" t="str">
        <f t="shared" si="1382"/>
        <v/>
      </c>
    </row>
    <row r="3573" spans="1:19" ht="25.5" hidden="1">
      <c r="A3573" s="200">
        <v>92661</v>
      </c>
      <c r="B3573" s="205" t="s">
        <v>230</v>
      </c>
      <c r="C3573" s="127" t="s">
        <v>3892</v>
      </c>
      <c r="D3573" s="121" t="s">
        <v>274</v>
      </c>
      <c r="E3573" s="122">
        <v>27.35</v>
      </c>
      <c r="F3573" s="123">
        <f t="shared" si="1383"/>
        <v>32.97</v>
      </c>
      <c r="G3573" s="206"/>
      <c r="H3573" s="183"/>
      <c r="I3573" s="182">
        <f t="shared" si="1384"/>
        <v>0</v>
      </c>
      <c r="J3573" s="182">
        <f t="shared" si="1385"/>
        <v>0</v>
      </c>
      <c r="K3573" s="179"/>
      <c r="L3573" s="183">
        <f t="shared" si="1386"/>
        <v>0</v>
      </c>
      <c r="M3573" s="183">
        <f t="shared" si="1386"/>
        <v>0</v>
      </c>
      <c r="N3573" s="184">
        <f t="shared" si="1387"/>
        <v>0</v>
      </c>
      <c r="O3573" s="184">
        <f t="shared" si="1388"/>
        <v>0</v>
      </c>
      <c r="P3573" s="181"/>
      <c r="Q3573" s="198"/>
      <c r="R3573" s="197" t="str">
        <f t="shared" si="1381"/>
        <v/>
      </c>
      <c r="S3573" s="197" t="str">
        <f t="shared" si="1382"/>
        <v/>
      </c>
    </row>
    <row r="3574" spans="1:19" ht="25.5" hidden="1">
      <c r="A3574" s="200">
        <v>92662</v>
      </c>
      <c r="B3574" s="205" t="s">
        <v>230</v>
      </c>
      <c r="C3574" s="127" t="s">
        <v>3893</v>
      </c>
      <c r="D3574" s="121" t="s">
        <v>274</v>
      </c>
      <c r="E3574" s="122">
        <v>27.55</v>
      </c>
      <c r="F3574" s="123">
        <f t="shared" si="1383"/>
        <v>33.21</v>
      </c>
      <c r="G3574" s="206"/>
      <c r="H3574" s="183"/>
      <c r="I3574" s="182">
        <f t="shared" si="1384"/>
        <v>0</v>
      </c>
      <c r="J3574" s="182">
        <f t="shared" si="1385"/>
        <v>0</v>
      </c>
      <c r="K3574" s="179"/>
      <c r="L3574" s="183">
        <f t="shared" si="1386"/>
        <v>0</v>
      </c>
      <c r="M3574" s="183">
        <f t="shared" si="1386"/>
        <v>0</v>
      </c>
      <c r="N3574" s="184">
        <f t="shared" si="1387"/>
        <v>0</v>
      </c>
      <c r="O3574" s="184">
        <f t="shared" si="1388"/>
        <v>0</v>
      </c>
      <c r="P3574" s="181"/>
      <c r="Q3574" s="198"/>
      <c r="R3574" s="197" t="str">
        <f t="shared" si="1381"/>
        <v/>
      </c>
      <c r="S3574" s="197" t="str">
        <f t="shared" si="1382"/>
        <v/>
      </c>
    </row>
    <row r="3575" spans="1:19" ht="25.5" hidden="1">
      <c r="A3575" s="200">
        <v>92663</v>
      </c>
      <c r="B3575" s="205" t="s">
        <v>230</v>
      </c>
      <c r="C3575" s="127" t="s">
        <v>3894</v>
      </c>
      <c r="D3575" s="121" t="s">
        <v>274</v>
      </c>
      <c r="E3575" s="122">
        <v>36.11</v>
      </c>
      <c r="F3575" s="123">
        <f t="shared" si="1383"/>
        <v>43.53</v>
      </c>
      <c r="G3575" s="206"/>
      <c r="H3575" s="183"/>
      <c r="I3575" s="182">
        <f t="shared" si="1384"/>
        <v>0</v>
      </c>
      <c r="J3575" s="182">
        <f t="shared" si="1385"/>
        <v>0</v>
      </c>
      <c r="K3575" s="179"/>
      <c r="L3575" s="183">
        <f t="shared" si="1386"/>
        <v>0</v>
      </c>
      <c r="M3575" s="183">
        <f t="shared" si="1386"/>
        <v>0</v>
      </c>
      <c r="N3575" s="184">
        <f t="shared" si="1387"/>
        <v>0</v>
      </c>
      <c r="O3575" s="184">
        <f t="shared" si="1388"/>
        <v>0</v>
      </c>
      <c r="P3575" s="181"/>
      <c r="Q3575" s="198"/>
      <c r="R3575" s="197" t="str">
        <f t="shared" si="1381"/>
        <v/>
      </c>
      <c r="S3575" s="197" t="str">
        <f t="shared" si="1382"/>
        <v/>
      </c>
    </row>
    <row r="3576" spans="1:19" ht="25.5" hidden="1">
      <c r="A3576" s="200">
        <v>92664</v>
      </c>
      <c r="B3576" s="205" t="s">
        <v>230</v>
      </c>
      <c r="C3576" s="127" t="s">
        <v>3895</v>
      </c>
      <c r="D3576" s="121" t="s">
        <v>274</v>
      </c>
      <c r="E3576" s="122">
        <v>36.090000000000003</v>
      </c>
      <c r="F3576" s="123">
        <f t="shared" si="1383"/>
        <v>43.51</v>
      </c>
      <c r="G3576" s="206"/>
      <c r="H3576" s="183"/>
      <c r="I3576" s="182">
        <f t="shared" si="1384"/>
        <v>0</v>
      </c>
      <c r="J3576" s="182">
        <f t="shared" si="1385"/>
        <v>0</v>
      </c>
      <c r="K3576" s="179"/>
      <c r="L3576" s="183">
        <f t="shared" si="1386"/>
        <v>0</v>
      </c>
      <c r="M3576" s="183">
        <f t="shared" si="1386"/>
        <v>0</v>
      </c>
      <c r="N3576" s="184">
        <f t="shared" si="1387"/>
        <v>0</v>
      </c>
      <c r="O3576" s="184">
        <f t="shared" si="1388"/>
        <v>0</v>
      </c>
      <c r="P3576" s="181"/>
      <c r="Q3576" s="198"/>
      <c r="R3576" s="197" t="str">
        <f t="shared" si="1381"/>
        <v/>
      </c>
      <c r="S3576" s="197" t="str">
        <f t="shared" si="1382"/>
        <v/>
      </c>
    </row>
    <row r="3577" spans="1:19" ht="25.5" hidden="1">
      <c r="A3577" s="200">
        <v>92665</v>
      </c>
      <c r="B3577" s="205" t="s">
        <v>230</v>
      </c>
      <c r="C3577" s="127" t="s">
        <v>3896</v>
      </c>
      <c r="D3577" s="121" t="s">
        <v>274</v>
      </c>
      <c r="E3577" s="122">
        <v>49.06</v>
      </c>
      <c r="F3577" s="123">
        <f t="shared" si="1383"/>
        <v>59.15</v>
      </c>
      <c r="G3577" s="206"/>
      <c r="H3577" s="183"/>
      <c r="I3577" s="182">
        <f t="shared" si="1384"/>
        <v>0</v>
      </c>
      <c r="J3577" s="182">
        <f t="shared" si="1385"/>
        <v>0</v>
      </c>
      <c r="K3577" s="179"/>
      <c r="L3577" s="183">
        <f t="shared" si="1386"/>
        <v>0</v>
      </c>
      <c r="M3577" s="183">
        <f t="shared" si="1386"/>
        <v>0</v>
      </c>
      <c r="N3577" s="184">
        <f t="shared" si="1387"/>
        <v>0</v>
      </c>
      <c r="O3577" s="184">
        <f t="shared" si="1388"/>
        <v>0</v>
      </c>
      <c r="P3577" s="181"/>
      <c r="Q3577" s="198"/>
      <c r="R3577" s="197" t="str">
        <f t="shared" si="1381"/>
        <v/>
      </c>
      <c r="S3577" s="197" t="str">
        <f t="shared" si="1382"/>
        <v/>
      </c>
    </row>
    <row r="3578" spans="1:19" ht="25.5" hidden="1">
      <c r="A3578" s="200">
        <v>92666</v>
      </c>
      <c r="B3578" s="205" t="s">
        <v>230</v>
      </c>
      <c r="C3578" s="127" t="s">
        <v>3897</v>
      </c>
      <c r="D3578" s="121" t="s">
        <v>274</v>
      </c>
      <c r="E3578" s="122">
        <v>55.37</v>
      </c>
      <c r="F3578" s="123">
        <f t="shared" si="1383"/>
        <v>66.75</v>
      </c>
      <c r="G3578" s="206"/>
      <c r="H3578" s="183"/>
      <c r="I3578" s="182">
        <f t="shared" si="1384"/>
        <v>0</v>
      </c>
      <c r="J3578" s="182">
        <f t="shared" si="1385"/>
        <v>0</v>
      </c>
      <c r="K3578" s="179"/>
      <c r="L3578" s="183">
        <f t="shared" si="1386"/>
        <v>0</v>
      </c>
      <c r="M3578" s="183">
        <f t="shared" si="1386"/>
        <v>0</v>
      </c>
      <c r="N3578" s="184">
        <f t="shared" si="1387"/>
        <v>0</v>
      </c>
      <c r="O3578" s="184">
        <f t="shared" si="1388"/>
        <v>0</v>
      </c>
      <c r="P3578" s="181"/>
      <c r="Q3578" s="198"/>
      <c r="R3578" s="197" t="str">
        <f t="shared" si="1381"/>
        <v/>
      </c>
      <c r="S3578" s="197" t="str">
        <f t="shared" si="1382"/>
        <v/>
      </c>
    </row>
    <row r="3579" spans="1:19" ht="25.5" hidden="1">
      <c r="A3579" s="200">
        <v>92667</v>
      </c>
      <c r="B3579" s="205" t="s">
        <v>230</v>
      </c>
      <c r="C3579" s="127" t="s">
        <v>3898</v>
      </c>
      <c r="D3579" s="121" t="s">
        <v>274</v>
      </c>
      <c r="E3579" s="122">
        <v>71.28</v>
      </c>
      <c r="F3579" s="123">
        <f t="shared" si="1383"/>
        <v>85.94</v>
      </c>
      <c r="G3579" s="206"/>
      <c r="H3579" s="183"/>
      <c r="I3579" s="182">
        <f t="shared" si="1384"/>
        <v>0</v>
      </c>
      <c r="J3579" s="182">
        <f t="shared" si="1385"/>
        <v>0</v>
      </c>
      <c r="K3579" s="179"/>
      <c r="L3579" s="183">
        <f t="shared" si="1386"/>
        <v>0</v>
      </c>
      <c r="M3579" s="183">
        <f t="shared" si="1386"/>
        <v>0</v>
      </c>
      <c r="N3579" s="184">
        <f t="shared" si="1387"/>
        <v>0</v>
      </c>
      <c r="O3579" s="184">
        <f t="shared" si="1388"/>
        <v>0</v>
      </c>
      <c r="P3579" s="181"/>
      <c r="Q3579" s="198"/>
      <c r="R3579" s="197" t="str">
        <f t="shared" si="1381"/>
        <v/>
      </c>
      <c r="S3579" s="197" t="str">
        <f t="shared" si="1382"/>
        <v/>
      </c>
    </row>
    <row r="3580" spans="1:19" ht="25.5" hidden="1">
      <c r="A3580" s="200">
        <v>92668</v>
      </c>
      <c r="B3580" s="205" t="s">
        <v>230</v>
      </c>
      <c r="C3580" s="127" t="s">
        <v>3899</v>
      </c>
      <c r="D3580" s="121" t="s">
        <v>274</v>
      </c>
      <c r="E3580" s="122">
        <v>76.89</v>
      </c>
      <c r="F3580" s="123">
        <f t="shared" si="1383"/>
        <v>92.7</v>
      </c>
      <c r="G3580" s="206"/>
      <c r="H3580" s="183"/>
      <c r="I3580" s="182">
        <f t="shared" si="1384"/>
        <v>0</v>
      </c>
      <c r="J3580" s="182">
        <f t="shared" si="1385"/>
        <v>0</v>
      </c>
      <c r="K3580" s="179"/>
      <c r="L3580" s="183">
        <f t="shared" si="1386"/>
        <v>0</v>
      </c>
      <c r="M3580" s="183">
        <f t="shared" si="1386"/>
        <v>0</v>
      </c>
      <c r="N3580" s="184">
        <f t="shared" si="1387"/>
        <v>0</v>
      </c>
      <c r="O3580" s="184">
        <f t="shared" si="1388"/>
        <v>0</v>
      </c>
      <c r="P3580" s="181"/>
      <c r="Q3580" s="198"/>
      <c r="R3580" s="197" t="str">
        <f t="shared" si="1381"/>
        <v/>
      </c>
      <c r="S3580" s="197" t="str">
        <f t="shared" si="1382"/>
        <v/>
      </c>
    </row>
    <row r="3581" spans="1:19" ht="25.5" hidden="1">
      <c r="A3581" s="200">
        <v>92669</v>
      </c>
      <c r="B3581" s="205" t="s">
        <v>230</v>
      </c>
      <c r="C3581" s="127" t="s">
        <v>3900</v>
      </c>
      <c r="D3581" s="121" t="s">
        <v>274</v>
      </c>
      <c r="E3581" s="122">
        <v>28.86</v>
      </c>
      <c r="F3581" s="123">
        <f t="shared" si="1383"/>
        <v>34.79</v>
      </c>
      <c r="G3581" s="206"/>
      <c r="H3581" s="183"/>
      <c r="I3581" s="182">
        <f t="shared" si="1384"/>
        <v>0</v>
      </c>
      <c r="J3581" s="182">
        <f t="shared" si="1385"/>
        <v>0</v>
      </c>
      <c r="K3581" s="179"/>
      <c r="L3581" s="183">
        <f t="shared" si="1386"/>
        <v>0</v>
      </c>
      <c r="M3581" s="183">
        <f t="shared" si="1386"/>
        <v>0</v>
      </c>
      <c r="N3581" s="184">
        <f t="shared" si="1387"/>
        <v>0</v>
      </c>
      <c r="O3581" s="184">
        <f t="shared" si="1388"/>
        <v>0</v>
      </c>
      <c r="P3581" s="181"/>
      <c r="Q3581" s="198"/>
      <c r="R3581" s="197" t="str">
        <f t="shared" si="1381"/>
        <v/>
      </c>
      <c r="S3581" s="197" t="str">
        <f t="shared" si="1382"/>
        <v/>
      </c>
    </row>
    <row r="3582" spans="1:19" ht="25.5" hidden="1">
      <c r="A3582" s="200">
        <v>92670</v>
      </c>
      <c r="B3582" s="205" t="s">
        <v>230</v>
      </c>
      <c r="C3582" s="127" t="s">
        <v>3901</v>
      </c>
      <c r="D3582" s="121" t="s">
        <v>274</v>
      </c>
      <c r="E3582" s="122">
        <v>27.36</v>
      </c>
      <c r="F3582" s="123">
        <f t="shared" si="1383"/>
        <v>32.99</v>
      </c>
      <c r="G3582" s="206"/>
      <c r="H3582" s="183"/>
      <c r="I3582" s="182">
        <f t="shared" si="1384"/>
        <v>0</v>
      </c>
      <c r="J3582" s="182">
        <f t="shared" si="1385"/>
        <v>0</v>
      </c>
      <c r="K3582" s="179"/>
      <c r="L3582" s="183">
        <f t="shared" si="1386"/>
        <v>0</v>
      </c>
      <c r="M3582" s="183">
        <f t="shared" si="1386"/>
        <v>0</v>
      </c>
      <c r="N3582" s="184">
        <f t="shared" si="1387"/>
        <v>0</v>
      </c>
      <c r="O3582" s="184">
        <f t="shared" si="1388"/>
        <v>0</v>
      </c>
      <c r="P3582" s="181"/>
      <c r="Q3582" s="198"/>
      <c r="R3582" s="197" t="str">
        <f t="shared" si="1381"/>
        <v/>
      </c>
      <c r="S3582" s="197" t="str">
        <f t="shared" si="1382"/>
        <v/>
      </c>
    </row>
    <row r="3583" spans="1:19" ht="25.5" hidden="1">
      <c r="A3583" s="200">
        <v>92671</v>
      </c>
      <c r="B3583" s="205" t="s">
        <v>230</v>
      </c>
      <c r="C3583" s="127" t="s">
        <v>3902</v>
      </c>
      <c r="D3583" s="121" t="s">
        <v>274</v>
      </c>
      <c r="E3583" s="122">
        <v>36.85</v>
      </c>
      <c r="F3583" s="123">
        <f t="shared" si="1383"/>
        <v>44.43</v>
      </c>
      <c r="G3583" s="206"/>
      <c r="H3583" s="183"/>
      <c r="I3583" s="182">
        <f t="shared" si="1384"/>
        <v>0</v>
      </c>
      <c r="J3583" s="182">
        <f t="shared" si="1385"/>
        <v>0</v>
      </c>
      <c r="K3583" s="179"/>
      <c r="L3583" s="183">
        <f t="shared" si="1386"/>
        <v>0</v>
      </c>
      <c r="M3583" s="183">
        <f t="shared" si="1386"/>
        <v>0</v>
      </c>
      <c r="N3583" s="184">
        <f t="shared" si="1387"/>
        <v>0</v>
      </c>
      <c r="O3583" s="184">
        <f t="shared" si="1388"/>
        <v>0</v>
      </c>
      <c r="P3583" s="181"/>
      <c r="Q3583" s="198"/>
      <c r="R3583" s="197" t="str">
        <f t="shared" si="1381"/>
        <v/>
      </c>
      <c r="S3583" s="197" t="str">
        <f t="shared" si="1382"/>
        <v/>
      </c>
    </row>
    <row r="3584" spans="1:19" ht="25.5" hidden="1">
      <c r="A3584" s="200">
        <v>92672</v>
      </c>
      <c r="B3584" s="205" t="s">
        <v>230</v>
      </c>
      <c r="C3584" s="127" t="s">
        <v>3903</v>
      </c>
      <c r="D3584" s="121" t="s">
        <v>274</v>
      </c>
      <c r="E3584" s="122">
        <v>33.86</v>
      </c>
      <c r="F3584" s="123">
        <f t="shared" si="1383"/>
        <v>40.82</v>
      </c>
      <c r="G3584" s="206"/>
      <c r="H3584" s="183"/>
      <c r="I3584" s="182">
        <f t="shared" si="1384"/>
        <v>0</v>
      </c>
      <c r="J3584" s="182">
        <f t="shared" si="1385"/>
        <v>0</v>
      </c>
      <c r="K3584" s="179"/>
      <c r="L3584" s="183">
        <f t="shared" si="1386"/>
        <v>0</v>
      </c>
      <c r="M3584" s="183">
        <f t="shared" si="1386"/>
        <v>0</v>
      </c>
      <c r="N3584" s="184">
        <f t="shared" si="1387"/>
        <v>0</v>
      </c>
      <c r="O3584" s="184">
        <f t="shared" si="1388"/>
        <v>0</v>
      </c>
      <c r="P3584" s="181"/>
      <c r="Q3584" s="198"/>
      <c r="R3584" s="197" t="str">
        <f t="shared" si="1381"/>
        <v/>
      </c>
      <c r="S3584" s="197" t="str">
        <f t="shared" si="1382"/>
        <v/>
      </c>
    </row>
    <row r="3585" spans="1:19" ht="25.5" hidden="1">
      <c r="A3585" s="200">
        <v>92673</v>
      </c>
      <c r="B3585" s="205" t="s">
        <v>230</v>
      </c>
      <c r="C3585" s="127" t="s">
        <v>3904</v>
      </c>
      <c r="D3585" s="121" t="s">
        <v>274</v>
      </c>
      <c r="E3585" s="122">
        <v>42.03</v>
      </c>
      <c r="F3585" s="123">
        <f t="shared" si="1383"/>
        <v>50.67</v>
      </c>
      <c r="G3585" s="206"/>
      <c r="H3585" s="183"/>
      <c r="I3585" s="182">
        <f t="shared" si="1384"/>
        <v>0</v>
      </c>
      <c r="J3585" s="182">
        <f t="shared" si="1385"/>
        <v>0</v>
      </c>
      <c r="K3585" s="179"/>
      <c r="L3585" s="183">
        <f t="shared" si="1386"/>
        <v>0</v>
      </c>
      <c r="M3585" s="183">
        <f t="shared" si="1386"/>
        <v>0</v>
      </c>
      <c r="N3585" s="184">
        <f t="shared" si="1387"/>
        <v>0</v>
      </c>
      <c r="O3585" s="184">
        <f t="shared" si="1388"/>
        <v>0</v>
      </c>
      <c r="P3585" s="181"/>
      <c r="Q3585" s="198"/>
      <c r="R3585" s="197" t="str">
        <f t="shared" si="1381"/>
        <v/>
      </c>
      <c r="S3585" s="197" t="str">
        <f t="shared" si="1382"/>
        <v/>
      </c>
    </row>
    <row r="3586" spans="1:19" ht="25.5" hidden="1">
      <c r="A3586" s="200">
        <v>92674</v>
      </c>
      <c r="B3586" s="205" t="s">
        <v>230</v>
      </c>
      <c r="C3586" s="127" t="s">
        <v>3905</v>
      </c>
      <c r="D3586" s="121" t="s">
        <v>274</v>
      </c>
      <c r="E3586" s="122">
        <v>39.96</v>
      </c>
      <c r="F3586" s="123">
        <f t="shared" si="1383"/>
        <v>48.18</v>
      </c>
      <c r="G3586" s="206"/>
      <c r="H3586" s="183"/>
      <c r="I3586" s="182">
        <f t="shared" si="1384"/>
        <v>0</v>
      </c>
      <c r="J3586" s="182">
        <f t="shared" si="1385"/>
        <v>0</v>
      </c>
      <c r="K3586" s="179"/>
      <c r="L3586" s="183">
        <f t="shared" si="1386"/>
        <v>0</v>
      </c>
      <c r="M3586" s="183">
        <f t="shared" si="1386"/>
        <v>0</v>
      </c>
      <c r="N3586" s="184">
        <f t="shared" si="1387"/>
        <v>0</v>
      </c>
      <c r="O3586" s="184">
        <f t="shared" si="1388"/>
        <v>0</v>
      </c>
      <c r="P3586" s="181"/>
      <c r="Q3586" s="198"/>
      <c r="R3586" s="197" t="str">
        <f t="shared" si="1381"/>
        <v/>
      </c>
      <c r="S3586" s="197" t="str">
        <f t="shared" si="1382"/>
        <v/>
      </c>
    </row>
    <row r="3587" spans="1:19" ht="25.5" hidden="1">
      <c r="A3587" s="200">
        <v>92675</v>
      </c>
      <c r="B3587" s="205" t="s">
        <v>230</v>
      </c>
      <c r="C3587" s="127" t="s">
        <v>3906</v>
      </c>
      <c r="D3587" s="121" t="s">
        <v>274</v>
      </c>
      <c r="E3587" s="122">
        <v>53.61</v>
      </c>
      <c r="F3587" s="123">
        <f t="shared" si="1383"/>
        <v>64.63</v>
      </c>
      <c r="G3587" s="206"/>
      <c r="H3587" s="183"/>
      <c r="I3587" s="182">
        <f t="shared" si="1384"/>
        <v>0</v>
      </c>
      <c r="J3587" s="182">
        <f t="shared" si="1385"/>
        <v>0</v>
      </c>
      <c r="K3587" s="179"/>
      <c r="L3587" s="183">
        <f t="shared" si="1386"/>
        <v>0</v>
      </c>
      <c r="M3587" s="183">
        <f t="shared" si="1386"/>
        <v>0</v>
      </c>
      <c r="N3587" s="184">
        <f t="shared" si="1387"/>
        <v>0</v>
      </c>
      <c r="O3587" s="184">
        <f t="shared" si="1388"/>
        <v>0</v>
      </c>
      <c r="P3587" s="181"/>
      <c r="Q3587" s="198"/>
      <c r="R3587" s="197" t="str">
        <f t="shared" si="1381"/>
        <v/>
      </c>
      <c r="S3587" s="197" t="str">
        <f t="shared" si="1382"/>
        <v/>
      </c>
    </row>
    <row r="3588" spans="1:19" ht="25.5" hidden="1">
      <c r="A3588" s="200">
        <v>92676</v>
      </c>
      <c r="B3588" s="205" t="s">
        <v>230</v>
      </c>
      <c r="C3588" s="127" t="s">
        <v>3907</v>
      </c>
      <c r="D3588" s="121" t="s">
        <v>274</v>
      </c>
      <c r="E3588" s="122">
        <v>52.21</v>
      </c>
      <c r="F3588" s="123">
        <f t="shared" si="1383"/>
        <v>62.94</v>
      </c>
      <c r="G3588" s="206"/>
      <c r="H3588" s="183"/>
      <c r="I3588" s="182">
        <f t="shared" si="1384"/>
        <v>0</v>
      </c>
      <c r="J3588" s="182">
        <f t="shared" si="1385"/>
        <v>0</v>
      </c>
      <c r="K3588" s="179"/>
      <c r="L3588" s="183">
        <f t="shared" si="1386"/>
        <v>0</v>
      </c>
      <c r="M3588" s="183">
        <f t="shared" si="1386"/>
        <v>0</v>
      </c>
      <c r="N3588" s="184">
        <f t="shared" si="1387"/>
        <v>0</v>
      </c>
      <c r="O3588" s="184">
        <f t="shared" si="1388"/>
        <v>0</v>
      </c>
      <c r="P3588" s="181"/>
      <c r="Q3588" s="198"/>
      <c r="R3588" s="197" t="str">
        <f t="shared" si="1381"/>
        <v/>
      </c>
      <c r="S3588" s="197" t="str">
        <f t="shared" si="1382"/>
        <v/>
      </c>
    </row>
    <row r="3589" spans="1:19" ht="25.5" hidden="1">
      <c r="A3589" s="200">
        <v>92677</v>
      </c>
      <c r="B3589" s="205" t="s">
        <v>230</v>
      </c>
      <c r="C3589" s="127" t="s">
        <v>3908</v>
      </c>
      <c r="D3589" s="121" t="s">
        <v>274</v>
      </c>
      <c r="E3589" s="122">
        <v>85.74</v>
      </c>
      <c r="F3589" s="123">
        <f t="shared" si="1383"/>
        <v>103.37</v>
      </c>
      <c r="G3589" s="206"/>
      <c r="H3589" s="183"/>
      <c r="I3589" s="182">
        <f t="shared" si="1384"/>
        <v>0</v>
      </c>
      <c r="J3589" s="182">
        <f t="shared" si="1385"/>
        <v>0</v>
      </c>
      <c r="K3589" s="179"/>
      <c r="L3589" s="183">
        <f t="shared" si="1386"/>
        <v>0</v>
      </c>
      <c r="M3589" s="183">
        <f t="shared" si="1386"/>
        <v>0</v>
      </c>
      <c r="N3589" s="184">
        <f t="shared" si="1387"/>
        <v>0</v>
      </c>
      <c r="O3589" s="184">
        <f t="shared" si="1388"/>
        <v>0</v>
      </c>
      <c r="P3589" s="181"/>
      <c r="Q3589" s="198"/>
      <c r="R3589" s="197" t="str">
        <f t="shared" si="1381"/>
        <v/>
      </c>
      <c r="S3589" s="197" t="str">
        <f t="shared" si="1382"/>
        <v/>
      </c>
    </row>
    <row r="3590" spans="1:19" ht="25.5" hidden="1">
      <c r="A3590" s="200">
        <v>92678</v>
      </c>
      <c r="B3590" s="205" t="s">
        <v>230</v>
      </c>
      <c r="C3590" s="127" t="s">
        <v>3909</v>
      </c>
      <c r="D3590" s="121" t="s">
        <v>274</v>
      </c>
      <c r="E3590" s="122">
        <v>79.569999999999993</v>
      </c>
      <c r="F3590" s="123">
        <f t="shared" si="1383"/>
        <v>95.93</v>
      </c>
      <c r="G3590" s="206"/>
      <c r="H3590" s="183"/>
      <c r="I3590" s="182">
        <f t="shared" si="1384"/>
        <v>0</v>
      </c>
      <c r="J3590" s="182">
        <f t="shared" si="1385"/>
        <v>0</v>
      </c>
      <c r="K3590" s="179"/>
      <c r="L3590" s="183">
        <f t="shared" si="1386"/>
        <v>0</v>
      </c>
      <c r="M3590" s="183">
        <f t="shared" si="1386"/>
        <v>0</v>
      </c>
      <c r="N3590" s="184">
        <f t="shared" si="1387"/>
        <v>0</v>
      </c>
      <c r="O3590" s="184">
        <f t="shared" si="1388"/>
        <v>0</v>
      </c>
      <c r="P3590" s="181"/>
      <c r="Q3590" s="198"/>
      <c r="R3590" s="197" t="str">
        <f t="shared" si="1381"/>
        <v/>
      </c>
      <c r="S3590" s="197" t="str">
        <f t="shared" si="1382"/>
        <v/>
      </c>
    </row>
    <row r="3591" spans="1:19" ht="25.5" hidden="1">
      <c r="A3591" s="200">
        <v>92679</v>
      </c>
      <c r="B3591" s="205" t="s">
        <v>230</v>
      </c>
      <c r="C3591" s="127" t="s">
        <v>3910</v>
      </c>
      <c r="D3591" s="121" t="s">
        <v>274</v>
      </c>
      <c r="E3591" s="122">
        <v>116.57</v>
      </c>
      <c r="F3591" s="123">
        <f t="shared" si="1383"/>
        <v>140.54</v>
      </c>
      <c r="G3591" s="206"/>
      <c r="H3591" s="183"/>
      <c r="I3591" s="182">
        <f t="shared" si="1384"/>
        <v>0</v>
      </c>
      <c r="J3591" s="182">
        <f t="shared" si="1385"/>
        <v>0</v>
      </c>
      <c r="K3591" s="179"/>
      <c r="L3591" s="183">
        <f t="shared" si="1386"/>
        <v>0</v>
      </c>
      <c r="M3591" s="183">
        <f t="shared" si="1386"/>
        <v>0</v>
      </c>
      <c r="N3591" s="184">
        <f t="shared" si="1387"/>
        <v>0</v>
      </c>
      <c r="O3591" s="184">
        <f t="shared" si="1388"/>
        <v>0</v>
      </c>
      <c r="P3591" s="181"/>
      <c r="Q3591" s="198"/>
      <c r="R3591" s="197" t="str">
        <f t="shared" si="1381"/>
        <v/>
      </c>
      <c r="S3591" s="197" t="str">
        <f t="shared" si="1382"/>
        <v/>
      </c>
    </row>
    <row r="3592" spans="1:19" ht="25.5" hidden="1">
      <c r="A3592" s="200">
        <v>92680</v>
      </c>
      <c r="B3592" s="205" t="s">
        <v>230</v>
      </c>
      <c r="C3592" s="127" t="s">
        <v>3911</v>
      </c>
      <c r="D3592" s="121" t="s">
        <v>274</v>
      </c>
      <c r="E3592" s="122">
        <v>104.67</v>
      </c>
      <c r="F3592" s="123">
        <f t="shared" si="1383"/>
        <v>126.19</v>
      </c>
      <c r="G3592" s="206"/>
      <c r="H3592" s="183"/>
      <c r="I3592" s="182">
        <f t="shared" si="1384"/>
        <v>0</v>
      </c>
      <c r="J3592" s="182">
        <f t="shared" si="1385"/>
        <v>0</v>
      </c>
      <c r="K3592" s="179"/>
      <c r="L3592" s="183">
        <f t="shared" si="1386"/>
        <v>0</v>
      </c>
      <c r="M3592" s="183">
        <f t="shared" si="1386"/>
        <v>0</v>
      </c>
      <c r="N3592" s="184">
        <f t="shared" si="1387"/>
        <v>0</v>
      </c>
      <c r="O3592" s="184">
        <f t="shared" si="1388"/>
        <v>0</v>
      </c>
      <c r="P3592" s="181"/>
      <c r="Q3592" s="198"/>
      <c r="R3592" s="197" t="str">
        <f t="shared" si="1381"/>
        <v/>
      </c>
      <c r="S3592" s="197" t="str">
        <f t="shared" si="1382"/>
        <v/>
      </c>
    </row>
    <row r="3593" spans="1:19" ht="25.5" hidden="1">
      <c r="A3593" s="200">
        <v>92681</v>
      </c>
      <c r="B3593" s="205" t="s">
        <v>230</v>
      </c>
      <c r="C3593" s="127" t="s">
        <v>3912</v>
      </c>
      <c r="D3593" s="121" t="s">
        <v>274</v>
      </c>
      <c r="E3593" s="122">
        <v>37.03</v>
      </c>
      <c r="F3593" s="123">
        <f t="shared" si="1383"/>
        <v>44.64</v>
      </c>
      <c r="G3593" s="206"/>
      <c r="H3593" s="183"/>
      <c r="I3593" s="182">
        <f t="shared" si="1384"/>
        <v>0</v>
      </c>
      <c r="J3593" s="182">
        <f t="shared" si="1385"/>
        <v>0</v>
      </c>
      <c r="K3593" s="179"/>
      <c r="L3593" s="183">
        <f t="shared" si="1386"/>
        <v>0</v>
      </c>
      <c r="M3593" s="183">
        <f t="shared" si="1386"/>
        <v>0</v>
      </c>
      <c r="N3593" s="184">
        <f t="shared" si="1387"/>
        <v>0</v>
      </c>
      <c r="O3593" s="184">
        <f t="shared" si="1388"/>
        <v>0</v>
      </c>
      <c r="P3593" s="181"/>
      <c r="Q3593" s="198"/>
      <c r="R3593" s="197" t="str">
        <f t="shared" si="1381"/>
        <v/>
      </c>
      <c r="S3593" s="197" t="str">
        <f t="shared" si="1382"/>
        <v/>
      </c>
    </row>
    <row r="3594" spans="1:19" ht="25.5" hidden="1">
      <c r="A3594" s="200">
        <v>92682</v>
      </c>
      <c r="B3594" s="205" t="s">
        <v>230</v>
      </c>
      <c r="C3594" s="127" t="s">
        <v>3913</v>
      </c>
      <c r="D3594" s="121" t="s">
        <v>274</v>
      </c>
      <c r="E3594" s="122">
        <v>45.48</v>
      </c>
      <c r="F3594" s="123">
        <f t="shared" si="1383"/>
        <v>54.83</v>
      </c>
      <c r="G3594" s="206"/>
      <c r="H3594" s="183"/>
      <c r="I3594" s="182">
        <f t="shared" si="1384"/>
        <v>0</v>
      </c>
      <c r="J3594" s="182">
        <f t="shared" si="1385"/>
        <v>0</v>
      </c>
      <c r="K3594" s="179"/>
      <c r="L3594" s="183">
        <f t="shared" si="1386"/>
        <v>0</v>
      </c>
      <c r="M3594" s="183">
        <f t="shared" si="1386"/>
        <v>0</v>
      </c>
      <c r="N3594" s="184">
        <f t="shared" si="1387"/>
        <v>0</v>
      </c>
      <c r="O3594" s="184">
        <f t="shared" si="1388"/>
        <v>0</v>
      </c>
      <c r="P3594" s="181"/>
      <c r="Q3594" s="198"/>
      <c r="R3594" s="197" t="str">
        <f t="shared" si="1381"/>
        <v/>
      </c>
      <c r="S3594" s="197" t="str">
        <f t="shared" si="1382"/>
        <v/>
      </c>
    </row>
    <row r="3595" spans="1:19" ht="25.5" hidden="1">
      <c r="A3595" s="200">
        <v>92683</v>
      </c>
      <c r="B3595" s="205" t="s">
        <v>230</v>
      </c>
      <c r="C3595" s="127" t="s">
        <v>3914</v>
      </c>
      <c r="D3595" s="121" t="s">
        <v>274</v>
      </c>
      <c r="E3595" s="122">
        <v>52.53</v>
      </c>
      <c r="F3595" s="123">
        <f t="shared" si="1383"/>
        <v>63.33</v>
      </c>
      <c r="G3595" s="206"/>
      <c r="H3595" s="183"/>
      <c r="I3595" s="182">
        <f t="shared" si="1384"/>
        <v>0</v>
      </c>
      <c r="J3595" s="182">
        <f t="shared" si="1385"/>
        <v>0</v>
      </c>
      <c r="K3595" s="179"/>
      <c r="L3595" s="183">
        <f t="shared" si="1386"/>
        <v>0</v>
      </c>
      <c r="M3595" s="183">
        <f t="shared" si="1386"/>
        <v>0</v>
      </c>
      <c r="N3595" s="184">
        <f t="shared" si="1387"/>
        <v>0</v>
      </c>
      <c r="O3595" s="184">
        <f t="shared" si="1388"/>
        <v>0</v>
      </c>
      <c r="P3595" s="181"/>
      <c r="Q3595" s="198"/>
      <c r="R3595" s="197" t="str">
        <f t="shared" si="1381"/>
        <v/>
      </c>
      <c r="S3595" s="197" t="str">
        <f t="shared" si="1382"/>
        <v/>
      </c>
    </row>
    <row r="3596" spans="1:19" ht="25.5" hidden="1">
      <c r="A3596" s="200">
        <v>92684</v>
      </c>
      <c r="B3596" s="205" t="s">
        <v>230</v>
      </c>
      <c r="C3596" s="127" t="s">
        <v>3915</v>
      </c>
      <c r="D3596" s="121" t="s">
        <v>274</v>
      </c>
      <c r="E3596" s="122">
        <v>69.59</v>
      </c>
      <c r="F3596" s="123">
        <f t="shared" si="1383"/>
        <v>83.9</v>
      </c>
      <c r="G3596" s="206"/>
      <c r="H3596" s="183"/>
      <c r="I3596" s="182">
        <f t="shared" si="1384"/>
        <v>0</v>
      </c>
      <c r="J3596" s="182">
        <f t="shared" si="1385"/>
        <v>0</v>
      </c>
      <c r="K3596" s="179"/>
      <c r="L3596" s="183">
        <f t="shared" si="1386"/>
        <v>0</v>
      </c>
      <c r="M3596" s="183">
        <f t="shared" si="1386"/>
        <v>0</v>
      </c>
      <c r="N3596" s="184">
        <f t="shared" si="1387"/>
        <v>0</v>
      </c>
      <c r="O3596" s="184">
        <f t="shared" si="1388"/>
        <v>0</v>
      </c>
      <c r="P3596" s="181"/>
      <c r="Q3596" s="198"/>
      <c r="R3596" s="197" t="str">
        <f t="shared" si="1381"/>
        <v/>
      </c>
      <c r="S3596" s="197" t="str">
        <f t="shared" si="1382"/>
        <v/>
      </c>
    </row>
    <row r="3597" spans="1:19" ht="25.5" hidden="1">
      <c r="A3597" s="200">
        <v>92685</v>
      </c>
      <c r="B3597" s="205" t="s">
        <v>230</v>
      </c>
      <c r="C3597" s="127" t="s">
        <v>3916</v>
      </c>
      <c r="D3597" s="121" t="s">
        <v>274</v>
      </c>
      <c r="E3597" s="122">
        <v>109.18</v>
      </c>
      <c r="F3597" s="123">
        <f t="shared" si="1383"/>
        <v>131.63</v>
      </c>
      <c r="G3597" s="206"/>
      <c r="H3597" s="183"/>
      <c r="I3597" s="182">
        <f t="shared" si="1384"/>
        <v>0</v>
      </c>
      <c r="J3597" s="182">
        <f t="shared" si="1385"/>
        <v>0</v>
      </c>
      <c r="K3597" s="179"/>
      <c r="L3597" s="183">
        <f t="shared" si="1386"/>
        <v>0</v>
      </c>
      <c r="M3597" s="183">
        <f t="shared" si="1386"/>
        <v>0</v>
      </c>
      <c r="N3597" s="184">
        <f t="shared" si="1387"/>
        <v>0</v>
      </c>
      <c r="O3597" s="184">
        <f t="shared" si="1388"/>
        <v>0</v>
      </c>
      <c r="P3597" s="181"/>
      <c r="Q3597" s="198"/>
      <c r="R3597" s="197" t="str">
        <f t="shared" si="1381"/>
        <v/>
      </c>
      <c r="S3597" s="197" t="str">
        <f t="shared" si="1382"/>
        <v/>
      </c>
    </row>
    <row r="3598" spans="1:19" ht="25.5" hidden="1">
      <c r="A3598" s="200">
        <v>92686</v>
      </c>
      <c r="B3598" s="205" t="s">
        <v>230</v>
      </c>
      <c r="C3598" s="127" t="s">
        <v>3917</v>
      </c>
      <c r="D3598" s="121" t="s">
        <v>274</v>
      </c>
      <c r="E3598" s="122">
        <v>138.4</v>
      </c>
      <c r="F3598" s="123">
        <f t="shared" si="1383"/>
        <v>166.86</v>
      </c>
      <c r="G3598" s="206"/>
      <c r="H3598" s="183"/>
      <c r="I3598" s="182">
        <f t="shared" si="1384"/>
        <v>0</v>
      </c>
      <c r="J3598" s="182">
        <f t="shared" si="1385"/>
        <v>0</v>
      </c>
      <c r="K3598" s="179"/>
      <c r="L3598" s="183">
        <f t="shared" si="1386"/>
        <v>0</v>
      </c>
      <c r="M3598" s="183">
        <f t="shared" si="1386"/>
        <v>0</v>
      </c>
      <c r="N3598" s="184">
        <f t="shared" si="1387"/>
        <v>0</v>
      </c>
      <c r="O3598" s="184">
        <f t="shared" si="1388"/>
        <v>0</v>
      </c>
      <c r="P3598" s="181"/>
      <c r="Q3598" s="198"/>
      <c r="R3598" s="197" t="str">
        <f t="shared" si="1381"/>
        <v/>
      </c>
      <c r="S3598" s="197" t="str">
        <f t="shared" si="1382"/>
        <v/>
      </c>
    </row>
    <row r="3599" spans="1:19" ht="25.5" hidden="1">
      <c r="A3599" s="200">
        <v>92898</v>
      </c>
      <c r="B3599" s="205" t="s">
        <v>230</v>
      </c>
      <c r="C3599" s="127" t="s">
        <v>3918</v>
      </c>
      <c r="D3599" s="121" t="s">
        <v>274</v>
      </c>
      <c r="E3599" s="122">
        <v>32.36</v>
      </c>
      <c r="F3599" s="123">
        <f t="shared" si="1383"/>
        <v>39.01</v>
      </c>
      <c r="G3599" s="206"/>
      <c r="H3599" s="183"/>
      <c r="I3599" s="182">
        <f t="shared" si="1384"/>
        <v>0</v>
      </c>
      <c r="J3599" s="182">
        <f t="shared" si="1385"/>
        <v>0</v>
      </c>
      <c r="K3599" s="179"/>
      <c r="L3599" s="183">
        <f t="shared" si="1386"/>
        <v>0</v>
      </c>
      <c r="M3599" s="183">
        <f t="shared" si="1386"/>
        <v>0</v>
      </c>
      <c r="N3599" s="184">
        <f t="shared" si="1387"/>
        <v>0</v>
      </c>
      <c r="O3599" s="184">
        <f t="shared" si="1388"/>
        <v>0</v>
      </c>
      <c r="P3599" s="181"/>
      <c r="Q3599" s="198"/>
      <c r="R3599" s="197" t="str">
        <f t="shared" si="1381"/>
        <v/>
      </c>
      <c r="S3599" s="197" t="str">
        <f t="shared" si="1382"/>
        <v/>
      </c>
    </row>
    <row r="3600" spans="1:19" ht="25.5" hidden="1">
      <c r="A3600" s="200">
        <v>92899</v>
      </c>
      <c r="B3600" s="205" t="s">
        <v>230</v>
      </c>
      <c r="C3600" s="127" t="s">
        <v>3919</v>
      </c>
      <c r="D3600" s="121" t="s">
        <v>274</v>
      </c>
      <c r="E3600" s="122">
        <v>46.83</v>
      </c>
      <c r="F3600" s="123">
        <f t="shared" si="1383"/>
        <v>56.46</v>
      </c>
      <c r="G3600" s="206"/>
      <c r="H3600" s="183"/>
      <c r="I3600" s="182">
        <f t="shared" si="1384"/>
        <v>0</v>
      </c>
      <c r="J3600" s="182">
        <f t="shared" si="1385"/>
        <v>0</v>
      </c>
      <c r="K3600" s="179"/>
      <c r="L3600" s="183">
        <f t="shared" si="1386"/>
        <v>0</v>
      </c>
      <c r="M3600" s="183">
        <f t="shared" si="1386"/>
        <v>0</v>
      </c>
      <c r="N3600" s="184">
        <f t="shared" si="1387"/>
        <v>0</v>
      </c>
      <c r="O3600" s="184">
        <f t="shared" si="1388"/>
        <v>0</v>
      </c>
      <c r="P3600" s="181"/>
      <c r="Q3600" s="198"/>
      <c r="R3600" s="197" t="str">
        <f t="shared" si="1381"/>
        <v/>
      </c>
      <c r="S3600" s="197" t="str">
        <f t="shared" si="1382"/>
        <v/>
      </c>
    </row>
    <row r="3601" spans="1:19" ht="25.5" hidden="1">
      <c r="A3601" s="200">
        <v>92900</v>
      </c>
      <c r="B3601" s="205" t="s">
        <v>230</v>
      </c>
      <c r="C3601" s="127" t="s">
        <v>3920</v>
      </c>
      <c r="D3601" s="121" t="s">
        <v>274</v>
      </c>
      <c r="E3601" s="122">
        <v>55.98</v>
      </c>
      <c r="F3601" s="123">
        <f t="shared" si="1383"/>
        <v>67.489999999999995</v>
      </c>
      <c r="G3601" s="206"/>
      <c r="H3601" s="183"/>
      <c r="I3601" s="182">
        <f t="shared" si="1384"/>
        <v>0</v>
      </c>
      <c r="J3601" s="182">
        <f t="shared" si="1385"/>
        <v>0</v>
      </c>
      <c r="K3601" s="179"/>
      <c r="L3601" s="183">
        <f t="shared" si="1386"/>
        <v>0</v>
      </c>
      <c r="M3601" s="183">
        <f t="shared" si="1386"/>
        <v>0</v>
      </c>
      <c r="N3601" s="184">
        <f t="shared" si="1387"/>
        <v>0</v>
      </c>
      <c r="O3601" s="184">
        <f t="shared" si="1388"/>
        <v>0</v>
      </c>
      <c r="P3601" s="181"/>
      <c r="Q3601" s="198"/>
      <c r="R3601" s="197" t="str">
        <f t="shared" si="1381"/>
        <v/>
      </c>
      <c r="S3601" s="197" t="str">
        <f t="shared" si="1382"/>
        <v/>
      </c>
    </row>
    <row r="3602" spans="1:19" ht="25.5" hidden="1">
      <c r="A3602" s="200">
        <v>92901</v>
      </c>
      <c r="B3602" s="205" t="s">
        <v>230</v>
      </c>
      <c r="C3602" s="127" t="s">
        <v>3921</v>
      </c>
      <c r="D3602" s="121" t="s">
        <v>274</v>
      </c>
      <c r="E3602" s="122">
        <v>77.040000000000006</v>
      </c>
      <c r="F3602" s="123">
        <f t="shared" si="1383"/>
        <v>92.88</v>
      </c>
      <c r="G3602" s="206"/>
      <c r="H3602" s="183"/>
      <c r="I3602" s="182">
        <f t="shared" si="1384"/>
        <v>0</v>
      </c>
      <c r="J3602" s="182">
        <f t="shared" si="1385"/>
        <v>0</v>
      </c>
      <c r="K3602" s="179"/>
      <c r="L3602" s="183">
        <f t="shared" si="1386"/>
        <v>0</v>
      </c>
      <c r="M3602" s="183">
        <f t="shared" si="1386"/>
        <v>0</v>
      </c>
      <c r="N3602" s="184">
        <f t="shared" si="1387"/>
        <v>0</v>
      </c>
      <c r="O3602" s="184">
        <f t="shared" si="1388"/>
        <v>0</v>
      </c>
      <c r="P3602" s="181"/>
      <c r="Q3602" s="198"/>
      <c r="R3602" s="197" t="str">
        <f t="shared" si="1381"/>
        <v/>
      </c>
      <c r="S3602" s="197" t="str">
        <f t="shared" si="1382"/>
        <v/>
      </c>
    </row>
    <row r="3603" spans="1:19" ht="25.5" hidden="1">
      <c r="A3603" s="200">
        <v>92902</v>
      </c>
      <c r="B3603" s="205" t="s">
        <v>230</v>
      </c>
      <c r="C3603" s="127" t="s">
        <v>3922</v>
      </c>
      <c r="D3603" s="121" t="s">
        <v>274</v>
      </c>
      <c r="E3603" s="122">
        <v>119.46</v>
      </c>
      <c r="F3603" s="123">
        <f t="shared" si="1383"/>
        <v>144.02000000000001</v>
      </c>
      <c r="G3603" s="206"/>
      <c r="H3603" s="183"/>
      <c r="I3603" s="182">
        <f t="shared" si="1384"/>
        <v>0</v>
      </c>
      <c r="J3603" s="182">
        <f t="shared" si="1385"/>
        <v>0</v>
      </c>
      <c r="K3603" s="179"/>
      <c r="L3603" s="183">
        <f t="shared" si="1386"/>
        <v>0</v>
      </c>
      <c r="M3603" s="183">
        <f t="shared" si="1386"/>
        <v>0</v>
      </c>
      <c r="N3603" s="184">
        <f t="shared" si="1387"/>
        <v>0</v>
      </c>
      <c r="O3603" s="184">
        <f t="shared" si="1388"/>
        <v>0</v>
      </c>
      <c r="P3603" s="181"/>
      <c r="Q3603" s="198"/>
      <c r="R3603" s="197" t="str">
        <f t="shared" si="1381"/>
        <v/>
      </c>
      <c r="S3603" s="197" t="str">
        <f t="shared" si="1382"/>
        <v/>
      </c>
    </row>
    <row r="3604" spans="1:19" ht="25.5" hidden="1">
      <c r="A3604" s="200">
        <v>92903</v>
      </c>
      <c r="B3604" s="205" t="s">
        <v>230</v>
      </c>
      <c r="C3604" s="127" t="s">
        <v>3923</v>
      </c>
      <c r="D3604" s="121" t="s">
        <v>274</v>
      </c>
      <c r="E3604" s="122">
        <v>177.78</v>
      </c>
      <c r="F3604" s="123">
        <f t="shared" si="1383"/>
        <v>214.33</v>
      </c>
      <c r="G3604" s="206"/>
      <c r="H3604" s="183"/>
      <c r="I3604" s="182">
        <f t="shared" si="1384"/>
        <v>0</v>
      </c>
      <c r="J3604" s="182">
        <f t="shared" si="1385"/>
        <v>0</v>
      </c>
      <c r="K3604" s="179"/>
      <c r="L3604" s="183">
        <f t="shared" si="1386"/>
        <v>0</v>
      </c>
      <c r="M3604" s="183">
        <f t="shared" si="1386"/>
        <v>0</v>
      </c>
      <c r="N3604" s="184">
        <f t="shared" si="1387"/>
        <v>0</v>
      </c>
      <c r="O3604" s="184">
        <f t="shared" si="1388"/>
        <v>0</v>
      </c>
      <c r="P3604" s="181"/>
      <c r="Q3604" s="198"/>
      <c r="R3604" s="197" t="str">
        <f t="shared" si="1381"/>
        <v/>
      </c>
      <c r="S3604" s="197" t="str">
        <f t="shared" si="1382"/>
        <v/>
      </c>
    </row>
    <row r="3605" spans="1:19" ht="25.5" hidden="1">
      <c r="A3605" s="200">
        <v>92938</v>
      </c>
      <c r="B3605" s="205" t="s">
        <v>230</v>
      </c>
      <c r="C3605" s="127" t="s">
        <v>3924</v>
      </c>
      <c r="D3605" s="121" t="s">
        <v>274</v>
      </c>
      <c r="E3605" s="122">
        <v>20.079999999999998</v>
      </c>
      <c r="F3605" s="123">
        <f t="shared" si="1383"/>
        <v>24.21</v>
      </c>
      <c r="G3605" s="206"/>
      <c r="H3605" s="183"/>
      <c r="I3605" s="182">
        <f t="shared" si="1384"/>
        <v>0</v>
      </c>
      <c r="J3605" s="182">
        <f t="shared" si="1385"/>
        <v>0</v>
      </c>
      <c r="K3605" s="179"/>
      <c r="L3605" s="183">
        <f t="shared" si="1386"/>
        <v>0</v>
      </c>
      <c r="M3605" s="183">
        <f t="shared" si="1386"/>
        <v>0</v>
      </c>
      <c r="N3605" s="184">
        <f t="shared" si="1387"/>
        <v>0</v>
      </c>
      <c r="O3605" s="184">
        <f t="shared" si="1388"/>
        <v>0</v>
      </c>
      <c r="P3605" s="181"/>
      <c r="Q3605" s="198"/>
      <c r="R3605" s="197" t="str">
        <f t="shared" si="1381"/>
        <v/>
      </c>
      <c r="S3605" s="197" t="str">
        <f t="shared" si="1382"/>
        <v/>
      </c>
    </row>
    <row r="3606" spans="1:19" ht="25.5" hidden="1">
      <c r="A3606" s="200">
        <v>92939</v>
      </c>
      <c r="B3606" s="205" t="s">
        <v>230</v>
      </c>
      <c r="C3606" s="127" t="s">
        <v>3925</v>
      </c>
      <c r="D3606" s="121" t="s">
        <v>274</v>
      </c>
      <c r="E3606" s="122">
        <v>20.239999999999998</v>
      </c>
      <c r="F3606" s="123">
        <f t="shared" si="1383"/>
        <v>24.4</v>
      </c>
      <c r="G3606" s="206"/>
      <c r="H3606" s="183"/>
      <c r="I3606" s="182">
        <f t="shared" si="1384"/>
        <v>0</v>
      </c>
      <c r="J3606" s="182">
        <f t="shared" si="1385"/>
        <v>0</v>
      </c>
      <c r="K3606" s="179"/>
      <c r="L3606" s="183">
        <f t="shared" si="1386"/>
        <v>0</v>
      </c>
      <c r="M3606" s="183">
        <f t="shared" si="1386"/>
        <v>0</v>
      </c>
      <c r="N3606" s="184">
        <f t="shared" si="1387"/>
        <v>0</v>
      </c>
      <c r="O3606" s="184">
        <f t="shared" si="1388"/>
        <v>0</v>
      </c>
      <c r="P3606" s="181"/>
      <c r="Q3606" s="198"/>
      <c r="R3606" s="197" t="str">
        <f t="shared" si="1381"/>
        <v/>
      </c>
      <c r="S3606" s="197" t="str">
        <f t="shared" si="1382"/>
        <v/>
      </c>
    </row>
    <row r="3607" spans="1:19" ht="25.5" hidden="1">
      <c r="A3607" s="200">
        <v>92940</v>
      </c>
      <c r="B3607" s="205" t="s">
        <v>230</v>
      </c>
      <c r="C3607" s="127" t="s">
        <v>3926</v>
      </c>
      <c r="D3607" s="121" t="s">
        <v>274</v>
      </c>
      <c r="E3607" s="122">
        <v>25.02</v>
      </c>
      <c r="F3607" s="123">
        <f t="shared" si="1383"/>
        <v>30.16</v>
      </c>
      <c r="G3607" s="206"/>
      <c r="H3607" s="183"/>
      <c r="I3607" s="182">
        <f t="shared" si="1384"/>
        <v>0</v>
      </c>
      <c r="J3607" s="182">
        <f t="shared" si="1385"/>
        <v>0</v>
      </c>
      <c r="K3607" s="179"/>
      <c r="L3607" s="183">
        <f t="shared" si="1386"/>
        <v>0</v>
      </c>
      <c r="M3607" s="183">
        <f t="shared" si="1386"/>
        <v>0</v>
      </c>
      <c r="N3607" s="184">
        <f t="shared" si="1387"/>
        <v>0</v>
      </c>
      <c r="O3607" s="184">
        <f t="shared" si="1388"/>
        <v>0</v>
      </c>
      <c r="P3607" s="181"/>
      <c r="Q3607" s="198"/>
      <c r="R3607" s="197" t="str">
        <f t="shared" si="1381"/>
        <v/>
      </c>
      <c r="S3607" s="197" t="str">
        <f t="shared" si="1382"/>
        <v/>
      </c>
    </row>
    <row r="3608" spans="1:19" ht="25.5" hidden="1">
      <c r="A3608" s="200">
        <v>92941</v>
      </c>
      <c r="B3608" s="205" t="s">
        <v>230</v>
      </c>
      <c r="C3608" s="127" t="s">
        <v>3927</v>
      </c>
      <c r="D3608" s="121" t="s">
        <v>274</v>
      </c>
      <c r="E3608" s="122">
        <v>25.01</v>
      </c>
      <c r="F3608" s="123">
        <f t="shared" si="1383"/>
        <v>30.15</v>
      </c>
      <c r="G3608" s="206"/>
      <c r="H3608" s="183"/>
      <c r="I3608" s="182">
        <f t="shared" si="1384"/>
        <v>0</v>
      </c>
      <c r="J3608" s="182">
        <f t="shared" si="1385"/>
        <v>0</v>
      </c>
      <c r="K3608" s="179"/>
      <c r="L3608" s="183">
        <f t="shared" si="1386"/>
        <v>0</v>
      </c>
      <c r="M3608" s="183">
        <f t="shared" si="1386"/>
        <v>0</v>
      </c>
      <c r="N3608" s="184">
        <f t="shared" si="1387"/>
        <v>0</v>
      </c>
      <c r="O3608" s="184">
        <f t="shared" si="1388"/>
        <v>0</v>
      </c>
      <c r="P3608" s="181"/>
      <c r="Q3608" s="198"/>
      <c r="R3608" s="197" t="str">
        <f t="shared" si="1381"/>
        <v/>
      </c>
      <c r="S3608" s="197" t="str">
        <f t="shared" si="1382"/>
        <v/>
      </c>
    </row>
    <row r="3609" spans="1:19" ht="25.5" hidden="1">
      <c r="A3609" s="200">
        <v>92942</v>
      </c>
      <c r="B3609" s="205" t="s">
        <v>230</v>
      </c>
      <c r="C3609" s="127" t="s">
        <v>3928</v>
      </c>
      <c r="D3609" s="121" t="s">
        <v>274</v>
      </c>
      <c r="E3609" s="122">
        <v>25.01</v>
      </c>
      <c r="F3609" s="123">
        <f t="shared" si="1383"/>
        <v>30.15</v>
      </c>
      <c r="G3609" s="206"/>
      <c r="H3609" s="183"/>
      <c r="I3609" s="182">
        <f t="shared" si="1384"/>
        <v>0</v>
      </c>
      <c r="J3609" s="182">
        <f t="shared" si="1385"/>
        <v>0</v>
      </c>
      <c r="K3609" s="179"/>
      <c r="L3609" s="183">
        <f t="shared" si="1386"/>
        <v>0</v>
      </c>
      <c r="M3609" s="183">
        <f t="shared" si="1386"/>
        <v>0</v>
      </c>
      <c r="N3609" s="184">
        <f t="shared" si="1387"/>
        <v>0</v>
      </c>
      <c r="O3609" s="184">
        <f t="shared" si="1388"/>
        <v>0</v>
      </c>
      <c r="P3609" s="181"/>
      <c r="Q3609" s="198"/>
      <c r="R3609" s="197" t="str">
        <f t="shared" si="1381"/>
        <v/>
      </c>
      <c r="S3609" s="197" t="str">
        <f t="shared" si="1382"/>
        <v/>
      </c>
    </row>
    <row r="3610" spans="1:19" ht="25.5" hidden="1">
      <c r="A3610" s="200">
        <v>92943</v>
      </c>
      <c r="B3610" s="205" t="s">
        <v>230</v>
      </c>
      <c r="C3610" s="127" t="s">
        <v>3929</v>
      </c>
      <c r="D3610" s="121" t="s">
        <v>274</v>
      </c>
      <c r="E3610" s="122">
        <v>28.43</v>
      </c>
      <c r="F3610" s="123">
        <f t="shared" si="1383"/>
        <v>34.28</v>
      </c>
      <c r="G3610" s="206"/>
      <c r="H3610" s="183"/>
      <c r="I3610" s="182">
        <f t="shared" si="1384"/>
        <v>0</v>
      </c>
      <c r="J3610" s="182">
        <f t="shared" si="1385"/>
        <v>0</v>
      </c>
      <c r="K3610" s="179"/>
      <c r="L3610" s="183">
        <f t="shared" si="1386"/>
        <v>0</v>
      </c>
      <c r="M3610" s="183">
        <f t="shared" si="1386"/>
        <v>0</v>
      </c>
      <c r="N3610" s="184">
        <f t="shared" si="1387"/>
        <v>0</v>
      </c>
      <c r="O3610" s="184">
        <f t="shared" si="1388"/>
        <v>0</v>
      </c>
      <c r="P3610" s="181"/>
      <c r="Q3610" s="198"/>
      <c r="R3610" s="197" t="str">
        <f t="shared" si="1381"/>
        <v/>
      </c>
      <c r="S3610" s="197" t="str">
        <f t="shared" si="1382"/>
        <v/>
      </c>
    </row>
    <row r="3611" spans="1:19" ht="25.5" hidden="1">
      <c r="A3611" s="200">
        <v>92944</v>
      </c>
      <c r="B3611" s="205" t="s">
        <v>230</v>
      </c>
      <c r="C3611" s="127" t="s">
        <v>3930</v>
      </c>
      <c r="D3611" s="121" t="s">
        <v>274</v>
      </c>
      <c r="E3611" s="122">
        <v>28.43</v>
      </c>
      <c r="F3611" s="123">
        <f t="shared" si="1383"/>
        <v>34.28</v>
      </c>
      <c r="G3611" s="206"/>
      <c r="H3611" s="183"/>
      <c r="I3611" s="182">
        <f t="shared" si="1384"/>
        <v>0</v>
      </c>
      <c r="J3611" s="182">
        <f t="shared" si="1385"/>
        <v>0</v>
      </c>
      <c r="K3611" s="179"/>
      <c r="L3611" s="183">
        <f t="shared" si="1386"/>
        <v>0</v>
      </c>
      <c r="M3611" s="183">
        <f t="shared" si="1386"/>
        <v>0</v>
      </c>
      <c r="N3611" s="184">
        <f t="shared" si="1387"/>
        <v>0</v>
      </c>
      <c r="O3611" s="184">
        <f t="shared" si="1388"/>
        <v>0</v>
      </c>
      <c r="P3611" s="181"/>
      <c r="Q3611" s="198"/>
      <c r="R3611" s="197" t="str">
        <f t="shared" si="1381"/>
        <v/>
      </c>
      <c r="S3611" s="197" t="str">
        <f t="shared" si="1382"/>
        <v/>
      </c>
    </row>
    <row r="3612" spans="1:19" ht="25.5" hidden="1">
      <c r="A3612" s="200">
        <v>92945</v>
      </c>
      <c r="B3612" s="205" t="s">
        <v>230</v>
      </c>
      <c r="C3612" s="127" t="s">
        <v>3931</v>
      </c>
      <c r="D3612" s="121" t="s">
        <v>274</v>
      </c>
      <c r="E3612" s="122">
        <v>28.43</v>
      </c>
      <c r="F3612" s="123">
        <f t="shared" si="1383"/>
        <v>34.28</v>
      </c>
      <c r="G3612" s="206"/>
      <c r="H3612" s="183"/>
      <c r="I3612" s="182">
        <f t="shared" si="1384"/>
        <v>0</v>
      </c>
      <c r="J3612" s="182">
        <f t="shared" si="1385"/>
        <v>0</v>
      </c>
      <c r="K3612" s="179"/>
      <c r="L3612" s="183">
        <f t="shared" si="1386"/>
        <v>0</v>
      </c>
      <c r="M3612" s="183">
        <f t="shared" si="1386"/>
        <v>0</v>
      </c>
      <c r="N3612" s="184">
        <f t="shared" si="1387"/>
        <v>0</v>
      </c>
      <c r="O3612" s="184">
        <f t="shared" si="1388"/>
        <v>0</v>
      </c>
      <c r="P3612" s="181"/>
      <c r="Q3612" s="198"/>
      <c r="R3612" s="197" t="str">
        <f t="shared" si="1381"/>
        <v/>
      </c>
      <c r="S3612" s="197" t="str">
        <f t="shared" si="1382"/>
        <v/>
      </c>
    </row>
    <row r="3613" spans="1:19" ht="25.5" hidden="1">
      <c r="A3613" s="200">
        <v>92946</v>
      </c>
      <c r="B3613" s="205" t="s">
        <v>230</v>
      </c>
      <c r="C3613" s="127" t="s">
        <v>3932</v>
      </c>
      <c r="D3613" s="121" t="s">
        <v>274</v>
      </c>
      <c r="E3613" s="122">
        <v>38.47</v>
      </c>
      <c r="F3613" s="123">
        <f t="shared" si="1383"/>
        <v>46.38</v>
      </c>
      <c r="G3613" s="206"/>
      <c r="H3613" s="183"/>
      <c r="I3613" s="182">
        <f t="shared" si="1384"/>
        <v>0</v>
      </c>
      <c r="J3613" s="182">
        <f t="shared" si="1385"/>
        <v>0</v>
      </c>
      <c r="K3613" s="179"/>
      <c r="L3613" s="183">
        <f t="shared" si="1386"/>
        <v>0</v>
      </c>
      <c r="M3613" s="183">
        <f t="shared" si="1386"/>
        <v>0</v>
      </c>
      <c r="N3613" s="184">
        <f t="shared" si="1387"/>
        <v>0</v>
      </c>
      <c r="O3613" s="184">
        <f t="shared" si="1388"/>
        <v>0</v>
      </c>
      <c r="P3613" s="181"/>
      <c r="Q3613" s="198"/>
      <c r="R3613" s="197" t="str">
        <f t="shared" si="1381"/>
        <v/>
      </c>
      <c r="S3613" s="197" t="str">
        <f t="shared" si="1382"/>
        <v/>
      </c>
    </row>
    <row r="3614" spans="1:19" ht="25.5" hidden="1">
      <c r="A3614" s="200">
        <v>92947</v>
      </c>
      <c r="B3614" s="205" t="s">
        <v>230</v>
      </c>
      <c r="C3614" s="127" t="s">
        <v>3933</v>
      </c>
      <c r="D3614" s="121" t="s">
        <v>274</v>
      </c>
      <c r="E3614" s="122">
        <v>38.47</v>
      </c>
      <c r="F3614" s="123">
        <f t="shared" si="1383"/>
        <v>46.38</v>
      </c>
      <c r="G3614" s="206"/>
      <c r="H3614" s="183"/>
      <c r="I3614" s="182">
        <f t="shared" si="1384"/>
        <v>0</v>
      </c>
      <c r="J3614" s="182">
        <f t="shared" si="1385"/>
        <v>0</v>
      </c>
      <c r="K3614" s="179"/>
      <c r="L3614" s="183">
        <f t="shared" si="1386"/>
        <v>0</v>
      </c>
      <c r="M3614" s="183">
        <f t="shared" si="1386"/>
        <v>0</v>
      </c>
      <c r="N3614" s="184">
        <f t="shared" si="1387"/>
        <v>0</v>
      </c>
      <c r="O3614" s="184">
        <f t="shared" si="1388"/>
        <v>0</v>
      </c>
      <c r="P3614" s="181"/>
      <c r="Q3614" s="198"/>
      <c r="R3614" s="197" t="str">
        <f t="shared" si="1381"/>
        <v/>
      </c>
      <c r="S3614" s="197" t="str">
        <f t="shared" si="1382"/>
        <v/>
      </c>
    </row>
    <row r="3615" spans="1:19" ht="25.5" hidden="1">
      <c r="A3615" s="200">
        <v>92948</v>
      </c>
      <c r="B3615" s="205" t="s">
        <v>230</v>
      </c>
      <c r="C3615" s="127" t="s">
        <v>3934</v>
      </c>
      <c r="D3615" s="121" t="s">
        <v>274</v>
      </c>
      <c r="E3615" s="122">
        <v>38.47</v>
      </c>
      <c r="F3615" s="123">
        <f t="shared" si="1383"/>
        <v>46.38</v>
      </c>
      <c r="G3615" s="206"/>
      <c r="H3615" s="183"/>
      <c r="I3615" s="182">
        <f t="shared" si="1384"/>
        <v>0</v>
      </c>
      <c r="J3615" s="182">
        <f t="shared" si="1385"/>
        <v>0</v>
      </c>
      <c r="K3615" s="179"/>
      <c r="L3615" s="183">
        <f t="shared" si="1386"/>
        <v>0</v>
      </c>
      <c r="M3615" s="183">
        <f t="shared" si="1386"/>
        <v>0</v>
      </c>
      <c r="N3615" s="184">
        <f t="shared" si="1387"/>
        <v>0</v>
      </c>
      <c r="O3615" s="184">
        <f t="shared" si="1388"/>
        <v>0</v>
      </c>
      <c r="P3615" s="181"/>
      <c r="Q3615" s="198"/>
      <c r="R3615" s="197" t="str">
        <f t="shared" si="1381"/>
        <v/>
      </c>
      <c r="S3615" s="197" t="str">
        <f t="shared" si="1382"/>
        <v/>
      </c>
    </row>
    <row r="3616" spans="1:19" ht="25.5" hidden="1">
      <c r="A3616" s="200">
        <v>92949</v>
      </c>
      <c r="B3616" s="205" t="s">
        <v>230</v>
      </c>
      <c r="C3616" s="127" t="s">
        <v>3935</v>
      </c>
      <c r="D3616" s="121" t="s">
        <v>274</v>
      </c>
      <c r="E3616" s="122">
        <v>58.03</v>
      </c>
      <c r="F3616" s="123">
        <f t="shared" si="1383"/>
        <v>69.959999999999994</v>
      </c>
      <c r="G3616" s="206"/>
      <c r="H3616" s="183"/>
      <c r="I3616" s="182">
        <f t="shared" si="1384"/>
        <v>0</v>
      </c>
      <c r="J3616" s="182">
        <f t="shared" si="1385"/>
        <v>0</v>
      </c>
      <c r="K3616" s="179"/>
      <c r="L3616" s="183">
        <f t="shared" si="1386"/>
        <v>0</v>
      </c>
      <c r="M3616" s="183">
        <f t="shared" si="1386"/>
        <v>0</v>
      </c>
      <c r="N3616" s="184">
        <f t="shared" si="1387"/>
        <v>0</v>
      </c>
      <c r="O3616" s="184">
        <f t="shared" si="1388"/>
        <v>0</v>
      </c>
      <c r="P3616" s="181"/>
      <c r="Q3616" s="198"/>
      <c r="R3616" s="197" t="str">
        <f t="shared" si="1381"/>
        <v/>
      </c>
      <c r="S3616" s="197" t="str">
        <f t="shared" si="1382"/>
        <v/>
      </c>
    </row>
    <row r="3617" spans="1:19" ht="25.5" hidden="1">
      <c r="A3617" s="200">
        <v>92950</v>
      </c>
      <c r="B3617" s="205" t="s">
        <v>230</v>
      </c>
      <c r="C3617" s="127" t="s">
        <v>3936</v>
      </c>
      <c r="D3617" s="121" t="s">
        <v>274</v>
      </c>
      <c r="E3617" s="122">
        <v>58.03</v>
      </c>
      <c r="F3617" s="123">
        <f t="shared" si="1383"/>
        <v>69.959999999999994</v>
      </c>
      <c r="G3617" s="206"/>
      <c r="H3617" s="183"/>
      <c r="I3617" s="182">
        <f t="shared" si="1384"/>
        <v>0</v>
      </c>
      <c r="J3617" s="182">
        <f t="shared" si="1385"/>
        <v>0</v>
      </c>
      <c r="K3617" s="179"/>
      <c r="L3617" s="183">
        <f t="shared" si="1386"/>
        <v>0</v>
      </c>
      <c r="M3617" s="183">
        <f t="shared" si="1386"/>
        <v>0</v>
      </c>
      <c r="N3617" s="184">
        <f t="shared" si="1387"/>
        <v>0</v>
      </c>
      <c r="O3617" s="184">
        <f t="shared" si="1388"/>
        <v>0</v>
      </c>
      <c r="P3617" s="181"/>
      <c r="Q3617" s="198"/>
      <c r="R3617" s="197" t="str">
        <f t="shared" si="1381"/>
        <v/>
      </c>
      <c r="S3617" s="197" t="str">
        <f t="shared" si="1382"/>
        <v/>
      </c>
    </row>
    <row r="3618" spans="1:19" ht="25.5" hidden="1">
      <c r="A3618" s="200">
        <v>92951</v>
      </c>
      <c r="B3618" s="205" t="s">
        <v>230</v>
      </c>
      <c r="C3618" s="127" t="s">
        <v>3937</v>
      </c>
      <c r="D3618" s="121" t="s">
        <v>274</v>
      </c>
      <c r="E3618" s="122">
        <v>81.540000000000006</v>
      </c>
      <c r="F3618" s="123">
        <f t="shared" si="1383"/>
        <v>98.3</v>
      </c>
      <c r="G3618" s="206"/>
      <c r="H3618" s="183"/>
      <c r="I3618" s="182">
        <f t="shared" si="1384"/>
        <v>0</v>
      </c>
      <c r="J3618" s="182">
        <f t="shared" si="1385"/>
        <v>0</v>
      </c>
      <c r="K3618" s="179"/>
      <c r="L3618" s="183">
        <f t="shared" si="1386"/>
        <v>0</v>
      </c>
      <c r="M3618" s="183">
        <f t="shared" si="1386"/>
        <v>0</v>
      </c>
      <c r="N3618" s="184">
        <f t="shared" si="1387"/>
        <v>0</v>
      </c>
      <c r="O3618" s="184">
        <f t="shared" si="1388"/>
        <v>0</v>
      </c>
      <c r="P3618" s="181"/>
      <c r="Q3618" s="198"/>
      <c r="R3618" s="197" t="str">
        <f t="shared" si="1381"/>
        <v/>
      </c>
      <c r="S3618" s="197" t="str">
        <f t="shared" si="1382"/>
        <v/>
      </c>
    </row>
    <row r="3619" spans="1:19" ht="25.5" hidden="1">
      <c r="A3619" s="200">
        <v>92952</v>
      </c>
      <c r="B3619" s="205" t="s">
        <v>230</v>
      </c>
      <c r="C3619" s="127" t="s">
        <v>3938</v>
      </c>
      <c r="D3619" s="121" t="s">
        <v>274</v>
      </c>
      <c r="E3619" s="122">
        <v>81.540000000000006</v>
      </c>
      <c r="F3619" s="123">
        <f t="shared" si="1383"/>
        <v>98.3</v>
      </c>
      <c r="G3619" s="206"/>
      <c r="H3619" s="183"/>
      <c r="I3619" s="182">
        <f t="shared" si="1384"/>
        <v>0</v>
      </c>
      <c r="J3619" s="182">
        <f t="shared" si="1385"/>
        <v>0</v>
      </c>
      <c r="K3619" s="179"/>
      <c r="L3619" s="183">
        <f t="shared" si="1386"/>
        <v>0</v>
      </c>
      <c r="M3619" s="183">
        <f t="shared" si="1386"/>
        <v>0</v>
      </c>
      <c r="N3619" s="184">
        <f t="shared" si="1387"/>
        <v>0</v>
      </c>
      <c r="O3619" s="184">
        <f t="shared" si="1388"/>
        <v>0</v>
      </c>
      <c r="P3619" s="181"/>
      <c r="Q3619" s="199"/>
      <c r="R3619" s="197" t="str">
        <f t="shared" si="1381"/>
        <v/>
      </c>
      <c r="S3619" s="197" t="str">
        <f t="shared" si="1382"/>
        <v/>
      </c>
    </row>
    <row r="3620" spans="1:19" hidden="1">
      <c r="A3620" s="200" t="s">
        <v>3939</v>
      </c>
      <c r="B3620" s="205"/>
      <c r="C3620" s="127" t="s">
        <v>3940</v>
      </c>
      <c r="D3620" s="121"/>
      <c r="E3620" s="122"/>
      <c r="F3620" s="123"/>
      <c r="G3620" s="253"/>
      <c r="H3620" s="253"/>
      <c r="I3620" s="254"/>
      <c r="J3620" s="255"/>
      <c r="K3620" s="179"/>
      <c r="L3620" s="253"/>
      <c r="M3620" s="253"/>
      <c r="N3620" s="254"/>
      <c r="O3620" s="255"/>
      <c r="P3620" s="181"/>
      <c r="Q3620" s="198" t="str">
        <f>IF(OR(SUM(J3621:J3626)&gt;0,SUM(O3621:O3626)&gt;0),"xx","")</f>
        <v/>
      </c>
      <c r="R3620" s="197" t="str">
        <f t="shared" si="1381"/>
        <v/>
      </c>
      <c r="S3620" s="197" t="str">
        <f t="shared" si="1382"/>
        <v/>
      </c>
    </row>
    <row r="3621" spans="1:19" hidden="1">
      <c r="A3621" s="200">
        <v>83634</v>
      </c>
      <c r="B3621" s="205" t="s">
        <v>230</v>
      </c>
      <c r="C3621" s="127" t="s">
        <v>3941</v>
      </c>
      <c r="D3621" s="121" t="s">
        <v>274</v>
      </c>
      <c r="E3621" s="122">
        <v>387.28</v>
      </c>
      <c r="F3621" s="123">
        <f t="shared" ref="F3621:F3626" si="1389">IF(E3621=0,0,ROUND(E3621*(1+E$10)*(1-E$11),2))</f>
        <v>466.9</v>
      </c>
      <c r="G3621" s="206"/>
      <c r="H3621" s="183"/>
      <c r="I3621" s="182">
        <f t="shared" ref="I3621:I3626" si="1390">IF(ISBLANK(E3621),0,ROUND(F3621*G3621,2))</f>
        <v>0</v>
      </c>
      <c r="J3621" s="182">
        <f t="shared" ref="J3621:J3626" si="1391">IF(ISBLANK(G3621),0,ROUND(G3621*H3621,2))</f>
        <v>0</v>
      </c>
      <c r="K3621" s="179"/>
      <c r="L3621" s="183">
        <f t="shared" ref="L3621:M3626" si="1392">G3621</f>
        <v>0</v>
      </c>
      <c r="M3621" s="183">
        <f t="shared" si="1392"/>
        <v>0</v>
      </c>
      <c r="N3621" s="184">
        <f t="shared" ref="N3621:N3626" si="1393">IF(ISBLANK(E3621),0,ROUND(F3621*L3621,2))</f>
        <v>0</v>
      </c>
      <c r="O3621" s="184">
        <f t="shared" ref="O3621:O3626" si="1394">IF(ISBLANK(L3621),0,ROUND(L3621*M3621,2))</f>
        <v>0</v>
      </c>
      <c r="P3621" s="181"/>
      <c r="Q3621" s="198"/>
      <c r="R3621" s="197" t="str">
        <f t="shared" si="1381"/>
        <v/>
      </c>
      <c r="S3621" s="197" t="str">
        <f t="shared" si="1382"/>
        <v/>
      </c>
    </row>
    <row r="3622" spans="1:19" hidden="1">
      <c r="A3622" s="200">
        <v>72553</v>
      </c>
      <c r="B3622" s="205" t="s">
        <v>230</v>
      </c>
      <c r="C3622" s="127" t="s">
        <v>3942</v>
      </c>
      <c r="D3622" s="121" t="s">
        <v>274</v>
      </c>
      <c r="E3622" s="122">
        <v>124.45</v>
      </c>
      <c r="F3622" s="123">
        <f t="shared" si="1389"/>
        <v>150.04</v>
      </c>
      <c r="G3622" s="206"/>
      <c r="H3622" s="183"/>
      <c r="I3622" s="182">
        <f t="shared" si="1390"/>
        <v>0</v>
      </c>
      <c r="J3622" s="182">
        <f t="shared" si="1391"/>
        <v>0</v>
      </c>
      <c r="K3622" s="179"/>
      <c r="L3622" s="183">
        <f t="shared" si="1392"/>
        <v>0</v>
      </c>
      <c r="M3622" s="183">
        <f t="shared" si="1392"/>
        <v>0</v>
      </c>
      <c r="N3622" s="184">
        <f t="shared" si="1393"/>
        <v>0</v>
      </c>
      <c r="O3622" s="184">
        <f t="shared" si="1394"/>
        <v>0</v>
      </c>
      <c r="P3622" s="181"/>
      <c r="Q3622" s="198"/>
      <c r="R3622" s="197" t="str">
        <f t="shared" si="1381"/>
        <v/>
      </c>
      <c r="S3622" s="197" t="str">
        <f t="shared" si="1382"/>
        <v/>
      </c>
    </row>
    <row r="3623" spans="1:19" hidden="1">
      <c r="A3623" s="200">
        <v>72554</v>
      </c>
      <c r="B3623" s="205" t="s">
        <v>230</v>
      </c>
      <c r="C3623" s="127" t="s">
        <v>3943</v>
      </c>
      <c r="D3623" s="121" t="s">
        <v>274</v>
      </c>
      <c r="E3623" s="122">
        <v>410.23</v>
      </c>
      <c r="F3623" s="123">
        <f t="shared" si="1389"/>
        <v>494.57</v>
      </c>
      <c r="G3623" s="206"/>
      <c r="H3623" s="183"/>
      <c r="I3623" s="182">
        <f t="shared" si="1390"/>
        <v>0</v>
      </c>
      <c r="J3623" s="182">
        <f t="shared" si="1391"/>
        <v>0</v>
      </c>
      <c r="K3623" s="179"/>
      <c r="L3623" s="183">
        <f t="shared" si="1392"/>
        <v>0</v>
      </c>
      <c r="M3623" s="183">
        <f t="shared" si="1392"/>
        <v>0</v>
      </c>
      <c r="N3623" s="184">
        <f t="shared" si="1393"/>
        <v>0</v>
      </c>
      <c r="O3623" s="184">
        <f t="shared" si="1394"/>
        <v>0</v>
      </c>
      <c r="P3623" s="181"/>
      <c r="Q3623" s="198"/>
      <c r="R3623" s="197" t="str">
        <f t="shared" si="1381"/>
        <v/>
      </c>
      <c r="S3623" s="197" t="str">
        <f t="shared" si="1382"/>
        <v/>
      </c>
    </row>
    <row r="3624" spans="1:19" hidden="1">
      <c r="A3624" s="200" t="s">
        <v>3944</v>
      </c>
      <c r="B3624" s="205" t="s">
        <v>230</v>
      </c>
      <c r="C3624" s="127" t="s">
        <v>3945</v>
      </c>
      <c r="D3624" s="121" t="s">
        <v>274</v>
      </c>
      <c r="E3624" s="122">
        <v>132.12</v>
      </c>
      <c r="F3624" s="123">
        <f t="shared" si="1389"/>
        <v>159.28</v>
      </c>
      <c r="G3624" s="206"/>
      <c r="H3624" s="183"/>
      <c r="I3624" s="182">
        <f t="shared" si="1390"/>
        <v>0</v>
      </c>
      <c r="J3624" s="182">
        <f t="shared" si="1391"/>
        <v>0</v>
      </c>
      <c r="K3624" s="179"/>
      <c r="L3624" s="183">
        <f t="shared" si="1392"/>
        <v>0</v>
      </c>
      <c r="M3624" s="183">
        <f t="shared" si="1392"/>
        <v>0</v>
      </c>
      <c r="N3624" s="184">
        <f t="shared" si="1393"/>
        <v>0</v>
      </c>
      <c r="O3624" s="184">
        <f t="shared" si="1394"/>
        <v>0</v>
      </c>
      <c r="P3624" s="181"/>
      <c r="Q3624" s="198"/>
      <c r="R3624" s="197" t="str">
        <f t="shared" si="1381"/>
        <v/>
      </c>
      <c r="S3624" s="197" t="str">
        <f t="shared" si="1382"/>
        <v/>
      </c>
    </row>
    <row r="3625" spans="1:19" hidden="1">
      <c r="A3625" s="200">
        <v>83635</v>
      </c>
      <c r="B3625" s="205" t="s">
        <v>230</v>
      </c>
      <c r="C3625" s="127" t="s">
        <v>3946</v>
      </c>
      <c r="D3625" s="121" t="s">
        <v>274</v>
      </c>
      <c r="E3625" s="122">
        <v>152.54</v>
      </c>
      <c r="F3625" s="123">
        <f t="shared" si="1389"/>
        <v>183.9</v>
      </c>
      <c r="G3625" s="206"/>
      <c r="H3625" s="183"/>
      <c r="I3625" s="182">
        <f t="shared" si="1390"/>
        <v>0</v>
      </c>
      <c r="J3625" s="182">
        <f t="shared" si="1391"/>
        <v>0</v>
      </c>
      <c r="K3625" s="179"/>
      <c r="L3625" s="183">
        <f t="shared" si="1392"/>
        <v>0</v>
      </c>
      <c r="M3625" s="183">
        <f t="shared" si="1392"/>
        <v>0</v>
      </c>
      <c r="N3625" s="184">
        <f t="shared" si="1393"/>
        <v>0</v>
      </c>
      <c r="O3625" s="184">
        <f t="shared" si="1394"/>
        <v>0</v>
      </c>
      <c r="P3625" s="181"/>
      <c r="Q3625" s="198"/>
      <c r="R3625" s="197" t="str">
        <f t="shared" si="1381"/>
        <v/>
      </c>
      <c r="S3625" s="197" t="str">
        <f t="shared" si="1382"/>
        <v/>
      </c>
    </row>
    <row r="3626" spans="1:19" ht="25.5" hidden="1">
      <c r="A3626" s="200" t="s">
        <v>3947</v>
      </c>
      <c r="B3626" s="205" t="s">
        <v>230</v>
      </c>
      <c r="C3626" s="127" t="s">
        <v>3948</v>
      </c>
      <c r="D3626" s="121" t="s">
        <v>274</v>
      </c>
      <c r="E3626" s="122">
        <v>135.94999999999999</v>
      </c>
      <c r="F3626" s="123">
        <f t="shared" si="1389"/>
        <v>163.9</v>
      </c>
      <c r="G3626" s="206"/>
      <c r="H3626" s="183"/>
      <c r="I3626" s="182">
        <f t="shared" si="1390"/>
        <v>0</v>
      </c>
      <c r="J3626" s="182">
        <f t="shared" si="1391"/>
        <v>0</v>
      </c>
      <c r="K3626" s="179"/>
      <c r="L3626" s="183">
        <f t="shared" si="1392"/>
        <v>0</v>
      </c>
      <c r="M3626" s="183">
        <f t="shared" si="1392"/>
        <v>0</v>
      </c>
      <c r="N3626" s="184">
        <f t="shared" si="1393"/>
        <v>0</v>
      </c>
      <c r="O3626" s="184">
        <f t="shared" si="1394"/>
        <v>0</v>
      </c>
      <c r="P3626" s="181"/>
      <c r="Q3626" s="199"/>
      <c r="R3626" s="197" t="str">
        <f t="shared" si="1381"/>
        <v/>
      </c>
      <c r="S3626" s="197" t="str">
        <f t="shared" si="1382"/>
        <v/>
      </c>
    </row>
    <row r="3627" spans="1:19">
      <c r="A3627" s="200" t="s">
        <v>3949</v>
      </c>
      <c r="B3627" s="205"/>
      <c r="C3627" s="300" t="s">
        <v>3950</v>
      </c>
      <c r="D3627" s="121"/>
      <c r="E3627" s="122"/>
      <c r="F3627" s="123"/>
      <c r="G3627" s="253"/>
      <c r="H3627" s="207">
        <f>F3627</f>
        <v>0</v>
      </c>
      <c r="I3627" s="254"/>
      <c r="J3627" s="255"/>
      <c r="K3627" s="179"/>
      <c r="L3627" s="253"/>
      <c r="M3627" s="253"/>
      <c r="N3627" s="254"/>
      <c r="O3627" s="255"/>
      <c r="P3627" s="181"/>
      <c r="Q3627" s="252" t="str">
        <f>IF(OR(SUM(J3628:J5014)&gt;0,SUM(O3628:O5014)&gt;0),"xx","")</f>
        <v>xx</v>
      </c>
      <c r="R3627" s="237" t="str">
        <f t="shared" si="1381"/>
        <v>x</v>
      </c>
      <c r="S3627" s="197" t="str">
        <f t="shared" si="1382"/>
        <v>x</v>
      </c>
    </row>
    <row r="3628" spans="1:19" hidden="1">
      <c r="A3628" s="308" t="s">
        <v>3951</v>
      </c>
      <c r="B3628" s="309"/>
      <c r="C3628" s="278" t="s">
        <v>3952</v>
      </c>
      <c r="D3628" s="121"/>
      <c r="E3628" s="122"/>
      <c r="F3628" s="123"/>
      <c r="G3628" s="253"/>
      <c r="H3628" s="253"/>
      <c r="I3628" s="254"/>
      <c r="J3628" s="255"/>
      <c r="K3628" s="179"/>
      <c r="L3628" s="253"/>
      <c r="M3628" s="253"/>
      <c r="N3628" s="254"/>
      <c r="O3628" s="255"/>
      <c r="P3628" s="181"/>
      <c r="Q3628" s="198" t="str">
        <f>IF(OR(SUM(J3629:J3686)&gt;0,SUM(O3629:O3686)&gt;0),"xx","")</f>
        <v/>
      </c>
      <c r="R3628" s="197" t="str">
        <f t="shared" si="1381"/>
        <v/>
      </c>
      <c r="S3628" s="197" t="str">
        <f t="shared" si="1382"/>
        <v/>
      </c>
    </row>
    <row r="3629" spans="1:19" ht="25.5" hidden="1">
      <c r="A3629" s="200">
        <v>90443</v>
      </c>
      <c r="B3629" s="205" t="s">
        <v>230</v>
      </c>
      <c r="C3629" s="127" t="s">
        <v>3953</v>
      </c>
      <c r="D3629" s="121" t="s">
        <v>258</v>
      </c>
      <c r="E3629" s="122">
        <v>11.04</v>
      </c>
      <c r="F3629" s="123">
        <f t="shared" ref="F3629:F3686" si="1395">IF(E3629=0,0,ROUND(E3629*(1+E$10)*(1-E$11),2))</f>
        <v>13.31</v>
      </c>
      <c r="G3629" s="206"/>
      <c r="H3629" s="183"/>
      <c r="I3629" s="182">
        <f t="shared" ref="I3629:I3686" si="1396">IF(ISBLANK(E3629),0,ROUND(F3629*G3629,2))</f>
        <v>0</v>
      </c>
      <c r="J3629" s="182">
        <f t="shared" ref="J3629:J3686" si="1397">IF(ISBLANK(G3629),0,ROUND(G3629*H3629,2))</f>
        <v>0</v>
      </c>
      <c r="K3629" s="179"/>
      <c r="L3629" s="183">
        <f t="shared" ref="L3629:M3686" si="1398">G3629</f>
        <v>0</v>
      </c>
      <c r="M3629" s="183">
        <f t="shared" si="1398"/>
        <v>0</v>
      </c>
      <c r="N3629" s="184">
        <f t="shared" ref="N3629:N3686" si="1399">IF(ISBLANK(E3629),0,ROUND(F3629*L3629,2))</f>
        <v>0</v>
      </c>
      <c r="O3629" s="184">
        <f t="shared" ref="O3629:O3686" si="1400">IF(ISBLANK(L3629),0,ROUND(L3629*M3629,2))</f>
        <v>0</v>
      </c>
      <c r="P3629" s="181"/>
      <c r="Q3629" s="199"/>
      <c r="R3629" s="197" t="str">
        <f t="shared" si="1381"/>
        <v/>
      </c>
      <c r="S3629" s="197" t="str">
        <f t="shared" si="1382"/>
        <v/>
      </c>
    </row>
    <row r="3630" spans="1:19" ht="25.5" hidden="1">
      <c r="A3630" s="200">
        <v>90444</v>
      </c>
      <c r="B3630" s="205" t="s">
        <v>230</v>
      </c>
      <c r="C3630" s="127" t="s">
        <v>3954</v>
      </c>
      <c r="D3630" s="121" t="s">
        <v>258</v>
      </c>
      <c r="E3630" s="122">
        <v>22.29</v>
      </c>
      <c r="F3630" s="123">
        <f t="shared" si="1395"/>
        <v>26.87</v>
      </c>
      <c r="G3630" s="206"/>
      <c r="H3630" s="183"/>
      <c r="I3630" s="182">
        <f t="shared" si="1396"/>
        <v>0</v>
      </c>
      <c r="J3630" s="182">
        <f t="shared" si="1397"/>
        <v>0</v>
      </c>
      <c r="K3630" s="179"/>
      <c r="L3630" s="183">
        <f t="shared" si="1398"/>
        <v>0</v>
      </c>
      <c r="M3630" s="183">
        <f t="shared" si="1398"/>
        <v>0</v>
      </c>
      <c r="N3630" s="184">
        <f t="shared" si="1399"/>
        <v>0</v>
      </c>
      <c r="O3630" s="184">
        <f t="shared" si="1400"/>
        <v>0</v>
      </c>
      <c r="P3630" s="181"/>
      <c r="Q3630" s="199"/>
      <c r="R3630" s="197" t="str">
        <f t="shared" si="1381"/>
        <v/>
      </c>
      <c r="S3630" s="197" t="str">
        <f t="shared" si="1382"/>
        <v/>
      </c>
    </row>
    <row r="3631" spans="1:19" ht="25.5" hidden="1">
      <c r="A3631" s="200">
        <v>90445</v>
      </c>
      <c r="B3631" s="205" t="s">
        <v>230</v>
      </c>
      <c r="C3631" s="127" t="s">
        <v>3955</v>
      </c>
      <c r="D3631" s="121" t="s">
        <v>258</v>
      </c>
      <c r="E3631" s="122">
        <v>23.81</v>
      </c>
      <c r="F3631" s="123">
        <f t="shared" si="1395"/>
        <v>28.71</v>
      </c>
      <c r="G3631" s="206"/>
      <c r="H3631" s="183"/>
      <c r="I3631" s="182">
        <f t="shared" si="1396"/>
        <v>0</v>
      </c>
      <c r="J3631" s="182">
        <f t="shared" si="1397"/>
        <v>0</v>
      </c>
      <c r="K3631" s="179"/>
      <c r="L3631" s="183">
        <f t="shared" si="1398"/>
        <v>0</v>
      </c>
      <c r="M3631" s="183">
        <f t="shared" si="1398"/>
        <v>0</v>
      </c>
      <c r="N3631" s="184">
        <f t="shared" si="1399"/>
        <v>0</v>
      </c>
      <c r="O3631" s="184">
        <f t="shared" si="1400"/>
        <v>0</v>
      </c>
      <c r="P3631" s="181"/>
      <c r="Q3631" s="199"/>
      <c r="R3631" s="197" t="str">
        <f t="shared" si="1381"/>
        <v/>
      </c>
      <c r="S3631" s="197" t="str">
        <f t="shared" si="1382"/>
        <v/>
      </c>
    </row>
    <row r="3632" spans="1:19" ht="25.5" hidden="1">
      <c r="A3632" s="200">
        <v>90446</v>
      </c>
      <c r="B3632" s="205" t="s">
        <v>230</v>
      </c>
      <c r="C3632" s="127" t="s">
        <v>3956</v>
      </c>
      <c r="D3632" s="121" t="s">
        <v>258</v>
      </c>
      <c r="E3632" s="122">
        <v>25.86</v>
      </c>
      <c r="F3632" s="123">
        <f t="shared" si="1395"/>
        <v>31.18</v>
      </c>
      <c r="G3632" s="206"/>
      <c r="H3632" s="183"/>
      <c r="I3632" s="182">
        <f t="shared" si="1396"/>
        <v>0</v>
      </c>
      <c r="J3632" s="182">
        <f t="shared" si="1397"/>
        <v>0</v>
      </c>
      <c r="K3632" s="179"/>
      <c r="L3632" s="183">
        <f t="shared" si="1398"/>
        <v>0</v>
      </c>
      <c r="M3632" s="183">
        <f t="shared" si="1398"/>
        <v>0</v>
      </c>
      <c r="N3632" s="184">
        <f t="shared" si="1399"/>
        <v>0</v>
      </c>
      <c r="O3632" s="184">
        <f t="shared" si="1400"/>
        <v>0</v>
      </c>
      <c r="P3632" s="181"/>
      <c r="Q3632" s="199"/>
      <c r="R3632" s="197" t="str">
        <f t="shared" si="1381"/>
        <v/>
      </c>
      <c r="S3632" s="197" t="str">
        <f t="shared" si="1382"/>
        <v/>
      </c>
    </row>
    <row r="3633" spans="1:19" ht="25.5" hidden="1">
      <c r="A3633" s="200">
        <v>91222</v>
      </c>
      <c r="B3633" s="205" t="s">
        <v>230</v>
      </c>
      <c r="C3633" s="127" t="s">
        <v>3957</v>
      </c>
      <c r="D3633" s="121" t="s">
        <v>258</v>
      </c>
      <c r="E3633" s="122">
        <v>11.88</v>
      </c>
      <c r="F3633" s="123">
        <f t="shared" si="1395"/>
        <v>14.32</v>
      </c>
      <c r="G3633" s="206"/>
      <c r="H3633" s="183"/>
      <c r="I3633" s="182">
        <f t="shared" si="1396"/>
        <v>0</v>
      </c>
      <c r="J3633" s="182">
        <f t="shared" si="1397"/>
        <v>0</v>
      </c>
      <c r="K3633" s="179"/>
      <c r="L3633" s="183">
        <f t="shared" si="1398"/>
        <v>0</v>
      </c>
      <c r="M3633" s="183">
        <f t="shared" si="1398"/>
        <v>0</v>
      </c>
      <c r="N3633" s="184">
        <f t="shared" si="1399"/>
        <v>0</v>
      </c>
      <c r="O3633" s="184">
        <f t="shared" si="1400"/>
        <v>0</v>
      </c>
      <c r="P3633" s="181"/>
      <c r="Q3633" s="199"/>
      <c r="R3633" s="197" t="str">
        <f t="shared" si="1381"/>
        <v/>
      </c>
      <c r="S3633" s="197" t="str">
        <f t="shared" si="1382"/>
        <v/>
      </c>
    </row>
    <row r="3634" spans="1:19" hidden="1">
      <c r="A3634" s="200">
        <v>90436</v>
      </c>
      <c r="B3634" s="205" t="s">
        <v>230</v>
      </c>
      <c r="C3634" s="127" t="s">
        <v>3958</v>
      </c>
      <c r="D3634" s="121" t="s">
        <v>274</v>
      </c>
      <c r="E3634" s="122">
        <v>12.14</v>
      </c>
      <c r="F3634" s="123">
        <f t="shared" si="1395"/>
        <v>14.64</v>
      </c>
      <c r="G3634" s="206"/>
      <c r="H3634" s="183"/>
      <c r="I3634" s="182">
        <f t="shared" si="1396"/>
        <v>0</v>
      </c>
      <c r="J3634" s="182">
        <f t="shared" si="1397"/>
        <v>0</v>
      </c>
      <c r="K3634" s="179"/>
      <c r="L3634" s="183">
        <f t="shared" si="1398"/>
        <v>0</v>
      </c>
      <c r="M3634" s="183">
        <f t="shared" si="1398"/>
        <v>0</v>
      </c>
      <c r="N3634" s="184">
        <f t="shared" si="1399"/>
        <v>0</v>
      </c>
      <c r="O3634" s="184">
        <f t="shared" si="1400"/>
        <v>0</v>
      </c>
      <c r="P3634" s="181"/>
      <c r="Q3634" s="199"/>
      <c r="R3634" s="197" t="str">
        <f t="shared" si="1381"/>
        <v/>
      </c>
      <c r="S3634" s="197" t="str">
        <f t="shared" si="1382"/>
        <v/>
      </c>
    </row>
    <row r="3635" spans="1:19" ht="25.5" hidden="1">
      <c r="A3635" s="200">
        <v>90437</v>
      </c>
      <c r="B3635" s="205" t="s">
        <v>230</v>
      </c>
      <c r="C3635" s="127" t="s">
        <v>3959</v>
      </c>
      <c r="D3635" s="121" t="s">
        <v>274</v>
      </c>
      <c r="E3635" s="122">
        <v>29.5</v>
      </c>
      <c r="F3635" s="123">
        <f t="shared" si="1395"/>
        <v>35.57</v>
      </c>
      <c r="G3635" s="206"/>
      <c r="H3635" s="183"/>
      <c r="I3635" s="182">
        <f t="shared" si="1396"/>
        <v>0</v>
      </c>
      <c r="J3635" s="182">
        <f t="shared" si="1397"/>
        <v>0</v>
      </c>
      <c r="K3635" s="179"/>
      <c r="L3635" s="183">
        <f t="shared" si="1398"/>
        <v>0</v>
      </c>
      <c r="M3635" s="183">
        <f t="shared" si="1398"/>
        <v>0</v>
      </c>
      <c r="N3635" s="184">
        <f t="shared" si="1399"/>
        <v>0</v>
      </c>
      <c r="O3635" s="184">
        <f t="shared" si="1400"/>
        <v>0</v>
      </c>
      <c r="P3635" s="181"/>
      <c r="Q3635" s="199"/>
      <c r="R3635" s="197" t="str">
        <f t="shared" ref="R3635:R3679" si="1401">IF(Q3635="X","x",IF(Q3635="xx","x",IF(O3635&gt;0,"x","")))</f>
        <v/>
      </c>
      <c r="S3635" s="197" t="str">
        <f t="shared" ref="S3635:S3679" si="1402">IF(Q3635="X","x",IF(Q3635="xx","x",IF(OR(J3635&gt;0,O3635&gt;0),"x","")))</f>
        <v/>
      </c>
    </row>
    <row r="3636" spans="1:19" hidden="1">
      <c r="A3636" s="200">
        <v>90438</v>
      </c>
      <c r="B3636" s="205" t="s">
        <v>230</v>
      </c>
      <c r="C3636" s="127" t="s">
        <v>3960</v>
      </c>
      <c r="D3636" s="121" t="s">
        <v>274</v>
      </c>
      <c r="E3636" s="122">
        <v>42.29</v>
      </c>
      <c r="F3636" s="123">
        <f t="shared" si="1395"/>
        <v>50.98</v>
      </c>
      <c r="G3636" s="206"/>
      <c r="H3636" s="183"/>
      <c r="I3636" s="182">
        <f t="shared" si="1396"/>
        <v>0</v>
      </c>
      <c r="J3636" s="182">
        <f t="shared" si="1397"/>
        <v>0</v>
      </c>
      <c r="K3636" s="179"/>
      <c r="L3636" s="183">
        <f t="shared" si="1398"/>
        <v>0</v>
      </c>
      <c r="M3636" s="183">
        <f t="shared" si="1398"/>
        <v>0</v>
      </c>
      <c r="N3636" s="184">
        <f t="shared" si="1399"/>
        <v>0</v>
      </c>
      <c r="O3636" s="184">
        <f t="shared" si="1400"/>
        <v>0</v>
      </c>
      <c r="P3636" s="181"/>
      <c r="Q3636" s="199"/>
      <c r="R3636" s="197" t="str">
        <f t="shared" si="1401"/>
        <v/>
      </c>
      <c r="S3636" s="197" t="str">
        <f t="shared" si="1402"/>
        <v/>
      </c>
    </row>
    <row r="3637" spans="1:19" hidden="1">
      <c r="A3637" s="200">
        <v>90439</v>
      </c>
      <c r="B3637" s="205" t="s">
        <v>230</v>
      </c>
      <c r="C3637" s="127" t="s">
        <v>3961</v>
      </c>
      <c r="D3637" s="121" t="s">
        <v>274</v>
      </c>
      <c r="E3637" s="122">
        <v>51.96</v>
      </c>
      <c r="F3637" s="123">
        <f t="shared" si="1395"/>
        <v>62.64</v>
      </c>
      <c r="G3637" s="206"/>
      <c r="H3637" s="183"/>
      <c r="I3637" s="182">
        <f t="shared" si="1396"/>
        <v>0</v>
      </c>
      <c r="J3637" s="182">
        <f t="shared" si="1397"/>
        <v>0</v>
      </c>
      <c r="K3637" s="179"/>
      <c r="L3637" s="183">
        <f t="shared" si="1398"/>
        <v>0</v>
      </c>
      <c r="M3637" s="183">
        <f t="shared" si="1398"/>
        <v>0</v>
      </c>
      <c r="N3637" s="184">
        <f t="shared" si="1399"/>
        <v>0</v>
      </c>
      <c r="O3637" s="184">
        <f t="shared" si="1400"/>
        <v>0</v>
      </c>
      <c r="P3637" s="181"/>
      <c r="Q3637" s="199"/>
      <c r="R3637" s="197" t="str">
        <f t="shared" si="1401"/>
        <v/>
      </c>
      <c r="S3637" s="197" t="str">
        <f t="shared" si="1402"/>
        <v/>
      </c>
    </row>
    <row r="3638" spans="1:19" ht="25.5" hidden="1">
      <c r="A3638" s="200">
        <v>90440</v>
      </c>
      <c r="B3638" s="205" t="s">
        <v>230</v>
      </c>
      <c r="C3638" s="127" t="s">
        <v>3962</v>
      </c>
      <c r="D3638" s="121" t="s">
        <v>274</v>
      </c>
      <c r="E3638" s="122">
        <v>83.22</v>
      </c>
      <c r="F3638" s="123">
        <f t="shared" si="1395"/>
        <v>100.33</v>
      </c>
      <c r="G3638" s="206"/>
      <c r="H3638" s="183"/>
      <c r="I3638" s="182">
        <f t="shared" si="1396"/>
        <v>0</v>
      </c>
      <c r="J3638" s="182">
        <f t="shared" si="1397"/>
        <v>0</v>
      </c>
      <c r="K3638" s="179"/>
      <c r="L3638" s="183">
        <f t="shared" si="1398"/>
        <v>0</v>
      </c>
      <c r="M3638" s="183">
        <f t="shared" si="1398"/>
        <v>0</v>
      </c>
      <c r="N3638" s="184">
        <f t="shared" si="1399"/>
        <v>0</v>
      </c>
      <c r="O3638" s="184">
        <f t="shared" si="1400"/>
        <v>0</v>
      </c>
      <c r="P3638" s="181"/>
      <c r="Q3638" s="199"/>
      <c r="R3638" s="197" t="str">
        <f t="shared" si="1401"/>
        <v/>
      </c>
      <c r="S3638" s="197" t="str">
        <f t="shared" si="1402"/>
        <v/>
      </c>
    </row>
    <row r="3639" spans="1:19" hidden="1">
      <c r="A3639" s="200">
        <v>90441</v>
      </c>
      <c r="B3639" s="205" t="s">
        <v>230</v>
      </c>
      <c r="C3639" s="127" t="s">
        <v>3963</v>
      </c>
      <c r="D3639" s="121" t="s">
        <v>274</v>
      </c>
      <c r="E3639" s="122">
        <v>106.3</v>
      </c>
      <c r="F3639" s="123">
        <f t="shared" si="1395"/>
        <v>128.16</v>
      </c>
      <c r="G3639" s="206"/>
      <c r="H3639" s="183"/>
      <c r="I3639" s="182">
        <f t="shared" si="1396"/>
        <v>0</v>
      </c>
      <c r="J3639" s="182">
        <f t="shared" si="1397"/>
        <v>0</v>
      </c>
      <c r="K3639" s="179"/>
      <c r="L3639" s="183">
        <f t="shared" si="1398"/>
        <v>0</v>
      </c>
      <c r="M3639" s="183">
        <f t="shared" si="1398"/>
        <v>0</v>
      </c>
      <c r="N3639" s="184">
        <f t="shared" si="1399"/>
        <v>0</v>
      </c>
      <c r="O3639" s="184">
        <f t="shared" si="1400"/>
        <v>0</v>
      </c>
      <c r="P3639" s="181"/>
      <c r="Q3639" s="199"/>
      <c r="R3639" s="197" t="str">
        <f t="shared" si="1401"/>
        <v/>
      </c>
      <c r="S3639" s="197" t="str">
        <f t="shared" si="1402"/>
        <v/>
      </c>
    </row>
    <row r="3640" spans="1:19" hidden="1">
      <c r="A3640" s="200">
        <v>90453</v>
      </c>
      <c r="B3640" s="205" t="s">
        <v>230</v>
      </c>
      <c r="C3640" s="127" t="s">
        <v>3964</v>
      </c>
      <c r="D3640" s="121" t="s">
        <v>274</v>
      </c>
      <c r="E3640" s="122">
        <v>2.16</v>
      </c>
      <c r="F3640" s="123">
        <f t="shared" si="1395"/>
        <v>2.6</v>
      </c>
      <c r="G3640" s="206"/>
      <c r="H3640" s="183"/>
      <c r="I3640" s="182">
        <f t="shared" si="1396"/>
        <v>0</v>
      </c>
      <c r="J3640" s="182">
        <f t="shared" si="1397"/>
        <v>0</v>
      </c>
      <c r="K3640" s="179"/>
      <c r="L3640" s="183">
        <f t="shared" si="1398"/>
        <v>0</v>
      </c>
      <c r="M3640" s="183">
        <f t="shared" si="1398"/>
        <v>0</v>
      </c>
      <c r="N3640" s="184">
        <f t="shared" si="1399"/>
        <v>0</v>
      </c>
      <c r="O3640" s="184">
        <f t="shared" si="1400"/>
        <v>0</v>
      </c>
      <c r="P3640" s="181"/>
      <c r="Q3640" s="199"/>
      <c r="R3640" s="197" t="str">
        <f t="shared" si="1401"/>
        <v/>
      </c>
      <c r="S3640" s="197" t="str">
        <f t="shared" si="1402"/>
        <v/>
      </c>
    </row>
    <row r="3641" spans="1:19" ht="25.5" hidden="1">
      <c r="A3641" s="200">
        <v>90454</v>
      </c>
      <c r="B3641" s="205" t="s">
        <v>230</v>
      </c>
      <c r="C3641" s="127" t="s">
        <v>3965</v>
      </c>
      <c r="D3641" s="121" t="s">
        <v>274</v>
      </c>
      <c r="E3641" s="122">
        <v>3.77</v>
      </c>
      <c r="F3641" s="123">
        <f t="shared" si="1395"/>
        <v>4.55</v>
      </c>
      <c r="G3641" s="206"/>
      <c r="H3641" s="183"/>
      <c r="I3641" s="182">
        <f t="shared" si="1396"/>
        <v>0</v>
      </c>
      <c r="J3641" s="182">
        <f t="shared" si="1397"/>
        <v>0</v>
      </c>
      <c r="K3641" s="179"/>
      <c r="L3641" s="183">
        <f t="shared" si="1398"/>
        <v>0</v>
      </c>
      <c r="M3641" s="183">
        <f t="shared" si="1398"/>
        <v>0</v>
      </c>
      <c r="N3641" s="184">
        <f t="shared" si="1399"/>
        <v>0</v>
      </c>
      <c r="O3641" s="184">
        <f t="shared" si="1400"/>
        <v>0</v>
      </c>
      <c r="P3641" s="181"/>
      <c r="Q3641" s="199"/>
      <c r="R3641" s="197" t="str">
        <f t="shared" si="1401"/>
        <v/>
      </c>
      <c r="S3641" s="197" t="str">
        <f t="shared" si="1402"/>
        <v/>
      </c>
    </row>
    <row r="3642" spans="1:19" hidden="1">
      <c r="A3642" s="200">
        <v>90455</v>
      </c>
      <c r="B3642" s="205" t="s">
        <v>230</v>
      </c>
      <c r="C3642" s="127" t="s">
        <v>3966</v>
      </c>
      <c r="D3642" s="121" t="s">
        <v>274</v>
      </c>
      <c r="E3642" s="122">
        <v>5.09</v>
      </c>
      <c r="F3642" s="123">
        <f t="shared" si="1395"/>
        <v>6.14</v>
      </c>
      <c r="G3642" s="206"/>
      <c r="H3642" s="183"/>
      <c r="I3642" s="182">
        <f t="shared" si="1396"/>
        <v>0</v>
      </c>
      <c r="J3642" s="182">
        <f t="shared" si="1397"/>
        <v>0</v>
      </c>
      <c r="K3642" s="179"/>
      <c r="L3642" s="183">
        <f t="shared" si="1398"/>
        <v>0</v>
      </c>
      <c r="M3642" s="183">
        <f t="shared" si="1398"/>
        <v>0</v>
      </c>
      <c r="N3642" s="184">
        <f t="shared" si="1399"/>
        <v>0</v>
      </c>
      <c r="O3642" s="184">
        <f t="shared" si="1400"/>
        <v>0</v>
      </c>
      <c r="P3642" s="181"/>
      <c r="Q3642" s="199"/>
      <c r="R3642" s="197" t="str">
        <f t="shared" si="1401"/>
        <v/>
      </c>
      <c r="S3642" s="197" t="str">
        <f t="shared" si="1402"/>
        <v/>
      </c>
    </row>
    <row r="3643" spans="1:19" ht="25.5" hidden="1">
      <c r="A3643" s="200">
        <v>90451</v>
      </c>
      <c r="B3643" s="205" t="s">
        <v>230</v>
      </c>
      <c r="C3643" s="127" t="s">
        <v>3967</v>
      </c>
      <c r="D3643" s="121" t="s">
        <v>274</v>
      </c>
      <c r="E3643" s="122">
        <v>3.56</v>
      </c>
      <c r="F3643" s="123">
        <f t="shared" si="1395"/>
        <v>4.29</v>
      </c>
      <c r="G3643" s="206"/>
      <c r="H3643" s="183"/>
      <c r="I3643" s="182">
        <f t="shared" si="1396"/>
        <v>0</v>
      </c>
      <c r="J3643" s="182">
        <f t="shared" si="1397"/>
        <v>0</v>
      </c>
      <c r="K3643" s="179"/>
      <c r="L3643" s="183">
        <f t="shared" si="1398"/>
        <v>0</v>
      </c>
      <c r="M3643" s="183">
        <f t="shared" si="1398"/>
        <v>0</v>
      </c>
      <c r="N3643" s="184">
        <f t="shared" si="1399"/>
        <v>0</v>
      </c>
      <c r="O3643" s="184">
        <f t="shared" si="1400"/>
        <v>0</v>
      </c>
      <c r="P3643" s="181"/>
      <c r="Q3643" s="199"/>
      <c r="R3643" s="197" t="str">
        <f t="shared" si="1401"/>
        <v/>
      </c>
      <c r="S3643" s="197" t="str">
        <f t="shared" si="1402"/>
        <v/>
      </c>
    </row>
    <row r="3644" spans="1:19" ht="25.5" hidden="1">
      <c r="A3644" s="200">
        <v>90452</v>
      </c>
      <c r="B3644" s="205" t="s">
        <v>230</v>
      </c>
      <c r="C3644" s="127" t="s">
        <v>3968</v>
      </c>
      <c r="D3644" s="121" t="s">
        <v>274</v>
      </c>
      <c r="E3644" s="122">
        <v>13.81</v>
      </c>
      <c r="F3644" s="123">
        <f t="shared" si="1395"/>
        <v>16.649999999999999</v>
      </c>
      <c r="G3644" s="206"/>
      <c r="H3644" s="183"/>
      <c r="I3644" s="182">
        <f t="shared" si="1396"/>
        <v>0</v>
      </c>
      <c r="J3644" s="182">
        <f t="shared" si="1397"/>
        <v>0</v>
      </c>
      <c r="K3644" s="179"/>
      <c r="L3644" s="183">
        <f t="shared" si="1398"/>
        <v>0</v>
      </c>
      <c r="M3644" s="183">
        <f t="shared" si="1398"/>
        <v>0</v>
      </c>
      <c r="N3644" s="184">
        <f t="shared" si="1399"/>
        <v>0</v>
      </c>
      <c r="O3644" s="184">
        <f t="shared" si="1400"/>
        <v>0</v>
      </c>
      <c r="P3644" s="181"/>
      <c r="Q3644" s="199"/>
      <c r="R3644" s="197" t="str">
        <f t="shared" si="1401"/>
        <v/>
      </c>
      <c r="S3644" s="197" t="str">
        <f t="shared" si="1402"/>
        <v/>
      </c>
    </row>
    <row r="3645" spans="1:19" ht="25.5" hidden="1">
      <c r="A3645" s="200">
        <v>90466</v>
      </c>
      <c r="B3645" s="205" t="s">
        <v>230</v>
      </c>
      <c r="C3645" s="127" t="s">
        <v>3969</v>
      </c>
      <c r="D3645" s="121" t="s">
        <v>258</v>
      </c>
      <c r="E3645" s="122">
        <v>10.76</v>
      </c>
      <c r="F3645" s="123">
        <f t="shared" si="1395"/>
        <v>12.97</v>
      </c>
      <c r="G3645" s="206"/>
      <c r="H3645" s="183"/>
      <c r="I3645" s="182">
        <f t="shared" si="1396"/>
        <v>0</v>
      </c>
      <c r="J3645" s="182">
        <f t="shared" si="1397"/>
        <v>0</v>
      </c>
      <c r="K3645" s="179"/>
      <c r="L3645" s="183">
        <f t="shared" si="1398"/>
        <v>0</v>
      </c>
      <c r="M3645" s="183">
        <f t="shared" si="1398"/>
        <v>0</v>
      </c>
      <c r="N3645" s="184">
        <f t="shared" si="1399"/>
        <v>0</v>
      </c>
      <c r="O3645" s="184">
        <f t="shared" si="1400"/>
        <v>0</v>
      </c>
      <c r="P3645" s="181"/>
      <c r="Q3645" s="199"/>
      <c r="R3645" s="197" t="str">
        <f t="shared" si="1401"/>
        <v/>
      </c>
      <c r="S3645" s="197" t="str">
        <f t="shared" si="1402"/>
        <v/>
      </c>
    </row>
    <row r="3646" spans="1:19" ht="25.5" hidden="1">
      <c r="A3646" s="200">
        <v>90467</v>
      </c>
      <c r="B3646" s="205" t="s">
        <v>230</v>
      </c>
      <c r="C3646" s="127" t="s">
        <v>3970</v>
      </c>
      <c r="D3646" s="121" t="s">
        <v>258</v>
      </c>
      <c r="E3646" s="122">
        <v>17.010000000000002</v>
      </c>
      <c r="F3646" s="123">
        <f t="shared" si="1395"/>
        <v>20.51</v>
      </c>
      <c r="G3646" s="206"/>
      <c r="H3646" s="183"/>
      <c r="I3646" s="182">
        <f t="shared" si="1396"/>
        <v>0</v>
      </c>
      <c r="J3646" s="182">
        <f t="shared" si="1397"/>
        <v>0</v>
      </c>
      <c r="K3646" s="179"/>
      <c r="L3646" s="183">
        <f t="shared" si="1398"/>
        <v>0</v>
      </c>
      <c r="M3646" s="183">
        <f t="shared" si="1398"/>
        <v>0</v>
      </c>
      <c r="N3646" s="184">
        <f t="shared" si="1399"/>
        <v>0</v>
      </c>
      <c r="O3646" s="184">
        <f t="shared" si="1400"/>
        <v>0</v>
      </c>
      <c r="P3646" s="181"/>
      <c r="Q3646" s="199"/>
      <c r="R3646" s="197" t="str">
        <f t="shared" si="1401"/>
        <v/>
      </c>
      <c r="S3646" s="197" t="str">
        <f t="shared" si="1402"/>
        <v/>
      </c>
    </row>
    <row r="3647" spans="1:19" ht="25.5" hidden="1">
      <c r="A3647" s="200">
        <v>90468</v>
      </c>
      <c r="B3647" s="205" t="s">
        <v>230</v>
      </c>
      <c r="C3647" s="127" t="s">
        <v>3971</v>
      </c>
      <c r="D3647" s="121" t="s">
        <v>258</v>
      </c>
      <c r="E3647" s="122">
        <v>4.58</v>
      </c>
      <c r="F3647" s="123">
        <f t="shared" si="1395"/>
        <v>5.52</v>
      </c>
      <c r="G3647" s="206"/>
      <c r="H3647" s="183"/>
      <c r="I3647" s="182">
        <f t="shared" si="1396"/>
        <v>0</v>
      </c>
      <c r="J3647" s="182">
        <f t="shared" si="1397"/>
        <v>0</v>
      </c>
      <c r="K3647" s="179"/>
      <c r="L3647" s="183">
        <f t="shared" si="1398"/>
        <v>0</v>
      </c>
      <c r="M3647" s="183">
        <f t="shared" si="1398"/>
        <v>0</v>
      </c>
      <c r="N3647" s="184">
        <f t="shared" si="1399"/>
        <v>0</v>
      </c>
      <c r="O3647" s="184">
        <f t="shared" si="1400"/>
        <v>0</v>
      </c>
      <c r="P3647" s="181"/>
      <c r="Q3647" s="199"/>
      <c r="R3647" s="197" t="str">
        <f t="shared" si="1401"/>
        <v/>
      </c>
      <c r="S3647" s="197" t="str">
        <f t="shared" si="1402"/>
        <v/>
      </c>
    </row>
    <row r="3648" spans="1:19" ht="25.5" hidden="1">
      <c r="A3648" s="200">
        <v>90469</v>
      </c>
      <c r="B3648" s="205" t="s">
        <v>230</v>
      </c>
      <c r="C3648" s="127" t="s">
        <v>3972</v>
      </c>
      <c r="D3648" s="121" t="s">
        <v>258</v>
      </c>
      <c r="E3648" s="122">
        <v>7.33</v>
      </c>
      <c r="F3648" s="123">
        <f t="shared" si="1395"/>
        <v>8.84</v>
      </c>
      <c r="G3648" s="206"/>
      <c r="H3648" s="183"/>
      <c r="I3648" s="182">
        <f t="shared" si="1396"/>
        <v>0</v>
      </c>
      <c r="J3648" s="182">
        <f t="shared" si="1397"/>
        <v>0</v>
      </c>
      <c r="K3648" s="179"/>
      <c r="L3648" s="183">
        <f t="shared" si="1398"/>
        <v>0</v>
      </c>
      <c r="M3648" s="183">
        <f t="shared" si="1398"/>
        <v>0</v>
      </c>
      <c r="N3648" s="184">
        <f t="shared" si="1399"/>
        <v>0</v>
      </c>
      <c r="O3648" s="184">
        <f t="shared" si="1400"/>
        <v>0</v>
      </c>
      <c r="P3648" s="181"/>
      <c r="Q3648" s="199"/>
      <c r="R3648" s="197" t="str">
        <f t="shared" si="1401"/>
        <v/>
      </c>
      <c r="S3648" s="197" t="str">
        <f t="shared" si="1402"/>
        <v/>
      </c>
    </row>
    <row r="3649" spans="1:19" ht="25.5" hidden="1">
      <c r="A3649" s="200">
        <v>90470</v>
      </c>
      <c r="B3649" s="205" t="s">
        <v>230</v>
      </c>
      <c r="C3649" s="127" t="s">
        <v>3973</v>
      </c>
      <c r="D3649" s="121" t="s">
        <v>258</v>
      </c>
      <c r="E3649" s="122">
        <v>9.98</v>
      </c>
      <c r="F3649" s="123">
        <f t="shared" si="1395"/>
        <v>12.03</v>
      </c>
      <c r="G3649" s="206"/>
      <c r="H3649" s="183"/>
      <c r="I3649" s="182">
        <f t="shared" si="1396"/>
        <v>0</v>
      </c>
      <c r="J3649" s="182">
        <f t="shared" si="1397"/>
        <v>0</v>
      </c>
      <c r="K3649" s="179"/>
      <c r="L3649" s="183">
        <f t="shared" si="1398"/>
        <v>0</v>
      </c>
      <c r="M3649" s="183">
        <f t="shared" si="1398"/>
        <v>0</v>
      </c>
      <c r="N3649" s="184">
        <f t="shared" si="1399"/>
        <v>0</v>
      </c>
      <c r="O3649" s="184">
        <f t="shared" si="1400"/>
        <v>0</v>
      </c>
      <c r="P3649" s="181"/>
      <c r="Q3649" s="199"/>
      <c r="R3649" s="197" t="str">
        <f t="shared" si="1401"/>
        <v/>
      </c>
      <c r="S3649" s="197" t="str">
        <f t="shared" si="1402"/>
        <v/>
      </c>
    </row>
    <row r="3650" spans="1:19" ht="25.5" hidden="1">
      <c r="A3650" s="200">
        <v>91188</v>
      </c>
      <c r="B3650" s="205" t="s">
        <v>230</v>
      </c>
      <c r="C3650" s="127" t="s">
        <v>3974</v>
      </c>
      <c r="D3650" s="121" t="s">
        <v>274</v>
      </c>
      <c r="E3650" s="122">
        <v>5.58</v>
      </c>
      <c r="F3650" s="123">
        <f t="shared" si="1395"/>
        <v>6.73</v>
      </c>
      <c r="G3650" s="206"/>
      <c r="H3650" s="183"/>
      <c r="I3650" s="182">
        <f t="shared" si="1396"/>
        <v>0</v>
      </c>
      <c r="J3650" s="182">
        <f t="shared" si="1397"/>
        <v>0</v>
      </c>
      <c r="K3650" s="179"/>
      <c r="L3650" s="183">
        <f t="shared" si="1398"/>
        <v>0</v>
      </c>
      <c r="M3650" s="183">
        <f t="shared" si="1398"/>
        <v>0</v>
      </c>
      <c r="N3650" s="184">
        <f t="shared" si="1399"/>
        <v>0</v>
      </c>
      <c r="O3650" s="184">
        <f t="shared" si="1400"/>
        <v>0</v>
      </c>
      <c r="P3650" s="181"/>
      <c r="Q3650" s="199"/>
      <c r="R3650" s="197" t="str">
        <f t="shared" si="1401"/>
        <v/>
      </c>
      <c r="S3650" s="197" t="str">
        <f t="shared" si="1402"/>
        <v/>
      </c>
    </row>
    <row r="3651" spans="1:19" ht="25.5" hidden="1">
      <c r="A3651" s="200">
        <v>91189</v>
      </c>
      <c r="B3651" s="205" t="s">
        <v>230</v>
      </c>
      <c r="C3651" s="127" t="s">
        <v>3975</v>
      </c>
      <c r="D3651" s="121" t="s">
        <v>274</v>
      </c>
      <c r="E3651" s="122">
        <v>34.61</v>
      </c>
      <c r="F3651" s="123">
        <f t="shared" si="1395"/>
        <v>41.73</v>
      </c>
      <c r="G3651" s="206"/>
      <c r="H3651" s="183"/>
      <c r="I3651" s="182">
        <f t="shared" si="1396"/>
        <v>0</v>
      </c>
      <c r="J3651" s="182">
        <f t="shared" si="1397"/>
        <v>0</v>
      </c>
      <c r="K3651" s="179"/>
      <c r="L3651" s="183">
        <f t="shared" si="1398"/>
        <v>0</v>
      </c>
      <c r="M3651" s="183">
        <f t="shared" si="1398"/>
        <v>0</v>
      </c>
      <c r="N3651" s="184">
        <f t="shared" si="1399"/>
        <v>0</v>
      </c>
      <c r="O3651" s="184">
        <f t="shared" si="1400"/>
        <v>0</v>
      </c>
      <c r="P3651" s="181"/>
      <c r="Q3651" s="199"/>
      <c r="R3651" s="197" t="str">
        <f t="shared" si="1401"/>
        <v/>
      </c>
      <c r="S3651" s="197" t="str">
        <f t="shared" si="1402"/>
        <v/>
      </c>
    </row>
    <row r="3652" spans="1:19" ht="25.5" hidden="1">
      <c r="A3652" s="200">
        <v>91190</v>
      </c>
      <c r="B3652" s="205" t="s">
        <v>230</v>
      </c>
      <c r="C3652" s="127" t="s">
        <v>3976</v>
      </c>
      <c r="D3652" s="121" t="s">
        <v>274</v>
      </c>
      <c r="E3652" s="122">
        <v>4.1900000000000004</v>
      </c>
      <c r="F3652" s="123">
        <f t="shared" si="1395"/>
        <v>5.05</v>
      </c>
      <c r="G3652" s="206"/>
      <c r="H3652" s="183"/>
      <c r="I3652" s="182">
        <f t="shared" si="1396"/>
        <v>0</v>
      </c>
      <c r="J3652" s="182">
        <f t="shared" si="1397"/>
        <v>0</v>
      </c>
      <c r="K3652" s="179"/>
      <c r="L3652" s="183">
        <f t="shared" si="1398"/>
        <v>0</v>
      </c>
      <c r="M3652" s="183">
        <f t="shared" si="1398"/>
        <v>0</v>
      </c>
      <c r="N3652" s="184">
        <f t="shared" si="1399"/>
        <v>0</v>
      </c>
      <c r="O3652" s="184">
        <f t="shared" si="1400"/>
        <v>0</v>
      </c>
      <c r="P3652" s="181"/>
      <c r="Q3652" s="199"/>
      <c r="R3652" s="197" t="str">
        <f t="shared" si="1401"/>
        <v/>
      </c>
      <c r="S3652" s="197" t="str">
        <f t="shared" si="1402"/>
        <v/>
      </c>
    </row>
    <row r="3653" spans="1:19" ht="25.5" hidden="1">
      <c r="A3653" s="200">
        <v>91191</v>
      </c>
      <c r="B3653" s="205" t="s">
        <v>230</v>
      </c>
      <c r="C3653" s="127" t="s">
        <v>3977</v>
      </c>
      <c r="D3653" s="121" t="s">
        <v>274</v>
      </c>
      <c r="E3653" s="122">
        <v>4.45</v>
      </c>
      <c r="F3653" s="123">
        <f t="shared" si="1395"/>
        <v>5.36</v>
      </c>
      <c r="G3653" s="206"/>
      <c r="H3653" s="183"/>
      <c r="I3653" s="182">
        <f t="shared" si="1396"/>
        <v>0</v>
      </c>
      <c r="J3653" s="182">
        <f t="shared" si="1397"/>
        <v>0</v>
      </c>
      <c r="K3653" s="179"/>
      <c r="L3653" s="183">
        <f t="shared" si="1398"/>
        <v>0</v>
      </c>
      <c r="M3653" s="183">
        <f t="shared" si="1398"/>
        <v>0</v>
      </c>
      <c r="N3653" s="184">
        <f t="shared" si="1399"/>
        <v>0</v>
      </c>
      <c r="O3653" s="184">
        <f t="shared" si="1400"/>
        <v>0</v>
      </c>
      <c r="P3653" s="181"/>
      <c r="Q3653" s="199"/>
      <c r="R3653" s="197" t="str">
        <f t="shared" si="1401"/>
        <v/>
      </c>
      <c r="S3653" s="197" t="str">
        <f t="shared" si="1402"/>
        <v/>
      </c>
    </row>
    <row r="3654" spans="1:19" ht="25.5" hidden="1">
      <c r="A3654" s="200">
        <v>91192</v>
      </c>
      <c r="B3654" s="205" t="s">
        <v>230</v>
      </c>
      <c r="C3654" s="127" t="s">
        <v>3978</v>
      </c>
      <c r="D3654" s="121" t="s">
        <v>274</v>
      </c>
      <c r="E3654" s="122">
        <v>4.9400000000000004</v>
      </c>
      <c r="F3654" s="123">
        <f t="shared" si="1395"/>
        <v>5.96</v>
      </c>
      <c r="G3654" s="206"/>
      <c r="H3654" s="183"/>
      <c r="I3654" s="182">
        <f t="shared" si="1396"/>
        <v>0</v>
      </c>
      <c r="J3654" s="182">
        <f t="shared" si="1397"/>
        <v>0</v>
      </c>
      <c r="K3654" s="179"/>
      <c r="L3654" s="183">
        <f t="shared" si="1398"/>
        <v>0</v>
      </c>
      <c r="M3654" s="183">
        <f t="shared" si="1398"/>
        <v>0</v>
      </c>
      <c r="N3654" s="184">
        <f t="shared" si="1399"/>
        <v>0</v>
      </c>
      <c r="O3654" s="184">
        <f t="shared" si="1400"/>
        <v>0</v>
      </c>
      <c r="P3654" s="181"/>
      <c r="Q3654" s="199"/>
      <c r="R3654" s="197" t="str">
        <f t="shared" si="1401"/>
        <v/>
      </c>
      <c r="S3654" s="197" t="str">
        <f t="shared" si="1402"/>
        <v/>
      </c>
    </row>
    <row r="3655" spans="1:19" hidden="1">
      <c r="A3655" s="200">
        <v>90460</v>
      </c>
      <c r="B3655" s="205" t="s">
        <v>230</v>
      </c>
      <c r="C3655" s="127" t="s">
        <v>3979</v>
      </c>
      <c r="D3655" s="121" t="s">
        <v>258</v>
      </c>
      <c r="E3655" s="122">
        <v>24.35</v>
      </c>
      <c r="F3655" s="123">
        <f t="shared" si="1395"/>
        <v>29.36</v>
      </c>
      <c r="G3655" s="206"/>
      <c r="H3655" s="183"/>
      <c r="I3655" s="182">
        <f t="shared" si="1396"/>
        <v>0</v>
      </c>
      <c r="J3655" s="182">
        <f t="shared" si="1397"/>
        <v>0</v>
      </c>
      <c r="K3655" s="179"/>
      <c r="L3655" s="183">
        <f t="shared" si="1398"/>
        <v>0</v>
      </c>
      <c r="M3655" s="183">
        <f t="shared" si="1398"/>
        <v>0</v>
      </c>
      <c r="N3655" s="184">
        <f t="shared" si="1399"/>
        <v>0</v>
      </c>
      <c r="O3655" s="184">
        <f t="shared" si="1400"/>
        <v>0</v>
      </c>
      <c r="P3655" s="181"/>
      <c r="Q3655" s="199"/>
      <c r="R3655" s="197" t="str">
        <f t="shared" ref="R3655:R3666" si="1403">IF(Q3655="X","x",IF(Q3655="xx","x",IF(O3655&gt;0,"x","")))</f>
        <v/>
      </c>
      <c r="S3655" s="197" t="str">
        <f t="shared" ref="S3655:S3666" si="1404">IF(Q3655="X","x",IF(Q3655="xx","x",IF(OR(J3655&gt;0,O3655&gt;0),"x","")))</f>
        <v/>
      </c>
    </row>
    <row r="3656" spans="1:19" hidden="1">
      <c r="A3656" s="200">
        <v>90461</v>
      </c>
      <c r="B3656" s="205" t="s">
        <v>230</v>
      </c>
      <c r="C3656" s="127" t="s">
        <v>3980</v>
      </c>
      <c r="D3656" s="121" t="s">
        <v>258</v>
      </c>
      <c r="E3656" s="122">
        <v>13.3</v>
      </c>
      <c r="F3656" s="123">
        <f t="shared" si="1395"/>
        <v>16.03</v>
      </c>
      <c r="G3656" s="206"/>
      <c r="H3656" s="183"/>
      <c r="I3656" s="182">
        <f t="shared" si="1396"/>
        <v>0</v>
      </c>
      <c r="J3656" s="182">
        <f t="shared" si="1397"/>
        <v>0</v>
      </c>
      <c r="K3656" s="179"/>
      <c r="L3656" s="183">
        <f t="shared" si="1398"/>
        <v>0</v>
      </c>
      <c r="M3656" s="183">
        <f t="shared" si="1398"/>
        <v>0</v>
      </c>
      <c r="N3656" s="184">
        <f t="shared" si="1399"/>
        <v>0</v>
      </c>
      <c r="O3656" s="184">
        <f t="shared" si="1400"/>
        <v>0</v>
      </c>
      <c r="P3656" s="181"/>
      <c r="Q3656" s="199"/>
      <c r="R3656" s="197" t="str">
        <f t="shared" si="1403"/>
        <v/>
      </c>
      <c r="S3656" s="197" t="str">
        <f t="shared" si="1404"/>
        <v/>
      </c>
    </row>
    <row r="3657" spans="1:19" hidden="1">
      <c r="A3657" s="200">
        <v>90462</v>
      </c>
      <c r="B3657" s="205" t="s">
        <v>230</v>
      </c>
      <c r="C3657" s="127" t="s">
        <v>3981</v>
      </c>
      <c r="D3657" s="121" t="s">
        <v>258</v>
      </c>
      <c r="E3657" s="122">
        <v>2.93</v>
      </c>
      <c r="F3657" s="123">
        <f t="shared" si="1395"/>
        <v>3.53</v>
      </c>
      <c r="G3657" s="206"/>
      <c r="H3657" s="183"/>
      <c r="I3657" s="182">
        <f t="shared" si="1396"/>
        <v>0</v>
      </c>
      <c r="J3657" s="182">
        <f t="shared" si="1397"/>
        <v>0</v>
      </c>
      <c r="K3657" s="179"/>
      <c r="L3657" s="183">
        <f t="shared" si="1398"/>
        <v>0</v>
      </c>
      <c r="M3657" s="183">
        <f t="shared" si="1398"/>
        <v>0</v>
      </c>
      <c r="N3657" s="184">
        <f t="shared" si="1399"/>
        <v>0</v>
      </c>
      <c r="O3657" s="184">
        <f t="shared" si="1400"/>
        <v>0</v>
      </c>
      <c r="P3657" s="181"/>
      <c r="Q3657" s="199"/>
      <c r="R3657" s="197" t="str">
        <f t="shared" si="1403"/>
        <v/>
      </c>
      <c r="S3657" s="197" t="str">
        <f t="shared" si="1404"/>
        <v/>
      </c>
    </row>
    <row r="3658" spans="1:19" hidden="1">
      <c r="A3658" s="200">
        <v>90463</v>
      </c>
      <c r="B3658" s="205" t="s">
        <v>230</v>
      </c>
      <c r="C3658" s="127" t="s">
        <v>3982</v>
      </c>
      <c r="D3658" s="121" t="s">
        <v>258</v>
      </c>
      <c r="E3658" s="122">
        <v>2.34</v>
      </c>
      <c r="F3658" s="123">
        <f t="shared" si="1395"/>
        <v>2.82</v>
      </c>
      <c r="G3658" s="206"/>
      <c r="H3658" s="183"/>
      <c r="I3658" s="182">
        <f t="shared" si="1396"/>
        <v>0</v>
      </c>
      <c r="J3658" s="182">
        <f t="shared" si="1397"/>
        <v>0</v>
      </c>
      <c r="K3658" s="179"/>
      <c r="L3658" s="183">
        <f t="shared" si="1398"/>
        <v>0</v>
      </c>
      <c r="M3658" s="183">
        <f t="shared" si="1398"/>
        <v>0</v>
      </c>
      <c r="N3658" s="184">
        <f t="shared" si="1399"/>
        <v>0</v>
      </c>
      <c r="O3658" s="184">
        <f t="shared" si="1400"/>
        <v>0</v>
      </c>
      <c r="P3658" s="181"/>
      <c r="Q3658" s="199"/>
      <c r="R3658" s="197" t="str">
        <f t="shared" si="1403"/>
        <v/>
      </c>
      <c r="S3658" s="197" t="str">
        <f t="shared" si="1404"/>
        <v/>
      </c>
    </row>
    <row r="3659" spans="1:19" ht="25.5" hidden="1">
      <c r="A3659" s="200">
        <v>96559</v>
      </c>
      <c r="B3659" s="205" t="s">
        <v>230</v>
      </c>
      <c r="C3659" s="127" t="s">
        <v>3983</v>
      </c>
      <c r="D3659" s="121" t="s">
        <v>232</v>
      </c>
      <c r="E3659" s="122">
        <v>68.88</v>
      </c>
      <c r="F3659" s="123">
        <f t="shared" si="1395"/>
        <v>83.04</v>
      </c>
      <c r="G3659" s="206"/>
      <c r="H3659" s="183"/>
      <c r="I3659" s="182">
        <f t="shared" si="1396"/>
        <v>0</v>
      </c>
      <c r="J3659" s="182">
        <f t="shared" si="1397"/>
        <v>0</v>
      </c>
      <c r="K3659" s="179"/>
      <c r="L3659" s="183">
        <f t="shared" si="1398"/>
        <v>0</v>
      </c>
      <c r="M3659" s="183">
        <f t="shared" si="1398"/>
        <v>0</v>
      </c>
      <c r="N3659" s="184">
        <f t="shared" si="1399"/>
        <v>0</v>
      </c>
      <c r="O3659" s="184">
        <f t="shared" si="1400"/>
        <v>0</v>
      </c>
      <c r="P3659" s="181"/>
      <c r="Q3659" s="199"/>
      <c r="R3659" s="197" t="str">
        <f t="shared" si="1403"/>
        <v/>
      </c>
      <c r="S3659" s="197" t="str">
        <f t="shared" si="1404"/>
        <v/>
      </c>
    </row>
    <row r="3660" spans="1:19" ht="25.5" hidden="1">
      <c r="A3660" s="200">
        <v>96560</v>
      </c>
      <c r="B3660" s="205" t="s">
        <v>230</v>
      </c>
      <c r="C3660" s="127" t="s">
        <v>3984</v>
      </c>
      <c r="D3660" s="121" t="s">
        <v>232</v>
      </c>
      <c r="E3660" s="122">
        <v>34.869999999999997</v>
      </c>
      <c r="F3660" s="123">
        <f t="shared" si="1395"/>
        <v>42.04</v>
      </c>
      <c r="G3660" s="206"/>
      <c r="H3660" s="183"/>
      <c r="I3660" s="182">
        <f t="shared" si="1396"/>
        <v>0</v>
      </c>
      <c r="J3660" s="182">
        <f t="shared" si="1397"/>
        <v>0</v>
      </c>
      <c r="K3660" s="179"/>
      <c r="L3660" s="183">
        <f t="shared" si="1398"/>
        <v>0</v>
      </c>
      <c r="M3660" s="183">
        <f t="shared" si="1398"/>
        <v>0</v>
      </c>
      <c r="N3660" s="184">
        <f t="shared" si="1399"/>
        <v>0</v>
      </c>
      <c r="O3660" s="184">
        <f t="shared" si="1400"/>
        <v>0</v>
      </c>
      <c r="P3660" s="181"/>
      <c r="Q3660" s="199"/>
      <c r="R3660" s="197" t="str">
        <f t="shared" si="1403"/>
        <v/>
      </c>
      <c r="S3660" s="197" t="str">
        <f t="shared" si="1404"/>
        <v/>
      </c>
    </row>
    <row r="3661" spans="1:19" ht="25.5" hidden="1">
      <c r="A3661" s="200">
        <v>96561</v>
      </c>
      <c r="B3661" s="205" t="s">
        <v>230</v>
      </c>
      <c r="C3661" s="127" t="s">
        <v>3985</v>
      </c>
      <c r="D3661" s="121" t="s">
        <v>232</v>
      </c>
      <c r="E3661" s="122">
        <v>21.21</v>
      </c>
      <c r="F3661" s="123">
        <f t="shared" si="1395"/>
        <v>25.57</v>
      </c>
      <c r="G3661" s="206"/>
      <c r="H3661" s="183"/>
      <c r="I3661" s="182">
        <f t="shared" si="1396"/>
        <v>0</v>
      </c>
      <c r="J3661" s="182">
        <f t="shared" si="1397"/>
        <v>0</v>
      </c>
      <c r="K3661" s="179"/>
      <c r="L3661" s="183">
        <f t="shared" si="1398"/>
        <v>0</v>
      </c>
      <c r="M3661" s="183">
        <f t="shared" si="1398"/>
        <v>0</v>
      </c>
      <c r="N3661" s="184">
        <f t="shared" si="1399"/>
        <v>0</v>
      </c>
      <c r="O3661" s="184">
        <f t="shared" si="1400"/>
        <v>0</v>
      </c>
      <c r="P3661" s="181"/>
      <c r="Q3661" s="199"/>
      <c r="R3661" s="197" t="str">
        <f t="shared" si="1403"/>
        <v/>
      </c>
      <c r="S3661" s="197" t="str">
        <f t="shared" si="1404"/>
        <v/>
      </c>
    </row>
    <row r="3662" spans="1:19" ht="25.5" hidden="1">
      <c r="A3662" s="200">
        <v>96562</v>
      </c>
      <c r="B3662" s="205" t="s">
        <v>230</v>
      </c>
      <c r="C3662" s="127" t="s">
        <v>3986</v>
      </c>
      <c r="D3662" s="121" t="s">
        <v>258</v>
      </c>
      <c r="E3662" s="122">
        <v>35.590000000000003</v>
      </c>
      <c r="F3662" s="123">
        <f t="shared" si="1395"/>
        <v>42.91</v>
      </c>
      <c r="G3662" s="206"/>
      <c r="H3662" s="183"/>
      <c r="I3662" s="182">
        <f t="shared" si="1396"/>
        <v>0</v>
      </c>
      <c r="J3662" s="182">
        <f t="shared" si="1397"/>
        <v>0</v>
      </c>
      <c r="K3662" s="179"/>
      <c r="L3662" s="183">
        <f t="shared" si="1398"/>
        <v>0</v>
      </c>
      <c r="M3662" s="183">
        <f t="shared" si="1398"/>
        <v>0</v>
      </c>
      <c r="N3662" s="184">
        <f t="shared" si="1399"/>
        <v>0</v>
      </c>
      <c r="O3662" s="184">
        <f t="shared" si="1400"/>
        <v>0</v>
      </c>
      <c r="P3662" s="181"/>
      <c r="Q3662" s="199"/>
      <c r="R3662" s="197" t="str">
        <f t="shared" si="1403"/>
        <v/>
      </c>
      <c r="S3662" s="197" t="str">
        <f t="shared" si="1404"/>
        <v/>
      </c>
    </row>
    <row r="3663" spans="1:19" ht="25.5" hidden="1">
      <c r="A3663" s="200">
        <v>96563</v>
      </c>
      <c r="B3663" s="205" t="s">
        <v>230</v>
      </c>
      <c r="C3663" s="127" t="s">
        <v>3987</v>
      </c>
      <c r="D3663" s="121" t="s">
        <v>258</v>
      </c>
      <c r="E3663" s="122">
        <v>38.020000000000003</v>
      </c>
      <c r="F3663" s="123">
        <f t="shared" si="1395"/>
        <v>45.84</v>
      </c>
      <c r="G3663" s="206"/>
      <c r="H3663" s="183"/>
      <c r="I3663" s="182">
        <f t="shared" si="1396"/>
        <v>0</v>
      </c>
      <c r="J3663" s="182">
        <f t="shared" si="1397"/>
        <v>0</v>
      </c>
      <c r="K3663" s="179"/>
      <c r="L3663" s="183">
        <f t="shared" si="1398"/>
        <v>0</v>
      </c>
      <c r="M3663" s="183">
        <f t="shared" si="1398"/>
        <v>0</v>
      </c>
      <c r="N3663" s="184">
        <f t="shared" si="1399"/>
        <v>0</v>
      </c>
      <c r="O3663" s="184">
        <f t="shared" si="1400"/>
        <v>0</v>
      </c>
      <c r="P3663" s="181"/>
      <c r="Q3663" s="199"/>
      <c r="R3663" s="197" t="str">
        <f t="shared" si="1403"/>
        <v/>
      </c>
      <c r="S3663" s="197" t="str">
        <f t="shared" si="1404"/>
        <v/>
      </c>
    </row>
    <row r="3664" spans="1:19" ht="25.5" hidden="1">
      <c r="A3664" s="200">
        <v>91166</v>
      </c>
      <c r="B3664" s="205" t="s">
        <v>230</v>
      </c>
      <c r="C3664" s="127" t="s">
        <v>3988</v>
      </c>
      <c r="D3664" s="121" t="s">
        <v>258</v>
      </c>
      <c r="E3664" s="122">
        <v>2.94</v>
      </c>
      <c r="F3664" s="123">
        <f t="shared" si="1395"/>
        <v>3.54</v>
      </c>
      <c r="G3664" s="206"/>
      <c r="H3664" s="183"/>
      <c r="I3664" s="182">
        <f t="shared" si="1396"/>
        <v>0</v>
      </c>
      <c r="J3664" s="182">
        <f t="shared" si="1397"/>
        <v>0</v>
      </c>
      <c r="K3664" s="179"/>
      <c r="L3664" s="183">
        <f t="shared" si="1398"/>
        <v>0</v>
      </c>
      <c r="M3664" s="183">
        <f t="shared" si="1398"/>
        <v>0</v>
      </c>
      <c r="N3664" s="184">
        <f t="shared" si="1399"/>
        <v>0</v>
      </c>
      <c r="O3664" s="184">
        <f t="shared" si="1400"/>
        <v>0</v>
      </c>
      <c r="P3664" s="181"/>
      <c r="Q3664" s="199"/>
      <c r="R3664" s="197" t="str">
        <f t="shared" si="1403"/>
        <v/>
      </c>
      <c r="S3664" s="197" t="str">
        <f t="shared" si="1404"/>
        <v/>
      </c>
    </row>
    <row r="3665" spans="1:19" ht="25.5" hidden="1">
      <c r="A3665" s="200">
        <v>91167</v>
      </c>
      <c r="B3665" s="205" t="s">
        <v>230</v>
      </c>
      <c r="C3665" s="127" t="s">
        <v>3989</v>
      </c>
      <c r="D3665" s="121" t="s">
        <v>258</v>
      </c>
      <c r="E3665" s="122">
        <v>8.92</v>
      </c>
      <c r="F3665" s="123">
        <f t="shared" si="1395"/>
        <v>10.75</v>
      </c>
      <c r="G3665" s="206"/>
      <c r="H3665" s="183"/>
      <c r="I3665" s="182">
        <f t="shared" si="1396"/>
        <v>0</v>
      </c>
      <c r="J3665" s="182">
        <f t="shared" si="1397"/>
        <v>0</v>
      </c>
      <c r="K3665" s="179"/>
      <c r="L3665" s="183">
        <f t="shared" si="1398"/>
        <v>0</v>
      </c>
      <c r="M3665" s="183">
        <f t="shared" si="1398"/>
        <v>0</v>
      </c>
      <c r="N3665" s="184">
        <f t="shared" si="1399"/>
        <v>0</v>
      </c>
      <c r="O3665" s="184">
        <f t="shared" si="1400"/>
        <v>0</v>
      </c>
      <c r="P3665" s="181"/>
      <c r="Q3665" s="199"/>
      <c r="R3665" s="197" t="str">
        <f t="shared" si="1403"/>
        <v/>
      </c>
      <c r="S3665" s="197" t="str">
        <f t="shared" si="1404"/>
        <v/>
      </c>
    </row>
    <row r="3666" spans="1:19" ht="38.25" hidden="1">
      <c r="A3666" s="200">
        <v>91168</v>
      </c>
      <c r="B3666" s="205" t="s">
        <v>230</v>
      </c>
      <c r="C3666" s="127" t="s">
        <v>3990</v>
      </c>
      <c r="D3666" s="121" t="s">
        <v>258</v>
      </c>
      <c r="E3666" s="122">
        <v>6.72</v>
      </c>
      <c r="F3666" s="123">
        <f t="shared" si="1395"/>
        <v>8.1</v>
      </c>
      <c r="G3666" s="206"/>
      <c r="H3666" s="183"/>
      <c r="I3666" s="182">
        <f t="shared" si="1396"/>
        <v>0</v>
      </c>
      <c r="J3666" s="182">
        <f t="shared" si="1397"/>
        <v>0</v>
      </c>
      <c r="K3666" s="179"/>
      <c r="L3666" s="183">
        <f t="shared" si="1398"/>
        <v>0</v>
      </c>
      <c r="M3666" s="183">
        <f t="shared" si="1398"/>
        <v>0</v>
      </c>
      <c r="N3666" s="184">
        <f t="shared" si="1399"/>
        <v>0</v>
      </c>
      <c r="O3666" s="184">
        <f t="shared" si="1400"/>
        <v>0</v>
      </c>
      <c r="P3666" s="181"/>
      <c r="Q3666" s="199"/>
      <c r="R3666" s="197" t="str">
        <f t="shared" si="1403"/>
        <v/>
      </c>
      <c r="S3666" s="197" t="str">
        <f t="shared" si="1404"/>
        <v/>
      </c>
    </row>
    <row r="3667" spans="1:19" ht="25.5" hidden="1">
      <c r="A3667" s="200">
        <v>91169</v>
      </c>
      <c r="B3667" s="205" t="s">
        <v>230</v>
      </c>
      <c r="C3667" s="127" t="s">
        <v>3991</v>
      </c>
      <c r="D3667" s="121" t="s">
        <v>258</v>
      </c>
      <c r="E3667" s="122">
        <v>7.98</v>
      </c>
      <c r="F3667" s="123">
        <f t="shared" si="1395"/>
        <v>9.6199999999999992</v>
      </c>
      <c r="G3667" s="206"/>
      <c r="H3667" s="183"/>
      <c r="I3667" s="182">
        <f t="shared" si="1396"/>
        <v>0</v>
      </c>
      <c r="J3667" s="182">
        <f t="shared" si="1397"/>
        <v>0</v>
      </c>
      <c r="K3667" s="179"/>
      <c r="L3667" s="183">
        <f t="shared" si="1398"/>
        <v>0</v>
      </c>
      <c r="M3667" s="183">
        <f t="shared" si="1398"/>
        <v>0</v>
      </c>
      <c r="N3667" s="184">
        <f t="shared" si="1399"/>
        <v>0</v>
      </c>
      <c r="O3667" s="184">
        <f t="shared" si="1400"/>
        <v>0</v>
      </c>
      <c r="P3667" s="181"/>
      <c r="Q3667" s="199"/>
      <c r="R3667" s="197" t="str">
        <f t="shared" si="1401"/>
        <v/>
      </c>
      <c r="S3667" s="197" t="str">
        <f t="shared" si="1402"/>
        <v/>
      </c>
    </row>
    <row r="3668" spans="1:19" ht="38.25" hidden="1">
      <c r="A3668" s="200">
        <v>91170</v>
      </c>
      <c r="B3668" s="205" t="s">
        <v>230</v>
      </c>
      <c r="C3668" s="127" t="s">
        <v>3992</v>
      </c>
      <c r="D3668" s="121" t="s">
        <v>258</v>
      </c>
      <c r="E3668" s="122">
        <v>2.2999999999999998</v>
      </c>
      <c r="F3668" s="123">
        <f t="shared" si="1395"/>
        <v>2.77</v>
      </c>
      <c r="G3668" s="206"/>
      <c r="H3668" s="183"/>
      <c r="I3668" s="182">
        <f t="shared" si="1396"/>
        <v>0</v>
      </c>
      <c r="J3668" s="182">
        <f t="shared" si="1397"/>
        <v>0</v>
      </c>
      <c r="K3668" s="179"/>
      <c r="L3668" s="183">
        <f t="shared" si="1398"/>
        <v>0</v>
      </c>
      <c r="M3668" s="183">
        <f t="shared" si="1398"/>
        <v>0</v>
      </c>
      <c r="N3668" s="184">
        <f t="shared" si="1399"/>
        <v>0</v>
      </c>
      <c r="O3668" s="184">
        <f t="shared" si="1400"/>
        <v>0</v>
      </c>
      <c r="P3668" s="181"/>
      <c r="Q3668" s="199"/>
      <c r="R3668" s="197" t="str">
        <f t="shared" si="1401"/>
        <v/>
      </c>
      <c r="S3668" s="197" t="str">
        <f t="shared" si="1402"/>
        <v/>
      </c>
    </row>
    <row r="3669" spans="1:19" ht="38.25" hidden="1">
      <c r="A3669" s="200">
        <v>91171</v>
      </c>
      <c r="B3669" s="205" t="s">
        <v>230</v>
      </c>
      <c r="C3669" s="127" t="s">
        <v>3993</v>
      </c>
      <c r="D3669" s="121" t="s">
        <v>258</v>
      </c>
      <c r="E3669" s="122">
        <v>2.86</v>
      </c>
      <c r="F3669" s="123">
        <f t="shared" si="1395"/>
        <v>3.45</v>
      </c>
      <c r="G3669" s="206"/>
      <c r="H3669" s="183"/>
      <c r="I3669" s="182">
        <f t="shared" si="1396"/>
        <v>0</v>
      </c>
      <c r="J3669" s="182">
        <f t="shared" si="1397"/>
        <v>0</v>
      </c>
      <c r="K3669" s="179"/>
      <c r="L3669" s="183">
        <f t="shared" si="1398"/>
        <v>0</v>
      </c>
      <c r="M3669" s="183">
        <f t="shared" si="1398"/>
        <v>0</v>
      </c>
      <c r="N3669" s="184">
        <f t="shared" si="1399"/>
        <v>0</v>
      </c>
      <c r="O3669" s="184">
        <f t="shared" si="1400"/>
        <v>0</v>
      </c>
      <c r="P3669" s="181"/>
      <c r="Q3669" s="199"/>
      <c r="R3669" s="197" t="str">
        <f t="shared" si="1401"/>
        <v/>
      </c>
      <c r="S3669" s="197" t="str">
        <f t="shared" si="1402"/>
        <v/>
      </c>
    </row>
    <row r="3670" spans="1:19" ht="25.5" hidden="1">
      <c r="A3670" s="200">
        <v>91172</v>
      </c>
      <c r="B3670" s="205" t="s">
        <v>230</v>
      </c>
      <c r="C3670" s="127" t="s">
        <v>3994</v>
      </c>
      <c r="D3670" s="121" t="s">
        <v>258</v>
      </c>
      <c r="E3670" s="122">
        <v>4.21</v>
      </c>
      <c r="F3670" s="123">
        <f t="shared" si="1395"/>
        <v>5.08</v>
      </c>
      <c r="G3670" s="206"/>
      <c r="H3670" s="183"/>
      <c r="I3670" s="182">
        <f t="shared" si="1396"/>
        <v>0</v>
      </c>
      <c r="J3670" s="182">
        <f t="shared" si="1397"/>
        <v>0</v>
      </c>
      <c r="K3670" s="179"/>
      <c r="L3670" s="183">
        <f t="shared" si="1398"/>
        <v>0</v>
      </c>
      <c r="M3670" s="183">
        <f t="shared" si="1398"/>
        <v>0</v>
      </c>
      <c r="N3670" s="184">
        <f t="shared" si="1399"/>
        <v>0</v>
      </c>
      <c r="O3670" s="184">
        <f t="shared" si="1400"/>
        <v>0</v>
      </c>
      <c r="P3670" s="181"/>
      <c r="Q3670" s="199"/>
      <c r="R3670" s="197" t="str">
        <f t="shared" si="1401"/>
        <v/>
      </c>
      <c r="S3670" s="197" t="str">
        <f t="shared" si="1402"/>
        <v/>
      </c>
    </row>
    <row r="3671" spans="1:19" ht="25.5" hidden="1">
      <c r="A3671" s="200">
        <v>91173</v>
      </c>
      <c r="B3671" s="205" t="s">
        <v>230</v>
      </c>
      <c r="C3671" s="127" t="s">
        <v>3995</v>
      </c>
      <c r="D3671" s="121" t="s">
        <v>258</v>
      </c>
      <c r="E3671" s="122">
        <v>1.1499999999999999</v>
      </c>
      <c r="F3671" s="123">
        <f t="shared" si="1395"/>
        <v>1.39</v>
      </c>
      <c r="G3671" s="206"/>
      <c r="H3671" s="183"/>
      <c r="I3671" s="182">
        <f t="shared" si="1396"/>
        <v>0</v>
      </c>
      <c r="J3671" s="182">
        <f t="shared" si="1397"/>
        <v>0</v>
      </c>
      <c r="K3671" s="179"/>
      <c r="L3671" s="183">
        <f t="shared" si="1398"/>
        <v>0</v>
      </c>
      <c r="M3671" s="183">
        <f t="shared" si="1398"/>
        <v>0</v>
      </c>
      <c r="N3671" s="184">
        <f t="shared" si="1399"/>
        <v>0</v>
      </c>
      <c r="O3671" s="184">
        <f t="shared" si="1400"/>
        <v>0</v>
      </c>
      <c r="P3671" s="181"/>
      <c r="Q3671" s="199"/>
      <c r="R3671" s="197" t="str">
        <f t="shared" si="1401"/>
        <v/>
      </c>
      <c r="S3671" s="197" t="str">
        <f t="shared" si="1402"/>
        <v/>
      </c>
    </row>
    <row r="3672" spans="1:19" ht="38.25" hidden="1">
      <c r="A3672" s="200">
        <v>91174</v>
      </c>
      <c r="B3672" s="205" t="s">
        <v>230</v>
      </c>
      <c r="C3672" s="127" t="s">
        <v>3996</v>
      </c>
      <c r="D3672" s="121" t="s">
        <v>258</v>
      </c>
      <c r="E3672" s="122">
        <v>2.2599999999999998</v>
      </c>
      <c r="F3672" s="123">
        <f t="shared" si="1395"/>
        <v>2.72</v>
      </c>
      <c r="G3672" s="206"/>
      <c r="H3672" s="183"/>
      <c r="I3672" s="182">
        <f t="shared" si="1396"/>
        <v>0</v>
      </c>
      <c r="J3672" s="182">
        <f t="shared" si="1397"/>
        <v>0</v>
      </c>
      <c r="K3672" s="179"/>
      <c r="L3672" s="183">
        <f t="shared" si="1398"/>
        <v>0</v>
      </c>
      <c r="M3672" s="183">
        <f t="shared" si="1398"/>
        <v>0</v>
      </c>
      <c r="N3672" s="184">
        <f t="shared" si="1399"/>
        <v>0</v>
      </c>
      <c r="O3672" s="184">
        <f t="shared" si="1400"/>
        <v>0</v>
      </c>
      <c r="P3672" s="181"/>
      <c r="Q3672" s="199"/>
      <c r="R3672" s="197" t="str">
        <f t="shared" si="1401"/>
        <v/>
      </c>
      <c r="S3672" s="197" t="str">
        <f t="shared" si="1402"/>
        <v/>
      </c>
    </row>
    <row r="3673" spans="1:19" ht="25.5" hidden="1">
      <c r="A3673" s="200">
        <v>91175</v>
      </c>
      <c r="B3673" s="205" t="s">
        <v>230</v>
      </c>
      <c r="C3673" s="127" t="s">
        <v>3997</v>
      </c>
      <c r="D3673" s="121" t="s">
        <v>258</v>
      </c>
      <c r="E3673" s="122">
        <v>3.7</v>
      </c>
      <c r="F3673" s="123">
        <f t="shared" si="1395"/>
        <v>4.46</v>
      </c>
      <c r="G3673" s="206"/>
      <c r="H3673" s="183"/>
      <c r="I3673" s="182">
        <f t="shared" si="1396"/>
        <v>0</v>
      </c>
      <c r="J3673" s="182">
        <f t="shared" si="1397"/>
        <v>0</v>
      </c>
      <c r="K3673" s="179"/>
      <c r="L3673" s="183">
        <f t="shared" si="1398"/>
        <v>0</v>
      </c>
      <c r="M3673" s="183">
        <f t="shared" si="1398"/>
        <v>0</v>
      </c>
      <c r="N3673" s="184">
        <f t="shared" si="1399"/>
        <v>0</v>
      </c>
      <c r="O3673" s="184">
        <f t="shared" si="1400"/>
        <v>0</v>
      </c>
      <c r="P3673" s="181"/>
      <c r="Q3673" s="199"/>
      <c r="R3673" s="197" t="str">
        <f t="shared" si="1401"/>
        <v/>
      </c>
      <c r="S3673" s="197" t="str">
        <f t="shared" si="1402"/>
        <v/>
      </c>
    </row>
    <row r="3674" spans="1:19" ht="25.5" hidden="1">
      <c r="A3674" s="200">
        <v>91182</v>
      </c>
      <c r="B3674" s="205" t="s">
        <v>230</v>
      </c>
      <c r="C3674" s="127" t="s">
        <v>3998</v>
      </c>
      <c r="D3674" s="121" t="s">
        <v>258</v>
      </c>
      <c r="E3674" s="122">
        <v>22.73</v>
      </c>
      <c r="F3674" s="123">
        <f t="shared" si="1395"/>
        <v>27.4</v>
      </c>
      <c r="G3674" s="206"/>
      <c r="H3674" s="183"/>
      <c r="I3674" s="182">
        <f t="shared" si="1396"/>
        <v>0</v>
      </c>
      <c r="J3674" s="182">
        <f t="shared" si="1397"/>
        <v>0</v>
      </c>
      <c r="K3674" s="179"/>
      <c r="L3674" s="183">
        <f t="shared" si="1398"/>
        <v>0</v>
      </c>
      <c r="M3674" s="183">
        <f t="shared" si="1398"/>
        <v>0</v>
      </c>
      <c r="N3674" s="184">
        <f t="shared" si="1399"/>
        <v>0</v>
      </c>
      <c r="O3674" s="184">
        <f t="shared" si="1400"/>
        <v>0</v>
      </c>
      <c r="P3674" s="181"/>
      <c r="Q3674" s="199"/>
      <c r="R3674" s="197" t="str">
        <f t="shared" si="1401"/>
        <v/>
      </c>
      <c r="S3674" s="197" t="str">
        <f t="shared" si="1402"/>
        <v/>
      </c>
    </row>
    <row r="3675" spans="1:19" ht="38.25" hidden="1">
      <c r="A3675" s="200">
        <v>91183</v>
      </c>
      <c r="B3675" s="205" t="s">
        <v>230</v>
      </c>
      <c r="C3675" s="127" t="s">
        <v>3999</v>
      </c>
      <c r="D3675" s="121" t="s">
        <v>258</v>
      </c>
      <c r="E3675" s="122">
        <v>11.21</v>
      </c>
      <c r="F3675" s="123">
        <f t="shared" si="1395"/>
        <v>13.51</v>
      </c>
      <c r="G3675" s="206"/>
      <c r="H3675" s="183"/>
      <c r="I3675" s="182">
        <f t="shared" si="1396"/>
        <v>0</v>
      </c>
      <c r="J3675" s="182">
        <f t="shared" si="1397"/>
        <v>0</v>
      </c>
      <c r="K3675" s="179"/>
      <c r="L3675" s="183">
        <f t="shared" si="1398"/>
        <v>0</v>
      </c>
      <c r="M3675" s="183">
        <f t="shared" si="1398"/>
        <v>0</v>
      </c>
      <c r="N3675" s="184">
        <f t="shared" si="1399"/>
        <v>0</v>
      </c>
      <c r="O3675" s="184">
        <f t="shared" si="1400"/>
        <v>0</v>
      </c>
      <c r="P3675" s="181"/>
      <c r="Q3675" s="199"/>
      <c r="R3675" s="197" t="str">
        <f t="shared" si="1401"/>
        <v/>
      </c>
      <c r="S3675" s="197" t="str">
        <f t="shared" si="1402"/>
        <v/>
      </c>
    </row>
    <row r="3676" spans="1:19" ht="25.5" hidden="1">
      <c r="A3676" s="200">
        <v>91184</v>
      </c>
      <c r="B3676" s="205" t="s">
        <v>230</v>
      </c>
      <c r="C3676" s="127" t="s">
        <v>4000</v>
      </c>
      <c r="D3676" s="121" t="s">
        <v>258</v>
      </c>
      <c r="E3676" s="122">
        <v>10.49</v>
      </c>
      <c r="F3676" s="123">
        <f t="shared" si="1395"/>
        <v>12.65</v>
      </c>
      <c r="G3676" s="206"/>
      <c r="H3676" s="183"/>
      <c r="I3676" s="182">
        <f t="shared" si="1396"/>
        <v>0</v>
      </c>
      <c r="J3676" s="182">
        <f t="shared" si="1397"/>
        <v>0</v>
      </c>
      <c r="K3676" s="179"/>
      <c r="L3676" s="183">
        <f t="shared" si="1398"/>
        <v>0</v>
      </c>
      <c r="M3676" s="183">
        <f t="shared" si="1398"/>
        <v>0</v>
      </c>
      <c r="N3676" s="184">
        <f t="shared" si="1399"/>
        <v>0</v>
      </c>
      <c r="O3676" s="184">
        <f t="shared" si="1400"/>
        <v>0</v>
      </c>
      <c r="P3676" s="181"/>
      <c r="Q3676" s="199"/>
      <c r="R3676" s="197" t="str">
        <f t="shared" si="1401"/>
        <v/>
      </c>
      <c r="S3676" s="197" t="str">
        <f t="shared" si="1402"/>
        <v/>
      </c>
    </row>
    <row r="3677" spans="1:19" ht="38.25" hidden="1">
      <c r="A3677" s="200">
        <v>91185</v>
      </c>
      <c r="B3677" s="205" t="s">
        <v>230</v>
      </c>
      <c r="C3677" s="127" t="s">
        <v>4001</v>
      </c>
      <c r="D3677" s="121" t="s">
        <v>258</v>
      </c>
      <c r="E3677" s="122">
        <v>5.83</v>
      </c>
      <c r="F3677" s="123">
        <f t="shared" si="1395"/>
        <v>7.03</v>
      </c>
      <c r="G3677" s="206"/>
      <c r="H3677" s="183"/>
      <c r="I3677" s="182">
        <f t="shared" si="1396"/>
        <v>0</v>
      </c>
      <c r="J3677" s="182">
        <f t="shared" si="1397"/>
        <v>0</v>
      </c>
      <c r="K3677" s="179"/>
      <c r="L3677" s="183">
        <f t="shared" si="1398"/>
        <v>0</v>
      </c>
      <c r="M3677" s="183">
        <f t="shared" si="1398"/>
        <v>0</v>
      </c>
      <c r="N3677" s="184">
        <f t="shared" si="1399"/>
        <v>0</v>
      </c>
      <c r="O3677" s="184">
        <f t="shared" si="1400"/>
        <v>0</v>
      </c>
      <c r="P3677" s="181"/>
      <c r="Q3677" s="199"/>
      <c r="R3677" s="197" t="str">
        <f t="shared" si="1401"/>
        <v/>
      </c>
      <c r="S3677" s="197" t="str">
        <f t="shared" si="1402"/>
        <v/>
      </c>
    </row>
    <row r="3678" spans="1:19" ht="38.25" hidden="1">
      <c r="A3678" s="200">
        <v>91186</v>
      </c>
      <c r="B3678" s="205" t="s">
        <v>230</v>
      </c>
      <c r="C3678" s="127" t="s">
        <v>4002</v>
      </c>
      <c r="D3678" s="121" t="s">
        <v>258</v>
      </c>
      <c r="E3678" s="122">
        <v>4.78</v>
      </c>
      <c r="F3678" s="123">
        <f t="shared" si="1395"/>
        <v>5.76</v>
      </c>
      <c r="G3678" s="206"/>
      <c r="H3678" s="183"/>
      <c r="I3678" s="182">
        <f t="shared" si="1396"/>
        <v>0</v>
      </c>
      <c r="J3678" s="182">
        <f t="shared" si="1397"/>
        <v>0</v>
      </c>
      <c r="K3678" s="179"/>
      <c r="L3678" s="183">
        <f t="shared" si="1398"/>
        <v>0</v>
      </c>
      <c r="M3678" s="183">
        <f t="shared" si="1398"/>
        <v>0</v>
      </c>
      <c r="N3678" s="184">
        <f t="shared" si="1399"/>
        <v>0</v>
      </c>
      <c r="O3678" s="184">
        <f t="shared" si="1400"/>
        <v>0</v>
      </c>
      <c r="P3678" s="181"/>
      <c r="Q3678" s="199"/>
      <c r="R3678" s="197" t="str">
        <f t="shared" si="1401"/>
        <v/>
      </c>
      <c r="S3678" s="197" t="str">
        <f t="shared" si="1402"/>
        <v/>
      </c>
    </row>
    <row r="3679" spans="1:19" ht="25.5" hidden="1">
      <c r="A3679" s="200">
        <v>91187</v>
      </c>
      <c r="B3679" s="205" t="s">
        <v>230</v>
      </c>
      <c r="C3679" s="127" t="s">
        <v>4003</v>
      </c>
      <c r="D3679" s="121" t="s">
        <v>258</v>
      </c>
      <c r="E3679" s="122">
        <v>5.55</v>
      </c>
      <c r="F3679" s="123">
        <f t="shared" si="1395"/>
        <v>6.69</v>
      </c>
      <c r="G3679" s="206"/>
      <c r="H3679" s="183"/>
      <c r="I3679" s="182">
        <f t="shared" si="1396"/>
        <v>0</v>
      </c>
      <c r="J3679" s="182">
        <f t="shared" si="1397"/>
        <v>0</v>
      </c>
      <c r="K3679" s="179"/>
      <c r="L3679" s="183">
        <f t="shared" si="1398"/>
        <v>0</v>
      </c>
      <c r="M3679" s="183">
        <f t="shared" si="1398"/>
        <v>0</v>
      </c>
      <c r="N3679" s="184">
        <f t="shared" si="1399"/>
        <v>0</v>
      </c>
      <c r="O3679" s="184">
        <f t="shared" si="1400"/>
        <v>0</v>
      </c>
      <c r="P3679" s="181"/>
      <c r="Q3679" s="199"/>
      <c r="R3679" s="197" t="str">
        <f t="shared" si="1401"/>
        <v/>
      </c>
      <c r="S3679" s="197" t="str">
        <f t="shared" si="1402"/>
        <v/>
      </c>
    </row>
    <row r="3680" spans="1:19" ht="25.5" hidden="1">
      <c r="A3680" s="200">
        <v>91176</v>
      </c>
      <c r="B3680" s="205" t="s">
        <v>230</v>
      </c>
      <c r="C3680" s="127" t="s">
        <v>4004</v>
      </c>
      <c r="D3680" s="121" t="s">
        <v>258</v>
      </c>
      <c r="E3680" s="122">
        <v>35.29</v>
      </c>
      <c r="F3680" s="123">
        <f t="shared" si="1395"/>
        <v>42.55</v>
      </c>
      <c r="G3680" s="206"/>
      <c r="H3680" s="183"/>
      <c r="I3680" s="182">
        <f t="shared" si="1396"/>
        <v>0</v>
      </c>
      <c r="J3680" s="182">
        <f t="shared" si="1397"/>
        <v>0</v>
      </c>
      <c r="K3680" s="179"/>
      <c r="L3680" s="183">
        <f t="shared" si="1398"/>
        <v>0</v>
      </c>
      <c r="M3680" s="183">
        <f t="shared" si="1398"/>
        <v>0</v>
      </c>
      <c r="N3680" s="184">
        <f t="shared" si="1399"/>
        <v>0</v>
      </c>
      <c r="O3680" s="184">
        <f t="shared" si="1400"/>
        <v>0</v>
      </c>
      <c r="P3680" s="181"/>
      <c r="Q3680" s="199"/>
      <c r="R3680" s="197" t="str">
        <f t="shared" ref="R3680:R3686" si="1405">IF(Q3680="X","x",IF(Q3680="xx","x",IF(O3680&gt;0,"x","")))</f>
        <v/>
      </c>
      <c r="S3680" s="197" t="str">
        <f t="shared" ref="S3680:S3686" si="1406">IF(Q3680="X","x",IF(Q3680="xx","x",IF(OR(J3680&gt;0,O3680&gt;0),"x","")))</f>
        <v/>
      </c>
    </row>
    <row r="3681" spans="1:19" ht="38.25" hidden="1">
      <c r="A3681" s="200">
        <v>91177</v>
      </c>
      <c r="B3681" s="205" t="s">
        <v>230</v>
      </c>
      <c r="C3681" s="127" t="s">
        <v>4005</v>
      </c>
      <c r="D3681" s="121" t="s">
        <v>258</v>
      </c>
      <c r="E3681" s="122">
        <v>15.93</v>
      </c>
      <c r="F3681" s="123">
        <f t="shared" si="1395"/>
        <v>19.21</v>
      </c>
      <c r="G3681" s="206"/>
      <c r="H3681" s="183"/>
      <c r="I3681" s="182">
        <f t="shared" si="1396"/>
        <v>0</v>
      </c>
      <c r="J3681" s="182">
        <f t="shared" si="1397"/>
        <v>0</v>
      </c>
      <c r="K3681" s="179"/>
      <c r="L3681" s="183">
        <f t="shared" si="1398"/>
        <v>0</v>
      </c>
      <c r="M3681" s="183">
        <f t="shared" si="1398"/>
        <v>0</v>
      </c>
      <c r="N3681" s="184">
        <f t="shared" si="1399"/>
        <v>0</v>
      </c>
      <c r="O3681" s="184">
        <f t="shared" si="1400"/>
        <v>0</v>
      </c>
      <c r="P3681" s="181"/>
      <c r="Q3681" s="199"/>
      <c r="R3681" s="197" t="str">
        <f t="shared" si="1405"/>
        <v/>
      </c>
      <c r="S3681" s="197" t="str">
        <f t="shared" si="1406"/>
        <v/>
      </c>
    </row>
    <row r="3682" spans="1:19" ht="25.5" hidden="1">
      <c r="A3682" s="200">
        <v>91178</v>
      </c>
      <c r="B3682" s="205" t="s">
        <v>230</v>
      </c>
      <c r="C3682" s="127" t="s">
        <v>4006</v>
      </c>
      <c r="D3682" s="121" t="s">
        <v>258</v>
      </c>
      <c r="E3682" s="122">
        <v>15.42</v>
      </c>
      <c r="F3682" s="123">
        <f t="shared" si="1395"/>
        <v>18.59</v>
      </c>
      <c r="G3682" s="206"/>
      <c r="H3682" s="183"/>
      <c r="I3682" s="182">
        <f t="shared" si="1396"/>
        <v>0</v>
      </c>
      <c r="J3682" s="182">
        <f t="shared" si="1397"/>
        <v>0</v>
      </c>
      <c r="K3682" s="179"/>
      <c r="L3682" s="183">
        <f t="shared" si="1398"/>
        <v>0</v>
      </c>
      <c r="M3682" s="183">
        <f t="shared" si="1398"/>
        <v>0</v>
      </c>
      <c r="N3682" s="184">
        <f t="shared" si="1399"/>
        <v>0</v>
      </c>
      <c r="O3682" s="184">
        <f t="shared" si="1400"/>
        <v>0</v>
      </c>
      <c r="P3682" s="181"/>
      <c r="Q3682" s="199"/>
      <c r="R3682" s="197" t="str">
        <f t="shared" si="1405"/>
        <v/>
      </c>
      <c r="S3682" s="197" t="str">
        <f t="shared" si="1406"/>
        <v/>
      </c>
    </row>
    <row r="3683" spans="1:19" ht="38.25" hidden="1">
      <c r="A3683" s="200">
        <v>91179</v>
      </c>
      <c r="B3683" s="205" t="s">
        <v>230</v>
      </c>
      <c r="C3683" s="127" t="s">
        <v>4007</v>
      </c>
      <c r="D3683" s="121" t="s">
        <v>258</v>
      </c>
      <c r="E3683" s="122">
        <v>9.07</v>
      </c>
      <c r="F3683" s="123">
        <f t="shared" si="1395"/>
        <v>10.93</v>
      </c>
      <c r="G3683" s="206"/>
      <c r="H3683" s="183"/>
      <c r="I3683" s="182">
        <f t="shared" si="1396"/>
        <v>0</v>
      </c>
      <c r="J3683" s="182">
        <f t="shared" si="1397"/>
        <v>0</v>
      </c>
      <c r="K3683" s="179"/>
      <c r="L3683" s="183">
        <f t="shared" si="1398"/>
        <v>0</v>
      </c>
      <c r="M3683" s="183">
        <f t="shared" si="1398"/>
        <v>0</v>
      </c>
      <c r="N3683" s="184">
        <f t="shared" si="1399"/>
        <v>0</v>
      </c>
      <c r="O3683" s="184">
        <f t="shared" si="1400"/>
        <v>0</v>
      </c>
      <c r="P3683" s="181"/>
      <c r="Q3683" s="199"/>
      <c r="R3683" s="197" t="str">
        <f t="shared" si="1405"/>
        <v/>
      </c>
      <c r="S3683" s="197" t="str">
        <f t="shared" si="1406"/>
        <v/>
      </c>
    </row>
    <row r="3684" spans="1:19" ht="38.25" hidden="1">
      <c r="A3684" s="200">
        <v>91180</v>
      </c>
      <c r="B3684" s="205" t="s">
        <v>230</v>
      </c>
      <c r="C3684" s="127" t="s">
        <v>4008</v>
      </c>
      <c r="D3684" s="121" t="s">
        <v>258</v>
      </c>
      <c r="E3684" s="122">
        <v>7.19</v>
      </c>
      <c r="F3684" s="123">
        <f t="shared" si="1395"/>
        <v>8.67</v>
      </c>
      <c r="G3684" s="206"/>
      <c r="H3684" s="183"/>
      <c r="I3684" s="182">
        <f t="shared" si="1396"/>
        <v>0</v>
      </c>
      <c r="J3684" s="182">
        <f t="shared" si="1397"/>
        <v>0</v>
      </c>
      <c r="K3684" s="179"/>
      <c r="L3684" s="183">
        <f t="shared" si="1398"/>
        <v>0</v>
      </c>
      <c r="M3684" s="183">
        <f t="shared" si="1398"/>
        <v>0</v>
      </c>
      <c r="N3684" s="184">
        <f t="shared" si="1399"/>
        <v>0</v>
      </c>
      <c r="O3684" s="184">
        <f t="shared" si="1400"/>
        <v>0</v>
      </c>
      <c r="P3684" s="181"/>
      <c r="Q3684" s="199"/>
      <c r="R3684" s="197" t="str">
        <f t="shared" si="1405"/>
        <v/>
      </c>
      <c r="S3684" s="197" t="str">
        <f t="shared" si="1406"/>
        <v/>
      </c>
    </row>
    <row r="3685" spans="1:19" ht="25.5" hidden="1">
      <c r="A3685" s="200">
        <v>91181</v>
      </c>
      <c r="B3685" s="205" t="s">
        <v>230</v>
      </c>
      <c r="C3685" s="127" t="s">
        <v>4009</v>
      </c>
      <c r="D3685" s="121" t="s">
        <v>258</v>
      </c>
      <c r="E3685" s="122">
        <v>7.71</v>
      </c>
      <c r="F3685" s="123">
        <f t="shared" si="1395"/>
        <v>9.3000000000000007</v>
      </c>
      <c r="G3685" s="206"/>
      <c r="H3685" s="183"/>
      <c r="I3685" s="182">
        <f t="shared" si="1396"/>
        <v>0</v>
      </c>
      <c r="J3685" s="182">
        <f t="shared" si="1397"/>
        <v>0</v>
      </c>
      <c r="K3685" s="179"/>
      <c r="L3685" s="183">
        <f t="shared" si="1398"/>
        <v>0</v>
      </c>
      <c r="M3685" s="183">
        <f t="shared" si="1398"/>
        <v>0</v>
      </c>
      <c r="N3685" s="184">
        <f t="shared" si="1399"/>
        <v>0</v>
      </c>
      <c r="O3685" s="184">
        <f t="shared" si="1400"/>
        <v>0</v>
      </c>
      <c r="P3685" s="181"/>
      <c r="Q3685" s="199"/>
      <c r="R3685" s="197" t="str">
        <f t="shared" si="1405"/>
        <v/>
      </c>
      <c r="S3685" s="197" t="str">
        <f t="shared" si="1406"/>
        <v/>
      </c>
    </row>
    <row r="3686" spans="1:19" ht="38.25" hidden="1">
      <c r="A3686" s="200">
        <v>89957</v>
      </c>
      <c r="B3686" s="205" t="s">
        <v>230</v>
      </c>
      <c r="C3686" s="127" t="s">
        <v>4010</v>
      </c>
      <c r="D3686" s="121" t="s">
        <v>274</v>
      </c>
      <c r="E3686" s="122">
        <v>112.22</v>
      </c>
      <c r="F3686" s="123">
        <f t="shared" si="1395"/>
        <v>135.29</v>
      </c>
      <c r="G3686" s="206"/>
      <c r="H3686" s="183"/>
      <c r="I3686" s="182">
        <f t="shared" si="1396"/>
        <v>0</v>
      </c>
      <c r="J3686" s="182">
        <f t="shared" si="1397"/>
        <v>0</v>
      </c>
      <c r="K3686" s="179"/>
      <c r="L3686" s="183">
        <f t="shared" si="1398"/>
        <v>0</v>
      </c>
      <c r="M3686" s="183">
        <f t="shared" si="1398"/>
        <v>0</v>
      </c>
      <c r="N3686" s="184">
        <f t="shared" si="1399"/>
        <v>0</v>
      </c>
      <c r="O3686" s="184">
        <f t="shared" si="1400"/>
        <v>0</v>
      </c>
      <c r="P3686" s="181"/>
      <c r="Q3686" s="199"/>
      <c r="R3686" s="197" t="str">
        <f t="shared" si="1405"/>
        <v/>
      </c>
      <c r="S3686" s="197" t="str">
        <f t="shared" si="1406"/>
        <v/>
      </c>
    </row>
    <row r="3687" spans="1:19" hidden="1">
      <c r="A3687" s="200" t="s">
        <v>4011</v>
      </c>
      <c r="B3687" s="205"/>
      <c r="C3687" s="127" t="s">
        <v>4012</v>
      </c>
      <c r="D3687" s="121"/>
      <c r="E3687" s="122"/>
      <c r="F3687" s="123"/>
      <c r="G3687" s="253"/>
      <c r="H3687" s="253"/>
      <c r="I3687" s="254"/>
      <c r="J3687" s="255"/>
      <c r="K3687" s="179"/>
      <c r="L3687" s="253"/>
      <c r="M3687" s="253"/>
      <c r="N3687" s="254"/>
      <c r="O3687" s="255"/>
      <c r="P3687" s="181"/>
      <c r="Q3687" s="198" t="str">
        <f>IF(OR(SUM(J3688:J3737)&gt;0,SUM(O3688:O3737)&gt;0),"xx","")</f>
        <v/>
      </c>
      <c r="R3687" s="197" t="str">
        <f t="shared" ref="R3687:R3750" si="1407">IF(Q3687="X","x",IF(Q3687="xx","x",IF(O3687&gt;0,"x","")))</f>
        <v/>
      </c>
      <c r="S3687" s="197" t="str">
        <f t="shared" ref="S3687:S3750" si="1408">IF(Q3687="X","x",IF(Q3687="xx","x",IF(OR(J3687&gt;0,O3687&gt;0),"x","")))</f>
        <v/>
      </c>
    </row>
    <row r="3688" spans="1:19" ht="25.5" hidden="1">
      <c r="A3688" s="200">
        <v>96635</v>
      </c>
      <c r="B3688" s="205" t="s">
        <v>230</v>
      </c>
      <c r="C3688" s="127" t="s">
        <v>4013</v>
      </c>
      <c r="D3688" s="121" t="s">
        <v>258</v>
      </c>
      <c r="E3688" s="122">
        <v>24.12</v>
      </c>
      <c r="F3688" s="123">
        <f t="shared" ref="F3688:F3737" si="1409">IF(E3688=0,0,ROUND(E3688*(1+E$10)*(1-E$11),2))</f>
        <v>29.08</v>
      </c>
      <c r="G3688" s="206"/>
      <c r="H3688" s="183"/>
      <c r="I3688" s="182">
        <f t="shared" ref="I3688:I3737" si="1410">IF(ISBLANK(E3688),0,ROUND(F3688*G3688,2))</f>
        <v>0</v>
      </c>
      <c r="J3688" s="182">
        <f t="shared" ref="J3688:J3737" si="1411">IF(ISBLANK(G3688),0,ROUND(G3688*H3688,2))</f>
        <v>0</v>
      </c>
      <c r="K3688" s="179"/>
      <c r="L3688" s="183">
        <f t="shared" ref="L3688:M3737" si="1412">G3688</f>
        <v>0</v>
      </c>
      <c r="M3688" s="183">
        <f t="shared" si="1412"/>
        <v>0</v>
      </c>
      <c r="N3688" s="184">
        <f t="shared" ref="N3688:N3737" si="1413">IF(ISBLANK(E3688),0,ROUND(F3688*L3688,2))</f>
        <v>0</v>
      </c>
      <c r="O3688" s="184">
        <f t="shared" ref="O3688:O3737" si="1414">IF(ISBLANK(L3688),0,ROUND(L3688*M3688,2))</f>
        <v>0</v>
      </c>
      <c r="P3688" s="181"/>
      <c r="Q3688" s="199"/>
      <c r="R3688" s="197" t="str">
        <f t="shared" si="1407"/>
        <v/>
      </c>
      <c r="S3688" s="197" t="str">
        <f t="shared" si="1408"/>
        <v/>
      </c>
    </row>
    <row r="3689" spans="1:19" ht="25.5" hidden="1">
      <c r="A3689" s="200">
        <v>96636</v>
      </c>
      <c r="B3689" s="205" t="s">
        <v>230</v>
      </c>
      <c r="C3689" s="127" t="s">
        <v>4014</v>
      </c>
      <c r="D3689" s="121" t="s">
        <v>258</v>
      </c>
      <c r="E3689" s="122">
        <v>25.52</v>
      </c>
      <c r="F3689" s="123">
        <f t="shared" si="1409"/>
        <v>30.77</v>
      </c>
      <c r="G3689" s="206"/>
      <c r="H3689" s="183"/>
      <c r="I3689" s="182">
        <f t="shared" si="1410"/>
        <v>0</v>
      </c>
      <c r="J3689" s="182">
        <f t="shared" si="1411"/>
        <v>0</v>
      </c>
      <c r="K3689" s="179"/>
      <c r="L3689" s="183">
        <f t="shared" si="1412"/>
        <v>0</v>
      </c>
      <c r="M3689" s="183">
        <f t="shared" si="1412"/>
        <v>0</v>
      </c>
      <c r="N3689" s="184">
        <f t="shared" si="1413"/>
        <v>0</v>
      </c>
      <c r="O3689" s="184">
        <f t="shared" si="1414"/>
        <v>0</v>
      </c>
      <c r="P3689" s="181"/>
      <c r="Q3689" s="199"/>
      <c r="R3689" s="197" t="str">
        <f t="shared" si="1407"/>
        <v/>
      </c>
      <c r="S3689" s="197" t="str">
        <f t="shared" si="1408"/>
        <v/>
      </c>
    </row>
    <row r="3690" spans="1:19" ht="25.5" hidden="1">
      <c r="A3690" s="200">
        <v>96644</v>
      </c>
      <c r="B3690" s="205" t="s">
        <v>230</v>
      </c>
      <c r="C3690" s="127" t="s">
        <v>4015</v>
      </c>
      <c r="D3690" s="121" t="s">
        <v>258</v>
      </c>
      <c r="E3690" s="122">
        <v>15.51</v>
      </c>
      <c r="F3690" s="123">
        <f t="shared" si="1409"/>
        <v>18.7</v>
      </c>
      <c r="G3690" s="206"/>
      <c r="H3690" s="183"/>
      <c r="I3690" s="182">
        <f t="shared" si="1410"/>
        <v>0</v>
      </c>
      <c r="J3690" s="182">
        <f t="shared" si="1411"/>
        <v>0</v>
      </c>
      <c r="K3690" s="179"/>
      <c r="L3690" s="183">
        <f t="shared" si="1412"/>
        <v>0</v>
      </c>
      <c r="M3690" s="183">
        <f t="shared" si="1412"/>
        <v>0</v>
      </c>
      <c r="N3690" s="184">
        <f t="shared" si="1413"/>
        <v>0</v>
      </c>
      <c r="O3690" s="184">
        <f t="shared" si="1414"/>
        <v>0</v>
      </c>
      <c r="P3690" s="181"/>
      <c r="Q3690" s="199"/>
      <c r="R3690" s="197" t="str">
        <f t="shared" si="1407"/>
        <v/>
      </c>
      <c r="S3690" s="197" t="str">
        <f t="shared" si="1408"/>
        <v/>
      </c>
    </row>
    <row r="3691" spans="1:19" ht="25.5" hidden="1">
      <c r="A3691" s="200">
        <v>96645</v>
      </c>
      <c r="B3691" s="205" t="s">
        <v>230</v>
      </c>
      <c r="C3691" s="127" t="s">
        <v>4016</v>
      </c>
      <c r="D3691" s="121" t="s">
        <v>258</v>
      </c>
      <c r="E3691" s="122">
        <v>20.12</v>
      </c>
      <c r="F3691" s="123">
        <f t="shared" si="1409"/>
        <v>24.26</v>
      </c>
      <c r="G3691" s="206"/>
      <c r="H3691" s="183"/>
      <c r="I3691" s="182">
        <f t="shared" si="1410"/>
        <v>0</v>
      </c>
      <c r="J3691" s="182">
        <f t="shared" si="1411"/>
        <v>0</v>
      </c>
      <c r="K3691" s="179"/>
      <c r="L3691" s="183">
        <f t="shared" si="1412"/>
        <v>0</v>
      </c>
      <c r="M3691" s="183">
        <f t="shared" si="1412"/>
        <v>0</v>
      </c>
      <c r="N3691" s="184">
        <f t="shared" si="1413"/>
        <v>0</v>
      </c>
      <c r="O3691" s="184">
        <f t="shared" si="1414"/>
        <v>0</v>
      </c>
      <c r="P3691" s="181"/>
      <c r="Q3691" s="199"/>
      <c r="R3691" s="197" t="str">
        <f t="shared" si="1407"/>
        <v/>
      </c>
      <c r="S3691" s="197" t="str">
        <f t="shared" si="1408"/>
        <v/>
      </c>
    </row>
    <row r="3692" spans="1:19" ht="25.5" hidden="1">
      <c r="A3692" s="200">
        <v>96646</v>
      </c>
      <c r="B3692" s="205" t="s">
        <v>230</v>
      </c>
      <c r="C3692" s="127" t="s">
        <v>4017</v>
      </c>
      <c r="D3692" s="121" t="s">
        <v>258</v>
      </c>
      <c r="E3692" s="122">
        <v>31.22</v>
      </c>
      <c r="F3692" s="123">
        <f t="shared" si="1409"/>
        <v>37.64</v>
      </c>
      <c r="G3692" s="206"/>
      <c r="H3692" s="183"/>
      <c r="I3692" s="182">
        <f t="shared" si="1410"/>
        <v>0</v>
      </c>
      <c r="J3692" s="182">
        <f t="shared" si="1411"/>
        <v>0</v>
      </c>
      <c r="K3692" s="179"/>
      <c r="L3692" s="183">
        <f t="shared" si="1412"/>
        <v>0</v>
      </c>
      <c r="M3692" s="183">
        <f t="shared" si="1412"/>
        <v>0</v>
      </c>
      <c r="N3692" s="184">
        <f t="shared" si="1413"/>
        <v>0</v>
      </c>
      <c r="O3692" s="184">
        <f t="shared" si="1414"/>
        <v>0</v>
      </c>
      <c r="P3692" s="181"/>
      <c r="Q3692" s="199"/>
      <c r="R3692" s="197" t="str">
        <f t="shared" si="1407"/>
        <v/>
      </c>
      <c r="S3692" s="197" t="str">
        <f t="shared" si="1408"/>
        <v/>
      </c>
    </row>
    <row r="3693" spans="1:19" ht="25.5" hidden="1">
      <c r="A3693" s="200">
        <v>96647</v>
      </c>
      <c r="B3693" s="205" t="s">
        <v>230</v>
      </c>
      <c r="C3693" s="127" t="s">
        <v>4018</v>
      </c>
      <c r="D3693" s="121" t="s">
        <v>258</v>
      </c>
      <c r="E3693" s="122">
        <v>13.95</v>
      </c>
      <c r="F3693" s="123">
        <f t="shared" si="1409"/>
        <v>16.82</v>
      </c>
      <c r="G3693" s="206"/>
      <c r="H3693" s="183"/>
      <c r="I3693" s="182">
        <f t="shared" si="1410"/>
        <v>0</v>
      </c>
      <c r="J3693" s="182">
        <f t="shared" si="1411"/>
        <v>0</v>
      </c>
      <c r="K3693" s="179"/>
      <c r="L3693" s="183">
        <f t="shared" si="1412"/>
        <v>0</v>
      </c>
      <c r="M3693" s="183">
        <f t="shared" si="1412"/>
        <v>0</v>
      </c>
      <c r="N3693" s="184">
        <f t="shared" si="1413"/>
        <v>0</v>
      </c>
      <c r="O3693" s="184">
        <f t="shared" si="1414"/>
        <v>0</v>
      </c>
      <c r="P3693" s="181"/>
      <c r="Q3693" s="199"/>
      <c r="R3693" s="197" t="str">
        <f t="shared" si="1407"/>
        <v/>
      </c>
      <c r="S3693" s="197" t="str">
        <f t="shared" si="1408"/>
        <v/>
      </c>
    </row>
    <row r="3694" spans="1:19" ht="25.5" hidden="1">
      <c r="A3694" s="200">
        <v>96648</v>
      </c>
      <c r="B3694" s="205" t="s">
        <v>230</v>
      </c>
      <c r="C3694" s="127" t="s">
        <v>4019</v>
      </c>
      <c r="D3694" s="121" t="s">
        <v>258</v>
      </c>
      <c r="E3694" s="122">
        <v>25.5</v>
      </c>
      <c r="F3694" s="123">
        <f t="shared" si="1409"/>
        <v>30.74</v>
      </c>
      <c r="G3694" s="206"/>
      <c r="H3694" s="183"/>
      <c r="I3694" s="182">
        <f t="shared" si="1410"/>
        <v>0</v>
      </c>
      <c r="J3694" s="182">
        <f t="shared" si="1411"/>
        <v>0</v>
      </c>
      <c r="K3694" s="179"/>
      <c r="L3694" s="183">
        <f t="shared" si="1412"/>
        <v>0</v>
      </c>
      <c r="M3694" s="183">
        <f t="shared" si="1412"/>
        <v>0</v>
      </c>
      <c r="N3694" s="184">
        <f t="shared" si="1413"/>
        <v>0</v>
      </c>
      <c r="O3694" s="184">
        <f t="shared" si="1414"/>
        <v>0</v>
      </c>
      <c r="P3694" s="181"/>
      <c r="Q3694" s="199"/>
      <c r="R3694" s="197" t="str">
        <f t="shared" si="1407"/>
        <v/>
      </c>
      <c r="S3694" s="197" t="str">
        <f t="shared" si="1408"/>
        <v/>
      </c>
    </row>
    <row r="3695" spans="1:19" ht="25.5" hidden="1">
      <c r="A3695" s="200">
        <v>96649</v>
      </c>
      <c r="B3695" s="205" t="s">
        <v>230</v>
      </c>
      <c r="C3695" s="127" t="s">
        <v>4020</v>
      </c>
      <c r="D3695" s="121" t="s">
        <v>258</v>
      </c>
      <c r="E3695" s="122">
        <v>37.67</v>
      </c>
      <c r="F3695" s="123">
        <f t="shared" si="1409"/>
        <v>45.41</v>
      </c>
      <c r="G3695" s="206"/>
      <c r="H3695" s="183"/>
      <c r="I3695" s="182">
        <f t="shared" si="1410"/>
        <v>0</v>
      </c>
      <c r="J3695" s="182">
        <f t="shared" si="1411"/>
        <v>0</v>
      </c>
      <c r="K3695" s="179"/>
      <c r="L3695" s="183">
        <f t="shared" si="1412"/>
        <v>0</v>
      </c>
      <c r="M3695" s="183">
        <f t="shared" si="1412"/>
        <v>0</v>
      </c>
      <c r="N3695" s="184">
        <f t="shared" si="1413"/>
        <v>0</v>
      </c>
      <c r="O3695" s="184">
        <f t="shared" si="1414"/>
        <v>0</v>
      </c>
      <c r="P3695" s="181"/>
      <c r="Q3695" s="199"/>
      <c r="R3695" s="197" t="str">
        <f t="shared" si="1407"/>
        <v/>
      </c>
      <c r="S3695" s="197" t="str">
        <f t="shared" si="1408"/>
        <v/>
      </c>
    </row>
    <row r="3696" spans="1:19" ht="25.5" hidden="1">
      <c r="A3696" s="200">
        <v>96668</v>
      </c>
      <c r="B3696" s="205" t="s">
        <v>230</v>
      </c>
      <c r="C3696" s="127" t="s">
        <v>4021</v>
      </c>
      <c r="D3696" s="121" t="s">
        <v>258</v>
      </c>
      <c r="E3696" s="122">
        <v>9.51</v>
      </c>
      <c r="F3696" s="123">
        <f t="shared" si="1409"/>
        <v>11.47</v>
      </c>
      <c r="G3696" s="206"/>
      <c r="H3696" s="183"/>
      <c r="I3696" s="182">
        <f t="shared" si="1410"/>
        <v>0</v>
      </c>
      <c r="J3696" s="182">
        <f t="shared" si="1411"/>
        <v>0</v>
      </c>
      <c r="K3696" s="179"/>
      <c r="L3696" s="183">
        <f t="shared" si="1412"/>
        <v>0</v>
      </c>
      <c r="M3696" s="183">
        <f t="shared" si="1412"/>
        <v>0</v>
      </c>
      <c r="N3696" s="184">
        <f t="shared" si="1413"/>
        <v>0</v>
      </c>
      <c r="O3696" s="184">
        <f t="shared" si="1414"/>
        <v>0</v>
      </c>
      <c r="P3696" s="181"/>
      <c r="Q3696" s="199"/>
      <c r="R3696" s="197" t="str">
        <f t="shared" si="1407"/>
        <v/>
      </c>
      <c r="S3696" s="197" t="str">
        <f t="shared" si="1408"/>
        <v/>
      </c>
    </row>
    <row r="3697" spans="1:19" ht="25.5" hidden="1">
      <c r="A3697" s="200">
        <v>96669</v>
      </c>
      <c r="B3697" s="205" t="s">
        <v>230</v>
      </c>
      <c r="C3697" s="127" t="s">
        <v>4022</v>
      </c>
      <c r="D3697" s="121" t="s">
        <v>258</v>
      </c>
      <c r="E3697" s="122">
        <v>11.81</v>
      </c>
      <c r="F3697" s="123">
        <f t="shared" si="1409"/>
        <v>14.24</v>
      </c>
      <c r="G3697" s="206"/>
      <c r="H3697" s="183"/>
      <c r="I3697" s="182">
        <f t="shared" si="1410"/>
        <v>0</v>
      </c>
      <c r="J3697" s="182">
        <f t="shared" si="1411"/>
        <v>0</v>
      </c>
      <c r="K3697" s="179"/>
      <c r="L3697" s="183">
        <f t="shared" si="1412"/>
        <v>0</v>
      </c>
      <c r="M3697" s="183">
        <f t="shared" si="1412"/>
        <v>0</v>
      </c>
      <c r="N3697" s="184">
        <f t="shared" si="1413"/>
        <v>0</v>
      </c>
      <c r="O3697" s="184">
        <f t="shared" si="1414"/>
        <v>0</v>
      </c>
      <c r="P3697" s="181"/>
      <c r="Q3697" s="199"/>
      <c r="R3697" s="197" t="str">
        <f t="shared" si="1407"/>
        <v/>
      </c>
      <c r="S3697" s="197" t="str">
        <f t="shared" si="1408"/>
        <v/>
      </c>
    </row>
    <row r="3698" spans="1:19" ht="25.5" hidden="1">
      <c r="A3698" s="200">
        <v>96670</v>
      </c>
      <c r="B3698" s="205" t="s">
        <v>230</v>
      </c>
      <c r="C3698" s="127" t="s">
        <v>4023</v>
      </c>
      <c r="D3698" s="121" t="s">
        <v>258</v>
      </c>
      <c r="E3698" s="122">
        <v>17.940000000000001</v>
      </c>
      <c r="F3698" s="123">
        <f t="shared" si="1409"/>
        <v>21.63</v>
      </c>
      <c r="G3698" s="206"/>
      <c r="H3698" s="183"/>
      <c r="I3698" s="182">
        <f t="shared" si="1410"/>
        <v>0</v>
      </c>
      <c r="J3698" s="182">
        <f t="shared" si="1411"/>
        <v>0</v>
      </c>
      <c r="K3698" s="179"/>
      <c r="L3698" s="183">
        <f t="shared" si="1412"/>
        <v>0</v>
      </c>
      <c r="M3698" s="183">
        <f t="shared" si="1412"/>
        <v>0</v>
      </c>
      <c r="N3698" s="184">
        <f t="shared" si="1413"/>
        <v>0</v>
      </c>
      <c r="O3698" s="184">
        <f t="shared" si="1414"/>
        <v>0</v>
      </c>
      <c r="P3698" s="181"/>
      <c r="Q3698" s="199"/>
      <c r="R3698" s="197" t="str">
        <f t="shared" si="1407"/>
        <v/>
      </c>
      <c r="S3698" s="197" t="str">
        <f t="shared" si="1408"/>
        <v/>
      </c>
    </row>
    <row r="3699" spans="1:19" ht="25.5" hidden="1">
      <c r="A3699" s="200">
        <v>96671</v>
      </c>
      <c r="B3699" s="205" t="s">
        <v>230</v>
      </c>
      <c r="C3699" s="127" t="s">
        <v>4024</v>
      </c>
      <c r="D3699" s="121" t="s">
        <v>258</v>
      </c>
      <c r="E3699" s="122">
        <v>24.04</v>
      </c>
      <c r="F3699" s="123">
        <f t="shared" si="1409"/>
        <v>28.98</v>
      </c>
      <c r="G3699" s="206"/>
      <c r="H3699" s="183"/>
      <c r="I3699" s="182">
        <f t="shared" si="1410"/>
        <v>0</v>
      </c>
      <c r="J3699" s="182">
        <f t="shared" si="1411"/>
        <v>0</v>
      </c>
      <c r="K3699" s="179"/>
      <c r="L3699" s="183">
        <f t="shared" si="1412"/>
        <v>0</v>
      </c>
      <c r="M3699" s="183">
        <f t="shared" si="1412"/>
        <v>0</v>
      </c>
      <c r="N3699" s="184">
        <f t="shared" si="1413"/>
        <v>0</v>
      </c>
      <c r="O3699" s="184">
        <f t="shared" si="1414"/>
        <v>0</v>
      </c>
      <c r="P3699" s="181"/>
      <c r="Q3699" s="199"/>
      <c r="R3699" s="197" t="str">
        <f t="shared" si="1407"/>
        <v/>
      </c>
      <c r="S3699" s="197" t="str">
        <f t="shared" si="1408"/>
        <v/>
      </c>
    </row>
    <row r="3700" spans="1:19" ht="25.5" hidden="1">
      <c r="A3700" s="200">
        <v>96672</v>
      </c>
      <c r="B3700" s="205" t="s">
        <v>230</v>
      </c>
      <c r="C3700" s="127" t="s">
        <v>4025</v>
      </c>
      <c r="D3700" s="121" t="s">
        <v>258</v>
      </c>
      <c r="E3700" s="122">
        <v>35.32</v>
      </c>
      <c r="F3700" s="123">
        <f t="shared" si="1409"/>
        <v>42.58</v>
      </c>
      <c r="G3700" s="206"/>
      <c r="H3700" s="183"/>
      <c r="I3700" s="182">
        <f t="shared" si="1410"/>
        <v>0</v>
      </c>
      <c r="J3700" s="182">
        <f t="shared" si="1411"/>
        <v>0</v>
      </c>
      <c r="K3700" s="179"/>
      <c r="L3700" s="183">
        <f t="shared" si="1412"/>
        <v>0</v>
      </c>
      <c r="M3700" s="183">
        <f t="shared" si="1412"/>
        <v>0</v>
      </c>
      <c r="N3700" s="184">
        <f t="shared" si="1413"/>
        <v>0</v>
      </c>
      <c r="O3700" s="184">
        <f t="shared" si="1414"/>
        <v>0</v>
      </c>
      <c r="P3700" s="181"/>
      <c r="Q3700" s="199"/>
      <c r="R3700" s="197" t="str">
        <f t="shared" si="1407"/>
        <v/>
      </c>
      <c r="S3700" s="197" t="str">
        <f t="shared" si="1408"/>
        <v/>
      </c>
    </row>
    <row r="3701" spans="1:19" ht="25.5" hidden="1">
      <c r="A3701" s="200">
        <v>96673</v>
      </c>
      <c r="B3701" s="205" t="s">
        <v>230</v>
      </c>
      <c r="C3701" s="127" t="s">
        <v>4026</v>
      </c>
      <c r="D3701" s="121" t="s">
        <v>258</v>
      </c>
      <c r="E3701" s="122">
        <v>57.57</v>
      </c>
      <c r="F3701" s="123">
        <f t="shared" si="1409"/>
        <v>69.41</v>
      </c>
      <c r="G3701" s="206"/>
      <c r="H3701" s="183"/>
      <c r="I3701" s="182">
        <f t="shared" si="1410"/>
        <v>0</v>
      </c>
      <c r="J3701" s="182">
        <f t="shared" si="1411"/>
        <v>0</v>
      </c>
      <c r="K3701" s="179"/>
      <c r="L3701" s="183">
        <f t="shared" si="1412"/>
        <v>0</v>
      </c>
      <c r="M3701" s="183">
        <f t="shared" si="1412"/>
        <v>0</v>
      </c>
      <c r="N3701" s="184">
        <f t="shared" si="1413"/>
        <v>0</v>
      </c>
      <c r="O3701" s="184">
        <f t="shared" si="1414"/>
        <v>0</v>
      </c>
      <c r="P3701" s="181"/>
      <c r="Q3701" s="199"/>
      <c r="R3701" s="197" t="str">
        <f t="shared" si="1407"/>
        <v/>
      </c>
      <c r="S3701" s="197" t="str">
        <f t="shared" si="1408"/>
        <v/>
      </c>
    </row>
    <row r="3702" spans="1:19" ht="25.5" hidden="1">
      <c r="A3702" s="200">
        <v>96674</v>
      </c>
      <c r="B3702" s="205" t="s">
        <v>230</v>
      </c>
      <c r="C3702" s="127" t="s">
        <v>4027</v>
      </c>
      <c r="D3702" s="121" t="s">
        <v>258</v>
      </c>
      <c r="E3702" s="122">
        <v>80.900000000000006</v>
      </c>
      <c r="F3702" s="123">
        <f t="shared" si="1409"/>
        <v>97.53</v>
      </c>
      <c r="G3702" s="206"/>
      <c r="H3702" s="183"/>
      <c r="I3702" s="182">
        <f t="shared" si="1410"/>
        <v>0</v>
      </c>
      <c r="J3702" s="182">
        <f t="shared" si="1411"/>
        <v>0</v>
      </c>
      <c r="K3702" s="179"/>
      <c r="L3702" s="183">
        <f t="shared" si="1412"/>
        <v>0</v>
      </c>
      <c r="M3702" s="183">
        <f t="shared" si="1412"/>
        <v>0</v>
      </c>
      <c r="N3702" s="184">
        <f t="shared" si="1413"/>
        <v>0</v>
      </c>
      <c r="O3702" s="184">
        <f t="shared" si="1414"/>
        <v>0</v>
      </c>
      <c r="P3702" s="181"/>
      <c r="Q3702" s="199"/>
      <c r="R3702" s="197" t="str">
        <f t="shared" si="1407"/>
        <v/>
      </c>
      <c r="S3702" s="197" t="str">
        <f t="shared" si="1408"/>
        <v/>
      </c>
    </row>
    <row r="3703" spans="1:19" ht="25.5" hidden="1">
      <c r="A3703" s="200">
        <v>96675</v>
      </c>
      <c r="B3703" s="205" t="s">
        <v>230</v>
      </c>
      <c r="C3703" s="127" t="s">
        <v>4028</v>
      </c>
      <c r="D3703" s="121" t="s">
        <v>258</v>
      </c>
      <c r="E3703" s="122">
        <v>140.33000000000001</v>
      </c>
      <c r="F3703" s="123">
        <f t="shared" si="1409"/>
        <v>169.18</v>
      </c>
      <c r="G3703" s="206"/>
      <c r="H3703" s="183"/>
      <c r="I3703" s="182">
        <f t="shared" si="1410"/>
        <v>0</v>
      </c>
      <c r="J3703" s="182">
        <f t="shared" si="1411"/>
        <v>0</v>
      </c>
      <c r="K3703" s="179"/>
      <c r="L3703" s="183">
        <f t="shared" si="1412"/>
        <v>0</v>
      </c>
      <c r="M3703" s="183">
        <f t="shared" si="1412"/>
        <v>0</v>
      </c>
      <c r="N3703" s="184">
        <f t="shared" si="1413"/>
        <v>0</v>
      </c>
      <c r="O3703" s="184">
        <f t="shared" si="1414"/>
        <v>0</v>
      </c>
      <c r="P3703" s="181"/>
      <c r="Q3703" s="199"/>
      <c r="R3703" s="197" t="str">
        <f t="shared" si="1407"/>
        <v/>
      </c>
      <c r="S3703" s="197" t="str">
        <f t="shared" si="1408"/>
        <v/>
      </c>
    </row>
    <row r="3704" spans="1:19" ht="25.5" hidden="1">
      <c r="A3704" s="200">
        <v>96676</v>
      </c>
      <c r="B3704" s="205" t="s">
        <v>230</v>
      </c>
      <c r="C3704" s="127" t="s">
        <v>4029</v>
      </c>
      <c r="D3704" s="121" t="s">
        <v>258</v>
      </c>
      <c r="E3704" s="122">
        <v>9.4700000000000006</v>
      </c>
      <c r="F3704" s="123">
        <f t="shared" si="1409"/>
        <v>11.42</v>
      </c>
      <c r="G3704" s="206"/>
      <c r="H3704" s="183"/>
      <c r="I3704" s="182">
        <f t="shared" si="1410"/>
        <v>0</v>
      </c>
      <c r="J3704" s="182">
        <f t="shared" si="1411"/>
        <v>0</v>
      </c>
      <c r="K3704" s="179"/>
      <c r="L3704" s="183">
        <f t="shared" si="1412"/>
        <v>0</v>
      </c>
      <c r="M3704" s="183">
        <f t="shared" si="1412"/>
        <v>0</v>
      </c>
      <c r="N3704" s="184">
        <f t="shared" si="1413"/>
        <v>0</v>
      </c>
      <c r="O3704" s="184">
        <f t="shared" si="1414"/>
        <v>0</v>
      </c>
      <c r="P3704" s="181"/>
      <c r="Q3704" s="199"/>
      <c r="R3704" s="197" t="str">
        <f t="shared" si="1407"/>
        <v/>
      </c>
      <c r="S3704" s="197" t="str">
        <f t="shared" si="1408"/>
        <v/>
      </c>
    </row>
    <row r="3705" spans="1:19" ht="25.5" hidden="1">
      <c r="A3705" s="200">
        <v>96677</v>
      </c>
      <c r="B3705" s="205" t="s">
        <v>230</v>
      </c>
      <c r="C3705" s="127" t="s">
        <v>4030</v>
      </c>
      <c r="D3705" s="121" t="s">
        <v>258</v>
      </c>
      <c r="E3705" s="122">
        <v>15.6</v>
      </c>
      <c r="F3705" s="123">
        <f t="shared" si="1409"/>
        <v>18.809999999999999</v>
      </c>
      <c r="G3705" s="206"/>
      <c r="H3705" s="183"/>
      <c r="I3705" s="182">
        <f t="shared" si="1410"/>
        <v>0</v>
      </c>
      <c r="J3705" s="182">
        <f t="shared" si="1411"/>
        <v>0</v>
      </c>
      <c r="K3705" s="179"/>
      <c r="L3705" s="183">
        <f t="shared" si="1412"/>
        <v>0</v>
      </c>
      <c r="M3705" s="183">
        <f t="shared" si="1412"/>
        <v>0</v>
      </c>
      <c r="N3705" s="184">
        <f t="shared" si="1413"/>
        <v>0</v>
      </c>
      <c r="O3705" s="184">
        <f t="shared" si="1414"/>
        <v>0</v>
      </c>
      <c r="P3705" s="181"/>
      <c r="Q3705" s="199"/>
      <c r="R3705" s="197" t="str">
        <f t="shared" si="1407"/>
        <v/>
      </c>
      <c r="S3705" s="197" t="str">
        <f t="shared" si="1408"/>
        <v/>
      </c>
    </row>
    <row r="3706" spans="1:19" ht="25.5" hidden="1">
      <c r="A3706" s="200">
        <v>96678</v>
      </c>
      <c r="B3706" s="205" t="s">
        <v>230</v>
      </c>
      <c r="C3706" s="127" t="s">
        <v>4031</v>
      </c>
      <c r="D3706" s="121" t="s">
        <v>258</v>
      </c>
      <c r="E3706" s="122">
        <v>21.7</v>
      </c>
      <c r="F3706" s="123">
        <f t="shared" si="1409"/>
        <v>26.16</v>
      </c>
      <c r="G3706" s="206"/>
      <c r="H3706" s="183"/>
      <c r="I3706" s="182">
        <f t="shared" si="1410"/>
        <v>0</v>
      </c>
      <c r="J3706" s="182">
        <f t="shared" si="1411"/>
        <v>0</v>
      </c>
      <c r="K3706" s="179"/>
      <c r="L3706" s="183">
        <f t="shared" si="1412"/>
        <v>0</v>
      </c>
      <c r="M3706" s="183">
        <f t="shared" si="1412"/>
        <v>0</v>
      </c>
      <c r="N3706" s="184">
        <f t="shared" si="1413"/>
        <v>0</v>
      </c>
      <c r="O3706" s="184">
        <f t="shared" si="1414"/>
        <v>0</v>
      </c>
      <c r="P3706" s="181"/>
      <c r="Q3706" s="199"/>
      <c r="R3706" s="197" t="str">
        <f t="shared" si="1407"/>
        <v/>
      </c>
      <c r="S3706" s="197" t="str">
        <f t="shared" si="1408"/>
        <v/>
      </c>
    </row>
    <row r="3707" spans="1:19" ht="25.5" hidden="1">
      <c r="A3707" s="200">
        <v>96679</v>
      </c>
      <c r="B3707" s="205" t="s">
        <v>230</v>
      </c>
      <c r="C3707" s="127" t="s">
        <v>4032</v>
      </c>
      <c r="D3707" s="121" t="s">
        <v>258</v>
      </c>
      <c r="E3707" s="122">
        <v>31.69</v>
      </c>
      <c r="F3707" s="123">
        <f t="shared" si="1409"/>
        <v>38.21</v>
      </c>
      <c r="G3707" s="206"/>
      <c r="H3707" s="183"/>
      <c r="I3707" s="182">
        <f t="shared" si="1410"/>
        <v>0</v>
      </c>
      <c r="J3707" s="182">
        <f t="shared" si="1411"/>
        <v>0</v>
      </c>
      <c r="K3707" s="179"/>
      <c r="L3707" s="183">
        <f t="shared" si="1412"/>
        <v>0</v>
      </c>
      <c r="M3707" s="183">
        <f t="shared" si="1412"/>
        <v>0</v>
      </c>
      <c r="N3707" s="184">
        <f t="shared" si="1413"/>
        <v>0</v>
      </c>
      <c r="O3707" s="184">
        <f t="shared" si="1414"/>
        <v>0</v>
      </c>
      <c r="P3707" s="181"/>
      <c r="Q3707" s="199"/>
      <c r="R3707" s="197" t="str">
        <f t="shared" si="1407"/>
        <v/>
      </c>
      <c r="S3707" s="197" t="str">
        <f t="shared" si="1408"/>
        <v/>
      </c>
    </row>
    <row r="3708" spans="1:19" ht="25.5" hidden="1">
      <c r="A3708" s="200">
        <v>96680</v>
      </c>
      <c r="B3708" s="205" t="s">
        <v>230</v>
      </c>
      <c r="C3708" s="127" t="s">
        <v>4033</v>
      </c>
      <c r="D3708" s="121" t="s">
        <v>258</v>
      </c>
      <c r="E3708" s="122">
        <v>42.76</v>
      </c>
      <c r="F3708" s="123">
        <f t="shared" si="1409"/>
        <v>51.55</v>
      </c>
      <c r="G3708" s="206"/>
      <c r="H3708" s="183"/>
      <c r="I3708" s="182">
        <f t="shared" si="1410"/>
        <v>0</v>
      </c>
      <c r="J3708" s="182">
        <f t="shared" si="1411"/>
        <v>0</v>
      </c>
      <c r="K3708" s="179"/>
      <c r="L3708" s="183">
        <f t="shared" si="1412"/>
        <v>0</v>
      </c>
      <c r="M3708" s="183">
        <f t="shared" si="1412"/>
        <v>0</v>
      </c>
      <c r="N3708" s="184">
        <f t="shared" si="1413"/>
        <v>0</v>
      </c>
      <c r="O3708" s="184">
        <f t="shared" si="1414"/>
        <v>0</v>
      </c>
      <c r="P3708" s="181"/>
      <c r="Q3708" s="199"/>
      <c r="R3708" s="197" t="str">
        <f t="shared" si="1407"/>
        <v/>
      </c>
      <c r="S3708" s="197" t="str">
        <f t="shared" si="1408"/>
        <v/>
      </c>
    </row>
    <row r="3709" spans="1:19" ht="25.5" hidden="1">
      <c r="A3709" s="200">
        <v>96681</v>
      </c>
      <c r="B3709" s="205" t="s">
        <v>230</v>
      </c>
      <c r="C3709" s="127" t="s">
        <v>4034</v>
      </c>
      <c r="D3709" s="121" t="s">
        <v>258</v>
      </c>
      <c r="E3709" s="122">
        <v>79.5</v>
      </c>
      <c r="F3709" s="123">
        <f t="shared" si="1409"/>
        <v>95.85</v>
      </c>
      <c r="G3709" s="206"/>
      <c r="H3709" s="183"/>
      <c r="I3709" s="182">
        <f t="shared" si="1410"/>
        <v>0</v>
      </c>
      <c r="J3709" s="182">
        <f t="shared" si="1411"/>
        <v>0</v>
      </c>
      <c r="K3709" s="179"/>
      <c r="L3709" s="183">
        <f t="shared" si="1412"/>
        <v>0</v>
      </c>
      <c r="M3709" s="183">
        <f t="shared" si="1412"/>
        <v>0</v>
      </c>
      <c r="N3709" s="184">
        <f t="shared" si="1413"/>
        <v>0</v>
      </c>
      <c r="O3709" s="184">
        <f t="shared" si="1414"/>
        <v>0</v>
      </c>
      <c r="P3709" s="181"/>
      <c r="Q3709" s="199"/>
      <c r="R3709" s="197" t="str">
        <f t="shared" si="1407"/>
        <v/>
      </c>
      <c r="S3709" s="197" t="str">
        <f t="shared" si="1408"/>
        <v/>
      </c>
    </row>
    <row r="3710" spans="1:19" ht="25.5" hidden="1">
      <c r="A3710" s="200">
        <v>96682</v>
      </c>
      <c r="B3710" s="205" t="s">
        <v>230</v>
      </c>
      <c r="C3710" s="127" t="s">
        <v>4035</v>
      </c>
      <c r="D3710" s="121" t="s">
        <v>258</v>
      </c>
      <c r="E3710" s="122">
        <v>117.21</v>
      </c>
      <c r="F3710" s="123">
        <f t="shared" si="1409"/>
        <v>141.31</v>
      </c>
      <c r="G3710" s="206"/>
      <c r="H3710" s="183"/>
      <c r="I3710" s="182">
        <f t="shared" si="1410"/>
        <v>0</v>
      </c>
      <c r="J3710" s="182">
        <f t="shared" si="1411"/>
        <v>0</v>
      </c>
      <c r="K3710" s="179"/>
      <c r="L3710" s="183">
        <f t="shared" si="1412"/>
        <v>0</v>
      </c>
      <c r="M3710" s="183">
        <f t="shared" si="1412"/>
        <v>0</v>
      </c>
      <c r="N3710" s="184">
        <f t="shared" si="1413"/>
        <v>0</v>
      </c>
      <c r="O3710" s="184">
        <f t="shared" si="1414"/>
        <v>0</v>
      </c>
      <c r="P3710" s="181"/>
      <c r="Q3710" s="199"/>
      <c r="R3710" s="197" t="str">
        <f t="shared" si="1407"/>
        <v/>
      </c>
      <c r="S3710" s="197" t="str">
        <f t="shared" si="1408"/>
        <v/>
      </c>
    </row>
    <row r="3711" spans="1:19" ht="25.5" hidden="1">
      <c r="A3711" s="200">
        <v>96683</v>
      </c>
      <c r="B3711" s="205" t="s">
        <v>230</v>
      </c>
      <c r="C3711" s="127" t="s">
        <v>4036</v>
      </c>
      <c r="D3711" s="121" t="s">
        <v>258</v>
      </c>
      <c r="E3711" s="122">
        <v>160.58000000000001</v>
      </c>
      <c r="F3711" s="123">
        <f t="shared" si="1409"/>
        <v>193.6</v>
      </c>
      <c r="G3711" s="206"/>
      <c r="H3711" s="183"/>
      <c r="I3711" s="182">
        <f t="shared" si="1410"/>
        <v>0</v>
      </c>
      <c r="J3711" s="182">
        <f t="shared" si="1411"/>
        <v>0</v>
      </c>
      <c r="K3711" s="179"/>
      <c r="L3711" s="183">
        <f t="shared" si="1412"/>
        <v>0</v>
      </c>
      <c r="M3711" s="183">
        <f t="shared" si="1412"/>
        <v>0</v>
      </c>
      <c r="N3711" s="184">
        <f t="shared" si="1413"/>
        <v>0</v>
      </c>
      <c r="O3711" s="184">
        <f t="shared" si="1414"/>
        <v>0</v>
      </c>
      <c r="P3711" s="181"/>
      <c r="Q3711" s="199"/>
      <c r="R3711" s="197" t="str">
        <f t="shared" si="1407"/>
        <v/>
      </c>
      <c r="S3711" s="197" t="str">
        <f t="shared" si="1408"/>
        <v/>
      </c>
    </row>
    <row r="3712" spans="1:19" ht="25.5" hidden="1">
      <c r="A3712" s="200">
        <v>96718</v>
      </c>
      <c r="B3712" s="205" t="s">
        <v>230</v>
      </c>
      <c r="C3712" s="127" t="s">
        <v>4037</v>
      </c>
      <c r="D3712" s="121" t="s">
        <v>258</v>
      </c>
      <c r="E3712" s="122">
        <v>6.18</v>
      </c>
      <c r="F3712" s="123">
        <f t="shared" si="1409"/>
        <v>7.45</v>
      </c>
      <c r="G3712" s="206"/>
      <c r="H3712" s="183"/>
      <c r="I3712" s="182">
        <f t="shared" si="1410"/>
        <v>0</v>
      </c>
      <c r="J3712" s="182">
        <f t="shared" si="1411"/>
        <v>0</v>
      </c>
      <c r="K3712" s="179"/>
      <c r="L3712" s="183">
        <f t="shared" si="1412"/>
        <v>0</v>
      </c>
      <c r="M3712" s="183">
        <f t="shared" si="1412"/>
        <v>0</v>
      </c>
      <c r="N3712" s="184">
        <f t="shared" si="1413"/>
        <v>0</v>
      </c>
      <c r="O3712" s="184">
        <f t="shared" si="1414"/>
        <v>0</v>
      </c>
      <c r="P3712" s="181"/>
      <c r="Q3712" s="199"/>
      <c r="R3712" s="197" t="str">
        <f t="shared" si="1407"/>
        <v/>
      </c>
      <c r="S3712" s="197" t="str">
        <f t="shared" si="1408"/>
        <v/>
      </c>
    </row>
    <row r="3713" spans="1:19" ht="25.5" hidden="1">
      <c r="A3713" s="200">
        <v>96719</v>
      </c>
      <c r="B3713" s="205" t="s">
        <v>230</v>
      </c>
      <c r="C3713" s="127" t="s">
        <v>4038</v>
      </c>
      <c r="D3713" s="121" t="s">
        <v>258</v>
      </c>
      <c r="E3713" s="122">
        <v>13.12</v>
      </c>
      <c r="F3713" s="123">
        <f t="shared" si="1409"/>
        <v>15.82</v>
      </c>
      <c r="G3713" s="206"/>
      <c r="H3713" s="183"/>
      <c r="I3713" s="182">
        <f t="shared" si="1410"/>
        <v>0</v>
      </c>
      <c r="J3713" s="182">
        <f t="shared" si="1411"/>
        <v>0</v>
      </c>
      <c r="K3713" s="179"/>
      <c r="L3713" s="183">
        <f t="shared" si="1412"/>
        <v>0</v>
      </c>
      <c r="M3713" s="183">
        <f t="shared" si="1412"/>
        <v>0</v>
      </c>
      <c r="N3713" s="184">
        <f t="shared" si="1413"/>
        <v>0</v>
      </c>
      <c r="O3713" s="184">
        <f t="shared" si="1414"/>
        <v>0</v>
      </c>
      <c r="P3713" s="181"/>
      <c r="Q3713" s="199"/>
      <c r="R3713" s="197" t="str">
        <f t="shared" si="1407"/>
        <v/>
      </c>
      <c r="S3713" s="197" t="str">
        <f t="shared" si="1408"/>
        <v/>
      </c>
    </row>
    <row r="3714" spans="1:19" ht="25.5" hidden="1">
      <c r="A3714" s="200">
        <v>96720</v>
      </c>
      <c r="B3714" s="205" t="s">
        <v>230</v>
      </c>
      <c r="C3714" s="127" t="s">
        <v>4039</v>
      </c>
      <c r="D3714" s="121" t="s">
        <v>258</v>
      </c>
      <c r="E3714" s="122">
        <v>15.91</v>
      </c>
      <c r="F3714" s="123">
        <f t="shared" si="1409"/>
        <v>19.18</v>
      </c>
      <c r="G3714" s="206"/>
      <c r="H3714" s="183"/>
      <c r="I3714" s="182">
        <f t="shared" si="1410"/>
        <v>0</v>
      </c>
      <c r="J3714" s="182">
        <f t="shared" si="1411"/>
        <v>0</v>
      </c>
      <c r="K3714" s="179"/>
      <c r="L3714" s="183">
        <f t="shared" si="1412"/>
        <v>0</v>
      </c>
      <c r="M3714" s="183">
        <f t="shared" si="1412"/>
        <v>0</v>
      </c>
      <c r="N3714" s="184">
        <f t="shared" si="1413"/>
        <v>0</v>
      </c>
      <c r="O3714" s="184">
        <f t="shared" si="1414"/>
        <v>0</v>
      </c>
      <c r="P3714" s="181"/>
      <c r="Q3714" s="199"/>
      <c r="R3714" s="197" t="str">
        <f t="shared" si="1407"/>
        <v/>
      </c>
      <c r="S3714" s="197" t="str">
        <f t="shared" si="1408"/>
        <v/>
      </c>
    </row>
    <row r="3715" spans="1:19" ht="25.5" hidden="1">
      <c r="A3715" s="200">
        <v>96721</v>
      </c>
      <c r="B3715" s="205" t="s">
        <v>230</v>
      </c>
      <c r="C3715" s="127" t="s">
        <v>4040</v>
      </c>
      <c r="D3715" s="121" t="s">
        <v>258</v>
      </c>
      <c r="E3715" s="122">
        <v>21.13</v>
      </c>
      <c r="F3715" s="123">
        <f t="shared" si="1409"/>
        <v>25.47</v>
      </c>
      <c r="G3715" s="206"/>
      <c r="H3715" s="183"/>
      <c r="I3715" s="182">
        <f t="shared" si="1410"/>
        <v>0</v>
      </c>
      <c r="J3715" s="182">
        <f t="shared" si="1411"/>
        <v>0</v>
      </c>
      <c r="K3715" s="179"/>
      <c r="L3715" s="183">
        <f t="shared" si="1412"/>
        <v>0</v>
      </c>
      <c r="M3715" s="183">
        <f t="shared" si="1412"/>
        <v>0</v>
      </c>
      <c r="N3715" s="184">
        <f t="shared" si="1413"/>
        <v>0</v>
      </c>
      <c r="O3715" s="184">
        <f t="shared" si="1414"/>
        <v>0</v>
      </c>
      <c r="P3715" s="181"/>
      <c r="Q3715" s="199"/>
      <c r="R3715" s="197" t="str">
        <f t="shared" si="1407"/>
        <v/>
      </c>
      <c r="S3715" s="197" t="str">
        <f t="shared" si="1408"/>
        <v/>
      </c>
    </row>
    <row r="3716" spans="1:19" ht="25.5" hidden="1">
      <c r="A3716" s="200">
        <v>96722</v>
      </c>
      <c r="B3716" s="205" t="s">
        <v>230</v>
      </c>
      <c r="C3716" s="127" t="s">
        <v>4041</v>
      </c>
      <c r="D3716" s="121" t="s">
        <v>258</v>
      </c>
      <c r="E3716" s="122">
        <v>28.97</v>
      </c>
      <c r="F3716" s="123">
        <f t="shared" si="1409"/>
        <v>34.93</v>
      </c>
      <c r="G3716" s="206"/>
      <c r="H3716" s="183"/>
      <c r="I3716" s="182">
        <f t="shared" si="1410"/>
        <v>0</v>
      </c>
      <c r="J3716" s="182">
        <f t="shared" si="1411"/>
        <v>0</v>
      </c>
      <c r="K3716" s="179"/>
      <c r="L3716" s="183">
        <f t="shared" si="1412"/>
        <v>0</v>
      </c>
      <c r="M3716" s="183">
        <f t="shared" si="1412"/>
        <v>0</v>
      </c>
      <c r="N3716" s="184">
        <f t="shared" si="1413"/>
        <v>0</v>
      </c>
      <c r="O3716" s="184">
        <f t="shared" si="1414"/>
        <v>0</v>
      </c>
      <c r="P3716" s="181"/>
      <c r="Q3716" s="199"/>
      <c r="R3716" s="197" t="str">
        <f t="shared" si="1407"/>
        <v/>
      </c>
      <c r="S3716" s="197" t="str">
        <f t="shared" si="1408"/>
        <v/>
      </c>
    </row>
    <row r="3717" spans="1:19" ht="25.5" hidden="1">
      <c r="A3717" s="200">
        <v>96723</v>
      </c>
      <c r="B3717" s="205" t="s">
        <v>230</v>
      </c>
      <c r="C3717" s="127" t="s">
        <v>4042</v>
      </c>
      <c r="D3717" s="121" t="s">
        <v>258</v>
      </c>
      <c r="E3717" s="122">
        <v>38.1</v>
      </c>
      <c r="F3717" s="123">
        <f t="shared" si="1409"/>
        <v>45.93</v>
      </c>
      <c r="G3717" s="206"/>
      <c r="H3717" s="183"/>
      <c r="I3717" s="182">
        <f t="shared" si="1410"/>
        <v>0</v>
      </c>
      <c r="J3717" s="182">
        <f t="shared" si="1411"/>
        <v>0</v>
      </c>
      <c r="K3717" s="179"/>
      <c r="L3717" s="183">
        <f t="shared" si="1412"/>
        <v>0</v>
      </c>
      <c r="M3717" s="183">
        <f t="shared" si="1412"/>
        <v>0</v>
      </c>
      <c r="N3717" s="184">
        <f t="shared" si="1413"/>
        <v>0</v>
      </c>
      <c r="O3717" s="184">
        <f t="shared" si="1414"/>
        <v>0</v>
      </c>
      <c r="P3717" s="181"/>
      <c r="Q3717" s="199"/>
      <c r="R3717" s="197" t="str">
        <f t="shared" si="1407"/>
        <v/>
      </c>
      <c r="S3717" s="197" t="str">
        <f t="shared" si="1408"/>
        <v/>
      </c>
    </row>
    <row r="3718" spans="1:19" ht="25.5" hidden="1">
      <c r="A3718" s="200">
        <v>96724</v>
      </c>
      <c r="B3718" s="205" t="s">
        <v>230</v>
      </c>
      <c r="C3718" s="127" t="s">
        <v>4043</v>
      </c>
      <c r="D3718" s="121" t="s">
        <v>258</v>
      </c>
      <c r="E3718" s="122">
        <v>62.23</v>
      </c>
      <c r="F3718" s="123">
        <f t="shared" si="1409"/>
        <v>75.02</v>
      </c>
      <c r="G3718" s="206"/>
      <c r="H3718" s="183"/>
      <c r="I3718" s="182">
        <f t="shared" si="1410"/>
        <v>0</v>
      </c>
      <c r="J3718" s="182">
        <f t="shared" si="1411"/>
        <v>0</v>
      </c>
      <c r="K3718" s="179"/>
      <c r="L3718" s="183">
        <f t="shared" si="1412"/>
        <v>0</v>
      </c>
      <c r="M3718" s="183">
        <f t="shared" si="1412"/>
        <v>0</v>
      </c>
      <c r="N3718" s="184">
        <f t="shared" si="1413"/>
        <v>0</v>
      </c>
      <c r="O3718" s="184">
        <f t="shared" si="1414"/>
        <v>0</v>
      </c>
      <c r="P3718" s="181"/>
      <c r="Q3718" s="199"/>
      <c r="R3718" s="197" t="str">
        <f t="shared" si="1407"/>
        <v/>
      </c>
      <c r="S3718" s="197" t="str">
        <f t="shared" si="1408"/>
        <v/>
      </c>
    </row>
    <row r="3719" spans="1:19" ht="25.5" hidden="1">
      <c r="A3719" s="200">
        <v>96725</v>
      </c>
      <c r="B3719" s="205" t="s">
        <v>230</v>
      </c>
      <c r="C3719" s="127" t="s">
        <v>4044</v>
      </c>
      <c r="D3719" s="121" t="s">
        <v>258</v>
      </c>
      <c r="E3719" s="122">
        <v>81.260000000000005</v>
      </c>
      <c r="F3719" s="123">
        <f t="shared" si="1409"/>
        <v>97.97</v>
      </c>
      <c r="G3719" s="206"/>
      <c r="H3719" s="183"/>
      <c r="I3719" s="182">
        <f t="shared" si="1410"/>
        <v>0</v>
      </c>
      <c r="J3719" s="182">
        <f t="shared" si="1411"/>
        <v>0</v>
      </c>
      <c r="K3719" s="179"/>
      <c r="L3719" s="183">
        <f t="shared" si="1412"/>
        <v>0</v>
      </c>
      <c r="M3719" s="183">
        <f t="shared" si="1412"/>
        <v>0</v>
      </c>
      <c r="N3719" s="184">
        <f t="shared" si="1413"/>
        <v>0</v>
      </c>
      <c r="O3719" s="184">
        <f t="shared" si="1414"/>
        <v>0</v>
      </c>
      <c r="P3719" s="181"/>
      <c r="Q3719" s="199"/>
      <c r="R3719" s="197" t="str">
        <f t="shared" si="1407"/>
        <v/>
      </c>
      <c r="S3719" s="197" t="str">
        <f t="shared" si="1408"/>
        <v/>
      </c>
    </row>
    <row r="3720" spans="1:19" ht="25.5" hidden="1">
      <c r="A3720" s="200">
        <v>96726</v>
      </c>
      <c r="B3720" s="205" t="s">
        <v>230</v>
      </c>
      <c r="C3720" s="127" t="s">
        <v>4045</v>
      </c>
      <c r="D3720" s="121" t="s">
        <v>258</v>
      </c>
      <c r="E3720" s="122">
        <v>132.38999999999999</v>
      </c>
      <c r="F3720" s="123">
        <f t="shared" si="1409"/>
        <v>159.61000000000001</v>
      </c>
      <c r="G3720" s="206"/>
      <c r="H3720" s="183"/>
      <c r="I3720" s="182">
        <f t="shared" si="1410"/>
        <v>0</v>
      </c>
      <c r="J3720" s="182">
        <f t="shared" si="1411"/>
        <v>0</v>
      </c>
      <c r="K3720" s="179"/>
      <c r="L3720" s="183">
        <f t="shared" si="1412"/>
        <v>0</v>
      </c>
      <c r="M3720" s="183">
        <f t="shared" si="1412"/>
        <v>0</v>
      </c>
      <c r="N3720" s="184">
        <f t="shared" si="1413"/>
        <v>0</v>
      </c>
      <c r="O3720" s="184">
        <f t="shared" si="1414"/>
        <v>0</v>
      </c>
      <c r="P3720" s="181"/>
      <c r="Q3720" s="199"/>
      <c r="R3720" s="197" t="str">
        <f t="shared" si="1407"/>
        <v/>
      </c>
      <c r="S3720" s="197" t="str">
        <f t="shared" si="1408"/>
        <v/>
      </c>
    </row>
    <row r="3721" spans="1:19" ht="25.5" hidden="1">
      <c r="A3721" s="200">
        <v>96727</v>
      </c>
      <c r="B3721" s="205" t="s">
        <v>230</v>
      </c>
      <c r="C3721" s="127" t="s">
        <v>4046</v>
      </c>
      <c r="D3721" s="121" t="s">
        <v>258</v>
      </c>
      <c r="E3721" s="122">
        <v>11.48</v>
      </c>
      <c r="F3721" s="123">
        <f t="shared" si="1409"/>
        <v>13.84</v>
      </c>
      <c r="G3721" s="206"/>
      <c r="H3721" s="183"/>
      <c r="I3721" s="182">
        <f t="shared" si="1410"/>
        <v>0</v>
      </c>
      <c r="J3721" s="182">
        <f t="shared" si="1411"/>
        <v>0</v>
      </c>
      <c r="K3721" s="179"/>
      <c r="L3721" s="183">
        <f t="shared" si="1412"/>
        <v>0</v>
      </c>
      <c r="M3721" s="183">
        <f t="shared" si="1412"/>
        <v>0</v>
      </c>
      <c r="N3721" s="184">
        <f t="shared" si="1413"/>
        <v>0</v>
      </c>
      <c r="O3721" s="184">
        <f t="shared" si="1414"/>
        <v>0</v>
      </c>
      <c r="P3721" s="181"/>
      <c r="Q3721" s="199"/>
      <c r="R3721" s="197" t="str">
        <f t="shared" si="1407"/>
        <v/>
      </c>
      <c r="S3721" s="197" t="str">
        <f t="shared" si="1408"/>
        <v/>
      </c>
    </row>
    <row r="3722" spans="1:19" ht="25.5" hidden="1">
      <c r="A3722" s="200">
        <v>96728</v>
      </c>
      <c r="B3722" s="205" t="s">
        <v>230</v>
      </c>
      <c r="C3722" s="127" t="s">
        <v>4047</v>
      </c>
      <c r="D3722" s="121" t="s">
        <v>258</v>
      </c>
      <c r="E3722" s="122">
        <v>13.58</v>
      </c>
      <c r="F3722" s="123">
        <f t="shared" si="1409"/>
        <v>16.37</v>
      </c>
      <c r="G3722" s="206"/>
      <c r="H3722" s="183"/>
      <c r="I3722" s="182">
        <f t="shared" si="1410"/>
        <v>0</v>
      </c>
      <c r="J3722" s="182">
        <f t="shared" si="1411"/>
        <v>0</v>
      </c>
      <c r="K3722" s="179"/>
      <c r="L3722" s="183">
        <f t="shared" si="1412"/>
        <v>0</v>
      </c>
      <c r="M3722" s="183">
        <f t="shared" si="1412"/>
        <v>0</v>
      </c>
      <c r="N3722" s="184">
        <f t="shared" si="1413"/>
        <v>0</v>
      </c>
      <c r="O3722" s="184">
        <f t="shared" si="1414"/>
        <v>0</v>
      </c>
      <c r="P3722" s="181"/>
      <c r="Q3722" s="199"/>
      <c r="R3722" s="197" t="str">
        <f t="shared" si="1407"/>
        <v/>
      </c>
      <c r="S3722" s="197" t="str">
        <f t="shared" si="1408"/>
        <v/>
      </c>
    </row>
    <row r="3723" spans="1:19" ht="25.5" hidden="1">
      <c r="A3723" s="200">
        <v>96729</v>
      </c>
      <c r="B3723" s="205" t="s">
        <v>230</v>
      </c>
      <c r="C3723" s="127" t="s">
        <v>4048</v>
      </c>
      <c r="D3723" s="121" t="s">
        <v>258</v>
      </c>
      <c r="E3723" s="122">
        <v>20.41</v>
      </c>
      <c r="F3723" s="123">
        <f t="shared" si="1409"/>
        <v>24.61</v>
      </c>
      <c r="G3723" s="206"/>
      <c r="H3723" s="183"/>
      <c r="I3723" s="182">
        <f t="shared" si="1410"/>
        <v>0</v>
      </c>
      <c r="J3723" s="182">
        <f t="shared" si="1411"/>
        <v>0</v>
      </c>
      <c r="K3723" s="179"/>
      <c r="L3723" s="183">
        <f t="shared" si="1412"/>
        <v>0</v>
      </c>
      <c r="M3723" s="183">
        <f t="shared" si="1412"/>
        <v>0</v>
      </c>
      <c r="N3723" s="184">
        <f t="shared" si="1413"/>
        <v>0</v>
      </c>
      <c r="O3723" s="184">
        <f t="shared" si="1414"/>
        <v>0</v>
      </c>
      <c r="P3723" s="181"/>
      <c r="Q3723" s="199"/>
      <c r="R3723" s="197" t="str">
        <f t="shared" si="1407"/>
        <v/>
      </c>
      <c r="S3723" s="197" t="str">
        <f t="shared" si="1408"/>
        <v/>
      </c>
    </row>
    <row r="3724" spans="1:19" ht="25.5" hidden="1">
      <c r="A3724" s="200">
        <v>96730</v>
      </c>
      <c r="B3724" s="205" t="s">
        <v>230</v>
      </c>
      <c r="C3724" s="127" t="s">
        <v>4049</v>
      </c>
      <c r="D3724" s="121" t="s">
        <v>258</v>
      </c>
      <c r="E3724" s="122">
        <v>25.52</v>
      </c>
      <c r="F3724" s="123">
        <f t="shared" si="1409"/>
        <v>30.77</v>
      </c>
      <c r="G3724" s="206"/>
      <c r="H3724" s="183"/>
      <c r="I3724" s="182">
        <f t="shared" si="1410"/>
        <v>0</v>
      </c>
      <c r="J3724" s="182">
        <f t="shared" si="1411"/>
        <v>0</v>
      </c>
      <c r="K3724" s="179"/>
      <c r="L3724" s="183">
        <f t="shared" si="1412"/>
        <v>0</v>
      </c>
      <c r="M3724" s="183">
        <f t="shared" si="1412"/>
        <v>0</v>
      </c>
      <c r="N3724" s="184">
        <f t="shared" si="1413"/>
        <v>0</v>
      </c>
      <c r="O3724" s="184">
        <f t="shared" si="1414"/>
        <v>0</v>
      </c>
      <c r="P3724" s="181"/>
      <c r="Q3724" s="199"/>
      <c r="R3724" s="197" t="str">
        <f t="shared" si="1407"/>
        <v/>
      </c>
      <c r="S3724" s="197" t="str">
        <f t="shared" si="1408"/>
        <v/>
      </c>
    </row>
    <row r="3725" spans="1:19" ht="25.5" hidden="1">
      <c r="A3725" s="200">
        <v>96731</v>
      </c>
      <c r="B3725" s="205" t="s">
        <v>230</v>
      </c>
      <c r="C3725" s="127" t="s">
        <v>4050</v>
      </c>
      <c r="D3725" s="121" t="s">
        <v>258</v>
      </c>
      <c r="E3725" s="122">
        <v>37.42</v>
      </c>
      <c r="F3725" s="123">
        <f t="shared" si="1409"/>
        <v>45.11</v>
      </c>
      <c r="G3725" s="206"/>
      <c r="H3725" s="183"/>
      <c r="I3725" s="182">
        <f t="shared" si="1410"/>
        <v>0</v>
      </c>
      <c r="J3725" s="182">
        <f t="shared" si="1411"/>
        <v>0</v>
      </c>
      <c r="K3725" s="179"/>
      <c r="L3725" s="183">
        <f t="shared" si="1412"/>
        <v>0</v>
      </c>
      <c r="M3725" s="183">
        <f t="shared" si="1412"/>
        <v>0</v>
      </c>
      <c r="N3725" s="184">
        <f t="shared" si="1413"/>
        <v>0</v>
      </c>
      <c r="O3725" s="184">
        <f t="shared" si="1414"/>
        <v>0</v>
      </c>
      <c r="P3725" s="181"/>
      <c r="Q3725" s="199"/>
      <c r="R3725" s="197" t="str">
        <f t="shared" si="1407"/>
        <v/>
      </c>
      <c r="S3725" s="197" t="str">
        <f t="shared" si="1408"/>
        <v/>
      </c>
    </row>
    <row r="3726" spans="1:19" ht="25.5" hidden="1">
      <c r="A3726" s="200">
        <v>96732</v>
      </c>
      <c r="B3726" s="205" t="s">
        <v>230</v>
      </c>
      <c r="C3726" s="127" t="s">
        <v>4051</v>
      </c>
      <c r="D3726" s="121" t="s">
        <v>258</v>
      </c>
      <c r="E3726" s="122">
        <v>46.08</v>
      </c>
      <c r="F3726" s="123">
        <f t="shared" si="1409"/>
        <v>55.55</v>
      </c>
      <c r="G3726" s="206"/>
      <c r="H3726" s="183"/>
      <c r="I3726" s="182">
        <f t="shared" si="1410"/>
        <v>0</v>
      </c>
      <c r="J3726" s="182">
        <f t="shared" si="1411"/>
        <v>0</v>
      </c>
      <c r="K3726" s="179"/>
      <c r="L3726" s="183">
        <f t="shared" si="1412"/>
        <v>0</v>
      </c>
      <c r="M3726" s="183">
        <f t="shared" si="1412"/>
        <v>0</v>
      </c>
      <c r="N3726" s="184">
        <f t="shared" si="1413"/>
        <v>0</v>
      </c>
      <c r="O3726" s="184">
        <f t="shared" si="1414"/>
        <v>0</v>
      </c>
      <c r="P3726" s="181"/>
      <c r="Q3726" s="199"/>
      <c r="R3726" s="197" t="str">
        <f t="shared" si="1407"/>
        <v/>
      </c>
      <c r="S3726" s="197" t="str">
        <f t="shared" si="1408"/>
        <v/>
      </c>
    </row>
    <row r="3727" spans="1:19" ht="25.5" hidden="1">
      <c r="A3727" s="200">
        <v>96733</v>
      </c>
      <c r="B3727" s="205" t="s">
        <v>230</v>
      </c>
      <c r="C3727" s="127" t="s">
        <v>4052</v>
      </c>
      <c r="D3727" s="121" t="s">
        <v>258</v>
      </c>
      <c r="E3727" s="122">
        <v>84.32</v>
      </c>
      <c r="F3727" s="123">
        <f t="shared" si="1409"/>
        <v>101.66</v>
      </c>
      <c r="G3727" s="206"/>
      <c r="H3727" s="183"/>
      <c r="I3727" s="182">
        <f t="shared" si="1410"/>
        <v>0</v>
      </c>
      <c r="J3727" s="182">
        <f t="shared" si="1411"/>
        <v>0</v>
      </c>
      <c r="K3727" s="179"/>
      <c r="L3727" s="183">
        <f t="shared" si="1412"/>
        <v>0</v>
      </c>
      <c r="M3727" s="183">
        <f t="shared" si="1412"/>
        <v>0</v>
      </c>
      <c r="N3727" s="184">
        <f t="shared" si="1413"/>
        <v>0</v>
      </c>
      <c r="O3727" s="184">
        <f t="shared" si="1414"/>
        <v>0</v>
      </c>
      <c r="P3727" s="181"/>
      <c r="Q3727" s="199"/>
      <c r="R3727" s="197" t="str">
        <f t="shared" si="1407"/>
        <v/>
      </c>
      <c r="S3727" s="197" t="str">
        <f t="shared" si="1408"/>
        <v/>
      </c>
    </row>
    <row r="3728" spans="1:19" ht="25.5" hidden="1">
      <c r="A3728" s="200">
        <v>96734</v>
      </c>
      <c r="B3728" s="205" t="s">
        <v>230</v>
      </c>
      <c r="C3728" s="127" t="s">
        <v>4053</v>
      </c>
      <c r="D3728" s="121" t="s">
        <v>258</v>
      </c>
      <c r="E3728" s="122">
        <v>116.2</v>
      </c>
      <c r="F3728" s="123">
        <f t="shared" si="1409"/>
        <v>140.09</v>
      </c>
      <c r="G3728" s="206"/>
      <c r="H3728" s="183"/>
      <c r="I3728" s="182">
        <f t="shared" si="1410"/>
        <v>0</v>
      </c>
      <c r="J3728" s="182">
        <f t="shared" si="1411"/>
        <v>0</v>
      </c>
      <c r="K3728" s="179"/>
      <c r="L3728" s="183">
        <f t="shared" si="1412"/>
        <v>0</v>
      </c>
      <c r="M3728" s="183">
        <f t="shared" si="1412"/>
        <v>0</v>
      </c>
      <c r="N3728" s="184">
        <f t="shared" si="1413"/>
        <v>0</v>
      </c>
      <c r="O3728" s="184">
        <f t="shared" si="1414"/>
        <v>0</v>
      </c>
      <c r="P3728" s="181"/>
      <c r="Q3728" s="199"/>
      <c r="R3728" s="197" t="str">
        <f t="shared" si="1407"/>
        <v/>
      </c>
      <c r="S3728" s="197" t="str">
        <f t="shared" si="1408"/>
        <v/>
      </c>
    </row>
    <row r="3729" spans="1:19" ht="25.5" hidden="1">
      <c r="A3729" s="200">
        <v>96735</v>
      </c>
      <c r="B3729" s="205" t="s">
        <v>230</v>
      </c>
      <c r="C3729" s="127" t="s">
        <v>4054</v>
      </c>
      <c r="D3729" s="121" t="s">
        <v>258</v>
      </c>
      <c r="E3729" s="122">
        <v>152.15</v>
      </c>
      <c r="F3729" s="123">
        <f t="shared" si="1409"/>
        <v>183.43</v>
      </c>
      <c r="G3729" s="206"/>
      <c r="H3729" s="183"/>
      <c r="I3729" s="182">
        <f t="shared" si="1410"/>
        <v>0</v>
      </c>
      <c r="J3729" s="182">
        <f t="shared" si="1411"/>
        <v>0</v>
      </c>
      <c r="K3729" s="179"/>
      <c r="L3729" s="183">
        <f t="shared" si="1412"/>
        <v>0</v>
      </c>
      <c r="M3729" s="183">
        <f t="shared" si="1412"/>
        <v>0</v>
      </c>
      <c r="N3729" s="184">
        <f t="shared" si="1413"/>
        <v>0</v>
      </c>
      <c r="O3729" s="184">
        <f t="shared" si="1414"/>
        <v>0</v>
      </c>
      <c r="P3729" s="181"/>
      <c r="Q3729" s="199"/>
      <c r="R3729" s="197" t="str">
        <f t="shared" si="1407"/>
        <v/>
      </c>
      <c r="S3729" s="197" t="str">
        <f t="shared" si="1408"/>
        <v/>
      </c>
    </row>
    <row r="3730" spans="1:19" ht="25.5" hidden="1">
      <c r="A3730" s="200">
        <v>96794</v>
      </c>
      <c r="B3730" s="205" t="s">
        <v>230</v>
      </c>
      <c r="C3730" s="127" t="s">
        <v>4055</v>
      </c>
      <c r="D3730" s="121" t="s">
        <v>258</v>
      </c>
      <c r="E3730" s="122">
        <v>10.82</v>
      </c>
      <c r="F3730" s="123">
        <f t="shared" si="1409"/>
        <v>13.04</v>
      </c>
      <c r="G3730" s="206"/>
      <c r="H3730" s="183"/>
      <c r="I3730" s="182">
        <f t="shared" si="1410"/>
        <v>0</v>
      </c>
      <c r="J3730" s="182">
        <f t="shared" si="1411"/>
        <v>0</v>
      </c>
      <c r="K3730" s="179"/>
      <c r="L3730" s="183">
        <f t="shared" si="1412"/>
        <v>0</v>
      </c>
      <c r="M3730" s="183">
        <f t="shared" si="1412"/>
        <v>0</v>
      </c>
      <c r="N3730" s="184">
        <f t="shared" si="1413"/>
        <v>0</v>
      </c>
      <c r="O3730" s="184">
        <f t="shared" si="1414"/>
        <v>0</v>
      </c>
      <c r="P3730" s="181"/>
      <c r="Q3730" s="199"/>
      <c r="R3730" s="197" t="str">
        <f t="shared" si="1407"/>
        <v/>
      </c>
      <c r="S3730" s="197" t="str">
        <f t="shared" si="1408"/>
        <v/>
      </c>
    </row>
    <row r="3731" spans="1:19" ht="25.5" hidden="1">
      <c r="A3731" s="200">
        <v>96795</v>
      </c>
      <c r="B3731" s="205" t="s">
        <v>230</v>
      </c>
      <c r="C3731" s="127" t="s">
        <v>4056</v>
      </c>
      <c r="D3731" s="121" t="s">
        <v>258</v>
      </c>
      <c r="E3731" s="122">
        <v>13.87</v>
      </c>
      <c r="F3731" s="123">
        <f t="shared" si="1409"/>
        <v>16.72</v>
      </c>
      <c r="G3731" s="206"/>
      <c r="H3731" s="183"/>
      <c r="I3731" s="182">
        <f t="shared" si="1410"/>
        <v>0</v>
      </c>
      <c r="J3731" s="182">
        <f t="shared" si="1411"/>
        <v>0</v>
      </c>
      <c r="K3731" s="179"/>
      <c r="L3731" s="183">
        <f t="shared" si="1412"/>
        <v>0</v>
      </c>
      <c r="M3731" s="183">
        <f t="shared" si="1412"/>
        <v>0</v>
      </c>
      <c r="N3731" s="184">
        <f t="shared" si="1413"/>
        <v>0</v>
      </c>
      <c r="O3731" s="184">
        <f t="shared" si="1414"/>
        <v>0</v>
      </c>
      <c r="P3731" s="181"/>
      <c r="Q3731" s="199"/>
      <c r="R3731" s="197" t="str">
        <f t="shared" si="1407"/>
        <v/>
      </c>
      <c r="S3731" s="197" t="str">
        <f t="shared" si="1408"/>
        <v/>
      </c>
    </row>
    <row r="3732" spans="1:19" ht="25.5" hidden="1">
      <c r="A3732" s="200">
        <v>96796</v>
      </c>
      <c r="B3732" s="205" t="s">
        <v>230</v>
      </c>
      <c r="C3732" s="127" t="s">
        <v>4057</v>
      </c>
      <c r="D3732" s="121" t="s">
        <v>258</v>
      </c>
      <c r="E3732" s="122">
        <v>19.75</v>
      </c>
      <c r="F3732" s="123">
        <f t="shared" si="1409"/>
        <v>23.81</v>
      </c>
      <c r="G3732" s="206"/>
      <c r="H3732" s="183"/>
      <c r="I3732" s="182">
        <f t="shared" si="1410"/>
        <v>0</v>
      </c>
      <c r="J3732" s="182">
        <f t="shared" si="1411"/>
        <v>0</v>
      </c>
      <c r="K3732" s="179"/>
      <c r="L3732" s="183">
        <f t="shared" si="1412"/>
        <v>0</v>
      </c>
      <c r="M3732" s="183">
        <f t="shared" si="1412"/>
        <v>0</v>
      </c>
      <c r="N3732" s="184">
        <f t="shared" si="1413"/>
        <v>0</v>
      </c>
      <c r="O3732" s="184">
        <f t="shared" si="1414"/>
        <v>0</v>
      </c>
      <c r="P3732" s="181"/>
      <c r="Q3732" s="199"/>
      <c r="R3732" s="197" t="str">
        <f t="shared" si="1407"/>
        <v/>
      </c>
      <c r="S3732" s="197" t="str">
        <f t="shared" si="1408"/>
        <v/>
      </c>
    </row>
    <row r="3733" spans="1:19" ht="25.5" hidden="1">
      <c r="A3733" s="200">
        <v>96797</v>
      </c>
      <c r="B3733" s="205" t="s">
        <v>230</v>
      </c>
      <c r="C3733" s="127" t="s">
        <v>4058</v>
      </c>
      <c r="D3733" s="121" t="s">
        <v>258</v>
      </c>
      <c r="E3733" s="122">
        <v>30.4</v>
      </c>
      <c r="F3733" s="123">
        <f t="shared" si="1409"/>
        <v>36.65</v>
      </c>
      <c r="G3733" s="206"/>
      <c r="H3733" s="183"/>
      <c r="I3733" s="182">
        <f t="shared" si="1410"/>
        <v>0</v>
      </c>
      <c r="J3733" s="182">
        <f t="shared" si="1411"/>
        <v>0</v>
      </c>
      <c r="K3733" s="179"/>
      <c r="L3733" s="183">
        <f t="shared" si="1412"/>
        <v>0</v>
      </c>
      <c r="M3733" s="183">
        <f t="shared" si="1412"/>
        <v>0</v>
      </c>
      <c r="N3733" s="184">
        <f t="shared" si="1413"/>
        <v>0</v>
      </c>
      <c r="O3733" s="184">
        <f t="shared" si="1414"/>
        <v>0</v>
      </c>
      <c r="P3733" s="181"/>
      <c r="Q3733" s="199"/>
      <c r="R3733" s="197" t="str">
        <f t="shared" si="1407"/>
        <v/>
      </c>
      <c r="S3733" s="197" t="str">
        <f t="shared" si="1408"/>
        <v/>
      </c>
    </row>
    <row r="3734" spans="1:19" ht="25.5" hidden="1">
      <c r="A3734" s="200">
        <v>96798</v>
      </c>
      <c r="B3734" s="205" t="s">
        <v>230</v>
      </c>
      <c r="C3734" s="127" t="s">
        <v>4059</v>
      </c>
      <c r="D3734" s="121" t="s">
        <v>258</v>
      </c>
      <c r="E3734" s="122">
        <v>10.93</v>
      </c>
      <c r="F3734" s="123">
        <f t="shared" si="1409"/>
        <v>13.18</v>
      </c>
      <c r="G3734" s="206"/>
      <c r="H3734" s="183"/>
      <c r="I3734" s="182">
        <f t="shared" si="1410"/>
        <v>0</v>
      </c>
      <c r="J3734" s="182">
        <f t="shared" si="1411"/>
        <v>0</v>
      </c>
      <c r="K3734" s="179"/>
      <c r="L3734" s="183">
        <f t="shared" si="1412"/>
        <v>0</v>
      </c>
      <c r="M3734" s="183">
        <f t="shared" si="1412"/>
        <v>0</v>
      </c>
      <c r="N3734" s="184">
        <f t="shared" si="1413"/>
        <v>0</v>
      </c>
      <c r="O3734" s="184">
        <f t="shared" si="1414"/>
        <v>0</v>
      </c>
      <c r="P3734" s="181"/>
      <c r="Q3734" s="199"/>
      <c r="R3734" s="197" t="str">
        <f t="shared" si="1407"/>
        <v/>
      </c>
      <c r="S3734" s="197" t="str">
        <f t="shared" si="1408"/>
        <v/>
      </c>
    </row>
    <row r="3735" spans="1:19" ht="25.5" hidden="1">
      <c r="A3735" s="200">
        <v>96799</v>
      </c>
      <c r="B3735" s="205" t="s">
        <v>230</v>
      </c>
      <c r="C3735" s="127" t="s">
        <v>4060</v>
      </c>
      <c r="D3735" s="121" t="s">
        <v>258</v>
      </c>
      <c r="E3735" s="122">
        <v>14.56</v>
      </c>
      <c r="F3735" s="123">
        <f t="shared" si="1409"/>
        <v>17.55</v>
      </c>
      <c r="G3735" s="206"/>
      <c r="H3735" s="183"/>
      <c r="I3735" s="182">
        <f t="shared" si="1410"/>
        <v>0</v>
      </c>
      <c r="J3735" s="182">
        <f t="shared" si="1411"/>
        <v>0</v>
      </c>
      <c r="K3735" s="179"/>
      <c r="L3735" s="183">
        <f t="shared" si="1412"/>
        <v>0</v>
      </c>
      <c r="M3735" s="183">
        <f t="shared" si="1412"/>
        <v>0</v>
      </c>
      <c r="N3735" s="184">
        <f t="shared" si="1413"/>
        <v>0</v>
      </c>
      <c r="O3735" s="184">
        <f t="shared" si="1414"/>
        <v>0</v>
      </c>
      <c r="P3735" s="181"/>
      <c r="Q3735" s="199"/>
      <c r="R3735" s="197" t="str">
        <f t="shared" si="1407"/>
        <v/>
      </c>
      <c r="S3735" s="197" t="str">
        <f t="shared" si="1408"/>
        <v/>
      </c>
    </row>
    <row r="3736" spans="1:19" ht="25.5" hidden="1">
      <c r="A3736" s="200">
        <v>96800</v>
      </c>
      <c r="B3736" s="205" t="s">
        <v>230</v>
      </c>
      <c r="C3736" s="127" t="s">
        <v>4061</v>
      </c>
      <c r="D3736" s="121" t="s">
        <v>258</v>
      </c>
      <c r="E3736" s="122">
        <v>21.16</v>
      </c>
      <c r="F3736" s="123">
        <f t="shared" si="1409"/>
        <v>25.51</v>
      </c>
      <c r="G3736" s="206"/>
      <c r="H3736" s="183"/>
      <c r="I3736" s="182">
        <f t="shared" si="1410"/>
        <v>0</v>
      </c>
      <c r="J3736" s="182">
        <f t="shared" si="1411"/>
        <v>0</v>
      </c>
      <c r="K3736" s="179"/>
      <c r="L3736" s="183">
        <f t="shared" si="1412"/>
        <v>0</v>
      </c>
      <c r="M3736" s="183">
        <f t="shared" si="1412"/>
        <v>0</v>
      </c>
      <c r="N3736" s="184">
        <f t="shared" si="1413"/>
        <v>0</v>
      </c>
      <c r="O3736" s="184">
        <f t="shared" si="1414"/>
        <v>0</v>
      </c>
      <c r="P3736" s="181"/>
      <c r="Q3736" s="199"/>
      <c r="R3736" s="197" t="str">
        <f t="shared" si="1407"/>
        <v/>
      </c>
      <c r="S3736" s="197" t="str">
        <f t="shared" si="1408"/>
        <v/>
      </c>
    </row>
    <row r="3737" spans="1:19" ht="25.5" hidden="1">
      <c r="A3737" s="200">
        <v>96801</v>
      </c>
      <c r="B3737" s="205" t="s">
        <v>230</v>
      </c>
      <c r="C3737" s="127" t="s">
        <v>4062</v>
      </c>
      <c r="D3737" s="121" t="s">
        <v>258</v>
      </c>
      <c r="E3737" s="122">
        <v>32.83</v>
      </c>
      <c r="F3737" s="123">
        <f t="shared" si="1409"/>
        <v>39.58</v>
      </c>
      <c r="G3737" s="206"/>
      <c r="H3737" s="183"/>
      <c r="I3737" s="182">
        <f t="shared" si="1410"/>
        <v>0</v>
      </c>
      <c r="J3737" s="182">
        <f t="shared" si="1411"/>
        <v>0</v>
      </c>
      <c r="K3737" s="179"/>
      <c r="L3737" s="183">
        <f t="shared" si="1412"/>
        <v>0</v>
      </c>
      <c r="M3737" s="183">
        <f t="shared" si="1412"/>
        <v>0</v>
      </c>
      <c r="N3737" s="184">
        <f t="shared" si="1413"/>
        <v>0</v>
      </c>
      <c r="O3737" s="184">
        <f t="shared" si="1414"/>
        <v>0</v>
      </c>
      <c r="P3737" s="181"/>
      <c r="Q3737" s="199"/>
      <c r="R3737" s="197" t="str">
        <f t="shared" si="1407"/>
        <v/>
      </c>
      <c r="S3737" s="197" t="str">
        <f t="shared" si="1408"/>
        <v/>
      </c>
    </row>
    <row r="3738" spans="1:19" hidden="1">
      <c r="A3738" s="200" t="s">
        <v>4063</v>
      </c>
      <c r="B3738" s="205"/>
      <c r="C3738" s="127" t="s">
        <v>4064</v>
      </c>
      <c r="D3738" s="121"/>
      <c r="E3738" s="122"/>
      <c r="F3738" s="123"/>
      <c r="G3738" s="253"/>
      <c r="H3738" s="253"/>
      <c r="I3738" s="254"/>
      <c r="J3738" s="255"/>
      <c r="K3738" s="179"/>
      <c r="L3738" s="253"/>
      <c r="M3738" s="253"/>
      <c r="N3738" s="254"/>
      <c r="O3738" s="255"/>
      <c r="P3738" s="181"/>
      <c r="Q3738" s="198" t="str">
        <f>IF(OR(SUM(J3739:J3752)&gt;0,SUM(O3739:O3752)&gt;0),"xx","")</f>
        <v/>
      </c>
      <c r="R3738" s="197" t="str">
        <f t="shared" si="1407"/>
        <v/>
      </c>
      <c r="S3738" s="197" t="str">
        <f t="shared" si="1408"/>
        <v/>
      </c>
    </row>
    <row r="3739" spans="1:19" ht="38.25" hidden="1">
      <c r="A3739" s="200">
        <v>90733</v>
      </c>
      <c r="B3739" s="205" t="s">
        <v>230</v>
      </c>
      <c r="C3739" s="127" t="s">
        <v>4065</v>
      </c>
      <c r="D3739" s="121" t="s">
        <v>258</v>
      </c>
      <c r="E3739" s="122">
        <v>2.25</v>
      </c>
      <c r="F3739" s="123">
        <f t="shared" ref="F3739:F3752" si="1415">IF(E3739=0,0,ROUND(E3739*(1+E$10)*(1-E$11),2))</f>
        <v>2.71</v>
      </c>
      <c r="G3739" s="206"/>
      <c r="H3739" s="183"/>
      <c r="I3739" s="182">
        <f t="shared" ref="I3739:I3752" si="1416">IF(ISBLANK(E3739),0,ROUND(F3739*G3739,2))</f>
        <v>0</v>
      </c>
      <c r="J3739" s="182">
        <f t="shared" ref="J3739:J3752" si="1417">IF(ISBLANK(G3739),0,ROUND(G3739*H3739,2))</f>
        <v>0</v>
      </c>
      <c r="K3739" s="179"/>
      <c r="L3739" s="183">
        <f t="shared" ref="L3739:M3752" si="1418">G3739</f>
        <v>0</v>
      </c>
      <c r="M3739" s="183">
        <f t="shared" si="1418"/>
        <v>0</v>
      </c>
      <c r="N3739" s="184">
        <f t="shared" ref="N3739:N3752" si="1419">IF(ISBLANK(E3739),0,ROUND(F3739*L3739,2))</f>
        <v>0</v>
      </c>
      <c r="O3739" s="184">
        <f t="shared" ref="O3739:O3752" si="1420">IF(ISBLANK(L3739),0,ROUND(L3739*M3739,2))</f>
        <v>0</v>
      </c>
      <c r="P3739" s="181"/>
      <c r="Q3739" s="199"/>
      <c r="R3739" s="197" t="str">
        <f t="shared" si="1407"/>
        <v/>
      </c>
      <c r="S3739" s="197" t="str">
        <f t="shared" si="1408"/>
        <v/>
      </c>
    </row>
    <row r="3740" spans="1:19" ht="38.25" hidden="1">
      <c r="A3740" s="200">
        <v>90734</v>
      </c>
      <c r="B3740" s="205" t="s">
        <v>230</v>
      </c>
      <c r="C3740" s="127" t="s">
        <v>4066</v>
      </c>
      <c r="D3740" s="121" t="s">
        <v>258</v>
      </c>
      <c r="E3740" s="122">
        <v>2.74</v>
      </c>
      <c r="F3740" s="123">
        <f t="shared" si="1415"/>
        <v>3.3</v>
      </c>
      <c r="G3740" s="206"/>
      <c r="H3740" s="183"/>
      <c r="I3740" s="182">
        <f t="shared" si="1416"/>
        <v>0</v>
      </c>
      <c r="J3740" s="182">
        <f t="shared" si="1417"/>
        <v>0</v>
      </c>
      <c r="K3740" s="179"/>
      <c r="L3740" s="183">
        <f t="shared" si="1418"/>
        <v>0</v>
      </c>
      <c r="M3740" s="183">
        <f t="shared" si="1418"/>
        <v>0</v>
      </c>
      <c r="N3740" s="184">
        <f t="shared" si="1419"/>
        <v>0</v>
      </c>
      <c r="O3740" s="184">
        <f t="shared" si="1420"/>
        <v>0</v>
      </c>
      <c r="P3740" s="181"/>
      <c r="Q3740" s="199"/>
      <c r="R3740" s="197" t="str">
        <f t="shared" si="1407"/>
        <v/>
      </c>
      <c r="S3740" s="197" t="str">
        <f t="shared" si="1408"/>
        <v/>
      </c>
    </row>
    <row r="3741" spans="1:19" ht="38.25" hidden="1">
      <c r="A3741" s="200">
        <v>90735</v>
      </c>
      <c r="B3741" s="205" t="s">
        <v>230</v>
      </c>
      <c r="C3741" s="127" t="s">
        <v>4067</v>
      </c>
      <c r="D3741" s="121" t="s">
        <v>258</v>
      </c>
      <c r="E3741" s="122">
        <v>3.25</v>
      </c>
      <c r="F3741" s="123">
        <f t="shared" si="1415"/>
        <v>3.92</v>
      </c>
      <c r="G3741" s="206"/>
      <c r="H3741" s="183"/>
      <c r="I3741" s="182">
        <f t="shared" si="1416"/>
        <v>0</v>
      </c>
      <c r="J3741" s="182">
        <f t="shared" si="1417"/>
        <v>0</v>
      </c>
      <c r="K3741" s="179"/>
      <c r="L3741" s="183">
        <f t="shared" si="1418"/>
        <v>0</v>
      </c>
      <c r="M3741" s="183">
        <f t="shared" si="1418"/>
        <v>0</v>
      </c>
      <c r="N3741" s="184">
        <f t="shared" si="1419"/>
        <v>0</v>
      </c>
      <c r="O3741" s="184">
        <f t="shared" si="1420"/>
        <v>0</v>
      </c>
      <c r="P3741" s="181"/>
      <c r="Q3741" s="199"/>
      <c r="R3741" s="197" t="str">
        <f t="shared" si="1407"/>
        <v/>
      </c>
      <c r="S3741" s="197" t="str">
        <f t="shared" si="1408"/>
        <v/>
      </c>
    </row>
    <row r="3742" spans="1:19" ht="38.25" hidden="1">
      <c r="A3742" s="200">
        <v>90736</v>
      </c>
      <c r="B3742" s="205" t="s">
        <v>230</v>
      </c>
      <c r="C3742" s="127" t="s">
        <v>4068</v>
      </c>
      <c r="D3742" s="121" t="s">
        <v>258</v>
      </c>
      <c r="E3742" s="122">
        <v>3.75</v>
      </c>
      <c r="F3742" s="123">
        <f t="shared" si="1415"/>
        <v>4.5199999999999996</v>
      </c>
      <c r="G3742" s="206"/>
      <c r="H3742" s="183"/>
      <c r="I3742" s="182">
        <f t="shared" si="1416"/>
        <v>0</v>
      </c>
      <c r="J3742" s="182">
        <f t="shared" si="1417"/>
        <v>0</v>
      </c>
      <c r="K3742" s="179"/>
      <c r="L3742" s="183">
        <f t="shared" si="1418"/>
        <v>0</v>
      </c>
      <c r="M3742" s="183">
        <f t="shared" si="1418"/>
        <v>0</v>
      </c>
      <c r="N3742" s="184">
        <f t="shared" si="1419"/>
        <v>0</v>
      </c>
      <c r="O3742" s="184">
        <f t="shared" si="1420"/>
        <v>0</v>
      </c>
      <c r="P3742" s="181"/>
      <c r="Q3742" s="199"/>
      <c r="R3742" s="197" t="str">
        <f t="shared" si="1407"/>
        <v/>
      </c>
      <c r="S3742" s="197" t="str">
        <f t="shared" si="1408"/>
        <v/>
      </c>
    </row>
    <row r="3743" spans="1:19" ht="38.25" hidden="1">
      <c r="A3743" s="200">
        <v>90737</v>
      </c>
      <c r="B3743" s="205" t="s">
        <v>230</v>
      </c>
      <c r="C3743" s="127" t="s">
        <v>4069</v>
      </c>
      <c r="D3743" s="121" t="s">
        <v>258</v>
      </c>
      <c r="E3743" s="122">
        <v>4.25</v>
      </c>
      <c r="F3743" s="123">
        <f t="shared" si="1415"/>
        <v>5.12</v>
      </c>
      <c r="G3743" s="206"/>
      <c r="H3743" s="183"/>
      <c r="I3743" s="182">
        <f t="shared" si="1416"/>
        <v>0</v>
      </c>
      <c r="J3743" s="182">
        <f t="shared" si="1417"/>
        <v>0</v>
      </c>
      <c r="K3743" s="179"/>
      <c r="L3743" s="183">
        <f t="shared" si="1418"/>
        <v>0</v>
      </c>
      <c r="M3743" s="183">
        <f t="shared" si="1418"/>
        <v>0</v>
      </c>
      <c r="N3743" s="184">
        <f t="shared" si="1419"/>
        <v>0</v>
      </c>
      <c r="O3743" s="184">
        <f t="shared" si="1420"/>
        <v>0</v>
      </c>
      <c r="P3743" s="181"/>
      <c r="Q3743" s="199"/>
      <c r="R3743" s="197" t="str">
        <f t="shared" si="1407"/>
        <v/>
      </c>
      <c r="S3743" s="197" t="str">
        <f t="shared" si="1408"/>
        <v/>
      </c>
    </row>
    <row r="3744" spans="1:19" ht="38.25" hidden="1">
      <c r="A3744" s="200">
        <v>90738</v>
      </c>
      <c r="B3744" s="205" t="s">
        <v>230</v>
      </c>
      <c r="C3744" s="127" t="s">
        <v>4070</v>
      </c>
      <c r="D3744" s="121" t="s">
        <v>258</v>
      </c>
      <c r="E3744" s="122">
        <v>4.75</v>
      </c>
      <c r="F3744" s="123">
        <f t="shared" si="1415"/>
        <v>5.73</v>
      </c>
      <c r="G3744" s="206"/>
      <c r="H3744" s="183"/>
      <c r="I3744" s="182">
        <f t="shared" si="1416"/>
        <v>0</v>
      </c>
      <c r="J3744" s="182">
        <f t="shared" si="1417"/>
        <v>0</v>
      </c>
      <c r="K3744" s="179"/>
      <c r="L3744" s="183">
        <f t="shared" si="1418"/>
        <v>0</v>
      </c>
      <c r="M3744" s="183">
        <f t="shared" si="1418"/>
        <v>0</v>
      </c>
      <c r="N3744" s="184">
        <f t="shared" si="1419"/>
        <v>0</v>
      </c>
      <c r="O3744" s="184">
        <f t="shared" si="1420"/>
        <v>0</v>
      </c>
      <c r="P3744" s="181"/>
      <c r="Q3744" s="199"/>
      <c r="R3744" s="197" t="str">
        <f t="shared" si="1407"/>
        <v/>
      </c>
      <c r="S3744" s="197" t="str">
        <f t="shared" si="1408"/>
        <v/>
      </c>
    </row>
    <row r="3745" spans="1:19" ht="38.25" hidden="1">
      <c r="A3745" s="200">
        <v>90739</v>
      </c>
      <c r="B3745" s="205" t="s">
        <v>230</v>
      </c>
      <c r="C3745" s="127" t="s">
        <v>4071</v>
      </c>
      <c r="D3745" s="121" t="s">
        <v>258</v>
      </c>
      <c r="E3745" s="122">
        <v>10.17</v>
      </c>
      <c r="F3745" s="123">
        <f t="shared" si="1415"/>
        <v>12.26</v>
      </c>
      <c r="G3745" s="206"/>
      <c r="H3745" s="183"/>
      <c r="I3745" s="182">
        <f t="shared" si="1416"/>
        <v>0</v>
      </c>
      <c r="J3745" s="182">
        <f t="shared" si="1417"/>
        <v>0</v>
      </c>
      <c r="K3745" s="179"/>
      <c r="L3745" s="183">
        <f t="shared" si="1418"/>
        <v>0</v>
      </c>
      <c r="M3745" s="183">
        <f t="shared" si="1418"/>
        <v>0</v>
      </c>
      <c r="N3745" s="184">
        <f t="shared" si="1419"/>
        <v>0</v>
      </c>
      <c r="O3745" s="184">
        <f t="shared" si="1420"/>
        <v>0</v>
      </c>
      <c r="P3745" s="181"/>
      <c r="Q3745" s="199"/>
      <c r="R3745" s="197" t="str">
        <f t="shared" si="1407"/>
        <v/>
      </c>
      <c r="S3745" s="197" t="str">
        <f t="shared" si="1408"/>
        <v/>
      </c>
    </row>
    <row r="3746" spans="1:19" ht="38.25" hidden="1">
      <c r="A3746" s="200">
        <v>90748</v>
      </c>
      <c r="B3746" s="205" t="s">
        <v>230</v>
      </c>
      <c r="C3746" s="127" t="s">
        <v>4072</v>
      </c>
      <c r="D3746" s="121" t="s">
        <v>258</v>
      </c>
      <c r="E3746" s="122">
        <v>4.03</v>
      </c>
      <c r="F3746" s="123">
        <f t="shared" si="1415"/>
        <v>4.8600000000000003</v>
      </c>
      <c r="G3746" s="206"/>
      <c r="H3746" s="183"/>
      <c r="I3746" s="182">
        <f t="shared" si="1416"/>
        <v>0</v>
      </c>
      <c r="J3746" s="182">
        <f t="shared" si="1417"/>
        <v>0</v>
      </c>
      <c r="K3746" s="179"/>
      <c r="L3746" s="183">
        <f t="shared" si="1418"/>
        <v>0</v>
      </c>
      <c r="M3746" s="183">
        <f t="shared" si="1418"/>
        <v>0</v>
      </c>
      <c r="N3746" s="184">
        <f t="shared" si="1419"/>
        <v>0</v>
      </c>
      <c r="O3746" s="184">
        <f t="shared" si="1420"/>
        <v>0</v>
      </c>
      <c r="P3746" s="181"/>
      <c r="Q3746" s="199"/>
      <c r="R3746" s="197" t="str">
        <f t="shared" si="1407"/>
        <v/>
      </c>
      <c r="S3746" s="197" t="str">
        <f t="shared" si="1408"/>
        <v/>
      </c>
    </row>
    <row r="3747" spans="1:19" ht="38.25" hidden="1">
      <c r="A3747" s="200">
        <v>90749</v>
      </c>
      <c r="B3747" s="205" t="s">
        <v>230</v>
      </c>
      <c r="C3747" s="127" t="s">
        <v>4073</v>
      </c>
      <c r="D3747" s="121" t="s">
        <v>258</v>
      </c>
      <c r="E3747" s="122">
        <v>4.53</v>
      </c>
      <c r="F3747" s="123">
        <f t="shared" si="1415"/>
        <v>5.46</v>
      </c>
      <c r="G3747" s="206"/>
      <c r="H3747" s="183"/>
      <c r="I3747" s="182">
        <f t="shared" si="1416"/>
        <v>0</v>
      </c>
      <c r="J3747" s="182">
        <f t="shared" si="1417"/>
        <v>0</v>
      </c>
      <c r="K3747" s="179"/>
      <c r="L3747" s="183">
        <f t="shared" si="1418"/>
        <v>0</v>
      </c>
      <c r="M3747" s="183">
        <f t="shared" si="1418"/>
        <v>0</v>
      </c>
      <c r="N3747" s="184">
        <f t="shared" si="1419"/>
        <v>0</v>
      </c>
      <c r="O3747" s="184">
        <f t="shared" si="1420"/>
        <v>0</v>
      </c>
      <c r="P3747" s="181"/>
      <c r="Q3747" s="199"/>
      <c r="R3747" s="197" t="str">
        <f t="shared" si="1407"/>
        <v/>
      </c>
      <c r="S3747" s="197" t="str">
        <f t="shared" si="1408"/>
        <v/>
      </c>
    </row>
    <row r="3748" spans="1:19" ht="38.25" hidden="1">
      <c r="A3748" s="200">
        <v>90750</v>
      </c>
      <c r="B3748" s="205" t="s">
        <v>230</v>
      </c>
      <c r="C3748" s="127" t="s">
        <v>4074</v>
      </c>
      <c r="D3748" s="121" t="s">
        <v>258</v>
      </c>
      <c r="E3748" s="122">
        <v>5.03</v>
      </c>
      <c r="F3748" s="123">
        <f t="shared" si="1415"/>
        <v>6.06</v>
      </c>
      <c r="G3748" s="206"/>
      <c r="H3748" s="183"/>
      <c r="I3748" s="182">
        <f t="shared" si="1416"/>
        <v>0</v>
      </c>
      <c r="J3748" s="182">
        <f t="shared" si="1417"/>
        <v>0</v>
      </c>
      <c r="K3748" s="179"/>
      <c r="L3748" s="183">
        <f t="shared" si="1418"/>
        <v>0</v>
      </c>
      <c r="M3748" s="183">
        <f t="shared" si="1418"/>
        <v>0</v>
      </c>
      <c r="N3748" s="184">
        <f t="shared" si="1419"/>
        <v>0</v>
      </c>
      <c r="O3748" s="184">
        <f t="shared" si="1420"/>
        <v>0</v>
      </c>
      <c r="P3748" s="181"/>
      <c r="Q3748" s="199"/>
      <c r="R3748" s="197" t="str">
        <f t="shared" si="1407"/>
        <v/>
      </c>
      <c r="S3748" s="197" t="str">
        <f t="shared" si="1408"/>
        <v/>
      </c>
    </row>
    <row r="3749" spans="1:19" ht="38.25" hidden="1">
      <c r="A3749" s="200">
        <v>90751</v>
      </c>
      <c r="B3749" s="205" t="s">
        <v>230</v>
      </c>
      <c r="C3749" s="127" t="s">
        <v>4075</v>
      </c>
      <c r="D3749" s="121" t="s">
        <v>258</v>
      </c>
      <c r="E3749" s="122">
        <v>5.53</v>
      </c>
      <c r="F3749" s="123">
        <f t="shared" si="1415"/>
        <v>6.67</v>
      </c>
      <c r="G3749" s="206"/>
      <c r="H3749" s="183"/>
      <c r="I3749" s="182">
        <f t="shared" si="1416"/>
        <v>0</v>
      </c>
      <c r="J3749" s="182">
        <f t="shared" si="1417"/>
        <v>0</v>
      </c>
      <c r="K3749" s="179"/>
      <c r="L3749" s="183">
        <f t="shared" si="1418"/>
        <v>0</v>
      </c>
      <c r="M3749" s="183">
        <f t="shared" si="1418"/>
        <v>0</v>
      </c>
      <c r="N3749" s="184">
        <f t="shared" si="1419"/>
        <v>0</v>
      </c>
      <c r="O3749" s="184">
        <f t="shared" si="1420"/>
        <v>0</v>
      </c>
      <c r="P3749" s="181"/>
      <c r="Q3749" s="199"/>
      <c r="R3749" s="197" t="str">
        <f t="shared" si="1407"/>
        <v/>
      </c>
      <c r="S3749" s="197" t="str">
        <f t="shared" si="1408"/>
        <v/>
      </c>
    </row>
    <row r="3750" spans="1:19" ht="38.25" hidden="1">
      <c r="A3750" s="200">
        <v>90752</v>
      </c>
      <c r="B3750" s="205" t="s">
        <v>230</v>
      </c>
      <c r="C3750" s="127" t="s">
        <v>4076</v>
      </c>
      <c r="D3750" s="121" t="s">
        <v>258</v>
      </c>
      <c r="E3750" s="122">
        <v>6.03</v>
      </c>
      <c r="F3750" s="123">
        <f t="shared" si="1415"/>
        <v>7.27</v>
      </c>
      <c r="G3750" s="206"/>
      <c r="H3750" s="183"/>
      <c r="I3750" s="182">
        <f t="shared" si="1416"/>
        <v>0</v>
      </c>
      <c r="J3750" s="182">
        <f t="shared" si="1417"/>
        <v>0</v>
      </c>
      <c r="K3750" s="179"/>
      <c r="L3750" s="183">
        <f t="shared" si="1418"/>
        <v>0</v>
      </c>
      <c r="M3750" s="183">
        <f t="shared" si="1418"/>
        <v>0</v>
      </c>
      <c r="N3750" s="184">
        <f t="shared" si="1419"/>
        <v>0</v>
      </c>
      <c r="O3750" s="184">
        <f t="shared" si="1420"/>
        <v>0</v>
      </c>
      <c r="P3750" s="181"/>
      <c r="Q3750" s="199"/>
      <c r="R3750" s="197" t="str">
        <f t="shared" si="1407"/>
        <v/>
      </c>
      <c r="S3750" s="197" t="str">
        <f t="shared" si="1408"/>
        <v/>
      </c>
    </row>
    <row r="3751" spans="1:19" ht="38.25" hidden="1">
      <c r="A3751" s="200">
        <v>90753</v>
      </c>
      <c r="B3751" s="205" t="s">
        <v>230</v>
      </c>
      <c r="C3751" s="127" t="s">
        <v>4077</v>
      </c>
      <c r="D3751" s="121" t="s">
        <v>258</v>
      </c>
      <c r="E3751" s="122">
        <v>6.55</v>
      </c>
      <c r="F3751" s="123">
        <f t="shared" si="1415"/>
        <v>7.9</v>
      </c>
      <c r="G3751" s="206"/>
      <c r="H3751" s="183"/>
      <c r="I3751" s="182">
        <f t="shared" si="1416"/>
        <v>0</v>
      </c>
      <c r="J3751" s="182">
        <f t="shared" si="1417"/>
        <v>0</v>
      </c>
      <c r="K3751" s="179"/>
      <c r="L3751" s="183">
        <f t="shared" si="1418"/>
        <v>0</v>
      </c>
      <c r="M3751" s="183">
        <f t="shared" si="1418"/>
        <v>0</v>
      </c>
      <c r="N3751" s="184">
        <f t="shared" si="1419"/>
        <v>0</v>
      </c>
      <c r="O3751" s="184">
        <f t="shared" si="1420"/>
        <v>0</v>
      </c>
      <c r="P3751" s="181"/>
      <c r="Q3751" s="199"/>
      <c r="R3751" s="197" t="str">
        <f t="shared" ref="R3751:R3814" si="1421">IF(Q3751="X","x",IF(Q3751="xx","x",IF(O3751&gt;0,"x","")))</f>
        <v/>
      </c>
      <c r="S3751" s="197" t="str">
        <f t="shared" ref="S3751:S3814" si="1422">IF(Q3751="X","x",IF(Q3751="xx","x",IF(OR(J3751&gt;0,O3751&gt;0),"x","")))</f>
        <v/>
      </c>
    </row>
    <row r="3752" spans="1:19" ht="38.25" hidden="1">
      <c r="A3752" s="200">
        <v>90754</v>
      </c>
      <c r="B3752" s="205" t="s">
        <v>230</v>
      </c>
      <c r="C3752" s="127" t="s">
        <v>4078</v>
      </c>
      <c r="D3752" s="121" t="s">
        <v>258</v>
      </c>
      <c r="E3752" s="122">
        <v>13.63</v>
      </c>
      <c r="F3752" s="123">
        <f t="shared" si="1415"/>
        <v>16.43</v>
      </c>
      <c r="G3752" s="206"/>
      <c r="H3752" s="183"/>
      <c r="I3752" s="182">
        <f t="shared" si="1416"/>
        <v>0</v>
      </c>
      <c r="J3752" s="182">
        <f t="shared" si="1417"/>
        <v>0</v>
      </c>
      <c r="K3752" s="179"/>
      <c r="L3752" s="183">
        <f t="shared" si="1418"/>
        <v>0</v>
      </c>
      <c r="M3752" s="183">
        <f t="shared" si="1418"/>
        <v>0</v>
      </c>
      <c r="N3752" s="184">
        <f t="shared" si="1419"/>
        <v>0</v>
      </c>
      <c r="O3752" s="184">
        <f t="shared" si="1420"/>
        <v>0</v>
      </c>
      <c r="P3752" s="181"/>
      <c r="Q3752" s="199"/>
      <c r="R3752" s="197" t="str">
        <f t="shared" si="1421"/>
        <v/>
      </c>
      <c r="S3752" s="197" t="str">
        <f t="shared" si="1422"/>
        <v/>
      </c>
    </row>
    <row r="3753" spans="1:19" hidden="1">
      <c r="A3753" s="200" t="s">
        <v>4079</v>
      </c>
      <c r="B3753" s="205"/>
      <c r="C3753" s="127" t="s">
        <v>4080</v>
      </c>
      <c r="D3753" s="121"/>
      <c r="E3753" s="122"/>
      <c r="F3753" s="123"/>
      <c r="G3753" s="253"/>
      <c r="H3753" s="253"/>
      <c r="I3753" s="254"/>
      <c r="J3753" s="255"/>
      <c r="K3753" s="179"/>
      <c r="L3753" s="253"/>
      <c r="M3753" s="253"/>
      <c r="N3753" s="254"/>
      <c r="O3753" s="255"/>
      <c r="P3753" s="181"/>
      <c r="Q3753" s="198" t="str">
        <f>IF(OR(SUM(J3754:J3769)&gt;0,SUM(O3754:O3769)&gt;0),"xx","")</f>
        <v/>
      </c>
      <c r="R3753" s="197" t="str">
        <f t="shared" si="1421"/>
        <v/>
      </c>
      <c r="S3753" s="197" t="str">
        <f t="shared" si="1422"/>
        <v/>
      </c>
    </row>
    <row r="3754" spans="1:19" ht="38.25" hidden="1">
      <c r="A3754" s="200">
        <v>90740</v>
      </c>
      <c r="B3754" s="205" t="s">
        <v>230</v>
      </c>
      <c r="C3754" s="127" t="s">
        <v>4081</v>
      </c>
      <c r="D3754" s="121" t="s">
        <v>258</v>
      </c>
      <c r="E3754" s="122">
        <v>5.01</v>
      </c>
      <c r="F3754" s="123">
        <f t="shared" ref="F3754:F3769" si="1423">IF(E3754=0,0,ROUND(E3754*(1+E$10)*(1-E$11),2))</f>
        <v>6.04</v>
      </c>
      <c r="G3754" s="206"/>
      <c r="H3754" s="183"/>
      <c r="I3754" s="182">
        <f t="shared" ref="I3754:I3769" si="1424">IF(ISBLANK(E3754),0,ROUND(F3754*G3754,2))</f>
        <v>0</v>
      </c>
      <c r="J3754" s="182">
        <f t="shared" ref="J3754:J3769" si="1425">IF(ISBLANK(G3754),0,ROUND(G3754*H3754,2))</f>
        <v>0</v>
      </c>
      <c r="K3754" s="179"/>
      <c r="L3754" s="183">
        <f t="shared" ref="L3754:M3769" si="1426">G3754</f>
        <v>0</v>
      </c>
      <c r="M3754" s="183">
        <f t="shared" si="1426"/>
        <v>0</v>
      </c>
      <c r="N3754" s="184">
        <f t="shared" ref="N3754:N3769" si="1427">IF(ISBLANK(E3754),0,ROUND(F3754*L3754,2))</f>
        <v>0</v>
      </c>
      <c r="O3754" s="184">
        <f t="shared" ref="O3754:O3769" si="1428">IF(ISBLANK(L3754),0,ROUND(L3754*M3754,2))</f>
        <v>0</v>
      </c>
      <c r="P3754" s="181"/>
      <c r="Q3754" s="199"/>
      <c r="R3754" s="197" t="str">
        <f t="shared" si="1421"/>
        <v/>
      </c>
      <c r="S3754" s="197" t="str">
        <f t="shared" si="1422"/>
        <v/>
      </c>
    </row>
    <row r="3755" spans="1:19" ht="38.25" hidden="1">
      <c r="A3755" s="200">
        <v>90741</v>
      </c>
      <c r="B3755" s="205" t="s">
        <v>230</v>
      </c>
      <c r="C3755" s="127" t="s">
        <v>4082</v>
      </c>
      <c r="D3755" s="121" t="s">
        <v>258</v>
      </c>
      <c r="E3755" s="122">
        <v>5.52</v>
      </c>
      <c r="F3755" s="123">
        <f t="shared" si="1423"/>
        <v>6.65</v>
      </c>
      <c r="G3755" s="206"/>
      <c r="H3755" s="183"/>
      <c r="I3755" s="182">
        <f t="shared" si="1424"/>
        <v>0</v>
      </c>
      <c r="J3755" s="182">
        <f t="shared" si="1425"/>
        <v>0</v>
      </c>
      <c r="K3755" s="179"/>
      <c r="L3755" s="183">
        <f t="shared" si="1426"/>
        <v>0</v>
      </c>
      <c r="M3755" s="183">
        <f t="shared" si="1426"/>
        <v>0</v>
      </c>
      <c r="N3755" s="184">
        <f t="shared" si="1427"/>
        <v>0</v>
      </c>
      <c r="O3755" s="184">
        <f t="shared" si="1428"/>
        <v>0</v>
      </c>
      <c r="P3755" s="181"/>
      <c r="Q3755" s="199"/>
      <c r="R3755" s="197" t="str">
        <f t="shared" si="1421"/>
        <v/>
      </c>
      <c r="S3755" s="197" t="str">
        <f t="shared" si="1422"/>
        <v/>
      </c>
    </row>
    <row r="3756" spans="1:19" ht="38.25" hidden="1">
      <c r="A3756" s="200">
        <v>90742</v>
      </c>
      <c r="B3756" s="205" t="s">
        <v>230</v>
      </c>
      <c r="C3756" s="127" t="s">
        <v>4083</v>
      </c>
      <c r="D3756" s="121" t="s">
        <v>258</v>
      </c>
      <c r="E3756" s="122">
        <v>6.02</v>
      </c>
      <c r="F3756" s="123">
        <f t="shared" si="1423"/>
        <v>7.26</v>
      </c>
      <c r="G3756" s="206"/>
      <c r="H3756" s="183"/>
      <c r="I3756" s="182">
        <f t="shared" si="1424"/>
        <v>0</v>
      </c>
      <c r="J3756" s="182">
        <f t="shared" si="1425"/>
        <v>0</v>
      </c>
      <c r="K3756" s="179"/>
      <c r="L3756" s="183">
        <f t="shared" si="1426"/>
        <v>0</v>
      </c>
      <c r="M3756" s="183">
        <f t="shared" si="1426"/>
        <v>0</v>
      </c>
      <c r="N3756" s="184">
        <f t="shared" si="1427"/>
        <v>0</v>
      </c>
      <c r="O3756" s="184">
        <f t="shared" si="1428"/>
        <v>0</v>
      </c>
      <c r="P3756" s="181"/>
      <c r="Q3756" s="199"/>
      <c r="R3756" s="197" t="str">
        <f t="shared" si="1421"/>
        <v/>
      </c>
      <c r="S3756" s="197" t="str">
        <f t="shared" si="1422"/>
        <v/>
      </c>
    </row>
    <row r="3757" spans="1:19" ht="38.25" hidden="1">
      <c r="A3757" s="200">
        <v>90743</v>
      </c>
      <c r="B3757" s="205" t="s">
        <v>230</v>
      </c>
      <c r="C3757" s="127" t="s">
        <v>4084</v>
      </c>
      <c r="D3757" s="121" t="s">
        <v>258</v>
      </c>
      <c r="E3757" s="122">
        <v>6.52</v>
      </c>
      <c r="F3757" s="123">
        <f t="shared" si="1423"/>
        <v>7.86</v>
      </c>
      <c r="G3757" s="206"/>
      <c r="H3757" s="183"/>
      <c r="I3757" s="182">
        <f t="shared" si="1424"/>
        <v>0</v>
      </c>
      <c r="J3757" s="182">
        <f t="shared" si="1425"/>
        <v>0</v>
      </c>
      <c r="K3757" s="179"/>
      <c r="L3757" s="183">
        <f t="shared" si="1426"/>
        <v>0</v>
      </c>
      <c r="M3757" s="183">
        <f t="shared" si="1426"/>
        <v>0</v>
      </c>
      <c r="N3757" s="184">
        <f t="shared" si="1427"/>
        <v>0</v>
      </c>
      <c r="O3757" s="184">
        <f t="shared" si="1428"/>
        <v>0</v>
      </c>
      <c r="P3757" s="181"/>
      <c r="Q3757" s="199"/>
      <c r="R3757" s="197" t="str">
        <f t="shared" si="1421"/>
        <v/>
      </c>
      <c r="S3757" s="197" t="str">
        <f t="shared" si="1422"/>
        <v/>
      </c>
    </row>
    <row r="3758" spans="1:19" ht="38.25" hidden="1">
      <c r="A3758" s="200">
        <v>90744</v>
      </c>
      <c r="B3758" s="205" t="s">
        <v>230</v>
      </c>
      <c r="C3758" s="127" t="s">
        <v>4085</v>
      </c>
      <c r="D3758" s="121" t="s">
        <v>258</v>
      </c>
      <c r="E3758" s="122">
        <v>7.03</v>
      </c>
      <c r="F3758" s="123">
        <f t="shared" si="1423"/>
        <v>8.48</v>
      </c>
      <c r="G3758" s="206"/>
      <c r="H3758" s="183"/>
      <c r="I3758" s="182">
        <f t="shared" si="1424"/>
        <v>0</v>
      </c>
      <c r="J3758" s="182">
        <f t="shared" si="1425"/>
        <v>0</v>
      </c>
      <c r="K3758" s="179"/>
      <c r="L3758" s="183">
        <f t="shared" si="1426"/>
        <v>0</v>
      </c>
      <c r="M3758" s="183">
        <f t="shared" si="1426"/>
        <v>0</v>
      </c>
      <c r="N3758" s="184">
        <f t="shared" si="1427"/>
        <v>0</v>
      </c>
      <c r="O3758" s="184">
        <f t="shared" si="1428"/>
        <v>0</v>
      </c>
      <c r="P3758" s="181"/>
      <c r="Q3758" s="199"/>
      <c r="R3758" s="197" t="str">
        <f t="shared" si="1421"/>
        <v/>
      </c>
      <c r="S3758" s="197" t="str">
        <f t="shared" si="1422"/>
        <v/>
      </c>
    </row>
    <row r="3759" spans="1:19" ht="38.25" hidden="1">
      <c r="A3759" s="200">
        <v>90745</v>
      </c>
      <c r="B3759" s="205" t="s">
        <v>230</v>
      </c>
      <c r="C3759" s="127" t="s">
        <v>4086</v>
      </c>
      <c r="D3759" s="121" t="s">
        <v>258</v>
      </c>
      <c r="E3759" s="122">
        <v>14.54</v>
      </c>
      <c r="F3759" s="123">
        <f t="shared" si="1423"/>
        <v>17.53</v>
      </c>
      <c r="G3759" s="206"/>
      <c r="H3759" s="183"/>
      <c r="I3759" s="182">
        <f t="shared" si="1424"/>
        <v>0</v>
      </c>
      <c r="J3759" s="182">
        <f t="shared" si="1425"/>
        <v>0</v>
      </c>
      <c r="K3759" s="179"/>
      <c r="L3759" s="183">
        <f t="shared" si="1426"/>
        <v>0</v>
      </c>
      <c r="M3759" s="183">
        <f t="shared" si="1426"/>
        <v>0</v>
      </c>
      <c r="N3759" s="184">
        <f t="shared" si="1427"/>
        <v>0</v>
      </c>
      <c r="O3759" s="184">
        <f t="shared" si="1428"/>
        <v>0</v>
      </c>
      <c r="P3759" s="181"/>
      <c r="Q3759" s="199"/>
      <c r="R3759" s="197" t="str">
        <f t="shared" si="1421"/>
        <v/>
      </c>
      <c r="S3759" s="197" t="str">
        <f t="shared" si="1422"/>
        <v/>
      </c>
    </row>
    <row r="3760" spans="1:19" ht="38.25" hidden="1">
      <c r="A3760" s="200">
        <v>90746</v>
      </c>
      <c r="B3760" s="205" t="s">
        <v>230</v>
      </c>
      <c r="C3760" s="127" t="s">
        <v>4087</v>
      </c>
      <c r="D3760" s="121" t="s">
        <v>258</v>
      </c>
      <c r="E3760" s="122">
        <v>3.06</v>
      </c>
      <c r="F3760" s="123">
        <f t="shared" si="1423"/>
        <v>3.69</v>
      </c>
      <c r="G3760" s="206"/>
      <c r="H3760" s="183"/>
      <c r="I3760" s="182">
        <f t="shared" si="1424"/>
        <v>0</v>
      </c>
      <c r="J3760" s="182">
        <f t="shared" si="1425"/>
        <v>0</v>
      </c>
      <c r="K3760" s="179"/>
      <c r="L3760" s="183">
        <f t="shared" si="1426"/>
        <v>0</v>
      </c>
      <c r="M3760" s="183">
        <f t="shared" si="1426"/>
        <v>0</v>
      </c>
      <c r="N3760" s="184">
        <f t="shared" si="1427"/>
        <v>0</v>
      </c>
      <c r="O3760" s="184">
        <f t="shared" si="1428"/>
        <v>0</v>
      </c>
      <c r="P3760" s="181"/>
      <c r="Q3760" s="199"/>
      <c r="R3760" s="197" t="str">
        <f t="shared" si="1421"/>
        <v/>
      </c>
      <c r="S3760" s="197" t="str">
        <f t="shared" si="1422"/>
        <v/>
      </c>
    </row>
    <row r="3761" spans="1:19" ht="38.25" hidden="1">
      <c r="A3761" s="200">
        <v>90747</v>
      </c>
      <c r="B3761" s="205" t="s">
        <v>230</v>
      </c>
      <c r="C3761" s="127" t="s">
        <v>4088</v>
      </c>
      <c r="D3761" s="121" t="s">
        <v>258</v>
      </c>
      <c r="E3761" s="122">
        <v>11.13</v>
      </c>
      <c r="F3761" s="123">
        <f t="shared" si="1423"/>
        <v>13.42</v>
      </c>
      <c r="G3761" s="206"/>
      <c r="H3761" s="183"/>
      <c r="I3761" s="182">
        <f t="shared" si="1424"/>
        <v>0</v>
      </c>
      <c r="J3761" s="182">
        <f t="shared" si="1425"/>
        <v>0</v>
      </c>
      <c r="K3761" s="179"/>
      <c r="L3761" s="183">
        <f t="shared" si="1426"/>
        <v>0</v>
      </c>
      <c r="M3761" s="183">
        <f t="shared" si="1426"/>
        <v>0</v>
      </c>
      <c r="N3761" s="184">
        <f t="shared" si="1427"/>
        <v>0</v>
      </c>
      <c r="O3761" s="184">
        <f t="shared" si="1428"/>
        <v>0</v>
      </c>
      <c r="P3761" s="181"/>
      <c r="Q3761" s="199"/>
      <c r="R3761" s="197" t="str">
        <f t="shared" si="1421"/>
        <v/>
      </c>
      <c r="S3761" s="197" t="str">
        <f t="shared" si="1422"/>
        <v/>
      </c>
    </row>
    <row r="3762" spans="1:19" ht="38.25" hidden="1">
      <c r="A3762" s="200">
        <v>90755</v>
      </c>
      <c r="B3762" s="205" t="s">
        <v>230</v>
      </c>
      <c r="C3762" s="127" t="s">
        <v>4089</v>
      </c>
      <c r="D3762" s="121" t="s">
        <v>258</v>
      </c>
      <c r="E3762" s="122">
        <v>6.8</v>
      </c>
      <c r="F3762" s="123">
        <f t="shared" si="1423"/>
        <v>8.1999999999999993</v>
      </c>
      <c r="G3762" s="206"/>
      <c r="H3762" s="183"/>
      <c r="I3762" s="182">
        <f t="shared" si="1424"/>
        <v>0</v>
      </c>
      <c r="J3762" s="182">
        <f t="shared" si="1425"/>
        <v>0</v>
      </c>
      <c r="K3762" s="179"/>
      <c r="L3762" s="183">
        <f t="shared" si="1426"/>
        <v>0</v>
      </c>
      <c r="M3762" s="183">
        <f t="shared" si="1426"/>
        <v>0</v>
      </c>
      <c r="N3762" s="184">
        <f t="shared" si="1427"/>
        <v>0</v>
      </c>
      <c r="O3762" s="184">
        <f t="shared" si="1428"/>
        <v>0</v>
      </c>
      <c r="P3762" s="181"/>
      <c r="Q3762" s="199"/>
      <c r="R3762" s="197" t="str">
        <f t="shared" si="1421"/>
        <v/>
      </c>
      <c r="S3762" s="197" t="str">
        <f t="shared" si="1422"/>
        <v/>
      </c>
    </row>
    <row r="3763" spans="1:19" ht="38.25" hidden="1">
      <c r="A3763" s="200">
        <v>90756</v>
      </c>
      <c r="B3763" s="205" t="s">
        <v>230</v>
      </c>
      <c r="C3763" s="127" t="s">
        <v>4090</v>
      </c>
      <c r="D3763" s="121" t="s">
        <v>258</v>
      </c>
      <c r="E3763" s="122">
        <v>7.3</v>
      </c>
      <c r="F3763" s="123">
        <f t="shared" si="1423"/>
        <v>8.8000000000000007</v>
      </c>
      <c r="G3763" s="206"/>
      <c r="H3763" s="183"/>
      <c r="I3763" s="182">
        <f t="shared" si="1424"/>
        <v>0</v>
      </c>
      <c r="J3763" s="182">
        <f t="shared" si="1425"/>
        <v>0</v>
      </c>
      <c r="K3763" s="179"/>
      <c r="L3763" s="183">
        <f t="shared" si="1426"/>
        <v>0</v>
      </c>
      <c r="M3763" s="183">
        <f t="shared" si="1426"/>
        <v>0</v>
      </c>
      <c r="N3763" s="184">
        <f t="shared" si="1427"/>
        <v>0</v>
      </c>
      <c r="O3763" s="184">
        <f t="shared" si="1428"/>
        <v>0</v>
      </c>
      <c r="P3763" s="181"/>
      <c r="Q3763" s="199"/>
      <c r="R3763" s="197" t="str">
        <f t="shared" si="1421"/>
        <v/>
      </c>
      <c r="S3763" s="197" t="str">
        <f t="shared" si="1422"/>
        <v/>
      </c>
    </row>
    <row r="3764" spans="1:19" ht="38.25" hidden="1">
      <c r="A3764" s="200">
        <v>90757</v>
      </c>
      <c r="B3764" s="205" t="s">
        <v>230</v>
      </c>
      <c r="C3764" s="127" t="s">
        <v>4091</v>
      </c>
      <c r="D3764" s="121" t="s">
        <v>258</v>
      </c>
      <c r="E3764" s="122">
        <v>7.81</v>
      </c>
      <c r="F3764" s="123">
        <f t="shared" si="1423"/>
        <v>9.42</v>
      </c>
      <c r="G3764" s="206"/>
      <c r="H3764" s="183"/>
      <c r="I3764" s="182">
        <f t="shared" si="1424"/>
        <v>0</v>
      </c>
      <c r="J3764" s="182">
        <f t="shared" si="1425"/>
        <v>0</v>
      </c>
      <c r="K3764" s="179"/>
      <c r="L3764" s="183">
        <f t="shared" si="1426"/>
        <v>0</v>
      </c>
      <c r="M3764" s="183">
        <f t="shared" si="1426"/>
        <v>0</v>
      </c>
      <c r="N3764" s="184">
        <f t="shared" si="1427"/>
        <v>0</v>
      </c>
      <c r="O3764" s="184">
        <f t="shared" si="1428"/>
        <v>0</v>
      </c>
      <c r="P3764" s="181"/>
      <c r="Q3764" s="199"/>
      <c r="R3764" s="197" t="str">
        <f t="shared" si="1421"/>
        <v/>
      </c>
      <c r="S3764" s="197" t="str">
        <f t="shared" si="1422"/>
        <v/>
      </c>
    </row>
    <row r="3765" spans="1:19" ht="38.25" hidden="1">
      <c r="A3765" s="200">
        <v>90758</v>
      </c>
      <c r="B3765" s="205" t="s">
        <v>230</v>
      </c>
      <c r="C3765" s="127" t="s">
        <v>4092</v>
      </c>
      <c r="D3765" s="121" t="s">
        <v>258</v>
      </c>
      <c r="E3765" s="122">
        <v>8.3000000000000007</v>
      </c>
      <c r="F3765" s="123">
        <f t="shared" si="1423"/>
        <v>10.01</v>
      </c>
      <c r="G3765" s="206"/>
      <c r="H3765" s="183"/>
      <c r="I3765" s="182">
        <f t="shared" si="1424"/>
        <v>0</v>
      </c>
      <c r="J3765" s="182">
        <f t="shared" si="1425"/>
        <v>0</v>
      </c>
      <c r="K3765" s="179"/>
      <c r="L3765" s="183">
        <f t="shared" si="1426"/>
        <v>0</v>
      </c>
      <c r="M3765" s="183">
        <f t="shared" si="1426"/>
        <v>0</v>
      </c>
      <c r="N3765" s="184">
        <f t="shared" si="1427"/>
        <v>0</v>
      </c>
      <c r="O3765" s="184">
        <f t="shared" si="1428"/>
        <v>0</v>
      </c>
      <c r="P3765" s="181"/>
      <c r="Q3765" s="199"/>
      <c r="R3765" s="197" t="str">
        <f t="shared" si="1421"/>
        <v/>
      </c>
      <c r="S3765" s="197" t="str">
        <f t="shared" si="1422"/>
        <v/>
      </c>
    </row>
    <row r="3766" spans="1:19" ht="38.25" hidden="1">
      <c r="A3766" s="200">
        <v>90759</v>
      </c>
      <c r="B3766" s="205" t="s">
        <v>230</v>
      </c>
      <c r="C3766" s="127" t="s">
        <v>4093</v>
      </c>
      <c r="D3766" s="121" t="s">
        <v>258</v>
      </c>
      <c r="E3766" s="122">
        <v>8.8000000000000007</v>
      </c>
      <c r="F3766" s="123">
        <f t="shared" si="1423"/>
        <v>10.61</v>
      </c>
      <c r="G3766" s="206"/>
      <c r="H3766" s="183"/>
      <c r="I3766" s="182">
        <f t="shared" si="1424"/>
        <v>0</v>
      </c>
      <c r="J3766" s="182">
        <f t="shared" si="1425"/>
        <v>0</v>
      </c>
      <c r="K3766" s="179"/>
      <c r="L3766" s="183">
        <f t="shared" si="1426"/>
        <v>0</v>
      </c>
      <c r="M3766" s="183">
        <f t="shared" si="1426"/>
        <v>0</v>
      </c>
      <c r="N3766" s="184">
        <f t="shared" si="1427"/>
        <v>0</v>
      </c>
      <c r="O3766" s="184">
        <f t="shared" si="1428"/>
        <v>0</v>
      </c>
      <c r="P3766" s="181"/>
      <c r="Q3766" s="199"/>
      <c r="R3766" s="197" t="str">
        <f t="shared" si="1421"/>
        <v/>
      </c>
      <c r="S3766" s="197" t="str">
        <f t="shared" si="1422"/>
        <v/>
      </c>
    </row>
    <row r="3767" spans="1:19" ht="38.25" hidden="1">
      <c r="A3767" s="200">
        <v>90760</v>
      </c>
      <c r="B3767" s="205" t="s">
        <v>230</v>
      </c>
      <c r="C3767" s="127" t="s">
        <v>4094</v>
      </c>
      <c r="D3767" s="121" t="s">
        <v>258</v>
      </c>
      <c r="E3767" s="122">
        <v>18</v>
      </c>
      <c r="F3767" s="123">
        <f t="shared" si="1423"/>
        <v>21.7</v>
      </c>
      <c r="G3767" s="206"/>
      <c r="H3767" s="183"/>
      <c r="I3767" s="182">
        <f t="shared" si="1424"/>
        <v>0</v>
      </c>
      <c r="J3767" s="182">
        <f t="shared" si="1425"/>
        <v>0</v>
      </c>
      <c r="K3767" s="179"/>
      <c r="L3767" s="183">
        <f t="shared" si="1426"/>
        <v>0</v>
      </c>
      <c r="M3767" s="183">
        <f t="shared" si="1426"/>
        <v>0</v>
      </c>
      <c r="N3767" s="184">
        <f t="shared" si="1427"/>
        <v>0</v>
      </c>
      <c r="O3767" s="184">
        <f t="shared" si="1428"/>
        <v>0</v>
      </c>
      <c r="P3767" s="181"/>
      <c r="Q3767" s="199"/>
      <c r="R3767" s="197" t="str">
        <f t="shared" si="1421"/>
        <v/>
      </c>
      <c r="S3767" s="197" t="str">
        <f t="shared" si="1422"/>
        <v/>
      </c>
    </row>
    <row r="3768" spans="1:19" ht="38.25" hidden="1">
      <c r="A3768" s="200">
        <v>90761</v>
      </c>
      <c r="B3768" s="205" t="s">
        <v>230</v>
      </c>
      <c r="C3768" s="127" t="s">
        <v>4095</v>
      </c>
      <c r="D3768" s="121" t="s">
        <v>258</v>
      </c>
      <c r="E3768" s="122">
        <v>3.73</v>
      </c>
      <c r="F3768" s="123">
        <f t="shared" si="1423"/>
        <v>4.5</v>
      </c>
      <c r="G3768" s="206"/>
      <c r="H3768" s="183"/>
      <c r="I3768" s="182">
        <f t="shared" si="1424"/>
        <v>0</v>
      </c>
      <c r="J3768" s="182">
        <f t="shared" si="1425"/>
        <v>0</v>
      </c>
      <c r="K3768" s="179"/>
      <c r="L3768" s="183">
        <f t="shared" si="1426"/>
        <v>0</v>
      </c>
      <c r="M3768" s="183">
        <f t="shared" si="1426"/>
        <v>0</v>
      </c>
      <c r="N3768" s="184">
        <f t="shared" si="1427"/>
        <v>0</v>
      </c>
      <c r="O3768" s="184">
        <f t="shared" si="1428"/>
        <v>0</v>
      </c>
      <c r="P3768" s="181"/>
      <c r="Q3768" s="199"/>
      <c r="R3768" s="197" t="str">
        <f t="shared" si="1421"/>
        <v/>
      </c>
      <c r="S3768" s="197" t="str">
        <f t="shared" si="1422"/>
        <v/>
      </c>
    </row>
    <row r="3769" spans="1:19" ht="38.25" hidden="1">
      <c r="A3769" s="200">
        <v>90762</v>
      </c>
      <c r="B3769" s="205" t="s">
        <v>230</v>
      </c>
      <c r="C3769" s="127" t="s">
        <v>4096</v>
      </c>
      <c r="D3769" s="121" t="s">
        <v>258</v>
      </c>
      <c r="E3769" s="122">
        <v>13.26</v>
      </c>
      <c r="F3769" s="123">
        <f t="shared" si="1423"/>
        <v>15.99</v>
      </c>
      <c r="G3769" s="206"/>
      <c r="H3769" s="183"/>
      <c r="I3769" s="182">
        <f t="shared" si="1424"/>
        <v>0</v>
      </c>
      <c r="J3769" s="182">
        <f t="shared" si="1425"/>
        <v>0</v>
      </c>
      <c r="K3769" s="179"/>
      <c r="L3769" s="183">
        <f t="shared" si="1426"/>
        <v>0</v>
      </c>
      <c r="M3769" s="183">
        <f t="shared" si="1426"/>
        <v>0</v>
      </c>
      <c r="N3769" s="184">
        <f t="shared" si="1427"/>
        <v>0</v>
      </c>
      <c r="O3769" s="184">
        <f t="shared" si="1428"/>
        <v>0</v>
      </c>
      <c r="P3769" s="181"/>
      <c r="Q3769" s="199"/>
      <c r="R3769" s="197" t="str">
        <f t="shared" si="1421"/>
        <v/>
      </c>
      <c r="S3769" s="197" t="str">
        <f t="shared" si="1422"/>
        <v/>
      </c>
    </row>
    <row r="3770" spans="1:19" hidden="1">
      <c r="A3770" s="200" t="s">
        <v>4097</v>
      </c>
      <c r="B3770" s="205"/>
      <c r="C3770" s="127" t="s">
        <v>4098</v>
      </c>
      <c r="D3770" s="121"/>
      <c r="E3770" s="122"/>
      <c r="F3770" s="123"/>
      <c r="G3770" s="253"/>
      <c r="H3770" s="253"/>
      <c r="I3770" s="254"/>
      <c r="J3770" s="255"/>
      <c r="K3770" s="179"/>
      <c r="L3770" s="253"/>
      <c r="M3770" s="253"/>
      <c r="N3770" s="254"/>
      <c r="O3770" s="255"/>
      <c r="P3770" s="181"/>
      <c r="Q3770" s="198" t="str">
        <f>IF(OR(SUM(J3771:J3806)&gt;0,SUM(O3771:O3806)&gt;0),"xx","")</f>
        <v/>
      </c>
      <c r="R3770" s="197" t="str">
        <f t="shared" si="1421"/>
        <v/>
      </c>
      <c r="S3770" s="197" t="str">
        <f t="shared" si="1422"/>
        <v/>
      </c>
    </row>
    <row r="3771" spans="1:19" ht="38.25" hidden="1">
      <c r="A3771" s="200">
        <v>92834</v>
      </c>
      <c r="B3771" s="205" t="s">
        <v>230</v>
      </c>
      <c r="C3771" s="127" t="s">
        <v>4099</v>
      </c>
      <c r="D3771" s="121" t="s">
        <v>258</v>
      </c>
      <c r="E3771" s="122">
        <v>6.26</v>
      </c>
      <c r="F3771" s="123">
        <f t="shared" ref="F3771:F3806" si="1429">IF(E3771=0,0,ROUND(E3771*(1+E$10)*(1-E$11),2))</f>
        <v>7.55</v>
      </c>
      <c r="G3771" s="206"/>
      <c r="H3771" s="183"/>
      <c r="I3771" s="182">
        <f t="shared" ref="I3771:I3806" si="1430">IF(ISBLANK(E3771),0,ROUND(F3771*G3771,2))</f>
        <v>0</v>
      </c>
      <c r="J3771" s="182">
        <f t="shared" ref="J3771:J3806" si="1431">IF(ISBLANK(G3771),0,ROUND(G3771*H3771,2))</f>
        <v>0</v>
      </c>
      <c r="K3771" s="179"/>
      <c r="L3771" s="183">
        <f t="shared" ref="L3771:M3806" si="1432">G3771</f>
        <v>0</v>
      </c>
      <c r="M3771" s="183">
        <f t="shared" si="1432"/>
        <v>0</v>
      </c>
      <c r="N3771" s="184">
        <f t="shared" ref="N3771:N3806" si="1433">IF(ISBLANK(E3771),0,ROUND(F3771*L3771,2))</f>
        <v>0</v>
      </c>
      <c r="O3771" s="184">
        <f t="shared" ref="O3771:O3806" si="1434">IF(ISBLANK(L3771),0,ROUND(L3771*M3771,2))</f>
        <v>0</v>
      </c>
      <c r="P3771" s="181"/>
      <c r="Q3771" s="199"/>
      <c r="R3771" s="197" t="str">
        <f t="shared" si="1421"/>
        <v/>
      </c>
      <c r="S3771" s="197" t="str">
        <f t="shared" si="1422"/>
        <v/>
      </c>
    </row>
    <row r="3772" spans="1:19" ht="38.25" hidden="1">
      <c r="A3772" s="200">
        <v>92836</v>
      </c>
      <c r="B3772" s="205" t="s">
        <v>230</v>
      </c>
      <c r="C3772" s="127" t="s">
        <v>4100</v>
      </c>
      <c r="D3772" s="121" t="s">
        <v>258</v>
      </c>
      <c r="E3772" s="122">
        <v>8.01</v>
      </c>
      <c r="F3772" s="123">
        <f t="shared" si="1429"/>
        <v>9.66</v>
      </c>
      <c r="G3772" s="206"/>
      <c r="H3772" s="183"/>
      <c r="I3772" s="182">
        <f t="shared" si="1430"/>
        <v>0</v>
      </c>
      <c r="J3772" s="182">
        <f t="shared" si="1431"/>
        <v>0</v>
      </c>
      <c r="K3772" s="179"/>
      <c r="L3772" s="183">
        <f t="shared" si="1432"/>
        <v>0</v>
      </c>
      <c r="M3772" s="183">
        <f t="shared" si="1432"/>
        <v>0</v>
      </c>
      <c r="N3772" s="184">
        <f t="shared" si="1433"/>
        <v>0</v>
      </c>
      <c r="O3772" s="184">
        <f t="shared" si="1434"/>
        <v>0</v>
      </c>
      <c r="P3772" s="181"/>
      <c r="Q3772" s="199"/>
      <c r="R3772" s="197" t="str">
        <f t="shared" si="1421"/>
        <v/>
      </c>
      <c r="S3772" s="197" t="str">
        <f t="shared" si="1422"/>
        <v/>
      </c>
    </row>
    <row r="3773" spans="1:19" ht="38.25" hidden="1">
      <c r="A3773" s="200">
        <v>92838</v>
      </c>
      <c r="B3773" s="205" t="s">
        <v>230</v>
      </c>
      <c r="C3773" s="127" t="s">
        <v>4101</v>
      </c>
      <c r="D3773" s="121" t="s">
        <v>258</v>
      </c>
      <c r="E3773" s="122">
        <v>9.6199999999999992</v>
      </c>
      <c r="F3773" s="123">
        <f t="shared" si="1429"/>
        <v>11.6</v>
      </c>
      <c r="G3773" s="206"/>
      <c r="H3773" s="183"/>
      <c r="I3773" s="182">
        <f t="shared" si="1430"/>
        <v>0</v>
      </c>
      <c r="J3773" s="182">
        <f t="shared" si="1431"/>
        <v>0</v>
      </c>
      <c r="K3773" s="179"/>
      <c r="L3773" s="183">
        <f t="shared" si="1432"/>
        <v>0</v>
      </c>
      <c r="M3773" s="183">
        <f t="shared" si="1432"/>
        <v>0</v>
      </c>
      <c r="N3773" s="184">
        <f t="shared" si="1433"/>
        <v>0</v>
      </c>
      <c r="O3773" s="184">
        <f t="shared" si="1434"/>
        <v>0</v>
      </c>
      <c r="P3773" s="181"/>
      <c r="Q3773" s="199"/>
      <c r="R3773" s="197" t="str">
        <f t="shared" ref="R3773:R3798" si="1435">IF(Q3773="X","x",IF(Q3773="xx","x",IF(O3773&gt;0,"x","")))</f>
        <v/>
      </c>
      <c r="S3773" s="197" t="str">
        <f t="shared" ref="S3773:S3798" si="1436">IF(Q3773="X","x",IF(Q3773="xx","x",IF(OR(J3773&gt;0,O3773&gt;0),"x","")))</f>
        <v/>
      </c>
    </row>
    <row r="3774" spans="1:19" ht="38.25" hidden="1">
      <c r="A3774" s="200">
        <v>92840</v>
      </c>
      <c r="B3774" s="205" t="s">
        <v>230</v>
      </c>
      <c r="C3774" s="127" t="s">
        <v>4102</v>
      </c>
      <c r="D3774" s="121" t="s">
        <v>258</v>
      </c>
      <c r="E3774" s="122">
        <v>11.39</v>
      </c>
      <c r="F3774" s="123">
        <f t="shared" si="1429"/>
        <v>13.73</v>
      </c>
      <c r="G3774" s="206"/>
      <c r="H3774" s="183"/>
      <c r="I3774" s="182">
        <f t="shared" si="1430"/>
        <v>0</v>
      </c>
      <c r="J3774" s="182">
        <f t="shared" si="1431"/>
        <v>0</v>
      </c>
      <c r="K3774" s="179"/>
      <c r="L3774" s="183">
        <f t="shared" si="1432"/>
        <v>0</v>
      </c>
      <c r="M3774" s="183">
        <f t="shared" si="1432"/>
        <v>0</v>
      </c>
      <c r="N3774" s="184">
        <f t="shared" si="1433"/>
        <v>0</v>
      </c>
      <c r="O3774" s="184">
        <f t="shared" si="1434"/>
        <v>0</v>
      </c>
      <c r="P3774" s="181"/>
      <c r="Q3774" s="199"/>
      <c r="R3774" s="197" t="str">
        <f t="shared" si="1435"/>
        <v/>
      </c>
      <c r="S3774" s="197" t="str">
        <f t="shared" si="1436"/>
        <v/>
      </c>
    </row>
    <row r="3775" spans="1:19" ht="38.25" hidden="1">
      <c r="A3775" s="200">
        <v>92842</v>
      </c>
      <c r="B3775" s="205" t="s">
        <v>230</v>
      </c>
      <c r="C3775" s="127" t="s">
        <v>4103</v>
      </c>
      <c r="D3775" s="121" t="s">
        <v>258</v>
      </c>
      <c r="E3775" s="122">
        <v>13.01</v>
      </c>
      <c r="F3775" s="123">
        <f t="shared" si="1429"/>
        <v>15.68</v>
      </c>
      <c r="G3775" s="206"/>
      <c r="H3775" s="183"/>
      <c r="I3775" s="182">
        <f t="shared" si="1430"/>
        <v>0</v>
      </c>
      <c r="J3775" s="182">
        <f t="shared" si="1431"/>
        <v>0</v>
      </c>
      <c r="K3775" s="179"/>
      <c r="L3775" s="183">
        <f t="shared" si="1432"/>
        <v>0</v>
      </c>
      <c r="M3775" s="183">
        <f t="shared" si="1432"/>
        <v>0</v>
      </c>
      <c r="N3775" s="184">
        <f t="shared" si="1433"/>
        <v>0</v>
      </c>
      <c r="O3775" s="184">
        <f t="shared" si="1434"/>
        <v>0</v>
      </c>
      <c r="P3775" s="181"/>
      <c r="Q3775" s="199"/>
      <c r="R3775" s="197" t="str">
        <f t="shared" si="1435"/>
        <v/>
      </c>
      <c r="S3775" s="197" t="str">
        <f t="shared" si="1436"/>
        <v/>
      </c>
    </row>
    <row r="3776" spans="1:19" ht="38.25" hidden="1">
      <c r="A3776" s="200">
        <v>92844</v>
      </c>
      <c r="B3776" s="205" t="s">
        <v>230</v>
      </c>
      <c r="C3776" s="127" t="s">
        <v>4104</v>
      </c>
      <c r="D3776" s="121" t="s">
        <v>258</v>
      </c>
      <c r="E3776" s="122">
        <v>14.78</v>
      </c>
      <c r="F3776" s="123">
        <f t="shared" si="1429"/>
        <v>17.82</v>
      </c>
      <c r="G3776" s="206"/>
      <c r="H3776" s="183"/>
      <c r="I3776" s="182">
        <f t="shared" si="1430"/>
        <v>0</v>
      </c>
      <c r="J3776" s="182">
        <f t="shared" si="1431"/>
        <v>0</v>
      </c>
      <c r="K3776" s="179"/>
      <c r="L3776" s="183">
        <f t="shared" si="1432"/>
        <v>0</v>
      </c>
      <c r="M3776" s="183">
        <f t="shared" si="1432"/>
        <v>0</v>
      </c>
      <c r="N3776" s="184">
        <f t="shared" si="1433"/>
        <v>0</v>
      </c>
      <c r="O3776" s="184">
        <f t="shared" si="1434"/>
        <v>0</v>
      </c>
      <c r="P3776" s="181"/>
      <c r="Q3776" s="199"/>
      <c r="R3776" s="197" t="str">
        <f t="shared" si="1435"/>
        <v/>
      </c>
      <c r="S3776" s="197" t="str">
        <f t="shared" si="1436"/>
        <v/>
      </c>
    </row>
    <row r="3777" spans="1:19" ht="38.25" hidden="1">
      <c r="A3777" s="200">
        <v>92846</v>
      </c>
      <c r="B3777" s="205" t="s">
        <v>230</v>
      </c>
      <c r="C3777" s="127" t="s">
        <v>4105</v>
      </c>
      <c r="D3777" s="121" t="s">
        <v>258</v>
      </c>
      <c r="E3777" s="122">
        <v>16.399999999999999</v>
      </c>
      <c r="F3777" s="123">
        <f t="shared" si="1429"/>
        <v>19.77</v>
      </c>
      <c r="G3777" s="206"/>
      <c r="H3777" s="183"/>
      <c r="I3777" s="182">
        <f t="shared" si="1430"/>
        <v>0</v>
      </c>
      <c r="J3777" s="182">
        <f t="shared" si="1431"/>
        <v>0</v>
      </c>
      <c r="K3777" s="179"/>
      <c r="L3777" s="183">
        <f t="shared" si="1432"/>
        <v>0</v>
      </c>
      <c r="M3777" s="183">
        <f t="shared" si="1432"/>
        <v>0</v>
      </c>
      <c r="N3777" s="184">
        <f t="shared" si="1433"/>
        <v>0</v>
      </c>
      <c r="O3777" s="184">
        <f t="shared" si="1434"/>
        <v>0</v>
      </c>
      <c r="P3777" s="181"/>
      <c r="Q3777" s="199"/>
      <c r="R3777" s="197" t="str">
        <f t="shared" si="1435"/>
        <v/>
      </c>
      <c r="S3777" s="197" t="str">
        <f t="shared" si="1436"/>
        <v/>
      </c>
    </row>
    <row r="3778" spans="1:19" ht="38.25" hidden="1">
      <c r="A3778" s="200">
        <v>92848</v>
      </c>
      <c r="B3778" s="205" t="s">
        <v>230</v>
      </c>
      <c r="C3778" s="127" t="s">
        <v>4106</v>
      </c>
      <c r="D3778" s="121" t="s">
        <v>258</v>
      </c>
      <c r="E3778" s="122">
        <v>18.18</v>
      </c>
      <c r="F3778" s="123">
        <f t="shared" si="1429"/>
        <v>21.92</v>
      </c>
      <c r="G3778" s="206"/>
      <c r="H3778" s="183"/>
      <c r="I3778" s="182">
        <f t="shared" si="1430"/>
        <v>0</v>
      </c>
      <c r="J3778" s="182">
        <f t="shared" si="1431"/>
        <v>0</v>
      </c>
      <c r="K3778" s="179"/>
      <c r="L3778" s="183">
        <f t="shared" si="1432"/>
        <v>0</v>
      </c>
      <c r="M3778" s="183">
        <f t="shared" si="1432"/>
        <v>0</v>
      </c>
      <c r="N3778" s="184">
        <f t="shared" si="1433"/>
        <v>0</v>
      </c>
      <c r="O3778" s="184">
        <f t="shared" si="1434"/>
        <v>0</v>
      </c>
      <c r="P3778" s="181"/>
      <c r="Q3778" s="199"/>
      <c r="R3778" s="197" t="str">
        <f t="shared" si="1435"/>
        <v/>
      </c>
      <c r="S3778" s="197" t="str">
        <f t="shared" si="1436"/>
        <v/>
      </c>
    </row>
    <row r="3779" spans="1:19" ht="38.25" hidden="1">
      <c r="A3779" s="200">
        <v>92850</v>
      </c>
      <c r="B3779" s="205" t="s">
        <v>230</v>
      </c>
      <c r="C3779" s="127" t="s">
        <v>4107</v>
      </c>
      <c r="D3779" s="121" t="s">
        <v>258</v>
      </c>
      <c r="E3779" s="122">
        <v>11.87</v>
      </c>
      <c r="F3779" s="123">
        <f t="shared" si="1429"/>
        <v>14.31</v>
      </c>
      <c r="G3779" s="206"/>
      <c r="H3779" s="183"/>
      <c r="I3779" s="182">
        <f t="shared" si="1430"/>
        <v>0</v>
      </c>
      <c r="J3779" s="182">
        <f t="shared" si="1431"/>
        <v>0</v>
      </c>
      <c r="K3779" s="179"/>
      <c r="L3779" s="183">
        <f t="shared" si="1432"/>
        <v>0</v>
      </c>
      <c r="M3779" s="183">
        <f t="shared" si="1432"/>
        <v>0</v>
      </c>
      <c r="N3779" s="184">
        <f t="shared" si="1433"/>
        <v>0</v>
      </c>
      <c r="O3779" s="184">
        <f t="shared" si="1434"/>
        <v>0</v>
      </c>
      <c r="P3779" s="181"/>
      <c r="Q3779" s="199"/>
      <c r="R3779" s="197" t="str">
        <f t="shared" si="1435"/>
        <v/>
      </c>
      <c r="S3779" s="197" t="str">
        <f t="shared" si="1436"/>
        <v/>
      </c>
    </row>
    <row r="3780" spans="1:19" ht="38.25" hidden="1">
      <c r="A3780" s="200">
        <v>92852</v>
      </c>
      <c r="B3780" s="205" t="s">
        <v>230</v>
      </c>
      <c r="C3780" s="127" t="s">
        <v>4108</v>
      </c>
      <c r="D3780" s="121" t="s">
        <v>258</v>
      </c>
      <c r="E3780" s="122">
        <v>15</v>
      </c>
      <c r="F3780" s="123">
        <f t="shared" si="1429"/>
        <v>18.079999999999998</v>
      </c>
      <c r="G3780" s="206"/>
      <c r="H3780" s="183"/>
      <c r="I3780" s="182">
        <f t="shared" si="1430"/>
        <v>0</v>
      </c>
      <c r="J3780" s="182">
        <f t="shared" si="1431"/>
        <v>0</v>
      </c>
      <c r="K3780" s="179"/>
      <c r="L3780" s="183">
        <f t="shared" si="1432"/>
        <v>0</v>
      </c>
      <c r="M3780" s="183">
        <f t="shared" si="1432"/>
        <v>0</v>
      </c>
      <c r="N3780" s="184">
        <f t="shared" si="1433"/>
        <v>0</v>
      </c>
      <c r="O3780" s="184">
        <f t="shared" si="1434"/>
        <v>0</v>
      </c>
      <c r="P3780" s="181"/>
      <c r="Q3780" s="199"/>
      <c r="R3780" s="197" t="str">
        <f t="shared" si="1435"/>
        <v/>
      </c>
      <c r="S3780" s="197" t="str">
        <f t="shared" si="1436"/>
        <v/>
      </c>
    </row>
    <row r="3781" spans="1:19" ht="38.25" hidden="1">
      <c r="A3781" s="200">
        <v>92854</v>
      </c>
      <c r="B3781" s="205" t="s">
        <v>230</v>
      </c>
      <c r="C3781" s="127" t="s">
        <v>4109</v>
      </c>
      <c r="D3781" s="121" t="s">
        <v>258</v>
      </c>
      <c r="E3781" s="122">
        <v>18.260000000000002</v>
      </c>
      <c r="F3781" s="123">
        <f t="shared" si="1429"/>
        <v>22.01</v>
      </c>
      <c r="G3781" s="206"/>
      <c r="H3781" s="183"/>
      <c r="I3781" s="182">
        <f t="shared" si="1430"/>
        <v>0</v>
      </c>
      <c r="J3781" s="182">
        <f t="shared" si="1431"/>
        <v>0</v>
      </c>
      <c r="K3781" s="179"/>
      <c r="L3781" s="183">
        <f t="shared" si="1432"/>
        <v>0</v>
      </c>
      <c r="M3781" s="183">
        <f t="shared" si="1432"/>
        <v>0</v>
      </c>
      <c r="N3781" s="184">
        <f t="shared" si="1433"/>
        <v>0</v>
      </c>
      <c r="O3781" s="184">
        <f t="shared" si="1434"/>
        <v>0</v>
      </c>
      <c r="P3781" s="181"/>
      <c r="Q3781" s="199"/>
      <c r="R3781" s="197" t="str">
        <f t="shared" si="1435"/>
        <v/>
      </c>
      <c r="S3781" s="197" t="str">
        <f t="shared" si="1436"/>
        <v/>
      </c>
    </row>
    <row r="3782" spans="1:19" ht="38.25" hidden="1">
      <c r="A3782" s="200">
        <v>92856</v>
      </c>
      <c r="B3782" s="205" t="s">
        <v>230</v>
      </c>
      <c r="C3782" s="127" t="s">
        <v>4110</v>
      </c>
      <c r="D3782" s="121" t="s">
        <v>258</v>
      </c>
      <c r="E3782" s="122">
        <v>21.51</v>
      </c>
      <c r="F3782" s="123">
        <f t="shared" si="1429"/>
        <v>25.93</v>
      </c>
      <c r="G3782" s="206"/>
      <c r="H3782" s="183"/>
      <c r="I3782" s="182">
        <f t="shared" si="1430"/>
        <v>0</v>
      </c>
      <c r="J3782" s="182">
        <f t="shared" si="1431"/>
        <v>0</v>
      </c>
      <c r="K3782" s="179"/>
      <c r="L3782" s="183">
        <f t="shared" si="1432"/>
        <v>0</v>
      </c>
      <c r="M3782" s="183">
        <f t="shared" si="1432"/>
        <v>0</v>
      </c>
      <c r="N3782" s="184">
        <f t="shared" si="1433"/>
        <v>0</v>
      </c>
      <c r="O3782" s="184">
        <f t="shared" si="1434"/>
        <v>0</v>
      </c>
      <c r="P3782" s="181"/>
      <c r="Q3782" s="199"/>
      <c r="R3782" s="197" t="str">
        <f t="shared" si="1435"/>
        <v/>
      </c>
      <c r="S3782" s="197" t="str">
        <f t="shared" si="1436"/>
        <v/>
      </c>
    </row>
    <row r="3783" spans="1:19" ht="38.25" hidden="1">
      <c r="A3783" s="200">
        <v>92858</v>
      </c>
      <c r="B3783" s="205" t="s">
        <v>230</v>
      </c>
      <c r="C3783" s="127" t="s">
        <v>4111</v>
      </c>
      <c r="D3783" s="121" t="s">
        <v>258</v>
      </c>
      <c r="E3783" s="122">
        <v>24.64</v>
      </c>
      <c r="F3783" s="123">
        <f t="shared" si="1429"/>
        <v>29.71</v>
      </c>
      <c r="G3783" s="206"/>
      <c r="H3783" s="183"/>
      <c r="I3783" s="182">
        <f t="shared" si="1430"/>
        <v>0</v>
      </c>
      <c r="J3783" s="182">
        <f t="shared" si="1431"/>
        <v>0</v>
      </c>
      <c r="K3783" s="179"/>
      <c r="L3783" s="183">
        <f t="shared" si="1432"/>
        <v>0</v>
      </c>
      <c r="M3783" s="183">
        <f t="shared" si="1432"/>
        <v>0</v>
      </c>
      <c r="N3783" s="184">
        <f t="shared" si="1433"/>
        <v>0</v>
      </c>
      <c r="O3783" s="184">
        <f t="shared" si="1434"/>
        <v>0</v>
      </c>
      <c r="P3783" s="181"/>
      <c r="Q3783" s="199"/>
      <c r="R3783" s="197" t="str">
        <f t="shared" si="1435"/>
        <v/>
      </c>
      <c r="S3783" s="197" t="str">
        <f t="shared" si="1436"/>
        <v/>
      </c>
    </row>
    <row r="3784" spans="1:19" ht="38.25" hidden="1">
      <c r="A3784" s="200">
        <v>92860</v>
      </c>
      <c r="B3784" s="205" t="s">
        <v>230</v>
      </c>
      <c r="C3784" s="127" t="s">
        <v>4112</v>
      </c>
      <c r="D3784" s="121" t="s">
        <v>258</v>
      </c>
      <c r="E3784" s="122">
        <v>27.96</v>
      </c>
      <c r="F3784" s="123">
        <f t="shared" si="1429"/>
        <v>33.71</v>
      </c>
      <c r="G3784" s="206"/>
      <c r="H3784" s="183"/>
      <c r="I3784" s="182">
        <f t="shared" si="1430"/>
        <v>0</v>
      </c>
      <c r="J3784" s="182">
        <f t="shared" si="1431"/>
        <v>0</v>
      </c>
      <c r="K3784" s="179"/>
      <c r="L3784" s="183">
        <f t="shared" si="1432"/>
        <v>0</v>
      </c>
      <c r="M3784" s="183">
        <f t="shared" si="1432"/>
        <v>0</v>
      </c>
      <c r="N3784" s="184">
        <f t="shared" si="1433"/>
        <v>0</v>
      </c>
      <c r="O3784" s="184">
        <f t="shared" si="1434"/>
        <v>0</v>
      </c>
      <c r="P3784" s="181"/>
      <c r="Q3784" s="199"/>
      <c r="R3784" s="197" t="str">
        <f t="shared" si="1435"/>
        <v/>
      </c>
      <c r="S3784" s="197" t="str">
        <f t="shared" si="1436"/>
        <v/>
      </c>
    </row>
    <row r="3785" spans="1:19" ht="38.25" hidden="1">
      <c r="A3785" s="200">
        <v>92862</v>
      </c>
      <c r="B3785" s="205" t="s">
        <v>230</v>
      </c>
      <c r="C3785" s="127" t="s">
        <v>4113</v>
      </c>
      <c r="D3785" s="121" t="s">
        <v>258</v>
      </c>
      <c r="E3785" s="122">
        <v>31.19</v>
      </c>
      <c r="F3785" s="123">
        <f t="shared" si="1429"/>
        <v>37.6</v>
      </c>
      <c r="G3785" s="206"/>
      <c r="H3785" s="183"/>
      <c r="I3785" s="182">
        <f t="shared" si="1430"/>
        <v>0</v>
      </c>
      <c r="J3785" s="182">
        <f t="shared" si="1431"/>
        <v>0</v>
      </c>
      <c r="K3785" s="179"/>
      <c r="L3785" s="183">
        <f t="shared" si="1432"/>
        <v>0</v>
      </c>
      <c r="M3785" s="183">
        <f t="shared" si="1432"/>
        <v>0</v>
      </c>
      <c r="N3785" s="184">
        <f t="shared" si="1433"/>
        <v>0</v>
      </c>
      <c r="O3785" s="184">
        <f t="shared" si="1434"/>
        <v>0</v>
      </c>
      <c r="P3785" s="181"/>
      <c r="Q3785" s="199"/>
      <c r="R3785" s="197" t="str">
        <f t="shared" si="1435"/>
        <v/>
      </c>
      <c r="S3785" s="197" t="str">
        <f t="shared" si="1436"/>
        <v/>
      </c>
    </row>
    <row r="3786" spans="1:19" ht="38.25" hidden="1">
      <c r="A3786" s="200">
        <v>92864</v>
      </c>
      <c r="B3786" s="205" t="s">
        <v>230</v>
      </c>
      <c r="C3786" s="127" t="s">
        <v>4114</v>
      </c>
      <c r="D3786" s="121" t="s">
        <v>258</v>
      </c>
      <c r="E3786" s="122">
        <v>34.46</v>
      </c>
      <c r="F3786" s="123">
        <f t="shared" si="1429"/>
        <v>41.54</v>
      </c>
      <c r="G3786" s="206"/>
      <c r="H3786" s="183"/>
      <c r="I3786" s="182">
        <f t="shared" si="1430"/>
        <v>0</v>
      </c>
      <c r="J3786" s="182">
        <f t="shared" si="1431"/>
        <v>0</v>
      </c>
      <c r="K3786" s="179"/>
      <c r="L3786" s="183">
        <f t="shared" si="1432"/>
        <v>0</v>
      </c>
      <c r="M3786" s="183">
        <f t="shared" si="1432"/>
        <v>0</v>
      </c>
      <c r="N3786" s="184">
        <f t="shared" si="1433"/>
        <v>0</v>
      </c>
      <c r="O3786" s="184">
        <f t="shared" si="1434"/>
        <v>0</v>
      </c>
      <c r="P3786" s="181"/>
      <c r="Q3786" s="199"/>
      <c r="R3786" s="197" t="str">
        <f t="shared" si="1435"/>
        <v/>
      </c>
      <c r="S3786" s="197" t="str">
        <f t="shared" si="1436"/>
        <v/>
      </c>
    </row>
    <row r="3787" spans="1:19" ht="38.25" hidden="1">
      <c r="A3787" s="200">
        <v>92808</v>
      </c>
      <c r="B3787" s="205" t="s">
        <v>230</v>
      </c>
      <c r="C3787" s="127" t="s">
        <v>4115</v>
      </c>
      <c r="D3787" s="121" t="s">
        <v>258</v>
      </c>
      <c r="E3787" s="122">
        <v>28.26</v>
      </c>
      <c r="F3787" s="123">
        <f t="shared" si="1429"/>
        <v>34.07</v>
      </c>
      <c r="G3787" s="206"/>
      <c r="H3787" s="183"/>
      <c r="I3787" s="182">
        <f t="shared" si="1430"/>
        <v>0</v>
      </c>
      <c r="J3787" s="182">
        <f t="shared" si="1431"/>
        <v>0</v>
      </c>
      <c r="K3787" s="179"/>
      <c r="L3787" s="183">
        <f t="shared" si="1432"/>
        <v>0</v>
      </c>
      <c r="M3787" s="183">
        <f t="shared" si="1432"/>
        <v>0</v>
      </c>
      <c r="N3787" s="184">
        <f t="shared" si="1433"/>
        <v>0</v>
      </c>
      <c r="O3787" s="184">
        <f t="shared" si="1434"/>
        <v>0</v>
      </c>
      <c r="P3787" s="181"/>
      <c r="Q3787" s="199"/>
      <c r="R3787" s="197" t="str">
        <f t="shared" si="1435"/>
        <v/>
      </c>
      <c r="S3787" s="197" t="str">
        <f t="shared" si="1436"/>
        <v/>
      </c>
    </row>
    <row r="3788" spans="1:19" ht="38.25" hidden="1">
      <c r="A3788" s="200">
        <v>92809</v>
      </c>
      <c r="B3788" s="205" t="s">
        <v>230</v>
      </c>
      <c r="C3788" s="127" t="s">
        <v>4116</v>
      </c>
      <c r="D3788" s="121" t="s">
        <v>258</v>
      </c>
      <c r="E3788" s="122">
        <v>36.22</v>
      </c>
      <c r="F3788" s="123">
        <f t="shared" si="1429"/>
        <v>43.67</v>
      </c>
      <c r="G3788" s="206"/>
      <c r="H3788" s="183"/>
      <c r="I3788" s="182">
        <f t="shared" si="1430"/>
        <v>0</v>
      </c>
      <c r="J3788" s="182">
        <f t="shared" si="1431"/>
        <v>0</v>
      </c>
      <c r="K3788" s="179"/>
      <c r="L3788" s="183">
        <f t="shared" si="1432"/>
        <v>0</v>
      </c>
      <c r="M3788" s="183">
        <f t="shared" si="1432"/>
        <v>0</v>
      </c>
      <c r="N3788" s="184">
        <f t="shared" si="1433"/>
        <v>0</v>
      </c>
      <c r="O3788" s="184">
        <f t="shared" si="1434"/>
        <v>0</v>
      </c>
      <c r="P3788" s="181"/>
      <c r="Q3788" s="199"/>
      <c r="R3788" s="197" t="str">
        <f t="shared" si="1435"/>
        <v/>
      </c>
      <c r="S3788" s="197" t="str">
        <f t="shared" si="1436"/>
        <v/>
      </c>
    </row>
    <row r="3789" spans="1:19" ht="38.25" hidden="1">
      <c r="A3789" s="200">
        <v>92810</v>
      </c>
      <c r="B3789" s="205" t="s">
        <v>230</v>
      </c>
      <c r="C3789" s="127" t="s">
        <v>4117</v>
      </c>
      <c r="D3789" s="121" t="s">
        <v>258</v>
      </c>
      <c r="E3789" s="122">
        <v>44.1</v>
      </c>
      <c r="F3789" s="123">
        <f t="shared" si="1429"/>
        <v>53.17</v>
      </c>
      <c r="G3789" s="206"/>
      <c r="H3789" s="183"/>
      <c r="I3789" s="182">
        <f t="shared" si="1430"/>
        <v>0</v>
      </c>
      <c r="J3789" s="182">
        <f t="shared" si="1431"/>
        <v>0</v>
      </c>
      <c r="K3789" s="179"/>
      <c r="L3789" s="183">
        <f t="shared" si="1432"/>
        <v>0</v>
      </c>
      <c r="M3789" s="183">
        <f t="shared" si="1432"/>
        <v>0</v>
      </c>
      <c r="N3789" s="184">
        <f t="shared" si="1433"/>
        <v>0</v>
      </c>
      <c r="O3789" s="184">
        <f t="shared" si="1434"/>
        <v>0</v>
      </c>
      <c r="P3789" s="181"/>
      <c r="Q3789" s="199"/>
      <c r="R3789" s="197" t="str">
        <f t="shared" si="1435"/>
        <v/>
      </c>
      <c r="S3789" s="197" t="str">
        <f t="shared" si="1436"/>
        <v/>
      </c>
    </row>
    <row r="3790" spans="1:19" ht="38.25" hidden="1">
      <c r="A3790" s="200">
        <v>92811</v>
      </c>
      <c r="B3790" s="205" t="s">
        <v>230</v>
      </c>
      <c r="C3790" s="127" t="s">
        <v>4118</v>
      </c>
      <c r="D3790" s="121" t="s">
        <v>258</v>
      </c>
      <c r="E3790" s="122">
        <v>52.49</v>
      </c>
      <c r="F3790" s="123">
        <f t="shared" si="1429"/>
        <v>63.28</v>
      </c>
      <c r="G3790" s="206"/>
      <c r="H3790" s="183"/>
      <c r="I3790" s="182">
        <f t="shared" si="1430"/>
        <v>0</v>
      </c>
      <c r="J3790" s="182">
        <f t="shared" si="1431"/>
        <v>0</v>
      </c>
      <c r="K3790" s="179"/>
      <c r="L3790" s="183">
        <f t="shared" si="1432"/>
        <v>0</v>
      </c>
      <c r="M3790" s="183">
        <f t="shared" si="1432"/>
        <v>0</v>
      </c>
      <c r="N3790" s="184">
        <f t="shared" si="1433"/>
        <v>0</v>
      </c>
      <c r="O3790" s="184">
        <f t="shared" si="1434"/>
        <v>0</v>
      </c>
      <c r="P3790" s="181"/>
      <c r="Q3790" s="199"/>
      <c r="R3790" s="197" t="str">
        <f t="shared" si="1435"/>
        <v/>
      </c>
      <c r="S3790" s="197" t="str">
        <f t="shared" si="1436"/>
        <v/>
      </c>
    </row>
    <row r="3791" spans="1:19" ht="38.25" hidden="1">
      <c r="A3791" s="200">
        <v>92812</v>
      </c>
      <c r="B3791" s="205" t="s">
        <v>230</v>
      </c>
      <c r="C3791" s="127" t="s">
        <v>4119</v>
      </c>
      <c r="D3791" s="121" t="s">
        <v>258</v>
      </c>
      <c r="E3791" s="122">
        <v>60.77</v>
      </c>
      <c r="F3791" s="123">
        <f t="shared" si="1429"/>
        <v>73.260000000000005</v>
      </c>
      <c r="G3791" s="206"/>
      <c r="H3791" s="183"/>
      <c r="I3791" s="182">
        <f t="shared" si="1430"/>
        <v>0</v>
      </c>
      <c r="J3791" s="182">
        <f t="shared" si="1431"/>
        <v>0</v>
      </c>
      <c r="K3791" s="179"/>
      <c r="L3791" s="183">
        <f t="shared" si="1432"/>
        <v>0</v>
      </c>
      <c r="M3791" s="183">
        <f t="shared" si="1432"/>
        <v>0</v>
      </c>
      <c r="N3791" s="184">
        <f t="shared" si="1433"/>
        <v>0</v>
      </c>
      <c r="O3791" s="184">
        <f t="shared" si="1434"/>
        <v>0</v>
      </c>
      <c r="P3791" s="181"/>
      <c r="Q3791" s="199"/>
      <c r="R3791" s="197" t="str">
        <f t="shared" si="1435"/>
        <v/>
      </c>
      <c r="S3791" s="197" t="str">
        <f t="shared" si="1436"/>
        <v/>
      </c>
    </row>
    <row r="3792" spans="1:19" ht="38.25" hidden="1">
      <c r="A3792" s="200">
        <v>92813</v>
      </c>
      <c r="B3792" s="205" t="s">
        <v>230</v>
      </c>
      <c r="C3792" s="127" t="s">
        <v>4120</v>
      </c>
      <c r="D3792" s="121" t="s">
        <v>258</v>
      </c>
      <c r="E3792" s="122">
        <v>70.45</v>
      </c>
      <c r="F3792" s="123">
        <f t="shared" si="1429"/>
        <v>84.93</v>
      </c>
      <c r="G3792" s="206"/>
      <c r="H3792" s="183"/>
      <c r="I3792" s="182">
        <f t="shared" si="1430"/>
        <v>0</v>
      </c>
      <c r="J3792" s="182">
        <f t="shared" si="1431"/>
        <v>0</v>
      </c>
      <c r="K3792" s="179"/>
      <c r="L3792" s="183">
        <f t="shared" si="1432"/>
        <v>0</v>
      </c>
      <c r="M3792" s="183">
        <f t="shared" si="1432"/>
        <v>0</v>
      </c>
      <c r="N3792" s="184">
        <f t="shared" si="1433"/>
        <v>0</v>
      </c>
      <c r="O3792" s="184">
        <f t="shared" si="1434"/>
        <v>0</v>
      </c>
      <c r="P3792" s="181"/>
      <c r="Q3792" s="199"/>
      <c r="R3792" s="197" t="str">
        <f t="shared" si="1435"/>
        <v/>
      </c>
      <c r="S3792" s="197" t="str">
        <f t="shared" si="1436"/>
        <v/>
      </c>
    </row>
    <row r="3793" spans="1:19" ht="38.25" hidden="1">
      <c r="A3793" s="200">
        <v>92814</v>
      </c>
      <c r="B3793" s="205" t="s">
        <v>230</v>
      </c>
      <c r="C3793" s="127" t="s">
        <v>4121</v>
      </c>
      <c r="D3793" s="121" t="s">
        <v>258</v>
      </c>
      <c r="E3793" s="122">
        <v>80.56</v>
      </c>
      <c r="F3793" s="123">
        <f t="shared" si="1429"/>
        <v>97.12</v>
      </c>
      <c r="G3793" s="206"/>
      <c r="H3793" s="183"/>
      <c r="I3793" s="182">
        <f t="shared" si="1430"/>
        <v>0</v>
      </c>
      <c r="J3793" s="182">
        <f t="shared" si="1431"/>
        <v>0</v>
      </c>
      <c r="K3793" s="179"/>
      <c r="L3793" s="183">
        <f t="shared" si="1432"/>
        <v>0</v>
      </c>
      <c r="M3793" s="183">
        <f t="shared" si="1432"/>
        <v>0</v>
      </c>
      <c r="N3793" s="184">
        <f t="shared" si="1433"/>
        <v>0</v>
      </c>
      <c r="O3793" s="184">
        <f t="shared" si="1434"/>
        <v>0</v>
      </c>
      <c r="P3793" s="181"/>
      <c r="Q3793" s="199"/>
      <c r="R3793" s="197" t="str">
        <f t="shared" si="1435"/>
        <v/>
      </c>
      <c r="S3793" s="197" t="str">
        <f t="shared" si="1436"/>
        <v/>
      </c>
    </row>
    <row r="3794" spans="1:19" ht="38.25" hidden="1">
      <c r="A3794" s="200">
        <v>92815</v>
      </c>
      <c r="B3794" s="205" t="s">
        <v>230</v>
      </c>
      <c r="C3794" s="127" t="s">
        <v>4122</v>
      </c>
      <c r="D3794" s="121" t="s">
        <v>258</v>
      </c>
      <c r="E3794" s="122">
        <v>92.16</v>
      </c>
      <c r="F3794" s="123">
        <f t="shared" si="1429"/>
        <v>111.11</v>
      </c>
      <c r="G3794" s="206"/>
      <c r="H3794" s="183"/>
      <c r="I3794" s="182">
        <f t="shared" si="1430"/>
        <v>0</v>
      </c>
      <c r="J3794" s="182">
        <f t="shared" si="1431"/>
        <v>0</v>
      </c>
      <c r="K3794" s="179"/>
      <c r="L3794" s="183">
        <f t="shared" si="1432"/>
        <v>0</v>
      </c>
      <c r="M3794" s="183">
        <f t="shared" si="1432"/>
        <v>0</v>
      </c>
      <c r="N3794" s="184">
        <f t="shared" si="1433"/>
        <v>0</v>
      </c>
      <c r="O3794" s="184">
        <f t="shared" si="1434"/>
        <v>0</v>
      </c>
      <c r="P3794" s="181"/>
      <c r="Q3794" s="199"/>
      <c r="R3794" s="197" t="str">
        <f t="shared" si="1435"/>
        <v/>
      </c>
      <c r="S3794" s="197" t="str">
        <f t="shared" si="1436"/>
        <v/>
      </c>
    </row>
    <row r="3795" spans="1:19" ht="38.25" hidden="1">
      <c r="A3795" s="200">
        <v>92817</v>
      </c>
      <c r="B3795" s="205" t="s">
        <v>230</v>
      </c>
      <c r="C3795" s="127" t="s">
        <v>4123</v>
      </c>
      <c r="D3795" s="121" t="s">
        <v>258</v>
      </c>
      <c r="E3795" s="122">
        <v>115.32</v>
      </c>
      <c r="F3795" s="123">
        <f t="shared" si="1429"/>
        <v>139.03</v>
      </c>
      <c r="G3795" s="206"/>
      <c r="H3795" s="183"/>
      <c r="I3795" s="182">
        <f t="shared" si="1430"/>
        <v>0</v>
      </c>
      <c r="J3795" s="182">
        <f t="shared" si="1431"/>
        <v>0</v>
      </c>
      <c r="K3795" s="179"/>
      <c r="L3795" s="183">
        <f t="shared" si="1432"/>
        <v>0</v>
      </c>
      <c r="M3795" s="183">
        <f t="shared" si="1432"/>
        <v>0</v>
      </c>
      <c r="N3795" s="184">
        <f t="shared" si="1433"/>
        <v>0</v>
      </c>
      <c r="O3795" s="184">
        <f t="shared" si="1434"/>
        <v>0</v>
      </c>
      <c r="P3795" s="181"/>
      <c r="Q3795" s="199"/>
      <c r="R3795" s="197" t="str">
        <f t="shared" si="1435"/>
        <v/>
      </c>
      <c r="S3795" s="197" t="str">
        <f t="shared" si="1436"/>
        <v/>
      </c>
    </row>
    <row r="3796" spans="1:19" ht="38.25" hidden="1">
      <c r="A3796" s="200">
        <v>92819</v>
      </c>
      <c r="B3796" s="205" t="s">
        <v>230</v>
      </c>
      <c r="C3796" s="127" t="s">
        <v>4124</v>
      </c>
      <c r="D3796" s="121" t="s">
        <v>258</v>
      </c>
      <c r="E3796" s="122">
        <v>155.22999999999999</v>
      </c>
      <c r="F3796" s="123">
        <f t="shared" si="1429"/>
        <v>187.15</v>
      </c>
      <c r="G3796" s="206"/>
      <c r="H3796" s="183"/>
      <c r="I3796" s="182">
        <f t="shared" si="1430"/>
        <v>0</v>
      </c>
      <c r="J3796" s="182">
        <f t="shared" si="1431"/>
        <v>0</v>
      </c>
      <c r="K3796" s="179"/>
      <c r="L3796" s="183">
        <f t="shared" si="1432"/>
        <v>0</v>
      </c>
      <c r="M3796" s="183">
        <f t="shared" si="1432"/>
        <v>0</v>
      </c>
      <c r="N3796" s="184">
        <f t="shared" si="1433"/>
        <v>0</v>
      </c>
      <c r="O3796" s="184">
        <f t="shared" si="1434"/>
        <v>0</v>
      </c>
      <c r="P3796" s="181"/>
      <c r="Q3796" s="199"/>
      <c r="R3796" s="197" t="str">
        <f t="shared" si="1435"/>
        <v/>
      </c>
      <c r="S3796" s="197" t="str">
        <f t="shared" si="1436"/>
        <v/>
      </c>
    </row>
    <row r="3797" spans="1:19" ht="38.25" hidden="1">
      <c r="A3797" s="200">
        <v>92820</v>
      </c>
      <c r="B3797" s="205" t="s">
        <v>230</v>
      </c>
      <c r="C3797" s="127" t="s">
        <v>4125</v>
      </c>
      <c r="D3797" s="121" t="s">
        <v>258</v>
      </c>
      <c r="E3797" s="122">
        <v>33.729999999999997</v>
      </c>
      <c r="F3797" s="123">
        <f t="shared" si="1429"/>
        <v>40.659999999999997</v>
      </c>
      <c r="G3797" s="206"/>
      <c r="H3797" s="183"/>
      <c r="I3797" s="182">
        <f t="shared" si="1430"/>
        <v>0</v>
      </c>
      <c r="J3797" s="182">
        <f t="shared" si="1431"/>
        <v>0</v>
      </c>
      <c r="K3797" s="179"/>
      <c r="L3797" s="183">
        <f t="shared" si="1432"/>
        <v>0</v>
      </c>
      <c r="M3797" s="183">
        <f t="shared" si="1432"/>
        <v>0</v>
      </c>
      <c r="N3797" s="184">
        <f t="shared" si="1433"/>
        <v>0</v>
      </c>
      <c r="O3797" s="184">
        <f t="shared" si="1434"/>
        <v>0</v>
      </c>
      <c r="P3797" s="181"/>
      <c r="Q3797" s="199"/>
      <c r="R3797" s="197" t="str">
        <f t="shared" si="1435"/>
        <v/>
      </c>
      <c r="S3797" s="197" t="str">
        <f t="shared" si="1436"/>
        <v/>
      </c>
    </row>
    <row r="3798" spans="1:19" ht="38.25" hidden="1">
      <c r="A3798" s="200">
        <v>92821</v>
      </c>
      <c r="B3798" s="205" t="s">
        <v>230</v>
      </c>
      <c r="C3798" s="127" t="s">
        <v>4126</v>
      </c>
      <c r="D3798" s="121" t="s">
        <v>258</v>
      </c>
      <c r="E3798" s="122">
        <v>43.22</v>
      </c>
      <c r="F3798" s="123">
        <f t="shared" si="1429"/>
        <v>52.11</v>
      </c>
      <c r="G3798" s="206"/>
      <c r="H3798" s="183"/>
      <c r="I3798" s="182">
        <f t="shared" si="1430"/>
        <v>0</v>
      </c>
      <c r="J3798" s="182">
        <f t="shared" si="1431"/>
        <v>0</v>
      </c>
      <c r="K3798" s="179"/>
      <c r="L3798" s="183">
        <f t="shared" si="1432"/>
        <v>0</v>
      </c>
      <c r="M3798" s="183">
        <f t="shared" si="1432"/>
        <v>0</v>
      </c>
      <c r="N3798" s="184">
        <f t="shared" si="1433"/>
        <v>0</v>
      </c>
      <c r="O3798" s="184">
        <f t="shared" si="1434"/>
        <v>0</v>
      </c>
      <c r="P3798" s="181"/>
      <c r="Q3798" s="199"/>
      <c r="R3798" s="197" t="str">
        <f t="shared" si="1435"/>
        <v/>
      </c>
      <c r="S3798" s="197" t="str">
        <f t="shared" si="1436"/>
        <v/>
      </c>
    </row>
    <row r="3799" spans="1:19" ht="38.25" hidden="1">
      <c r="A3799" s="200">
        <v>92822</v>
      </c>
      <c r="B3799" s="205" t="s">
        <v>230</v>
      </c>
      <c r="C3799" s="127" t="s">
        <v>4127</v>
      </c>
      <c r="D3799" s="121" t="s">
        <v>258</v>
      </c>
      <c r="E3799" s="122">
        <v>52.73</v>
      </c>
      <c r="F3799" s="123">
        <f t="shared" si="1429"/>
        <v>63.57</v>
      </c>
      <c r="G3799" s="206"/>
      <c r="H3799" s="183"/>
      <c r="I3799" s="182">
        <f t="shared" si="1430"/>
        <v>0</v>
      </c>
      <c r="J3799" s="182">
        <f t="shared" si="1431"/>
        <v>0</v>
      </c>
      <c r="K3799" s="179"/>
      <c r="L3799" s="183">
        <f t="shared" si="1432"/>
        <v>0</v>
      </c>
      <c r="M3799" s="183">
        <f t="shared" si="1432"/>
        <v>0</v>
      </c>
      <c r="N3799" s="184">
        <f t="shared" si="1433"/>
        <v>0</v>
      </c>
      <c r="O3799" s="184">
        <f t="shared" si="1434"/>
        <v>0</v>
      </c>
      <c r="P3799" s="181"/>
      <c r="Q3799" s="199"/>
      <c r="R3799" s="197" t="str">
        <f t="shared" si="1421"/>
        <v/>
      </c>
      <c r="S3799" s="197" t="str">
        <f t="shared" si="1422"/>
        <v/>
      </c>
    </row>
    <row r="3800" spans="1:19" ht="38.25" hidden="1">
      <c r="A3800" s="200">
        <v>92824</v>
      </c>
      <c r="B3800" s="205" t="s">
        <v>230</v>
      </c>
      <c r="C3800" s="127" t="s">
        <v>4128</v>
      </c>
      <c r="D3800" s="121" t="s">
        <v>258</v>
      </c>
      <c r="E3800" s="122">
        <v>62.62</v>
      </c>
      <c r="F3800" s="123">
        <f t="shared" si="1429"/>
        <v>75.489999999999995</v>
      </c>
      <c r="G3800" s="206"/>
      <c r="H3800" s="183"/>
      <c r="I3800" s="182">
        <f t="shared" si="1430"/>
        <v>0</v>
      </c>
      <c r="J3800" s="182">
        <f t="shared" si="1431"/>
        <v>0</v>
      </c>
      <c r="K3800" s="179"/>
      <c r="L3800" s="183">
        <f t="shared" si="1432"/>
        <v>0</v>
      </c>
      <c r="M3800" s="183">
        <f t="shared" si="1432"/>
        <v>0</v>
      </c>
      <c r="N3800" s="184">
        <f t="shared" si="1433"/>
        <v>0</v>
      </c>
      <c r="O3800" s="184">
        <f t="shared" si="1434"/>
        <v>0</v>
      </c>
      <c r="P3800" s="181"/>
      <c r="Q3800" s="199"/>
      <c r="R3800" s="197" t="str">
        <f t="shared" si="1421"/>
        <v/>
      </c>
      <c r="S3800" s="197" t="str">
        <f t="shared" si="1422"/>
        <v/>
      </c>
    </row>
    <row r="3801" spans="1:19" ht="38.25" hidden="1">
      <c r="A3801" s="200">
        <v>92825</v>
      </c>
      <c r="B3801" s="205" t="s">
        <v>230</v>
      </c>
      <c r="C3801" s="127" t="s">
        <v>4129</v>
      </c>
      <c r="D3801" s="121" t="s">
        <v>258</v>
      </c>
      <c r="E3801" s="122">
        <v>72.53</v>
      </c>
      <c r="F3801" s="123">
        <f t="shared" si="1429"/>
        <v>87.44</v>
      </c>
      <c r="G3801" s="206"/>
      <c r="H3801" s="183"/>
      <c r="I3801" s="182">
        <f t="shared" si="1430"/>
        <v>0</v>
      </c>
      <c r="J3801" s="182">
        <f t="shared" si="1431"/>
        <v>0</v>
      </c>
      <c r="K3801" s="179"/>
      <c r="L3801" s="183">
        <f t="shared" si="1432"/>
        <v>0</v>
      </c>
      <c r="M3801" s="183">
        <f t="shared" si="1432"/>
        <v>0</v>
      </c>
      <c r="N3801" s="184">
        <f t="shared" si="1433"/>
        <v>0</v>
      </c>
      <c r="O3801" s="184">
        <f t="shared" si="1434"/>
        <v>0</v>
      </c>
      <c r="P3801" s="181"/>
      <c r="Q3801" s="199"/>
      <c r="R3801" s="197" t="str">
        <f t="shared" si="1421"/>
        <v/>
      </c>
      <c r="S3801" s="197" t="str">
        <f t="shared" si="1422"/>
        <v/>
      </c>
    </row>
    <row r="3802" spans="1:19" ht="38.25" hidden="1">
      <c r="A3802" s="200">
        <v>92826</v>
      </c>
      <c r="B3802" s="205" t="s">
        <v>230</v>
      </c>
      <c r="C3802" s="127" t="s">
        <v>4130</v>
      </c>
      <c r="D3802" s="121" t="s">
        <v>258</v>
      </c>
      <c r="E3802" s="122">
        <v>83.62</v>
      </c>
      <c r="F3802" s="123">
        <f t="shared" si="1429"/>
        <v>100.81</v>
      </c>
      <c r="G3802" s="206"/>
      <c r="H3802" s="183"/>
      <c r="I3802" s="182">
        <f t="shared" si="1430"/>
        <v>0</v>
      </c>
      <c r="J3802" s="182">
        <f t="shared" si="1431"/>
        <v>0</v>
      </c>
      <c r="K3802" s="179"/>
      <c r="L3802" s="183">
        <f t="shared" si="1432"/>
        <v>0</v>
      </c>
      <c r="M3802" s="183">
        <f t="shared" si="1432"/>
        <v>0</v>
      </c>
      <c r="N3802" s="184">
        <f t="shared" si="1433"/>
        <v>0</v>
      </c>
      <c r="O3802" s="184">
        <f t="shared" si="1434"/>
        <v>0</v>
      </c>
      <c r="P3802" s="181"/>
      <c r="Q3802" s="199"/>
      <c r="R3802" s="197" t="str">
        <f t="shared" si="1421"/>
        <v/>
      </c>
      <c r="S3802" s="197" t="str">
        <f t="shared" si="1422"/>
        <v/>
      </c>
    </row>
    <row r="3803" spans="1:19" ht="38.25" hidden="1">
      <c r="A3803" s="200">
        <v>92827</v>
      </c>
      <c r="B3803" s="205" t="s">
        <v>230</v>
      </c>
      <c r="C3803" s="127" t="s">
        <v>4131</v>
      </c>
      <c r="D3803" s="121" t="s">
        <v>258</v>
      </c>
      <c r="E3803" s="122">
        <v>95.19</v>
      </c>
      <c r="F3803" s="123">
        <f t="shared" si="1429"/>
        <v>114.76</v>
      </c>
      <c r="G3803" s="206"/>
      <c r="H3803" s="183"/>
      <c r="I3803" s="182">
        <f t="shared" si="1430"/>
        <v>0</v>
      </c>
      <c r="J3803" s="182">
        <f t="shared" si="1431"/>
        <v>0</v>
      </c>
      <c r="K3803" s="179"/>
      <c r="L3803" s="183">
        <f t="shared" si="1432"/>
        <v>0</v>
      </c>
      <c r="M3803" s="183">
        <f t="shared" si="1432"/>
        <v>0</v>
      </c>
      <c r="N3803" s="184">
        <f t="shared" si="1433"/>
        <v>0</v>
      </c>
      <c r="O3803" s="184">
        <f t="shared" si="1434"/>
        <v>0</v>
      </c>
      <c r="P3803" s="181"/>
      <c r="Q3803" s="199"/>
      <c r="R3803" s="197" t="str">
        <f t="shared" si="1421"/>
        <v/>
      </c>
      <c r="S3803" s="197" t="str">
        <f t="shared" si="1422"/>
        <v/>
      </c>
    </row>
    <row r="3804" spans="1:19" ht="38.25" hidden="1">
      <c r="A3804" s="200">
        <v>92828</v>
      </c>
      <c r="B3804" s="205" t="s">
        <v>230</v>
      </c>
      <c r="C3804" s="127" t="s">
        <v>4132</v>
      </c>
      <c r="D3804" s="121" t="s">
        <v>258</v>
      </c>
      <c r="E3804" s="122">
        <v>108.5</v>
      </c>
      <c r="F3804" s="123">
        <f t="shared" si="1429"/>
        <v>130.81</v>
      </c>
      <c r="G3804" s="206"/>
      <c r="H3804" s="183"/>
      <c r="I3804" s="182">
        <f t="shared" si="1430"/>
        <v>0</v>
      </c>
      <c r="J3804" s="182">
        <f t="shared" si="1431"/>
        <v>0</v>
      </c>
      <c r="K3804" s="179"/>
      <c r="L3804" s="183">
        <f t="shared" si="1432"/>
        <v>0</v>
      </c>
      <c r="M3804" s="183">
        <f t="shared" si="1432"/>
        <v>0</v>
      </c>
      <c r="N3804" s="184">
        <f t="shared" si="1433"/>
        <v>0</v>
      </c>
      <c r="O3804" s="184">
        <f t="shared" si="1434"/>
        <v>0</v>
      </c>
      <c r="P3804" s="181"/>
      <c r="Q3804" s="199"/>
      <c r="R3804" s="197" t="str">
        <f t="shared" si="1421"/>
        <v/>
      </c>
      <c r="S3804" s="197" t="str">
        <f t="shared" si="1422"/>
        <v/>
      </c>
    </row>
    <row r="3805" spans="1:19" ht="38.25" hidden="1">
      <c r="A3805" s="200">
        <v>92830</v>
      </c>
      <c r="B3805" s="205" t="s">
        <v>230</v>
      </c>
      <c r="C3805" s="127" t="s">
        <v>4133</v>
      </c>
      <c r="D3805" s="121" t="s">
        <v>258</v>
      </c>
      <c r="E3805" s="122">
        <v>134.61000000000001</v>
      </c>
      <c r="F3805" s="123">
        <f t="shared" si="1429"/>
        <v>162.29</v>
      </c>
      <c r="G3805" s="206"/>
      <c r="H3805" s="183"/>
      <c r="I3805" s="182">
        <f t="shared" si="1430"/>
        <v>0</v>
      </c>
      <c r="J3805" s="182">
        <f t="shared" si="1431"/>
        <v>0</v>
      </c>
      <c r="K3805" s="179"/>
      <c r="L3805" s="183">
        <f t="shared" si="1432"/>
        <v>0</v>
      </c>
      <c r="M3805" s="183">
        <f t="shared" si="1432"/>
        <v>0</v>
      </c>
      <c r="N3805" s="184">
        <f t="shared" si="1433"/>
        <v>0</v>
      </c>
      <c r="O3805" s="184">
        <f t="shared" si="1434"/>
        <v>0</v>
      </c>
      <c r="P3805" s="181"/>
      <c r="Q3805" s="199"/>
      <c r="R3805" s="197" t="str">
        <f t="shared" si="1421"/>
        <v/>
      </c>
      <c r="S3805" s="197" t="str">
        <f t="shared" si="1422"/>
        <v/>
      </c>
    </row>
    <row r="3806" spans="1:19" ht="38.25" hidden="1">
      <c r="A3806" s="200">
        <v>92832</v>
      </c>
      <c r="B3806" s="205" t="s">
        <v>230</v>
      </c>
      <c r="C3806" s="127" t="s">
        <v>4134</v>
      </c>
      <c r="D3806" s="121" t="s">
        <v>258</v>
      </c>
      <c r="E3806" s="122">
        <v>178.93</v>
      </c>
      <c r="F3806" s="123">
        <f t="shared" si="1429"/>
        <v>215.72</v>
      </c>
      <c r="G3806" s="206"/>
      <c r="H3806" s="183"/>
      <c r="I3806" s="182">
        <f t="shared" si="1430"/>
        <v>0</v>
      </c>
      <c r="J3806" s="182">
        <f t="shared" si="1431"/>
        <v>0</v>
      </c>
      <c r="K3806" s="179"/>
      <c r="L3806" s="183">
        <f t="shared" si="1432"/>
        <v>0</v>
      </c>
      <c r="M3806" s="183">
        <f t="shared" si="1432"/>
        <v>0</v>
      </c>
      <c r="N3806" s="184">
        <f t="shared" si="1433"/>
        <v>0</v>
      </c>
      <c r="O3806" s="184">
        <f t="shared" si="1434"/>
        <v>0</v>
      </c>
      <c r="P3806" s="181"/>
      <c r="Q3806" s="199"/>
      <c r="R3806" s="197" t="str">
        <f t="shared" si="1421"/>
        <v/>
      </c>
      <c r="S3806" s="197" t="str">
        <f t="shared" si="1422"/>
        <v/>
      </c>
    </row>
    <row r="3807" spans="1:19" hidden="1">
      <c r="A3807" s="200" t="s">
        <v>4135</v>
      </c>
      <c r="B3807" s="205"/>
      <c r="C3807" s="127" t="s">
        <v>4136</v>
      </c>
      <c r="D3807" s="121"/>
      <c r="E3807" s="122"/>
      <c r="F3807" s="123"/>
      <c r="G3807" s="253"/>
      <c r="H3807" s="253"/>
      <c r="I3807" s="254"/>
      <c r="J3807" s="255"/>
      <c r="K3807" s="179"/>
      <c r="L3807" s="253"/>
      <c r="M3807" s="253"/>
      <c r="N3807" s="254"/>
      <c r="O3807" s="255"/>
      <c r="P3807" s="181"/>
      <c r="Q3807" s="198" t="str">
        <f>IF(OR(SUM(J3808:J3821)&gt;0,SUM(O3808:O3821)&gt;0),"xx","")</f>
        <v/>
      </c>
      <c r="R3807" s="197" t="str">
        <f t="shared" si="1421"/>
        <v/>
      </c>
      <c r="S3807" s="197" t="str">
        <f t="shared" si="1422"/>
        <v/>
      </c>
    </row>
    <row r="3808" spans="1:19" ht="38.25" hidden="1">
      <c r="A3808" s="200">
        <v>94870</v>
      </c>
      <c r="B3808" s="205" t="s">
        <v>230</v>
      </c>
      <c r="C3808" s="127" t="s">
        <v>4137</v>
      </c>
      <c r="D3808" s="121" t="s">
        <v>258</v>
      </c>
      <c r="E3808" s="122">
        <v>0.74</v>
      </c>
      <c r="F3808" s="123">
        <f t="shared" ref="F3808:F3821" si="1437">IF(E3808=0,0,ROUND(E3808*(1+E$10)*(1-E$11),2))</f>
        <v>0.89</v>
      </c>
      <c r="G3808" s="206"/>
      <c r="H3808" s="183"/>
      <c r="I3808" s="182">
        <f t="shared" ref="I3808:I3821" si="1438">IF(ISBLANK(E3808),0,ROUND(F3808*G3808,2))</f>
        <v>0</v>
      </c>
      <c r="J3808" s="182">
        <f t="shared" ref="J3808:J3821" si="1439">IF(ISBLANK(G3808),0,ROUND(G3808*H3808,2))</f>
        <v>0</v>
      </c>
      <c r="K3808" s="179"/>
      <c r="L3808" s="183">
        <f t="shared" ref="L3808:M3821" si="1440">G3808</f>
        <v>0</v>
      </c>
      <c r="M3808" s="183">
        <f t="shared" si="1440"/>
        <v>0</v>
      </c>
      <c r="N3808" s="184">
        <f t="shared" ref="N3808:N3821" si="1441">IF(ISBLANK(E3808),0,ROUND(F3808*L3808,2))</f>
        <v>0</v>
      </c>
      <c r="O3808" s="184">
        <f t="shared" ref="O3808:O3821" si="1442">IF(ISBLANK(L3808),0,ROUND(L3808*M3808,2))</f>
        <v>0</v>
      </c>
      <c r="P3808" s="181"/>
      <c r="Q3808" s="199"/>
      <c r="R3808" s="197" t="str">
        <f t="shared" si="1421"/>
        <v/>
      </c>
      <c r="S3808" s="197" t="str">
        <f t="shared" si="1422"/>
        <v/>
      </c>
    </row>
    <row r="3809" spans="1:19" ht="38.25" hidden="1">
      <c r="A3809" s="200">
        <v>94872</v>
      </c>
      <c r="B3809" s="205" t="s">
        <v>230</v>
      </c>
      <c r="C3809" s="127" t="s">
        <v>4138</v>
      </c>
      <c r="D3809" s="121" t="s">
        <v>258</v>
      </c>
      <c r="E3809" s="122">
        <v>1.3</v>
      </c>
      <c r="F3809" s="123">
        <f t="shared" si="1437"/>
        <v>1.57</v>
      </c>
      <c r="G3809" s="206"/>
      <c r="H3809" s="183"/>
      <c r="I3809" s="182">
        <f t="shared" si="1438"/>
        <v>0</v>
      </c>
      <c r="J3809" s="182">
        <f t="shared" si="1439"/>
        <v>0</v>
      </c>
      <c r="K3809" s="179"/>
      <c r="L3809" s="183">
        <f t="shared" si="1440"/>
        <v>0</v>
      </c>
      <c r="M3809" s="183">
        <f t="shared" si="1440"/>
        <v>0</v>
      </c>
      <c r="N3809" s="184">
        <f t="shared" si="1441"/>
        <v>0</v>
      </c>
      <c r="O3809" s="184">
        <f t="shared" si="1442"/>
        <v>0</v>
      </c>
      <c r="P3809" s="181"/>
      <c r="Q3809" s="199"/>
      <c r="R3809" s="197" t="str">
        <f t="shared" si="1421"/>
        <v/>
      </c>
      <c r="S3809" s="197" t="str">
        <f t="shared" si="1422"/>
        <v/>
      </c>
    </row>
    <row r="3810" spans="1:19" ht="38.25" hidden="1">
      <c r="A3810" s="200">
        <v>94876</v>
      </c>
      <c r="B3810" s="205" t="s">
        <v>230</v>
      </c>
      <c r="C3810" s="127" t="s">
        <v>4139</v>
      </c>
      <c r="D3810" s="121" t="s">
        <v>258</v>
      </c>
      <c r="E3810" s="122">
        <v>16.86</v>
      </c>
      <c r="F3810" s="123">
        <f t="shared" si="1437"/>
        <v>20.329999999999998</v>
      </c>
      <c r="G3810" s="206"/>
      <c r="H3810" s="183"/>
      <c r="I3810" s="182">
        <f t="shared" si="1438"/>
        <v>0</v>
      </c>
      <c r="J3810" s="182">
        <f t="shared" si="1439"/>
        <v>0</v>
      </c>
      <c r="K3810" s="179"/>
      <c r="L3810" s="183">
        <f t="shared" si="1440"/>
        <v>0</v>
      </c>
      <c r="M3810" s="183">
        <f t="shared" si="1440"/>
        <v>0</v>
      </c>
      <c r="N3810" s="184">
        <f t="shared" si="1441"/>
        <v>0</v>
      </c>
      <c r="O3810" s="184">
        <f t="shared" si="1442"/>
        <v>0</v>
      </c>
      <c r="P3810" s="181"/>
      <c r="Q3810" s="199"/>
      <c r="R3810" s="197" t="str">
        <f t="shared" si="1421"/>
        <v/>
      </c>
      <c r="S3810" s="197" t="str">
        <f t="shared" si="1422"/>
        <v/>
      </c>
    </row>
    <row r="3811" spans="1:19" ht="38.25" hidden="1">
      <c r="A3811" s="200">
        <v>94878</v>
      </c>
      <c r="B3811" s="205" t="s">
        <v>230</v>
      </c>
      <c r="C3811" s="127" t="s">
        <v>4140</v>
      </c>
      <c r="D3811" s="121" t="s">
        <v>258</v>
      </c>
      <c r="E3811" s="122">
        <v>19.8</v>
      </c>
      <c r="F3811" s="123">
        <f t="shared" si="1437"/>
        <v>23.87</v>
      </c>
      <c r="G3811" s="206"/>
      <c r="H3811" s="183"/>
      <c r="I3811" s="182">
        <f t="shared" si="1438"/>
        <v>0</v>
      </c>
      <c r="J3811" s="182">
        <f t="shared" si="1439"/>
        <v>0</v>
      </c>
      <c r="K3811" s="179"/>
      <c r="L3811" s="183">
        <f t="shared" si="1440"/>
        <v>0</v>
      </c>
      <c r="M3811" s="183">
        <f t="shared" si="1440"/>
        <v>0</v>
      </c>
      <c r="N3811" s="184">
        <f t="shared" si="1441"/>
        <v>0</v>
      </c>
      <c r="O3811" s="184">
        <f t="shared" si="1442"/>
        <v>0</v>
      </c>
      <c r="P3811" s="181"/>
      <c r="Q3811" s="199"/>
      <c r="R3811" s="197" t="str">
        <f t="shared" si="1421"/>
        <v/>
      </c>
      <c r="S3811" s="197" t="str">
        <f t="shared" si="1422"/>
        <v/>
      </c>
    </row>
    <row r="3812" spans="1:19" ht="38.25" hidden="1">
      <c r="A3812" s="200">
        <v>94880</v>
      </c>
      <c r="B3812" s="205" t="s">
        <v>230</v>
      </c>
      <c r="C3812" s="127" t="s">
        <v>4141</v>
      </c>
      <c r="D3812" s="121" t="s">
        <v>258</v>
      </c>
      <c r="E3812" s="122">
        <v>24.23</v>
      </c>
      <c r="F3812" s="123">
        <f t="shared" si="1437"/>
        <v>29.21</v>
      </c>
      <c r="G3812" s="206"/>
      <c r="H3812" s="183"/>
      <c r="I3812" s="182">
        <f t="shared" si="1438"/>
        <v>0</v>
      </c>
      <c r="J3812" s="182">
        <f t="shared" si="1439"/>
        <v>0</v>
      </c>
      <c r="K3812" s="179"/>
      <c r="L3812" s="183">
        <f t="shared" si="1440"/>
        <v>0</v>
      </c>
      <c r="M3812" s="183">
        <f t="shared" si="1440"/>
        <v>0</v>
      </c>
      <c r="N3812" s="184">
        <f t="shared" si="1441"/>
        <v>0</v>
      </c>
      <c r="O3812" s="184">
        <f t="shared" si="1442"/>
        <v>0</v>
      </c>
      <c r="P3812" s="181"/>
      <c r="Q3812" s="199"/>
      <c r="R3812" s="197" t="str">
        <f t="shared" si="1421"/>
        <v/>
      </c>
      <c r="S3812" s="197" t="str">
        <f t="shared" si="1422"/>
        <v/>
      </c>
    </row>
    <row r="3813" spans="1:19" ht="38.25" hidden="1">
      <c r="A3813" s="200">
        <v>94882</v>
      </c>
      <c r="B3813" s="205" t="s">
        <v>230</v>
      </c>
      <c r="C3813" s="127" t="s">
        <v>4142</v>
      </c>
      <c r="D3813" s="121" t="s">
        <v>258</v>
      </c>
      <c r="E3813" s="122">
        <v>28.76</v>
      </c>
      <c r="F3813" s="123">
        <f t="shared" si="1437"/>
        <v>34.67</v>
      </c>
      <c r="G3813" s="206"/>
      <c r="H3813" s="183"/>
      <c r="I3813" s="182">
        <f t="shared" si="1438"/>
        <v>0</v>
      </c>
      <c r="J3813" s="182">
        <f t="shared" si="1439"/>
        <v>0</v>
      </c>
      <c r="K3813" s="179"/>
      <c r="L3813" s="183">
        <f t="shared" si="1440"/>
        <v>0</v>
      </c>
      <c r="M3813" s="183">
        <f t="shared" si="1440"/>
        <v>0</v>
      </c>
      <c r="N3813" s="184">
        <f t="shared" si="1441"/>
        <v>0</v>
      </c>
      <c r="O3813" s="184">
        <f t="shared" si="1442"/>
        <v>0</v>
      </c>
      <c r="P3813" s="181"/>
      <c r="Q3813" s="199"/>
      <c r="R3813" s="197" t="str">
        <f t="shared" si="1421"/>
        <v/>
      </c>
      <c r="S3813" s="197" t="str">
        <f t="shared" si="1422"/>
        <v/>
      </c>
    </row>
    <row r="3814" spans="1:19" ht="38.25" hidden="1">
      <c r="A3814" s="200">
        <v>94884</v>
      </c>
      <c r="B3814" s="205" t="s">
        <v>230</v>
      </c>
      <c r="C3814" s="127" t="s">
        <v>4143</v>
      </c>
      <c r="D3814" s="121" t="s">
        <v>258</v>
      </c>
      <c r="E3814" s="122">
        <v>37.92</v>
      </c>
      <c r="F3814" s="123">
        <f t="shared" si="1437"/>
        <v>45.72</v>
      </c>
      <c r="G3814" s="206"/>
      <c r="H3814" s="183"/>
      <c r="I3814" s="182">
        <f t="shared" si="1438"/>
        <v>0</v>
      </c>
      <c r="J3814" s="182">
        <f t="shared" si="1439"/>
        <v>0</v>
      </c>
      <c r="K3814" s="179"/>
      <c r="L3814" s="183">
        <f t="shared" si="1440"/>
        <v>0</v>
      </c>
      <c r="M3814" s="183">
        <f t="shared" si="1440"/>
        <v>0</v>
      </c>
      <c r="N3814" s="184">
        <f t="shared" si="1441"/>
        <v>0</v>
      </c>
      <c r="O3814" s="184">
        <f t="shared" si="1442"/>
        <v>0</v>
      </c>
      <c r="P3814" s="181"/>
      <c r="Q3814" s="199"/>
      <c r="R3814" s="197" t="str">
        <f t="shared" si="1421"/>
        <v/>
      </c>
      <c r="S3814" s="197" t="str">
        <f t="shared" si="1422"/>
        <v/>
      </c>
    </row>
    <row r="3815" spans="1:19" ht="38.25" hidden="1">
      <c r="A3815" s="200">
        <v>94886</v>
      </c>
      <c r="B3815" s="205" t="s">
        <v>230</v>
      </c>
      <c r="C3815" s="127" t="s">
        <v>4144</v>
      </c>
      <c r="D3815" s="121" t="s">
        <v>258</v>
      </c>
      <c r="E3815" s="122">
        <v>0.96</v>
      </c>
      <c r="F3815" s="123">
        <f t="shared" si="1437"/>
        <v>1.1599999999999999</v>
      </c>
      <c r="G3815" s="206"/>
      <c r="H3815" s="183"/>
      <c r="I3815" s="182">
        <f t="shared" si="1438"/>
        <v>0</v>
      </c>
      <c r="J3815" s="182">
        <f t="shared" si="1439"/>
        <v>0</v>
      </c>
      <c r="K3815" s="179"/>
      <c r="L3815" s="183">
        <f t="shared" si="1440"/>
        <v>0</v>
      </c>
      <c r="M3815" s="183">
        <f t="shared" si="1440"/>
        <v>0</v>
      </c>
      <c r="N3815" s="184">
        <f t="shared" si="1441"/>
        <v>0</v>
      </c>
      <c r="O3815" s="184">
        <f t="shared" si="1442"/>
        <v>0</v>
      </c>
      <c r="P3815" s="181"/>
      <c r="Q3815" s="199"/>
      <c r="R3815" s="197" t="str">
        <f t="shared" ref="R3815:R3878" si="1443">IF(Q3815="X","x",IF(Q3815="xx","x",IF(O3815&gt;0,"x","")))</f>
        <v/>
      </c>
      <c r="S3815" s="197" t="str">
        <f t="shared" ref="S3815:S3878" si="1444">IF(Q3815="X","x",IF(Q3815="xx","x",IF(OR(J3815&gt;0,O3815&gt;0),"x","")))</f>
        <v/>
      </c>
    </row>
    <row r="3816" spans="1:19" ht="38.25" hidden="1">
      <c r="A3816" s="200">
        <v>94888</v>
      </c>
      <c r="B3816" s="205" t="s">
        <v>230</v>
      </c>
      <c r="C3816" s="127" t="s">
        <v>4145</v>
      </c>
      <c r="D3816" s="121" t="s">
        <v>258</v>
      </c>
      <c r="E3816" s="122">
        <v>1.65</v>
      </c>
      <c r="F3816" s="123">
        <f t="shared" si="1437"/>
        <v>1.99</v>
      </c>
      <c r="G3816" s="206"/>
      <c r="H3816" s="183"/>
      <c r="I3816" s="182">
        <f t="shared" si="1438"/>
        <v>0</v>
      </c>
      <c r="J3816" s="182">
        <f t="shared" si="1439"/>
        <v>0</v>
      </c>
      <c r="K3816" s="179"/>
      <c r="L3816" s="183">
        <f t="shared" si="1440"/>
        <v>0</v>
      </c>
      <c r="M3816" s="183">
        <f t="shared" si="1440"/>
        <v>0</v>
      </c>
      <c r="N3816" s="184">
        <f t="shared" si="1441"/>
        <v>0</v>
      </c>
      <c r="O3816" s="184">
        <f t="shared" si="1442"/>
        <v>0</v>
      </c>
      <c r="P3816" s="181"/>
      <c r="Q3816" s="199"/>
      <c r="R3816" s="197" t="str">
        <f t="shared" si="1443"/>
        <v/>
      </c>
      <c r="S3816" s="197" t="str">
        <f t="shared" si="1444"/>
        <v/>
      </c>
    </row>
    <row r="3817" spans="1:19" ht="38.25" hidden="1">
      <c r="A3817" s="200">
        <v>94892</v>
      </c>
      <c r="B3817" s="205" t="s">
        <v>230</v>
      </c>
      <c r="C3817" s="127" t="s">
        <v>4146</v>
      </c>
      <c r="D3817" s="121" t="s">
        <v>258</v>
      </c>
      <c r="E3817" s="122">
        <v>19.579999999999998</v>
      </c>
      <c r="F3817" s="123">
        <f t="shared" si="1437"/>
        <v>23.61</v>
      </c>
      <c r="G3817" s="206"/>
      <c r="H3817" s="183"/>
      <c r="I3817" s="182">
        <f t="shared" si="1438"/>
        <v>0</v>
      </c>
      <c r="J3817" s="182">
        <f t="shared" si="1439"/>
        <v>0</v>
      </c>
      <c r="K3817" s="179"/>
      <c r="L3817" s="183">
        <f t="shared" si="1440"/>
        <v>0</v>
      </c>
      <c r="M3817" s="183">
        <f t="shared" si="1440"/>
        <v>0</v>
      </c>
      <c r="N3817" s="184">
        <f t="shared" si="1441"/>
        <v>0</v>
      </c>
      <c r="O3817" s="184">
        <f t="shared" si="1442"/>
        <v>0</v>
      </c>
      <c r="P3817" s="181"/>
      <c r="Q3817" s="199"/>
      <c r="R3817" s="197" t="str">
        <f t="shared" si="1443"/>
        <v/>
      </c>
      <c r="S3817" s="197" t="str">
        <f t="shared" si="1444"/>
        <v/>
      </c>
    </row>
    <row r="3818" spans="1:19" ht="38.25" hidden="1">
      <c r="A3818" s="200">
        <v>94894</v>
      </c>
      <c r="B3818" s="205" t="s">
        <v>230</v>
      </c>
      <c r="C3818" s="127" t="s">
        <v>4147</v>
      </c>
      <c r="D3818" s="121" t="s">
        <v>258</v>
      </c>
      <c r="E3818" s="122">
        <v>22.74</v>
      </c>
      <c r="F3818" s="123">
        <f t="shared" si="1437"/>
        <v>27.42</v>
      </c>
      <c r="G3818" s="206"/>
      <c r="H3818" s="183"/>
      <c r="I3818" s="182">
        <f t="shared" si="1438"/>
        <v>0</v>
      </c>
      <c r="J3818" s="182">
        <f t="shared" si="1439"/>
        <v>0</v>
      </c>
      <c r="K3818" s="179"/>
      <c r="L3818" s="183">
        <f t="shared" si="1440"/>
        <v>0</v>
      </c>
      <c r="M3818" s="183">
        <f t="shared" si="1440"/>
        <v>0</v>
      </c>
      <c r="N3818" s="184">
        <f t="shared" si="1441"/>
        <v>0</v>
      </c>
      <c r="O3818" s="184">
        <f t="shared" si="1442"/>
        <v>0</v>
      </c>
      <c r="P3818" s="181"/>
      <c r="Q3818" s="199"/>
      <c r="R3818" s="197" t="str">
        <f t="shared" si="1443"/>
        <v/>
      </c>
      <c r="S3818" s="197" t="str">
        <f t="shared" si="1444"/>
        <v/>
      </c>
    </row>
    <row r="3819" spans="1:19" ht="38.25" hidden="1">
      <c r="A3819" s="200">
        <v>94896</v>
      </c>
      <c r="B3819" s="205" t="s">
        <v>230</v>
      </c>
      <c r="C3819" s="127" t="s">
        <v>4148</v>
      </c>
      <c r="D3819" s="121" t="s">
        <v>258</v>
      </c>
      <c r="E3819" s="122">
        <v>27.48</v>
      </c>
      <c r="F3819" s="123">
        <f t="shared" si="1437"/>
        <v>33.130000000000003</v>
      </c>
      <c r="G3819" s="206"/>
      <c r="H3819" s="183"/>
      <c r="I3819" s="182">
        <f t="shared" si="1438"/>
        <v>0</v>
      </c>
      <c r="J3819" s="182">
        <f t="shared" si="1439"/>
        <v>0</v>
      </c>
      <c r="K3819" s="179"/>
      <c r="L3819" s="183">
        <f t="shared" si="1440"/>
        <v>0</v>
      </c>
      <c r="M3819" s="183">
        <f t="shared" si="1440"/>
        <v>0</v>
      </c>
      <c r="N3819" s="184">
        <f t="shared" si="1441"/>
        <v>0</v>
      </c>
      <c r="O3819" s="184">
        <f t="shared" si="1442"/>
        <v>0</v>
      </c>
      <c r="P3819" s="181"/>
      <c r="Q3819" s="199"/>
      <c r="R3819" s="197" t="str">
        <f t="shared" si="1443"/>
        <v/>
      </c>
      <c r="S3819" s="197" t="str">
        <f t="shared" si="1444"/>
        <v/>
      </c>
    </row>
    <row r="3820" spans="1:19" ht="38.25" hidden="1">
      <c r="A3820" s="200">
        <v>94898</v>
      </c>
      <c r="B3820" s="205" t="s">
        <v>230</v>
      </c>
      <c r="C3820" s="127" t="s">
        <v>4149</v>
      </c>
      <c r="D3820" s="121" t="s">
        <v>258</v>
      </c>
      <c r="E3820" s="122">
        <v>32.22</v>
      </c>
      <c r="F3820" s="123">
        <f t="shared" si="1437"/>
        <v>38.840000000000003</v>
      </c>
      <c r="G3820" s="206"/>
      <c r="H3820" s="183"/>
      <c r="I3820" s="182">
        <f t="shared" si="1438"/>
        <v>0</v>
      </c>
      <c r="J3820" s="182">
        <f t="shared" si="1439"/>
        <v>0</v>
      </c>
      <c r="K3820" s="179"/>
      <c r="L3820" s="183">
        <f t="shared" si="1440"/>
        <v>0</v>
      </c>
      <c r="M3820" s="183">
        <f t="shared" si="1440"/>
        <v>0</v>
      </c>
      <c r="N3820" s="184">
        <f t="shared" si="1441"/>
        <v>0</v>
      </c>
      <c r="O3820" s="184">
        <f t="shared" si="1442"/>
        <v>0</v>
      </c>
      <c r="P3820" s="181"/>
      <c r="Q3820" s="199"/>
      <c r="R3820" s="197" t="str">
        <f t="shared" si="1443"/>
        <v/>
      </c>
      <c r="S3820" s="197" t="str">
        <f t="shared" si="1444"/>
        <v/>
      </c>
    </row>
    <row r="3821" spans="1:19" ht="38.25" hidden="1">
      <c r="A3821" s="200">
        <v>94900</v>
      </c>
      <c r="B3821" s="205" t="s">
        <v>230</v>
      </c>
      <c r="C3821" s="127" t="s">
        <v>4150</v>
      </c>
      <c r="D3821" s="121" t="s">
        <v>258</v>
      </c>
      <c r="E3821" s="122">
        <v>41.72</v>
      </c>
      <c r="F3821" s="123">
        <f t="shared" si="1437"/>
        <v>50.3</v>
      </c>
      <c r="G3821" s="206"/>
      <c r="H3821" s="183"/>
      <c r="I3821" s="182">
        <f t="shared" si="1438"/>
        <v>0</v>
      </c>
      <c r="J3821" s="182">
        <f t="shared" si="1439"/>
        <v>0</v>
      </c>
      <c r="K3821" s="179"/>
      <c r="L3821" s="183">
        <f t="shared" si="1440"/>
        <v>0</v>
      </c>
      <c r="M3821" s="183">
        <f t="shared" si="1440"/>
        <v>0</v>
      </c>
      <c r="N3821" s="184">
        <f t="shared" si="1441"/>
        <v>0</v>
      </c>
      <c r="O3821" s="184">
        <f t="shared" si="1442"/>
        <v>0</v>
      </c>
      <c r="P3821" s="181"/>
      <c r="Q3821" s="199"/>
      <c r="R3821" s="197" t="str">
        <f t="shared" si="1443"/>
        <v/>
      </c>
      <c r="S3821" s="197" t="str">
        <f t="shared" si="1444"/>
        <v/>
      </c>
    </row>
    <row r="3822" spans="1:19" hidden="1">
      <c r="A3822" s="200" t="s">
        <v>4151</v>
      </c>
      <c r="B3822" s="205"/>
      <c r="C3822" s="127" t="s">
        <v>4152</v>
      </c>
      <c r="D3822" s="121"/>
      <c r="E3822" s="122"/>
      <c r="F3822" s="123"/>
      <c r="G3822" s="253"/>
      <c r="H3822" s="253"/>
      <c r="I3822" s="254"/>
      <c r="J3822" s="255"/>
      <c r="K3822" s="179"/>
      <c r="L3822" s="253"/>
      <c r="M3822" s="253"/>
      <c r="N3822" s="254"/>
      <c r="O3822" s="255"/>
      <c r="P3822" s="181"/>
      <c r="Q3822" s="198" t="str">
        <f>IF(OR(SUM(J3823:J3857)&gt;0,SUM(O3823:O3857)&gt;0),"xx","")</f>
        <v/>
      </c>
      <c r="R3822" s="197" t="str">
        <f t="shared" si="1443"/>
        <v/>
      </c>
      <c r="S3822" s="197" t="str">
        <f t="shared" si="1444"/>
        <v/>
      </c>
    </row>
    <row r="3823" spans="1:19" ht="38.25" hidden="1">
      <c r="A3823" s="200">
        <v>97141</v>
      </c>
      <c r="B3823" s="205" t="s">
        <v>230</v>
      </c>
      <c r="C3823" s="127" t="s">
        <v>4153</v>
      </c>
      <c r="D3823" s="121" t="s">
        <v>258</v>
      </c>
      <c r="E3823" s="122">
        <v>6.1</v>
      </c>
      <c r="F3823" s="123">
        <f t="shared" ref="F3823:F3857" si="1445">IF(E3823=0,0,ROUND(E3823*(1+E$10)*(1-E$11),2))</f>
        <v>7.35</v>
      </c>
      <c r="G3823" s="206"/>
      <c r="H3823" s="183"/>
      <c r="I3823" s="182">
        <f t="shared" ref="I3823:I3857" si="1446">IF(ISBLANK(E3823),0,ROUND(F3823*G3823,2))</f>
        <v>0</v>
      </c>
      <c r="J3823" s="182">
        <f t="shared" ref="J3823:J3857" si="1447">IF(ISBLANK(G3823),0,ROUND(G3823*H3823,2))</f>
        <v>0</v>
      </c>
      <c r="K3823" s="179"/>
      <c r="L3823" s="183">
        <f t="shared" ref="L3823:M3857" si="1448">G3823</f>
        <v>0</v>
      </c>
      <c r="M3823" s="183">
        <f t="shared" si="1448"/>
        <v>0</v>
      </c>
      <c r="N3823" s="184">
        <f t="shared" ref="N3823:N3857" si="1449">IF(ISBLANK(E3823),0,ROUND(F3823*L3823,2))</f>
        <v>0</v>
      </c>
      <c r="O3823" s="184">
        <f t="shared" ref="O3823:O3857" si="1450">IF(ISBLANK(L3823),0,ROUND(L3823*M3823,2))</f>
        <v>0</v>
      </c>
      <c r="P3823" s="181"/>
      <c r="Q3823" s="199"/>
      <c r="R3823" s="197" t="str">
        <f t="shared" si="1443"/>
        <v/>
      </c>
      <c r="S3823" s="197" t="str">
        <f t="shared" si="1444"/>
        <v/>
      </c>
    </row>
    <row r="3824" spans="1:19" ht="38.25" hidden="1">
      <c r="A3824" s="200">
        <v>97142</v>
      </c>
      <c r="B3824" s="205" t="s">
        <v>230</v>
      </c>
      <c r="C3824" s="127" t="s">
        <v>4154</v>
      </c>
      <c r="D3824" s="121" t="s">
        <v>258</v>
      </c>
      <c r="E3824" s="122">
        <v>6.82</v>
      </c>
      <c r="F3824" s="123">
        <f t="shared" si="1445"/>
        <v>8.2200000000000006</v>
      </c>
      <c r="G3824" s="206"/>
      <c r="H3824" s="183"/>
      <c r="I3824" s="182">
        <f t="shared" si="1446"/>
        <v>0</v>
      </c>
      <c r="J3824" s="182">
        <f t="shared" si="1447"/>
        <v>0</v>
      </c>
      <c r="K3824" s="179"/>
      <c r="L3824" s="183">
        <f t="shared" si="1448"/>
        <v>0</v>
      </c>
      <c r="M3824" s="183">
        <f t="shared" si="1448"/>
        <v>0</v>
      </c>
      <c r="N3824" s="184">
        <f t="shared" si="1449"/>
        <v>0</v>
      </c>
      <c r="O3824" s="184">
        <f t="shared" si="1450"/>
        <v>0</v>
      </c>
      <c r="P3824" s="181"/>
      <c r="Q3824" s="199"/>
      <c r="R3824" s="197" t="str">
        <f t="shared" si="1443"/>
        <v/>
      </c>
      <c r="S3824" s="197" t="str">
        <f t="shared" si="1444"/>
        <v/>
      </c>
    </row>
    <row r="3825" spans="1:19" ht="38.25" hidden="1">
      <c r="A3825" s="200">
        <v>97143</v>
      </c>
      <c r="B3825" s="205" t="s">
        <v>230</v>
      </c>
      <c r="C3825" s="127" t="s">
        <v>4155</v>
      </c>
      <c r="D3825" s="121" t="s">
        <v>258</v>
      </c>
      <c r="E3825" s="122">
        <v>8.65</v>
      </c>
      <c r="F3825" s="123">
        <f t="shared" si="1445"/>
        <v>10.43</v>
      </c>
      <c r="G3825" s="206"/>
      <c r="H3825" s="183"/>
      <c r="I3825" s="182">
        <f t="shared" si="1446"/>
        <v>0</v>
      </c>
      <c r="J3825" s="182">
        <f t="shared" si="1447"/>
        <v>0</v>
      </c>
      <c r="K3825" s="179"/>
      <c r="L3825" s="183">
        <f t="shared" si="1448"/>
        <v>0</v>
      </c>
      <c r="M3825" s="183">
        <f t="shared" si="1448"/>
        <v>0</v>
      </c>
      <c r="N3825" s="184">
        <f t="shared" si="1449"/>
        <v>0</v>
      </c>
      <c r="O3825" s="184">
        <f t="shared" si="1450"/>
        <v>0</v>
      </c>
      <c r="P3825" s="181"/>
      <c r="Q3825" s="199"/>
      <c r="R3825" s="197" t="str">
        <f t="shared" si="1443"/>
        <v/>
      </c>
      <c r="S3825" s="197" t="str">
        <f t="shared" si="1444"/>
        <v/>
      </c>
    </row>
    <row r="3826" spans="1:19" ht="38.25" hidden="1">
      <c r="A3826" s="200">
        <v>97144</v>
      </c>
      <c r="B3826" s="205" t="s">
        <v>230</v>
      </c>
      <c r="C3826" s="127" t="s">
        <v>4156</v>
      </c>
      <c r="D3826" s="121" t="s">
        <v>258</v>
      </c>
      <c r="E3826" s="122">
        <v>10.46</v>
      </c>
      <c r="F3826" s="123">
        <f t="shared" si="1445"/>
        <v>12.61</v>
      </c>
      <c r="G3826" s="206"/>
      <c r="H3826" s="183"/>
      <c r="I3826" s="182">
        <f t="shared" si="1446"/>
        <v>0</v>
      </c>
      <c r="J3826" s="182">
        <f t="shared" si="1447"/>
        <v>0</v>
      </c>
      <c r="K3826" s="179"/>
      <c r="L3826" s="183">
        <f t="shared" si="1448"/>
        <v>0</v>
      </c>
      <c r="M3826" s="183">
        <f t="shared" si="1448"/>
        <v>0</v>
      </c>
      <c r="N3826" s="184">
        <f t="shared" si="1449"/>
        <v>0</v>
      </c>
      <c r="O3826" s="184">
        <f t="shared" si="1450"/>
        <v>0</v>
      </c>
      <c r="P3826" s="181"/>
      <c r="Q3826" s="199"/>
      <c r="R3826" s="197" t="str">
        <f t="shared" si="1443"/>
        <v/>
      </c>
      <c r="S3826" s="197" t="str">
        <f t="shared" si="1444"/>
        <v/>
      </c>
    </row>
    <row r="3827" spans="1:19" ht="38.25" hidden="1">
      <c r="A3827" s="200">
        <v>97145</v>
      </c>
      <c r="B3827" s="205" t="s">
        <v>230</v>
      </c>
      <c r="C3827" s="127" t="s">
        <v>4157</v>
      </c>
      <c r="D3827" s="121" t="s">
        <v>258</v>
      </c>
      <c r="E3827" s="122">
        <v>12.3</v>
      </c>
      <c r="F3827" s="123">
        <f t="shared" si="1445"/>
        <v>14.83</v>
      </c>
      <c r="G3827" s="206"/>
      <c r="H3827" s="183"/>
      <c r="I3827" s="182">
        <f t="shared" si="1446"/>
        <v>0</v>
      </c>
      <c r="J3827" s="182">
        <f t="shared" si="1447"/>
        <v>0</v>
      </c>
      <c r="K3827" s="179"/>
      <c r="L3827" s="183">
        <f t="shared" si="1448"/>
        <v>0</v>
      </c>
      <c r="M3827" s="183">
        <f t="shared" si="1448"/>
        <v>0</v>
      </c>
      <c r="N3827" s="184">
        <f t="shared" si="1449"/>
        <v>0</v>
      </c>
      <c r="O3827" s="184">
        <f t="shared" si="1450"/>
        <v>0</v>
      </c>
      <c r="P3827" s="181"/>
      <c r="Q3827" s="199"/>
      <c r="R3827" s="197" t="str">
        <f t="shared" si="1443"/>
        <v/>
      </c>
      <c r="S3827" s="197" t="str">
        <f t="shared" si="1444"/>
        <v/>
      </c>
    </row>
    <row r="3828" spans="1:19" ht="38.25" hidden="1">
      <c r="A3828" s="200">
        <v>97146</v>
      </c>
      <c r="B3828" s="205" t="s">
        <v>230</v>
      </c>
      <c r="C3828" s="127" t="s">
        <v>4158</v>
      </c>
      <c r="D3828" s="121" t="s">
        <v>258</v>
      </c>
      <c r="E3828" s="122">
        <v>14.12</v>
      </c>
      <c r="F3828" s="123">
        <f t="shared" si="1445"/>
        <v>17.02</v>
      </c>
      <c r="G3828" s="206"/>
      <c r="H3828" s="183"/>
      <c r="I3828" s="182">
        <f t="shared" si="1446"/>
        <v>0</v>
      </c>
      <c r="J3828" s="182">
        <f t="shared" si="1447"/>
        <v>0</v>
      </c>
      <c r="K3828" s="179"/>
      <c r="L3828" s="183">
        <f t="shared" si="1448"/>
        <v>0</v>
      </c>
      <c r="M3828" s="183">
        <f t="shared" si="1448"/>
        <v>0</v>
      </c>
      <c r="N3828" s="184">
        <f t="shared" si="1449"/>
        <v>0</v>
      </c>
      <c r="O3828" s="184">
        <f t="shared" si="1450"/>
        <v>0</v>
      </c>
      <c r="P3828" s="181"/>
      <c r="Q3828" s="199"/>
      <c r="R3828" s="197" t="str">
        <f t="shared" si="1443"/>
        <v/>
      </c>
      <c r="S3828" s="197" t="str">
        <f t="shared" si="1444"/>
        <v/>
      </c>
    </row>
    <row r="3829" spans="1:19" ht="38.25" hidden="1">
      <c r="A3829" s="200">
        <v>97147</v>
      </c>
      <c r="B3829" s="205" t="s">
        <v>230</v>
      </c>
      <c r="C3829" s="127" t="s">
        <v>4159</v>
      </c>
      <c r="D3829" s="121" t="s">
        <v>258</v>
      </c>
      <c r="E3829" s="122">
        <v>15.97</v>
      </c>
      <c r="F3829" s="123">
        <f t="shared" si="1445"/>
        <v>19.25</v>
      </c>
      <c r="G3829" s="206"/>
      <c r="H3829" s="183"/>
      <c r="I3829" s="182">
        <f t="shared" si="1446"/>
        <v>0</v>
      </c>
      <c r="J3829" s="182">
        <f t="shared" si="1447"/>
        <v>0</v>
      </c>
      <c r="K3829" s="179"/>
      <c r="L3829" s="183">
        <f t="shared" si="1448"/>
        <v>0</v>
      </c>
      <c r="M3829" s="183">
        <f t="shared" si="1448"/>
        <v>0</v>
      </c>
      <c r="N3829" s="184">
        <f t="shared" si="1449"/>
        <v>0</v>
      </c>
      <c r="O3829" s="184">
        <f t="shared" si="1450"/>
        <v>0</v>
      </c>
      <c r="P3829" s="181"/>
      <c r="Q3829" s="199"/>
      <c r="R3829" s="197" t="str">
        <f t="shared" si="1443"/>
        <v/>
      </c>
      <c r="S3829" s="197" t="str">
        <f t="shared" si="1444"/>
        <v/>
      </c>
    </row>
    <row r="3830" spans="1:19" ht="38.25" hidden="1">
      <c r="A3830" s="200">
        <v>97148</v>
      </c>
      <c r="B3830" s="205" t="s">
        <v>230</v>
      </c>
      <c r="C3830" s="127" t="s">
        <v>4160</v>
      </c>
      <c r="D3830" s="121" t="s">
        <v>258</v>
      </c>
      <c r="E3830" s="122">
        <v>17.79</v>
      </c>
      <c r="F3830" s="123">
        <f t="shared" si="1445"/>
        <v>21.45</v>
      </c>
      <c r="G3830" s="206"/>
      <c r="H3830" s="183"/>
      <c r="I3830" s="182">
        <f t="shared" si="1446"/>
        <v>0</v>
      </c>
      <c r="J3830" s="182">
        <f t="shared" si="1447"/>
        <v>0</v>
      </c>
      <c r="K3830" s="179"/>
      <c r="L3830" s="183">
        <f t="shared" si="1448"/>
        <v>0</v>
      </c>
      <c r="M3830" s="183">
        <f t="shared" si="1448"/>
        <v>0</v>
      </c>
      <c r="N3830" s="184">
        <f t="shared" si="1449"/>
        <v>0</v>
      </c>
      <c r="O3830" s="184">
        <f t="shared" si="1450"/>
        <v>0</v>
      </c>
      <c r="P3830" s="181"/>
      <c r="Q3830" s="199"/>
      <c r="R3830" s="197" t="str">
        <f t="shared" si="1443"/>
        <v/>
      </c>
      <c r="S3830" s="197" t="str">
        <f t="shared" si="1444"/>
        <v/>
      </c>
    </row>
    <row r="3831" spans="1:19" ht="38.25" hidden="1">
      <c r="A3831" s="200">
        <v>97149</v>
      </c>
      <c r="B3831" s="205" t="s">
        <v>230</v>
      </c>
      <c r="C3831" s="127" t="s">
        <v>4161</v>
      </c>
      <c r="D3831" s="121" t="s">
        <v>258</v>
      </c>
      <c r="E3831" s="122">
        <v>19.66</v>
      </c>
      <c r="F3831" s="123">
        <f t="shared" si="1445"/>
        <v>23.7</v>
      </c>
      <c r="G3831" s="206"/>
      <c r="H3831" s="183"/>
      <c r="I3831" s="182">
        <f t="shared" si="1446"/>
        <v>0</v>
      </c>
      <c r="J3831" s="182">
        <f t="shared" si="1447"/>
        <v>0</v>
      </c>
      <c r="K3831" s="179"/>
      <c r="L3831" s="183">
        <f t="shared" si="1448"/>
        <v>0</v>
      </c>
      <c r="M3831" s="183">
        <f t="shared" si="1448"/>
        <v>0</v>
      </c>
      <c r="N3831" s="184">
        <f t="shared" si="1449"/>
        <v>0</v>
      </c>
      <c r="O3831" s="184">
        <f t="shared" si="1450"/>
        <v>0</v>
      </c>
      <c r="P3831" s="181"/>
      <c r="Q3831" s="199"/>
      <c r="R3831" s="197" t="str">
        <f t="shared" si="1443"/>
        <v/>
      </c>
      <c r="S3831" s="197" t="str">
        <f t="shared" si="1444"/>
        <v/>
      </c>
    </row>
    <row r="3832" spans="1:19" ht="38.25" hidden="1">
      <c r="A3832" s="200">
        <v>97150</v>
      </c>
      <c r="B3832" s="205" t="s">
        <v>230</v>
      </c>
      <c r="C3832" s="127" t="s">
        <v>4162</v>
      </c>
      <c r="D3832" s="121" t="s">
        <v>258</v>
      </c>
      <c r="E3832" s="122">
        <v>23.74</v>
      </c>
      <c r="F3832" s="123">
        <f t="shared" si="1445"/>
        <v>28.62</v>
      </c>
      <c r="G3832" s="206"/>
      <c r="H3832" s="183"/>
      <c r="I3832" s="182">
        <f t="shared" si="1446"/>
        <v>0</v>
      </c>
      <c r="J3832" s="182">
        <f t="shared" si="1447"/>
        <v>0</v>
      </c>
      <c r="K3832" s="179"/>
      <c r="L3832" s="183">
        <f t="shared" si="1448"/>
        <v>0</v>
      </c>
      <c r="M3832" s="183">
        <f t="shared" si="1448"/>
        <v>0</v>
      </c>
      <c r="N3832" s="184">
        <f t="shared" si="1449"/>
        <v>0</v>
      </c>
      <c r="O3832" s="184">
        <f t="shared" si="1450"/>
        <v>0</v>
      </c>
      <c r="P3832" s="181"/>
      <c r="Q3832" s="199"/>
      <c r="R3832" s="197" t="str">
        <f t="shared" si="1443"/>
        <v/>
      </c>
      <c r="S3832" s="197" t="str">
        <f t="shared" si="1444"/>
        <v/>
      </c>
    </row>
    <row r="3833" spans="1:19" ht="38.25" hidden="1">
      <c r="A3833" s="200">
        <v>97151</v>
      </c>
      <c r="B3833" s="205" t="s">
        <v>230</v>
      </c>
      <c r="C3833" s="127" t="s">
        <v>4163</v>
      </c>
      <c r="D3833" s="121" t="s">
        <v>258</v>
      </c>
      <c r="E3833" s="122">
        <v>27.77</v>
      </c>
      <c r="F3833" s="123">
        <f t="shared" si="1445"/>
        <v>33.479999999999997</v>
      </c>
      <c r="G3833" s="206"/>
      <c r="H3833" s="183"/>
      <c r="I3833" s="182">
        <f t="shared" si="1446"/>
        <v>0</v>
      </c>
      <c r="J3833" s="182">
        <f t="shared" si="1447"/>
        <v>0</v>
      </c>
      <c r="K3833" s="179"/>
      <c r="L3833" s="183">
        <f t="shared" si="1448"/>
        <v>0</v>
      </c>
      <c r="M3833" s="183">
        <f t="shared" si="1448"/>
        <v>0</v>
      </c>
      <c r="N3833" s="184">
        <f t="shared" si="1449"/>
        <v>0</v>
      </c>
      <c r="O3833" s="184">
        <f t="shared" si="1450"/>
        <v>0</v>
      </c>
      <c r="P3833" s="181"/>
      <c r="Q3833" s="199"/>
      <c r="R3833" s="197" t="str">
        <f t="shared" si="1443"/>
        <v/>
      </c>
      <c r="S3833" s="197" t="str">
        <f t="shared" si="1444"/>
        <v/>
      </c>
    </row>
    <row r="3834" spans="1:19" ht="38.25" hidden="1">
      <c r="A3834" s="200">
        <v>97152</v>
      </c>
      <c r="B3834" s="205" t="s">
        <v>230</v>
      </c>
      <c r="C3834" s="127" t="s">
        <v>4164</v>
      </c>
      <c r="D3834" s="121" t="s">
        <v>258</v>
      </c>
      <c r="E3834" s="122">
        <v>31.59</v>
      </c>
      <c r="F3834" s="123">
        <f t="shared" si="1445"/>
        <v>38.08</v>
      </c>
      <c r="G3834" s="206"/>
      <c r="H3834" s="183"/>
      <c r="I3834" s="182">
        <f t="shared" si="1446"/>
        <v>0</v>
      </c>
      <c r="J3834" s="182">
        <f t="shared" si="1447"/>
        <v>0</v>
      </c>
      <c r="K3834" s="179"/>
      <c r="L3834" s="183">
        <f t="shared" si="1448"/>
        <v>0</v>
      </c>
      <c r="M3834" s="183">
        <f t="shared" si="1448"/>
        <v>0</v>
      </c>
      <c r="N3834" s="184">
        <f t="shared" si="1449"/>
        <v>0</v>
      </c>
      <c r="O3834" s="184">
        <f t="shared" si="1450"/>
        <v>0</v>
      </c>
      <c r="P3834" s="181"/>
      <c r="Q3834" s="199"/>
      <c r="R3834" s="197" t="str">
        <f t="shared" si="1443"/>
        <v/>
      </c>
      <c r="S3834" s="197" t="str">
        <f t="shared" si="1444"/>
        <v/>
      </c>
    </row>
    <row r="3835" spans="1:19" ht="38.25" hidden="1">
      <c r="A3835" s="200">
        <v>97153</v>
      </c>
      <c r="B3835" s="205" t="s">
        <v>230</v>
      </c>
      <c r="C3835" s="127" t="s">
        <v>4165</v>
      </c>
      <c r="D3835" s="121" t="s">
        <v>258</v>
      </c>
      <c r="E3835" s="122">
        <v>35.54</v>
      </c>
      <c r="F3835" s="123">
        <f t="shared" si="1445"/>
        <v>42.85</v>
      </c>
      <c r="G3835" s="206"/>
      <c r="H3835" s="183"/>
      <c r="I3835" s="182">
        <f t="shared" si="1446"/>
        <v>0</v>
      </c>
      <c r="J3835" s="182">
        <f t="shared" si="1447"/>
        <v>0</v>
      </c>
      <c r="K3835" s="179"/>
      <c r="L3835" s="183">
        <f t="shared" si="1448"/>
        <v>0</v>
      </c>
      <c r="M3835" s="183">
        <f t="shared" si="1448"/>
        <v>0</v>
      </c>
      <c r="N3835" s="184">
        <f t="shared" si="1449"/>
        <v>0</v>
      </c>
      <c r="O3835" s="184">
        <f t="shared" si="1450"/>
        <v>0</v>
      </c>
      <c r="P3835" s="181"/>
      <c r="Q3835" s="199"/>
      <c r="R3835" s="197" t="str">
        <f t="shared" si="1443"/>
        <v/>
      </c>
      <c r="S3835" s="197" t="str">
        <f t="shared" si="1444"/>
        <v/>
      </c>
    </row>
    <row r="3836" spans="1:19" ht="38.25" hidden="1">
      <c r="A3836" s="200">
        <v>97154</v>
      </c>
      <c r="B3836" s="205" t="s">
        <v>230</v>
      </c>
      <c r="C3836" s="127" t="s">
        <v>4166</v>
      </c>
      <c r="D3836" s="121" t="s">
        <v>258</v>
      </c>
      <c r="E3836" s="122">
        <v>39.520000000000003</v>
      </c>
      <c r="F3836" s="123">
        <f t="shared" si="1445"/>
        <v>47.65</v>
      </c>
      <c r="G3836" s="206"/>
      <c r="H3836" s="183"/>
      <c r="I3836" s="182">
        <f t="shared" si="1446"/>
        <v>0</v>
      </c>
      <c r="J3836" s="182">
        <f t="shared" si="1447"/>
        <v>0</v>
      </c>
      <c r="K3836" s="179"/>
      <c r="L3836" s="183">
        <f t="shared" si="1448"/>
        <v>0</v>
      </c>
      <c r="M3836" s="183">
        <f t="shared" si="1448"/>
        <v>0</v>
      </c>
      <c r="N3836" s="184">
        <f t="shared" si="1449"/>
        <v>0</v>
      </c>
      <c r="O3836" s="184">
        <f t="shared" si="1450"/>
        <v>0</v>
      </c>
      <c r="P3836" s="181"/>
      <c r="Q3836" s="199"/>
      <c r="R3836" s="197" t="str">
        <f t="shared" si="1443"/>
        <v/>
      </c>
      <c r="S3836" s="197" t="str">
        <f t="shared" si="1444"/>
        <v/>
      </c>
    </row>
    <row r="3837" spans="1:19" ht="38.25" hidden="1">
      <c r="A3837" s="200">
        <v>97155</v>
      </c>
      <c r="B3837" s="205" t="s">
        <v>230</v>
      </c>
      <c r="C3837" s="127" t="s">
        <v>4167</v>
      </c>
      <c r="D3837" s="121" t="s">
        <v>258</v>
      </c>
      <c r="E3837" s="122">
        <v>43.5</v>
      </c>
      <c r="F3837" s="123">
        <f t="shared" si="1445"/>
        <v>52.44</v>
      </c>
      <c r="G3837" s="206"/>
      <c r="H3837" s="183"/>
      <c r="I3837" s="182">
        <f t="shared" si="1446"/>
        <v>0</v>
      </c>
      <c r="J3837" s="182">
        <f t="shared" si="1447"/>
        <v>0</v>
      </c>
      <c r="K3837" s="179"/>
      <c r="L3837" s="183">
        <f t="shared" si="1448"/>
        <v>0</v>
      </c>
      <c r="M3837" s="183">
        <f t="shared" si="1448"/>
        <v>0</v>
      </c>
      <c r="N3837" s="184">
        <f t="shared" si="1449"/>
        <v>0</v>
      </c>
      <c r="O3837" s="184">
        <f t="shared" si="1450"/>
        <v>0</v>
      </c>
      <c r="P3837" s="181"/>
      <c r="Q3837" s="199"/>
      <c r="R3837" s="197" t="str">
        <f t="shared" si="1443"/>
        <v/>
      </c>
      <c r="S3837" s="197" t="str">
        <f t="shared" si="1444"/>
        <v/>
      </c>
    </row>
    <row r="3838" spans="1:19" ht="38.25" hidden="1">
      <c r="A3838" s="200">
        <v>97156</v>
      </c>
      <c r="B3838" s="205" t="s">
        <v>230</v>
      </c>
      <c r="C3838" s="127" t="s">
        <v>4168</v>
      </c>
      <c r="D3838" s="121" t="s">
        <v>258</v>
      </c>
      <c r="E3838" s="122">
        <v>51.79</v>
      </c>
      <c r="F3838" s="123">
        <f t="shared" si="1445"/>
        <v>62.44</v>
      </c>
      <c r="G3838" s="206"/>
      <c r="H3838" s="183"/>
      <c r="I3838" s="182">
        <f t="shared" si="1446"/>
        <v>0</v>
      </c>
      <c r="J3838" s="182">
        <f t="shared" si="1447"/>
        <v>0</v>
      </c>
      <c r="K3838" s="179"/>
      <c r="L3838" s="183">
        <f t="shared" si="1448"/>
        <v>0</v>
      </c>
      <c r="M3838" s="183">
        <f t="shared" si="1448"/>
        <v>0</v>
      </c>
      <c r="N3838" s="184">
        <f t="shared" si="1449"/>
        <v>0</v>
      </c>
      <c r="O3838" s="184">
        <f t="shared" si="1450"/>
        <v>0</v>
      </c>
      <c r="P3838" s="181"/>
      <c r="Q3838" s="199"/>
      <c r="R3838" s="197" t="str">
        <f t="shared" si="1443"/>
        <v/>
      </c>
      <c r="S3838" s="197" t="str">
        <f t="shared" si="1444"/>
        <v/>
      </c>
    </row>
    <row r="3839" spans="1:19" ht="38.25" hidden="1">
      <c r="A3839" s="200">
        <v>97157</v>
      </c>
      <c r="B3839" s="205" t="s">
        <v>230</v>
      </c>
      <c r="C3839" s="127" t="s">
        <v>4169</v>
      </c>
      <c r="D3839" s="121" t="s">
        <v>258</v>
      </c>
      <c r="E3839" s="122">
        <v>3.69</v>
      </c>
      <c r="F3839" s="123">
        <f t="shared" si="1445"/>
        <v>4.45</v>
      </c>
      <c r="G3839" s="206"/>
      <c r="H3839" s="183"/>
      <c r="I3839" s="182">
        <f t="shared" si="1446"/>
        <v>0</v>
      </c>
      <c r="J3839" s="182">
        <f t="shared" si="1447"/>
        <v>0</v>
      </c>
      <c r="K3839" s="179"/>
      <c r="L3839" s="183">
        <f t="shared" si="1448"/>
        <v>0</v>
      </c>
      <c r="M3839" s="183">
        <f t="shared" si="1448"/>
        <v>0</v>
      </c>
      <c r="N3839" s="184">
        <f t="shared" si="1449"/>
        <v>0</v>
      </c>
      <c r="O3839" s="184">
        <f t="shared" si="1450"/>
        <v>0</v>
      </c>
      <c r="P3839" s="181"/>
      <c r="Q3839" s="199"/>
      <c r="R3839" s="197" t="str">
        <f t="shared" si="1443"/>
        <v/>
      </c>
      <c r="S3839" s="197" t="str">
        <f t="shared" si="1444"/>
        <v/>
      </c>
    </row>
    <row r="3840" spans="1:19" ht="38.25" hidden="1">
      <c r="A3840" s="200">
        <v>97158</v>
      </c>
      <c r="B3840" s="205" t="s">
        <v>230</v>
      </c>
      <c r="C3840" s="127" t="s">
        <v>4170</v>
      </c>
      <c r="D3840" s="121" t="s">
        <v>258</v>
      </c>
      <c r="E3840" s="122">
        <v>4.13</v>
      </c>
      <c r="F3840" s="123">
        <f t="shared" si="1445"/>
        <v>4.9800000000000004</v>
      </c>
      <c r="G3840" s="206"/>
      <c r="H3840" s="183"/>
      <c r="I3840" s="182">
        <f t="shared" si="1446"/>
        <v>0</v>
      </c>
      <c r="J3840" s="182">
        <f t="shared" si="1447"/>
        <v>0</v>
      </c>
      <c r="K3840" s="179"/>
      <c r="L3840" s="183">
        <f t="shared" si="1448"/>
        <v>0</v>
      </c>
      <c r="M3840" s="183">
        <f t="shared" si="1448"/>
        <v>0</v>
      </c>
      <c r="N3840" s="184">
        <f t="shared" si="1449"/>
        <v>0</v>
      </c>
      <c r="O3840" s="184">
        <f t="shared" si="1450"/>
        <v>0</v>
      </c>
      <c r="P3840" s="181"/>
      <c r="Q3840" s="199"/>
      <c r="R3840" s="197" t="str">
        <f t="shared" si="1443"/>
        <v/>
      </c>
      <c r="S3840" s="197" t="str">
        <f t="shared" si="1444"/>
        <v/>
      </c>
    </row>
    <row r="3841" spans="1:19" ht="38.25" hidden="1">
      <c r="A3841" s="200">
        <v>97159</v>
      </c>
      <c r="B3841" s="205" t="s">
        <v>230</v>
      </c>
      <c r="C3841" s="127" t="s">
        <v>4171</v>
      </c>
      <c r="D3841" s="121" t="s">
        <v>258</v>
      </c>
      <c r="E3841" s="122">
        <v>5.24</v>
      </c>
      <c r="F3841" s="123">
        <f t="shared" si="1445"/>
        <v>6.32</v>
      </c>
      <c r="G3841" s="206"/>
      <c r="H3841" s="183"/>
      <c r="I3841" s="182">
        <f t="shared" si="1446"/>
        <v>0</v>
      </c>
      <c r="J3841" s="182">
        <f t="shared" si="1447"/>
        <v>0</v>
      </c>
      <c r="K3841" s="179"/>
      <c r="L3841" s="183">
        <f t="shared" si="1448"/>
        <v>0</v>
      </c>
      <c r="M3841" s="183">
        <f t="shared" si="1448"/>
        <v>0</v>
      </c>
      <c r="N3841" s="184">
        <f t="shared" si="1449"/>
        <v>0</v>
      </c>
      <c r="O3841" s="184">
        <f t="shared" si="1450"/>
        <v>0</v>
      </c>
      <c r="P3841" s="181"/>
      <c r="Q3841" s="199"/>
      <c r="R3841" s="197" t="str">
        <f t="shared" si="1443"/>
        <v/>
      </c>
      <c r="S3841" s="197" t="str">
        <f t="shared" si="1444"/>
        <v/>
      </c>
    </row>
    <row r="3842" spans="1:19" ht="38.25" hidden="1">
      <c r="A3842" s="200">
        <v>97160</v>
      </c>
      <c r="B3842" s="205" t="s">
        <v>230</v>
      </c>
      <c r="C3842" s="127" t="s">
        <v>4172</v>
      </c>
      <c r="D3842" s="121" t="s">
        <v>258</v>
      </c>
      <c r="E3842" s="122">
        <v>6.35</v>
      </c>
      <c r="F3842" s="123">
        <f t="shared" si="1445"/>
        <v>7.66</v>
      </c>
      <c r="G3842" s="206"/>
      <c r="H3842" s="183"/>
      <c r="I3842" s="182">
        <f t="shared" si="1446"/>
        <v>0</v>
      </c>
      <c r="J3842" s="182">
        <f t="shared" si="1447"/>
        <v>0</v>
      </c>
      <c r="K3842" s="179"/>
      <c r="L3842" s="183">
        <f t="shared" si="1448"/>
        <v>0</v>
      </c>
      <c r="M3842" s="183">
        <f t="shared" si="1448"/>
        <v>0</v>
      </c>
      <c r="N3842" s="184">
        <f t="shared" si="1449"/>
        <v>0</v>
      </c>
      <c r="O3842" s="184">
        <f t="shared" si="1450"/>
        <v>0</v>
      </c>
      <c r="P3842" s="181"/>
      <c r="Q3842" s="199"/>
      <c r="R3842" s="197" t="str">
        <f t="shared" si="1443"/>
        <v/>
      </c>
      <c r="S3842" s="197" t="str">
        <f t="shared" si="1444"/>
        <v/>
      </c>
    </row>
    <row r="3843" spans="1:19" ht="38.25" hidden="1">
      <c r="A3843" s="200">
        <v>97161</v>
      </c>
      <c r="B3843" s="205" t="s">
        <v>230</v>
      </c>
      <c r="C3843" s="127" t="s">
        <v>4173</v>
      </c>
      <c r="D3843" s="121" t="s">
        <v>258</v>
      </c>
      <c r="E3843" s="122">
        <v>7.48</v>
      </c>
      <c r="F3843" s="123">
        <f t="shared" si="1445"/>
        <v>9.02</v>
      </c>
      <c r="G3843" s="206"/>
      <c r="H3843" s="183"/>
      <c r="I3843" s="182">
        <f t="shared" si="1446"/>
        <v>0</v>
      </c>
      <c r="J3843" s="182">
        <f t="shared" si="1447"/>
        <v>0</v>
      </c>
      <c r="K3843" s="179"/>
      <c r="L3843" s="183">
        <f t="shared" si="1448"/>
        <v>0</v>
      </c>
      <c r="M3843" s="183">
        <f t="shared" si="1448"/>
        <v>0</v>
      </c>
      <c r="N3843" s="184">
        <f t="shared" si="1449"/>
        <v>0</v>
      </c>
      <c r="O3843" s="184">
        <f t="shared" si="1450"/>
        <v>0</v>
      </c>
      <c r="P3843" s="181"/>
      <c r="Q3843" s="199"/>
      <c r="R3843" s="197" t="str">
        <f t="shared" si="1443"/>
        <v/>
      </c>
      <c r="S3843" s="197" t="str">
        <f t="shared" si="1444"/>
        <v/>
      </c>
    </row>
    <row r="3844" spans="1:19" ht="38.25" hidden="1">
      <c r="A3844" s="200">
        <v>97162</v>
      </c>
      <c r="B3844" s="205" t="s">
        <v>230</v>
      </c>
      <c r="C3844" s="127" t="s">
        <v>4174</v>
      </c>
      <c r="D3844" s="121" t="s">
        <v>258</v>
      </c>
      <c r="E3844" s="122">
        <v>8.6</v>
      </c>
      <c r="F3844" s="123">
        <f t="shared" si="1445"/>
        <v>10.37</v>
      </c>
      <c r="G3844" s="206"/>
      <c r="H3844" s="183"/>
      <c r="I3844" s="182">
        <f t="shared" si="1446"/>
        <v>0</v>
      </c>
      <c r="J3844" s="182">
        <f t="shared" si="1447"/>
        <v>0</v>
      </c>
      <c r="K3844" s="179"/>
      <c r="L3844" s="183">
        <f t="shared" si="1448"/>
        <v>0</v>
      </c>
      <c r="M3844" s="183">
        <f t="shared" si="1448"/>
        <v>0</v>
      </c>
      <c r="N3844" s="184">
        <f t="shared" si="1449"/>
        <v>0</v>
      </c>
      <c r="O3844" s="184">
        <f t="shared" si="1450"/>
        <v>0</v>
      </c>
      <c r="P3844" s="181"/>
      <c r="Q3844" s="199"/>
      <c r="R3844" s="197" t="str">
        <f t="shared" si="1443"/>
        <v/>
      </c>
      <c r="S3844" s="197" t="str">
        <f t="shared" si="1444"/>
        <v/>
      </c>
    </row>
    <row r="3845" spans="1:19" ht="38.25" hidden="1">
      <c r="A3845" s="200">
        <v>97163</v>
      </c>
      <c r="B3845" s="205" t="s">
        <v>230</v>
      </c>
      <c r="C3845" s="127" t="s">
        <v>4175</v>
      </c>
      <c r="D3845" s="121" t="s">
        <v>258</v>
      </c>
      <c r="E3845" s="122">
        <v>9.74</v>
      </c>
      <c r="F3845" s="123">
        <f t="shared" si="1445"/>
        <v>11.74</v>
      </c>
      <c r="G3845" s="206"/>
      <c r="H3845" s="183"/>
      <c r="I3845" s="182">
        <f t="shared" si="1446"/>
        <v>0</v>
      </c>
      <c r="J3845" s="182">
        <f t="shared" si="1447"/>
        <v>0</v>
      </c>
      <c r="K3845" s="179"/>
      <c r="L3845" s="183">
        <f t="shared" si="1448"/>
        <v>0</v>
      </c>
      <c r="M3845" s="183">
        <f t="shared" si="1448"/>
        <v>0</v>
      </c>
      <c r="N3845" s="184">
        <f t="shared" si="1449"/>
        <v>0</v>
      </c>
      <c r="O3845" s="184">
        <f t="shared" si="1450"/>
        <v>0</v>
      </c>
      <c r="P3845" s="181"/>
      <c r="Q3845" s="199"/>
      <c r="R3845" s="197" t="str">
        <f t="shared" si="1443"/>
        <v/>
      </c>
      <c r="S3845" s="197" t="str">
        <f t="shared" si="1444"/>
        <v/>
      </c>
    </row>
    <row r="3846" spans="1:19" ht="38.25" hidden="1">
      <c r="A3846" s="200">
        <v>97164</v>
      </c>
      <c r="B3846" s="205" t="s">
        <v>230</v>
      </c>
      <c r="C3846" s="127" t="s">
        <v>4176</v>
      </c>
      <c r="D3846" s="121" t="s">
        <v>258</v>
      </c>
      <c r="E3846" s="122">
        <v>10.86</v>
      </c>
      <c r="F3846" s="123">
        <f t="shared" si="1445"/>
        <v>13.09</v>
      </c>
      <c r="G3846" s="206"/>
      <c r="H3846" s="183"/>
      <c r="I3846" s="182">
        <f t="shared" si="1446"/>
        <v>0</v>
      </c>
      <c r="J3846" s="182">
        <f t="shared" si="1447"/>
        <v>0</v>
      </c>
      <c r="K3846" s="179"/>
      <c r="L3846" s="183">
        <f t="shared" si="1448"/>
        <v>0</v>
      </c>
      <c r="M3846" s="183">
        <f t="shared" si="1448"/>
        <v>0</v>
      </c>
      <c r="N3846" s="184">
        <f t="shared" si="1449"/>
        <v>0</v>
      </c>
      <c r="O3846" s="184">
        <f t="shared" si="1450"/>
        <v>0</v>
      </c>
      <c r="P3846" s="181"/>
      <c r="Q3846" s="199"/>
      <c r="R3846" s="197" t="str">
        <f t="shared" si="1443"/>
        <v/>
      </c>
      <c r="S3846" s="197" t="str">
        <f t="shared" si="1444"/>
        <v/>
      </c>
    </row>
    <row r="3847" spans="1:19" ht="38.25" hidden="1">
      <c r="A3847" s="200">
        <v>97165</v>
      </c>
      <c r="B3847" s="205" t="s">
        <v>230</v>
      </c>
      <c r="C3847" s="127" t="s">
        <v>4177</v>
      </c>
      <c r="D3847" s="121" t="s">
        <v>258</v>
      </c>
      <c r="E3847" s="122">
        <v>12</v>
      </c>
      <c r="F3847" s="123">
        <f t="shared" si="1445"/>
        <v>14.47</v>
      </c>
      <c r="G3847" s="206"/>
      <c r="H3847" s="183"/>
      <c r="I3847" s="182">
        <f t="shared" si="1446"/>
        <v>0</v>
      </c>
      <c r="J3847" s="182">
        <f t="shared" si="1447"/>
        <v>0</v>
      </c>
      <c r="K3847" s="179"/>
      <c r="L3847" s="183">
        <f t="shared" si="1448"/>
        <v>0</v>
      </c>
      <c r="M3847" s="183">
        <f t="shared" si="1448"/>
        <v>0</v>
      </c>
      <c r="N3847" s="184">
        <f t="shared" si="1449"/>
        <v>0</v>
      </c>
      <c r="O3847" s="184">
        <f t="shared" si="1450"/>
        <v>0</v>
      </c>
      <c r="P3847" s="181"/>
      <c r="Q3847" s="199"/>
      <c r="R3847" s="197" t="str">
        <f t="shared" si="1443"/>
        <v/>
      </c>
      <c r="S3847" s="197" t="str">
        <f t="shared" si="1444"/>
        <v/>
      </c>
    </row>
    <row r="3848" spans="1:19" ht="38.25" hidden="1">
      <c r="A3848" s="200">
        <v>97166</v>
      </c>
      <c r="B3848" s="205" t="s">
        <v>230</v>
      </c>
      <c r="C3848" s="127" t="s">
        <v>4178</v>
      </c>
      <c r="D3848" s="121" t="s">
        <v>258</v>
      </c>
      <c r="E3848" s="122">
        <v>14.51</v>
      </c>
      <c r="F3848" s="123">
        <f t="shared" si="1445"/>
        <v>17.489999999999998</v>
      </c>
      <c r="G3848" s="206"/>
      <c r="H3848" s="183"/>
      <c r="I3848" s="182">
        <f t="shared" si="1446"/>
        <v>0</v>
      </c>
      <c r="J3848" s="182">
        <f t="shared" si="1447"/>
        <v>0</v>
      </c>
      <c r="K3848" s="179"/>
      <c r="L3848" s="183">
        <f t="shared" si="1448"/>
        <v>0</v>
      </c>
      <c r="M3848" s="183">
        <f t="shared" si="1448"/>
        <v>0</v>
      </c>
      <c r="N3848" s="184">
        <f t="shared" si="1449"/>
        <v>0</v>
      </c>
      <c r="O3848" s="184">
        <f t="shared" si="1450"/>
        <v>0</v>
      </c>
      <c r="P3848" s="181"/>
      <c r="Q3848" s="199"/>
      <c r="R3848" s="197" t="str">
        <f t="shared" si="1443"/>
        <v/>
      </c>
      <c r="S3848" s="197" t="str">
        <f t="shared" si="1444"/>
        <v/>
      </c>
    </row>
    <row r="3849" spans="1:19" ht="38.25" hidden="1">
      <c r="A3849" s="200">
        <v>97167</v>
      </c>
      <c r="B3849" s="205" t="s">
        <v>230</v>
      </c>
      <c r="C3849" s="127" t="s">
        <v>4179</v>
      </c>
      <c r="D3849" s="121" t="s">
        <v>258</v>
      </c>
      <c r="E3849" s="122">
        <v>16.989999999999998</v>
      </c>
      <c r="F3849" s="123">
        <f t="shared" si="1445"/>
        <v>20.48</v>
      </c>
      <c r="G3849" s="206"/>
      <c r="H3849" s="183"/>
      <c r="I3849" s="182">
        <f t="shared" si="1446"/>
        <v>0</v>
      </c>
      <c r="J3849" s="182">
        <f t="shared" si="1447"/>
        <v>0</v>
      </c>
      <c r="K3849" s="179"/>
      <c r="L3849" s="183">
        <f t="shared" si="1448"/>
        <v>0</v>
      </c>
      <c r="M3849" s="183">
        <f t="shared" si="1448"/>
        <v>0</v>
      </c>
      <c r="N3849" s="184">
        <f t="shared" si="1449"/>
        <v>0</v>
      </c>
      <c r="O3849" s="184">
        <f t="shared" si="1450"/>
        <v>0</v>
      </c>
      <c r="P3849" s="181"/>
      <c r="Q3849" s="199"/>
      <c r="R3849" s="197" t="str">
        <f t="shared" si="1443"/>
        <v/>
      </c>
      <c r="S3849" s="197" t="str">
        <f t="shared" si="1444"/>
        <v/>
      </c>
    </row>
    <row r="3850" spans="1:19" ht="38.25" hidden="1">
      <c r="A3850" s="200">
        <v>97168</v>
      </c>
      <c r="B3850" s="205" t="s">
        <v>230</v>
      </c>
      <c r="C3850" s="127" t="s">
        <v>4180</v>
      </c>
      <c r="D3850" s="121" t="s">
        <v>258</v>
      </c>
      <c r="E3850" s="122">
        <v>19.28</v>
      </c>
      <c r="F3850" s="123">
        <f t="shared" si="1445"/>
        <v>23.24</v>
      </c>
      <c r="G3850" s="206"/>
      <c r="H3850" s="183"/>
      <c r="I3850" s="182">
        <f t="shared" si="1446"/>
        <v>0</v>
      </c>
      <c r="J3850" s="182">
        <f t="shared" si="1447"/>
        <v>0</v>
      </c>
      <c r="K3850" s="179"/>
      <c r="L3850" s="183">
        <f t="shared" si="1448"/>
        <v>0</v>
      </c>
      <c r="M3850" s="183">
        <f t="shared" si="1448"/>
        <v>0</v>
      </c>
      <c r="N3850" s="184">
        <f t="shared" si="1449"/>
        <v>0</v>
      </c>
      <c r="O3850" s="184">
        <f t="shared" si="1450"/>
        <v>0</v>
      </c>
      <c r="P3850" s="181"/>
      <c r="Q3850" s="199"/>
      <c r="R3850" s="197" t="str">
        <f t="shared" si="1443"/>
        <v/>
      </c>
      <c r="S3850" s="197" t="str">
        <f t="shared" si="1444"/>
        <v/>
      </c>
    </row>
    <row r="3851" spans="1:19" ht="38.25" hidden="1">
      <c r="A3851" s="200">
        <v>97169</v>
      </c>
      <c r="B3851" s="205" t="s">
        <v>230</v>
      </c>
      <c r="C3851" s="127" t="s">
        <v>4181</v>
      </c>
      <c r="D3851" s="121" t="s">
        <v>258</v>
      </c>
      <c r="E3851" s="122">
        <v>21.68</v>
      </c>
      <c r="F3851" s="123">
        <f t="shared" si="1445"/>
        <v>26.14</v>
      </c>
      <c r="G3851" s="206"/>
      <c r="H3851" s="183"/>
      <c r="I3851" s="182">
        <f t="shared" si="1446"/>
        <v>0</v>
      </c>
      <c r="J3851" s="182">
        <f t="shared" si="1447"/>
        <v>0</v>
      </c>
      <c r="K3851" s="179"/>
      <c r="L3851" s="183">
        <f t="shared" si="1448"/>
        <v>0</v>
      </c>
      <c r="M3851" s="183">
        <f t="shared" si="1448"/>
        <v>0</v>
      </c>
      <c r="N3851" s="184">
        <f t="shared" si="1449"/>
        <v>0</v>
      </c>
      <c r="O3851" s="184">
        <f t="shared" si="1450"/>
        <v>0</v>
      </c>
      <c r="P3851" s="181"/>
      <c r="Q3851" s="199"/>
      <c r="R3851" s="197" t="str">
        <f t="shared" si="1443"/>
        <v/>
      </c>
      <c r="S3851" s="197" t="str">
        <f t="shared" si="1444"/>
        <v/>
      </c>
    </row>
    <row r="3852" spans="1:19" ht="38.25" hidden="1">
      <c r="A3852" s="200">
        <v>97170</v>
      </c>
      <c r="B3852" s="205" t="s">
        <v>230</v>
      </c>
      <c r="C3852" s="127" t="s">
        <v>4182</v>
      </c>
      <c r="D3852" s="121" t="s">
        <v>258</v>
      </c>
      <c r="E3852" s="122">
        <v>24.11</v>
      </c>
      <c r="F3852" s="123">
        <f t="shared" si="1445"/>
        <v>29.07</v>
      </c>
      <c r="G3852" s="206"/>
      <c r="H3852" s="183"/>
      <c r="I3852" s="182">
        <f t="shared" si="1446"/>
        <v>0</v>
      </c>
      <c r="J3852" s="182">
        <f t="shared" si="1447"/>
        <v>0</v>
      </c>
      <c r="K3852" s="179"/>
      <c r="L3852" s="183">
        <f t="shared" si="1448"/>
        <v>0</v>
      </c>
      <c r="M3852" s="183">
        <f t="shared" si="1448"/>
        <v>0</v>
      </c>
      <c r="N3852" s="184">
        <f t="shared" si="1449"/>
        <v>0</v>
      </c>
      <c r="O3852" s="184">
        <f t="shared" si="1450"/>
        <v>0</v>
      </c>
      <c r="P3852" s="181"/>
      <c r="Q3852" s="199"/>
      <c r="R3852" s="197" t="str">
        <f t="shared" si="1443"/>
        <v/>
      </c>
      <c r="S3852" s="197" t="str">
        <f t="shared" si="1444"/>
        <v/>
      </c>
    </row>
    <row r="3853" spans="1:19" ht="38.25" hidden="1">
      <c r="A3853" s="200">
        <v>97171</v>
      </c>
      <c r="B3853" s="205" t="s">
        <v>230</v>
      </c>
      <c r="C3853" s="127" t="s">
        <v>4183</v>
      </c>
      <c r="D3853" s="121" t="s">
        <v>258</v>
      </c>
      <c r="E3853" s="122">
        <v>26.56</v>
      </c>
      <c r="F3853" s="123">
        <f t="shared" si="1445"/>
        <v>32.020000000000003</v>
      </c>
      <c r="G3853" s="206"/>
      <c r="H3853" s="183"/>
      <c r="I3853" s="182">
        <f t="shared" si="1446"/>
        <v>0</v>
      </c>
      <c r="J3853" s="182">
        <f t="shared" si="1447"/>
        <v>0</v>
      </c>
      <c r="K3853" s="179"/>
      <c r="L3853" s="183">
        <f t="shared" si="1448"/>
        <v>0</v>
      </c>
      <c r="M3853" s="183">
        <f t="shared" si="1448"/>
        <v>0</v>
      </c>
      <c r="N3853" s="184">
        <f t="shared" si="1449"/>
        <v>0</v>
      </c>
      <c r="O3853" s="184">
        <f t="shared" si="1450"/>
        <v>0</v>
      </c>
      <c r="P3853" s="181"/>
      <c r="Q3853" s="199"/>
      <c r="R3853" s="197" t="str">
        <f t="shared" si="1443"/>
        <v/>
      </c>
      <c r="S3853" s="197" t="str">
        <f t="shared" si="1444"/>
        <v/>
      </c>
    </row>
    <row r="3854" spans="1:19" ht="38.25" hidden="1">
      <c r="A3854" s="200">
        <v>97172</v>
      </c>
      <c r="B3854" s="205" t="s">
        <v>230</v>
      </c>
      <c r="C3854" s="127" t="s">
        <v>4184</v>
      </c>
      <c r="D3854" s="121" t="s">
        <v>258</v>
      </c>
      <c r="E3854" s="122">
        <v>31.76</v>
      </c>
      <c r="F3854" s="123">
        <f t="shared" si="1445"/>
        <v>38.29</v>
      </c>
      <c r="G3854" s="206"/>
      <c r="H3854" s="183"/>
      <c r="I3854" s="182">
        <f t="shared" si="1446"/>
        <v>0</v>
      </c>
      <c r="J3854" s="182">
        <f t="shared" si="1447"/>
        <v>0</v>
      </c>
      <c r="K3854" s="179"/>
      <c r="L3854" s="183">
        <f t="shared" si="1448"/>
        <v>0</v>
      </c>
      <c r="M3854" s="183">
        <f t="shared" si="1448"/>
        <v>0</v>
      </c>
      <c r="N3854" s="184">
        <f t="shared" si="1449"/>
        <v>0</v>
      </c>
      <c r="O3854" s="184">
        <f t="shared" si="1450"/>
        <v>0</v>
      </c>
      <c r="P3854" s="181"/>
      <c r="Q3854" s="199"/>
      <c r="R3854" s="197" t="str">
        <f t="shared" si="1443"/>
        <v/>
      </c>
      <c r="S3854" s="197" t="str">
        <f t="shared" si="1444"/>
        <v/>
      </c>
    </row>
    <row r="3855" spans="1:19" ht="25.5" hidden="1">
      <c r="A3855" s="200">
        <v>83724</v>
      </c>
      <c r="B3855" s="205" t="s">
        <v>230</v>
      </c>
      <c r="C3855" s="127" t="s">
        <v>4185</v>
      </c>
      <c r="D3855" s="121" t="s">
        <v>765</v>
      </c>
      <c r="E3855" s="122">
        <v>1.76</v>
      </c>
      <c r="F3855" s="123">
        <f t="shared" si="1445"/>
        <v>2.12</v>
      </c>
      <c r="G3855" s="206"/>
      <c r="H3855" s="183"/>
      <c r="I3855" s="182">
        <f t="shared" si="1446"/>
        <v>0</v>
      </c>
      <c r="J3855" s="182">
        <f t="shared" si="1447"/>
        <v>0</v>
      </c>
      <c r="K3855" s="179"/>
      <c r="L3855" s="183">
        <f t="shared" si="1448"/>
        <v>0</v>
      </c>
      <c r="M3855" s="183">
        <f t="shared" si="1448"/>
        <v>0</v>
      </c>
      <c r="N3855" s="184">
        <f t="shared" si="1449"/>
        <v>0</v>
      </c>
      <c r="O3855" s="184">
        <f t="shared" si="1450"/>
        <v>0</v>
      </c>
      <c r="P3855" s="181"/>
      <c r="Q3855" s="199"/>
      <c r="R3855" s="197" t="str">
        <f t="shared" si="1443"/>
        <v/>
      </c>
      <c r="S3855" s="197" t="str">
        <f t="shared" si="1444"/>
        <v/>
      </c>
    </row>
    <row r="3856" spans="1:19" ht="25.5" hidden="1">
      <c r="A3856" s="200">
        <v>83725</v>
      </c>
      <c r="B3856" s="205" t="s">
        <v>230</v>
      </c>
      <c r="C3856" s="127" t="s">
        <v>4186</v>
      </c>
      <c r="D3856" s="121" t="s">
        <v>765</v>
      </c>
      <c r="E3856" s="122">
        <v>1.1000000000000001</v>
      </c>
      <c r="F3856" s="123">
        <f t="shared" si="1445"/>
        <v>1.33</v>
      </c>
      <c r="G3856" s="206"/>
      <c r="H3856" s="183"/>
      <c r="I3856" s="182">
        <f t="shared" si="1446"/>
        <v>0</v>
      </c>
      <c r="J3856" s="182">
        <f t="shared" si="1447"/>
        <v>0</v>
      </c>
      <c r="K3856" s="179"/>
      <c r="L3856" s="183">
        <f t="shared" si="1448"/>
        <v>0</v>
      </c>
      <c r="M3856" s="183">
        <f t="shared" si="1448"/>
        <v>0</v>
      </c>
      <c r="N3856" s="184">
        <f t="shared" si="1449"/>
        <v>0</v>
      </c>
      <c r="O3856" s="184">
        <f t="shared" si="1450"/>
        <v>0</v>
      </c>
      <c r="P3856" s="181"/>
      <c r="Q3856" s="199"/>
      <c r="R3856" s="197" t="str">
        <f t="shared" si="1443"/>
        <v/>
      </c>
      <c r="S3856" s="197" t="str">
        <f t="shared" si="1444"/>
        <v/>
      </c>
    </row>
    <row r="3857" spans="1:19" ht="25.5" hidden="1">
      <c r="A3857" s="200">
        <v>83726</v>
      </c>
      <c r="B3857" s="205" t="s">
        <v>230</v>
      </c>
      <c r="C3857" s="127" t="s">
        <v>4187</v>
      </c>
      <c r="D3857" s="121" t="s">
        <v>765</v>
      </c>
      <c r="E3857" s="122">
        <v>0.82</v>
      </c>
      <c r="F3857" s="123">
        <f t="shared" si="1445"/>
        <v>0.99</v>
      </c>
      <c r="G3857" s="206"/>
      <c r="H3857" s="183"/>
      <c r="I3857" s="182">
        <f t="shared" si="1446"/>
        <v>0</v>
      </c>
      <c r="J3857" s="182">
        <f t="shared" si="1447"/>
        <v>0</v>
      </c>
      <c r="K3857" s="179"/>
      <c r="L3857" s="183">
        <f t="shared" si="1448"/>
        <v>0</v>
      </c>
      <c r="M3857" s="183">
        <f t="shared" si="1448"/>
        <v>0</v>
      </c>
      <c r="N3857" s="184">
        <f t="shared" si="1449"/>
        <v>0</v>
      </c>
      <c r="O3857" s="184">
        <f t="shared" si="1450"/>
        <v>0</v>
      </c>
      <c r="P3857" s="181"/>
      <c r="Q3857" s="199"/>
      <c r="R3857" s="197" t="str">
        <f t="shared" si="1443"/>
        <v/>
      </c>
      <c r="S3857" s="197" t="str">
        <f t="shared" si="1444"/>
        <v/>
      </c>
    </row>
    <row r="3858" spans="1:19" hidden="1">
      <c r="A3858" s="200" t="s">
        <v>4188</v>
      </c>
      <c r="B3858" s="205"/>
      <c r="C3858" s="127" t="s">
        <v>4189</v>
      </c>
      <c r="D3858" s="121"/>
      <c r="E3858" s="122"/>
      <c r="F3858" s="123"/>
      <c r="G3858" s="253"/>
      <c r="H3858" s="253"/>
      <c r="I3858" s="254"/>
      <c r="J3858" s="255"/>
      <c r="K3858" s="179"/>
      <c r="L3858" s="253"/>
      <c r="M3858" s="253"/>
      <c r="N3858" s="254"/>
      <c r="O3858" s="255"/>
      <c r="P3858" s="181"/>
      <c r="Q3858" s="198" t="str">
        <f>IF(OR(SUM(J3859:J3881)&gt;0,SUM(O3859:O3881)&gt;0),"xx","")</f>
        <v/>
      </c>
      <c r="R3858" s="197" t="str">
        <f t="shared" si="1443"/>
        <v/>
      </c>
      <c r="S3858" s="197" t="str">
        <f t="shared" si="1444"/>
        <v/>
      </c>
    </row>
    <row r="3859" spans="1:19" ht="38.25" hidden="1">
      <c r="A3859" s="200">
        <v>97173</v>
      </c>
      <c r="B3859" s="205" t="s">
        <v>230</v>
      </c>
      <c r="C3859" s="127" t="s">
        <v>4190</v>
      </c>
      <c r="D3859" s="121" t="s">
        <v>258</v>
      </c>
      <c r="E3859" s="122">
        <v>27.5</v>
      </c>
      <c r="F3859" s="123">
        <f t="shared" ref="F3859:F3881" si="1451">IF(E3859=0,0,ROUND(E3859*(1+E$10)*(1-E$11),2))</f>
        <v>33.15</v>
      </c>
      <c r="G3859" s="206"/>
      <c r="H3859" s="183"/>
      <c r="I3859" s="182">
        <f t="shared" ref="I3859:I3881" si="1452">IF(ISBLANK(E3859),0,ROUND(F3859*G3859,2))</f>
        <v>0</v>
      </c>
      <c r="J3859" s="182">
        <f t="shared" ref="J3859:J3881" si="1453">IF(ISBLANK(G3859),0,ROUND(G3859*H3859,2))</f>
        <v>0</v>
      </c>
      <c r="K3859" s="179"/>
      <c r="L3859" s="183">
        <f t="shared" ref="L3859:M3881" si="1454">G3859</f>
        <v>0</v>
      </c>
      <c r="M3859" s="183">
        <f t="shared" si="1454"/>
        <v>0</v>
      </c>
      <c r="N3859" s="184">
        <f t="shared" ref="N3859:N3881" si="1455">IF(ISBLANK(E3859),0,ROUND(F3859*L3859,2))</f>
        <v>0</v>
      </c>
      <c r="O3859" s="184">
        <f t="shared" ref="O3859:O3881" si="1456">IF(ISBLANK(L3859),0,ROUND(L3859*M3859,2))</f>
        <v>0</v>
      </c>
      <c r="P3859" s="181"/>
      <c r="Q3859" s="199"/>
      <c r="R3859" s="197" t="str">
        <f t="shared" si="1443"/>
        <v/>
      </c>
      <c r="S3859" s="197" t="str">
        <f t="shared" si="1444"/>
        <v/>
      </c>
    </row>
    <row r="3860" spans="1:19" ht="38.25" hidden="1">
      <c r="A3860" s="200">
        <v>97174</v>
      </c>
      <c r="B3860" s="205" t="s">
        <v>230</v>
      </c>
      <c r="C3860" s="127" t="s">
        <v>4191</v>
      </c>
      <c r="D3860" s="121" t="s">
        <v>258</v>
      </c>
      <c r="E3860" s="122">
        <v>31.79</v>
      </c>
      <c r="F3860" s="123">
        <f t="shared" si="1451"/>
        <v>38.33</v>
      </c>
      <c r="G3860" s="206"/>
      <c r="H3860" s="183"/>
      <c r="I3860" s="182">
        <f t="shared" si="1452"/>
        <v>0</v>
      </c>
      <c r="J3860" s="182">
        <f t="shared" si="1453"/>
        <v>0</v>
      </c>
      <c r="K3860" s="179"/>
      <c r="L3860" s="183">
        <f t="shared" si="1454"/>
        <v>0</v>
      </c>
      <c r="M3860" s="183">
        <f t="shared" si="1454"/>
        <v>0</v>
      </c>
      <c r="N3860" s="184">
        <f t="shared" si="1455"/>
        <v>0</v>
      </c>
      <c r="O3860" s="184">
        <f t="shared" si="1456"/>
        <v>0</v>
      </c>
      <c r="P3860" s="181"/>
      <c r="Q3860" s="199"/>
      <c r="R3860" s="197" t="str">
        <f t="shared" si="1443"/>
        <v/>
      </c>
      <c r="S3860" s="197" t="str">
        <f t="shared" si="1444"/>
        <v/>
      </c>
    </row>
    <row r="3861" spans="1:19" ht="38.25" hidden="1">
      <c r="A3861" s="200">
        <v>97175</v>
      </c>
      <c r="B3861" s="205" t="s">
        <v>230</v>
      </c>
      <c r="C3861" s="127" t="s">
        <v>4192</v>
      </c>
      <c r="D3861" s="121" t="s">
        <v>258</v>
      </c>
      <c r="E3861" s="122">
        <v>36.08</v>
      </c>
      <c r="F3861" s="123">
        <f t="shared" si="1451"/>
        <v>43.5</v>
      </c>
      <c r="G3861" s="206"/>
      <c r="H3861" s="183"/>
      <c r="I3861" s="182">
        <f t="shared" si="1452"/>
        <v>0</v>
      </c>
      <c r="J3861" s="182">
        <f t="shared" si="1453"/>
        <v>0</v>
      </c>
      <c r="K3861" s="179"/>
      <c r="L3861" s="183">
        <f t="shared" si="1454"/>
        <v>0</v>
      </c>
      <c r="M3861" s="183">
        <f t="shared" si="1454"/>
        <v>0</v>
      </c>
      <c r="N3861" s="184">
        <f t="shared" si="1455"/>
        <v>0</v>
      </c>
      <c r="O3861" s="184">
        <f t="shared" si="1456"/>
        <v>0</v>
      </c>
      <c r="P3861" s="181"/>
      <c r="Q3861" s="199"/>
      <c r="R3861" s="197" t="str">
        <f t="shared" si="1443"/>
        <v/>
      </c>
      <c r="S3861" s="197" t="str">
        <f t="shared" si="1444"/>
        <v/>
      </c>
    </row>
    <row r="3862" spans="1:19" ht="38.25" hidden="1">
      <c r="A3862" s="200">
        <v>97176</v>
      </c>
      <c r="B3862" s="205" t="s">
        <v>230</v>
      </c>
      <c r="C3862" s="127" t="s">
        <v>4193</v>
      </c>
      <c r="D3862" s="121" t="s">
        <v>258</v>
      </c>
      <c r="E3862" s="122">
        <v>40.380000000000003</v>
      </c>
      <c r="F3862" s="123">
        <f t="shared" si="1451"/>
        <v>48.68</v>
      </c>
      <c r="G3862" s="206"/>
      <c r="H3862" s="183"/>
      <c r="I3862" s="182">
        <f t="shared" si="1452"/>
        <v>0</v>
      </c>
      <c r="J3862" s="182">
        <f t="shared" si="1453"/>
        <v>0</v>
      </c>
      <c r="K3862" s="179"/>
      <c r="L3862" s="183">
        <f t="shared" si="1454"/>
        <v>0</v>
      </c>
      <c r="M3862" s="183">
        <f t="shared" si="1454"/>
        <v>0</v>
      </c>
      <c r="N3862" s="184">
        <f t="shared" si="1455"/>
        <v>0</v>
      </c>
      <c r="O3862" s="184">
        <f t="shared" si="1456"/>
        <v>0</v>
      </c>
      <c r="P3862" s="181"/>
      <c r="Q3862" s="199"/>
      <c r="R3862" s="197" t="str">
        <f t="shared" si="1443"/>
        <v/>
      </c>
      <c r="S3862" s="197" t="str">
        <f t="shared" si="1444"/>
        <v/>
      </c>
    </row>
    <row r="3863" spans="1:19" ht="38.25" hidden="1">
      <c r="A3863" s="200">
        <v>97177</v>
      </c>
      <c r="B3863" s="205" t="s">
        <v>230</v>
      </c>
      <c r="C3863" s="127" t="s">
        <v>4194</v>
      </c>
      <c r="D3863" s="121" t="s">
        <v>258</v>
      </c>
      <c r="E3863" s="122">
        <v>49</v>
      </c>
      <c r="F3863" s="123">
        <f t="shared" si="1451"/>
        <v>59.07</v>
      </c>
      <c r="G3863" s="206"/>
      <c r="H3863" s="183"/>
      <c r="I3863" s="182">
        <f t="shared" si="1452"/>
        <v>0</v>
      </c>
      <c r="J3863" s="182">
        <f t="shared" si="1453"/>
        <v>0</v>
      </c>
      <c r="K3863" s="179"/>
      <c r="L3863" s="183">
        <f t="shared" si="1454"/>
        <v>0</v>
      </c>
      <c r="M3863" s="183">
        <f t="shared" si="1454"/>
        <v>0</v>
      </c>
      <c r="N3863" s="184">
        <f t="shared" si="1455"/>
        <v>0</v>
      </c>
      <c r="O3863" s="184">
        <f t="shared" si="1456"/>
        <v>0</v>
      </c>
      <c r="P3863" s="181"/>
      <c r="Q3863" s="199"/>
      <c r="R3863" s="197" t="str">
        <f t="shared" si="1443"/>
        <v/>
      </c>
      <c r="S3863" s="197" t="str">
        <f t="shared" si="1444"/>
        <v/>
      </c>
    </row>
    <row r="3864" spans="1:19" ht="38.25" hidden="1">
      <c r="A3864" s="200">
        <v>97178</v>
      </c>
      <c r="B3864" s="205" t="s">
        <v>230</v>
      </c>
      <c r="C3864" s="127" t="s">
        <v>4195</v>
      </c>
      <c r="D3864" s="121" t="s">
        <v>258</v>
      </c>
      <c r="E3864" s="122">
        <v>57.58</v>
      </c>
      <c r="F3864" s="123">
        <f t="shared" si="1451"/>
        <v>69.42</v>
      </c>
      <c r="G3864" s="206"/>
      <c r="H3864" s="183"/>
      <c r="I3864" s="182">
        <f t="shared" si="1452"/>
        <v>0</v>
      </c>
      <c r="J3864" s="182">
        <f t="shared" si="1453"/>
        <v>0</v>
      </c>
      <c r="K3864" s="179"/>
      <c r="L3864" s="183">
        <f t="shared" si="1454"/>
        <v>0</v>
      </c>
      <c r="M3864" s="183">
        <f t="shared" si="1454"/>
        <v>0</v>
      </c>
      <c r="N3864" s="184">
        <f t="shared" si="1455"/>
        <v>0</v>
      </c>
      <c r="O3864" s="184">
        <f t="shared" si="1456"/>
        <v>0</v>
      </c>
      <c r="P3864" s="181"/>
      <c r="Q3864" s="199"/>
      <c r="R3864" s="197" t="str">
        <f t="shared" si="1443"/>
        <v/>
      </c>
      <c r="S3864" s="197" t="str">
        <f t="shared" si="1444"/>
        <v/>
      </c>
    </row>
    <row r="3865" spans="1:19" ht="38.25" hidden="1">
      <c r="A3865" s="200">
        <v>97179</v>
      </c>
      <c r="B3865" s="205" t="s">
        <v>230</v>
      </c>
      <c r="C3865" s="127" t="s">
        <v>4196</v>
      </c>
      <c r="D3865" s="121" t="s">
        <v>258</v>
      </c>
      <c r="E3865" s="122">
        <v>66.17</v>
      </c>
      <c r="F3865" s="123">
        <f t="shared" si="1451"/>
        <v>79.77</v>
      </c>
      <c r="G3865" s="206"/>
      <c r="H3865" s="183"/>
      <c r="I3865" s="182">
        <f t="shared" si="1452"/>
        <v>0</v>
      </c>
      <c r="J3865" s="182">
        <f t="shared" si="1453"/>
        <v>0</v>
      </c>
      <c r="K3865" s="179"/>
      <c r="L3865" s="183">
        <f t="shared" si="1454"/>
        <v>0</v>
      </c>
      <c r="M3865" s="183">
        <f t="shared" si="1454"/>
        <v>0</v>
      </c>
      <c r="N3865" s="184">
        <f t="shared" si="1455"/>
        <v>0</v>
      </c>
      <c r="O3865" s="184">
        <f t="shared" si="1456"/>
        <v>0</v>
      </c>
      <c r="P3865" s="181"/>
      <c r="Q3865" s="199"/>
      <c r="R3865" s="197" t="str">
        <f t="shared" si="1443"/>
        <v/>
      </c>
      <c r="S3865" s="197" t="str">
        <f t="shared" si="1444"/>
        <v/>
      </c>
    </row>
    <row r="3866" spans="1:19" ht="38.25" hidden="1">
      <c r="A3866" s="200">
        <v>97180</v>
      </c>
      <c r="B3866" s="205" t="s">
        <v>230</v>
      </c>
      <c r="C3866" s="127" t="s">
        <v>4197</v>
      </c>
      <c r="D3866" s="121" t="s">
        <v>258</v>
      </c>
      <c r="E3866" s="122">
        <v>74.78</v>
      </c>
      <c r="F3866" s="123">
        <f t="shared" si="1451"/>
        <v>90.15</v>
      </c>
      <c r="G3866" s="206"/>
      <c r="H3866" s="183"/>
      <c r="I3866" s="182">
        <f t="shared" si="1452"/>
        <v>0</v>
      </c>
      <c r="J3866" s="182">
        <f t="shared" si="1453"/>
        <v>0</v>
      </c>
      <c r="K3866" s="179"/>
      <c r="L3866" s="183">
        <f t="shared" si="1454"/>
        <v>0</v>
      </c>
      <c r="M3866" s="183">
        <f t="shared" si="1454"/>
        <v>0</v>
      </c>
      <c r="N3866" s="184">
        <f t="shared" si="1455"/>
        <v>0</v>
      </c>
      <c r="O3866" s="184">
        <f t="shared" si="1456"/>
        <v>0</v>
      </c>
      <c r="P3866" s="181"/>
      <c r="Q3866" s="199"/>
      <c r="R3866" s="197" t="str">
        <f t="shared" si="1443"/>
        <v/>
      </c>
      <c r="S3866" s="197" t="str">
        <f t="shared" si="1444"/>
        <v/>
      </c>
    </row>
    <row r="3867" spans="1:19" ht="38.25" hidden="1">
      <c r="A3867" s="200">
        <v>97181</v>
      </c>
      <c r="B3867" s="205" t="s">
        <v>230</v>
      </c>
      <c r="C3867" s="127" t="s">
        <v>4198</v>
      </c>
      <c r="D3867" s="121" t="s">
        <v>258</v>
      </c>
      <c r="E3867" s="122">
        <v>85.79</v>
      </c>
      <c r="F3867" s="123">
        <f t="shared" si="1451"/>
        <v>103.43</v>
      </c>
      <c r="G3867" s="206"/>
      <c r="H3867" s="183"/>
      <c r="I3867" s="182">
        <f t="shared" si="1452"/>
        <v>0</v>
      </c>
      <c r="J3867" s="182">
        <f t="shared" si="1453"/>
        <v>0</v>
      </c>
      <c r="K3867" s="179"/>
      <c r="L3867" s="183">
        <f t="shared" si="1454"/>
        <v>0</v>
      </c>
      <c r="M3867" s="183">
        <f t="shared" si="1454"/>
        <v>0</v>
      </c>
      <c r="N3867" s="184">
        <f t="shared" si="1455"/>
        <v>0</v>
      </c>
      <c r="O3867" s="184">
        <f t="shared" si="1456"/>
        <v>0</v>
      </c>
      <c r="P3867" s="181"/>
      <c r="Q3867" s="199"/>
      <c r="R3867" s="197" t="str">
        <f t="shared" si="1443"/>
        <v/>
      </c>
      <c r="S3867" s="197" t="str">
        <f t="shared" si="1444"/>
        <v/>
      </c>
    </row>
    <row r="3868" spans="1:19" ht="38.25" hidden="1">
      <c r="A3868" s="200">
        <v>97182</v>
      </c>
      <c r="B3868" s="205" t="s">
        <v>230</v>
      </c>
      <c r="C3868" s="127" t="s">
        <v>4199</v>
      </c>
      <c r="D3868" s="121" t="s">
        <v>258</v>
      </c>
      <c r="E3868" s="122">
        <v>94.64</v>
      </c>
      <c r="F3868" s="123">
        <f t="shared" si="1451"/>
        <v>114.1</v>
      </c>
      <c r="G3868" s="206"/>
      <c r="H3868" s="183"/>
      <c r="I3868" s="182">
        <f t="shared" si="1452"/>
        <v>0</v>
      </c>
      <c r="J3868" s="182">
        <f t="shared" si="1453"/>
        <v>0</v>
      </c>
      <c r="K3868" s="179"/>
      <c r="L3868" s="183">
        <f t="shared" si="1454"/>
        <v>0</v>
      </c>
      <c r="M3868" s="183">
        <f t="shared" si="1454"/>
        <v>0</v>
      </c>
      <c r="N3868" s="184">
        <f t="shared" si="1455"/>
        <v>0</v>
      </c>
      <c r="O3868" s="184">
        <f t="shared" si="1456"/>
        <v>0</v>
      </c>
      <c r="P3868" s="181"/>
      <c r="Q3868" s="199"/>
      <c r="R3868" s="197" t="str">
        <f t="shared" si="1443"/>
        <v/>
      </c>
      <c r="S3868" s="197" t="str">
        <f t="shared" si="1444"/>
        <v/>
      </c>
    </row>
    <row r="3869" spans="1:19" ht="38.25" hidden="1">
      <c r="A3869" s="200">
        <v>97183</v>
      </c>
      <c r="B3869" s="205" t="s">
        <v>230</v>
      </c>
      <c r="C3869" s="127" t="s">
        <v>4200</v>
      </c>
      <c r="D3869" s="121" t="s">
        <v>258</v>
      </c>
      <c r="E3869" s="122">
        <v>22.88</v>
      </c>
      <c r="F3869" s="123">
        <f t="shared" si="1451"/>
        <v>27.58</v>
      </c>
      <c r="G3869" s="206"/>
      <c r="H3869" s="183"/>
      <c r="I3869" s="182">
        <f t="shared" si="1452"/>
        <v>0</v>
      </c>
      <c r="J3869" s="182">
        <f t="shared" si="1453"/>
        <v>0</v>
      </c>
      <c r="K3869" s="179"/>
      <c r="L3869" s="183">
        <f t="shared" si="1454"/>
        <v>0</v>
      </c>
      <c r="M3869" s="183">
        <f t="shared" si="1454"/>
        <v>0</v>
      </c>
      <c r="N3869" s="184">
        <f t="shared" si="1455"/>
        <v>0</v>
      </c>
      <c r="O3869" s="184">
        <f t="shared" si="1456"/>
        <v>0</v>
      </c>
      <c r="P3869" s="181"/>
      <c r="Q3869" s="199"/>
      <c r="R3869" s="197" t="str">
        <f t="shared" si="1443"/>
        <v/>
      </c>
      <c r="S3869" s="197" t="str">
        <f t="shared" si="1444"/>
        <v/>
      </c>
    </row>
    <row r="3870" spans="1:19" ht="38.25" hidden="1">
      <c r="A3870" s="200">
        <v>97184</v>
      </c>
      <c r="B3870" s="205" t="s">
        <v>230</v>
      </c>
      <c r="C3870" s="127" t="s">
        <v>4201</v>
      </c>
      <c r="D3870" s="121" t="s">
        <v>258</v>
      </c>
      <c r="E3870" s="122">
        <v>26.51</v>
      </c>
      <c r="F3870" s="123">
        <f t="shared" si="1451"/>
        <v>31.96</v>
      </c>
      <c r="G3870" s="206"/>
      <c r="H3870" s="183"/>
      <c r="I3870" s="182">
        <f t="shared" si="1452"/>
        <v>0</v>
      </c>
      <c r="J3870" s="182">
        <f t="shared" si="1453"/>
        <v>0</v>
      </c>
      <c r="K3870" s="179"/>
      <c r="L3870" s="183">
        <f t="shared" si="1454"/>
        <v>0</v>
      </c>
      <c r="M3870" s="183">
        <f t="shared" si="1454"/>
        <v>0</v>
      </c>
      <c r="N3870" s="184">
        <f t="shared" si="1455"/>
        <v>0</v>
      </c>
      <c r="O3870" s="184">
        <f t="shared" si="1456"/>
        <v>0</v>
      </c>
      <c r="P3870" s="181"/>
      <c r="Q3870" s="199"/>
      <c r="R3870" s="197" t="str">
        <f t="shared" si="1443"/>
        <v/>
      </c>
      <c r="S3870" s="197" t="str">
        <f t="shared" si="1444"/>
        <v/>
      </c>
    </row>
    <row r="3871" spans="1:19" ht="38.25" hidden="1">
      <c r="A3871" s="200">
        <v>97185</v>
      </c>
      <c r="B3871" s="205" t="s">
        <v>230</v>
      </c>
      <c r="C3871" s="127" t="s">
        <v>4202</v>
      </c>
      <c r="D3871" s="121" t="s">
        <v>258</v>
      </c>
      <c r="E3871" s="122">
        <v>30.15</v>
      </c>
      <c r="F3871" s="123">
        <f t="shared" si="1451"/>
        <v>36.35</v>
      </c>
      <c r="G3871" s="206"/>
      <c r="H3871" s="183"/>
      <c r="I3871" s="182">
        <f t="shared" si="1452"/>
        <v>0</v>
      </c>
      <c r="J3871" s="182">
        <f t="shared" si="1453"/>
        <v>0</v>
      </c>
      <c r="K3871" s="179"/>
      <c r="L3871" s="183">
        <f t="shared" si="1454"/>
        <v>0</v>
      </c>
      <c r="M3871" s="183">
        <f t="shared" si="1454"/>
        <v>0</v>
      </c>
      <c r="N3871" s="184">
        <f t="shared" si="1455"/>
        <v>0</v>
      </c>
      <c r="O3871" s="184">
        <f t="shared" si="1456"/>
        <v>0</v>
      </c>
      <c r="P3871" s="181"/>
      <c r="Q3871" s="199"/>
      <c r="R3871" s="197" t="str">
        <f t="shared" si="1443"/>
        <v/>
      </c>
      <c r="S3871" s="197" t="str">
        <f t="shared" si="1444"/>
        <v/>
      </c>
    </row>
    <row r="3872" spans="1:19" ht="38.25" hidden="1">
      <c r="A3872" s="200">
        <v>97186</v>
      </c>
      <c r="B3872" s="205" t="s">
        <v>230</v>
      </c>
      <c r="C3872" s="127" t="s">
        <v>4203</v>
      </c>
      <c r="D3872" s="121" t="s">
        <v>258</v>
      </c>
      <c r="E3872" s="122">
        <v>33.79</v>
      </c>
      <c r="F3872" s="123">
        <f t="shared" si="1451"/>
        <v>40.74</v>
      </c>
      <c r="G3872" s="206"/>
      <c r="H3872" s="183"/>
      <c r="I3872" s="182">
        <f t="shared" si="1452"/>
        <v>0</v>
      </c>
      <c r="J3872" s="182">
        <f t="shared" si="1453"/>
        <v>0</v>
      </c>
      <c r="K3872" s="179"/>
      <c r="L3872" s="183">
        <f t="shared" si="1454"/>
        <v>0</v>
      </c>
      <c r="M3872" s="183">
        <f t="shared" si="1454"/>
        <v>0</v>
      </c>
      <c r="N3872" s="184">
        <f t="shared" si="1455"/>
        <v>0</v>
      </c>
      <c r="O3872" s="184">
        <f t="shared" si="1456"/>
        <v>0</v>
      </c>
      <c r="P3872" s="181"/>
      <c r="Q3872" s="199"/>
      <c r="R3872" s="197" t="str">
        <f t="shared" si="1443"/>
        <v/>
      </c>
      <c r="S3872" s="197" t="str">
        <f t="shared" si="1444"/>
        <v/>
      </c>
    </row>
    <row r="3873" spans="1:19" ht="38.25" hidden="1">
      <c r="A3873" s="200">
        <v>97187</v>
      </c>
      <c r="B3873" s="205" t="s">
        <v>230</v>
      </c>
      <c r="C3873" s="127" t="s">
        <v>4204</v>
      </c>
      <c r="D3873" s="121" t="s">
        <v>258</v>
      </c>
      <c r="E3873" s="122">
        <v>41.09</v>
      </c>
      <c r="F3873" s="123">
        <f t="shared" si="1451"/>
        <v>49.54</v>
      </c>
      <c r="G3873" s="206"/>
      <c r="H3873" s="183"/>
      <c r="I3873" s="182">
        <f t="shared" si="1452"/>
        <v>0</v>
      </c>
      <c r="J3873" s="182">
        <f t="shared" si="1453"/>
        <v>0</v>
      </c>
      <c r="K3873" s="179"/>
      <c r="L3873" s="183">
        <f t="shared" si="1454"/>
        <v>0</v>
      </c>
      <c r="M3873" s="183">
        <f t="shared" si="1454"/>
        <v>0</v>
      </c>
      <c r="N3873" s="184">
        <f t="shared" si="1455"/>
        <v>0</v>
      </c>
      <c r="O3873" s="184">
        <f t="shared" si="1456"/>
        <v>0</v>
      </c>
      <c r="P3873" s="181"/>
      <c r="Q3873" s="199"/>
      <c r="R3873" s="197" t="str">
        <f t="shared" si="1443"/>
        <v/>
      </c>
      <c r="S3873" s="197" t="str">
        <f t="shared" si="1444"/>
        <v/>
      </c>
    </row>
    <row r="3874" spans="1:19" ht="38.25" hidden="1">
      <c r="A3874" s="200">
        <v>97188</v>
      </c>
      <c r="B3874" s="205" t="s">
        <v>230</v>
      </c>
      <c r="C3874" s="127" t="s">
        <v>4205</v>
      </c>
      <c r="D3874" s="121" t="s">
        <v>258</v>
      </c>
      <c r="E3874" s="122">
        <v>48.36</v>
      </c>
      <c r="F3874" s="123">
        <f t="shared" si="1451"/>
        <v>58.3</v>
      </c>
      <c r="G3874" s="206"/>
      <c r="H3874" s="183"/>
      <c r="I3874" s="182">
        <f t="shared" si="1452"/>
        <v>0</v>
      </c>
      <c r="J3874" s="182">
        <f t="shared" si="1453"/>
        <v>0</v>
      </c>
      <c r="K3874" s="179"/>
      <c r="L3874" s="183">
        <f t="shared" si="1454"/>
        <v>0</v>
      </c>
      <c r="M3874" s="183">
        <f t="shared" si="1454"/>
        <v>0</v>
      </c>
      <c r="N3874" s="184">
        <f t="shared" si="1455"/>
        <v>0</v>
      </c>
      <c r="O3874" s="184">
        <f t="shared" si="1456"/>
        <v>0</v>
      </c>
      <c r="P3874" s="181"/>
      <c r="Q3874" s="199"/>
      <c r="R3874" s="197" t="str">
        <f t="shared" si="1443"/>
        <v/>
      </c>
      <c r="S3874" s="197" t="str">
        <f t="shared" si="1444"/>
        <v/>
      </c>
    </row>
    <row r="3875" spans="1:19" ht="38.25" hidden="1">
      <c r="A3875" s="200">
        <v>97189</v>
      </c>
      <c r="B3875" s="205" t="s">
        <v>230</v>
      </c>
      <c r="C3875" s="127" t="s">
        <v>4206</v>
      </c>
      <c r="D3875" s="121" t="s">
        <v>258</v>
      </c>
      <c r="E3875" s="122">
        <v>55.66</v>
      </c>
      <c r="F3875" s="123">
        <f t="shared" si="1451"/>
        <v>67.099999999999994</v>
      </c>
      <c r="G3875" s="206"/>
      <c r="H3875" s="183"/>
      <c r="I3875" s="182">
        <f t="shared" si="1452"/>
        <v>0</v>
      </c>
      <c r="J3875" s="182">
        <f t="shared" si="1453"/>
        <v>0</v>
      </c>
      <c r="K3875" s="179"/>
      <c r="L3875" s="183">
        <f t="shared" si="1454"/>
        <v>0</v>
      </c>
      <c r="M3875" s="183">
        <f t="shared" si="1454"/>
        <v>0</v>
      </c>
      <c r="N3875" s="184">
        <f t="shared" si="1455"/>
        <v>0</v>
      </c>
      <c r="O3875" s="184">
        <f t="shared" si="1456"/>
        <v>0</v>
      </c>
      <c r="P3875" s="181"/>
      <c r="Q3875" s="199"/>
      <c r="R3875" s="197" t="str">
        <f t="shared" si="1443"/>
        <v/>
      </c>
      <c r="S3875" s="197" t="str">
        <f t="shared" si="1444"/>
        <v/>
      </c>
    </row>
    <row r="3876" spans="1:19" ht="38.25" hidden="1">
      <c r="A3876" s="200">
        <v>97190</v>
      </c>
      <c r="B3876" s="205" t="s">
        <v>230</v>
      </c>
      <c r="C3876" s="127" t="s">
        <v>4207</v>
      </c>
      <c r="D3876" s="121" t="s">
        <v>258</v>
      </c>
      <c r="E3876" s="122">
        <v>62.95</v>
      </c>
      <c r="F3876" s="123">
        <f t="shared" si="1451"/>
        <v>75.89</v>
      </c>
      <c r="G3876" s="206"/>
      <c r="H3876" s="183"/>
      <c r="I3876" s="182">
        <f t="shared" si="1452"/>
        <v>0</v>
      </c>
      <c r="J3876" s="182">
        <f t="shared" si="1453"/>
        <v>0</v>
      </c>
      <c r="K3876" s="179"/>
      <c r="L3876" s="183">
        <f t="shared" si="1454"/>
        <v>0</v>
      </c>
      <c r="M3876" s="183">
        <f t="shared" si="1454"/>
        <v>0</v>
      </c>
      <c r="N3876" s="184">
        <f t="shared" si="1455"/>
        <v>0</v>
      </c>
      <c r="O3876" s="184">
        <f t="shared" si="1456"/>
        <v>0</v>
      </c>
      <c r="P3876" s="181"/>
      <c r="Q3876" s="199"/>
      <c r="R3876" s="197" t="str">
        <f t="shared" si="1443"/>
        <v/>
      </c>
      <c r="S3876" s="197" t="str">
        <f t="shared" si="1444"/>
        <v/>
      </c>
    </row>
    <row r="3877" spans="1:19" ht="38.25" hidden="1">
      <c r="A3877" s="200">
        <v>97191</v>
      </c>
      <c r="B3877" s="205" t="s">
        <v>230</v>
      </c>
      <c r="C3877" s="127" t="s">
        <v>4208</v>
      </c>
      <c r="D3877" s="121" t="s">
        <v>258</v>
      </c>
      <c r="E3877" s="122">
        <v>72.040000000000006</v>
      </c>
      <c r="F3877" s="123">
        <f t="shared" si="1451"/>
        <v>86.85</v>
      </c>
      <c r="G3877" s="206"/>
      <c r="H3877" s="183"/>
      <c r="I3877" s="182">
        <f t="shared" si="1452"/>
        <v>0</v>
      </c>
      <c r="J3877" s="182">
        <f t="shared" si="1453"/>
        <v>0</v>
      </c>
      <c r="K3877" s="179"/>
      <c r="L3877" s="183">
        <f t="shared" si="1454"/>
        <v>0</v>
      </c>
      <c r="M3877" s="183">
        <f t="shared" si="1454"/>
        <v>0</v>
      </c>
      <c r="N3877" s="184">
        <f t="shared" si="1455"/>
        <v>0</v>
      </c>
      <c r="O3877" s="184">
        <f t="shared" si="1456"/>
        <v>0</v>
      </c>
      <c r="P3877" s="181"/>
      <c r="Q3877" s="199"/>
      <c r="R3877" s="197" t="str">
        <f t="shared" si="1443"/>
        <v/>
      </c>
      <c r="S3877" s="197" t="str">
        <f t="shared" si="1444"/>
        <v/>
      </c>
    </row>
    <row r="3878" spans="1:19" ht="38.25" hidden="1">
      <c r="A3878" s="200">
        <v>97192</v>
      </c>
      <c r="B3878" s="205" t="s">
        <v>230</v>
      </c>
      <c r="C3878" s="127" t="s">
        <v>4209</v>
      </c>
      <c r="D3878" s="121" t="s">
        <v>258</v>
      </c>
      <c r="E3878" s="122">
        <v>79.52</v>
      </c>
      <c r="F3878" s="123">
        <f t="shared" si="1451"/>
        <v>95.87</v>
      </c>
      <c r="G3878" s="206"/>
      <c r="H3878" s="183"/>
      <c r="I3878" s="182">
        <f t="shared" si="1452"/>
        <v>0</v>
      </c>
      <c r="J3878" s="182">
        <f t="shared" si="1453"/>
        <v>0</v>
      </c>
      <c r="K3878" s="179"/>
      <c r="L3878" s="183">
        <f t="shared" si="1454"/>
        <v>0</v>
      </c>
      <c r="M3878" s="183">
        <f t="shared" si="1454"/>
        <v>0</v>
      </c>
      <c r="N3878" s="184">
        <f t="shared" si="1455"/>
        <v>0</v>
      </c>
      <c r="O3878" s="184">
        <f t="shared" si="1456"/>
        <v>0</v>
      </c>
      <c r="P3878" s="181"/>
      <c r="Q3878" s="199"/>
      <c r="R3878" s="197" t="str">
        <f t="shared" si="1443"/>
        <v/>
      </c>
      <c r="S3878" s="197" t="str">
        <f t="shared" si="1444"/>
        <v/>
      </c>
    </row>
    <row r="3879" spans="1:19" ht="38.25" hidden="1">
      <c r="A3879" s="200">
        <v>97498</v>
      </c>
      <c r="B3879" s="205" t="s">
        <v>230</v>
      </c>
      <c r="C3879" s="127" t="s">
        <v>4210</v>
      </c>
      <c r="D3879" s="121" t="s">
        <v>258</v>
      </c>
      <c r="E3879" s="122">
        <v>24.11</v>
      </c>
      <c r="F3879" s="123">
        <f t="shared" si="1451"/>
        <v>29.07</v>
      </c>
      <c r="G3879" s="206"/>
      <c r="H3879" s="183"/>
      <c r="I3879" s="182">
        <f t="shared" si="1452"/>
        <v>0</v>
      </c>
      <c r="J3879" s="182">
        <f t="shared" si="1453"/>
        <v>0</v>
      </c>
      <c r="K3879" s="179"/>
      <c r="L3879" s="183">
        <f t="shared" si="1454"/>
        <v>0</v>
      </c>
      <c r="M3879" s="183">
        <f t="shared" si="1454"/>
        <v>0</v>
      </c>
      <c r="N3879" s="184">
        <f t="shared" si="1455"/>
        <v>0</v>
      </c>
      <c r="O3879" s="184">
        <f t="shared" si="1456"/>
        <v>0</v>
      </c>
      <c r="P3879" s="181"/>
      <c r="Q3879" s="199"/>
      <c r="R3879" s="197" t="str">
        <f t="shared" ref="R3879:R3942" si="1457">IF(Q3879="X","x",IF(Q3879="xx","x",IF(O3879&gt;0,"x","")))</f>
        <v/>
      </c>
      <c r="S3879" s="197" t="str">
        <f t="shared" ref="S3879:S3942" si="1458">IF(Q3879="X","x",IF(Q3879="xx","x",IF(OR(J3879&gt;0,O3879&gt;0),"x","")))</f>
        <v/>
      </c>
    </row>
    <row r="3880" spans="1:19" ht="38.25" hidden="1">
      <c r="A3880" s="200">
        <v>97535</v>
      </c>
      <c r="B3880" s="205" t="s">
        <v>230</v>
      </c>
      <c r="C3880" s="127" t="s">
        <v>4211</v>
      </c>
      <c r="D3880" s="121" t="s">
        <v>258</v>
      </c>
      <c r="E3880" s="122">
        <v>27.89</v>
      </c>
      <c r="F3880" s="123">
        <f t="shared" si="1451"/>
        <v>33.619999999999997</v>
      </c>
      <c r="G3880" s="206"/>
      <c r="H3880" s="183"/>
      <c r="I3880" s="182">
        <f t="shared" si="1452"/>
        <v>0</v>
      </c>
      <c r="J3880" s="182">
        <f t="shared" si="1453"/>
        <v>0</v>
      </c>
      <c r="K3880" s="179"/>
      <c r="L3880" s="183">
        <f t="shared" si="1454"/>
        <v>0</v>
      </c>
      <c r="M3880" s="183">
        <f t="shared" si="1454"/>
        <v>0</v>
      </c>
      <c r="N3880" s="184">
        <f t="shared" si="1455"/>
        <v>0</v>
      </c>
      <c r="O3880" s="184">
        <f t="shared" si="1456"/>
        <v>0</v>
      </c>
      <c r="P3880" s="181"/>
      <c r="Q3880" s="199"/>
      <c r="R3880" s="197" t="str">
        <f t="shared" si="1457"/>
        <v/>
      </c>
      <c r="S3880" s="197" t="str">
        <f t="shared" si="1458"/>
        <v/>
      </c>
    </row>
    <row r="3881" spans="1:19" ht="25.5" hidden="1">
      <c r="A3881" s="200">
        <v>97536</v>
      </c>
      <c r="B3881" s="205" t="s">
        <v>230</v>
      </c>
      <c r="C3881" s="127" t="s">
        <v>4212</v>
      </c>
      <c r="D3881" s="121" t="s">
        <v>258</v>
      </c>
      <c r="E3881" s="122">
        <v>36.58</v>
      </c>
      <c r="F3881" s="123">
        <f t="shared" si="1451"/>
        <v>44.1</v>
      </c>
      <c r="G3881" s="206"/>
      <c r="H3881" s="183"/>
      <c r="I3881" s="182">
        <f t="shared" si="1452"/>
        <v>0</v>
      </c>
      <c r="J3881" s="182">
        <f t="shared" si="1453"/>
        <v>0</v>
      </c>
      <c r="K3881" s="179"/>
      <c r="L3881" s="183">
        <f t="shared" si="1454"/>
        <v>0</v>
      </c>
      <c r="M3881" s="183">
        <f t="shared" si="1454"/>
        <v>0</v>
      </c>
      <c r="N3881" s="184">
        <f t="shared" si="1455"/>
        <v>0</v>
      </c>
      <c r="O3881" s="184">
        <f t="shared" si="1456"/>
        <v>0</v>
      </c>
      <c r="P3881" s="181"/>
      <c r="Q3881" s="199"/>
      <c r="R3881" s="197" t="str">
        <f t="shared" si="1457"/>
        <v/>
      </c>
      <c r="S3881" s="197" t="str">
        <f t="shared" si="1458"/>
        <v/>
      </c>
    </row>
    <row r="3882" spans="1:19" hidden="1">
      <c r="A3882" s="200" t="s">
        <v>4213</v>
      </c>
      <c r="B3882" s="205"/>
      <c r="C3882" s="127" t="s">
        <v>4214</v>
      </c>
      <c r="D3882" s="121"/>
      <c r="E3882" s="122"/>
      <c r="F3882" s="123"/>
      <c r="G3882" s="253"/>
      <c r="H3882" s="253"/>
      <c r="I3882" s="254"/>
      <c r="J3882" s="255"/>
      <c r="K3882" s="179"/>
      <c r="L3882" s="253"/>
      <c r="M3882" s="253"/>
      <c r="N3882" s="254"/>
      <c r="O3882" s="255"/>
      <c r="P3882" s="181"/>
      <c r="Q3882" s="198" t="str">
        <f>IF(OR(SUM(J3882)&gt;0,SUM(O3882)&gt;0),"xx","")</f>
        <v/>
      </c>
      <c r="R3882" s="197" t="str">
        <f t="shared" si="1457"/>
        <v/>
      </c>
      <c r="S3882" s="197" t="str">
        <f t="shared" si="1458"/>
        <v/>
      </c>
    </row>
    <row r="3883" spans="1:19" hidden="1">
      <c r="A3883" s="200" t="s">
        <v>4215</v>
      </c>
      <c r="B3883" s="205"/>
      <c r="C3883" s="127" t="s">
        <v>4216</v>
      </c>
      <c r="D3883" s="121"/>
      <c r="E3883" s="122"/>
      <c r="F3883" s="123"/>
      <c r="G3883" s="253"/>
      <c r="H3883" s="253"/>
      <c r="I3883" s="254"/>
      <c r="J3883" s="255"/>
      <c r="K3883" s="179"/>
      <c r="L3883" s="253"/>
      <c r="M3883" s="253"/>
      <c r="N3883" s="254"/>
      <c r="O3883" s="255"/>
      <c r="P3883" s="181"/>
      <c r="Q3883" s="198" t="str">
        <f>IF(OR(SUM(J3884:J3903)&gt;0,SUM(O3884:O3903)&gt;0),"xx","")</f>
        <v/>
      </c>
      <c r="R3883" s="197" t="str">
        <f t="shared" si="1457"/>
        <v/>
      </c>
      <c r="S3883" s="197" t="str">
        <f t="shared" si="1458"/>
        <v/>
      </c>
    </row>
    <row r="3884" spans="1:19" hidden="1">
      <c r="A3884" s="200" t="s">
        <v>4217</v>
      </c>
      <c r="B3884" s="205" t="s">
        <v>230</v>
      </c>
      <c r="C3884" s="127" t="s">
        <v>4218</v>
      </c>
      <c r="D3884" s="121" t="s">
        <v>274</v>
      </c>
      <c r="E3884" s="122">
        <v>202.42</v>
      </c>
      <c r="F3884" s="123">
        <f t="shared" ref="F3884:F3903" si="1459">IF(E3884=0,0,ROUND(E3884*(1+E$10)*(1-E$11),2))</f>
        <v>244.04</v>
      </c>
      <c r="G3884" s="206"/>
      <c r="H3884" s="183"/>
      <c r="I3884" s="182">
        <f t="shared" ref="I3884:I3903" si="1460">IF(ISBLANK(E3884),0,ROUND(F3884*G3884,2))</f>
        <v>0</v>
      </c>
      <c r="J3884" s="182">
        <f t="shared" ref="J3884:J3903" si="1461">IF(ISBLANK(G3884),0,ROUND(G3884*H3884,2))</f>
        <v>0</v>
      </c>
      <c r="K3884" s="179"/>
      <c r="L3884" s="183">
        <f t="shared" ref="L3884:M3903" si="1462">G3884</f>
        <v>0</v>
      </c>
      <c r="M3884" s="183">
        <f t="shared" si="1462"/>
        <v>0</v>
      </c>
      <c r="N3884" s="184">
        <f t="shared" ref="N3884:N3903" si="1463">IF(ISBLANK(E3884),0,ROUND(F3884*L3884,2))</f>
        <v>0</v>
      </c>
      <c r="O3884" s="184">
        <f t="shared" ref="O3884:O3903" si="1464">IF(ISBLANK(L3884),0,ROUND(L3884*M3884,2))</f>
        <v>0</v>
      </c>
      <c r="P3884" s="181"/>
      <c r="Q3884" s="199"/>
      <c r="R3884" s="197" t="str">
        <f t="shared" si="1457"/>
        <v/>
      </c>
      <c r="S3884" s="197" t="str">
        <f t="shared" si="1458"/>
        <v/>
      </c>
    </row>
    <row r="3885" spans="1:19" hidden="1">
      <c r="A3885" s="200" t="s">
        <v>4219</v>
      </c>
      <c r="B3885" s="205" t="s">
        <v>230</v>
      </c>
      <c r="C3885" s="127" t="s">
        <v>4220</v>
      </c>
      <c r="D3885" s="121" t="s">
        <v>274</v>
      </c>
      <c r="E3885" s="122">
        <v>323.88</v>
      </c>
      <c r="F3885" s="123">
        <f t="shared" si="1459"/>
        <v>390.47</v>
      </c>
      <c r="G3885" s="206"/>
      <c r="H3885" s="183"/>
      <c r="I3885" s="182">
        <f t="shared" si="1460"/>
        <v>0</v>
      </c>
      <c r="J3885" s="182">
        <f t="shared" si="1461"/>
        <v>0</v>
      </c>
      <c r="K3885" s="179"/>
      <c r="L3885" s="183">
        <f t="shared" si="1462"/>
        <v>0</v>
      </c>
      <c r="M3885" s="183">
        <f t="shared" si="1462"/>
        <v>0</v>
      </c>
      <c r="N3885" s="184">
        <f t="shared" si="1463"/>
        <v>0</v>
      </c>
      <c r="O3885" s="184">
        <f t="shared" si="1464"/>
        <v>0</v>
      </c>
      <c r="P3885" s="181"/>
      <c r="Q3885" s="199"/>
      <c r="R3885" s="197" t="str">
        <f t="shared" si="1457"/>
        <v/>
      </c>
      <c r="S3885" s="197" t="str">
        <f t="shared" si="1458"/>
        <v/>
      </c>
    </row>
    <row r="3886" spans="1:19" hidden="1">
      <c r="A3886" s="200" t="s">
        <v>4221</v>
      </c>
      <c r="B3886" s="205" t="s">
        <v>230</v>
      </c>
      <c r="C3886" s="127" t="s">
        <v>4222</v>
      </c>
      <c r="D3886" s="121" t="s">
        <v>274</v>
      </c>
      <c r="E3886" s="122">
        <v>647.76</v>
      </c>
      <c r="F3886" s="123">
        <f t="shared" si="1459"/>
        <v>780.94</v>
      </c>
      <c r="G3886" s="206"/>
      <c r="H3886" s="183"/>
      <c r="I3886" s="182">
        <f t="shared" si="1460"/>
        <v>0</v>
      </c>
      <c r="J3886" s="182">
        <f t="shared" si="1461"/>
        <v>0</v>
      </c>
      <c r="K3886" s="179"/>
      <c r="L3886" s="183">
        <f t="shared" si="1462"/>
        <v>0</v>
      </c>
      <c r="M3886" s="183">
        <f t="shared" si="1462"/>
        <v>0</v>
      </c>
      <c r="N3886" s="184">
        <f t="shared" si="1463"/>
        <v>0</v>
      </c>
      <c r="O3886" s="184">
        <f t="shared" si="1464"/>
        <v>0</v>
      </c>
      <c r="P3886" s="181"/>
      <c r="Q3886" s="199"/>
      <c r="R3886" s="197" t="str">
        <f t="shared" si="1457"/>
        <v/>
      </c>
      <c r="S3886" s="197" t="str">
        <f t="shared" si="1458"/>
        <v/>
      </c>
    </row>
    <row r="3887" spans="1:19" hidden="1">
      <c r="A3887" s="200" t="s">
        <v>4223</v>
      </c>
      <c r="B3887" s="205" t="s">
        <v>230</v>
      </c>
      <c r="C3887" s="127" t="s">
        <v>4224</v>
      </c>
      <c r="D3887" s="121" t="s">
        <v>274</v>
      </c>
      <c r="E3887" s="122">
        <v>971.64</v>
      </c>
      <c r="F3887" s="123">
        <f t="shared" si="1459"/>
        <v>1171.4100000000001</v>
      </c>
      <c r="G3887" s="206"/>
      <c r="H3887" s="183"/>
      <c r="I3887" s="182">
        <f t="shared" si="1460"/>
        <v>0</v>
      </c>
      <c r="J3887" s="182">
        <f t="shared" si="1461"/>
        <v>0</v>
      </c>
      <c r="K3887" s="179"/>
      <c r="L3887" s="183">
        <f t="shared" si="1462"/>
        <v>0</v>
      </c>
      <c r="M3887" s="183">
        <f t="shared" si="1462"/>
        <v>0</v>
      </c>
      <c r="N3887" s="184">
        <f t="shared" si="1463"/>
        <v>0</v>
      </c>
      <c r="O3887" s="184">
        <f t="shared" si="1464"/>
        <v>0</v>
      </c>
      <c r="P3887" s="181"/>
      <c r="Q3887" s="199"/>
      <c r="R3887" s="197" t="str">
        <f t="shared" si="1457"/>
        <v/>
      </c>
      <c r="S3887" s="197" t="str">
        <f t="shared" si="1458"/>
        <v/>
      </c>
    </row>
    <row r="3888" spans="1:19" hidden="1">
      <c r="A3888" s="200" t="s">
        <v>4225</v>
      </c>
      <c r="B3888" s="205" t="s">
        <v>230</v>
      </c>
      <c r="C3888" s="127" t="s">
        <v>4226</v>
      </c>
      <c r="D3888" s="121" t="s">
        <v>274</v>
      </c>
      <c r="E3888" s="122">
        <v>1315.25</v>
      </c>
      <c r="F3888" s="123">
        <f t="shared" si="1459"/>
        <v>1585.67</v>
      </c>
      <c r="G3888" s="206"/>
      <c r="H3888" s="183"/>
      <c r="I3888" s="182">
        <f t="shared" si="1460"/>
        <v>0</v>
      </c>
      <c r="J3888" s="182">
        <f t="shared" si="1461"/>
        <v>0</v>
      </c>
      <c r="K3888" s="179"/>
      <c r="L3888" s="183">
        <f t="shared" si="1462"/>
        <v>0</v>
      </c>
      <c r="M3888" s="183">
        <f t="shared" si="1462"/>
        <v>0</v>
      </c>
      <c r="N3888" s="184">
        <f t="shared" si="1463"/>
        <v>0</v>
      </c>
      <c r="O3888" s="184">
        <f t="shared" si="1464"/>
        <v>0</v>
      </c>
      <c r="P3888" s="181"/>
      <c r="Q3888" s="199"/>
      <c r="R3888" s="197" t="str">
        <f t="shared" si="1457"/>
        <v/>
      </c>
      <c r="S3888" s="197" t="str">
        <f t="shared" si="1458"/>
        <v/>
      </c>
    </row>
    <row r="3889" spans="1:19" hidden="1">
      <c r="A3889" s="200" t="s">
        <v>4227</v>
      </c>
      <c r="B3889" s="205" t="s">
        <v>230</v>
      </c>
      <c r="C3889" s="127" t="s">
        <v>4228</v>
      </c>
      <c r="D3889" s="121" t="s">
        <v>274</v>
      </c>
      <c r="E3889" s="122">
        <v>1788.74</v>
      </c>
      <c r="F3889" s="123">
        <f t="shared" si="1459"/>
        <v>2156.5</v>
      </c>
      <c r="G3889" s="206"/>
      <c r="H3889" s="183"/>
      <c r="I3889" s="182">
        <f t="shared" si="1460"/>
        <v>0</v>
      </c>
      <c r="J3889" s="182">
        <f t="shared" si="1461"/>
        <v>0</v>
      </c>
      <c r="K3889" s="179"/>
      <c r="L3889" s="183">
        <f t="shared" si="1462"/>
        <v>0</v>
      </c>
      <c r="M3889" s="183">
        <f t="shared" si="1462"/>
        <v>0</v>
      </c>
      <c r="N3889" s="184">
        <f t="shared" si="1463"/>
        <v>0</v>
      </c>
      <c r="O3889" s="184">
        <f t="shared" si="1464"/>
        <v>0</v>
      </c>
      <c r="P3889" s="181"/>
      <c r="Q3889" s="199"/>
      <c r="R3889" s="197" t="str">
        <f t="shared" si="1457"/>
        <v/>
      </c>
      <c r="S3889" s="197" t="str">
        <f t="shared" si="1458"/>
        <v/>
      </c>
    </row>
    <row r="3890" spans="1:19" hidden="1">
      <c r="A3890" s="200" t="s">
        <v>4229</v>
      </c>
      <c r="B3890" s="205" t="s">
        <v>230</v>
      </c>
      <c r="C3890" s="127" t="s">
        <v>4230</v>
      </c>
      <c r="D3890" s="121" t="s">
        <v>274</v>
      </c>
      <c r="E3890" s="122">
        <v>1999.18</v>
      </c>
      <c r="F3890" s="123">
        <f t="shared" si="1459"/>
        <v>2410.21</v>
      </c>
      <c r="G3890" s="206"/>
      <c r="H3890" s="183"/>
      <c r="I3890" s="182">
        <f t="shared" si="1460"/>
        <v>0</v>
      </c>
      <c r="J3890" s="182">
        <f t="shared" si="1461"/>
        <v>0</v>
      </c>
      <c r="K3890" s="179"/>
      <c r="L3890" s="183">
        <f t="shared" si="1462"/>
        <v>0</v>
      </c>
      <c r="M3890" s="183">
        <f t="shared" si="1462"/>
        <v>0</v>
      </c>
      <c r="N3890" s="184">
        <f t="shared" si="1463"/>
        <v>0</v>
      </c>
      <c r="O3890" s="184">
        <f t="shared" si="1464"/>
        <v>0</v>
      </c>
      <c r="P3890" s="181"/>
      <c r="Q3890" s="199"/>
      <c r="R3890" s="197" t="str">
        <f t="shared" si="1457"/>
        <v/>
      </c>
      <c r="S3890" s="197" t="str">
        <f t="shared" si="1458"/>
        <v/>
      </c>
    </row>
    <row r="3891" spans="1:19" hidden="1">
      <c r="A3891" s="200" t="s">
        <v>4231</v>
      </c>
      <c r="B3891" s="205" t="s">
        <v>230</v>
      </c>
      <c r="C3891" s="127" t="s">
        <v>4232</v>
      </c>
      <c r="D3891" s="121" t="s">
        <v>274</v>
      </c>
      <c r="E3891" s="122">
        <v>526.1</v>
      </c>
      <c r="F3891" s="123">
        <f t="shared" si="1459"/>
        <v>634.27</v>
      </c>
      <c r="G3891" s="206"/>
      <c r="H3891" s="183"/>
      <c r="I3891" s="182">
        <f t="shared" si="1460"/>
        <v>0</v>
      </c>
      <c r="J3891" s="182">
        <f t="shared" si="1461"/>
        <v>0</v>
      </c>
      <c r="K3891" s="179"/>
      <c r="L3891" s="183">
        <f t="shared" si="1462"/>
        <v>0</v>
      </c>
      <c r="M3891" s="183">
        <f t="shared" si="1462"/>
        <v>0</v>
      </c>
      <c r="N3891" s="184">
        <f t="shared" si="1463"/>
        <v>0</v>
      </c>
      <c r="O3891" s="184">
        <f t="shared" si="1464"/>
        <v>0</v>
      </c>
      <c r="P3891" s="181"/>
      <c r="Q3891" s="199"/>
      <c r="R3891" s="197" t="str">
        <f t="shared" si="1457"/>
        <v/>
      </c>
      <c r="S3891" s="197" t="str">
        <f t="shared" si="1458"/>
        <v/>
      </c>
    </row>
    <row r="3892" spans="1:19" hidden="1">
      <c r="A3892" s="200" t="s">
        <v>4233</v>
      </c>
      <c r="B3892" s="205" t="s">
        <v>230</v>
      </c>
      <c r="C3892" s="127" t="s">
        <v>4234</v>
      </c>
      <c r="D3892" s="121" t="s">
        <v>274</v>
      </c>
      <c r="E3892" s="122">
        <v>683.93</v>
      </c>
      <c r="F3892" s="123">
        <f t="shared" si="1459"/>
        <v>824.55</v>
      </c>
      <c r="G3892" s="206"/>
      <c r="H3892" s="183"/>
      <c r="I3892" s="182">
        <f t="shared" si="1460"/>
        <v>0</v>
      </c>
      <c r="J3892" s="182">
        <f t="shared" si="1461"/>
        <v>0</v>
      </c>
      <c r="K3892" s="179"/>
      <c r="L3892" s="183">
        <f t="shared" si="1462"/>
        <v>0</v>
      </c>
      <c r="M3892" s="183">
        <f t="shared" si="1462"/>
        <v>0</v>
      </c>
      <c r="N3892" s="184">
        <f t="shared" si="1463"/>
        <v>0</v>
      </c>
      <c r="O3892" s="184">
        <f t="shared" si="1464"/>
        <v>0</v>
      </c>
      <c r="P3892" s="181"/>
      <c r="Q3892" s="199"/>
      <c r="R3892" s="197" t="str">
        <f t="shared" si="1457"/>
        <v/>
      </c>
      <c r="S3892" s="197" t="str">
        <f t="shared" si="1458"/>
        <v/>
      </c>
    </row>
    <row r="3893" spans="1:19" hidden="1">
      <c r="A3893" s="200" t="s">
        <v>4235</v>
      </c>
      <c r="B3893" s="205" t="s">
        <v>230</v>
      </c>
      <c r="C3893" s="127" t="s">
        <v>4236</v>
      </c>
      <c r="D3893" s="121" t="s">
        <v>274</v>
      </c>
      <c r="E3893" s="122">
        <v>1052.2</v>
      </c>
      <c r="F3893" s="123">
        <f t="shared" si="1459"/>
        <v>1268.53</v>
      </c>
      <c r="G3893" s="206"/>
      <c r="H3893" s="183"/>
      <c r="I3893" s="182">
        <f t="shared" si="1460"/>
        <v>0</v>
      </c>
      <c r="J3893" s="182">
        <f t="shared" si="1461"/>
        <v>0</v>
      </c>
      <c r="K3893" s="179"/>
      <c r="L3893" s="183">
        <f t="shared" si="1462"/>
        <v>0</v>
      </c>
      <c r="M3893" s="183">
        <f t="shared" si="1462"/>
        <v>0</v>
      </c>
      <c r="N3893" s="184">
        <f t="shared" si="1463"/>
        <v>0</v>
      </c>
      <c r="O3893" s="184">
        <f t="shared" si="1464"/>
        <v>0</v>
      </c>
      <c r="P3893" s="181"/>
      <c r="Q3893" s="199"/>
      <c r="R3893" s="197" t="str">
        <f t="shared" si="1457"/>
        <v/>
      </c>
      <c r="S3893" s="197" t="str">
        <f t="shared" si="1458"/>
        <v/>
      </c>
    </row>
    <row r="3894" spans="1:19" hidden="1">
      <c r="A3894" s="200" t="s">
        <v>4237</v>
      </c>
      <c r="B3894" s="205" t="s">
        <v>230</v>
      </c>
      <c r="C3894" s="127" t="s">
        <v>4238</v>
      </c>
      <c r="D3894" s="121" t="s">
        <v>274</v>
      </c>
      <c r="E3894" s="122">
        <v>1683.52</v>
      </c>
      <c r="F3894" s="123">
        <f t="shared" si="1459"/>
        <v>2029.65</v>
      </c>
      <c r="G3894" s="206"/>
      <c r="H3894" s="183"/>
      <c r="I3894" s="182">
        <f t="shared" si="1460"/>
        <v>0</v>
      </c>
      <c r="J3894" s="182">
        <f t="shared" si="1461"/>
        <v>0</v>
      </c>
      <c r="K3894" s="179"/>
      <c r="L3894" s="183">
        <f t="shared" si="1462"/>
        <v>0</v>
      </c>
      <c r="M3894" s="183">
        <f t="shared" si="1462"/>
        <v>0</v>
      </c>
      <c r="N3894" s="184">
        <f t="shared" si="1463"/>
        <v>0</v>
      </c>
      <c r="O3894" s="184">
        <f t="shared" si="1464"/>
        <v>0</v>
      </c>
      <c r="P3894" s="181"/>
      <c r="Q3894" s="199"/>
      <c r="R3894" s="197" t="str">
        <f t="shared" si="1457"/>
        <v/>
      </c>
      <c r="S3894" s="197" t="str">
        <f t="shared" si="1458"/>
        <v/>
      </c>
    </row>
    <row r="3895" spans="1:19" hidden="1">
      <c r="A3895" s="200" t="s">
        <v>4239</v>
      </c>
      <c r="B3895" s="205" t="s">
        <v>230</v>
      </c>
      <c r="C3895" s="127" t="s">
        <v>4240</v>
      </c>
      <c r="D3895" s="121" t="s">
        <v>274</v>
      </c>
      <c r="E3895" s="122">
        <v>202.42</v>
      </c>
      <c r="F3895" s="123">
        <f t="shared" si="1459"/>
        <v>244.04</v>
      </c>
      <c r="G3895" s="206"/>
      <c r="H3895" s="183"/>
      <c r="I3895" s="182">
        <f t="shared" si="1460"/>
        <v>0</v>
      </c>
      <c r="J3895" s="182">
        <f t="shared" si="1461"/>
        <v>0</v>
      </c>
      <c r="K3895" s="179"/>
      <c r="L3895" s="183">
        <f t="shared" si="1462"/>
        <v>0</v>
      </c>
      <c r="M3895" s="183">
        <f t="shared" si="1462"/>
        <v>0</v>
      </c>
      <c r="N3895" s="184">
        <f t="shared" si="1463"/>
        <v>0</v>
      </c>
      <c r="O3895" s="184">
        <f t="shared" si="1464"/>
        <v>0</v>
      </c>
      <c r="P3895" s="181"/>
      <c r="Q3895" s="199"/>
      <c r="R3895" s="197" t="str">
        <f t="shared" si="1457"/>
        <v/>
      </c>
      <c r="S3895" s="197" t="str">
        <f t="shared" si="1458"/>
        <v/>
      </c>
    </row>
    <row r="3896" spans="1:19" hidden="1">
      <c r="A3896" s="200" t="s">
        <v>4241</v>
      </c>
      <c r="B3896" s="205" t="s">
        <v>230</v>
      </c>
      <c r="C3896" s="127" t="s">
        <v>4242</v>
      </c>
      <c r="D3896" s="121" t="s">
        <v>274</v>
      </c>
      <c r="E3896" s="122">
        <v>404.85</v>
      </c>
      <c r="F3896" s="123">
        <f t="shared" si="1459"/>
        <v>488.09</v>
      </c>
      <c r="G3896" s="206"/>
      <c r="H3896" s="183"/>
      <c r="I3896" s="182">
        <f t="shared" si="1460"/>
        <v>0</v>
      </c>
      <c r="J3896" s="182">
        <f t="shared" si="1461"/>
        <v>0</v>
      </c>
      <c r="K3896" s="179"/>
      <c r="L3896" s="183">
        <f t="shared" si="1462"/>
        <v>0</v>
      </c>
      <c r="M3896" s="183">
        <f t="shared" si="1462"/>
        <v>0</v>
      </c>
      <c r="N3896" s="184">
        <f t="shared" si="1463"/>
        <v>0</v>
      </c>
      <c r="O3896" s="184">
        <f t="shared" si="1464"/>
        <v>0</v>
      </c>
      <c r="P3896" s="181"/>
      <c r="Q3896" s="199"/>
      <c r="R3896" s="197" t="str">
        <f t="shared" si="1457"/>
        <v/>
      </c>
      <c r="S3896" s="197" t="str">
        <f t="shared" si="1458"/>
        <v/>
      </c>
    </row>
    <row r="3897" spans="1:19" hidden="1">
      <c r="A3897" s="200" t="s">
        <v>4243</v>
      </c>
      <c r="B3897" s="205" t="s">
        <v>230</v>
      </c>
      <c r="C3897" s="127" t="s">
        <v>4244</v>
      </c>
      <c r="D3897" s="121" t="s">
        <v>274</v>
      </c>
      <c r="E3897" s="122">
        <v>809.7</v>
      </c>
      <c r="F3897" s="123">
        <f t="shared" si="1459"/>
        <v>976.17</v>
      </c>
      <c r="G3897" s="206"/>
      <c r="H3897" s="183"/>
      <c r="I3897" s="182">
        <f t="shared" si="1460"/>
        <v>0</v>
      </c>
      <c r="J3897" s="182">
        <f t="shared" si="1461"/>
        <v>0</v>
      </c>
      <c r="K3897" s="179"/>
      <c r="L3897" s="183">
        <f t="shared" si="1462"/>
        <v>0</v>
      </c>
      <c r="M3897" s="183">
        <f t="shared" si="1462"/>
        <v>0</v>
      </c>
      <c r="N3897" s="184">
        <f t="shared" si="1463"/>
        <v>0</v>
      </c>
      <c r="O3897" s="184">
        <f t="shared" si="1464"/>
        <v>0</v>
      </c>
      <c r="P3897" s="181"/>
      <c r="Q3897" s="199"/>
      <c r="R3897" s="197" t="str">
        <f t="shared" si="1457"/>
        <v/>
      </c>
      <c r="S3897" s="197" t="str">
        <f t="shared" si="1458"/>
        <v/>
      </c>
    </row>
    <row r="3898" spans="1:19" hidden="1">
      <c r="A3898" s="200" t="s">
        <v>4245</v>
      </c>
      <c r="B3898" s="205" t="s">
        <v>230</v>
      </c>
      <c r="C3898" s="127" t="s">
        <v>4246</v>
      </c>
      <c r="D3898" s="121" t="s">
        <v>274</v>
      </c>
      <c r="E3898" s="122">
        <v>461.6</v>
      </c>
      <c r="F3898" s="123">
        <f t="shared" si="1459"/>
        <v>556.5</v>
      </c>
      <c r="G3898" s="206"/>
      <c r="H3898" s="183"/>
      <c r="I3898" s="182">
        <f t="shared" si="1460"/>
        <v>0</v>
      </c>
      <c r="J3898" s="182">
        <f t="shared" si="1461"/>
        <v>0</v>
      </c>
      <c r="K3898" s="179"/>
      <c r="L3898" s="183">
        <f t="shared" si="1462"/>
        <v>0</v>
      </c>
      <c r="M3898" s="183">
        <f t="shared" si="1462"/>
        <v>0</v>
      </c>
      <c r="N3898" s="184">
        <f t="shared" si="1463"/>
        <v>0</v>
      </c>
      <c r="O3898" s="184">
        <f t="shared" si="1464"/>
        <v>0</v>
      </c>
      <c r="P3898" s="181"/>
      <c r="Q3898" s="199"/>
      <c r="R3898" s="197" t="str">
        <f t="shared" si="1457"/>
        <v/>
      </c>
      <c r="S3898" s="197" t="str">
        <f t="shared" si="1458"/>
        <v/>
      </c>
    </row>
    <row r="3899" spans="1:19" hidden="1">
      <c r="A3899" s="200" t="s">
        <v>4247</v>
      </c>
      <c r="B3899" s="205" t="s">
        <v>230</v>
      </c>
      <c r="C3899" s="127" t="s">
        <v>4248</v>
      </c>
      <c r="D3899" s="121" t="s">
        <v>274</v>
      </c>
      <c r="E3899" s="122">
        <v>600.08000000000004</v>
      </c>
      <c r="F3899" s="123">
        <f t="shared" si="1459"/>
        <v>723.46</v>
      </c>
      <c r="G3899" s="206"/>
      <c r="H3899" s="183"/>
      <c r="I3899" s="182">
        <f t="shared" si="1460"/>
        <v>0</v>
      </c>
      <c r="J3899" s="182">
        <f t="shared" si="1461"/>
        <v>0</v>
      </c>
      <c r="K3899" s="179"/>
      <c r="L3899" s="183">
        <f t="shared" si="1462"/>
        <v>0</v>
      </c>
      <c r="M3899" s="183">
        <f t="shared" si="1462"/>
        <v>0</v>
      </c>
      <c r="N3899" s="184">
        <f t="shared" si="1463"/>
        <v>0</v>
      </c>
      <c r="O3899" s="184">
        <f t="shared" si="1464"/>
        <v>0</v>
      </c>
      <c r="P3899" s="181"/>
      <c r="Q3899" s="199"/>
      <c r="R3899" s="197" t="str">
        <f t="shared" si="1457"/>
        <v/>
      </c>
      <c r="S3899" s="197" t="str">
        <f t="shared" si="1458"/>
        <v/>
      </c>
    </row>
    <row r="3900" spans="1:19" hidden="1">
      <c r="A3900" s="200">
        <v>73612</v>
      </c>
      <c r="B3900" s="205" t="s">
        <v>230</v>
      </c>
      <c r="C3900" s="127" t="s">
        <v>4249</v>
      </c>
      <c r="D3900" s="121" t="s">
        <v>274</v>
      </c>
      <c r="E3900" s="122">
        <v>376.4</v>
      </c>
      <c r="F3900" s="123">
        <f t="shared" si="1459"/>
        <v>453.79</v>
      </c>
      <c r="G3900" s="206"/>
      <c r="H3900" s="183"/>
      <c r="I3900" s="182">
        <f t="shared" si="1460"/>
        <v>0</v>
      </c>
      <c r="J3900" s="182">
        <f t="shared" si="1461"/>
        <v>0</v>
      </c>
      <c r="K3900" s="179"/>
      <c r="L3900" s="183">
        <f t="shared" si="1462"/>
        <v>0</v>
      </c>
      <c r="M3900" s="183">
        <f t="shared" si="1462"/>
        <v>0</v>
      </c>
      <c r="N3900" s="184">
        <f t="shared" si="1463"/>
        <v>0</v>
      </c>
      <c r="O3900" s="184">
        <f t="shared" si="1464"/>
        <v>0</v>
      </c>
      <c r="P3900" s="181"/>
      <c r="Q3900" s="199"/>
      <c r="R3900" s="197" t="str">
        <f t="shared" si="1457"/>
        <v/>
      </c>
      <c r="S3900" s="197" t="str">
        <f t="shared" si="1458"/>
        <v/>
      </c>
    </row>
    <row r="3901" spans="1:19" hidden="1">
      <c r="A3901" s="200">
        <v>73694</v>
      </c>
      <c r="B3901" s="205" t="s">
        <v>230</v>
      </c>
      <c r="C3901" s="127" t="s">
        <v>4250</v>
      </c>
      <c r="D3901" s="121" t="s">
        <v>274</v>
      </c>
      <c r="E3901" s="122">
        <v>148.47</v>
      </c>
      <c r="F3901" s="123">
        <f t="shared" si="1459"/>
        <v>179</v>
      </c>
      <c r="G3901" s="206"/>
      <c r="H3901" s="183"/>
      <c r="I3901" s="182">
        <f t="shared" si="1460"/>
        <v>0</v>
      </c>
      <c r="J3901" s="182">
        <f t="shared" si="1461"/>
        <v>0</v>
      </c>
      <c r="K3901" s="179"/>
      <c r="L3901" s="183">
        <f t="shared" si="1462"/>
        <v>0</v>
      </c>
      <c r="M3901" s="183">
        <f t="shared" si="1462"/>
        <v>0</v>
      </c>
      <c r="N3901" s="184">
        <f t="shared" si="1463"/>
        <v>0</v>
      </c>
      <c r="O3901" s="184">
        <f t="shared" si="1464"/>
        <v>0</v>
      </c>
      <c r="P3901" s="181"/>
      <c r="Q3901" s="199"/>
      <c r="R3901" s="197" t="str">
        <f t="shared" si="1457"/>
        <v/>
      </c>
      <c r="S3901" s="197" t="str">
        <f t="shared" si="1458"/>
        <v/>
      </c>
    </row>
    <row r="3902" spans="1:19" hidden="1">
      <c r="A3902" s="200">
        <v>73695</v>
      </c>
      <c r="B3902" s="205" t="s">
        <v>230</v>
      </c>
      <c r="C3902" s="127" t="s">
        <v>4251</v>
      </c>
      <c r="D3902" s="121" t="s">
        <v>274</v>
      </c>
      <c r="E3902" s="122">
        <v>76.34</v>
      </c>
      <c r="F3902" s="123">
        <f t="shared" si="1459"/>
        <v>92.04</v>
      </c>
      <c r="G3902" s="206"/>
      <c r="H3902" s="183"/>
      <c r="I3902" s="182">
        <f t="shared" si="1460"/>
        <v>0</v>
      </c>
      <c r="J3902" s="182">
        <f t="shared" si="1461"/>
        <v>0</v>
      </c>
      <c r="K3902" s="179"/>
      <c r="L3902" s="183">
        <f t="shared" si="1462"/>
        <v>0</v>
      </c>
      <c r="M3902" s="183">
        <f t="shared" si="1462"/>
        <v>0</v>
      </c>
      <c r="N3902" s="184">
        <f t="shared" si="1463"/>
        <v>0</v>
      </c>
      <c r="O3902" s="184">
        <f t="shared" si="1464"/>
        <v>0</v>
      </c>
      <c r="P3902" s="181"/>
      <c r="Q3902" s="199"/>
      <c r="R3902" s="197" t="str">
        <f t="shared" si="1457"/>
        <v/>
      </c>
      <c r="S3902" s="197" t="str">
        <f t="shared" si="1458"/>
        <v/>
      </c>
    </row>
    <row r="3903" spans="1:19" hidden="1">
      <c r="A3903" s="200" t="s">
        <v>4252</v>
      </c>
      <c r="B3903" s="205" t="s">
        <v>230</v>
      </c>
      <c r="C3903" s="127" t="s">
        <v>4253</v>
      </c>
      <c r="D3903" s="121" t="s">
        <v>274</v>
      </c>
      <c r="E3903" s="122">
        <v>376.4</v>
      </c>
      <c r="F3903" s="123">
        <f t="shared" si="1459"/>
        <v>453.79</v>
      </c>
      <c r="G3903" s="206"/>
      <c r="H3903" s="183"/>
      <c r="I3903" s="182">
        <f t="shared" si="1460"/>
        <v>0</v>
      </c>
      <c r="J3903" s="182">
        <f t="shared" si="1461"/>
        <v>0</v>
      </c>
      <c r="K3903" s="179"/>
      <c r="L3903" s="183">
        <f t="shared" si="1462"/>
        <v>0</v>
      </c>
      <c r="M3903" s="183">
        <f t="shared" si="1462"/>
        <v>0</v>
      </c>
      <c r="N3903" s="184">
        <f t="shared" si="1463"/>
        <v>0</v>
      </c>
      <c r="O3903" s="184">
        <f t="shared" si="1464"/>
        <v>0</v>
      </c>
      <c r="P3903" s="181"/>
      <c r="Q3903" s="199"/>
      <c r="R3903" s="197" t="str">
        <f t="shared" si="1457"/>
        <v/>
      </c>
      <c r="S3903" s="197" t="str">
        <f t="shared" si="1458"/>
        <v/>
      </c>
    </row>
    <row r="3904" spans="1:19" hidden="1">
      <c r="A3904" s="200" t="s">
        <v>4254</v>
      </c>
      <c r="B3904" s="205"/>
      <c r="C3904" s="127" t="s">
        <v>4255</v>
      </c>
      <c r="D3904" s="121"/>
      <c r="E3904" s="122"/>
      <c r="F3904" s="123"/>
      <c r="G3904" s="253"/>
      <c r="H3904" s="253"/>
      <c r="I3904" s="254"/>
      <c r="J3904" s="255"/>
      <c r="K3904" s="179"/>
      <c r="L3904" s="253"/>
      <c r="M3904" s="253"/>
      <c r="N3904" s="254"/>
      <c r="O3904" s="255"/>
      <c r="P3904" s="181"/>
      <c r="Q3904" s="198" t="str">
        <f>IF(OR(SUM(J3905:J3906)&gt;0,SUM(O3905:O3906)&gt;0),"xx","")</f>
        <v/>
      </c>
      <c r="R3904" s="197" t="str">
        <f t="shared" si="1457"/>
        <v/>
      </c>
      <c r="S3904" s="197" t="str">
        <f t="shared" si="1458"/>
        <v/>
      </c>
    </row>
    <row r="3905" spans="1:19" hidden="1">
      <c r="A3905" s="200">
        <v>83878</v>
      </c>
      <c r="B3905" s="205" t="s">
        <v>230</v>
      </c>
      <c r="C3905" s="127" t="s">
        <v>4256</v>
      </c>
      <c r="D3905" s="121" t="s">
        <v>274</v>
      </c>
      <c r="E3905" s="122">
        <v>42.49</v>
      </c>
      <c r="F3905" s="123">
        <f>IF(E3905=0,0,ROUND(E3905*(1+E$10)*(1-E$11),2))</f>
        <v>51.23</v>
      </c>
      <c r="G3905" s="206"/>
      <c r="H3905" s="183"/>
      <c r="I3905" s="182">
        <f t="shared" ref="I3905:I3906" si="1465">IF(ISBLANK(E3905),0,ROUND(F3905*G3905,2))</f>
        <v>0</v>
      </c>
      <c r="J3905" s="182">
        <f t="shared" ref="J3905:J3906" si="1466">IF(ISBLANK(G3905),0,ROUND(G3905*H3905,2))</f>
        <v>0</v>
      </c>
      <c r="K3905" s="179"/>
      <c r="L3905" s="183">
        <f t="shared" ref="L3905:M3906" si="1467">G3905</f>
        <v>0</v>
      </c>
      <c r="M3905" s="183">
        <f t="shared" si="1467"/>
        <v>0</v>
      </c>
      <c r="N3905" s="184">
        <f t="shared" ref="N3905:N3906" si="1468">IF(ISBLANK(E3905),0,ROUND(F3905*L3905,2))</f>
        <v>0</v>
      </c>
      <c r="O3905" s="184">
        <f t="shared" ref="O3905:O3906" si="1469">IF(ISBLANK(L3905),0,ROUND(L3905*M3905,2))</f>
        <v>0</v>
      </c>
      <c r="P3905" s="181"/>
      <c r="Q3905" s="199"/>
      <c r="R3905" s="197" t="str">
        <f t="shared" si="1457"/>
        <v/>
      </c>
      <c r="S3905" s="197" t="str">
        <f t="shared" si="1458"/>
        <v/>
      </c>
    </row>
    <row r="3906" spans="1:19" hidden="1">
      <c r="A3906" s="200">
        <v>83879</v>
      </c>
      <c r="B3906" s="205" t="s">
        <v>230</v>
      </c>
      <c r="C3906" s="127" t="s">
        <v>4257</v>
      </c>
      <c r="D3906" s="121" t="s">
        <v>274</v>
      </c>
      <c r="E3906" s="122">
        <v>49.66</v>
      </c>
      <c r="F3906" s="123">
        <f>IF(E3906=0,0,ROUND(E3906*(1+E$10)*(1-E$11),2))</f>
        <v>59.87</v>
      </c>
      <c r="G3906" s="206"/>
      <c r="H3906" s="183"/>
      <c r="I3906" s="182">
        <f t="shared" si="1465"/>
        <v>0</v>
      </c>
      <c r="J3906" s="182">
        <f t="shared" si="1466"/>
        <v>0</v>
      </c>
      <c r="K3906" s="179"/>
      <c r="L3906" s="183">
        <f t="shared" si="1467"/>
        <v>0</v>
      </c>
      <c r="M3906" s="183">
        <f t="shared" si="1467"/>
        <v>0</v>
      </c>
      <c r="N3906" s="184">
        <f t="shared" si="1468"/>
        <v>0</v>
      </c>
      <c r="O3906" s="184">
        <f t="shared" si="1469"/>
        <v>0</v>
      </c>
      <c r="P3906" s="181"/>
      <c r="Q3906" s="199"/>
      <c r="R3906" s="197" t="str">
        <f t="shared" si="1457"/>
        <v/>
      </c>
      <c r="S3906" s="197" t="str">
        <f t="shared" si="1458"/>
        <v/>
      </c>
    </row>
    <row r="3907" spans="1:19">
      <c r="A3907" s="200" t="s">
        <v>4258</v>
      </c>
      <c r="B3907" s="205"/>
      <c r="C3907" s="127" t="s">
        <v>4259</v>
      </c>
      <c r="D3907" s="121"/>
      <c r="E3907" s="122"/>
      <c r="F3907" s="123"/>
      <c r="G3907" s="253"/>
      <c r="H3907" s="207">
        <f>F3907</f>
        <v>0</v>
      </c>
      <c r="I3907" s="254"/>
      <c r="J3907" s="255"/>
      <c r="K3907" s="179"/>
      <c r="L3907" s="253"/>
      <c r="M3907" s="253"/>
      <c r="N3907" s="254"/>
      <c r="O3907" s="255"/>
      <c r="P3907" s="181"/>
      <c r="Q3907" s="252" t="str">
        <f>IF(OR(SUM(J3908:J3926)&gt;0,SUM(O3908:O3926)&gt;0),"xx","")</f>
        <v>xx</v>
      </c>
      <c r="R3907" s="237" t="str">
        <f t="shared" si="1457"/>
        <v>x</v>
      </c>
      <c r="S3907" s="197" t="str">
        <f t="shared" si="1458"/>
        <v>x</v>
      </c>
    </row>
    <row r="3908" spans="1:19" ht="25.5" hidden="1">
      <c r="A3908" s="200">
        <v>95634</v>
      </c>
      <c r="B3908" s="205" t="s">
        <v>230</v>
      </c>
      <c r="C3908" s="127" t="s">
        <v>4260</v>
      </c>
      <c r="D3908" s="121" t="s">
        <v>274</v>
      </c>
      <c r="E3908" s="122">
        <v>116.69</v>
      </c>
      <c r="F3908" s="123">
        <f t="shared" ref="F3908:F3926" si="1470">IF(E3908=0,0,ROUND(E3908*(1+E$10)*(1-E$11),2))</f>
        <v>140.68</v>
      </c>
      <c r="G3908" s="206"/>
      <c r="H3908" s="183"/>
      <c r="I3908" s="182">
        <f t="shared" ref="I3908:I3926" si="1471">IF(ISBLANK(E3908),0,ROUND(F3908*G3908,2))</f>
        <v>0</v>
      </c>
      <c r="J3908" s="182">
        <f t="shared" ref="J3908:J3926" si="1472">IF(ISBLANK(G3908),0,ROUND(G3908*H3908,2))</f>
        <v>0</v>
      </c>
      <c r="K3908" s="179"/>
      <c r="L3908" s="183">
        <f t="shared" ref="L3908:M3926" si="1473">G3908</f>
        <v>0</v>
      </c>
      <c r="M3908" s="183">
        <f t="shared" si="1473"/>
        <v>0</v>
      </c>
      <c r="N3908" s="184">
        <f t="shared" ref="N3908:N3926" si="1474">IF(ISBLANK(E3908),0,ROUND(F3908*L3908,2))</f>
        <v>0</v>
      </c>
      <c r="O3908" s="184">
        <f t="shared" ref="O3908:O3926" si="1475">IF(ISBLANK(L3908),0,ROUND(L3908*M3908,2))</f>
        <v>0</v>
      </c>
      <c r="P3908" s="181"/>
      <c r="Q3908" s="199"/>
      <c r="R3908" s="197" t="str">
        <f t="shared" si="1457"/>
        <v/>
      </c>
      <c r="S3908" s="197" t="str">
        <f t="shared" si="1458"/>
        <v/>
      </c>
    </row>
    <row r="3909" spans="1:19" ht="25.5">
      <c r="A3909" s="200">
        <v>95635</v>
      </c>
      <c r="B3909" s="205" t="s">
        <v>230</v>
      </c>
      <c r="C3909" s="127" t="s">
        <v>4261</v>
      </c>
      <c r="D3909" s="121" t="s">
        <v>274</v>
      </c>
      <c r="E3909" s="122">
        <v>127.54</v>
      </c>
      <c r="F3909" s="123">
        <f t="shared" si="1470"/>
        <v>153.76</v>
      </c>
      <c r="G3909" s="206">
        <v>1</v>
      </c>
      <c r="H3909" s="207">
        <f>F3909</f>
        <v>153.76</v>
      </c>
      <c r="I3909" s="182">
        <f t="shared" si="1471"/>
        <v>153.76</v>
      </c>
      <c r="J3909" s="182">
        <f t="shared" si="1472"/>
        <v>153.76</v>
      </c>
      <c r="K3909" s="179"/>
      <c r="L3909" s="183">
        <f t="shared" si="1473"/>
        <v>1</v>
      </c>
      <c r="M3909" s="183">
        <f t="shared" si="1473"/>
        <v>153.76</v>
      </c>
      <c r="N3909" s="184">
        <f t="shared" si="1474"/>
        <v>153.76</v>
      </c>
      <c r="O3909" s="184">
        <f t="shared" si="1475"/>
        <v>153.76</v>
      </c>
      <c r="P3909" s="181"/>
      <c r="Q3909" s="236"/>
      <c r="R3909" s="237" t="str">
        <f t="shared" si="1457"/>
        <v>x</v>
      </c>
      <c r="S3909" s="197" t="str">
        <f t="shared" si="1458"/>
        <v>x</v>
      </c>
    </row>
    <row r="3910" spans="1:19" ht="25.5" hidden="1">
      <c r="A3910" s="200">
        <v>95641</v>
      </c>
      <c r="B3910" s="205" t="s">
        <v>230</v>
      </c>
      <c r="C3910" s="127" t="s">
        <v>4262</v>
      </c>
      <c r="D3910" s="121" t="s">
        <v>274</v>
      </c>
      <c r="E3910" s="122">
        <v>220.29</v>
      </c>
      <c r="F3910" s="123">
        <f t="shared" si="1470"/>
        <v>265.58</v>
      </c>
      <c r="G3910" s="206"/>
      <c r="H3910" s="183"/>
      <c r="I3910" s="182">
        <f t="shared" si="1471"/>
        <v>0</v>
      </c>
      <c r="J3910" s="182">
        <f t="shared" si="1472"/>
        <v>0</v>
      </c>
      <c r="K3910" s="179"/>
      <c r="L3910" s="183">
        <f t="shared" si="1473"/>
        <v>0</v>
      </c>
      <c r="M3910" s="183">
        <f t="shared" si="1473"/>
        <v>0</v>
      </c>
      <c r="N3910" s="184">
        <f t="shared" si="1474"/>
        <v>0</v>
      </c>
      <c r="O3910" s="184">
        <f t="shared" si="1475"/>
        <v>0</v>
      </c>
      <c r="P3910" s="181"/>
      <c r="Q3910" s="199"/>
      <c r="R3910" s="197" t="str">
        <f t="shared" si="1457"/>
        <v/>
      </c>
      <c r="S3910" s="197" t="str">
        <f t="shared" si="1458"/>
        <v/>
      </c>
    </row>
    <row r="3911" spans="1:19" ht="25.5" hidden="1">
      <c r="A3911" s="200">
        <v>95642</v>
      </c>
      <c r="B3911" s="205" t="s">
        <v>230</v>
      </c>
      <c r="C3911" s="127" t="s">
        <v>4263</v>
      </c>
      <c r="D3911" s="121" t="s">
        <v>274</v>
      </c>
      <c r="E3911" s="122">
        <v>325.76</v>
      </c>
      <c r="F3911" s="123">
        <f t="shared" si="1470"/>
        <v>392.74</v>
      </c>
      <c r="G3911" s="206"/>
      <c r="H3911" s="183"/>
      <c r="I3911" s="182">
        <f t="shared" si="1471"/>
        <v>0</v>
      </c>
      <c r="J3911" s="182">
        <f t="shared" si="1472"/>
        <v>0</v>
      </c>
      <c r="K3911" s="179"/>
      <c r="L3911" s="183">
        <f t="shared" si="1473"/>
        <v>0</v>
      </c>
      <c r="M3911" s="183">
        <f t="shared" si="1473"/>
        <v>0</v>
      </c>
      <c r="N3911" s="184">
        <f t="shared" si="1474"/>
        <v>0</v>
      </c>
      <c r="O3911" s="184">
        <f t="shared" si="1475"/>
        <v>0</v>
      </c>
      <c r="P3911" s="181"/>
      <c r="Q3911" s="199"/>
      <c r="R3911" s="197" t="str">
        <f t="shared" si="1457"/>
        <v/>
      </c>
      <c r="S3911" s="197" t="str">
        <f t="shared" si="1458"/>
        <v/>
      </c>
    </row>
    <row r="3912" spans="1:19" ht="25.5" hidden="1">
      <c r="A3912" s="200">
        <v>95643</v>
      </c>
      <c r="B3912" s="205" t="s">
        <v>230</v>
      </c>
      <c r="C3912" s="127" t="s">
        <v>4264</v>
      </c>
      <c r="D3912" s="121" t="s">
        <v>274</v>
      </c>
      <c r="E3912" s="122">
        <v>426.49</v>
      </c>
      <c r="F3912" s="123">
        <f t="shared" si="1470"/>
        <v>514.17999999999995</v>
      </c>
      <c r="G3912" s="206"/>
      <c r="H3912" s="183"/>
      <c r="I3912" s="182">
        <f t="shared" si="1471"/>
        <v>0</v>
      </c>
      <c r="J3912" s="182">
        <f t="shared" si="1472"/>
        <v>0</v>
      </c>
      <c r="K3912" s="179"/>
      <c r="L3912" s="183">
        <f t="shared" si="1473"/>
        <v>0</v>
      </c>
      <c r="M3912" s="183">
        <f t="shared" si="1473"/>
        <v>0</v>
      </c>
      <c r="N3912" s="184">
        <f t="shared" si="1474"/>
        <v>0</v>
      </c>
      <c r="O3912" s="184">
        <f t="shared" si="1475"/>
        <v>0</v>
      </c>
      <c r="P3912" s="181"/>
      <c r="Q3912" s="199"/>
      <c r="R3912" s="197" t="str">
        <f t="shared" si="1457"/>
        <v/>
      </c>
      <c r="S3912" s="197" t="str">
        <f t="shared" si="1458"/>
        <v/>
      </c>
    </row>
    <row r="3913" spans="1:19" ht="25.5" hidden="1">
      <c r="A3913" s="200">
        <v>95644</v>
      </c>
      <c r="B3913" s="205" t="s">
        <v>230</v>
      </c>
      <c r="C3913" s="127" t="s">
        <v>4265</v>
      </c>
      <c r="D3913" s="121" t="s">
        <v>274</v>
      </c>
      <c r="E3913" s="122">
        <v>157.61000000000001</v>
      </c>
      <c r="F3913" s="123">
        <f t="shared" si="1470"/>
        <v>190.01</v>
      </c>
      <c r="G3913" s="206"/>
      <c r="H3913" s="183"/>
      <c r="I3913" s="182">
        <f t="shared" si="1471"/>
        <v>0</v>
      </c>
      <c r="J3913" s="182">
        <f t="shared" si="1472"/>
        <v>0</v>
      </c>
      <c r="K3913" s="179"/>
      <c r="L3913" s="183">
        <f t="shared" si="1473"/>
        <v>0</v>
      </c>
      <c r="M3913" s="183">
        <f t="shared" si="1473"/>
        <v>0</v>
      </c>
      <c r="N3913" s="184">
        <f t="shared" si="1474"/>
        <v>0</v>
      </c>
      <c r="O3913" s="184">
        <f t="shared" si="1475"/>
        <v>0</v>
      </c>
      <c r="P3913" s="181"/>
      <c r="Q3913" s="199"/>
      <c r="R3913" s="197" t="str">
        <f t="shared" si="1457"/>
        <v/>
      </c>
      <c r="S3913" s="197" t="str">
        <f t="shared" si="1458"/>
        <v/>
      </c>
    </row>
    <row r="3914" spans="1:19" ht="25.5" hidden="1">
      <c r="A3914" s="200">
        <v>95645</v>
      </c>
      <c r="B3914" s="205" t="s">
        <v>230</v>
      </c>
      <c r="C3914" s="127" t="s">
        <v>4266</v>
      </c>
      <c r="D3914" s="121" t="s">
        <v>274</v>
      </c>
      <c r="E3914" s="122">
        <v>289.42</v>
      </c>
      <c r="F3914" s="123">
        <f t="shared" si="1470"/>
        <v>348.92</v>
      </c>
      <c r="G3914" s="206"/>
      <c r="H3914" s="183"/>
      <c r="I3914" s="182">
        <f t="shared" si="1471"/>
        <v>0</v>
      </c>
      <c r="J3914" s="182">
        <f t="shared" si="1472"/>
        <v>0</v>
      </c>
      <c r="K3914" s="179"/>
      <c r="L3914" s="183">
        <f t="shared" si="1473"/>
        <v>0</v>
      </c>
      <c r="M3914" s="183">
        <f t="shared" si="1473"/>
        <v>0</v>
      </c>
      <c r="N3914" s="184">
        <f t="shared" si="1474"/>
        <v>0</v>
      </c>
      <c r="O3914" s="184">
        <f t="shared" si="1475"/>
        <v>0</v>
      </c>
      <c r="P3914" s="181"/>
      <c r="Q3914" s="199"/>
      <c r="R3914" s="197" t="str">
        <f t="shared" si="1457"/>
        <v/>
      </c>
      <c r="S3914" s="197" t="str">
        <f t="shared" si="1458"/>
        <v/>
      </c>
    </row>
    <row r="3915" spans="1:19" ht="25.5" hidden="1">
      <c r="A3915" s="200">
        <v>95646</v>
      </c>
      <c r="B3915" s="205" t="s">
        <v>230</v>
      </c>
      <c r="C3915" s="127" t="s">
        <v>4267</v>
      </c>
      <c r="D3915" s="121" t="s">
        <v>274</v>
      </c>
      <c r="E3915" s="122">
        <v>431.12</v>
      </c>
      <c r="F3915" s="123">
        <f t="shared" si="1470"/>
        <v>519.76</v>
      </c>
      <c r="G3915" s="206"/>
      <c r="H3915" s="183"/>
      <c r="I3915" s="182">
        <f t="shared" si="1471"/>
        <v>0</v>
      </c>
      <c r="J3915" s="182">
        <f t="shared" si="1472"/>
        <v>0</v>
      </c>
      <c r="K3915" s="179"/>
      <c r="L3915" s="183">
        <f t="shared" si="1473"/>
        <v>0</v>
      </c>
      <c r="M3915" s="183">
        <f t="shared" si="1473"/>
        <v>0</v>
      </c>
      <c r="N3915" s="184">
        <f t="shared" si="1474"/>
        <v>0</v>
      </c>
      <c r="O3915" s="184">
        <f t="shared" si="1475"/>
        <v>0</v>
      </c>
      <c r="P3915" s="181"/>
      <c r="Q3915" s="199"/>
      <c r="R3915" s="197" t="str">
        <f t="shared" si="1457"/>
        <v/>
      </c>
      <c r="S3915" s="197" t="str">
        <f t="shared" si="1458"/>
        <v/>
      </c>
    </row>
    <row r="3916" spans="1:19" ht="25.5" hidden="1">
      <c r="A3916" s="200">
        <v>95647</v>
      </c>
      <c r="B3916" s="205" t="s">
        <v>230</v>
      </c>
      <c r="C3916" s="127" t="s">
        <v>4268</v>
      </c>
      <c r="D3916" s="121" t="s">
        <v>274</v>
      </c>
      <c r="E3916" s="122">
        <v>565.62</v>
      </c>
      <c r="F3916" s="123">
        <f t="shared" si="1470"/>
        <v>681.91</v>
      </c>
      <c r="G3916" s="206"/>
      <c r="H3916" s="183"/>
      <c r="I3916" s="182">
        <f t="shared" si="1471"/>
        <v>0</v>
      </c>
      <c r="J3916" s="182">
        <f t="shared" si="1472"/>
        <v>0</v>
      </c>
      <c r="K3916" s="179"/>
      <c r="L3916" s="183">
        <f t="shared" si="1473"/>
        <v>0</v>
      </c>
      <c r="M3916" s="183">
        <f t="shared" si="1473"/>
        <v>0</v>
      </c>
      <c r="N3916" s="184">
        <f t="shared" si="1474"/>
        <v>0</v>
      </c>
      <c r="O3916" s="184">
        <f t="shared" si="1475"/>
        <v>0</v>
      </c>
      <c r="P3916" s="181"/>
      <c r="Q3916" s="199"/>
      <c r="R3916" s="197" t="str">
        <f t="shared" si="1457"/>
        <v/>
      </c>
      <c r="S3916" s="197" t="str">
        <f t="shared" si="1458"/>
        <v/>
      </c>
    </row>
    <row r="3917" spans="1:19" ht="25.5" hidden="1">
      <c r="A3917" s="200">
        <v>95637</v>
      </c>
      <c r="B3917" s="205" t="s">
        <v>230</v>
      </c>
      <c r="C3917" s="127" t="s">
        <v>4269</v>
      </c>
      <c r="D3917" s="121" t="s">
        <v>274</v>
      </c>
      <c r="E3917" s="122">
        <v>397.05</v>
      </c>
      <c r="F3917" s="123">
        <f t="shared" si="1470"/>
        <v>478.68</v>
      </c>
      <c r="G3917" s="206"/>
      <c r="H3917" s="183"/>
      <c r="I3917" s="182">
        <f t="shared" si="1471"/>
        <v>0</v>
      </c>
      <c r="J3917" s="182">
        <f t="shared" si="1472"/>
        <v>0</v>
      </c>
      <c r="K3917" s="179"/>
      <c r="L3917" s="183">
        <f t="shared" si="1473"/>
        <v>0</v>
      </c>
      <c r="M3917" s="183">
        <f t="shared" si="1473"/>
        <v>0</v>
      </c>
      <c r="N3917" s="184">
        <f t="shared" si="1474"/>
        <v>0</v>
      </c>
      <c r="O3917" s="184">
        <f t="shared" si="1475"/>
        <v>0</v>
      </c>
      <c r="P3917" s="181"/>
      <c r="Q3917" s="199"/>
      <c r="R3917" s="197" t="str">
        <f t="shared" si="1457"/>
        <v/>
      </c>
      <c r="S3917" s="197" t="str">
        <f t="shared" si="1458"/>
        <v/>
      </c>
    </row>
    <row r="3918" spans="1:19" ht="25.5" hidden="1">
      <c r="A3918" s="200">
        <v>95638</v>
      </c>
      <c r="B3918" s="205" t="s">
        <v>230</v>
      </c>
      <c r="C3918" s="127" t="s">
        <v>4270</v>
      </c>
      <c r="D3918" s="121" t="s">
        <v>274</v>
      </c>
      <c r="E3918" s="122">
        <v>480.09</v>
      </c>
      <c r="F3918" s="123">
        <f t="shared" si="1470"/>
        <v>578.79999999999995</v>
      </c>
      <c r="G3918" s="206"/>
      <c r="H3918" s="183"/>
      <c r="I3918" s="182">
        <f t="shared" si="1471"/>
        <v>0</v>
      </c>
      <c r="J3918" s="182">
        <f t="shared" si="1472"/>
        <v>0</v>
      </c>
      <c r="K3918" s="179"/>
      <c r="L3918" s="183">
        <f t="shared" si="1473"/>
        <v>0</v>
      </c>
      <c r="M3918" s="183">
        <f t="shared" si="1473"/>
        <v>0</v>
      </c>
      <c r="N3918" s="184">
        <f t="shared" si="1474"/>
        <v>0</v>
      </c>
      <c r="O3918" s="184">
        <f t="shared" si="1475"/>
        <v>0</v>
      </c>
      <c r="P3918" s="181"/>
      <c r="Q3918" s="199"/>
      <c r="R3918" s="197" t="str">
        <f t="shared" si="1457"/>
        <v/>
      </c>
      <c r="S3918" s="197" t="str">
        <f t="shared" si="1458"/>
        <v/>
      </c>
    </row>
    <row r="3919" spans="1:19" ht="25.5" hidden="1">
      <c r="A3919" s="200">
        <v>95639</v>
      </c>
      <c r="B3919" s="205" t="s">
        <v>230</v>
      </c>
      <c r="C3919" s="127" t="s">
        <v>4271</v>
      </c>
      <c r="D3919" s="121" t="s">
        <v>274</v>
      </c>
      <c r="E3919" s="122">
        <v>598.69000000000005</v>
      </c>
      <c r="F3919" s="123">
        <f t="shared" si="1470"/>
        <v>721.78</v>
      </c>
      <c r="G3919" s="206"/>
      <c r="H3919" s="183"/>
      <c r="I3919" s="182">
        <f t="shared" si="1471"/>
        <v>0</v>
      </c>
      <c r="J3919" s="182">
        <f t="shared" si="1472"/>
        <v>0</v>
      </c>
      <c r="K3919" s="179"/>
      <c r="L3919" s="183">
        <f t="shared" si="1473"/>
        <v>0</v>
      </c>
      <c r="M3919" s="183">
        <f t="shared" si="1473"/>
        <v>0</v>
      </c>
      <c r="N3919" s="184">
        <f t="shared" si="1474"/>
        <v>0</v>
      </c>
      <c r="O3919" s="184">
        <f t="shared" si="1475"/>
        <v>0</v>
      </c>
      <c r="P3919" s="181"/>
      <c r="Q3919" s="199"/>
      <c r="R3919" s="197" t="str">
        <f t="shared" si="1457"/>
        <v/>
      </c>
      <c r="S3919" s="197" t="str">
        <f t="shared" si="1458"/>
        <v/>
      </c>
    </row>
    <row r="3920" spans="1:19" hidden="1">
      <c r="A3920" s="200" t="s">
        <v>4272</v>
      </c>
      <c r="B3920" s="205" t="s">
        <v>230</v>
      </c>
      <c r="C3920" s="127" t="s">
        <v>4273</v>
      </c>
      <c r="D3920" s="121" t="s">
        <v>274</v>
      </c>
      <c r="E3920" s="122">
        <v>70.66</v>
      </c>
      <c r="F3920" s="123">
        <f t="shared" si="1470"/>
        <v>85.19</v>
      </c>
      <c r="G3920" s="206"/>
      <c r="H3920" s="183"/>
      <c r="I3920" s="182">
        <f t="shared" si="1471"/>
        <v>0</v>
      </c>
      <c r="J3920" s="182">
        <f t="shared" si="1472"/>
        <v>0</v>
      </c>
      <c r="K3920" s="179"/>
      <c r="L3920" s="183">
        <f t="shared" si="1473"/>
        <v>0</v>
      </c>
      <c r="M3920" s="183">
        <f t="shared" si="1473"/>
        <v>0</v>
      </c>
      <c r="N3920" s="184">
        <f t="shared" si="1474"/>
        <v>0</v>
      </c>
      <c r="O3920" s="184">
        <f t="shared" si="1475"/>
        <v>0</v>
      </c>
      <c r="P3920" s="181"/>
      <c r="Q3920" s="199"/>
      <c r="R3920" s="197" t="str">
        <f t="shared" si="1457"/>
        <v/>
      </c>
      <c r="S3920" s="197" t="str">
        <f t="shared" si="1458"/>
        <v/>
      </c>
    </row>
    <row r="3921" spans="1:19" hidden="1">
      <c r="A3921" s="200" t="s">
        <v>4274</v>
      </c>
      <c r="B3921" s="205" t="s">
        <v>230</v>
      </c>
      <c r="C3921" s="127" t="s">
        <v>4275</v>
      </c>
      <c r="D3921" s="121" t="s">
        <v>274</v>
      </c>
      <c r="E3921" s="122">
        <v>67.83</v>
      </c>
      <c r="F3921" s="123">
        <f t="shared" si="1470"/>
        <v>81.78</v>
      </c>
      <c r="G3921" s="206"/>
      <c r="H3921" s="183"/>
      <c r="I3921" s="182">
        <f t="shared" si="1471"/>
        <v>0</v>
      </c>
      <c r="J3921" s="182">
        <f t="shared" si="1472"/>
        <v>0</v>
      </c>
      <c r="K3921" s="179"/>
      <c r="L3921" s="183">
        <f t="shared" si="1473"/>
        <v>0</v>
      </c>
      <c r="M3921" s="183">
        <f t="shared" si="1473"/>
        <v>0</v>
      </c>
      <c r="N3921" s="184">
        <f t="shared" si="1474"/>
        <v>0</v>
      </c>
      <c r="O3921" s="184">
        <f t="shared" si="1475"/>
        <v>0</v>
      </c>
      <c r="P3921" s="181"/>
      <c r="Q3921" s="199"/>
      <c r="R3921" s="197" t="str">
        <f t="shared" si="1457"/>
        <v/>
      </c>
      <c r="S3921" s="197" t="str">
        <f t="shared" si="1458"/>
        <v/>
      </c>
    </row>
    <row r="3922" spans="1:19" ht="25.5" hidden="1">
      <c r="A3922" s="200">
        <v>97741</v>
      </c>
      <c r="B3922" s="205" t="s">
        <v>230</v>
      </c>
      <c r="C3922" s="127" t="s">
        <v>4276</v>
      </c>
      <c r="D3922" s="121" t="s">
        <v>274</v>
      </c>
      <c r="E3922" s="122">
        <v>122.72</v>
      </c>
      <c r="F3922" s="123">
        <f t="shared" si="1470"/>
        <v>147.94999999999999</v>
      </c>
      <c r="G3922" s="206"/>
      <c r="H3922" s="183"/>
      <c r="I3922" s="182">
        <f t="shared" si="1471"/>
        <v>0</v>
      </c>
      <c r="J3922" s="182">
        <f t="shared" si="1472"/>
        <v>0</v>
      </c>
      <c r="K3922" s="179"/>
      <c r="L3922" s="183">
        <f t="shared" si="1473"/>
        <v>0</v>
      </c>
      <c r="M3922" s="183">
        <f t="shared" si="1473"/>
        <v>0</v>
      </c>
      <c r="N3922" s="184">
        <f t="shared" si="1474"/>
        <v>0</v>
      </c>
      <c r="O3922" s="184">
        <f t="shared" si="1475"/>
        <v>0</v>
      </c>
      <c r="P3922" s="181"/>
      <c r="Q3922" s="199"/>
      <c r="R3922" s="197" t="str">
        <f t="shared" si="1457"/>
        <v/>
      </c>
      <c r="S3922" s="197" t="str">
        <f t="shared" si="1458"/>
        <v/>
      </c>
    </row>
    <row r="3923" spans="1:19" hidden="1">
      <c r="A3923" s="200">
        <v>95673</v>
      </c>
      <c r="B3923" s="205" t="s">
        <v>230</v>
      </c>
      <c r="C3923" s="127" t="s">
        <v>4277</v>
      </c>
      <c r="D3923" s="121" t="s">
        <v>274</v>
      </c>
      <c r="E3923" s="122">
        <v>103.91</v>
      </c>
      <c r="F3923" s="123">
        <f t="shared" si="1470"/>
        <v>125.27</v>
      </c>
      <c r="G3923" s="206"/>
      <c r="H3923" s="183"/>
      <c r="I3923" s="182">
        <f t="shared" si="1471"/>
        <v>0</v>
      </c>
      <c r="J3923" s="182">
        <f t="shared" si="1472"/>
        <v>0</v>
      </c>
      <c r="K3923" s="179"/>
      <c r="L3923" s="183">
        <f t="shared" si="1473"/>
        <v>0</v>
      </c>
      <c r="M3923" s="183">
        <f t="shared" si="1473"/>
        <v>0</v>
      </c>
      <c r="N3923" s="184">
        <f t="shared" si="1474"/>
        <v>0</v>
      </c>
      <c r="O3923" s="184">
        <f t="shared" si="1475"/>
        <v>0</v>
      </c>
      <c r="P3923" s="181"/>
      <c r="Q3923" s="199"/>
      <c r="R3923" s="197" t="str">
        <f t="shared" si="1457"/>
        <v/>
      </c>
      <c r="S3923" s="197" t="str">
        <f t="shared" si="1458"/>
        <v/>
      </c>
    </row>
    <row r="3924" spans="1:19" hidden="1">
      <c r="A3924" s="200">
        <v>95674</v>
      </c>
      <c r="B3924" s="205" t="s">
        <v>230</v>
      </c>
      <c r="C3924" s="127" t="s">
        <v>4278</v>
      </c>
      <c r="D3924" s="121" t="s">
        <v>274</v>
      </c>
      <c r="E3924" s="122">
        <v>110.23</v>
      </c>
      <c r="F3924" s="123">
        <f t="shared" si="1470"/>
        <v>132.88999999999999</v>
      </c>
      <c r="G3924" s="206"/>
      <c r="H3924" s="183"/>
      <c r="I3924" s="182">
        <f t="shared" si="1471"/>
        <v>0</v>
      </c>
      <c r="J3924" s="182">
        <f t="shared" si="1472"/>
        <v>0</v>
      </c>
      <c r="K3924" s="179"/>
      <c r="L3924" s="183">
        <f t="shared" si="1473"/>
        <v>0</v>
      </c>
      <c r="M3924" s="183">
        <f t="shared" si="1473"/>
        <v>0</v>
      </c>
      <c r="N3924" s="184">
        <f t="shared" si="1474"/>
        <v>0</v>
      </c>
      <c r="O3924" s="184">
        <f t="shared" si="1475"/>
        <v>0</v>
      </c>
      <c r="P3924" s="181"/>
      <c r="Q3924" s="199"/>
      <c r="R3924" s="197" t="str">
        <f t="shared" si="1457"/>
        <v/>
      </c>
      <c r="S3924" s="197" t="str">
        <f t="shared" si="1458"/>
        <v/>
      </c>
    </row>
    <row r="3925" spans="1:19">
      <c r="A3925" s="200">
        <v>95675</v>
      </c>
      <c r="B3925" s="205" t="s">
        <v>230</v>
      </c>
      <c r="C3925" s="127" t="s">
        <v>4279</v>
      </c>
      <c r="D3925" s="121" t="s">
        <v>274</v>
      </c>
      <c r="E3925" s="122">
        <v>134.55000000000001</v>
      </c>
      <c r="F3925" s="123">
        <f t="shared" si="1470"/>
        <v>162.21</v>
      </c>
      <c r="G3925" s="206">
        <v>1</v>
      </c>
      <c r="H3925" s="207">
        <f t="shared" ref="H3925:H3926" si="1476">F3925</f>
        <v>162.21</v>
      </c>
      <c r="I3925" s="182">
        <f t="shared" si="1471"/>
        <v>162.21</v>
      </c>
      <c r="J3925" s="182">
        <f t="shared" si="1472"/>
        <v>162.21</v>
      </c>
      <c r="K3925" s="179"/>
      <c r="L3925" s="183">
        <f t="shared" si="1473"/>
        <v>1</v>
      </c>
      <c r="M3925" s="183">
        <f t="shared" si="1473"/>
        <v>162.21</v>
      </c>
      <c r="N3925" s="184">
        <f t="shared" si="1474"/>
        <v>162.21</v>
      </c>
      <c r="O3925" s="184">
        <f t="shared" si="1475"/>
        <v>162.21</v>
      </c>
      <c r="P3925" s="181"/>
      <c r="Q3925" s="260"/>
      <c r="R3925" s="232" t="str">
        <f t="shared" si="1457"/>
        <v>x</v>
      </c>
      <c r="S3925" s="197" t="str">
        <f t="shared" si="1458"/>
        <v>x</v>
      </c>
    </row>
    <row r="3926" spans="1:19" ht="25.5">
      <c r="A3926" s="200">
        <v>95676</v>
      </c>
      <c r="B3926" s="205" t="s">
        <v>230</v>
      </c>
      <c r="C3926" s="127" t="s">
        <v>4280</v>
      </c>
      <c r="D3926" s="121" t="s">
        <v>274</v>
      </c>
      <c r="E3926" s="122">
        <v>64.95</v>
      </c>
      <c r="F3926" s="123">
        <f t="shared" si="1470"/>
        <v>78.3</v>
      </c>
      <c r="G3926" s="206">
        <v>1</v>
      </c>
      <c r="H3926" s="207">
        <f t="shared" si="1476"/>
        <v>78.3</v>
      </c>
      <c r="I3926" s="182">
        <f t="shared" si="1471"/>
        <v>78.3</v>
      </c>
      <c r="J3926" s="182">
        <f t="shared" si="1472"/>
        <v>78.3</v>
      </c>
      <c r="K3926" s="179"/>
      <c r="L3926" s="183">
        <f t="shared" si="1473"/>
        <v>1</v>
      </c>
      <c r="M3926" s="183">
        <f t="shared" si="1473"/>
        <v>78.3</v>
      </c>
      <c r="N3926" s="184">
        <f t="shared" si="1474"/>
        <v>78.3</v>
      </c>
      <c r="O3926" s="184">
        <f t="shared" si="1475"/>
        <v>78.3</v>
      </c>
      <c r="P3926" s="181"/>
      <c r="Q3926" s="238"/>
      <c r="R3926" s="196" t="str">
        <f t="shared" si="1457"/>
        <v>x</v>
      </c>
      <c r="S3926" s="197" t="str">
        <f t="shared" si="1458"/>
        <v>x</v>
      </c>
    </row>
    <row r="3927" spans="1:19" hidden="1">
      <c r="A3927" s="200" t="s">
        <v>4281</v>
      </c>
      <c r="B3927" s="205"/>
      <c r="C3927" s="127" t="s">
        <v>4282</v>
      </c>
      <c r="D3927" s="121"/>
      <c r="E3927" s="122"/>
      <c r="F3927" s="123"/>
      <c r="G3927" s="253"/>
      <c r="H3927" s="253"/>
      <c r="I3927" s="254"/>
      <c r="J3927" s="255"/>
      <c r="K3927" s="179"/>
      <c r="L3927" s="253"/>
      <c r="M3927" s="253"/>
      <c r="N3927" s="254"/>
      <c r="O3927" s="255"/>
      <c r="P3927" s="181"/>
      <c r="Q3927" s="198" t="str">
        <f>IF(OR(SUM(J3928:J3931)&gt;0,SUM(O3928:O3931)&gt;0),"xx","")</f>
        <v/>
      </c>
      <c r="R3927" s="197" t="str">
        <f t="shared" si="1457"/>
        <v/>
      </c>
      <c r="S3927" s="197" t="str">
        <f t="shared" si="1458"/>
        <v/>
      </c>
    </row>
    <row r="3928" spans="1:19" hidden="1">
      <c r="A3928" s="200" t="s">
        <v>4283</v>
      </c>
      <c r="B3928" s="205" t="s">
        <v>230</v>
      </c>
      <c r="C3928" s="127" t="s">
        <v>4284</v>
      </c>
      <c r="D3928" s="121" t="s">
        <v>258</v>
      </c>
      <c r="E3928" s="122">
        <v>43.73</v>
      </c>
      <c r="F3928" s="123">
        <f>IF(E3928=0,0,ROUND(E3928*(1+E$10)*(1-E$11),2))</f>
        <v>52.72</v>
      </c>
      <c r="G3928" s="206"/>
      <c r="H3928" s="183"/>
      <c r="I3928" s="182">
        <f t="shared" ref="I3928:I3931" si="1477">IF(ISBLANK(E3928),0,ROUND(F3928*G3928,2))</f>
        <v>0</v>
      </c>
      <c r="J3928" s="182">
        <f t="shared" ref="J3928:J3931" si="1478">IF(ISBLANK(G3928),0,ROUND(G3928*H3928,2))</f>
        <v>0</v>
      </c>
      <c r="K3928" s="179"/>
      <c r="L3928" s="183">
        <f t="shared" ref="L3928:M3931" si="1479">G3928</f>
        <v>0</v>
      </c>
      <c r="M3928" s="183">
        <f t="shared" si="1479"/>
        <v>0</v>
      </c>
      <c r="N3928" s="184">
        <f t="shared" ref="N3928:N3931" si="1480">IF(ISBLANK(E3928),0,ROUND(F3928*L3928,2))</f>
        <v>0</v>
      </c>
      <c r="O3928" s="184">
        <f t="shared" ref="O3928:O3931" si="1481">IF(ISBLANK(L3928),0,ROUND(L3928*M3928,2))</f>
        <v>0</v>
      </c>
      <c r="P3928" s="181"/>
      <c r="Q3928" s="199"/>
      <c r="R3928" s="197" t="str">
        <f t="shared" si="1457"/>
        <v/>
      </c>
      <c r="S3928" s="197" t="str">
        <f t="shared" si="1458"/>
        <v/>
      </c>
    </row>
    <row r="3929" spans="1:19" hidden="1">
      <c r="A3929" s="200" t="s">
        <v>4285</v>
      </c>
      <c r="B3929" s="205" t="s">
        <v>230</v>
      </c>
      <c r="C3929" s="127" t="s">
        <v>4286</v>
      </c>
      <c r="D3929" s="121" t="s">
        <v>258</v>
      </c>
      <c r="E3929" s="122">
        <v>83.42</v>
      </c>
      <c r="F3929" s="123">
        <f>IF(E3929=0,0,ROUND(E3929*(1+E$10)*(1-E$11),2))</f>
        <v>100.57</v>
      </c>
      <c r="G3929" s="206"/>
      <c r="H3929" s="183"/>
      <c r="I3929" s="182">
        <f t="shared" si="1477"/>
        <v>0</v>
      </c>
      <c r="J3929" s="182">
        <f t="shared" si="1478"/>
        <v>0</v>
      </c>
      <c r="K3929" s="179"/>
      <c r="L3929" s="183">
        <f t="shared" si="1479"/>
        <v>0</v>
      </c>
      <c r="M3929" s="183">
        <f t="shared" si="1479"/>
        <v>0</v>
      </c>
      <c r="N3929" s="184">
        <f t="shared" si="1480"/>
        <v>0</v>
      </c>
      <c r="O3929" s="184">
        <f t="shared" si="1481"/>
        <v>0</v>
      </c>
      <c r="P3929" s="181"/>
      <c r="Q3929" s="199"/>
      <c r="R3929" s="197" t="str">
        <f t="shared" si="1457"/>
        <v/>
      </c>
      <c r="S3929" s="197" t="str">
        <f t="shared" si="1458"/>
        <v/>
      </c>
    </row>
    <row r="3930" spans="1:19" hidden="1">
      <c r="A3930" s="200">
        <v>40841</v>
      </c>
      <c r="B3930" s="205" t="s">
        <v>230</v>
      </c>
      <c r="C3930" s="127" t="s">
        <v>4287</v>
      </c>
      <c r="D3930" s="121" t="s">
        <v>274</v>
      </c>
      <c r="E3930" s="122">
        <v>120.68</v>
      </c>
      <c r="F3930" s="123">
        <f>IF(E3930=0,0,ROUND(E3930*(1+E$10)*(1-E$11),2))</f>
        <v>145.49</v>
      </c>
      <c r="G3930" s="206"/>
      <c r="H3930" s="183"/>
      <c r="I3930" s="182">
        <f t="shared" si="1477"/>
        <v>0</v>
      </c>
      <c r="J3930" s="182">
        <f t="shared" si="1478"/>
        <v>0</v>
      </c>
      <c r="K3930" s="179"/>
      <c r="L3930" s="183">
        <f t="shared" si="1479"/>
        <v>0</v>
      </c>
      <c r="M3930" s="183">
        <f t="shared" si="1479"/>
        <v>0</v>
      </c>
      <c r="N3930" s="184">
        <f t="shared" si="1480"/>
        <v>0</v>
      </c>
      <c r="O3930" s="184">
        <f t="shared" si="1481"/>
        <v>0</v>
      </c>
      <c r="P3930" s="181"/>
      <c r="Q3930" s="199"/>
      <c r="R3930" s="197" t="str">
        <f t="shared" si="1457"/>
        <v/>
      </c>
      <c r="S3930" s="197" t="str">
        <f t="shared" si="1458"/>
        <v/>
      </c>
    </row>
    <row r="3931" spans="1:19" hidden="1">
      <c r="A3931" s="200">
        <v>84127</v>
      </c>
      <c r="B3931" s="205" t="s">
        <v>230</v>
      </c>
      <c r="C3931" s="127" t="s">
        <v>4288</v>
      </c>
      <c r="D3931" s="121" t="s">
        <v>258</v>
      </c>
      <c r="E3931" s="122">
        <v>295.79000000000002</v>
      </c>
      <c r="F3931" s="123">
        <f>IF(E3931=0,0,ROUND(E3931*(1+E$10)*(1-E$11),2))</f>
        <v>356.6</v>
      </c>
      <c r="G3931" s="206"/>
      <c r="H3931" s="183"/>
      <c r="I3931" s="182">
        <f t="shared" si="1477"/>
        <v>0</v>
      </c>
      <c r="J3931" s="182">
        <f t="shared" si="1478"/>
        <v>0</v>
      </c>
      <c r="K3931" s="179"/>
      <c r="L3931" s="183">
        <f t="shared" si="1479"/>
        <v>0</v>
      </c>
      <c r="M3931" s="183">
        <f t="shared" si="1479"/>
        <v>0</v>
      </c>
      <c r="N3931" s="184">
        <f t="shared" si="1480"/>
        <v>0</v>
      </c>
      <c r="O3931" s="184">
        <f t="shared" si="1481"/>
        <v>0</v>
      </c>
      <c r="P3931" s="181"/>
      <c r="Q3931" s="199"/>
      <c r="R3931" s="197" t="str">
        <f t="shared" si="1457"/>
        <v/>
      </c>
      <c r="S3931" s="197" t="str">
        <f t="shared" si="1458"/>
        <v/>
      </c>
    </row>
    <row r="3932" spans="1:19" hidden="1">
      <c r="A3932" s="200" t="s">
        <v>4289</v>
      </c>
      <c r="B3932" s="205"/>
      <c r="C3932" s="127" t="s">
        <v>4290</v>
      </c>
      <c r="D3932" s="121"/>
      <c r="E3932" s="122"/>
      <c r="F3932" s="123"/>
      <c r="G3932" s="253"/>
      <c r="H3932" s="253"/>
      <c r="I3932" s="254"/>
      <c r="J3932" s="255"/>
      <c r="K3932" s="179"/>
      <c r="L3932" s="253"/>
      <c r="M3932" s="253"/>
      <c r="N3932" s="254"/>
      <c r="O3932" s="255"/>
      <c r="P3932" s="181"/>
      <c r="Q3932" s="198" t="str">
        <f>IF(OR(SUM(J3933:J3941)&gt;0,SUM(O3933:O3941)&gt;0),"xx","")</f>
        <v/>
      </c>
      <c r="R3932" s="197" t="str">
        <f t="shared" si="1457"/>
        <v/>
      </c>
      <c r="S3932" s="197" t="str">
        <f t="shared" si="1458"/>
        <v/>
      </c>
    </row>
    <row r="3933" spans="1:19" hidden="1">
      <c r="A3933" s="200">
        <v>88503</v>
      </c>
      <c r="B3933" s="205" t="s">
        <v>230</v>
      </c>
      <c r="C3933" s="127" t="s">
        <v>4291</v>
      </c>
      <c r="D3933" s="121" t="s">
        <v>274</v>
      </c>
      <c r="E3933" s="122">
        <v>750.68</v>
      </c>
      <c r="F3933" s="123">
        <f t="shared" ref="F3933:F3941" si="1482">IF(E3933=0,0,ROUND(E3933*(1+E$10)*(1-E$11),2))</f>
        <v>905.02</v>
      </c>
      <c r="G3933" s="206"/>
      <c r="H3933" s="183"/>
      <c r="I3933" s="182">
        <f t="shared" ref="I3933:I3941" si="1483">IF(ISBLANK(E3933),0,ROUND(F3933*G3933,2))</f>
        <v>0</v>
      </c>
      <c r="J3933" s="182">
        <f t="shared" ref="J3933:J3941" si="1484">IF(ISBLANK(G3933),0,ROUND(G3933*H3933,2))</f>
        <v>0</v>
      </c>
      <c r="K3933" s="179"/>
      <c r="L3933" s="183">
        <f t="shared" ref="L3933:M3941" si="1485">G3933</f>
        <v>0</v>
      </c>
      <c r="M3933" s="183">
        <f t="shared" si="1485"/>
        <v>0</v>
      </c>
      <c r="N3933" s="184">
        <f t="shared" ref="N3933:N3941" si="1486">IF(ISBLANK(E3933),0,ROUND(F3933*L3933,2))</f>
        <v>0</v>
      </c>
      <c r="O3933" s="184">
        <f t="shared" ref="O3933:O3941" si="1487">IF(ISBLANK(L3933),0,ROUND(L3933*M3933,2))</f>
        <v>0</v>
      </c>
      <c r="P3933" s="181"/>
      <c r="Q3933" s="199"/>
      <c r="R3933" s="197" t="str">
        <f t="shared" si="1457"/>
        <v/>
      </c>
      <c r="S3933" s="197" t="str">
        <f t="shared" si="1458"/>
        <v/>
      </c>
    </row>
    <row r="3934" spans="1:19" hidden="1">
      <c r="A3934" s="200">
        <v>88504</v>
      </c>
      <c r="B3934" s="205" t="s">
        <v>230</v>
      </c>
      <c r="C3934" s="127" t="s">
        <v>4292</v>
      </c>
      <c r="D3934" s="121" t="s">
        <v>274</v>
      </c>
      <c r="E3934" s="122">
        <v>604.57000000000005</v>
      </c>
      <c r="F3934" s="123">
        <f t="shared" si="1482"/>
        <v>728.87</v>
      </c>
      <c r="G3934" s="206"/>
      <c r="H3934" s="183"/>
      <c r="I3934" s="182">
        <f t="shared" si="1483"/>
        <v>0</v>
      </c>
      <c r="J3934" s="182">
        <f t="shared" si="1484"/>
        <v>0</v>
      </c>
      <c r="K3934" s="179"/>
      <c r="L3934" s="183">
        <f t="shared" si="1485"/>
        <v>0</v>
      </c>
      <c r="M3934" s="183">
        <f t="shared" si="1485"/>
        <v>0</v>
      </c>
      <c r="N3934" s="184">
        <f t="shared" si="1486"/>
        <v>0</v>
      </c>
      <c r="O3934" s="184">
        <f t="shared" si="1487"/>
        <v>0</v>
      </c>
      <c r="P3934" s="181"/>
      <c r="Q3934" s="199"/>
      <c r="R3934" s="197" t="str">
        <f t="shared" si="1457"/>
        <v/>
      </c>
      <c r="S3934" s="197" t="str">
        <f t="shared" si="1458"/>
        <v/>
      </c>
    </row>
    <row r="3935" spans="1:19" hidden="1">
      <c r="A3935" s="200">
        <v>88547</v>
      </c>
      <c r="B3935" s="205" t="s">
        <v>230</v>
      </c>
      <c r="C3935" s="127" t="s">
        <v>4293</v>
      </c>
      <c r="D3935" s="121" t="s">
        <v>274</v>
      </c>
      <c r="E3935" s="122">
        <v>76.66</v>
      </c>
      <c r="F3935" s="123">
        <f t="shared" si="1482"/>
        <v>92.42</v>
      </c>
      <c r="G3935" s="206"/>
      <c r="H3935" s="183"/>
      <c r="I3935" s="182">
        <f t="shared" si="1483"/>
        <v>0</v>
      </c>
      <c r="J3935" s="182">
        <f t="shared" si="1484"/>
        <v>0</v>
      </c>
      <c r="K3935" s="179"/>
      <c r="L3935" s="183">
        <f t="shared" si="1485"/>
        <v>0</v>
      </c>
      <c r="M3935" s="183">
        <f t="shared" si="1485"/>
        <v>0</v>
      </c>
      <c r="N3935" s="184">
        <f t="shared" si="1486"/>
        <v>0</v>
      </c>
      <c r="O3935" s="184">
        <f t="shared" si="1487"/>
        <v>0</v>
      </c>
      <c r="P3935" s="181"/>
      <c r="Q3935" s="199"/>
      <c r="R3935" s="197" t="str">
        <f t="shared" si="1457"/>
        <v/>
      </c>
      <c r="S3935" s="197" t="str">
        <f t="shared" si="1458"/>
        <v/>
      </c>
    </row>
    <row r="3936" spans="1:19" ht="25.5" hidden="1">
      <c r="A3936" s="200">
        <v>94795</v>
      </c>
      <c r="B3936" s="205" t="s">
        <v>230</v>
      </c>
      <c r="C3936" s="127" t="s">
        <v>4294</v>
      </c>
      <c r="D3936" s="121" t="s">
        <v>274</v>
      </c>
      <c r="E3936" s="122">
        <v>20.68</v>
      </c>
      <c r="F3936" s="123">
        <f t="shared" si="1482"/>
        <v>24.93</v>
      </c>
      <c r="G3936" s="206"/>
      <c r="H3936" s="183"/>
      <c r="I3936" s="182">
        <f t="shared" si="1483"/>
        <v>0</v>
      </c>
      <c r="J3936" s="182">
        <f t="shared" si="1484"/>
        <v>0</v>
      </c>
      <c r="K3936" s="179"/>
      <c r="L3936" s="183">
        <f t="shared" si="1485"/>
        <v>0</v>
      </c>
      <c r="M3936" s="183">
        <f t="shared" si="1485"/>
        <v>0</v>
      </c>
      <c r="N3936" s="184">
        <f t="shared" si="1486"/>
        <v>0</v>
      </c>
      <c r="O3936" s="184">
        <f t="shared" si="1487"/>
        <v>0</v>
      </c>
      <c r="P3936" s="181"/>
      <c r="Q3936" s="199"/>
      <c r="R3936" s="197" t="str">
        <f t="shared" si="1457"/>
        <v/>
      </c>
      <c r="S3936" s="197" t="str">
        <f t="shared" si="1458"/>
        <v/>
      </c>
    </row>
    <row r="3937" spans="1:19" ht="25.5" hidden="1">
      <c r="A3937" s="200">
        <v>94796</v>
      </c>
      <c r="B3937" s="205" t="s">
        <v>230</v>
      </c>
      <c r="C3937" s="127" t="s">
        <v>4295</v>
      </c>
      <c r="D3937" s="121" t="s">
        <v>274</v>
      </c>
      <c r="E3937" s="122">
        <v>24.58</v>
      </c>
      <c r="F3937" s="123">
        <f t="shared" si="1482"/>
        <v>29.63</v>
      </c>
      <c r="G3937" s="206"/>
      <c r="H3937" s="183"/>
      <c r="I3937" s="182">
        <f t="shared" si="1483"/>
        <v>0</v>
      </c>
      <c r="J3937" s="182">
        <f t="shared" si="1484"/>
        <v>0</v>
      </c>
      <c r="K3937" s="179"/>
      <c r="L3937" s="183">
        <f t="shared" si="1485"/>
        <v>0</v>
      </c>
      <c r="M3937" s="183">
        <f t="shared" si="1485"/>
        <v>0</v>
      </c>
      <c r="N3937" s="184">
        <f t="shared" si="1486"/>
        <v>0</v>
      </c>
      <c r="O3937" s="184">
        <f t="shared" si="1487"/>
        <v>0</v>
      </c>
      <c r="P3937" s="181"/>
      <c r="Q3937" s="199"/>
      <c r="R3937" s="197" t="str">
        <f t="shared" si="1457"/>
        <v/>
      </c>
      <c r="S3937" s="197" t="str">
        <f t="shared" si="1458"/>
        <v/>
      </c>
    </row>
    <row r="3938" spans="1:19" ht="25.5" hidden="1">
      <c r="A3938" s="200">
        <v>94797</v>
      </c>
      <c r="B3938" s="205" t="s">
        <v>230</v>
      </c>
      <c r="C3938" s="127" t="s">
        <v>4296</v>
      </c>
      <c r="D3938" s="121" t="s">
        <v>274</v>
      </c>
      <c r="E3938" s="122">
        <v>36.97</v>
      </c>
      <c r="F3938" s="123">
        <f t="shared" si="1482"/>
        <v>44.57</v>
      </c>
      <c r="G3938" s="206"/>
      <c r="H3938" s="183"/>
      <c r="I3938" s="182">
        <f t="shared" si="1483"/>
        <v>0</v>
      </c>
      <c r="J3938" s="182">
        <f t="shared" si="1484"/>
        <v>0</v>
      </c>
      <c r="K3938" s="179"/>
      <c r="L3938" s="183">
        <f t="shared" si="1485"/>
        <v>0</v>
      </c>
      <c r="M3938" s="183">
        <f t="shared" si="1485"/>
        <v>0</v>
      </c>
      <c r="N3938" s="184">
        <f t="shared" si="1486"/>
        <v>0</v>
      </c>
      <c r="O3938" s="184">
        <f t="shared" si="1487"/>
        <v>0</v>
      </c>
      <c r="P3938" s="181"/>
      <c r="Q3938" s="199"/>
      <c r="R3938" s="197" t="str">
        <f t="shared" si="1457"/>
        <v/>
      </c>
      <c r="S3938" s="197" t="str">
        <f t="shared" si="1458"/>
        <v/>
      </c>
    </row>
    <row r="3939" spans="1:19" ht="25.5" hidden="1">
      <c r="A3939" s="200">
        <v>94798</v>
      </c>
      <c r="B3939" s="205" t="s">
        <v>230</v>
      </c>
      <c r="C3939" s="127" t="s">
        <v>4297</v>
      </c>
      <c r="D3939" s="121" t="s">
        <v>274</v>
      </c>
      <c r="E3939" s="122">
        <v>77.44</v>
      </c>
      <c r="F3939" s="123">
        <f t="shared" si="1482"/>
        <v>93.36</v>
      </c>
      <c r="G3939" s="206"/>
      <c r="H3939" s="183"/>
      <c r="I3939" s="182">
        <f t="shared" si="1483"/>
        <v>0</v>
      </c>
      <c r="J3939" s="182">
        <f t="shared" si="1484"/>
        <v>0</v>
      </c>
      <c r="K3939" s="179"/>
      <c r="L3939" s="183">
        <f t="shared" si="1485"/>
        <v>0</v>
      </c>
      <c r="M3939" s="183">
        <f t="shared" si="1485"/>
        <v>0</v>
      </c>
      <c r="N3939" s="184">
        <f t="shared" si="1486"/>
        <v>0</v>
      </c>
      <c r="O3939" s="184">
        <f t="shared" si="1487"/>
        <v>0</v>
      </c>
      <c r="P3939" s="181"/>
      <c r="Q3939" s="199"/>
      <c r="R3939" s="197" t="str">
        <f t="shared" si="1457"/>
        <v/>
      </c>
      <c r="S3939" s="197" t="str">
        <f t="shared" si="1458"/>
        <v/>
      </c>
    </row>
    <row r="3940" spans="1:19" ht="25.5" hidden="1">
      <c r="A3940" s="200">
        <v>94799</v>
      </c>
      <c r="B3940" s="205" t="s">
        <v>230</v>
      </c>
      <c r="C3940" s="127" t="s">
        <v>4298</v>
      </c>
      <c r="D3940" s="121" t="s">
        <v>274</v>
      </c>
      <c r="E3940" s="122">
        <v>76.010000000000005</v>
      </c>
      <c r="F3940" s="123">
        <f t="shared" si="1482"/>
        <v>91.64</v>
      </c>
      <c r="G3940" s="206"/>
      <c r="H3940" s="183"/>
      <c r="I3940" s="182">
        <f t="shared" si="1483"/>
        <v>0</v>
      </c>
      <c r="J3940" s="182">
        <f t="shared" si="1484"/>
        <v>0</v>
      </c>
      <c r="K3940" s="179"/>
      <c r="L3940" s="183">
        <f t="shared" si="1485"/>
        <v>0</v>
      </c>
      <c r="M3940" s="183">
        <f t="shared" si="1485"/>
        <v>0</v>
      </c>
      <c r="N3940" s="184">
        <f t="shared" si="1486"/>
        <v>0</v>
      </c>
      <c r="O3940" s="184">
        <f t="shared" si="1487"/>
        <v>0</v>
      </c>
      <c r="P3940" s="181"/>
      <c r="Q3940" s="199"/>
      <c r="R3940" s="197" t="str">
        <f t="shared" si="1457"/>
        <v/>
      </c>
      <c r="S3940" s="197" t="str">
        <f t="shared" si="1458"/>
        <v/>
      </c>
    </row>
    <row r="3941" spans="1:19" ht="25.5" hidden="1">
      <c r="A3941" s="200">
        <v>94800</v>
      </c>
      <c r="B3941" s="205" t="s">
        <v>230</v>
      </c>
      <c r="C3941" s="127" t="s">
        <v>4299</v>
      </c>
      <c r="D3941" s="121" t="s">
        <v>274</v>
      </c>
      <c r="E3941" s="122">
        <v>127.76</v>
      </c>
      <c r="F3941" s="123">
        <f t="shared" si="1482"/>
        <v>154.03</v>
      </c>
      <c r="G3941" s="206"/>
      <c r="H3941" s="183"/>
      <c r="I3941" s="182">
        <f t="shared" si="1483"/>
        <v>0</v>
      </c>
      <c r="J3941" s="182">
        <f t="shared" si="1484"/>
        <v>0</v>
      </c>
      <c r="K3941" s="179"/>
      <c r="L3941" s="183">
        <f t="shared" si="1485"/>
        <v>0</v>
      </c>
      <c r="M3941" s="183">
        <f t="shared" si="1485"/>
        <v>0</v>
      </c>
      <c r="N3941" s="184">
        <f t="shared" si="1486"/>
        <v>0</v>
      </c>
      <c r="O3941" s="184">
        <f t="shared" si="1487"/>
        <v>0</v>
      </c>
      <c r="P3941" s="181"/>
      <c r="Q3941" s="199"/>
      <c r="R3941" s="197" t="str">
        <f t="shared" si="1457"/>
        <v/>
      </c>
      <c r="S3941" s="197" t="str">
        <f t="shared" si="1458"/>
        <v/>
      </c>
    </row>
    <row r="3942" spans="1:19" hidden="1">
      <c r="A3942" s="200" t="s">
        <v>4300</v>
      </c>
      <c r="B3942" s="205"/>
      <c r="C3942" s="127" t="s">
        <v>4301</v>
      </c>
      <c r="D3942" s="121"/>
      <c r="E3942" s="122"/>
      <c r="F3942" s="123"/>
      <c r="G3942" s="253"/>
      <c r="H3942" s="253"/>
      <c r="I3942" s="254"/>
      <c r="J3942" s="255"/>
      <c r="K3942" s="179"/>
      <c r="L3942" s="253"/>
      <c r="M3942" s="253"/>
      <c r="N3942" s="254"/>
      <c r="O3942" s="255"/>
      <c r="P3942" s="181"/>
      <c r="Q3942" s="198" t="str">
        <f>IF(OR(SUM(J3943:J4044)&gt;0,SUM(O3943:O4044)&gt;0),"xx","")</f>
        <v/>
      </c>
      <c r="R3942" s="197" t="str">
        <f t="shared" si="1457"/>
        <v/>
      </c>
      <c r="S3942" s="197" t="str">
        <f t="shared" si="1458"/>
        <v/>
      </c>
    </row>
    <row r="3943" spans="1:19" ht="38.25" hidden="1">
      <c r="A3943" s="200">
        <v>94602</v>
      </c>
      <c r="B3943" s="205" t="s">
        <v>230</v>
      </c>
      <c r="C3943" s="127" t="s">
        <v>4302</v>
      </c>
      <c r="D3943" s="121" t="s">
        <v>258</v>
      </c>
      <c r="E3943" s="122">
        <v>135.32</v>
      </c>
      <c r="F3943" s="123">
        <f t="shared" ref="F3943:F4006" si="1488">IF(E3943=0,0,ROUND(E3943*(1+E$10)*(1-E$11),2))</f>
        <v>163.13999999999999</v>
      </c>
      <c r="G3943" s="206"/>
      <c r="H3943" s="183"/>
      <c r="I3943" s="182">
        <f t="shared" ref="I3943:I4006" si="1489">IF(ISBLANK(E3943),0,ROUND(F3943*G3943,2))</f>
        <v>0</v>
      </c>
      <c r="J3943" s="182">
        <f t="shared" ref="J3943:J4006" si="1490">IF(ISBLANK(G3943),0,ROUND(G3943*H3943,2))</f>
        <v>0</v>
      </c>
      <c r="K3943" s="179"/>
      <c r="L3943" s="183">
        <f t="shared" ref="L3943:M4006" si="1491">G3943</f>
        <v>0</v>
      </c>
      <c r="M3943" s="183">
        <f t="shared" si="1491"/>
        <v>0</v>
      </c>
      <c r="N3943" s="184">
        <f t="shared" ref="N3943:N4006" si="1492">IF(ISBLANK(E3943),0,ROUND(F3943*L3943,2))</f>
        <v>0</v>
      </c>
      <c r="O3943" s="184">
        <f t="shared" ref="O3943:O4006" si="1493">IF(ISBLANK(L3943),0,ROUND(L3943*M3943,2))</f>
        <v>0</v>
      </c>
      <c r="P3943" s="181"/>
      <c r="Q3943" s="199"/>
      <c r="R3943" s="197" t="str">
        <f t="shared" ref="R3943:R4091" si="1494">IF(Q3943="X","x",IF(Q3943="xx","x",IF(O3943&gt;0,"x","")))</f>
        <v/>
      </c>
      <c r="S3943" s="197" t="str">
        <f t="shared" ref="S3943:S4093" si="1495">IF(Q3943="X","x",IF(Q3943="xx","x",IF(OR(J3943&gt;0,O3943&gt;0),"x","")))</f>
        <v/>
      </c>
    </row>
    <row r="3944" spans="1:19" ht="38.25" hidden="1">
      <c r="A3944" s="200">
        <v>94603</v>
      </c>
      <c r="B3944" s="205" t="s">
        <v>230</v>
      </c>
      <c r="C3944" s="127" t="s">
        <v>4303</v>
      </c>
      <c r="D3944" s="121" t="s">
        <v>258</v>
      </c>
      <c r="E3944" s="122">
        <v>179.78</v>
      </c>
      <c r="F3944" s="123">
        <f t="shared" si="1488"/>
        <v>216.74</v>
      </c>
      <c r="G3944" s="206"/>
      <c r="H3944" s="183"/>
      <c r="I3944" s="182">
        <f t="shared" si="1489"/>
        <v>0</v>
      </c>
      <c r="J3944" s="182">
        <f t="shared" si="1490"/>
        <v>0</v>
      </c>
      <c r="K3944" s="179"/>
      <c r="L3944" s="183">
        <f t="shared" si="1491"/>
        <v>0</v>
      </c>
      <c r="M3944" s="183">
        <f t="shared" si="1491"/>
        <v>0</v>
      </c>
      <c r="N3944" s="184">
        <f t="shared" si="1492"/>
        <v>0</v>
      </c>
      <c r="O3944" s="184">
        <f t="shared" si="1493"/>
        <v>0</v>
      </c>
      <c r="P3944" s="181"/>
      <c r="Q3944" s="199"/>
      <c r="R3944" s="197" t="str">
        <f t="shared" si="1494"/>
        <v/>
      </c>
      <c r="S3944" s="197" t="str">
        <f t="shared" si="1495"/>
        <v/>
      </c>
    </row>
    <row r="3945" spans="1:19" ht="38.25" hidden="1">
      <c r="A3945" s="200">
        <v>94604</v>
      </c>
      <c r="B3945" s="205" t="s">
        <v>230</v>
      </c>
      <c r="C3945" s="127" t="s">
        <v>4304</v>
      </c>
      <c r="D3945" s="121" t="s">
        <v>258</v>
      </c>
      <c r="E3945" s="122">
        <v>243.99</v>
      </c>
      <c r="F3945" s="123">
        <f t="shared" si="1488"/>
        <v>294.14999999999998</v>
      </c>
      <c r="G3945" s="206"/>
      <c r="H3945" s="183"/>
      <c r="I3945" s="182">
        <f t="shared" si="1489"/>
        <v>0</v>
      </c>
      <c r="J3945" s="182">
        <f t="shared" si="1490"/>
        <v>0</v>
      </c>
      <c r="K3945" s="179"/>
      <c r="L3945" s="183">
        <f t="shared" si="1491"/>
        <v>0</v>
      </c>
      <c r="M3945" s="183">
        <f t="shared" si="1491"/>
        <v>0</v>
      </c>
      <c r="N3945" s="184">
        <f t="shared" si="1492"/>
        <v>0</v>
      </c>
      <c r="O3945" s="184">
        <f t="shared" si="1493"/>
        <v>0</v>
      </c>
      <c r="P3945" s="181"/>
      <c r="Q3945" s="199"/>
      <c r="R3945" s="197" t="str">
        <f t="shared" si="1494"/>
        <v/>
      </c>
      <c r="S3945" s="197" t="str">
        <f t="shared" si="1495"/>
        <v/>
      </c>
    </row>
    <row r="3946" spans="1:19" ht="38.25" hidden="1">
      <c r="A3946" s="200">
        <v>94605</v>
      </c>
      <c r="B3946" s="205" t="s">
        <v>230</v>
      </c>
      <c r="C3946" s="127" t="s">
        <v>4305</v>
      </c>
      <c r="D3946" s="121" t="s">
        <v>258</v>
      </c>
      <c r="E3946" s="122">
        <v>346.04</v>
      </c>
      <c r="F3946" s="123">
        <f t="shared" si="1488"/>
        <v>417.19</v>
      </c>
      <c r="G3946" s="206"/>
      <c r="H3946" s="183"/>
      <c r="I3946" s="182">
        <f t="shared" si="1489"/>
        <v>0</v>
      </c>
      <c r="J3946" s="182">
        <f t="shared" si="1490"/>
        <v>0</v>
      </c>
      <c r="K3946" s="179"/>
      <c r="L3946" s="183">
        <f t="shared" si="1491"/>
        <v>0</v>
      </c>
      <c r="M3946" s="183">
        <f t="shared" si="1491"/>
        <v>0</v>
      </c>
      <c r="N3946" s="184">
        <f t="shared" si="1492"/>
        <v>0</v>
      </c>
      <c r="O3946" s="184">
        <f t="shared" si="1493"/>
        <v>0</v>
      </c>
      <c r="P3946" s="181"/>
      <c r="Q3946" s="199"/>
      <c r="R3946" s="197" t="str">
        <f t="shared" si="1494"/>
        <v/>
      </c>
      <c r="S3946" s="197" t="str">
        <f t="shared" si="1495"/>
        <v/>
      </c>
    </row>
    <row r="3947" spans="1:19" ht="38.25" hidden="1">
      <c r="A3947" s="200">
        <v>94465</v>
      </c>
      <c r="B3947" s="205" t="s">
        <v>230</v>
      </c>
      <c r="C3947" s="127" t="s">
        <v>4306</v>
      </c>
      <c r="D3947" s="121" t="s">
        <v>274</v>
      </c>
      <c r="E3947" s="122">
        <v>35.51</v>
      </c>
      <c r="F3947" s="123">
        <f t="shared" si="1488"/>
        <v>42.81</v>
      </c>
      <c r="G3947" s="206"/>
      <c r="H3947" s="183"/>
      <c r="I3947" s="182">
        <f t="shared" si="1489"/>
        <v>0</v>
      </c>
      <c r="J3947" s="182">
        <f t="shared" si="1490"/>
        <v>0</v>
      </c>
      <c r="K3947" s="179"/>
      <c r="L3947" s="183">
        <f t="shared" si="1491"/>
        <v>0</v>
      </c>
      <c r="M3947" s="183">
        <f t="shared" si="1491"/>
        <v>0</v>
      </c>
      <c r="N3947" s="184">
        <f t="shared" si="1492"/>
        <v>0</v>
      </c>
      <c r="O3947" s="184">
        <f t="shared" si="1493"/>
        <v>0</v>
      </c>
      <c r="P3947" s="181"/>
      <c r="Q3947" s="199"/>
      <c r="R3947" s="197" t="str">
        <f t="shared" si="1494"/>
        <v/>
      </c>
      <c r="S3947" s="197" t="str">
        <f t="shared" si="1495"/>
        <v/>
      </c>
    </row>
    <row r="3948" spans="1:19" ht="38.25" hidden="1">
      <c r="A3948" s="200">
        <v>94466</v>
      </c>
      <c r="B3948" s="205" t="s">
        <v>230</v>
      </c>
      <c r="C3948" s="127" t="s">
        <v>4307</v>
      </c>
      <c r="D3948" s="121" t="s">
        <v>274</v>
      </c>
      <c r="E3948" s="122">
        <v>35.53</v>
      </c>
      <c r="F3948" s="123">
        <f t="shared" si="1488"/>
        <v>42.83</v>
      </c>
      <c r="G3948" s="206"/>
      <c r="H3948" s="183"/>
      <c r="I3948" s="182">
        <f t="shared" si="1489"/>
        <v>0</v>
      </c>
      <c r="J3948" s="182">
        <f t="shared" si="1490"/>
        <v>0</v>
      </c>
      <c r="K3948" s="179"/>
      <c r="L3948" s="183">
        <f t="shared" si="1491"/>
        <v>0</v>
      </c>
      <c r="M3948" s="183">
        <f t="shared" si="1491"/>
        <v>0</v>
      </c>
      <c r="N3948" s="184">
        <f t="shared" si="1492"/>
        <v>0</v>
      </c>
      <c r="O3948" s="184">
        <f t="shared" si="1493"/>
        <v>0</v>
      </c>
      <c r="P3948" s="181"/>
      <c r="Q3948" s="199"/>
      <c r="R3948" s="197" t="str">
        <f t="shared" si="1494"/>
        <v/>
      </c>
      <c r="S3948" s="197" t="str">
        <f t="shared" si="1495"/>
        <v/>
      </c>
    </row>
    <row r="3949" spans="1:19" ht="38.25" hidden="1">
      <c r="A3949" s="200">
        <v>94467</v>
      </c>
      <c r="B3949" s="205" t="s">
        <v>230</v>
      </c>
      <c r="C3949" s="127" t="s">
        <v>4308</v>
      </c>
      <c r="D3949" s="121" t="s">
        <v>274</v>
      </c>
      <c r="E3949" s="122">
        <v>53.28</v>
      </c>
      <c r="F3949" s="123">
        <f t="shared" si="1488"/>
        <v>64.23</v>
      </c>
      <c r="G3949" s="206"/>
      <c r="H3949" s="183"/>
      <c r="I3949" s="182">
        <f t="shared" si="1489"/>
        <v>0</v>
      </c>
      <c r="J3949" s="182">
        <f t="shared" si="1490"/>
        <v>0</v>
      </c>
      <c r="K3949" s="179"/>
      <c r="L3949" s="183">
        <f t="shared" si="1491"/>
        <v>0</v>
      </c>
      <c r="M3949" s="183">
        <f t="shared" si="1491"/>
        <v>0</v>
      </c>
      <c r="N3949" s="184">
        <f t="shared" si="1492"/>
        <v>0</v>
      </c>
      <c r="O3949" s="184">
        <f t="shared" si="1493"/>
        <v>0</v>
      </c>
      <c r="P3949" s="181"/>
      <c r="Q3949" s="199"/>
      <c r="R3949" s="197" t="str">
        <f t="shared" si="1494"/>
        <v/>
      </c>
      <c r="S3949" s="197" t="str">
        <f t="shared" si="1495"/>
        <v/>
      </c>
    </row>
    <row r="3950" spans="1:19" ht="38.25" hidden="1">
      <c r="A3950" s="200">
        <v>94468</v>
      </c>
      <c r="B3950" s="205" t="s">
        <v>230</v>
      </c>
      <c r="C3950" s="127" t="s">
        <v>4309</v>
      </c>
      <c r="D3950" s="121" t="s">
        <v>274</v>
      </c>
      <c r="E3950" s="122">
        <v>46.97</v>
      </c>
      <c r="F3950" s="123">
        <f t="shared" si="1488"/>
        <v>56.63</v>
      </c>
      <c r="G3950" s="206"/>
      <c r="H3950" s="183"/>
      <c r="I3950" s="182">
        <f t="shared" si="1489"/>
        <v>0</v>
      </c>
      <c r="J3950" s="182">
        <f t="shared" si="1490"/>
        <v>0</v>
      </c>
      <c r="K3950" s="179"/>
      <c r="L3950" s="183">
        <f t="shared" si="1491"/>
        <v>0</v>
      </c>
      <c r="M3950" s="183">
        <f t="shared" si="1491"/>
        <v>0</v>
      </c>
      <c r="N3950" s="184">
        <f t="shared" si="1492"/>
        <v>0</v>
      </c>
      <c r="O3950" s="184">
        <f t="shared" si="1493"/>
        <v>0</v>
      </c>
      <c r="P3950" s="181"/>
      <c r="Q3950" s="199"/>
      <c r="R3950" s="197" t="str">
        <f t="shared" si="1494"/>
        <v/>
      </c>
      <c r="S3950" s="197" t="str">
        <f t="shared" si="1495"/>
        <v/>
      </c>
    </row>
    <row r="3951" spans="1:19" ht="38.25" hidden="1">
      <c r="A3951" s="200">
        <v>94469</v>
      </c>
      <c r="B3951" s="205" t="s">
        <v>230</v>
      </c>
      <c r="C3951" s="127" t="s">
        <v>4310</v>
      </c>
      <c r="D3951" s="121" t="s">
        <v>274</v>
      </c>
      <c r="E3951" s="122">
        <v>76.790000000000006</v>
      </c>
      <c r="F3951" s="123">
        <f t="shared" si="1488"/>
        <v>92.58</v>
      </c>
      <c r="G3951" s="206"/>
      <c r="H3951" s="183"/>
      <c r="I3951" s="182">
        <f t="shared" si="1489"/>
        <v>0</v>
      </c>
      <c r="J3951" s="182">
        <f t="shared" si="1490"/>
        <v>0</v>
      </c>
      <c r="K3951" s="179"/>
      <c r="L3951" s="183">
        <f t="shared" si="1491"/>
        <v>0</v>
      </c>
      <c r="M3951" s="183">
        <f t="shared" si="1491"/>
        <v>0</v>
      </c>
      <c r="N3951" s="184">
        <f t="shared" si="1492"/>
        <v>0</v>
      </c>
      <c r="O3951" s="184">
        <f t="shared" si="1493"/>
        <v>0</v>
      </c>
      <c r="P3951" s="181"/>
      <c r="Q3951" s="199"/>
      <c r="R3951" s="197" t="str">
        <f t="shared" si="1494"/>
        <v/>
      </c>
      <c r="S3951" s="197" t="str">
        <f t="shared" si="1495"/>
        <v/>
      </c>
    </row>
    <row r="3952" spans="1:19" ht="38.25" hidden="1">
      <c r="A3952" s="200">
        <v>94470</v>
      </c>
      <c r="B3952" s="205" t="s">
        <v>230</v>
      </c>
      <c r="C3952" s="127" t="s">
        <v>4311</v>
      </c>
      <c r="D3952" s="121" t="s">
        <v>274</v>
      </c>
      <c r="E3952" s="122">
        <v>71.180000000000007</v>
      </c>
      <c r="F3952" s="123">
        <f t="shared" si="1488"/>
        <v>85.81</v>
      </c>
      <c r="G3952" s="206"/>
      <c r="H3952" s="183"/>
      <c r="I3952" s="182">
        <f t="shared" si="1489"/>
        <v>0</v>
      </c>
      <c r="J3952" s="182">
        <f t="shared" si="1490"/>
        <v>0</v>
      </c>
      <c r="K3952" s="179"/>
      <c r="L3952" s="183">
        <f t="shared" si="1491"/>
        <v>0</v>
      </c>
      <c r="M3952" s="183">
        <f t="shared" si="1491"/>
        <v>0</v>
      </c>
      <c r="N3952" s="184">
        <f t="shared" si="1492"/>
        <v>0</v>
      </c>
      <c r="O3952" s="184">
        <f t="shared" si="1493"/>
        <v>0</v>
      </c>
      <c r="P3952" s="181"/>
      <c r="Q3952" s="199"/>
      <c r="R3952" s="197" t="str">
        <f t="shared" si="1494"/>
        <v/>
      </c>
      <c r="S3952" s="197" t="str">
        <f t="shared" si="1495"/>
        <v/>
      </c>
    </row>
    <row r="3953" spans="1:19" ht="38.25" hidden="1">
      <c r="A3953" s="200">
        <v>94471</v>
      </c>
      <c r="B3953" s="205" t="s">
        <v>230</v>
      </c>
      <c r="C3953" s="127" t="s">
        <v>4312</v>
      </c>
      <c r="D3953" s="121" t="s">
        <v>274</v>
      </c>
      <c r="E3953" s="122">
        <v>51.36</v>
      </c>
      <c r="F3953" s="123">
        <f t="shared" si="1488"/>
        <v>61.92</v>
      </c>
      <c r="G3953" s="206"/>
      <c r="H3953" s="183"/>
      <c r="I3953" s="182">
        <f t="shared" si="1489"/>
        <v>0</v>
      </c>
      <c r="J3953" s="182">
        <f t="shared" si="1490"/>
        <v>0</v>
      </c>
      <c r="K3953" s="179"/>
      <c r="L3953" s="183">
        <f t="shared" si="1491"/>
        <v>0</v>
      </c>
      <c r="M3953" s="183">
        <f t="shared" si="1491"/>
        <v>0</v>
      </c>
      <c r="N3953" s="184">
        <f t="shared" si="1492"/>
        <v>0</v>
      </c>
      <c r="O3953" s="184">
        <f t="shared" si="1493"/>
        <v>0</v>
      </c>
      <c r="P3953" s="181"/>
      <c r="Q3953" s="199"/>
      <c r="R3953" s="197" t="str">
        <f t="shared" si="1494"/>
        <v/>
      </c>
      <c r="S3953" s="197" t="str">
        <f t="shared" si="1495"/>
        <v/>
      </c>
    </row>
    <row r="3954" spans="1:19" ht="38.25" hidden="1">
      <c r="A3954" s="200">
        <v>94472</v>
      </c>
      <c r="B3954" s="205" t="s">
        <v>230</v>
      </c>
      <c r="C3954" s="127" t="s">
        <v>4313</v>
      </c>
      <c r="D3954" s="121" t="s">
        <v>274</v>
      </c>
      <c r="E3954" s="122">
        <v>52.76</v>
      </c>
      <c r="F3954" s="123">
        <f t="shared" si="1488"/>
        <v>63.61</v>
      </c>
      <c r="G3954" s="206"/>
      <c r="H3954" s="183"/>
      <c r="I3954" s="182">
        <f t="shared" si="1489"/>
        <v>0</v>
      </c>
      <c r="J3954" s="182">
        <f t="shared" si="1490"/>
        <v>0</v>
      </c>
      <c r="K3954" s="179"/>
      <c r="L3954" s="183">
        <f t="shared" si="1491"/>
        <v>0</v>
      </c>
      <c r="M3954" s="183">
        <f t="shared" si="1491"/>
        <v>0</v>
      </c>
      <c r="N3954" s="184">
        <f t="shared" si="1492"/>
        <v>0</v>
      </c>
      <c r="O3954" s="184">
        <f t="shared" si="1493"/>
        <v>0</v>
      </c>
      <c r="P3954" s="181"/>
      <c r="Q3954" s="199"/>
      <c r="R3954" s="197" t="str">
        <f t="shared" si="1494"/>
        <v/>
      </c>
      <c r="S3954" s="197" t="str">
        <f t="shared" si="1495"/>
        <v/>
      </c>
    </row>
    <row r="3955" spans="1:19" ht="38.25" hidden="1">
      <c r="A3955" s="200">
        <v>94473</v>
      </c>
      <c r="B3955" s="205" t="s">
        <v>230</v>
      </c>
      <c r="C3955" s="127" t="s">
        <v>4314</v>
      </c>
      <c r="D3955" s="121" t="s">
        <v>274</v>
      </c>
      <c r="E3955" s="122">
        <v>76.459999999999994</v>
      </c>
      <c r="F3955" s="123">
        <f t="shared" si="1488"/>
        <v>92.18</v>
      </c>
      <c r="G3955" s="206"/>
      <c r="H3955" s="183"/>
      <c r="I3955" s="182">
        <f t="shared" si="1489"/>
        <v>0</v>
      </c>
      <c r="J3955" s="182">
        <f t="shared" si="1490"/>
        <v>0</v>
      </c>
      <c r="K3955" s="179"/>
      <c r="L3955" s="183">
        <f t="shared" si="1491"/>
        <v>0</v>
      </c>
      <c r="M3955" s="183">
        <f t="shared" si="1491"/>
        <v>0</v>
      </c>
      <c r="N3955" s="184">
        <f t="shared" si="1492"/>
        <v>0</v>
      </c>
      <c r="O3955" s="184">
        <f t="shared" si="1493"/>
        <v>0</v>
      </c>
      <c r="P3955" s="181"/>
      <c r="Q3955" s="199"/>
      <c r="R3955" s="197" t="str">
        <f t="shared" si="1494"/>
        <v/>
      </c>
      <c r="S3955" s="197" t="str">
        <f t="shared" si="1495"/>
        <v/>
      </c>
    </row>
    <row r="3956" spans="1:19" ht="38.25" hidden="1">
      <c r="A3956" s="200">
        <v>94474</v>
      </c>
      <c r="B3956" s="205" t="s">
        <v>230</v>
      </c>
      <c r="C3956" s="127" t="s">
        <v>4315</v>
      </c>
      <c r="D3956" s="121" t="s">
        <v>274</v>
      </c>
      <c r="E3956" s="122">
        <v>82.63</v>
      </c>
      <c r="F3956" s="123">
        <f t="shared" si="1488"/>
        <v>99.62</v>
      </c>
      <c r="G3956" s="206"/>
      <c r="H3956" s="183"/>
      <c r="I3956" s="182">
        <f t="shared" si="1489"/>
        <v>0</v>
      </c>
      <c r="J3956" s="182">
        <f t="shared" si="1490"/>
        <v>0</v>
      </c>
      <c r="K3956" s="179"/>
      <c r="L3956" s="183">
        <f t="shared" si="1491"/>
        <v>0</v>
      </c>
      <c r="M3956" s="183">
        <f t="shared" si="1491"/>
        <v>0</v>
      </c>
      <c r="N3956" s="184">
        <f t="shared" si="1492"/>
        <v>0</v>
      </c>
      <c r="O3956" s="184">
        <f t="shared" si="1493"/>
        <v>0</v>
      </c>
      <c r="P3956" s="181"/>
      <c r="Q3956" s="199"/>
      <c r="R3956" s="197" t="str">
        <f t="shared" si="1494"/>
        <v/>
      </c>
      <c r="S3956" s="197" t="str">
        <f t="shared" si="1495"/>
        <v/>
      </c>
    </row>
    <row r="3957" spans="1:19" ht="38.25" hidden="1">
      <c r="A3957" s="200">
        <v>94475</v>
      </c>
      <c r="B3957" s="205" t="s">
        <v>230</v>
      </c>
      <c r="C3957" s="127" t="s">
        <v>4316</v>
      </c>
      <c r="D3957" s="121" t="s">
        <v>274</v>
      </c>
      <c r="E3957" s="122">
        <v>104.53</v>
      </c>
      <c r="F3957" s="123">
        <f t="shared" si="1488"/>
        <v>126.02</v>
      </c>
      <c r="G3957" s="206"/>
      <c r="H3957" s="183"/>
      <c r="I3957" s="182">
        <f t="shared" si="1489"/>
        <v>0</v>
      </c>
      <c r="J3957" s="182">
        <f t="shared" si="1490"/>
        <v>0</v>
      </c>
      <c r="K3957" s="179"/>
      <c r="L3957" s="183">
        <f t="shared" si="1491"/>
        <v>0</v>
      </c>
      <c r="M3957" s="183">
        <f t="shared" si="1491"/>
        <v>0</v>
      </c>
      <c r="N3957" s="184">
        <f t="shared" si="1492"/>
        <v>0</v>
      </c>
      <c r="O3957" s="184">
        <f t="shared" si="1493"/>
        <v>0</v>
      </c>
      <c r="P3957" s="181"/>
      <c r="Q3957" s="199"/>
      <c r="R3957" s="197" t="str">
        <f t="shared" si="1494"/>
        <v/>
      </c>
      <c r="S3957" s="197" t="str">
        <f t="shared" si="1495"/>
        <v/>
      </c>
    </row>
    <row r="3958" spans="1:19" ht="38.25" hidden="1">
      <c r="A3958" s="200">
        <v>94476</v>
      </c>
      <c r="B3958" s="205" t="s">
        <v>230</v>
      </c>
      <c r="C3958" s="127" t="s">
        <v>4317</v>
      </c>
      <c r="D3958" s="121" t="s">
        <v>274</v>
      </c>
      <c r="E3958" s="122">
        <v>116.43</v>
      </c>
      <c r="F3958" s="123">
        <f t="shared" si="1488"/>
        <v>140.37</v>
      </c>
      <c r="G3958" s="206"/>
      <c r="H3958" s="183"/>
      <c r="I3958" s="182">
        <f t="shared" si="1489"/>
        <v>0</v>
      </c>
      <c r="J3958" s="182">
        <f t="shared" si="1490"/>
        <v>0</v>
      </c>
      <c r="K3958" s="179"/>
      <c r="L3958" s="183">
        <f t="shared" si="1491"/>
        <v>0</v>
      </c>
      <c r="M3958" s="183">
        <f t="shared" si="1491"/>
        <v>0</v>
      </c>
      <c r="N3958" s="184">
        <f t="shared" si="1492"/>
        <v>0</v>
      </c>
      <c r="O3958" s="184">
        <f t="shared" si="1493"/>
        <v>0</v>
      </c>
      <c r="P3958" s="181"/>
      <c r="Q3958" s="199"/>
      <c r="R3958" s="197" t="str">
        <f t="shared" si="1494"/>
        <v/>
      </c>
      <c r="S3958" s="197" t="str">
        <f t="shared" si="1495"/>
        <v/>
      </c>
    </row>
    <row r="3959" spans="1:19" ht="38.25" hidden="1">
      <c r="A3959" s="200">
        <v>94477</v>
      </c>
      <c r="B3959" s="205" t="s">
        <v>230</v>
      </c>
      <c r="C3959" s="127" t="s">
        <v>4318</v>
      </c>
      <c r="D3959" s="121" t="s">
        <v>274</v>
      </c>
      <c r="E3959" s="122">
        <v>68.37</v>
      </c>
      <c r="F3959" s="123">
        <f t="shared" si="1488"/>
        <v>82.43</v>
      </c>
      <c r="G3959" s="206"/>
      <c r="H3959" s="183"/>
      <c r="I3959" s="182">
        <f t="shared" si="1489"/>
        <v>0</v>
      </c>
      <c r="J3959" s="182">
        <f t="shared" si="1490"/>
        <v>0</v>
      </c>
      <c r="K3959" s="179"/>
      <c r="L3959" s="183">
        <f t="shared" si="1491"/>
        <v>0</v>
      </c>
      <c r="M3959" s="183">
        <f t="shared" si="1491"/>
        <v>0</v>
      </c>
      <c r="N3959" s="184">
        <f t="shared" si="1492"/>
        <v>0</v>
      </c>
      <c r="O3959" s="184">
        <f t="shared" si="1493"/>
        <v>0</v>
      </c>
      <c r="P3959" s="181"/>
      <c r="Q3959" s="199"/>
      <c r="R3959" s="197" t="str">
        <f t="shared" si="1494"/>
        <v/>
      </c>
      <c r="S3959" s="197" t="str">
        <f t="shared" si="1495"/>
        <v/>
      </c>
    </row>
    <row r="3960" spans="1:19" ht="38.25" hidden="1">
      <c r="A3960" s="200">
        <v>94478</v>
      </c>
      <c r="B3960" s="205" t="s">
        <v>230</v>
      </c>
      <c r="C3960" s="127" t="s">
        <v>4319</v>
      </c>
      <c r="D3960" s="121" t="s">
        <v>274</v>
      </c>
      <c r="E3960" s="122">
        <v>104.95</v>
      </c>
      <c r="F3960" s="123">
        <f t="shared" si="1488"/>
        <v>126.53</v>
      </c>
      <c r="G3960" s="206"/>
      <c r="H3960" s="183"/>
      <c r="I3960" s="182">
        <f t="shared" si="1489"/>
        <v>0</v>
      </c>
      <c r="J3960" s="182">
        <f t="shared" si="1490"/>
        <v>0</v>
      </c>
      <c r="K3960" s="179"/>
      <c r="L3960" s="183">
        <f t="shared" si="1491"/>
        <v>0</v>
      </c>
      <c r="M3960" s="183">
        <f t="shared" si="1491"/>
        <v>0</v>
      </c>
      <c r="N3960" s="184">
        <f t="shared" si="1492"/>
        <v>0</v>
      </c>
      <c r="O3960" s="184">
        <f t="shared" si="1493"/>
        <v>0</v>
      </c>
      <c r="P3960" s="181"/>
      <c r="Q3960" s="199"/>
      <c r="R3960" s="197" t="str">
        <f t="shared" si="1494"/>
        <v/>
      </c>
      <c r="S3960" s="197" t="str">
        <f t="shared" si="1495"/>
        <v/>
      </c>
    </row>
    <row r="3961" spans="1:19" ht="38.25" hidden="1">
      <c r="A3961" s="200">
        <v>94479</v>
      </c>
      <c r="B3961" s="205" t="s">
        <v>230</v>
      </c>
      <c r="C3961" s="127" t="s">
        <v>4320</v>
      </c>
      <c r="D3961" s="121" t="s">
        <v>274</v>
      </c>
      <c r="E3961" s="122">
        <v>138.13999999999999</v>
      </c>
      <c r="F3961" s="123">
        <f t="shared" si="1488"/>
        <v>166.54</v>
      </c>
      <c r="G3961" s="206"/>
      <c r="H3961" s="183"/>
      <c r="I3961" s="182">
        <f t="shared" si="1489"/>
        <v>0</v>
      </c>
      <c r="J3961" s="182">
        <f t="shared" si="1490"/>
        <v>0</v>
      </c>
      <c r="K3961" s="179"/>
      <c r="L3961" s="183">
        <f t="shared" si="1491"/>
        <v>0</v>
      </c>
      <c r="M3961" s="183">
        <f t="shared" si="1491"/>
        <v>0</v>
      </c>
      <c r="N3961" s="184">
        <f t="shared" si="1492"/>
        <v>0</v>
      </c>
      <c r="O3961" s="184">
        <f t="shared" si="1493"/>
        <v>0</v>
      </c>
      <c r="P3961" s="181"/>
      <c r="Q3961" s="199"/>
      <c r="R3961" s="197" t="str">
        <f t="shared" si="1494"/>
        <v/>
      </c>
      <c r="S3961" s="197" t="str">
        <f t="shared" si="1495"/>
        <v/>
      </c>
    </row>
    <row r="3962" spans="1:19" ht="38.25" hidden="1">
      <c r="A3962" s="200">
        <v>94606</v>
      </c>
      <c r="B3962" s="205" t="s">
        <v>230</v>
      </c>
      <c r="C3962" s="127" t="s">
        <v>4321</v>
      </c>
      <c r="D3962" s="121" t="s">
        <v>274</v>
      </c>
      <c r="E3962" s="122">
        <v>52.03</v>
      </c>
      <c r="F3962" s="123">
        <f t="shared" si="1488"/>
        <v>62.73</v>
      </c>
      <c r="G3962" s="206"/>
      <c r="H3962" s="183"/>
      <c r="I3962" s="182">
        <f t="shared" si="1489"/>
        <v>0</v>
      </c>
      <c r="J3962" s="182">
        <f t="shared" si="1490"/>
        <v>0</v>
      </c>
      <c r="K3962" s="179"/>
      <c r="L3962" s="183">
        <f t="shared" si="1491"/>
        <v>0</v>
      </c>
      <c r="M3962" s="183">
        <f t="shared" si="1491"/>
        <v>0</v>
      </c>
      <c r="N3962" s="184">
        <f t="shared" si="1492"/>
        <v>0</v>
      </c>
      <c r="O3962" s="184">
        <f t="shared" si="1493"/>
        <v>0</v>
      </c>
      <c r="P3962" s="181"/>
      <c r="Q3962" s="199"/>
      <c r="R3962" s="197" t="str">
        <f t="shared" si="1494"/>
        <v/>
      </c>
      <c r="S3962" s="197" t="str">
        <f t="shared" si="1495"/>
        <v/>
      </c>
    </row>
    <row r="3963" spans="1:19" ht="38.25" hidden="1">
      <c r="A3963" s="200">
        <v>94608</v>
      </c>
      <c r="B3963" s="205" t="s">
        <v>230</v>
      </c>
      <c r="C3963" s="127" t="s">
        <v>4322</v>
      </c>
      <c r="D3963" s="121" t="s">
        <v>274</v>
      </c>
      <c r="E3963" s="122">
        <v>121.06</v>
      </c>
      <c r="F3963" s="123">
        <f t="shared" si="1488"/>
        <v>145.94999999999999</v>
      </c>
      <c r="G3963" s="206"/>
      <c r="H3963" s="183"/>
      <c r="I3963" s="182">
        <f t="shared" si="1489"/>
        <v>0</v>
      </c>
      <c r="J3963" s="182">
        <f t="shared" si="1490"/>
        <v>0</v>
      </c>
      <c r="K3963" s="179"/>
      <c r="L3963" s="183">
        <f t="shared" si="1491"/>
        <v>0</v>
      </c>
      <c r="M3963" s="183">
        <f t="shared" si="1491"/>
        <v>0</v>
      </c>
      <c r="N3963" s="184">
        <f t="shared" si="1492"/>
        <v>0</v>
      </c>
      <c r="O3963" s="184">
        <f t="shared" si="1493"/>
        <v>0</v>
      </c>
      <c r="P3963" s="181"/>
      <c r="Q3963" s="199"/>
      <c r="R3963" s="197" t="str">
        <f t="shared" si="1494"/>
        <v/>
      </c>
      <c r="S3963" s="197" t="str">
        <f t="shared" si="1495"/>
        <v/>
      </c>
    </row>
    <row r="3964" spans="1:19" ht="38.25" hidden="1">
      <c r="A3964" s="200">
        <v>94610</v>
      </c>
      <c r="B3964" s="205" t="s">
        <v>230</v>
      </c>
      <c r="C3964" s="127" t="s">
        <v>4323</v>
      </c>
      <c r="D3964" s="121" t="s">
        <v>274</v>
      </c>
      <c r="E3964" s="122">
        <v>177.98</v>
      </c>
      <c r="F3964" s="123">
        <f t="shared" si="1488"/>
        <v>214.57</v>
      </c>
      <c r="G3964" s="206"/>
      <c r="H3964" s="183"/>
      <c r="I3964" s="182">
        <f t="shared" si="1489"/>
        <v>0</v>
      </c>
      <c r="J3964" s="182">
        <f t="shared" si="1490"/>
        <v>0</v>
      </c>
      <c r="K3964" s="179"/>
      <c r="L3964" s="183">
        <f t="shared" si="1491"/>
        <v>0</v>
      </c>
      <c r="M3964" s="183">
        <f t="shared" si="1491"/>
        <v>0</v>
      </c>
      <c r="N3964" s="184">
        <f t="shared" si="1492"/>
        <v>0</v>
      </c>
      <c r="O3964" s="184">
        <f t="shared" si="1493"/>
        <v>0</v>
      </c>
      <c r="P3964" s="181"/>
      <c r="Q3964" s="199"/>
      <c r="R3964" s="197" t="str">
        <f t="shared" si="1494"/>
        <v/>
      </c>
      <c r="S3964" s="197" t="str">
        <f t="shared" si="1495"/>
        <v/>
      </c>
    </row>
    <row r="3965" spans="1:19" ht="38.25" hidden="1">
      <c r="A3965" s="200">
        <v>94612</v>
      </c>
      <c r="B3965" s="205" t="s">
        <v>230</v>
      </c>
      <c r="C3965" s="127" t="s">
        <v>4324</v>
      </c>
      <c r="D3965" s="121" t="s">
        <v>274</v>
      </c>
      <c r="E3965" s="122">
        <v>247.67</v>
      </c>
      <c r="F3965" s="123">
        <f t="shared" si="1488"/>
        <v>298.58999999999997</v>
      </c>
      <c r="G3965" s="206"/>
      <c r="H3965" s="183"/>
      <c r="I3965" s="182">
        <f t="shared" si="1489"/>
        <v>0</v>
      </c>
      <c r="J3965" s="182">
        <f t="shared" si="1490"/>
        <v>0</v>
      </c>
      <c r="K3965" s="179"/>
      <c r="L3965" s="183">
        <f t="shared" si="1491"/>
        <v>0</v>
      </c>
      <c r="M3965" s="183">
        <f t="shared" si="1491"/>
        <v>0</v>
      </c>
      <c r="N3965" s="184">
        <f t="shared" si="1492"/>
        <v>0</v>
      </c>
      <c r="O3965" s="184">
        <f t="shared" si="1493"/>
        <v>0</v>
      </c>
      <c r="P3965" s="181"/>
      <c r="Q3965" s="199"/>
      <c r="R3965" s="197" t="str">
        <f t="shared" si="1494"/>
        <v/>
      </c>
      <c r="S3965" s="197" t="str">
        <f t="shared" si="1495"/>
        <v/>
      </c>
    </row>
    <row r="3966" spans="1:19" ht="38.25" hidden="1">
      <c r="A3966" s="200">
        <v>94614</v>
      </c>
      <c r="B3966" s="205" t="s">
        <v>230</v>
      </c>
      <c r="C3966" s="127" t="s">
        <v>4325</v>
      </c>
      <c r="D3966" s="121" t="s">
        <v>274</v>
      </c>
      <c r="E3966" s="122">
        <v>87.13</v>
      </c>
      <c r="F3966" s="123">
        <f t="shared" si="1488"/>
        <v>105.04</v>
      </c>
      <c r="G3966" s="206"/>
      <c r="H3966" s="183"/>
      <c r="I3966" s="182">
        <f t="shared" si="1489"/>
        <v>0</v>
      </c>
      <c r="J3966" s="182">
        <f t="shared" si="1490"/>
        <v>0</v>
      </c>
      <c r="K3966" s="179"/>
      <c r="L3966" s="183">
        <f t="shared" si="1491"/>
        <v>0</v>
      </c>
      <c r="M3966" s="183">
        <f t="shared" si="1491"/>
        <v>0</v>
      </c>
      <c r="N3966" s="184">
        <f t="shared" si="1492"/>
        <v>0</v>
      </c>
      <c r="O3966" s="184">
        <f t="shared" si="1493"/>
        <v>0</v>
      </c>
      <c r="P3966" s="181"/>
      <c r="Q3966" s="199"/>
      <c r="R3966" s="197" t="str">
        <f t="shared" si="1494"/>
        <v/>
      </c>
      <c r="S3966" s="197" t="str">
        <f t="shared" si="1495"/>
        <v/>
      </c>
    </row>
    <row r="3967" spans="1:19" ht="38.25" hidden="1">
      <c r="A3967" s="200">
        <v>94615</v>
      </c>
      <c r="B3967" s="205" t="s">
        <v>230</v>
      </c>
      <c r="C3967" s="127" t="s">
        <v>4326</v>
      </c>
      <c r="D3967" s="121" t="s">
        <v>274</v>
      </c>
      <c r="E3967" s="122">
        <v>97.96</v>
      </c>
      <c r="F3967" s="123">
        <f t="shared" si="1488"/>
        <v>118.1</v>
      </c>
      <c r="G3967" s="206"/>
      <c r="H3967" s="183"/>
      <c r="I3967" s="182">
        <f t="shared" si="1489"/>
        <v>0</v>
      </c>
      <c r="J3967" s="182">
        <f t="shared" si="1490"/>
        <v>0</v>
      </c>
      <c r="K3967" s="179"/>
      <c r="L3967" s="183">
        <f t="shared" si="1491"/>
        <v>0</v>
      </c>
      <c r="M3967" s="183">
        <f t="shared" si="1491"/>
        <v>0</v>
      </c>
      <c r="N3967" s="184">
        <f t="shared" si="1492"/>
        <v>0</v>
      </c>
      <c r="O3967" s="184">
        <f t="shared" si="1493"/>
        <v>0</v>
      </c>
      <c r="P3967" s="181"/>
      <c r="Q3967" s="199"/>
      <c r="R3967" s="197" t="str">
        <f t="shared" si="1494"/>
        <v/>
      </c>
      <c r="S3967" s="197" t="str">
        <f t="shared" si="1495"/>
        <v/>
      </c>
    </row>
    <row r="3968" spans="1:19" ht="38.25" hidden="1">
      <c r="A3968" s="200">
        <v>94616</v>
      </c>
      <c r="B3968" s="205" t="s">
        <v>230</v>
      </c>
      <c r="C3968" s="127" t="s">
        <v>4327</v>
      </c>
      <c r="D3968" s="121" t="s">
        <v>274</v>
      </c>
      <c r="E3968" s="122">
        <v>229.54</v>
      </c>
      <c r="F3968" s="123">
        <f t="shared" si="1488"/>
        <v>276.73</v>
      </c>
      <c r="G3968" s="206"/>
      <c r="H3968" s="183"/>
      <c r="I3968" s="182">
        <f t="shared" si="1489"/>
        <v>0</v>
      </c>
      <c r="J3968" s="182">
        <f t="shared" si="1490"/>
        <v>0</v>
      </c>
      <c r="K3968" s="179"/>
      <c r="L3968" s="183">
        <f t="shared" si="1491"/>
        <v>0</v>
      </c>
      <c r="M3968" s="183">
        <f t="shared" si="1491"/>
        <v>0</v>
      </c>
      <c r="N3968" s="184">
        <f t="shared" si="1492"/>
        <v>0</v>
      </c>
      <c r="O3968" s="184">
        <f t="shared" si="1493"/>
        <v>0</v>
      </c>
      <c r="P3968" s="181"/>
      <c r="Q3968" s="199"/>
      <c r="R3968" s="197" t="str">
        <f t="shared" si="1494"/>
        <v/>
      </c>
      <c r="S3968" s="197" t="str">
        <f t="shared" si="1495"/>
        <v/>
      </c>
    </row>
    <row r="3969" spans="1:19" ht="38.25" hidden="1">
      <c r="A3969" s="200">
        <v>94617</v>
      </c>
      <c r="B3969" s="205" t="s">
        <v>230</v>
      </c>
      <c r="C3969" s="127" t="s">
        <v>4328</v>
      </c>
      <c r="D3969" s="121" t="s">
        <v>274</v>
      </c>
      <c r="E3969" s="122">
        <v>191.86</v>
      </c>
      <c r="F3969" s="123">
        <f t="shared" si="1488"/>
        <v>231.31</v>
      </c>
      <c r="G3969" s="206"/>
      <c r="H3969" s="183"/>
      <c r="I3969" s="182">
        <f t="shared" si="1489"/>
        <v>0</v>
      </c>
      <c r="J3969" s="182">
        <f t="shared" si="1490"/>
        <v>0</v>
      </c>
      <c r="K3969" s="179"/>
      <c r="L3969" s="183">
        <f t="shared" si="1491"/>
        <v>0</v>
      </c>
      <c r="M3969" s="183">
        <f t="shared" si="1491"/>
        <v>0</v>
      </c>
      <c r="N3969" s="184">
        <f t="shared" si="1492"/>
        <v>0</v>
      </c>
      <c r="O3969" s="184">
        <f t="shared" si="1493"/>
        <v>0</v>
      </c>
      <c r="P3969" s="181"/>
      <c r="Q3969" s="199"/>
      <c r="R3969" s="197" t="str">
        <f t="shared" si="1494"/>
        <v/>
      </c>
      <c r="S3969" s="197" t="str">
        <f t="shared" si="1495"/>
        <v/>
      </c>
    </row>
    <row r="3970" spans="1:19" ht="38.25" hidden="1">
      <c r="A3970" s="200">
        <v>94618</v>
      </c>
      <c r="B3970" s="205" t="s">
        <v>230</v>
      </c>
      <c r="C3970" s="127" t="s">
        <v>4329</v>
      </c>
      <c r="D3970" s="121" t="s">
        <v>274</v>
      </c>
      <c r="E3970" s="122">
        <v>226.16</v>
      </c>
      <c r="F3970" s="123">
        <f t="shared" si="1488"/>
        <v>272.66000000000003</v>
      </c>
      <c r="G3970" s="206"/>
      <c r="H3970" s="183"/>
      <c r="I3970" s="182">
        <f t="shared" si="1489"/>
        <v>0</v>
      </c>
      <c r="J3970" s="182">
        <f t="shared" si="1490"/>
        <v>0</v>
      </c>
      <c r="K3970" s="179"/>
      <c r="L3970" s="183">
        <f t="shared" si="1491"/>
        <v>0</v>
      </c>
      <c r="M3970" s="183">
        <f t="shared" si="1491"/>
        <v>0</v>
      </c>
      <c r="N3970" s="184">
        <f t="shared" si="1492"/>
        <v>0</v>
      </c>
      <c r="O3970" s="184">
        <f t="shared" si="1493"/>
        <v>0</v>
      </c>
      <c r="P3970" s="181"/>
      <c r="Q3970" s="199"/>
      <c r="R3970" s="197" t="str">
        <f t="shared" si="1494"/>
        <v/>
      </c>
      <c r="S3970" s="197" t="str">
        <f t="shared" si="1495"/>
        <v/>
      </c>
    </row>
    <row r="3971" spans="1:19" ht="38.25" hidden="1">
      <c r="A3971" s="200">
        <v>94620</v>
      </c>
      <c r="B3971" s="205" t="s">
        <v>230</v>
      </c>
      <c r="C3971" s="127" t="s">
        <v>4330</v>
      </c>
      <c r="D3971" s="121" t="s">
        <v>274</v>
      </c>
      <c r="E3971" s="122">
        <v>507.98</v>
      </c>
      <c r="F3971" s="123">
        <f t="shared" si="1488"/>
        <v>612.41999999999996</v>
      </c>
      <c r="G3971" s="206"/>
      <c r="H3971" s="183"/>
      <c r="I3971" s="182">
        <f t="shared" si="1489"/>
        <v>0</v>
      </c>
      <c r="J3971" s="182">
        <f t="shared" si="1490"/>
        <v>0</v>
      </c>
      <c r="K3971" s="179"/>
      <c r="L3971" s="183">
        <f t="shared" si="1491"/>
        <v>0</v>
      </c>
      <c r="M3971" s="183">
        <f t="shared" si="1491"/>
        <v>0</v>
      </c>
      <c r="N3971" s="184">
        <f t="shared" si="1492"/>
        <v>0</v>
      </c>
      <c r="O3971" s="184">
        <f t="shared" si="1493"/>
        <v>0</v>
      </c>
      <c r="P3971" s="181"/>
      <c r="Q3971" s="199"/>
      <c r="R3971" s="197" t="str">
        <f t="shared" si="1494"/>
        <v/>
      </c>
      <c r="S3971" s="197" t="str">
        <f t="shared" si="1495"/>
        <v/>
      </c>
    </row>
    <row r="3972" spans="1:19" ht="38.25" hidden="1">
      <c r="A3972" s="200">
        <v>94622</v>
      </c>
      <c r="B3972" s="205" t="s">
        <v>230</v>
      </c>
      <c r="C3972" s="127" t="s">
        <v>4331</v>
      </c>
      <c r="D3972" s="121" t="s">
        <v>274</v>
      </c>
      <c r="E3972" s="122">
        <v>126.56</v>
      </c>
      <c r="F3972" s="123">
        <f t="shared" si="1488"/>
        <v>152.58000000000001</v>
      </c>
      <c r="G3972" s="206"/>
      <c r="H3972" s="183"/>
      <c r="I3972" s="182">
        <f t="shared" si="1489"/>
        <v>0</v>
      </c>
      <c r="J3972" s="182">
        <f t="shared" si="1490"/>
        <v>0</v>
      </c>
      <c r="K3972" s="179"/>
      <c r="L3972" s="183">
        <f t="shared" si="1491"/>
        <v>0</v>
      </c>
      <c r="M3972" s="183">
        <f t="shared" si="1491"/>
        <v>0</v>
      </c>
      <c r="N3972" s="184">
        <f t="shared" si="1492"/>
        <v>0</v>
      </c>
      <c r="O3972" s="184">
        <f t="shared" si="1493"/>
        <v>0</v>
      </c>
      <c r="P3972" s="181"/>
      <c r="Q3972" s="199"/>
      <c r="R3972" s="197" t="str">
        <f t="shared" si="1494"/>
        <v/>
      </c>
      <c r="S3972" s="197" t="str">
        <f t="shared" si="1495"/>
        <v/>
      </c>
    </row>
    <row r="3973" spans="1:19" ht="38.25" hidden="1">
      <c r="A3973" s="200">
        <v>94623</v>
      </c>
      <c r="B3973" s="205" t="s">
        <v>230</v>
      </c>
      <c r="C3973" s="127" t="s">
        <v>4332</v>
      </c>
      <c r="D3973" s="121" t="s">
        <v>274</v>
      </c>
      <c r="E3973" s="122">
        <v>284.97000000000003</v>
      </c>
      <c r="F3973" s="123">
        <f t="shared" si="1488"/>
        <v>343.56</v>
      </c>
      <c r="G3973" s="206"/>
      <c r="H3973" s="183"/>
      <c r="I3973" s="182">
        <f t="shared" si="1489"/>
        <v>0</v>
      </c>
      <c r="J3973" s="182">
        <f t="shared" si="1490"/>
        <v>0</v>
      </c>
      <c r="K3973" s="179"/>
      <c r="L3973" s="183">
        <f t="shared" si="1491"/>
        <v>0</v>
      </c>
      <c r="M3973" s="183">
        <f t="shared" si="1491"/>
        <v>0</v>
      </c>
      <c r="N3973" s="184">
        <f t="shared" si="1492"/>
        <v>0</v>
      </c>
      <c r="O3973" s="184">
        <f t="shared" si="1493"/>
        <v>0</v>
      </c>
      <c r="P3973" s="181"/>
      <c r="Q3973" s="199"/>
      <c r="R3973" s="197" t="str">
        <f t="shared" si="1494"/>
        <v/>
      </c>
      <c r="S3973" s="197" t="str">
        <f t="shared" si="1495"/>
        <v/>
      </c>
    </row>
    <row r="3974" spans="1:19" ht="38.25" hidden="1">
      <c r="A3974" s="200">
        <v>94624</v>
      </c>
      <c r="B3974" s="205" t="s">
        <v>230</v>
      </c>
      <c r="C3974" s="127" t="s">
        <v>4333</v>
      </c>
      <c r="D3974" s="121" t="s">
        <v>274</v>
      </c>
      <c r="E3974" s="122">
        <v>429.58</v>
      </c>
      <c r="F3974" s="123">
        <f t="shared" si="1488"/>
        <v>517.9</v>
      </c>
      <c r="G3974" s="206"/>
      <c r="H3974" s="183"/>
      <c r="I3974" s="182">
        <f t="shared" si="1489"/>
        <v>0</v>
      </c>
      <c r="J3974" s="182">
        <f t="shared" si="1490"/>
        <v>0</v>
      </c>
      <c r="K3974" s="179"/>
      <c r="L3974" s="183">
        <f t="shared" si="1491"/>
        <v>0</v>
      </c>
      <c r="M3974" s="183">
        <f t="shared" si="1491"/>
        <v>0</v>
      </c>
      <c r="N3974" s="184">
        <f t="shared" si="1492"/>
        <v>0</v>
      </c>
      <c r="O3974" s="184">
        <f t="shared" si="1493"/>
        <v>0</v>
      </c>
      <c r="P3974" s="181"/>
      <c r="Q3974" s="199"/>
      <c r="R3974" s="197" t="str">
        <f t="shared" si="1494"/>
        <v/>
      </c>
      <c r="S3974" s="197" t="str">
        <f t="shared" si="1495"/>
        <v/>
      </c>
    </row>
    <row r="3975" spans="1:19" ht="38.25" hidden="1">
      <c r="A3975" s="200">
        <v>94625</v>
      </c>
      <c r="B3975" s="205" t="s">
        <v>230</v>
      </c>
      <c r="C3975" s="127" t="s">
        <v>4334</v>
      </c>
      <c r="D3975" s="121" t="s">
        <v>274</v>
      </c>
      <c r="E3975" s="122">
        <v>882.86</v>
      </c>
      <c r="F3975" s="123">
        <f t="shared" si="1488"/>
        <v>1064.3800000000001</v>
      </c>
      <c r="G3975" s="206"/>
      <c r="H3975" s="183"/>
      <c r="I3975" s="182">
        <f t="shared" si="1489"/>
        <v>0</v>
      </c>
      <c r="J3975" s="182">
        <f t="shared" si="1490"/>
        <v>0</v>
      </c>
      <c r="K3975" s="179"/>
      <c r="L3975" s="183">
        <f t="shared" si="1491"/>
        <v>0</v>
      </c>
      <c r="M3975" s="183">
        <f t="shared" si="1491"/>
        <v>0</v>
      </c>
      <c r="N3975" s="184">
        <f t="shared" si="1492"/>
        <v>0</v>
      </c>
      <c r="O3975" s="184">
        <f t="shared" si="1493"/>
        <v>0</v>
      </c>
      <c r="P3975" s="181"/>
      <c r="Q3975" s="199"/>
      <c r="R3975" s="197" t="str">
        <f t="shared" si="1494"/>
        <v/>
      </c>
      <c r="S3975" s="197" t="str">
        <f t="shared" si="1495"/>
        <v/>
      </c>
    </row>
    <row r="3976" spans="1:19" ht="38.25" hidden="1">
      <c r="A3976" s="200">
        <v>94656</v>
      </c>
      <c r="B3976" s="205" t="s">
        <v>230</v>
      </c>
      <c r="C3976" s="127" t="s">
        <v>4335</v>
      </c>
      <c r="D3976" s="121" t="s">
        <v>274</v>
      </c>
      <c r="E3976" s="122">
        <v>4.96</v>
      </c>
      <c r="F3976" s="123">
        <f t="shared" si="1488"/>
        <v>5.98</v>
      </c>
      <c r="G3976" s="206"/>
      <c r="H3976" s="183"/>
      <c r="I3976" s="182">
        <f t="shared" si="1489"/>
        <v>0</v>
      </c>
      <c r="J3976" s="182">
        <f t="shared" si="1490"/>
        <v>0</v>
      </c>
      <c r="K3976" s="179"/>
      <c r="L3976" s="183">
        <f t="shared" si="1491"/>
        <v>0</v>
      </c>
      <c r="M3976" s="183">
        <f t="shared" si="1491"/>
        <v>0</v>
      </c>
      <c r="N3976" s="184">
        <f t="shared" si="1492"/>
        <v>0</v>
      </c>
      <c r="O3976" s="184">
        <f t="shared" si="1493"/>
        <v>0</v>
      </c>
      <c r="P3976" s="181"/>
      <c r="Q3976" s="199"/>
      <c r="R3976" s="197" t="str">
        <f t="shared" si="1494"/>
        <v/>
      </c>
      <c r="S3976" s="197" t="str">
        <f t="shared" si="1495"/>
        <v/>
      </c>
    </row>
    <row r="3977" spans="1:19" ht="25.5" hidden="1">
      <c r="A3977" s="200">
        <v>94657</v>
      </c>
      <c r="B3977" s="205" t="s">
        <v>230</v>
      </c>
      <c r="C3977" s="127" t="s">
        <v>4336</v>
      </c>
      <c r="D3977" s="121" t="s">
        <v>274</v>
      </c>
      <c r="E3977" s="122">
        <v>4.8899999999999997</v>
      </c>
      <c r="F3977" s="123">
        <f t="shared" si="1488"/>
        <v>5.9</v>
      </c>
      <c r="G3977" s="206"/>
      <c r="H3977" s="183"/>
      <c r="I3977" s="182">
        <f t="shared" si="1489"/>
        <v>0</v>
      </c>
      <c r="J3977" s="182">
        <f t="shared" si="1490"/>
        <v>0</v>
      </c>
      <c r="K3977" s="179"/>
      <c r="L3977" s="183">
        <f t="shared" si="1491"/>
        <v>0</v>
      </c>
      <c r="M3977" s="183">
        <f t="shared" si="1491"/>
        <v>0</v>
      </c>
      <c r="N3977" s="184">
        <f t="shared" si="1492"/>
        <v>0</v>
      </c>
      <c r="O3977" s="184">
        <f t="shared" si="1493"/>
        <v>0</v>
      </c>
      <c r="P3977" s="181"/>
      <c r="Q3977" s="199"/>
      <c r="R3977" s="197" t="str">
        <f t="shared" si="1494"/>
        <v/>
      </c>
      <c r="S3977" s="197" t="str">
        <f t="shared" si="1495"/>
        <v/>
      </c>
    </row>
    <row r="3978" spans="1:19" ht="38.25" hidden="1">
      <c r="A3978" s="200">
        <v>94658</v>
      </c>
      <c r="B3978" s="205" t="s">
        <v>230</v>
      </c>
      <c r="C3978" s="127" t="s">
        <v>4337</v>
      </c>
      <c r="D3978" s="121" t="s">
        <v>274</v>
      </c>
      <c r="E3978" s="122">
        <v>5.58</v>
      </c>
      <c r="F3978" s="123">
        <f t="shared" si="1488"/>
        <v>6.73</v>
      </c>
      <c r="G3978" s="206"/>
      <c r="H3978" s="183"/>
      <c r="I3978" s="182">
        <f t="shared" si="1489"/>
        <v>0</v>
      </c>
      <c r="J3978" s="182">
        <f t="shared" si="1490"/>
        <v>0</v>
      </c>
      <c r="K3978" s="179"/>
      <c r="L3978" s="183">
        <f t="shared" si="1491"/>
        <v>0</v>
      </c>
      <c r="M3978" s="183">
        <f t="shared" si="1491"/>
        <v>0</v>
      </c>
      <c r="N3978" s="184">
        <f t="shared" si="1492"/>
        <v>0</v>
      </c>
      <c r="O3978" s="184">
        <f t="shared" si="1493"/>
        <v>0</v>
      </c>
      <c r="P3978" s="181"/>
      <c r="Q3978" s="199"/>
      <c r="R3978" s="197" t="str">
        <f t="shared" si="1494"/>
        <v/>
      </c>
      <c r="S3978" s="197" t="str">
        <f t="shared" si="1495"/>
        <v/>
      </c>
    </row>
    <row r="3979" spans="1:19" ht="25.5" hidden="1">
      <c r="A3979" s="200">
        <v>94659</v>
      </c>
      <c r="B3979" s="205" t="s">
        <v>230</v>
      </c>
      <c r="C3979" s="127" t="s">
        <v>4338</v>
      </c>
      <c r="D3979" s="121" t="s">
        <v>274</v>
      </c>
      <c r="E3979" s="122">
        <v>5.65</v>
      </c>
      <c r="F3979" s="123">
        <f t="shared" si="1488"/>
        <v>6.81</v>
      </c>
      <c r="G3979" s="206"/>
      <c r="H3979" s="183"/>
      <c r="I3979" s="182">
        <f t="shared" si="1489"/>
        <v>0</v>
      </c>
      <c r="J3979" s="182">
        <f t="shared" si="1490"/>
        <v>0</v>
      </c>
      <c r="K3979" s="179"/>
      <c r="L3979" s="183">
        <f t="shared" si="1491"/>
        <v>0</v>
      </c>
      <c r="M3979" s="183">
        <f t="shared" si="1491"/>
        <v>0</v>
      </c>
      <c r="N3979" s="184">
        <f t="shared" si="1492"/>
        <v>0</v>
      </c>
      <c r="O3979" s="184">
        <f t="shared" si="1493"/>
        <v>0</v>
      </c>
      <c r="P3979" s="181"/>
      <c r="Q3979" s="199"/>
      <c r="R3979" s="197" t="str">
        <f t="shared" si="1494"/>
        <v/>
      </c>
      <c r="S3979" s="197" t="str">
        <f t="shared" si="1495"/>
        <v/>
      </c>
    </row>
    <row r="3980" spans="1:19" ht="38.25" hidden="1">
      <c r="A3980" s="200">
        <v>94660</v>
      </c>
      <c r="B3980" s="205" t="s">
        <v>230</v>
      </c>
      <c r="C3980" s="127" t="s">
        <v>4339</v>
      </c>
      <c r="D3980" s="121" t="s">
        <v>274</v>
      </c>
      <c r="E3980" s="122">
        <v>8.99</v>
      </c>
      <c r="F3980" s="123">
        <f t="shared" si="1488"/>
        <v>10.84</v>
      </c>
      <c r="G3980" s="206"/>
      <c r="H3980" s="183"/>
      <c r="I3980" s="182">
        <f t="shared" si="1489"/>
        <v>0</v>
      </c>
      <c r="J3980" s="182">
        <f t="shared" si="1490"/>
        <v>0</v>
      </c>
      <c r="K3980" s="179"/>
      <c r="L3980" s="183">
        <f t="shared" si="1491"/>
        <v>0</v>
      </c>
      <c r="M3980" s="183">
        <f t="shared" si="1491"/>
        <v>0</v>
      </c>
      <c r="N3980" s="184">
        <f t="shared" si="1492"/>
        <v>0</v>
      </c>
      <c r="O3980" s="184">
        <f t="shared" si="1493"/>
        <v>0</v>
      </c>
      <c r="P3980" s="181"/>
      <c r="Q3980" s="199"/>
      <c r="R3980" s="197" t="str">
        <f t="shared" si="1494"/>
        <v/>
      </c>
      <c r="S3980" s="197" t="str">
        <f t="shared" si="1495"/>
        <v/>
      </c>
    </row>
    <row r="3981" spans="1:19" ht="25.5" hidden="1">
      <c r="A3981" s="200">
        <v>94661</v>
      </c>
      <c r="B3981" s="205" t="s">
        <v>230</v>
      </c>
      <c r="C3981" s="127" t="s">
        <v>4340</v>
      </c>
      <c r="D3981" s="121" t="s">
        <v>274</v>
      </c>
      <c r="E3981" s="122">
        <v>9.2799999999999994</v>
      </c>
      <c r="F3981" s="123">
        <f t="shared" si="1488"/>
        <v>11.19</v>
      </c>
      <c r="G3981" s="206"/>
      <c r="H3981" s="183"/>
      <c r="I3981" s="182">
        <f t="shared" si="1489"/>
        <v>0</v>
      </c>
      <c r="J3981" s="182">
        <f t="shared" si="1490"/>
        <v>0</v>
      </c>
      <c r="K3981" s="179"/>
      <c r="L3981" s="183">
        <f t="shared" si="1491"/>
        <v>0</v>
      </c>
      <c r="M3981" s="183">
        <f t="shared" si="1491"/>
        <v>0</v>
      </c>
      <c r="N3981" s="184">
        <f t="shared" si="1492"/>
        <v>0</v>
      </c>
      <c r="O3981" s="184">
        <f t="shared" si="1493"/>
        <v>0</v>
      </c>
      <c r="P3981" s="181"/>
      <c r="Q3981" s="199"/>
      <c r="R3981" s="197" t="str">
        <f t="shared" si="1494"/>
        <v/>
      </c>
      <c r="S3981" s="197" t="str">
        <f t="shared" si="1495"/>
        <v/>
      </c>
    </row>
    <row r="3982" spans="1:19" ht="38.25" hidden="1">
      <c r="A3982" s="200">
        <v>94662</v>
      </c>
      <c r="B3982" s="205" t="s">
        <v>230</v>
      </c>
      <c r="C3982" s="127" t="s">
        <v>4341</v>
      </c>
      <c r="D3982" s="121" t="s">
        <v>274</v>
      </c>
      <c r="E3982" s="122">
        <v>9.61</v>
      </c>
      <c r="F3982" s="123">
        <f t="shared" si="1488"/>
        <v>11.59</v>
      </c>
      <c r="G3982" s="206"/>
      <c r="H3982" s="183"/>
      <c r="I3982" s="182">
        <f t="shared" si="1489"/>
        <v>0</v>
      </c>
      <c r="J3982" s="182">
        <f t="shared" si="1490"/>
        <v>0</v>
      </c>
      <c r="K3982" s="179"/>
      <c r="L3982" s="183">
        <f t="shared" si="1491"/>
        <v>0</v>
      </c>
      <c r="M3982" s="183">
        <f t="shared" si="1491"/>
        <v>0</v>
      </c>
      <c r="N3982" s="184">
        <f t="shared" si="1492"/>
        <v>0</v>
      </c>
      <c r="O3982" s="184">
        <f t="shared" si="1493"/>
        <v>0</v>
      </c>
      <c r="P3982" s="181"/>
      <c r="Q3982" s="199"/>
      <c r="R3982" s="197" t="str">
        <f t="shared" si="1494"/>
        <v/>
      </c>
      <c r="S3982" s="197" t="str">
        <f t="shared" si="1495"/>
        <v/>
      </c>
    </row>
    <row r="3983" spans="1:19" ht="25.5" hidden="1">
      <c r="A3983" s="200">
        <v>94663</v>
      </c>
      <c r="B3983" s="205" t="s">
        <v>230</v>
      </c>
      <c r="C3983" s="127" t="s">
        <v>4342</v>
      </c>
      <c r="D3983" s="121" t="s">
        <v>274</v>
      </c>
      <c r="E3983" s="122">
        <v>9.73</v>
      </c>
      <c r="F3983" s="123">
        <f t="shared" si="1488"/>
        <v>11.73</v>
      </c>
      <c r="G3983" s="206"/>
      <c r="H3983" s="183"/>
      <c r="I3983" s="182">
        <f t="shared" si="1489"/>
        <v>0</v>
      </c>
      <c r="J3983" s="182">
        <f t="shared" si="1490"/>
        <v>0</v>
      </c>
      <c r="K3983" s="179"/>
      <c r="L3983" s="183">
        <f t="shared" si="1491"/>
        <v>0</v>
      </c>
      <c r="M3983" s="183">
        <f t="shared" si="1491"/>
        <v>0</v>
      </c>
      <c r="N3983" s="184">
        <f t="shared" si="1492"/>
        <v>0</v>
      </c>
      <c r="O3983" s="184">
        <f t="shared" si="1493"/>
        <v>0</v>
      </c>
      <c r="P3983" s="181"/>
      <c r="Q3983" s="199"/>
      <c r="R3983" s="197" t="str">
        <f t="shared" si="1494"/>
        <v/>
      </c>
      <c r="S3983" s="197" t="str">
        <f t="shared" si="1495"/>
        <v/>
      </c>
    </row>
    <row r="3984" spans="1:19" ht="38.25" hidden="1">
      <c r="A3984" s="200">
        <v>94664</v>
      </c>
      <c r="B3984" s="205" t="s">
        <v>230</v>
      </c>
      <c r="C3984" s="127" t="s">
        <v>4343</v>
      </c>
      <c r="D3984" s="121" t="s">
        <v>274</v>
      </c>
      <c r="E3984" s="122">
        <v>20.079999999999998</v>
      </c>
      <c r="F3984" s="123">
        <f t="shared" si="1488"/>
        <v>24.21</v>
      </c>
      <c r="G3984" s="206"/>
      <c r="H3984" s="183"/>
      <c r="I3984" s="182">
        <f t="shared" si="1489"/>
        <v>0</v>
      </c>
      <c r="J3984" s="182">
        <f t="shared" si="1490"/>
        <v>0</v>
      </c>
      <c r="K3984" s="179"/>
      <c r="L3984" s="183">
        <f t="shared" si="1491"/>
        <v>0</v>
      </c>
      <c r="M3984" s="183">
        <f t="shared" si="1491"/>
        <v>0</v>
      </c>
      <c r="N3984" s="184">
        <f t="shared" si="1492"/>
        <v>0</v>
      </c>
      <c r="O3984" s="184">
        <f t="shared" si="1493"/>
        <v>0</v>
      </c>
      <c r="P3984" s="181"/>
      <c r="Q3984" s="199"/>
      <c r="R3984" s="197" t="str">
        <f t="shared" si="1494"/>
        <v/>
      </c>
      <c r="S3984" s="197" t="str">
        <f t="shared" si="1495"/>
        <v/>
      </c>
    </row>
    <row r="3985" spans="1:19" ht="25.5" hidden="1">
      <c r="A3985" s="200">
        <v>94665</v>
      </c>
      <c r="B3985" s="205" t="s">
        <v>230</v>
      </c>
      <c r="C3985" s="127" t="s">
        <v>4344</v>
      </c>
      <c r="D3985" s="121" t="s">
        <v>274</v>
      </c>
      <c r="E3985" s="122">
        <v>20.07</v>
      </c>
      <c r="F3985" s="123">
        <f t="shared" si="1488"/>
        <v>24.2</v>
      </c>
      <c r="G3985" s="206"/>
      <c r="H3985" s="183"/>
      <c r="I3985" s="182">
        <f t="shared" si="1489"/>
        <v>0</v>
      </c>
      <c r="J3985" s="182">
        <f t="shared" si="1490"/>
        <v>0</v>
      </c>
      <c r="K3985" s="179"/>
      <c r="L3985" s="183">
        <f t="shared" si="1491"/>
        <v>0</v>
      </c>
      <c r="M3985" s="183">
        <f t="shared" si="1491"/>
        <v>0</v>
      </c>
      <c r="N3985" s="184">
        <f t="shared" si="1492"/>
        <v>0</v>
      </c>
      <c r="O3985" s="184">
        <f t="shared" si="1493"/>
        <v>0</v>
      </c>
      <c r="P3985" s="181"/>
      <c r="Q3985" s="199"/>
      <c r="R3985" s="197" t="str">
        <f t="shared" si="1494"/>
        <v/>
      </c>
      <c r="S3985" s="197" t="str">
        <f t="shared" si="1495"/>
        <v/>
      </c>
    </row>
    <row r="3986" spans="1:19" ht="38.25" hidden="1">
      <c r="A3986" s="200">
        <v>94666</v>
      </c>
      <c r="B3986" s="205" t="s">
        <v>230</v>
      </c>
      <c r="C3986" s="127" t="s">
        <v>4345</v>
      </c>
      <c r="D3986" s="121" t="s">
        <v>274</v>
      </c>
      <c r="E3986" s="122">
        <v>23.68</v>
      </c>
      <c r="F3986" s="123">
        <f t="shared" si="1488"/>
        <v>28.55</v>
      </c>
      <c r="G3986" s="206"/>
      <c r="H3986" s="183"/>
      <c r="I3986" s="182">
        <f t="shared" si="1489"/>
        <v>0</v>
      </c>
      <c r="J3986" s="182">
        <f t="shared" si="1490"/>
        <v>0</v>
      </c>
      <c r="K3986" s="179"/>
      <c r="L3986" s="183">
        <f t="shared" si="1491"/>
        <v>0</v>
      </c>
      <c r="M3986" s="183">
        <f t="shared" si="1491"/>
        <v>0</v>
      </c>
      <c r="N3986" s="184">
        <f t="shared" si="1492"/>
        <v>0</v>
      </c>
      <c r="O3986" s="184">
        <f t="shared" si="1493"/>
        <v>0</v>
      </c>
      <c r="P3986" s="181"/>
      <c r="Q3986" s="199"/>
      <c r="R3986" s="197" t="str">
        <f t="shared" si="1494"/>
        <v/>
      </c>
      <c r="S3986" s="197" t="str">
        <f t="shared" si="1495"/>
        <v/>
      </c>
    </row>
    <row r="3987" spans="1:19" ht="25.5" hidden="1">
      <c r="A3987" s="200">
        <v>94667</v>
      </c>
      <c r="B3987" s="205" t="s">
        <v>230</v>
      </c>
      <c r="C3987" s="127" t="s">
        <v>4346</v>
      </c>
      <c r="D3987" s="121" t="s">
        <v>274</v>
      </c>
      <c r="E3987" s="122">
        <v>25.92</v>
      </c>
      <c r="F3987" s="123">
        <f t="shared" si="1488"/>
        <v>31.25</v>
      </c>
      <c r="G3987" s="206"/>
      <c r="H3987" s="183"/>
      <c r="I3987" s="182">
        <f t="shared" si="1489"/>
        <v>0</v>
      </c>
      <c r="J3987" s="182">
        <f t="shared" si="1490"/>
        <v>0</v>
      </c>
      <c r="K3987" s="179"/>
      <c r="L3987" s="183">
        <f t="shared" si="1491"/>
        <v>0</v>
      </c>
      <c r="M3987" s="183">
        <f t="shared" si="1491"/>
        <v>0</v>
      </c>
      <c r="N3987" s="184">
        <f t="shared" si="1492"/>
        <v>0</v>
      </c>
      <c r="O3987" s="184">
        <f t="shared" si="1493"/>
        <v>0</v>
      </c>
      <c r="P3987" s="181"/>
      <c r="Q3987" s="199"/>
      <c r="R3987" s="197" t="str">
        <f t="shared" si="1494"/>
        <v/>
      </c>
      <c r="S3987" s="197" t="str">
        <f t="shared" si="1495"/>
        <v/>
      </c>
    </row>
    <row r="3988" spans="1:19" ht="38.25" hidden="1">
      <c r="A3988" s="200">
        <v>94668</v>
      </c>
      <c r="B3988" s="205" t="s">
        <v>230</v>
      </c>
      <c r="C3988" s="127" t="s">
        <v>4347</v>
      </c>
      <c r="D3988" s="121" t="s">
        <v>274</v>
      </c>
      <c r="E3988" s="122">
        <v>40.840000000000003</v>
      </c>
      <c r="F3988" s="123">
        <f t="shared" si="1488"/>
        <v>49.24</v>
      </c>
      <c r="G3988" s="206"/>
      <c r="H3988" s="183"/>
      <c r="I3988" s="182">
        <f t="shared" si="1489"/>
        <v>0</v>
      </c>
      <c r="J3988" s="182">
        <f t="shared" si="1490"/>
        <v>0</v>
      </c>
      <c r="K3988" s="179"/>
      <c r="L3988" s="183">
        <f t="shared" si="1491"/>
        <v>0</v>
      </c>
      <c r="M3988" s="183">
        <f t="shared" si="1491"/>
        <v>0</v>
      </c>
      <c r="N3988" s="184">
        <f t="shared" si="1492"/>
        <v>0</v>
      </c>
      <c r="O3988" s="184">
        <f t="shared" si="1493"/>
        <v>0</v>
      </c>
      <c r="P3988" s="181"/>
      <c r="Q3988" s="199"/>
      <c r="R3988" s="197" t="str">
        <f t="shared" si="1494"/>
        <v/>
      </c>
      <c r="S3988" s="197" t="str">
        <f t="shared" si="1495"/>
        <v/>
      </c>
    </row>
    <row r="3989" spans="1:19" ht="25.5" hidden="1">
      <c r="A3989" s="200">
        <v>94669</v>
      </c>
      <c r="B3989" s="205" t="s">
        <v>230</v>
      </c>
      <c r="C3989" s="127" t="s">
        <v>4348</v>
      </c>
      <c r="D3989" s="121" t="s">
        <v>274</v>
      </c>
      <c r="E3989" s="122">
        <v>53.41</v>
      </c>
      <c r="F3989" s="123">
        <f t="shared" si="1488"/>
        <v>64.39</v>
      </c>
      <c r="G3989" s="206"/>
      <c r="H3989" s="183"/>
      <c r="I3989" s="182">
        <f t="shared" si="1489"/>
        <v>0</v>
      </c>
      <c r="J3989" s="182">
        <f t="shared" si="1490"/>
        <v>0</v>
      </c>
      <c r="K3989" s="179"/>
      <c r="L3989" s="183">
        <f t="shared" si="1491"/>
        <v>0</v>
      </c>
      <c r="M3989" s="183">
        <f t="shared" si="1491"/>
        <v>0</v>
      </c>
      <c r="N3989" s="184">
        <f t="shared" si="1492"/>
        <v>0</v>
      </c>
      <c r="O3989" s="184">
        <f t="shared" si="1493"/>
        <v>0</v>
      </c>
      <c r="P3989" s="181"/>
      <c r="Q3989" s="199"/>
      <c r="R3989" s="197" t="str">
        <f t="shared" si="1494"/>
        <v/>
      </c>
      <c r="S3989" s="197" t="str">
        <f t="shared" si="1495"/>
        <v/>
      </c>
    </row>
    <row r="3990" spans="1:19" ht="38.25" hidden="1">
      <c r="A3990" s="200">
        <v>94670</v>
      </c>
      <c r="B3990" s="205" t="s">
        <v>230</v>
      </c>
      <c r="C3990" s="127" t="s">
        <v>4349</v>
      </c>
      <c r="D3990" s="121" t="s">
        <v>274</v>
      </c>
      <c r="E3990" s="122">
        <v>52.03</v>
      </c>
      <c r="F3990" s="123">
        <f t="shared" si="1488"/>
        <v>62.73</v>
      </c>
      <c r="G3990" s="206"/>
      <c r="H3990" s="183"/>
      <c r="I3990" s="182">
        <f t="shared" si="1489"/>
        <v>0</v>
      </c>
      <c r="J3990" s="182">
        <f t="shared" si="1490"/>
        <v>0</v>
      </c>
      <c r="K3990" s="179"/>
      <c r="L3990" s="183">
        <f t="shared" si="1491"/>
        <v>0</v>
      </c>
      <c r="M3990" s="183">
        <f t="shared" si="1491"/>
        <v>0</v>
      </c>
      <c r="N3990" s="184">
        <f t="shared" si="1492"/>
        <v>0</v>
      </c>
      <c r="O3990" s="184">
        <f t="shared" si="1493"/>
        <v>0</v>
      </c>
      <c r="P3990" s="181"/>
      <c r="Q3990" s="199"/>
      <c r="R3990" s="197" t="str">
        <f t="shared" si="1494"/>
        <v/>
      </c>
      <c r="S3990" s="197" t="str">
        <f t="shared" si="1495"/>
        <v/>
      </c>
    </row>
    <row r="3991" spans="1:19" ht="25.5" hidden="1">
      <c r="A3991" s="200">
        <v>94671</v>
      </c>
      <c r="B3991" s="205" t="s">
        <v>230</v>
      </c>
      <c r="C3991" s="127" t="s">
        <v>4350</v>
      </c>
      <c r="D3991" s="121" t="s">
        <v>274</v>
      </c>
      <c r="E3991" s="122">
        <v>72.98</v>
      </c>
      <c r="F3991" s="123">
        <f t="shared" si="1488"/>
        <v>87.98</v>
      </c>
      <c r="G3991" s="206"/>
      <c r="H3991" s="183"/>
      <c r="I3991" s="182">
        <f t="shared" si="1489"/>
        <v>0</v>
      </c>
      <c r="J3991" s="182">
        <f t="shared" si="1490"/>
        <v>0</v>
      </c>
      <c r="K3991" s="179"/>
      <c r="L3991" s="183">
        <f t="shared" si="1491"/>
        <v>0</v>
      </c>
      <c r="M3991" s="183">
        <f t="shared" si="1491"/>
        <v>0</v>
      </c>
      <c r="N3991" s="184">
        <f t="shared" si="1492"/>
        <v>0</v>
      </c>
      <c r="O3991" s="184">
        <f t="shared" si="1493"/>
        <v>0</v>
      </c>
      <c r="P3991" s="181"/>
      <c r="Q3991" s="199"/>
      <c r="R3991" s="197" t="str">
        <f t="shared" si="1494"/>
        <v/>
      </c>
      <c r="S3991" s="197" t="str">
        <f t="shared" si="1495"/>
        <v/>
      </c>
    </row>
    <row r="3992" spans="1:19" ht="38.25" hidden="1">
      <c r="A3992" s="200">
        <v>94672</v>
      </c>
      <c r="B3992" s="205" t="s">
        <v>230</v>
      </c>
      <c r="C3992" s="127" t="s">
        <v>4351</v>
      </c>
      <c r="D3992" s="121" t="s">
        <v>274</v>
      </c>
      <c r="E3992" s="122">
        <v>8.14</v>
      </c>
      <c r="F3992" s="123">
        <f t="shared" si="1488"/>
        <v>9.81</v>
      </c>
      <c r="G3992" s="206"/>
      <c r="H3992" s="183"/>
      <c r="I3992" s="182">
        <f t="shared" si="1489"/>
        <v>0</v>
      </c>
      <c r="J3992" s="182">
        <f t="shared" si="1490"/>
        <v>0</v>
      </c>
      <c r="K3992" s="179"/>
      <c r="L3992" s="183">
        <f t="shared" si="1491"/>
        <v>0</v>
      </c>
      <c r="M3992" s="183">
        <f t="shared" si="1491"/>
        <v>0</v>
      </c>
      <c r="N3992" s="184">
        <f t="shared" si="1492"/>
        <v>0</v>
      </c>
      <c r="O3992" s="184">
        <f t="shared" si="1493"/>
        <v>0</v>
      </c>
      <c r="P3992" s="181"/>
      <c r="Q3992" s="199"/>
      <c r="R3992" s="197" t="str">
        <f t="shared" si="1494"/>
        <v/>
      </c>
      <c r="S3992" s="197" t="str">
        <f t="shared" si="1495"/>
        <v/>
      </c>
    </row>
    <row r="3993" spans="1:19" ht="38.25" hidden="1">
      <c r="A3993" s="200">
        <v>94673</v>
      </c>
      <c r="B3993" s="205" t="s">
        <v>230</v>
      </c>
      <c r="C3993" s="127" t="s">
        <v>4352</v>
      </c>
      <c r="D3993" s="121" t="s">
        <v>274</v>
      </c>
      <c r="E3993" s="122">
        <v>7.97</v>
      </c>
      <c r="F3993" s="123">
        <f t="shared" si="1488"/>
        <v>9.61</v>
      </c>
      <c r="G3993" s="206"/>
      <c r="H3993" s="183"/>
      <c r="I3993" s="182">
        <f t="shared" si="1489"/>
        <v>0</v>
      </c>
      <c r="J3993" s="182">
        <f t="shared" si="1490"/>
        <v>0</v>
      </c>
      <c r="K3993" s="179"/>
      <c r="L3993" s="183">
        <f t="shared" si="1491"/>
        <v>0</v>
      </c>
      <c r="M3993" s="183">
        <f t="shared" si="1491"/>
        <v>0</v>
      </c>
      <c r="N3993" s="184">
        <f t="shared" si="1492"/>
        <v>0</v>
      </c>
      <c r="O3993" s="184">
        <f t="shared" si="1493"/>
        <v>0</v>
      </c>
      <c r="P3993" s="181"/>
      <c r="Q3993" s="199"/>
      <c r="R3993" s="197" t="str">
        <f t="shared" si="1494"/>
        <v/>
      </c>
      <c r="S3993" s="197" t="str">
        <f t="shared" si="1495"/>
        <v/>
      </c>
    </row>
    <row r="3994" spans="1:19" ht="38.25" hidden="1">
      <c r="A3994" s="200">
        <v>94674</v>
      </c>
      <c r="B3994" s="205" t="s">
        <v>230</v>
      </c>
      <c r="C3994" s="127" t="s">
        <v>4353</v>
      </c>
      <c r="D3994" s="121" t="s">
        <v>274</v>
      </c>
      <c r="E3994" s="122">
        <v>7.38</v>
      </c>
      <c r="F3994" s="123">
        <f t="shared" si="1488"/>
        <v>8.9</v>
      </c>
      <c r="G3994" s="206"/>
      <c r="H3994" s="183"/>
      <c r="I3994" s="182">
        <f t="shared" si="1489"/>
        <v>0</v>
      </c>
      <c r="J3994" s="182">
        <f t="shared" si="1490"/>
        <v>0</v>
      </c>
      <c r="K3994" s="179"/>
      <c r="L3994" s="183">
        <f t="shared" si="1491"/>
        <v>0</v>
      </c>
      <c r="M3994" s="183">
        <f t="shared" si="1491"/>
        <v>0</v>
      </c>
      <c r="N3994" s="184">
        <f t="shared" si="1492"/>
        <v>0</v>
      </c>
      <c r="O3994" s="184">
        <f t="shared" si="1493"/>
        <v>0</v>
      </c>
      <c r="P3994" s="181"/>
      <c r="Q3994" s="199"/>
      <c r="R3994" s="197" t="str">
        <f t="shared" si="1494"/>
        <v/>
      </c>
      <c r="S3994" s="197" t="str">
        <f t="shared" si="1495"/>
        <v/>
      </c>
    </row>
    <row r="3995" spans="1:19" ht="38.25" hidden="1">
      <c r="A3995" s="200">
        <v>94675</v>
      </c>
      <c r="B3995" s="205" t="s">
        <v>230</v>
      </c>
      <c r="C3995" s="127" t="s">
        <v>4354</v>
      </c>
      <c r="D3995" s="121" t="s">
        <v>274</v>
      </c>
      <c r="E3995" s="122">
        <v>10.55</v>
      </c>
      <c r="F3995" s="123">
        <f t="shared" si="1488"/>
        <v>12.72</v>
      </c>
      <c r="G3995" s="206"/>
      <c r="H3995" s="183"/>
      <c r="I3995" s="182">
        <f t="shared" si="1489"/>
        <v>0</v>
      </c>
      <c r="J3995" s="182">
        <f t="shared" si="1490"/>
        <v>0</v>
      </c>
      <c r="K3995" s="179"/>
      <c r="L3995" s="183">
        <f t="shared" si="1491"/>
        <v>0</v>
      </c>
      <c r="M3995" s="183">
        <f t="shared" si="1491"/>
        <v>0</v>
      </c>
      <c r="N3995" s="184">
        <f t="shared" si="1492"/>
        <v>0</v>
      </c>
      <c r="O3995" s="184">
        <f t="shared" si="1493"/>
        <v>0</v>
      </c>
      <c r="P3995" s="181"/>
      <c r="Q3995" s="199"/>
      <c r="R3995" s="197" t="str">
        <f t="shared" si="1494"/>
        <v/>
      </c>
      <c r="S3995" s="197" t="str">
        <f t="shared" si="1495"/>
        <v/>
      </c>
    </row>
    <row r="3996" spans="1:19" ht="38.25" hidden="1">
      <c r="A3996" s="200">
        <v>94676</v>
      </c>
      <c r="B3996" s="205" t="s">
        <v>230</v>
      </c>
      <c r="C3996" s="127" t="s">
        <v>4355</v>
      </c>
      <c r="D3996" s="121" t="s">
        <v>274</v>
      </c>
      <c r="E3996" s="122">
        <v>12.35</v>
      </c>
      <c r="F3996" s="123">
        <f t="shared" si="1488"/>
        <v>14.89</v>
      </c>
      <c r="G3996" s="206"/>
      <c r="H3996" s="183"/>
      <c r="I3996" s="182">
        <f t="shared" si="1489"/>
        <v>0</v>
      </c>
      <c r="J3996" s="182">
        <f t="shared" si="1490"/>
        <v>0</v>
      </c>
      <c r="K3996" s="179"/>
      <c r="L3996" s="183">
        <f t="shared" si="1491"/>
        <v>0</v>
      </c>
      <c r="M3996" s="183">
        <f t="shared" si="1491"/>
        <v>0</v>
      </c>
      <c r="N3996" s="184">
        <f t="shared" si="1492"/>
        <v>0</v>
      </c>
      <c r="O3996" s="184">
        <f t="shared" si="1493"/>
        <v>0</v>
      </c>
      <c r="P3996" s="181"/>
      <c r="Q3996" s="199"/>
      <c r="R3996" s="197" t="str">
        <f t="shared" si="1494"/>
        <v/>
      </c>
      <c r="S3996" s="197" t="str">
        <f t="shared" si="1495"/>
        <v/>
      </c>
    </row>
    <row r="3997" spans="1:19" ht="38.25" hidden="1">
      <c r="A3997" s="200">
        <v>94677</v>
      </c>
      <c r="B3997" s="205" t="s">
        <v>230</v>
      </c>
      <c r="C3997" s="127" t="s">
        <v>4356</v>
      </c>
      <c r="D3997" s="121" t="s">
        <v>274</v>
      </c>
      <c r="E3997" s="122">
        <v>17.11</v>
      </c>
      <c r="F3997" s="123">
        <f t="shared" si="1488"/>
        <v>20.63</v>
      </c>
      <c r="G3997" s="206"/>
      <c r="H3997" s="183"/>
      <c r="I3997" s="182">
        <f t="shared" si="1489"/>
        <v>0</v>
      </c>
      <c r="J3997" s="182">
        <f t="shared" si="1490"/>
        <v>0</v>
      </c>
      <c r="K3997" s="179"/>
      <c r="L3997" s="183">
        <f t="shared" si="1491"/>
        <v>0</v>
      </c>
      <c r="M3997" s="183">
        <f t="shared" si="1491"/>
        <v>0</v>
      </c>
      <c r="N3997" s="184">
        <f t="shared" si="1492"/>
        <v>0</v>
      </c>
      <c r="O3997" s="184">
        <f t="shared" si="1493"/>
        <v>0</v>
      </c>
      <c r="P3997" s="181"/>
      <c r="Q3997" s="199"/>
      <c r="R3997" s="197" t="str">
        <f t="shared" si="1494"/>
        <v/>
      </c>
      <c r="S3997" s="197" t="str">
        <f t="shared" si="1495"/>
        <v/>
      </c>
    </row>
    <row r="3998" spans="1:19" ht="38.25" hidden="1">
      <c r="A3998" s="200">
        <v>94678</v>
      </c>
      <c r="B3998" s="205" t="s">
        <v>230</v>
      </c>
      <c r="C3998" s="127" t="s">
        <v>4357</v>
      </c>
      <c r="D3998" s="121" t="s">
        <v>274</v>
      </c>
      <c r="E3998" s="122">
        <v>12.63</v>
      </c>
      <c r="F3998" s="123">
        <f t="shared" si="1488"/>
        <v>15.23</v>
      </c>
      <c r="G3998" s="206"/>
      <c r="H3998" s="183"/>
      <c r="I3998" s="182">
        <f t="shared" si="1489"/>
        <v>0</v>
      </c>
      <c r="J3998" s="182">
        <f t="shared" si="1490"/>
        <v>0</v>
      </c>
      <c r="K3998" s="179"/>
      <c r="L3998" s="183">
        <f t="shared" si="1491"/>
        <v>0</v>
      </c>
      <c r="M3998" s="183">
        <f t="shared" si="1491"/>
        <v>0</v>
      </c>
      <c r="N3998" s="184">
        <f t="shared" si="1492"/>
        <v>0</v>
      </c>
      <c r="O3998" s="184">
        <f t="shared" si="1493"/>
        <v>0</v>
      </c>
      <c r="P3998" s="181"/>
      <c r="Q3998" s="199"/>
      <c r="R3998" s="197" t="str">
        <f t="shared" si="1494"/>
        <v/>
      </c>
      <c r="S3998" s="197" t="str">
        <f t="shared" si="1495"/>
        <v/>
      </c>
    </row>
    <row r="3999" spans="1:19" ht="38.25" hidden="1">
      <c r="A3999" s="200">
        <v>94679</v>
      </c>
      <c r="B3999" s="205" t="s">
        <v>230</v>
      </c>
      <c r="C3999" s="127" t="s">
        <v>4358</v>
      </c>
      <c r="D3999" s="121" t="s">
        <v>274</v>
      </c>
      <c r="E3999" s="122">
        <v>18.91</v>
      </c>
      <c r="F3999" s="123">
        <f t="shared" si="1488"/>
        <v>22.8</v>
      </c>
      <c r="G3999" s="206"/>
      <c r="H3999" s="183"/>
      <c r="I3999" s="182">
        <f t="shared" si="1489"/>
        <v>0</v>
      </c>
      <c r="J3999" s="182">
        <f t="shared" si="1490"/>
        <v>0</v>
      </c>
      <c r="K3999" s="179"/>
      <c r="L3999" s="183">
        <f t="shared" si="1491"/>
        <v>0</v>
      </c>
      <c r="M3999" s="183">
        <f t="shared" si="1491"/>
        <v>0</v>
      </c>
      <c r="N3999" s="184">
        <f t="shared" si="1492"/>
        <v>0</v>
      </c>
      <c r="O3999" s="184">
        <f t="shared" si="1493"/>
        <v>0</v>
      </c>
      <c r="P3999" s="181"/>
      <c r="Q3999" s="199"/>
      <c r="R3999" s="197" t="str">
        <f t="shared" si="1494"/>
        <v/>
      </c>
      <c r="S3999" s="197" t="str">
        <f t="shared" si="1495"/>
        <v/>
      </c>
    </row>
    <row r="4000" spans="1:19" ht="38.25" hidden="1">
      <c r="A4000" s="200">
        <v>94680</v>
      </c>
      <c r="B4000" s="205" t="s">
        <v>230</v>
      </c>
      <c r="C4000" s="127" t="s">
        <v>4359</v>
      </c>
      <c r="D4000" s="121" t="s">
        <v>274</v>
      </c>
      <c r="E4000" s="122">
        <v>31.85</v>
      </c>
      <c r="F4000" s="123">
        <f t="shared" si="1488"/>
        <v>38.4</v>
      </c>
      <c r="G4000" s="206"/>
      <c r="H4000" s="183"/>
      <c r="I4000" s="182">
        <f t="shared" si="1489"/>
        <v>0</v>
      </c>
      <c r="J4000" s="182">
        <f t="shared" si="1490"/>
        <v>0</v>
      </c>
      <c r="K4000" s="179"/>
      <c r="L4000" s="183">
        <f t="shared" si="1491"/>
        <v>0</v>
      </c>
      <c r="M4000" s="183">
        <f t="shared" si="1491"/>
        <v>0</v>
      </c>
      <c r="N4000" s="184">
        <f t="shared" si="1492"/>
        <v>0</v>
      </c>
      <c r="O4000" s="184">
        <f t="shared" si="1493"/>
        <v>0</v>
      </c>
      <c r="P4000" s="181"/>
      <c r="Q4000" s="199"/>
      <c r="R4000" s="197" t="str">
        <f t="shared" si="1494"/>
        <v/>
      </c>
      <c r="S4000" s="197" t="str">
        <f t="shared" si="1495"/>
        <v/>
      </c>
    </row>
    <row r="4001" spans="1:19" ht="38.25" hidden="1">
      <c r="A4001" s="200">
        <v>94681</v>
      </c>
      <c r="B4001" s="205" t="s">
        <v>230</v>
      </c>
      <c r="C4001" s="127" t="s">
        <v>4360</v>
      </c>
      <c r="D4001" s="121" t="s">
        <v>274</v>
      </c>
      <c r="E4001" s="122">
        <v>40.44</v>
      </c>
      <c r="F4001" s="123">
        <f t="shared" si="1488"/>
        <v>48.75</v>
      </c>
      <c r="G4001" s="206"/>
      <c r="H4001" s="183"/>
      <c r="I4001" s="182">
        <f t="shared" si="1489"/>
        <v>0</v>
      </c>
      <c r="J4001" s="182">
        <f t="shared" si="1490"/>
        <v>0</v>
      </c>
      <c r="K4001" s="179"/>
      <c r="L4001" s="183">
        <f t="shared" si="1491"/>
        <v>0</v>
      </c>
      <c r="M4001" s="183">
        <f t="shared" si="1491"/>
        <v>0</v>
      </c>
      <c r="N4001" s="184">
        <f t="shared" si="1492"/>
        <v>0</v>
      </c>
      <c r="O4001" s="184">
        <f t="shared" si="1493"/>
        <v>0</v>
      </c>
      <c r="P4001" s="181"/>
      <c r="Q4001" s="199"/>
      <c r="R4001" s="197" t="str">
        <f t="shared" si="1494"/>
        <v/>
      </c>
      <c r="S4001" s="197" t="str">
        <f t="shared" si="1495"/>
        <v/>
      </c>
    </row>
    <row r="4002" spans="1:19" ht="38.25" hidden="1">
      <c r="A4002" s="200">
        <v>94682</v>
      </c>
      <c r="B4002" s="205" t="s">
        <v>230</v>
      </c>
      <c r="C4002" s="127" t="s">
        <v>4361</v>
      </c>
      <c r="D4002" s="121" t="s">
        <v>274</v>
      </c>
      <c r="E4002" s="122">
        <v>76.099999999999994</v>
      </c>
      <c r="F4002" s="123">
        <f t="shared" si="1488"/>
        <v>91.75</v>
      </c>
      <c r="G4002" s="206"/>
      <c r="H4002" s="183"/>
      <c r="I4002" s="182">
        <f t="shared" si="1489"/>
        <v>0</v>
      </c>
      <c r="J4002" s="182">
        <f t="shared" si="1490"/>
        <v>0</v>
      </c>
      <c r="K4002" s="179"/>
      <c r="L4002" s="183">
        <f t="shared" si="1491"/>
        <v>0</v>
      </c>
      <c r="M4002" s="183">
        <f t="shared" si="1491"/>
        <v>0</v>
      </c>
      <c r="N4002" s="184">
        <f t="shared" si="1492"/>
        <v>0</v>
      </c>
      <c r="O4002" s="184">
        <f t="shared" si="1493"/>
        <v>0</v>
      </c>
      <c r="P4002" s="181"/>
      <c r="Q4002" s="199"/>
      <c r="R4002" s="197" t="str">
        <f t="shared" si="1494"/>
        <v/>
      </c>
      <c r="S4002" s="197" t="str">
        <f t="shared" si="1495"/>
        <v/>
      </c>
    </row>
    <row r="4003" spans="1:19" ht="38.25" hidden="1">
      <c r="A4003" s="200">
        <v>94683</v>
      </c>
      <c r="B4003" s="205" t="s">
        <v>230</v>
      </c>
      <c r="C4003" s="127" t="s">
        <v>4362</v>
      </c>
      <c r="D4003" s="121" t="s">
        <v>274</v>
      </c>
      <c r="E4003" s="122">
        <v>50.85</v>
      </c>
      <c r="F4003" s="123">
        <f t="shared" si="1488"/>
        <v>61.3</v>
      </c>
      <c r="G4003" s="206"/>
      <c r="H4003" s="183"/>
      <c r="I4003" s="182">
        <f t="shared" si="1489"/>
        <v>0</v>
      </c>
      <c r="J4003" s="182">
        <f t="shared" si="1490"/>
        <v>0</v>
      </c>
      <c r="K4003" s="179"/>
      <c r="L4003" s="183">
        <f t="shared" si="1491"/>
        <v>0</v>
      </c>
      <c r="M4003" s="183">
        <f t="shared" si="1491"/>
        <v>0</v>
      </c>
      <c r="N4003" s="184">
        <f t="shared" si="1492"/>
        <v>0</v>
      </c>
      <c r="O4003" s="184">
        <f t="shared" si="1493"/>
        <v>0</v>
      </c>
      <c r="P4003" s="181"/>
      <c r="Q4003" s="199"/>
      <c r="R4003" s="197" t="str">
        <f t="shared" si="1494"/>
        <v/>
      </c>
      <c r="S4003" s="197" t="str">
        <f t="shared" si="1495"/>
        <v/>
      </c>
    </row>
    <row r="4004" spans="1:19" ht="38.25" hidden="1">
      <c r="A4004" s="200">
        <v>94684</v>
      </c>
      <c r="B4004" s="205" t="s">
        <v>230</v>
      </c>
      <c r="C4004" s="127" t="s">
        <v>4363</v>
      </c>
      <c r="D4004" s="121" t="s">
        <v>274</v>
      </c>
      <c r="E4004" s="122">
        <v>99.69</v>
      </c>
      <c r="F4004" s="123">
        <f t="shared" si="1488"/>
        <v>120.19</v>
      </c>
      <c r="G4004" s="206"/>
      <c r="H4004" s="183"/>
      <c r="I4004" s="182">
        <f t="shared" si="1489"/>
        <v>0</v>
      </c>
      <c r="J4004" s="182">
        <f t="shared" si="1490"/>
        <v>0</v>
      </c>
      <c r="K4004" s="179"/>
      <c r="L4004" s="183">
        <f t="shared" si="1491"/>
        <v>0</v>
      </c>
      <c r="M4004" s="183">
        <f t="shared" si="1491"/>
        <v>0</v>
      </c>
      <c r="N4004" s="184">
        <f t="shared" si="1492"/>
        <v>0</v>
      </c>
      <c r="O4004" s="184">
        <f t="shared" si="1493"/>
        <v>0</v>
      </c>
      <c r="P4004" s="181"/>
      <c r="Q4004" s="199"/>
      <c r="R4004" s="197" t="str">
        <f t="shared" si="1494"/>
        <v/>
      </c>
      <c r="S4004" s="197" t="str">
        <f t="shared" si="1495"/>
        <v/>
      </c>
    </row>
    <row r="4005" spans="1:19" ht="38.25" hidden="1">
      <c r="A4005" s="200">
        <v>94685</v>
      </c>
      <c r="B4005" s="205" t="s">
        <v>230</v>
      </c>
      <c r="C4005" s="127" t="s">
        <v>4364</v>
      </c>
      <c r="D4005" s="121" t="s">
        <v>274</v>
      </c>
      <c r="E4005" s="122">
        <v>78.67</v>
      </c>
      <c r="F4005" s="123">
        <f t="shared" si="1488"/>
        <v>94.84</v>
      </c>
      <c r="G4005" s="206"/>
      <c r="H4005" s="183"/>
      <c r="I4005" s="182">
        <f t="shared" si="1489"/>
        <v>0</v>
      </c>
      <c r="J4005" s="182">
        <f t="shared" si="1490"/>
        <v>0</v>
      </c>
      <c r="K4005" s="179"/>
      <c r="L4005" s="183">
        <f t="shared" si="1491"/>
        <v>0</v>
      </c>
      <c r="M4005" s="183">
        <f t="shared" si="1491"/>
        <v>0</v>
      </c>
      <c r="N4005" s="184">
        <f t="shared" si="1492"/>
        <v>0</v>
      </c>
      <c r="O4005" s="184">
        <f t="shared" si="1493"/>
        <v>0</v>
      </c>
      <c r="P4005" s="181"/>
      <c r="Q4005" s="199"/>
      <c r="R4005" s="197" t="str">
        <f t="shared" si="1494"/>
        <v/>
      </c>
      <c r="S4005" s="197" t="str">
        <f t="shared" si="1495"/>
        <v/>
      </c>
    </row>
    <row r="4006" spans="1:19" ht="38.25" hidden="1">
      <c r="A4006" s="200">
        <v>94686</v>
      </c>
      <c r="B4006" s="205" t="s">
        <v>230</v>
      </c>
      <c r="C4006" s="127" t="s">
        <v>4365</v>
      </c>
      <c r="D4006" s="121" t="s">
        <v>274</v>
      </c>
      <c r="E4006" s="122">
        <v>178.92</v>
      </c>
      <c r="F4006" s="123">
        <f t="shared" si="1488"/>
        <v>215.71</v>
      </c>
      <c r="G4006" s="206"/>
      <c r="H4006" s="183"/>
      <c r="I4006" s="182">
        <f t="shared" si="1489"/>
        <v>0</v>
      </c>
      <c r="J4006" s="182">
        <f t="shared" si="1490"/>
        <v>0</v>
      </c>
      <c r="K4006" s="179"/>
      <c r="L4006" s="183">
        <f t="shared" si="1491"/>
        <v>0</v>
      </c>
      <c r="M4006" s="183">
        <f t="shared" si="1491"/>
        <v>0</v>
      </c>
      <c r="N4006" s="184">
        <f t="shared" si="1492"/>
        <v>0</v>
      </c>
      <c r="O4006" s="184">
        <f t="shared" si="1493"/>
        <v>0</v>
      </c>
      <c r="P4006" s="181"/>
      <c r="Q4006" s="199"/>
      <c r="R4006" s="197" t="str">
        <f t="shared" si="1494"/>
        <v/>
      </c>
      <c r="S4006" s="197" t="str">
        <f t="shared" si="1495"/>
        <v/>
      </c>
    </row>
    <row r="4007" spans="1:19" ht="38.25" hidden="1">
      <c r="A4007" s="200">
        <v>94687</v>
      </c>
      <c r="B4007" s="205" t="s">
        <v>230</v>
      </c>
      <c r="C4007" s="127" t="s">
        <v>4366</v>
      </c>
      <c r="D4007" s="121" t="s">
        <v>274</v>
      </c>
      <c r="E4007" s="122">
        <v>147.24</v>
      </c>
      <c r="F4007" s="123">
        <f t="shared" ref="F4007:F4044" si="1496">IF(E4007=0,0,ROUND(E4007*(1+E$10)*(1-E$11),2))</f>
        <v>177.51</v>
      </c>
      <c r="G4007" s="206"/>
      <c r="H4007" s="183"/>
      <c r="I4007" s="182">
        <f t="shared" ref="I4007:I4044" si="1497">IF(ISBLANK(E4007),0,ROUND(F4007*G4007,2))</f>
        <v>0</v>
      </c>
      <c r="J4007" s="182">
        <f t="shared" ref="J4007:J4044" si="1498">IF(ISBLANK(G4007),0,ROUND(G4007*H4007,2))</f>
        <v>0</v>
      </c>
      <c r="K4007" s="179"/>
      <c r="L4007" s="183">
        <f t="shared" ref="L4007:M4044" si="1499">G4007</f>
        <v>0</v>
      </c>
      <c r="M4007" s="183">
        <f t="shared" si="1499"/>
        <v>0</v>
      </c>
      <c r="N4007" s="184">
        <f t="shared" ref="N4007:N4044" si="1500">IF(ISBLANK(E4007),0,ROUND(F4007*L4007,2))</f>
        <v>0</v>
      </c>
      <c r="O4007" s="184">
        <f t="shared" ref="O4007:O4044" si="1501">IF(ISBLANK(L4007),0,ROUND(L4007*M4007,2))</f>
        <v>0</v>
      </c>
      <c r="P4007" s="181"/>
      <c r="Q4007" s="199"/>
      <c r="R4007" s="197" t="str">
        <f t="shared" si="1494"/>
        <v/>
      </c>
      <c r="S4007" s="197" t="str">
        <f t="shared" si="1495"/>
        <v/>
      </c>
    </row>
    <row r="4008" spans="1:19" ht="25.5" hidden="1">
      <c r="A4008" s="200">
        <v>94688</v>
      </c>
      <c r="B4008" s="205" t="s">
        <v>230</v>
      </c>
      <c r="C4008" s="127" t="s">
        <v>4367</v>
      </c>
      <c r="D4008" s="121" t="s">
        <v>274</v>
      </c>
      <c r="E4008" s="122">
        <v>8.86</v>
      </c>
      <c r="F4008" s="123">
        <f t="shared" si="1496"/>
        <v>10.68</v>
      </c>
      <c r="G4008" s="206"/>
      <c r="H4008" s="183"/>
      <c r="I4008" s="182">
        <f t="shared" si="1497"/>
        <v>0</v>
      </c>
      <c r="J4008" s="182">
        <f t="shared" si="1498"/>
        <v>0</v>
      </c>
      <c r="K4008" s="179"/>
      <c r="L4008" s="183">
        <f t="shared" si="1499"/>
        <v>0</v>
      </c>
      <c r="M4008" s="183">
        <f t="shared" si="1499"/>
        <v>0</v>
      </c>
      <c r="N4008" s="184">
        <f t="shared" si="1500"/>
        <v>0</v>
      </c>
      <c r="O4008" s="184">
        <f t="shared" si="1501"/>
        <v>0</v>
      </c>
      <c r="P4008" s="181"/>
      <c r="Q4008" s="199"/>
      <c r="R4008" s="197" t="str">
        <f t="shared" si="1494"/>
        <v/>
      </c>
      <c r="S4008" s="197" t="str">
        <f t="shared" si="1495"/>
        <v/>
      </c>
    </row>
    <row r="4009" spans="1:19" ht="38.25" hidden="1">
      <c r="A4009" s="200">
        <v>94689</v>
      </c>
      <c r="B4009" s="205" t="s">
        <v>230</v>
      </c>
      <c r="C4009" s="127" t="s">
        <v>4368</v>
      </c>
      <c r="D4009" s="121" t="s">
        <v>274</v>
      </c>
      <c r="E4009" s="122">
        <v>11.13</v>
      </c>
      <c r="F4009" s="123">
        <f t="shared" si="1496"/>
        <v>13.42</v>
      </c>
      <c r="G4009" s="206"/>
      <c r="H4009" s="183"/>
      <c r="I4009" s="182">
        <f t="shared" si="1497"/>
        <v>0</v>
      </c>
      <c r="J4009" s="182">
        <f t="shared" si="1498"/>
        <v>0</v>
      </c>
      <c r="K4009" s="179"/>
      <c r="L4009" s="183">
        <f t="shared" si="1499"/>
        <v>0</v>
      </c>
      <c r="M4009" s="183">
        <f t="shared" si="1499"/>
        <v>0</v>
      </c>
      <c r="N4009" s="184">
        <f t="shared" si="1500"/>
        <v>0</v>
      </c>
      <c r="O4009" s="184">
        <f t="shared" si="1501"/>
        <v>0</v>
      </c>
      <c r="P4009" s="181"/>
      <c r="Q4009" s="199"/>
      <c r="R4009" s="197" t="str">
        <f t="shared" si="1494"/>
        <v/>
      </c>
      <c r="S4009" s="197" t="str">
        <f t="shared" si="1495"/>
        <v/>
      </c>
    </row>
    <row r="4010" spans="1:19" ht="25.5" hidden="1">
      <c r="A4010" s="200">
        <v>94690</v>
      </c>
      <c r="B4010" s="205" t="s">
        <v>230</v>
      </c>
      <c r="C4010" s="127" t="s">
        <v>4369</v>
      </c>
      <c r="D4010" s="121" t="s">
        <v>274</v>
      </c>
      <c r="E4010" s="122">
        <v>10.76</v>
      </c>
      <c r="F4010" s="123">
        <f t="shared" si="1496"/>
        <v>12.97</v>
      </c>
      <c r="G4010" s="206"/>
      <c r="H4010" s="183"/>
      <c r="I4010" s="182">
        <f t="shared" si="1497"/>
        <v>0</v>
      </c>
      <c r="J4010" s="182">
        <f t="shared" si="1498"/>
        <v>0</v>
      </c>
      <c r="K4010" s="179"/>
      <c r="L4010" s="183">
        <f t="shared" si="1499"/>
        <v>0</v>
      </c>
      <c r="M4010" s="183">
        <f t="shared" si="1499"/>
        <v>0</v>
      </c>
      <c r="N4010" s="184">
        <f t="shared" si="1500"/>
        <v>0</v>
      </c>
      <c r="O4010" s="184">
        <f t="shared" si="1501"/>
        <v>0</v>
      </c>
      <c r="P4010" s="181"/>
      <c r="Q4010" s="199"/>
      <c r="R4010" s="197" t="str">
        <f t="shared" si="1494"/>
        <v/>
      </c>
      <c r="S4010" s="197" t="str">
        <f t="shared" si="1495"/>
        <v/>
      </c>
    </row>
    <row r="4011" spans="1:19" ht="38.25" hidden="1">
      <c r="A4011" s="200">
        <v>94691</v>
      </c>
      <c r="B4011" s="205" t="s">
        <v>230</v>
      </c>
      <c r="C4011" s="127" t="s">
        <v>4370</v>
      </c>
      <c r="D4011" s="121" t="s">
        <v>274</v>
      </c>
      <c r="E4011" s="122">
        <v>12.08</v>
      </c>
      <c r="F4011" s="123">
        <f t="shared" si="1496"/>
        <v>14.56</v>
      </c>
      <c r="G4011" s="206"/>
      <c r="H4011" s="183"/>
      <c r="I4011" s="182">
        <f t="shared" si="1497"/>
        <v>0</v>
      </c>
      <c r="J4011" s="182">
        <f t="shared" si="1498"/>
        <v>0</v>
      </c>
      <c r="K4011" s="179"/>
      <c r="L4011" s="183">
        <f t="shared" si="1499"/>
        <v>0</v>
      </c>
      <c r="M4011" s="183">
        <f t="shared" si="1499"/>
        <v>0</v>
      </c>
      <c r="N4011" s="184">
        <f t="shared" si="1500"/>
        <v>0</v>
      </c>
      <c r="O4011" s="184">
        <f t="shared" si="1501"/>
        <v>0</v>
      </c>
      <c r="P4011" s="181"/>
      <c r="Q4011" s="199"/>
      <c r="R4011" s="197" t="str">
        <f t="shared" si="1494"/>
        <v/>
      </c>
      <c r="S4011" s="197" t="str">
        <f t="shared" si="1495"/>
        <v/>
      </c>
    </row>
    <row r="4012" spans="1:19" ht="25.5" hidden="1">
      <c r="A4012" s="200">
        <v>94692</v>
      </c>
      <c r="B4012" s="205" t="s">
        <v>230</v>
      </c>
      <c r="C4012" s="127" t="s">
        <v>4371</v>
      </c>
      <c r="D4012" s="121" t="s">
        <v>274</v>
      </c>
      <c r="E4012" s="122">
        <v>18.23</v>
      </c>
      <c r="F4012" s="123">
        <f t="shared" si="1496"/>
        <v>21.98</v>
      </c>
      <c r="G4012" s="206"/>
      <c r="H4012" s="183"/>
      <c r="I4012" s="182">
        <f t="shared" si="1497"/>
        <v>0</v>
      </c>
      <c r="J4012" s="182">
        <f t="shared" si="1498"/>
        <v>0</v>
      </c>
      <c r="K4012" s="179"/>
      <c r="L4012" s="183">
        <f t="shared" si="1499"/>
        <v>0</v>
      </c>
      <c r="M4012" s="183">
        <f t="shared" si="1499"/>
        <v>0</v>
      </c>
      <c r="N4012" s="184">
        <f t="shared" si="1500"/>
        <v>0</v>
      </c>
      <c r="O4012" s="184">
        <f t="shared" si="1501"/>
        <v>0</v>
      </c>
      <c r="P4012" s="181"/>
      <c r="Q4012" s="199"/>
      <c r="R4012" s="197" t="str">
        <f t="shared" si="1494"/>
        <v/>
      </c>
      <c r="S4012" s="197" t="str">
        <f t="shared" si="1495"/>
        <v/>
      </c>
    </row>
    <row r="4013" spans="1:19" ht="38.25" hidden="1">
      <c r="A4013" s="200">
        <v>94693</v>
      </c>
      <c r="B4013" s="205" t="s">
        <v>230</v>
      </c>
      <c r="C4013" s="127" t="s">
        <v>4372</v>
      </c>
      <c r="D4013" s="121" t="s">
        <v>274</v>
      </c>
      <c r="E4013" s="122">
        <v>18.899999999999999</v>
      </c>
      <c r="F4013" s="123">
        <f t="shared" si="1496"/>
        <v>22.79</v>
      </c>
      <c r="G4013" s="206"/>
      <c r="H4013" s="183"/>
      <c r="I4013" s="182">
        <f t="shared" si="1497"/>
        <v>0</v>
      </c>
      <c r="J4013" s="182">
        <f t="shared" si="1498"/>
        <v>0</v>
      </c>
      <c r="K4013" s="179"/>
      <c r="L4013" s="183">
        <f t="shared" si="1499"/>
        <v>0</v>
      </c>
      <c r="M4013" s="183">
        <f t="shared" si="1499"/>
        <v>0</v>
      </c>
      <c r="N4013" s="184">
        <f t="shared" si="1500"/>
        <v>0</v>
      </c>
      <c r="O4013" s="184">
        <f t="shared" si="1501"/>
        <v>0</v>
      </c>
      <c r="P4013" s="181"/>
      <c r="Q4013" s="199"/>
      <c r="R4013" s="197" t="str">
        <f t="shared" si="1494"/>
        <v/>
      </c>
      <c r="S4013" s="197" t="str">
        <f t="shared" si="1495"/>
        <v/>
      </c>
    </row>
    <row r="4014" spans="1:19" ht="25.5" hidden="1">
      <c r="A4014" s="200">
        <v>94694</v>
      </c>
      <c r="B4014" s="205" t="s">
        <v>230</v>
      </c>
      <c r="C4014" s="127" t="s">
        <v>4373</v>
      </c>
      <c r="D4014" s="121" t="s">
        <v>274</v>
      </c>
      <c r="E4014" s="122">
        <v>18.93</v>
      </c>
      <c r="F4014" s="123">
        <f t="shared" si="1496"/>
        <v>22.82</v>
      </c>
      <c r="G4014" s="206"/>
      <c r="H4014" s="183"/>
      <c r="I4014" s="182">
        <f t="shared" si="1497"/>
        <v>0</v>
      </c>
      <c r="J4014" s="182">
        <f t="shared" si="1498"/>
        <v>0</v>
      </c>
      <c r="K4014" s="179"/>
      <c r="L4014" s="183">
        <f t="shared" si="1499"/>
        <v>0</v>
      </c>
      <c r="M4014" s="183">
        <f t="shared" si="1499"/>
        <v>0</v>
      </c>
      <c r="N4014" s="184">
        <f t="shared" si="1500"/>
        <v>0</v>
      </c>
      <c r="O4014" s="184">
        <f t="shared" si="1501"/>
        <v>0</v>
      </c>
      <c r="P4014" s="181"/>
      <c r="Q4014" s="199"/>
      <c r="R4014" s="197" t="str">
        <f t="shared" si="1494"/>
        <v/>
      </c>
      <c r="S4014" s="197" t="str">
        <f t="shared" si="1495"/>
        <v/>
      </c>
    </row>
    <row r="4015" spans="1:19" ht="38.25" hidden="1">
      <c r="A4015" s="200">
        <v>94695</v>
      </c>
      <c r="B4015" s="205" t="s">
        <v>230</v>
      </c>
      <c r="C4015" s="127" t="s">
        <v>4374</v>
      </c>
      <c r="D4015" s="121" t="s">
        <v>274</v>
      </c>
      <c r="E4015" s="122">
        <v>24.06</v>
      </c>
      <c r="F4015" s="123">
        <f t="shared" si="1496"/>
        <v>29.01</v>
      </c>
      <c r="G4015" s="206"/>
      <c r="H4015" s="183"/>
      <c r="I4015" s="182">
        <f t="shared" si="1497"/>
        <v>0</v>
      </c>
      <c r="J4015" s="182">
        <f t="shared" si="1498"/>
        <v>0</v>
      </c>
      <c r="K4015" s="179"/>
      <c r="L4015" s="183">
        <f t="shared" si="1499"/>
        <v>0</v>
      </c>
      <c r="M4015" s="183">
        <f t="shared" si="1499"/>
        <v>0</v>
      </c>
      <c r="N4015" s="184">
        <f t="shared" si="1500"/>
        <v>0</v>
      </c>
      <c r="O4015" s="184">
        <f t="shared" si="1501"/>
        <v>0</v>
      </c>
      <c r="P4015" s="181"/>
      <c r="Q4015" s="199"/>
      <c r="R4015" s="197" t="str">
        <f t="shared" si="1494"/>
        <v/>
      </c>
      <c r="S4015" s="197" t="str">
        <f t="shared" si="1495"/>
        <v/>
      </c>
    </row>
    <row r="4016" spans="1:19" ht="25.5" hidden="1">
      <c r="A4016" s="200">
        <v>94696</v>
      </c>
      <c r="B4016" s="205" t="s">
        <v>230</v>
      </c>
      <c r="C4016" s="127" t="s">
        <v>4375</v>
      </c>
      <c r="D4016" s="121" t="s">
        <v>274</v>
      </c>
      <c r="E4016" s="122">
        <v>41.78</v>
      </c>
      <c r="F4016" s="123">
        <f t="shared" si="1496"/>
        <v>50.37</v>
      </c>
      <c r="G4016" s="206"/>
      <c r="H4016" s="183"/>
      <c r="I4016" s="182">
        <f t="shared" si="1497"/>
        <v>0</v>
      </c>
      <c r="J4016" s="182">
        <f t="shared" si="1498"/>
        <v>0</v>
      </c>
      <c r="K4016" s="179"/>
      <c r="L4016" s="183">
        <f t="shared" si="1499"/>
        <v>0</v>
      </c>
      <c r="M4016" s="183">
        <f t="shared" si="1499"/>
        <v>0</v>
      </c>
      <c r="N4016" s="184">
        <f t="shared" si="1500"/>
        <v>0</v>
      </c>
      <c r="O4016" s="184">
        <f t="shared" si="1501"/>
        <v>0</v>
      </c>
      <c r="P4016" s="181"/>
      <c r="Q4016" s="199"/>
      <c r="R4016" s="197" t="str">
        <f t="shared" si="1494"/>
        <v/>
      </c>
      <c r="S4016" s="197" t="str">
        <f t="shared" si="1495"/>
        <v/>
      </c>
    </row>
    <row r="4017" spans="1:19" ht="25.5" hidden="1">
      <c r="A4017" s="200">
        <v>94697</v>
      </c>
      <c r="B4017" s="205" t="s">
        <v>230</v>
      </c>
      <c r="C4017" s="127" t="s">
        <v>4376</v>
      </c>
      <c r="D4017" s="121" t="s">
        <v>274</v>
      </c>
      <c r="E4017" s="122">
        <v>61.66</v>
      </c>
      <c r="F4017" s="123">
        <f t="shared" si="1496"/>
        <v>74.34</v>
      </c>
      <c r="G4017" s="206"/>
      <c r="H4017" s="183"/>
      <c r="I4017" s="182">
        <f t="shared" si="1497"/>
        <v>0</v>
      </c>
      <c r="J4017" s="182">
        <f t="shared" si="1498"/>
        <v>0</v>
      </c>
      <c r="K4017" s="179"/>
      <c r="L4017" s="183">
        <f t="shared" si="1499"/>
        <v>0</v>
      </c>
      <c r="M4017" s="183">
        <f t="shared" si="1499"/>
        <v>0</v>
      </c>
      <c r="N4017" s="184">
        <f t="shared" si="1500"/>
        <v>0</v>
      </c>
      <c r="O4017" s="184">
        <f t="shared" si="1501"/>
        <v>0</v>
      </c>
      <c r="P4017" s="181"/>
      <c r="Q4017" s="199"/>
      <c r="R4017" s="197" t="str">
        <f t="shared" si="1494"/>
        <v/>
      </c>
      <c r="S4017" s="197" t="str">
        <f t="shared" si="1495"/>
        <v/>
      </c>
    </row>
    <row r="4018" spans="1:19" ht="38.25" hidden="1">
      <c r="A4018" s="200">
        <v>94698</v>
      </c>
      <c r="B4018" s="205" t="s">
        <v>230</v>
      </c>
      <c r="C4018" s="127" t="s">
        <v>4377</v>
      </c>
      <c r="D4018" s="121" t="s">
        <v>274</v>
      </c>
      <c r="E4018" s="122">
        <v>54.67</v>
      </c>
      <c r="F4018" s="123">
        <f t="shared" si="1496"/>
        <v>65.91</v>
      </c>
      <c r="G4018" s="206"/>
      <c r="H4018" s="183"/>
      <c r="I4018" s="182">
        <f t="shared" si="1497"/>
        <v>0</v>
      </c>
      <c r="J4018" s="182">
        <f t="shared" si="1498"/>
        <v>0</v>
      </c>
      <c r="K4018" s="179"/>
      <c r="L4018" s="183">
        <f t="shared" si="1499"/>
        <v>0</v>
      </c>
      <c r="M4018" s="183">
        <f t="shared" si="1499"/>
        <v>0</v>
      </c>
      <c r="N4018" s="184">
        <f t="shared" si="1500"/>
        <v>0</v>
      </c>
      <c r="O4018" s="184">
        <f t="shared" si="1501"/>
        <v>0</v>
      </c>
      <c r="P4018" s="181"/>
      <c r="Q4018" s="199"/>
      <c r="R4018" s="197" t="str">
        <f t="shared" si="1494"/>
        <v/>
      </c>
      <c r="S4018" s="197" t="str">
        <f t="shared" si="1495"/>
        <v/>
      </c>
    </row>
    <row r="4019" spans="1:19" ht="25.5" hidden="1">
      <c r="A4019" s="200">
        <v>94699</v>
      </c>
      <c r="B4019" s="205" t="s">
        <v>230</v>
      </c>
      <c r="C4019" s="127" t="s">
        <v>4378</v>
      </c>
      <c r="D4019" s="121" t="s">
        <v>274</v>
      </c>
      <c r="E4019" s="122">
        <v>104.47</v>
      </c>
      <c r="F4019" s="123">
        <f t="shared" si="1496"/>
        <v>125.95</v>
      </c>
      <c r="G4019" s="206"/>
      <c r="H4019" s="183"/>
      <c r="I4019" s="182">
        <f t="shared" si="1497"/>
        <v>0</v>
      </c>
      <c r="J4019" s="182">
        <f t="shared" si="1498"/>
        <v>0</v>
      </c>
      <c r="K4019" s="179"/>
      <c r="L4019" s="183">
        <f t="shared" si="1499"/>
        <v>0</v>
      </c>
      <c r="M4019" s="183">
        <f t="shared" si="1499"/>
        <v>0</v>
      </c>
      <c r="N4019" s="184">
        <f t="shared" si="1500"/>
        <v>0</v>
      </c>
      <c r="O4019" s="184">
        <f t="shared" si="1501"/>
        <v>0</v>
      </c>
      <c r="P4019" s="181"/>
      <c r="Q4019" s="199"/>
      <c r="R4019" s="197" t="str">
        <f t="shared" si="1494"/>
        <v/>
      </c>
      <c r="S4019" s="197" t="str">
        <f t="shared" si="1495"/>
        <v/>
      </c>
    </row>
    <row r="4020" spans="1:19" ht="38.25" hidden="1">
      <c r="A4020" s="200">
        <v>94700</v>
      </c>
      <c r="B4020" s="205" t="s">
        <v>230</v>
      </c>
      <c r="C4020" s="127" t="s">
        <v>4379</v>
      </c>
      <c r="D4020" s="121" t="s">
        <v>274</v>
      </c>
      <c r="E4020" s="122">
        <v>90.17</v>
      </c>
      <c r="F4020" s="123">
        <f t="shared" si="1496"/>
        <v>108.71</v>
      </c>
      <c r="G4020" s="206"/>
      <c r="H4020" s="183"/>
      <c r="I4020" s="182">
        <f t="shared" si="1497"/>
        <v>0</v>
      </c>
      <c r="J4020" s="182">
        <f t="shared" si="1498"/>
        <v>0</v>
      </c>
      <c r="K4020" s="179"/>
      <c r="L4020" s="183">
        <f t="shared" si="1499"/>
        <v>0</v>
      </c>
      <c r="M4020" s="183">
        <f t="shared" si="1499"/>
        <v>0</v>
      </c>
      <c r="N4020" s="184">
        <f t="shared" si="1500"/>
        <v>0</v>
      </c>
      <c r="O4020" s="184">
        <f t="shared" si="1501"/>
        <v>0</v>
      </c>
      <c r="P4020" s="181"/>
      <c r="Q4020" s="199"/>
      <c r="R4020" s="197" t="str">
        <f t="shared" si="1494"/>
        <v/>
      </c>
      <c r="S4020" s="197" t="str">
        <f t="shared" si="1495"/>
        <v/>
      </c>
    </row>
    <row r="4021" spans="1:19" ht="25.5" hidden="1">
      <c r="A4021" s="200">
        <v>94701</v>
      </c>
      <c r="B4021" s="205" t="s">
        <v>230</v>
      </c>
      <c r="C4021" s="127" t="s">
        <v>4380</v>
      </c>
      <c r="D4021" s="121" t="s">
        <v>274</v>
      </c>
      <c r="E4021" s="122">
        <v>149.82</v>
      </c>
      <c r="F4021" s="123">
        <f t="shared" si="1496"/>
        <v>180.62</v>
      </c>
      <c r="G4021" s="206"/>
      <c r="H4021" s="183"/>
      <c r="I4021" s="182">
        <f t="shared" si="1497"/>
        <v>0</v>
      </c>
      <c r="J4021" s="182">
        <f t="shared" si="1498"/>
        <v>0</v>
      </c>
      <c r="K4021" s="179"/>
      <c r="L4021" s="183">
        <f t="shared" si="1499"/>
        <v>0</v>
      </c>
      <c r="M4021" s="183">
        <f t="shared" si="1499"/>
        <v>0</v>
      </c>
      <c r="N4021" s="184">
        <f t="shared" si="1500"/>
        <v>0</v>
      </c>
      <c r="O4021" s="184">
        <f t="shared" si="1501"/>
        <v>0</v>
      </c>
      <c r="P4021" s="181"/>
      <c r="Q4021" s="199"/>
      <c r="R4021" s="197" t="str">
        <f t="shared" si="1494"/>
        <v/>
      </c>
      <c r="S4021" s="197" t="str">
        <f t="shared" si="1495"/>
        <v/>
      </c>
    </row>
    <row r="4022" spans="1:19" ht="38.25" hidden="1">
      <c r="A4022" s="200">
        <v>94702</v>
      </c>
      <c r="B4022" s="205" t="s">
        <v>230</v>
      </c>
      <c r="C4022" s="127" t="s">
        <v>4381</v>
      </c>
      <c r="D4022" s="121" t="s">
        <v>274</v>
      </c>
      <c r="E4022" s="122">
        <v>142.51</v>
      </c>
      <c r="F4022" s="123">
        <f t="shared" si="1496"/>
        <v>171.81</v>
      </c>
      <c r="G4022" s="206"/>
      <c r="H4022" s="183"/>
      <c r="I4022" s="182">
        <f t="shared" si="1497"/>
        <v>0</v>
      </c>
      <c r="J4022" s="182">
        <f t="shared" si="1498"/>
        <v>0</v>
      </c>
      <c r="K4022" s="179"/>
      <c r="L4022" s="183">
        <f t="shared" si="1499"/>
        <v>0</v>
      </c>
      <c r="M4022" s="183">
        <f t="shared" si="1499"/>
        <v>0</v>
      </c>
      <c r="N4022" s="184">
        <f t="shared" si="1500"/>
        <v>0</v>
      </c>
      <c r="O4022" s="184">
        <f t="shared" si="1501"/>
        <v>0</v>
      </c>
      <c r="P4022" s="181"/>
      <c r="Q4022" s="199"/>
      <c r="R4022" s="197" t="str">
        <f t="shared" si="1494"/>
        <v/>
      </c>
      <c r="S4022" s="197" t="str">
        <f t="shared" si="1495"/>
        <v/>
      </c>
    </row>
    <row r="4023" spans="1:19" ht="38.25" hidden="1">
      <c r="A4023" s="200">
        <v>94703</v>
      </c>
      <c r="B4023" s="205" t="s">
        <v>230</v>
      </c>
      <c r="C4023" s="127" t="s">
        <v>4382</v>
      </c>
      <c r="D4023" s="121" t="s">
        <v>274</v>
      </c>
      <c r="E4023" s="122">
        <v>14.08</v>
      </c>
      <c r="F4023" s="123">
        <f t="shared" si="1496"/>
        <v>16.97</v>
      </c>
      <c r="G4023" s="206"/>
      <c r="H4023" s="183"/>
      <c r="I4023" s="182">
        <f t="shared" si="1497"/>
        <v>0</v>
      </c>
      <c r="J4023" s="182">
        <f t="shared" si="1498"/>
        <v>0</v>
      </c>
      <c r="K4023" s="179"/>
      <c r="L4023" s="183">
        <f t="shared" si="1499"/>
        <v>0</v>
      </c>
      <c r="M4023" s="183">
        <f t="shared" si="1499"/>
        <v>0</v>
      </c>
      <c r="N4023" s="184">
        <f t="shared" si="1500"/>
        <v>0</v>
      </c>
      <c r="O4023" s="184">
        <f t="shared" si="1501"/>
        <v>0</v>
      </c>
      <c r="P4023" s="181"/>
      <c r="Q4023" s="199"/>
      <c r="R4023" s="197" t="str">
        <f t="shared" si="1494"/>
        <v/>
      </c>
      <c r="S4023" s="197" t="str">
        <f t="shared" si="1495"/>
        <v/>
      </c>
    </row>
    <row r="4024" spans="1:19" ht="38.25" hidden="1">
      <c r="A4024" s="200">
        <v>94704</v>
      </c>
      <c r="B4024" s="205" t="s">
        <v>230</v>
      </c>
      <c r="C4024" s="127" t="s">
        <v>4383</v>
      </c>
      <c r="D4024" s="121" t="s">
        <v>274</v>
      </c>
      <c r="E4024" s="122">
        <v>16.28</v>
      </c>
      <c r="F4024" s="123">
        <f t="shared" si="1496"/>
        <v>19.63</v>
      </c>
      <c r="G4024" s="206"/>
      <c r="H4024" s="183"/>
      <c r="I4024" s="182">
        <f t="shared" si="1497"/>
        <v>0</v>
      </c>
      <c r="J4024" s="182">
        <f t="shared" si="1498"/>
        <v>0</v>
      </c>
      <c r="K4024" s="179"/>
      <c r="L4024" s="183">
        <f t="shared" si="1499"/>
        <v>0</v>
      </c>
      <c r="M4024" s="183">
        <f t="shared" si="1499"/>
        <v>0</v>
      </c>
      <c r="N4024" s="184">
        <f t="shared" si="1500"/>
        <v>0</v>
      </c>
      <c r="O4024" s="184">
        <f t="shared" si="1501"/>
        <v>0</v>
      </c>
      <c r="P4024" s="181"/>
      <c r="Q4024" s="199"/>
      <c r="R4024" s="197" t="str">
        <f t="shared" si="1494"/>
        <v/>
      </c>
      <c r="S4024" s="197" t="str">
        <f t="shared" si="1495"/>
        <v/>
      </c>
    </row>
    <row r="4025" spans="1:19" ht="38.25" hidden="1">
      <c r="A4025" s="200">
        <v>94705</v>
      </c>
      <c r="B4025" s="205" t="s">
        <v>230</v>
      </c>
      <c r="C4025" s="127" t="s">
        <v>4384</v>
      </c>
      <c r="D4025" s="121" t="s">
        <v>274</v>
      </c>
      <c r="E4025" s="122">
        <v>19.600000000000001</v>
      </c>
      <c r="F4025" s="123">
        <f t="shared" si="1496"/>
        <v>23.63</v>
      </c>
      <c r="G4025" s="206"/>
      <c r="H4025" s="183"/>
      <c r="I4025" s="182">
        <f t="shared" si="1497"/>
        <v>0</v>
      </c>
      <c r="J4025" s="182">
        <f t="shared" si="1498"/>
        <v>0</v>
      </c>
      <c r="K4025" s="179"/>
      <c r="L4025" s="183">
        <f t="shared" si="1499"/>
        <v>0</v>
      </c>
      <c r="M4025" s="183">
        <f t="shared" si="1499"/>
        <v>0</v>
      </c>
      <c r="N4025" s="184">
        <f t="shared" si="1500"/>
        <v>0</v>
      </c>
      <c r="O4025" s="184">
        <f t="shared" si="1501"/>
        <v>0</v>
      </c>
      <c r="P4025" s="181"/>
      <c r="Q4025" s="199"/>
      <c r="R4025" s="197" t="str">
        <f t="shared" si="1494"/>
        <v/>
      </c>
      <c r="S4025" s="197" t="str">
        <f t="shared" si="1495"/>
        <v/>
      </c>
    </row>
    <row r="4026" spans="1:19" ht="38.25" hidden="1">
      <c r="A4026" s="200">
        <v>94706</v>
      </c>
      <c r="B4026" s="205" t="s">
        <v>230</v>
      </c>
      <c r="C4026" s="127" t="s">
        <v>4385</v>
      </c>
      <c r="D4026" s="121" t="s">
        <v>274</v>
      </c>
      <c r="E4026" s="122">
        <v>28.99</v>
      </c>
      <c r="F4026" s="123">
        <f t="shared" si="1496"/>
        <v>34.950000000000003</v>
      </c>
      <c r="G4026" s="206"/>
      <c r="H4026" s="183"/>
      <c r="I4026" s="182">
        <f t="shared" si="1497"/>
        <v>0</v>
      </c>
      <c r="J4026" s="182">
        <f t="shared" si="1498"/>
        <v>0</v>
      </c>
      <c r="K4026" s="179"/>
      <c r="L4026" s="183">
        <f t="shared" si="1499"/>
        <v>0</v>
      </c>
      <c r="M4026" s="183">
        <f t="shared" si="1499"/>
        <v>0</v>
      </c>
      <c r="N4026" s="184">
        <f t="shared" si="1500"/>
        <v>0</v>
      </c>
      <c r="O4026" s="184">
        <f t="shared" si="1501"/>
        <v>0</v>
      </c>
      <c r="P4026" s="181"/>
      <c r="Q4026" s="199"/>
      <c r="R4026" s="197" t="str">
        <f t="shared" si="1494"/>
        <v/>
      </c>
      <c r="S4026" s="197" t="str">
        <f t="shared" si="1495"/>
        <v/>
      </c>
    </row>
    <row r="4027" spans="1:19" ht="38.25" hidden="1">
      <c r="A4027" s="200">
        <v>94707</v>
      </c>
      <c r="B4027" s="205" t="s">
        <v>230</v>
      </c>
      <c r="C4027" s="127" t="s">
        <v>4386</v>
      </c>
      <c r="D4027" s="121" t="s">
        <v>274</v>
      </c>
      <c r="E4027" s="122">
        <v>35.159999999999997</v>
      </c>
      <c r="F4027" s="123">
        <f t="shared" si="1496"/>
        <v>42.39</v>
      </c>
      <c r="G4027" s="206"/>
      <c r="H4027" s="183"/>
      <c r="I4027" s="182">
        <f t="shared" si="1497"/>
        <v>0</v>
      </c>
      <c r="J4027" s="182">
        <f t="shared" si="1498"/>
        <v>0</v>
      </c>
      <c r="K4027" s="179"/>
      <c r="L4027" s="183">
        <f t="shared" si="1499"/>
        <v>0</v>
      </c>
      <c r="M4027" s="183">
        <f t="shared" si="1499"/>
        <v>0</v>
      </c>
      <c r="N4027" s="184">
        <f t="shared" si="1500"/>
        <v>0</v>
      </c>
      <c r="O4027" s="184">
        <f t="shared" si="1501"/>
        <v>0</v>
      </c>
      <c r="P4027" s="181"/>
      <c r="Q4027" s="199"/>
      <c r="R4027" s="197" t="str">
        <f t="shared" si="1494"/>
        <v/>
      </c>
      <c r="S4027" s="197" t="str">
        <f t="shared" si="1495"/>
        <v/>
      </c>
    </row>
    <row r="4028" spans="1:19" ht="38.25" hidden="1">
      <c r="A4028" s="200">
        <v>94708</v>
      </c>
      <c r="B4028" s="205" t="s">
        <v>230</v>
      </c>
      <c r="C4028" s="127" t="s">
        <v>4387</v>
      </c>
      <c r="D4028" s="121" t="s">
        <v>274</v>
      </c>
      <c r="E4028" s="122">
        <v>18.71</v>
      </c>
      <c r="F4028" s="123">
        <f t="shared" si="1496"/>
        <v>22.56</v>
      </c>
      <c r="G4028" s="206"/>
      <c r="H4028" s="183"/>
      <c r="I4028" s="182">
        <f t="shared" si="1497"/>
        <v>0</v>
      </c>
      <c r="J4028" s="182">
        <f t="shared" si="1498"/>
        <v>0</v>
      </c>
      <c r="K4028" s="179"/>
      <c r="L4028" s="183">
        <f t="shared" si="1499"/>
        <v>0</v>
      </c>
      <c r="M4028" s="183">
        <f t="shared" si="1499"/>
        <v>0</v>
      </c>
      <c r="N4028" s="184">
        <f t="shared" si="1500"/>
        <v>0</v>
      </c>
      <c r="O4028" s="184">
        <f t="shared" si="1501"/>
        <v>0</v>
      </c>
      <c r="P4028" s="181"/>
      <c r="Q4028" s="199"/>
      <c r="R4028" s="197" t="str">
        <f t="shared" si="1494"/>
        <v/>
      </c>
      <c r="S4028" s="197" t="str">
        <f t="shared" si="1495"/>
        <v/>
      </c>
    </row>
    <row r="4029" spans="1:19" ht="38.25" hidden="1">
      <c r="A4029" s="200">
        <v>94709</v>
      </c>
      <c r="B4029" s="205" t="s">
        <v>230</v>
      </c>
      <c r="C4029" s="127" t="s">
        <v>4388</v>
      </c>
      <c r="D4029" s="121" t="s">
        <v>274</v>
      </c>
      <c r="E4029" s="122">
        <v>23.08</v>
      </c>
      <c r="F4029" s="123">
        <f t="shared" si="1496"/>
        <v>27.83</v>
      </c>
      <c r="G4029" s="206"/>
      <c r="H4029" s="183"/>
      <c r="I4029" s="182">
        <f t="shared" si="1497"/>
        <v>0</v>
      </c>
      <c r="J4029" s="182">
        <f t="shared" si="1498"/>
        <v>0</v>
      </c>
      <c r="K4029" s="179"/>
      <c r="L4029" s="183">
        <f t="shared" si="1499"/>
        <v>0</v>
      </c>
      <c r="M4029" s="183">
        <f t="shared" si="1499"/>
        <v>0</v>
      </c>
      <c r="N4029" s="184">
        <f t="shared" si="1500"/>
        <v>0</v>
      </c>
      <c r="O4029" s="184">
        <f t="shared" si="1501"/>
        <v>0</v>
      </c>
      <c r="P4029" s="181"/>
      <c r="Q4029" s="199"/>
      <c r="R4029" s="197" t="str">
        <f t="shared" si="1494"/>
        <v/>
      </c>
      <c r="S4029" s="197" t="str">
        <f t="shared" si="1495"/>
        <v/>
      </c>
    </row>
    <row r="4030" spans="1:19" ht="38.25" hidden="1">
      <c r="A4030" s="200">
        <v>94710</v>
      </c>
      <c r="B4030" s="205" t="s">
        <v>230</v>
      </c>
      <c r="C4030" s="127" t="s">
        <v>4389</v>
      </c>
      <c r="D4030" s="121" t="s">
        <v>274</v>
      </c>
      <c r="E4030" s="122">
        <v>33.950000000000003</v>
      </c>
      <c r="F4030" s="123">
        <f t="shared" si="1496"/>
        <v>40.93</v>
      </c>
      <c r="G4030" s="206"/>
      <c r="H4030" s="183"/>
      <c r="I4030" s="182">
        <f t="shared" si="1497"/>
        <v>0</v>
      </c>
      <c r="J4030" s="182">
        <f t="shared" si="1498"/>
        <v>0</v>
      </c>
      <c r="K4030" s="179"/>
      <c r="L4030" s="183">
        <f t="shared" si="1499"/>
        <v>0</v>
      </c>
      <c r="M4030" s="183">
        <f t="shared" si="1499"/>
        <v>0</v>
      </c>
      <c r="N4030" s="184">
        <f t="shared" si="1500"/>
        <v>0</v>
      </c>
      <c r="O4030" s="184">
        <f t="shared" si="1501"/>
        <v>0</v>
      </c>
      <c r="P4030" s="181"/>
      <c r="Q4030" s="199"/>
      <c r="R4030" s="197" t="str">
        <f t="shared" si="1494"/>
        <v/>
      </c>
      <c r="S4030" s="197" t="str">
        <f t="shared" si="1495"/>
        <v/>
      </c>
    </row>
    <row r="4031" spans="1:19" ht="38.25" hidden="1">
      <c r="A4031" s="200">
        <v>94711</v>
      </c>
      <c r="B4031" s="205" t="s">
        <v>230</v>
      </c>
      <c r="C4031" s="127" t="s">
        <v>4390</v>
      </c>
      <c r="D4031" s="121" t="s">
        <v>274</v>
      </c>
      <c r="E4031" s="122">
        <v>41.93</v>
      </c>
      <c r="F4031" s="123">
        <f t="shared" si="1496"/>
        <v>50.55</v>
      </c>
      <c r="G4031" s="206"/>
      <c r="H4031" s="183"/>
      <c r="I4031" s="182">
        <f t="shared" si="1497"/>
        <v>0</v>
      </c>
      <c r="J4031" s="182">
        <f t="shared" si="1498"/>
        <v>0</v>
      </c>
      <c r="K4031" s="179"/>
      <c r="L4031" s="183">
        <f t="shared" si="1499"/>
        <v>0</v>
      </c>
      <c r="M4031" s="183">
        <f t="shared" si="1499"/>
        <v>0</v>
      </c>
      <c r="N4031" s="184">
        <f t="shared" si="1500"/>
        <v>0</v>
      </c>
      <c r="O4031" s="184">
        <f t="shared" si="1501"/>
        <v>0</v>
      </c>
      <c r="P4031" s="181"/>
      <c r="Q4031" s="199"/>
      <c r="R4031" s="197" t="str">
        <f t="shared" si="1494"/>
        <v/>
      </c>
      <c r="S4031" s="197" t="str">
        <f t="shared" si="1495"/>
        <v/>
      </c>
    </row>
    <row r="4032" spans="1:19" ht="38.25" hidden="1">
      <c r="A4032" s="200">
        <v>94712</v>
      </c>
      <c r="B4032" s="205" t="s">
        <v>230</v>
      </c>
      <c r="C4032" s="127" t="s">
        <v>4391</v>
      </c>
      <c r="D4032" s="121" t="s">
        <v>274</v>
      </c>
      <c r="E4032" s="122">
        <v>54.41</v>
      </c>
      <c r="F4032" s="123">
        <f t="shared" si="1496"/>
        <v>65.599999999999994</v>
      </c>
      <c r="G4032" s="206"/>
      <c r="H4032" s="183"/>
      <c r="I4032" s="182">
        <f t="shared" si="1497"/>
        <v>0</v>
      </c>
      <c r="J4032" s="182">
        <f t="shared" si="1498"/>
        <v>0</v>
      </c>
      <c r="K4032" s="179"/>
      <c r="L4032" s="183">
        <f t="shared" si="1499"/>
        <v>0</v>
      </c>
      <c r="M4032" s="183">
        <f t="shared" si="1499"/>
        <v>0</v>
      </c>
      <c r="N4032" s="184">
        <f t="shared" si="1500"/>
        <v>0</v>
      </c>
      <c r="O4032" s="184">
        <f t="shared" si="1501"/>
        <v>0</v>
      </c>
      <c r="P4032" s="181"/>
      <c r="Q4032" s="199"/>
      <c r="R4032" s="197" t="str">
        <f t="shared" si="1494"/>
        <v/>
      </c>
      <c r="S4032" s="197" t="str">
        <f t="shared" si="1495"/>
        <v/>
      </c>
    </row>
    <row r="4033" spans="1:19" ht="38.25" hidden="1">
      <c r="A4033" s="200">
        <v>94713</v>
      </c>
      <c r="B4033" s="205" t="s">
        <v>230</v>
      </c>
      <c r="C4033" s="127" t="s">
        <v>4392</v>
      </c>
      <c r="D4033" s="121" t="s">
        <v>274</v>
      </c>
      <c r="E4033" s="122">
        <v>133.53</v>
      </c>
      <c r="F4033" s="123">
        <f t="shared" si="1496"/>
        <v>160.97999999999999</v>
      </c>
      <c r="G4033" s="206"/>
      <c r="H4033" s="183"/>
      <c r="I4033" s="182">
        <f t="shared" si="1497"/>
        <v>0</v>
      </c>
      <c r="J4033" s="182">
        <f t="shared" si="1498"/>
        <v>0</v>
      </c>
      <c r="K4033" s="179"/>
      <c r="L4033" s="183">
        <f t="shared" si="1499"/>
        <v>0</v>
      </c>
      <c r="M4033" s="183">
        <f t="shared" si="1499"/>
        <v>0</v>
      </c>
      <c r="N4033" s="184">
        <f t="shared" si="1500"/>
        <v>0</v>
      </c>
      <c r="O4033" s="184">
        <f t="shared" si="1501"/>
        <v>0</v>
      </c>
      <c r="P4033" s="181"/>
      <c r="Q4033" s="199"/>
      <c r="R4033" s="197" t="str">
        <f t="shared" si="1494"/>
        <v/>
      </c>
      <c r="S4033" s="197" t="str">
        <f t="shared" si="1495"/>
        <v/>
      </c>
    </row>
    <row r="4034" spans="1:19" ht="38.25" hidden="1">
      <c r="A4034" s="200">
        <v>94714</v>
      </c>
      <c r="B4034" s="205" t="s">
        <v>230</v>
      </c>
      <c r="C4034" s="127" t="s">
        <v>4393</v>
      </c>
      <c r="D4034" s="121" t="s">
        <v>274</v>
      </c>
      <c r="E4034" s="122">
        <v>179.16</v>
      </c>
      <c r="F4034" s="123">
        <f t="shared" si="1496"/>
        <v>216</v>
      </c>
      <c r="G4034" s="206"/>
      <c r="H4034" s="183"/>
      <c r="I4034" s="182">
        <f t="shared" si="1497"/>
        <v>0</v>
      </c>
      <c r="J4034" s="182">
        <f t="shared" si="1498"/>
        <v>0</v>
      </c>
      <c r="K4034" s="179"/>
      <c r="L4034" s="183">
        <f t="shared" si="1499"/>
        <v>0</v>
      </c>
      <c r="M4034" s="183">
        <f t="shared" si="1499"/>
        <v>0</v>
      </c>
      <c r="N4034" s="184">
        <f t="shared" si="1500"/>
        <v>0</v>
      </c>
      <c r="O4034" s="184">
        <f t="shared" si="1501"/>
        <v>0</v>
      </c>
      <c r="P4034" s="181"/>
      <c r="Q4034" s="199"/>
      <c r="R4034" s="197" t="str">
        <f t="shared" si="1494"/>
        <v/>
      </c>
      <c r="S4034" s="197" t="str">
        <f t="shared" si="1495"/>
        <v/>
      </c>
    </row>
    <row r="4035" spans="1:19" ht="38.25" hidden="1">
      <c r="A4035" s="200">
        <v>94715</v>
      </c>
      <c r="B4035" s="205" t="s">
        <v>230</v>
      </c>
      <c r="C4035" s="127" t="s">
        <v>4394</v>
      </c>
      <c r="D4035" s="121" t="s">
        <v>274</v>
      </c>
      <c r="E4035" s="122">
        <v>245.32</v>
      </c>
      <c r="F4035" s="123">
        <f t="shared" si="1496"/>
        <v>295.76</v>
      </c>
      <c r="G4035" s="206"/>
      <c r="H4035" s="183"/>
      <c r="I4035" s="182">
        <f t="shared" si="1497"/>
        <v>0</v>
      </c>
      <c r="J4035" s="182">
        <f t="shared" si="1498"/>
        <v>0</v>
      </c>
      <c r="K4035" s="179"/>
      <c r="L4035" s="183">
        <f t="shared" si="1499"/>
        <v>0</v>
      </c>
      <c r="M4035" s="183">
        <f t="shared" si="1499"/>
        <v>0</v>
      </c>
      <c r="N4035" s="184">
        <f t="shared" si="1500"/>
        <v>0</v>
      </c>
      <c r="O4035" s="184">
        <f t="shared" si="1501"/>
        <v>0</v>
      </c>
      <c r="P4035" s="181"/>
      <c r="Q4035" s="199"/>
      <c r="R4035" s="197" t="str">
        <f t="shared" si="1494"/>
        <v/>
      </c>
      <c r="S4035" s="197" t="str">
        <f t="shared" si="1495"/>
        <v/>
      </c>
    </row>
    <row r="4036" spans="1:19" ht="38.25" hidden="1">
      <c r="A4036" s="200">
        <v>94783</v>
      </c>
      <c r="B4036" s="205" t="s">
        <v>230</v>
      </c>
      <c r="C4036" s="127" t="s">
        <v>4395</v>
      </c>
      <c r="D4036" s="121" t="s">
        <v>274</v>
      </c>
      <c r="E4036" s="122">
        <v>13.12</v>
      </c>
      <c r="F4036" s="123">
        <f t="shared" si="1496"/>
        <v>15.82</v>
      </c>
      <c r="G4036" s="206"/>
      <c r="H4036" s="183"/>
      <c r="I4036" s="182">
        <f t="shared" si="1497"/>
        <v>0</v>
      </c>
      <c r="J4036" s="182">
        <f t="shared" si="1498"/>
        <v>0</v>
      </c>
      <c r="K4036" s="179"/>
      <c r="L4036" s="183">
        <f t="shared" si="1499"/>
        <v>0</v>
      </c>
      <c r="M4036" s="183">
        <f t="shared" si="1499"/>
        <v>0</v>
      </c>
      <c r="N4036" s="184">
        <f t="shared" si="1500"/>
        <v>0</v>
      </c>
      <c r="O4036" s="184">
        <f t="shared" si="1501"/>
        <v>0</v>
      </c>
      <c r="P4036" s="181"/>
      <c r="Q4036" s="199"/>
      <c r="R4036" s="197" t="str">
        <f t="shared" si="1494"/>
        <v/>
      </c>
      <c r="S4036" s="197" t="str">
        <f t="shared" si="1495"/>
        <v/>
      </c>
    </row>
    <row r="4037" spans="1:19" ht="38.25" hidden="1">
      <c r="A4037" s="200">
        <v>94785</v>
      </c>
      <c r="B4037" s="205" t="s">
        <v>230</v>
      </c>
      <c r="C4037" s="127" t="s">
        <v>4396</v>
      </c>
      <c r="D4037" s="121" t="s">
        <v>274</v>
      </c>
      <c r="E4037" s="122">
        <v>23.4</v>
      </c>
      <c r="F4037" s="123">
        <f t="shared" si="1496"/>
        <v>28.21</v>
      </c>
      <c r="G4037" s="206"/>
      <c r="H4037" s="183"/>
      <c r="I4037" s="182">
        <f t="shared" si="1497"/>
        <v>0</v>
      </c>
      <c r="J4037" s="182">
        <f t="shared" si="1498"/>
        <v>0</v>
      </c>
      <c r="K4037" s="179"/>
      <c r="L4037" s="183">
        <f t="shared" si="1499"/>
        <v>0</v>
      </c>
      <c r="M4037" s="183">
        <f t="shared" si="1499"/>
        <v>0</v>
      </c>
      <c r="N4037" s="184">
        <f t="shared" si="1500"/>
        <v>0</v>
      </c>
      <c r="O4037" s="184">
        <f t="shared" si="1501"/>
        <v>0</v>
      </c>
      <c r="P4037" s="181"/>
      <c r="Q4037" s="199"/>
      <c r="R4037" s="197" t="str">
        <f t="shared" si="1494"/>
        <v/>
      </c>
      <c r="S4037" s="197" t="str">
        <f t="shared" si="1495"/>
        <v/>
      </c>
    </row>
    <row r="4038" spans="1:19" ht="38.25" hidden="1">
      <c r="A4038" s="200">
        <v>94786</v>
      </c>
      <c r="B4038" s="205" t="s">
        <v>230</v>
      </c>
      <c r="C4038" s="127" t="s">
        <v>4397</v>
      </c>
      <c r="D4038" s="121" t="s">
        <v>274</v>
      </c>
      <c r="E4038" s="122">
        <v>29.6</v>
      </c>
      <c r="F4038" s="123">
        <f t="shared" si="1496"/>
        <v>35.69</v>
      </c>
      <c r="G4038" s="206"/>
      <c r="H4038" s="183"/>
      <c r="I4038" s="182">
        <f t="shared" si="1497"/>
        <v>0</v>
      </c>
      <c r="J4038" s="182">
        <f t="shared" si="1498"/>
        <v>0</v>
      </c>
      <c r="K4038" s="179"/>
      <c r="L4038" s="183">
        <f t="shared" si="1499"/>
        <v>0</v>
      </c>
      <c r="M4038" s="183">
        <f t="shared" si="1499"/>
        <v>0</v>
      </c>
      <c r="N4038" s="184">
        <f t="shared" si="1500"/>
        <v>0</v>
      </c>
      <c r="O4038" s="184">
        <f t="shared" si="1501"/>
        <v>0</v>
      </c>
      <c r="P4038" s="181"/>
      <c r="Q4038" s="199"/>
      <c r="R4038" s="197" t="str">
        <f t="shared" si="1494"/>
        <v/>
      </c>
      <c r="S4038" s="197" t="str">
        <f t="shared" si="1495"/>
        <v/>
      </c>
    </row>
    <row r="4039" spans="1:19" ht="38.25" hidden="1">
      <c r="A4039" s="200">
        <v>94787</v>
      </c>
      <c r="B4039" s="205" t="s">
        <v>230</v>
      </c>
      <c r="C4039" s="127" t="s">
        <v>4398</v>
      </c>
      <c r="D4039" s="121" t="s">
        <v>274</v>
      </c>
      <c r="E4039" s="122">
        <v>40.29</v>
      </c>
      <c r="F4039" s="123">
        <f t="shared" si="1496"/>
        <v>48.57</v>
      </c>
      <c r="G4039" s="206"/>
      <c r="H4039" s="183"/>
      <c r="I4039" s="182">
        <f t="shared" si="1497"/>
        <v>0</v>
      </c>
      <c r="J4039" s="182">
        <f t="shared" si="1498"/>
        <v>0</v>
      </c>
      <c r="K4039" s="179"/>
      <c r="L4039" s="183">
        <f t="shared" si="1499"/>
        <v>0</v>
      </c>
      <c r="M4039" s="183">
        <f t="shared" si="1499"/>
        <v>0</v>
      </c>
      <c r="N4039" s="184">
        <f t="shared" si="1500"/>
        <v>0</v>
      </c>
      <c r="O4039" s="184">
        <f t="shared" si="1501"/>
        <v>0</v>
      </c>
      <c r="P4039" s="181"/>
      <c r="Q4039" s="199"/>
      <c r="R4039" s="197" t="str">
        <f t="shared" si="1494"/>
        <v/>
      </c>
      <c r="S4039" s="197" t="str">
        <f t="shared" si="1495"/>
        <v/>
      </c>
    </row>
    <row r="4040" spans="1:19" ht="38.25" hidden="1">
      <c r="A4040" s="200">
        <v>94788</v>
      </c>
      <c r="B4040" s="205" t="s">
        <v>230</v>
      </c>
      <c r="C4040" s="127" t="s">
        <v>4399</v>
      </c>
      <c r="D4040" s="121" t="s">
        <v>274</v>
      </c>
      <c r="E4040" s="122">
        <v>55.89</v>
      </c>
      <c r="F4040" s="123">
        <f t="shared" si="1496"/>
        <v>67.38</v>
      </c>
      <c r="G4040" s="206"/>
      <c r="H4040" s="183"/>
      <c r="I4040" s="182">
        <f t="shared" si="1497"/>
        <v>0</v>
      </c>
      <c r="J4040" s="182">
        <f t="shared" si="1498"/>
        <v>0</v>
      </c>
      <c r="K4040" s="179"/>
      <c r="L4040" s="183">
        <f t="shared" si="1499"/>
        <v>0</v>
      </c>
      <c r="M4040" s="183">
        <f t="shared" si="1499"/>
        <v>0</v>
      </c>
      <c r="N4040" s="184">
        <f t="shared" si="1500"/>
        <v>0</v>
      </c>
      <c r="O4040" s="184">
        <f t="shared" si="1501"/>
        <v>0</v>
      </c>
      <c r="P4040" s="181"/>
      <c r="Q4040" s="199"/>
      <c r="R4040" s="197" t="str">
        <f t="shared" si="1494"/>
        <v/>
      </c>
      <c r="S4040" s="197" t="str">
        <f t="shared" si="1495"/>
        <v/>
      </c>
    </row>
    <row r="4041" spans="1:19" ht="38.25" hidden="1">
      <c r="A4041" s="200">
        <v>94789</v>
      </c>
      <c r="B4041" s="205" t="s">
        <v>230</v>
      </c>
      <c r="C4041" s="127" t="s">
        <v>4400</v>
      </c>
      <c r="D4041" s="121" t="s">
        <v>274</v>
      </c>
      <c r="E4041" s="122">
        <v>164.11</v>
      </c>
      <c r="F4041" s="123">
        <f t="shared" si="1496"/>
        <v>197.85</v>
      </c>
      <c r="G4041" s="206"/>
      <c r="H4041" s="183"/>
      <c r="I4041" s="182">
        <f t="shared" si="1497"/>
        <v>0</v>
      </c>
      <c r="J4041" s="182">
        <f t="shared" si="1498"/>
        <v>0</v>
      </c>
      <c r="K4041" s="179"/>
      <c r="L4041" s="183">
        <f t="shared" si="1499"/>
        <v>0</v>
      </c>
      <c r="M4041" s="183">
        <f t="shared" si="1499"/>
        <v>0</v>
      </c>
      <c r="N4041" s="184">
        <f t="shared" si="1500"/>
        <v>0</v>
      </c>
      <c r="O4041" s="184">
        <f t="shared" si="1501"/>
        <v>0</v>
      </c>
      <c r="P4041" s="181"/>
      <c r="Q4041" s="199"/>
      <c r="R4041" s="197" t="str">
        <f t="shared" si="1494"/>
        <v/>
      </c>
      <c r="S4041" s="197" t="str">
        <f t="shared" si="1495"/>
        <v/>
      </c>
    </row>
    <row r="4042" spans="1:19" ht="38.25" hidden="1">
      <c r="A4042" s="200">
        <v>94790</v>
      </c>
      <c r="B4042" s="205" t="s">
        <v>230</v>
      </c>
      <c r="C4042" s="127" t="s">
        <v>4401</v>
      </c>
      <c r="D4042" s="121" t="s">
        <v>274</v>
      </c>
      <c r="E4042" s="122">
        <v>189</v>
      </c>
      <c r="F4042" s="123">
        <f t="shared" si="1496"/>
        <v>227.86</v>
      </c>
      <c r="G4042" s="206"/>
      <c r="H4042" s="183"/>
      <c r="I4042" s="182">
        <f t="shared" si="1497"/>
        <v>0</v>
      </c>
      <c r="J4042" s="182">
        <f t="shared" si="1498"/>
        <v>0</v>
      </c>
      <c r="K4042" s="179"/>
      <c r="L4042" s="183">
        <f t="shared" si="1499"/>
        <v>0</v>
      </c>
      <c r="M4042" s="183">
        <f t="shared" si="1499"/>
        <v>0</v>
      </c>
      <c r="N4042" s="184">
        <f t="shared" si="1500"/>
        <v>0</v>
      </c>
      <c r="O4042" s="184">
        <f t="shared" si="1501"/>
        <v>0</v>
      </c>
      <c r="P4042" s="181"/>
      <c r="Q4042" s="199"/>
      <c r="R4042" s="197" t="str">
        <f t="shared" si="1494"/>
        <v/>
      </c>
      <c r="S4042" s="197" t="str">
        <f t="shared" si="1495"/>
        <v/>
      </c>
    </row>
    <row r="4043" spans="1:19" ht="38.25" hidden="1">
      <c r="A4043" s="200">
        <v>94791</v>
      </c>
      <c r="B4043" s="205" t="s">
        <v>230</v>
      </c>
      <c r="C4043" s="127" t="s">
        <v>4402</v>
      </c>
      <c r="D4043" s="121" t="s">
        <v>274</v>
      </c>
      <c r="E4043" s="122">
        <v>262.64999999999998</v>
      </c>
      <c r="F4043" s="123">
        <f t="shared" si="1496"/>
        <v>316.64999999999998</v>
      </c>
      <c r="G4043" s="206"/>
      <c r="H4043" s="183"/>
      <c r="I4043" s="182">
        <f t="shared" si="1497"/>
        <v>0</v>
      </c>
      <c r="J4043" s="182">
        <f t="shared" si="1498"/>
        <v>0</v>
      </c>
      <c r="K4043" s="179"/>
      <c r="L4043" s="183">
        <f t="shared" si="1499"/>
        <v>0</v>
      </c>
      <c r="M4043" s="183">
        <f t="shared" si="1499"/>
        <v>0</v>
      </c>
      <c r="N4043" s="184">
        <f t="shared" si="1500"/>
        <v>0</v>
      </c>
      <c r="O4043" s="184">
        <f t="shared" si="1501"/>
        <v>0</v>
      </c>
      <c r="P4043" s="181"/>
      <c r="Q4043" s="199"/>
      <c r="R4043" s="197" t="str">
        <f t="shared" si="1494"/>
        <v/>
      </c>
      <c r="S4043" s="197" t="str">
        <f t="shared" si="1495"/>
        <v/>
      </c>
    </row>
    <row r="4044" spans="1:19" ht="38.25" hidden="1">
      <c r="A4044" s="200">
        <v>95141</v>
      </c>
      <c r="B4044" s="205" t="s">
        <v>230</v>
      </c>
      <c r="C4044" s="127" t="s">
        <v>4403</v>
      </c>
      <c r="D4044" s="121" t="s">
        <v>274</v>
      </c>
      <c r="E4044" s="122">
        <v>22.05</v>
      </c>
      <c r="F4044" s="123">
        <f t="shared" si="1496"/>
        <v>26.58</v>
      </c>
      <c r="G4044" s="206"/>
      <c r="H4044" s="183"/>
      <c r="I4044" s="182">
        <f t="shared" si="1497"/>
        <v>0</v>
      </c>
      <c r="J4044" s="182">
        <f t="shared" si="1498"/>
        <v>0</v>
      </c>
      <c r="K4044" s="179"/>
      <c r="L4044" s="183">
        <f t="shared" si="1499"/>
        <v>0</v>
      </c>
      <c r="M4044" s="183">
        <f t="shared" si="1499"/>
        <v>0</v>
      </c>
      <c r="N4044" s="184">
        <f t="shared" si="1500"/>
        <v>0</v>
      </c>
      <c r="O4044" s="184">
        <f t="shared" si="1501"/>
        <v>0</v>
      </c>
      <c r="P4044" s="181"/>
      <c r="Q4044" s="199"/>
      <c r="R4044" s="197" t="str">
        <f t="shared" si="1494"/>
        <v/>
      </c>
      <c r="S4044" s="197" t="str">
        <f t="shared" si="1495"/>
        <v/>
      </c>
    </row>
    <row r="4045" spans="1:19">
      <c r="A4045" s="200" t="s">
        <v>4404</v>
      </c>
      <c r="B4045" s="205"/>
      <c r="C4045" s="127" t="s">
        <v>4405</v>
      </c>
      <c r="D4045" s="121"/>
      <c r="E4045" s="122"/>
      <c r="F4045" s="123"/>
      <c r="G4045" s="253"/>
      <c r="H4045" s="207">
        <f t="shared" ref="H4045:H4046" si="1502">F4045</f>
        <v>0</v>
      </c>
      <c r="I4045" s="254"/>
      <c r="J4045" s="255"/>
      <c r="K4045" s="179"/>
      <c r="L4045" s="253"/>
      <c r="M4045" s="253"/>
      <c r="N4045" s="254"/>
      <c r="O4045" s="255"/>
      <c r="P4045" s="181"/>
      <c r="Q4045" s="231" t="str">
        <f>IF(OR(SUM(J4047:J4089)&gt;0,SUM(O4047:O4089)&gt;0),"xx","")</f>
        <v>xx</v>
      </c>
      <c r="R4045" s="232" t="str">
        <f t="shared" si="1494"/>
        <v>x</v>
      </c>
      <c r="S4045" s="197" t="str">
        <f t="shared" si="1495"/>
        <v>x</v>
      </c>
    </row>
    <row r="4046" spans="1:19">
      <c r="A4046" s="200" t="s">
        <v>4406</v>
      </c>
      <c r="B4046" s="205"/>
      <c r="C4046" s="127" t="s">
        <v>4407</v>
      </c>
      <c r="D4046" s="121"/>
      <c r="E4046" s="122"/>
      <c r="F4046" s="123"/>
      <c r="G4046" s="253"/>
      <c r="H4046" s="207">
        <f t="shared" si="1502"/>
        <v>0</v>
      </c>
      <c r="I4046" s="254"/>
      <c r="J4046" s="255"/>
      <c r="K4046" s="179"/>
      <c r="L4046" s="253"/>
      <c r="M4046" s="253"/>
      <c r="N4046" s="254"/>
      <c r="O4046" s="255"/>
      <c r="P4046" s="181"/>
      <c r="Q4046" s="195" t="str">
        <f>IF(OR(SUM(J4047:J4053)&gt;0,SUM(O4047:O4053)&gt;0),"xx","")</f>
        <v>xx</v>
      </c>
      <c r="R4046" s="196" t="str">
        <f t="shared" si="1494"/>
        <v>x</v>
      </c>
      <c r="S4046" s="197" t="str">
        <f>IF(Q4046="X","x",IF(Q4046="xx","x",IF(OR(J4046&gt;0,O4046&gt;0),"x","")))</f>
        <v>x</v>
      </c>
    </row>
    <row r="4047" spans="1:19" ht="38.25" hidden="1">
      <c r="A4047" s="200">
        <v>91784</v>
      </c>
      <c r="B4047" s="205" t="s">
        <v>230</v>
      </c>
      <c r="C4047" s="127" t="s">
        <v>4408</v>
      </c>
      <c r="D4047" s="121" t="s">
        <v>258</v>
      </c>
      <c r="E4047" s="122">
        <v>34.58</v>
      </c>
      <c r="F4047" s="123">
        <f t="shared" ref="F4047:F4053" si="1503">IF(E4047=0,0,ROUND(E4047*(1+E$10)*(1-E$11),2))</f>
        <v>41.69</v>
      </c>
      <c r="G4047" s="206"/>
      <c r="H4047" s="183"/>
      <c r="I4047" s="182">
        <f t="shared" ref="I4047:I4053" si="1504">IF(ISBLANK(E4047),0,ROUND(F4047*G4047,2))</f>
        <v>0</v>
      </c>
      <c r="J4047" s="182">
        <f t="shared" ref="J4047:J4053" si="1505">IF(ISBLANK(G4047),0,ROUND(G4047*H4047,2))</f>
        <v>0</v>
      </c>
      <c r="K4047" s="179"/>
      <c r="L4047" s="183">
        <f t="shared" ref="L4047:M4053" si="1506">G4047</f>
        <v>0</v>
      </c>
      <c r="M4047" s="183">
        <f t="shared" si="1506"/>
        <v>0</v>
      </c>
      <c r="N4047" s="184">
        <f t="shared" ref="N4047:N4053" si="1507">IF(ISBLANK(E4047),0,ROUND(F4047*L4047,2))</f>
        <v>0</v>
      </c>
      <c r="O4047" s="184">
        <f t="shared" ref="O4047:O4053" si="1508">IF(ISBLANK(L4047),0,ROUND(L4047*M4047,2))</f>
        <v>0</v>
      </c>
      <c r="P4047" s="181"/>
      <c r="Q4047" s="199"/>
      <c r="R4047" s="197" t="str">
        <f t="shared" si="1494"/>
        <v/>
      </c>
      <c r="S4047" s="197" t="str">
        <f t="shared" ref="S4047:S4058" si="1509">IF(Q4047="X","x",IF(Q4047="xx","x",IF(OR(J4047&gt;0,O4047&gt;0),"x","")))</f>
        <v/>
      </c>
    </row>
    <row r="4048" spans="1:19" ht="38.25">
      <c r="A4048" s="200">
        <v>91785</v>
      </c>
      <c r="B4048" s="205" t="s">
        <v>230</v>
      </c>
      <c r="C4048" s="127" t="s">
        <v>4409</v>
      </c>
      <c r="D4048" s="121" t="s">
        <v>258</v>
      </c>
      <c r="E4048" s="122">
        <v>34.090000000000003</v>
      </c>
      <c r="F4048" s="123">
        <f t="shared" si="1503"/>
        <v>41.1</v>
      </c>
      <c r="G4048" s="206">
        <v>43.8</v>
      </c>
      <c r="H4048" s="207">
        <f>F4048</f>
        <v>41.1</v>
      </c>
      <c r="I4048" s="182">
        <f t="shared" si="1504"/>
        <v>1800.18</v>
      </c>
      <c r="J4048" s="182">
        <f t="shared" si="1505"/>
        <v>1800.18</v>
      </c>
      <c r="K4048" s="179"/>
      <c r="L4048" s="183">
        <f t="shared" si="1506"/>
        <v>43.8</v>
      </c>
      <c r="M4048" s="183">
        <f t="shared" si="1506"/>
        <v>41.1</v>
      </c>
      <c r="N4048" s="184">
        <f t="shared" si="1507"/>
        <v>1800.18</v>
      </c>
      <c r="O4048" s="184">
        <f t="shared" si="1508"/>
        <v>1800.18</v>
      </c>
      <c r="P4048" s="181"/>
      <c r="Q4048" s="236"/>
      <c r="R4048" s="237" t="str">
        <f t="shared" si="1494"/>
        <v>x</v>
      </c>
      <c r="S4048" s="197" t="str">
        <f t="shared" si="1509"/>
        <v>x</v>
      </c>
    </row>
    <row r="4049" spans="1:19" ht="38.25" hidden="1">
      <c r="A4049" s="200">
        <v>91786</v>
      </c>
      <c r="B4049" s="205" t="s">
        <v>230</v>
      </c>
      <c r="C4049" s="127" t="s">
        <v>4410</v>
      </c>
      <c r="D4049" s="121" t="s">
        <v>258</v>
      </c>
      <c r="E4049" s="122">
        <v>20.97</v>
      </c>
      <c r="F4049" s="123">
        <f t="shared" si="1503"/>
        <v>25.28</v>
      </c>
      <c r="G4049" s="206"/>
      <c r="H4049" s="183"/>
      <c r="I4049" s="182">
        <f t="shared" si="1504"/>
        <v>0</v>
      </c>
      <c r="J4049" s="182">
        <f t="shared" si="1505"/>
        <v>0</v>
      </c>
      <c r="K4049" s="179"/>
      <c r="L4049" s="183">
        <f t="shared" si="1506"/>
        <v>0</v>
      </c>
      <c r="M4049" s="183">
        <f t="shared" si="1506"/>
        <v>0</v>
      </c>
      <c r="N4049" s="184">
        <f t="shared" si="1507"/>
        <v>0</v>
      </c>
      <c r="O4049" s="184">
        <f t="shared" si="1508"/>
        <v>0</v>
      </c>
      <c r="P4049" s="181"/>
      <c r="Q4049" s="199"/>
      <c r="R4049" s="197" t="str">
        <f t="shared" si="1494"/>
        <v/>
      </c>
      <c r="S4049" s="197" t="str">
        <f t="shared" si="1509"/>
        <v/>
      </c>
    </row>
    <row r="4050" spans="1:19" ht="25.5" hidden="1">
      <c r="A4050" s="200" t="s">
        <v>4411</v>
      </c>
      <c r="B4050" s="205" t="s">
        <v>230</v>
      </c>
      <c r="C4050" s="127" t="s">
        <v>4412</v>
      </c>
      <c r="D4050" s="121" t="s">
        <v>258</v>
      </c>
      <c r="E4050" s="122">
        <v>24.81</v>
      </c>
      <c r="F4050" s="123">
        <f t="shared" si="1503"/>
        <v>29.91</v>
      </c>
      <c r="G4050" s="206"/>
      <c r="H4050" s="183"/>
      <c r="I4050" s="182">
        <f t="shared" si="1504"/>
        <v>0</v>
      </c>
      <c r="J4050" s="182">
        <f t="shared" si="1505"/>
        <v>0</v>
      </c>
      <c r="K4050" s="179"/>
      <c r="L4050" s="183">
        <f t="shared" si="1506"/>
        <v>0</v>
      </c>
      <c r="M4050" s="183">
        <f t="shared" si="1506"/>
        <v>0</v>
      </c>
      <c r="N4050" s="184">
        <f t="shared" si="1507"/>
        <v>0</v>
      </c>
      <c r="O4050" s="184">
        <f t="shared" si="1508"/>
        <v>0</v>
      </c>
      <c r="P4050" s="181"/>
      <c r="Q4050" s="199"/>
      <c r="R4050" s="197" t="str">
        <f t="shared" si="1494"/>
        <v/>
      </c>
      <c r="S4050" s="197" t="str">
        <f t="shared" si="1509"/>
        <v/>
      </c>
    </row>
    <row r="4051" spans="1:19" ht="25.5" hidden="1">
      <c r="A4051" s="200">
        <v>89355</v>
      </c>
      <c r="B4051" s="205" t="s">
        <v>230</v>
      </c>
      <c r="C4051" s="127" t="s">
        <v>4413</v>
      </c>
      <c r="D4051" s="121" t="s">
        <v>258</v>
      </c>
      <c r="E4051" s="122">
        <v>14.6</v>
      </c>
      <c r="F4051" s="123">
        <f t="shared" si="1503"/>
        <v>17.600000000000001</v>
      </c>
      <c r="G4051" s="206"/>
      <c r="H4051" s="183"/>
      <c r="I4051" s="182">
        <f t="shared" si="1504"/>
        <v>0</v>
      </c>
      <c r="J4051" s="182">
        <f t="shared" si="1505"/>
        <v>0</v>
      </c>
      <c r="K4051" s="179"/>
      <c r="L4051" s="183">
        <f t="shared" si="1506"/>
        <v>0</v>
      </c>
      <c r="M4051" s="183">
        <f t="shared" si="1506"/>
        <v>0</v>
      </c>
      <c r="N4051" s="184">
        <f t="shared" si="1507"/>
        <v>0</v>
      </c>
      <c r="O4051" s="184">
        <f t="shared" si="1508"/>
        <v>0</v>
      </c>
      <c r="P4051" s="181"/>
      <c r="Q4051" s="199"/>
      <c r="R4051" s="197" t="str">
        <f t="shared" si="1494"/>
        <v/>
      </c>
      <c r="S4051" s="197" t="str">
        <f t="shared" si="1509"/>
        <v/>
      </c>
    </row>
    <row r="4052" spans="1:19" ht="25.5" hidden="1">
      <c r="A4052" s="200">
        <v>89356</v>
      </c>
      <c r="B4052" s="205" t="s">
        <v>230</v>
      </c>
      <c r="C4052" s="127" t="s">
        <v>4414</v>
      </c>
      <c r="D4052" s="121" t="s">
        <v>258</v>
      </c>
      <c r="E4052" s="122">
        <v>17.149999999999999</v>
      </c>
      <c r="F4052" s="123">
        <f t="shared" si="1503"/>
        <v>20.68</v>
      </c>
      <c r="G4052" s="206"/>
      <c r="H4052" s="183"/>
      <c r="I4052" s="182">
        <f t="shared" si="1504"/>
        <v>0</v>
      </c>
      <c r="J4052" s="182">
        <f t="shared" si="1505"/>
        <v>0</v>
      </c>
      <c r="K4052" s="179"/>
      <c r="L4052" s="183">
        <f t="shared" si="1506"/>
        <v>0</v>
      </c>
      <c r="M4052" s="183">
        <f t="shared" si="1506"/>
        <v>0</v>
      </c>
      <c r="N4052" s="184">
        <f t="shared" si="1507"/>
        <v>0</v>
      </c>
      <c r="O4052" s="184">
        <f t="shared" si="1508"/>
        <v>0</v>
      </c>
      <c r="P4052" s="181"/>
      <c r="Q4052" s="199"/>
      <c r="R4052" s="197" t="str">
        <f t="shared" si="1494"/>
        <v/>
      </c>
      <c r="S4052" s="197" t="str">
        <f t="shared" si="1509"/>
        <v/>
      </c>
    </row>
    <row r="4053" spans="1:19" ht="25.5" hidden="1">
      <c r="A4053" s="200">
        <v>89357</v>
      </c>
      <c r="B4053" s="205" t="s">
        <v>230</v>
      </c>
      <c r="C4053" s="127" t="s">
        <v>4415</v>
      </c>
      <c r="D4053" s="121" t="s">
        <v>258</v>
      </c>
      <c r="E4053" s="122">
        <v>23.2</v>
      </c>
      <c r="F4053" s="123">
        <f t="shared" si="1503"/>
        <v>27.97</v>
      </c>
      <c r="G4053" s="206"/>
      <c r="H4053" s="183"/>
      <c r="I4053" s="182">
        <f t="shared" si="1504"/>
        <v>0</v>
      </c>
      <c r="J4053" s="182">
        <f t="shared" si="1505"/>
        <v>0</v>
      </c>
      <c r="K4053" s="179"/>
      <c r="L4053" s="183">
        <f t="shared" si="1506"/>
        <v>0</v>
      </c>
      <c r="M4053" s="183">
        <f t="shared" si="1506"/>
        <v>0</v>
      </c>
      <c r="N4053" s="184">
        <f t="shared" si="1507"/>
        <v>0</v>
      </c>
      <c r="O4053" s="184">
        <f t="shared" si="1508"/>
        <v>0</v>
      </c>
      <c r="P4053" s="181"/>
      <c r="Q4053" s="199"/>
      <c r="R4053" s="197" t="str">
        <f t="shared" si="1494"/>
        <v/>
      </c>
      <c r="S4053" s="197" t="str">
        <f t="shared" si="1509"/>
        <v/>
      </c>
    </row>
    <row r="4054" spans="1:19" hidden="1">
      <c r="A4054" s="200" t="s">
        <v>4416</v>
      </c>
      <c r="B4054" s="205"/>
      <c r="C4054" s="127" t="s">
        <v>4417</v>
      </c>
      <c r="D4054" s="121"/>
      <c r="E4054" s="122"/>
      <c r="F4054" s="123"/>
      <c r="G4054" s="253"/>
      <c r="H4054" s="253"/>
      <c r="I4054" s="254"/>
      <c r="J4054" s="255"/>
      <c r="K4054" s="179"/>
      <c r="L4054" s="253"/>
      <c r="M4054" s="253"/>
      <c r="N4054" s="254"/>
      <c r="O4054" s="255"/>
      <c r="P4054" s="181"/>
      <c r="Q4054" s="198" t="str">
        <f>IF(OR(SUM(J4055:J4057)&gt;0,SUM(O4055:O4057)&gt;0),"xx","")</f>
        <v/>
      </c>
      <c r="R4054" s="197" t="str">
        <f>IF(Q4054="X","x",IF(Q4054="xx","x",IF(O4054&gt;0,"x","")))</f>
        <v/>
      </c>
      <c r="S4054" s="197" t="str">
        <f t="shared" si="1509"/>
        <v/>
      </c>
    </row>
    <row r="4055" spans="1:19" ht="25.5" hidden="1">
      <c r="A4055" s="200">
        <v>89401</v>
      </c>
      <c r="B4055" s="205" t="s">
        <v>230</v>
      </c>
      <c r="C4055" s="127" t="s">
        <v>4418</v>
      </c>
      <c r="D4055" s="121" t="s">
        <v>258</v>
      </c>
      <c r="E4055" s="122">
        <v>5.84</v>
      </c>
      <c r="F4055" s="123">
        <f>IF(E4055=0,0,ROUND(E4055*(1+E$10)*(1-E$11),2))</f>
        <v>7.04</v>
      </c>
      <c r="G4055" s="206"/>
      <c r="H4055" s="183"/>
      <c r="I4055" s="182">
        <f t="shared" ref="I4055:I4057" si="1510">IF(ISBLANK(E4055),0,ROUND(F4055*G4055,2))</f>
        <v>0</v>
      </c>
      <c r="J4055" s="182">
        <f t="shared" ref="J4055:J4057" si="1511">IF(ISBLANK(G4055),0,ROUND(G4055*H4055,2))</f>
        <v>0</v>
      </c>
      <c r="K4055" s="179"/>
      <c r="L4055" s="183">
        <f t="shared" ref="L4055:M4057" si="1512">G4055</f>
        <v>0</v>
      </c>
      <c r="M4055" s="183">
        <f t="shared" si="1512"/>
        <v>0</v>
      </c>
      <c r="N4055" s="184">
        <f t="shared" ref="N4055:N4057" si="1513">IF(ISBLANK(E4055),0,ROUND(F4055*L4055,2))</f>
        <v>0</v>
      </c>
      <c r="O4055" s="184">
        <f t="shared" ref="O4055:O4057" si="1514">IF(ISBLANK(L4055),0,ROUND(L4055*M4055,2))</f>
        <v>0</v>
      </c>
      <c r="P4055" s="181"/>
      <c r="Q4055" s="199"/>
      <c r="R4055" s="197" t="str">
        <f>IF(Q4055="X","x",IF(Q4055="xx","x",IF(O4055&gt;0,"x","")))</f>
        <v/>
      </c>
      <c r="S4055" s="197" t="str">
        <f t="shared" si="1509"/>
        <v/>
      </c>
    </row>
    <row r="4056" spans="1:19" ht="25.5" hidden="1">
      <c r="A4056" s="200">
        <v>89402</v>
      </c>
      <c r="B4056" s="205" t="s">
        <v>230</v>
      </c>
      <c r="C4056" s="127" t="s">
        <v>4419</v>
      </c>
      <c r="D4056" s="121" t="s">
        <v>258</v>
      </c>
      <c r="E4056" s="122">
        <v>7.04</v>
      </c>
      <c r="F4056" s="123">
        <f>IF(E4056=0,0,ROUND(E4056*(1+E$10)*(1-E$11),2))</f>
        <v>8.49</v>
      </c>
      <c r="G4056" s="206"/>
      <c r="H4056" s="183"/>
      <c r="I4056" s="182">
        <f t="shared" si="1510"/>
        <v>0</v>
      </c>
      <c r="J4056" s="182">
        <f t="shared" si="1511"/>
        <v>0</v>
      </c>
      <c r="K4056" s="179"/>
      <c r="L4056" s="183">
        <f t="shared" si="1512"/>
        <v>0</v>
      </c>
      <c r="M4056" s="183">
        <f t="shared" si="1512"/>
        <v>0</v>
      </c>
      <c r="N4056" s="184">
        <f t="shared" si="1513"/>
        <v>0</v>
      </c>
      <c r="O4056" s="184">
        <f t="shared" si="1514"/>
        <v>0</v>
      </c>
      <c r="P4056" s="181"/>
      <c r="Q4056" s="199"/>
      <c r="R4056" s="197" t="str">
        <f>IF(Q4056="X","x",IF(Q4056="xx","x",IF(O4056&gt;0,"x","")))</f>
        <v/>
      </c>
      <c r="S4056" s="197" t="str">
        <f t="shared" si="1509"/>
        <v/>
      </c>
    </row>
    <row r="4057" spans="1:19" ht="25.5" hidden="1">
      <c r="A4057" s="200">
        <v>89403</v>
      </c>
      <c r="B4057" s="205" t="s">
        <v>230</v>
      </c>
      <c r="C4057" s="127" t="s">
        <v>4420</v>
      </c>
      <c r="D4057" s="121" t="s">
        <v>258</v>
      </c>
      <c r="E4057" s="122">
        <v>11.11</v>
      </c>
      <c r="F4057" s="123">
        <f>IF(E4057=0,0,ROUND(E4057*(1+E$10)*(1-E$11),2))</f>
        <v>13.39</v>
      </c>
      <c r="G4057" s="206"/>
      <c r="H4057" s="183"/>
      <c r="I4057" s="182">
        <f t="shared" si="1510"/>
        <v>0</v>
      </c>
      <c r="J4057" s="182">
        <f t="shared" si="1511"/>
        <v>0</v>
      </c>
      <c r="K4057" s="179"/>
      <c r="L4057" s="183">
        <f t="shared" si="1512"/>
        <v>0</v>
      </c>
      <c r="M4057" s="183">
        <f t="shared" si="1512"/>
        <v>0</v>
      </c>
      <c r="N4057" s="184">
        <f t="shared" si="1513"/>
        <v>0</v>
      </c>
      <c r="O4057" s="184">
        <f t="shared" si="1514"/>
        <v>0</v>
      </c>
      <c r="P4057" s="181"/>
      <c r="Q4057" s="199"/>
      <c r="R4057" s="197" t="str">
        <f>IF(Q4057="X","x",IF(Q4057="xx","x",IF(O4057&gt;0,"x","")))</f>
        <v/>
      </c>
      <c r="S4057" s="197" t="str">
        <f t="shared" si="1509"/>
        <v/>
      </c>
    </row>
    <row r="4058" spans="1:19" hidden="1">
      <c r="A4058" s="200" t="s">
        <v>4421</v>
      </c>
      <c r="B4058" s="205"/>
      <c r="C4058" s="127" t="s">
        <v>4422</v>
      </c>
      <c r="D4058" s="121"/>
      <c r="E4058" s="122"/>
      <c r="F4058" s="123"/>
      <c r="G4058" s="253"/>
      <c r="H4058" s="253"/>
      <c r="I4058" s="254"/>
      <c r="J4058" s="255"/>
      <c r="K4058" s="179"/>
      <c r="L4058" s="253"/>
      <c r="M4058" s="253"/>
      <c r="N4058" s="254"/>
      <c r="O4058" s="255"/>
      <c r="P4058" s="181"/>
      <c r="Q4058" s="198" t="str">
        <f>IF(OR(SUM(J4059:J4067)&gt;0,SUM(O4059:O4067)&gt;0),"xx","")</f>
        <v/>
      </c>
      <c r="R4058" s="197" t="str">
        <f>IF(Q4058="X","x",IF(Q4058="xx","x",IF(O4058&gt;0,"x","")))</f>
        <v/>
      </c>
      <c r="S4058" s="197" t="str">
        <f t="shared" si="1509"/>
        <v/>
      </c>
    </row>
    <row r="4059" spans="1:19" ht="25.5" hidden="1">
      <c r="A4059" s="200">
        <v>89446</v>
      </c>
      <c r="B4059" s="205" t="s">
        <v>230</v>
      </c>
      <c r="C4059" s="127" t="s">
        <v>4423</v>
      </c>
      <c r="D4059" s="121" t="s">
        <v>258</v>
      </c>
      <c r="E4059" s="122">
        <v>3.21</v>
      </c>
      <c r="F4059" s="123">
        <f t="shared" ref="F4059:F4067" si="1515">IF(E4059=0,0,ROUND(E4059*(1+E$10)*(1-E$11),2))</f>
        <v>3.87</v>
      </c>
      <c r="G4059" s="206"/>
      <c r="H4059" s="183"/>
      <c r="I4059" s="182">
        <f t="shared" ref="I4059:I4067" si="1516">IF(ISBLANK(E4059),0,ROUND(F4059*G4059,2))</f>
        <v>0</v>
      </c>
      <c r="J4059" s="182">
        <f t="shared" ref="J4059:J4067" si="1517">IF(ISBLANK(G4059),0,ROUND(G4059*H4059,2))</f>
        <v>0</v>
      </c>
      <c r="K4059" s="179"/>
      <c r="L4059" s="183">
        <f t="shared" ref="L4059:M4067" si="1518">G4059</f>
        <v>0</v>
      </c>
      <c r="M4059" s="183">
        <f t="shared" si="1518"/>
        <v>0</v>
      </c>
      <c r="N4059" s="184">
        <f t="shared" ref="N4059:N4067" si="1519">IF(ISBLANK(E4059),0,ROUND(F4059*L4059,2))</f>
        <v>0</v>
      </c>
      <c r="O4059" s="184">
        <f t="shared" ref="O4059:O4067" si="1520">IF(ISBLANK(L4059),0,ROUND(L4059*M4059,2))</f>
        <v>0</v>
      </c>
      <c r="P4059" s="181"/>
      <c r="Q4059" s="199"/>
      <c r="R4059" s="197" t="str">
        <f t="shared" ref="R4059:R4068" si="1521">IF(Q4059="X","x",IF(Q4059="xx","x",IF(O4059&gt;0,"x","")))</f>
        <v/>
      </c>
      <c r="S4059" s="197" t="str">
        <f t="shared" ref="S4059:S4068" si="1522">IF(Q4059="X","x",IF(Q4059="xx","x",IF(OR(J4059&gt;0,O4059&gt;0),"x","")))</f>
        <v/>
      </c>
    </row>
    <row r="4060" spans="1:19" ht="25.5" hidden="1">
      <c r="A4060" s="200">
        <v>89447</v>
      </c>
      <c r="B4060" s="205" t="s">
        <v>230</v>
      </c>
      <c r="C4060" s="127" t="s">
        <v>4424</v>
      </c>
      <c r="D4060" s="121" t="s">
        <v>258</v>
      </c>
      <c r="E4060" s="122">
        <v>6.6</v>
      </c>
      <c r="F4060" s="123">
        <f t="shared" si="1515"/>
        <v>7.96</v>
      </c>
      <c r="G4060" s="206"/>
      <c r="H4060" s="183"/>
      <c r="I4060" s="182">
        <f t="shared" si="1516"/>
        <v>0</v>
      </c>
      <c r="J4060" s="182">
        <f t="shared" si="1517"/>
        <v>0</v>
      </c>
      <c r="K4060" s="179"/>
      <c r="L4060" s="183">
        <f t="shared" si="1518"/>
        <v>0</v>
      </c>
      <c r="M4060" s="183">
        <f t="shared" si="1518"/>
        <v>0</v>
      </c>
      <c r="N4060" s="184">
        <f t="shared" si="1519"/>
        <v>0</v>
      </c>
      <c r="O4060" s="184">
        <f t="shared" si="1520"/>
        <v>0</v>
      </c>
      <c r="P4060" s="181"/>
      <c r="Q4060" s="199"/>
      <c r="R4060" s="197" t="str">
        <f t="shared" si="1521"/>
        <v/>
      </c>
      <c r="S4060" s="197" t="str">
        <f t="shared" si="1522"/>
        <v/>
      </c>
    </row>
    <row r="4061" spans="1:19" ht="38.25" hidden="1">
      <c r="A4061" s="200">
        <v>91787</v>
      </c>
      <c r="B4061" s="205" t="s">
        <v>230</v>
      </c>
      <c r="C4061" s="127" t="s">
        <v>4425</v>
      </c>
      <c r="D4061" s="121" t="s">
        <v>258</v>
      </c>
      <c r="E4061" s="122">
        <v>21.36</v>
      </c>
      <c r="F4061" s="123">
        <f t="shared" si="1515"/>
        <v>25.75</v>
      </c>
      <c r="G4061" s="206"/>
      <c r="H4061" s="183"/>
      <c r="I4061" s="182">
        <f t="shared" si="1516"/>
        <v>0</v>
      </c>
      <c r="J4061" s="182">
        <f t="shared" si="1517"/>
        <v>0</v>
      </c>
      <c r="K4061" s="179"/>
      <c r="L4061" s="183">
        <f t="shared" si="1518"/>
        <v>0</v>
      </c>
      <c r="M4061" s="183">
        <f t="shared" si="1518"/>
        <v>0</v>
      </c>
      <c r="N4061" s="184">
        <f t="shared" si="1519"/>
        <v>0</v>
      </c>
      <c r="O4061" s="184">
        <f t="shared" si="1520"/>
        <v>0</v>
      </c>
      <c r="P4061" s="181"/>
      <c r="Q4061" s="199"/>
      <c r="R4061" s="197" t="str">
        <f t="shared" si="1521"/>
        <v/>
      </c>
      <c r="S4061" s="197" t="str">
        <f t="shared" si="1522"/>
        <v/>
      </c>
    </row>
    <row r="4062" spans="1:19" ht="38.25" hidden="1">
      <c r="A4062" s="200">
        <v>91788</v>
      </c>
      <c r="B4062" s="205" t="s">
        <v>230</v>
      </c>
      <c r="C4062" s="127" t="s">
        <v>4426</v>
      </c>
      <c r="D4062" s="121" t="s">
        <v>258</v>
      </c>
      <c r="E4062" s="122">
        <v>27.97</v>
      </c>
      <c r="F4062" s="123">
        <f t="shared" si="1515"/>
        <v>33.72</v>
      </c>
      <c r="G4062" s="206"/>
      <c r="H4062" s="183"/>
      <c r="I4062" s="182">
        <f t="shared" si="1516"/>
        <v>0</v>
      </c>
      <c r="J4062" s="182">
        <f t="shared" si="1517"/>
        <v>0</v>
      </c>
      <c r="K4062" s="179"/>
      <c r="L4062" s="183">
        <f t="shared" si="1518"/>
        <v>0</v>
      </c>
      <c r="M4062" s="183">
        <f t="shared" si="1518"/>
        <v>0</v>
      </c>
      <c r="N4062" s="184">
        <f t="shared" si="1519"/>
        <v>0</v>
      </c>
      <c r="O4062" s="184">
        <f t="shared" si="1520"/>
        <v>0</v>
      </c>
      <c r="P4062" s="181"/>
      <c r="Q4062" s="199"/>
      <c r="R4062" s="197" t="str">
        <f t="shared" si="1521"/>
        <v/>
      </c>
      <c r="S4062" s="197" t="str">
        <f t="shared" si="1522"/>
        <v/>
      </c>
    </row>
    <row r="4063" spans="1:19" ht="25.5" hidden="1">
      <c r="A4063" s="200">
        <v>89448</v>
      </c>
      <c r="B4063" s="205" t="s">
        <v>230</v>
      </c>
      <c r="C4063" s="127" t="s">
        <v>4427</v>
      </c>
      <c r="D4063" s="121" t="s">
        <v>258</v>
      </c>
      <c r="E4063" s="122">
        <v>9.42</v>
      </c>
      <c r="F4063" s="123">
        <f t="shared" si="1515"/>
        <v>11.36</v>
      </c>
      <c r="G4063" s="206"/>
      <c r="H4063" s="183"/>
      <c r="I4063" s="182">
        <f t="shared" si="1516"/>
        <v>0</v>
      </c>
      <c r="J4063" s="182">
        <f t="shared" si="1517"/>
        <v>0</v>
      </c>
      <c r="K4063" s="179"/>
      <c r="L4063" s="183">
        <f t="shared" si="1518"/>
        <v>0</v>
      </c>
      <c r="M4063" s="183">
        <f t="shared" si="1518"/>
        <v>0</v>
      </c>
      <c r="N4063" s="184">
        <f t="shared" si="1519"/>
        <v>0</v>
      </c>
      <c r="O4063" s="184">
        <f t="shared" si="1520"/>
        <v>0</v>
      </c>
      <c r="P4063" s="181"/>
      <c r="Q4063" s="199"/>
      <c r="R4063" s="197" t="str">
        <f t="shared" si="1521"/>
        <v/>
      </c>
      <c r="S4063" s="197" t="str">
        <f t="shared" si="1522"/>
        <v/>
      </c>
    </row>
    <row r="4064" spans="1:19" ht="25.5" hidden="1">
      <c r="A4064" s="200">
        <v>89449</v>
      </c>
      <c r="B4064" s="205" t="s">
        <v>230</v>
      </c>
      <c r="C4064" s="127" t="s">
        <v>4428</v>
      </c>
      <c r="D4064" s="121" t="s">
        <v>258</v>
      </c>
      <c r="E4064" s="122">
        <v>10.85</v>
      </c>
      <c r="F4064" s="123">
        <f t="shared" si="1515"/>
        <v>13.08</v>
      </c>
      <c r="G4064" s="206"/>
      <c r="H4064" s="183"/>
      <c r="I4064" s="182">
        <f t="shared" si="1516"/>
        <v>0</v>
      </c>
      <c r="J4064" s="182">
        <f t="shared" si="1517"/>
        <v>0</v>
      </c>
      <c r="K4064" s="179"/>
      <c r="L4064" s="183">
        <f t="shared" si="1518"/>
        <v>0</v>
      </c>
      <c r="M4064" s="183">
        <f t="shared" si="1518"/>
        <v>0</v>
      </c>
      <c r="N4064" s="184">
        <f t="shared" si="1519"/>
        <v>0</v>
      </c>
      <c r="O4064" s="184">
        <f t="shared" si="1520"/>
        <v>0</v>
      </c>
      <c r="P4064" s="181"/>
      <c r="Q4064" s="199"/>
      <c r="R4064" s="197" t="str">
        <f t="shared" si="1521"/>
        <v/>
      </c>
      <c r="S4064" s="197" t="str">
        <f t="shared" si="1522"/>
        <v/>
      </c>
    </row>
    <row r="4065" spans="1:19" ht="25.5" hidden="1">
      <c r="A4065" s="200">
        <v>89450</v>
      </c>
      <c r="B4065" s="205" t="s">
        <v>230</v>
      </c>
      <c r="C4065" s="127" t="s">
        <v>4429</v>
      </c>
      <c r="D4065" s="121" t="s">
        <v>258</v>
      </c>
      <c r="E4065" s="122">
        <v>17.739999999999998</v>
      </c>
      <c r="F4065" s="123">
        <f t="shared" si="1515"/>
        <v>21.39</v>
      </c>
      <c r="G4065" s="206"/>
      <c r="H4065" s="183"/>
      <c r="I4065" s="182">
        <f t="shared" si="1516"/>
        <v>0</v>
      </c>
      <c r="J4065" s="182">
        <f t="shared" si="1517"/>
        <v>0</v>
      </c>
      <c r="K4065" s="179"/>
      <c r="L4065" s="183">
        <f t="shared" si="1518"/>
        <v>0</v>
      </c>
      <c r="M4065" s="183">
        <f t="shared" si="1518"/>
        <v>0</v>
      </c>
      <c r="N4065" s="184">
        <f t="shared" si="1519"/>
        <v>0</v>
      </c>
      <c r="O4065" s="184">
        <f t="shared" si="1520"/>
        <v>0</v>
      </c>
      <c r="P4065" s="181"/>
      <c r="Q4065" s="199"/>
      <c r="R4065" s="197" t="str">
        <f t="shared" si="1521"/>
        <v/>
      </c>
      <c r="S4065" s="197" t="str">
        <f t="shared" si="1522"/>
        <v/>
      </c>
    </row>
    <row r="4066" spans="1:19" ht="25.5" hidden="1">
      <c r="A4066" s="200">
        <v>89451</v>
      </c>
      <c r="B4066" s="205" t="s">
        <v>230</v>
      </c>
      <c r="C4066" s="127" t="s">
        <v>4430</v>
      </c>
      <c r="D4066" s="121" t="s">
        <v>258</v>
      </c>
      <c r="E4066" s="122">
        <v>29.16</v>
      </c>
      <c r="F4066" s="123">
        <f t="shared" si="1515"/>
        <v>35.159999999999997</v>
      </c>
      <c r="G4066" s="206"/>
      <c r="H4066" s="183"/>
      <c r="I4066" s="182">
        <f t="shared" si="1516"/>
        <v>0</v>
      </c>
      <c r="J4066" s="182">
        <f t="shared" si="1517"/>
        <v>0</v>
      </c>
      <c r="K4066" s="179"/>
      <c r="L4066" s="183">
        <f t="shared" si="1518"/>
        <v>0</v>
      </c>
      <c r="M4066" s="183">
        <f t="shared" si="1518"/>
        <v>0</v>
      </c>
      <c r="N4066" s="184">
        <f t="shared" si="1519"/>
        <v>0</v>
      </c>
      <c r="O4066" s="184">
        <f t="shared" si="1520"/>
        <v>0</v>
      </c>
      <c r="P4066" s="181"/>
      <c r="Q4066" s="199"/>
      <c r="R4066" s="197" t="str">
        <f t="shared" si="1521"/>
        <v/>
      </c>
      <c r="S4066" s="197" t="str">
        <f t="shared" si="1522"/>
        <v/>
      </c>
    </row>
    <row r="4067" spans="1:19" ht="25.5" hidden="1">
      <c r="A4067" s="200">
        <v>89452</v>
      </c>
      <c r="B4067" s="205" t="s">
        <v>230</v>
      </c>
      <c r="C4067" s="127" t="s">
        <v>4431</v>
      </c>
      <c r="D4067" s="121" t="s">
        <v>258</v>
      </c>
      <c r="E4067" s="122">
        <v>36.22</v>
      </c>
      <c r="F4067" s="123">
        <f t="shared" si="1515"/>
        <v>43.67</v>
      </c>
      <c r="G4067" s="206"/>
      <c r="H4067" s="183"/>
      <c r="I4067" s="182">
        <f t="shared" si="1516"/>
        <v>0</v>
      </c>
      <c r="J4067" s="182">
        <f t="shared" si="1517"/>
        <v>0</v>
      </c>
      <c r="K4067" s="179"/>
      <c r="L4067" s="183">
        <f t="shared" si="1518"/>
        <v>0</v>
      </c>
      <c r="M4067" s="183">
        <f t="shared" si="1518"/>
        <v>0</v>
      </c>
      <c r="N4067" s="184">
        <f t="shared" si="1519"/>
        <v>0</v>
      </c>
      <c r="O4067" s="184">
        <f t="shared" si="1520"/>
        <v>0</v>
      </c>
      <c r="P4067" s="181"/>
      <c r="Q4067" s="199"/>
      <c r="R4067" s="197" t="str">
        <f t="shared" si="1521"/>
        <v/>
      </c>
      <c r="S4067" s="197" t="str">
        <f t="shared" si="1522"/>
        <v/>
      </c>
    </row>
    <row r="4068" spans="1:19" hidden="1">
      <c r="A4068" s="200" t="s">
        <v>4432</v>
      </c>
      <c r="B4068" s="205"/>
      <c r="C4068" s="127" t="s">
        <v>4433</v>
      </c>
      <c r="D4068" s="121"/>
      <c r="E4068" s="122"/>
      <c r="F4068" s="123"/>
      <c r="G4068" s="253"/>
      <c r="H4068" s="253"/>
      <c r="I4068" s="254"/>
      <c r="J4068" s="255"/>
      <c r="K4068" s="179"/>
      <c r="L4068" s="253"/>
      <c r="M4068" s="253"/>
      <c r="N4068" s="254"/>
      <c r="O4068" s="255"/>
      <c r="P4068" s="181"/>
      <c r="Q4068" s="198" t="str">
        <f>IF(OR(SUM(J4069:J4074)&gt;0,SUM(O4069:O4074)&gt;0),"xx","")</f>
        <v/>
      </c>
      <c r="R4068" s="197" t="str">
        <f t="shared" si="1521"/>
        <v/>
      </c>
      <c r="S4068" s="197" t="str">
        <f t="shared" si="1522"/>
        <v/>
      </c>
    </row>
    <row r="4069" spans="1:19" ht="38.25" hidden="1">
      <c r="A4069" s="200">
        <v>97121</v>
      </c>
      <c r="B4069" s="205" t="s">
        <v>230</v>
      </c>
      <c r="C4069" s="127" t="s">
        <v>4434</v>
      </c>
      <c r="D4069" s="121" t="s">
        <v>258</v>
      </c>
      <c r="E4069" s="122">
        <v>1.68</v>
      </c>
      <c r="F4069" s="123">
        <f t="shared" ref="F4069:F4074" si="1523">IF(E4069=0,0,ROUND(E4069*(1+E$10)*(1-E$11),2))</f>
        <v>2.0299999999999998</v>
      </c>
      <c r="G4069" s="206"/>
      <c r="H4069" s="183"/>
      <c r="I4069" s="182">
        <f t="shared" ref="I4069:I4074" si="1524">IF(ISBLANK(E4069),0,ROUND(F4069*G4069,2))</f>
        <v>0</v>
      </c>
      <c r="J4069" s="182">
        <f t="shared" ref="J4069:J4074" si="1525">IF(ISBLANK(G4069),0,ROUND(G4069*H4069,2))</f>
        <v>0</v>
      </c>
      <c r="K4069" s="179"/>
      <c r="L4069" s="183">
        <f t="shared" ref="L4069:M4074" si="1526">G4069</f>
        <v>0</v>
      </c>
      <c r="M4069" s="183">
        <f t="shared" si="1526"/>
        <v>0</v>
      </c>
      <c r="N4069" s="184">
        <f t="shared" ref="N4069:N4074" si="1527">IF(ISBLANK(E4069),0,ROUND(F4069*L4069,2))</f>
        <v>0</v>
      </c>
      <c r="O4069" s="184">
        <f t="shared" ref="O4069:O4074" si="1528">IF(ISBLANK(L4069),0,ROUND(L4069*M4069,2))</f>
        <v>0</v>
      </c>
      <c r="P4069" s="181"/>
      <c r="Q4069" s="199"/>
      <c r="R4069" s="197" t="str">
        <f t="shared" ref="R4069:R4075" si="1529">IF(Q4069="X","x",IF(Q4069="xx","x",IF(O4069&gt;0,"x","")))</f>
        <v/>
      </c>
      <c r="S4069" s="197" t="str">
        <f t="shared" ref="S4069:S4075" si="1530">IF(Q4069="X","x",IF(Q4069="xx","x",IF(OR(J4069&gt;0,O4069&gt;0),"x","")))</f>
        <v/>
      </c>
    </row>
    <row r="4070" spans="1:19" ht="38.25" hidden="1">
      <c r="A4070" s="200">
        <v>97122</v>
      </c>
      <c r="B4070" s="205" t="s">
        <v>230</v>
      </c>
      <c r="C4070" s="127" t="s">
        <v>4435</v>
      </c>
      <c r="D4070" s="121" t="s">
        <v>258</v>
      </c>
      <c r="E4070" s="122">
        <v>2.35</v>
      </c>
      <c r="F4070" s="123">
        <f t="shared" si="1523"/>
        <v>2.83</v>
      </c>
      <c r="G4070" s="206"/>
      <c r="H4070" s="183"/>
      <c r="I4070" s="182">
        <f t="shared" si="1524"/>
        <v>0</v>
      </c>
      <c r="J4070" s="182">
        <f t="shared" si="1525"/>
        <v>0</v>
      </c>
      <c r="K4070" s="179"/>
      <c r="L4070" s="183">
        <f t="shared" si="1526"/>
        <v>0</v>
      </c>
      <c r="M4070" s="183">
        <f t="shared" si="1526"/>
        <v>0</v>
      </c>
      <c r="N4070" s="184">
        <f t="shared" si="1527"/>
        <v>0</v>
      </c>
      <c r="O4070" s="184">
        <f t="shared" si="1528"/>
        <v>0</v>
      </c>
      <c r="P4070" s="181"/>
      <c r="Q4070" s="199"/>
      <c r="R4070" s="197" t="str">
        <f t="shared" si="1529"/>
        <v/>
      </c>
      <c r="S4070" s="197" t="str">
        <f t="shared" si="1530"/>
        <v/>
      </c>
    </row>
    <row r="4071" spans="1:19" ht="38.25" hidden="1">
      <c r="A4071" s="200">
        <v>97123</v>
      </c>
      <c r="B4071" s="205" t="s">
        <v>230</v>
      </c>
      <c r="C4071" s="127" t="s">
        <v>4436</v>
      </c>
      <c r="D4071" s="121" t="s">
        <v>258</v>
      </c>
      <c r="E4071" s="122">
        <v>2.96</v>
      </c>
      <c r="F4071" s="123">
        <f t="shared" si="1523"/>
        <v>3.57</v>
      </c>
      <c r="G4071" s="206"/>
      <c r="H4071" s="183"/>
      <c r="I4071" s="182">
        <f t="shared" si="1524"/>
        <v>0</v>
      </c>
      <c r="J4071" s="182">
        <f t="shared" si="1525"/>
        <v>0</v>
      </c>
      <c r="K4071" s="179"/>
      <c r="L4071" s="183">
        <f t="shared" si="1526"/>
        <v>0</v>
      </c>
      <c r="M4071" s="183">
        <f t="shared" si="1526"/>
        <v>0</v>
      </c>
      <c r="N4071" s="184">
        <f t="shared" si="1527"/>
        <v>0</v>
      </c>
      <c r="O4071" s="184">
        <f t="shared" si="1528"/>
        <v>0</v>
      </c>
      <c r="P4071" s="181"/>
      <c r="Q4071" s="199"/>
      <c r="R4071" s="197" t="str">
        <f t="shared" si="1529"/>
        <v/>
      </c>
      <c r="S4071" s="197" t="str">
        <f t="shared" si="1530"/>
        <v/>
      </c>
    </row>
    <row r="4072" spans="1:19" ht="38.25" hidden="1">
      <c r="A4072" s="200">
        <v>97124</v>
      </c>
      <c r="B4072" s="205" t="s">
        <v>230</v>
      </c>
      <c r="C4072" s="127" t="s">
        <v>4437</v>
      </c>
      <c r="D4072" s="121" t="s">
        <v>258</v>
      </c>
      <c r="E4072" s="122">
        <v>0.74</v>
      </c>
      <c r="F4072" s="123">
        <f t="shared" si="1523"/>
        <v>0.89</v>
      </c>
      <c r="G4072" s="206"/>
      <c r="H4072" s="183"/>
      <c r="I4072" s="182">
        <f t="shared" si="1524"/>
        <v>0</v>
      </c>
      <c r="J4072" s="182">
        <f t="shared" si="1525"/>
        <v>0</v>
      </c>
      <c r="K4072" s="179"/>
      <c r="L4072" s="183">
        <f t="shared" si="1526"/>
        <v>0</v>
      </c>
      <c r="M4072" s="183">
        <f t="shared" si="1526"/>
        <v>0</v>
      </c>
      <c r="N4072" s="184">
        <f t="shared" si="1527"/>
        <v>0</v>
      </c>
      <c r="O4072" s="184">
        <f t="shared" si="1528"/>
        <v>0</v>
      </c>
      <c r="P4072" s="181"/>
      <c r="Q4072" s="199"/>
      <c r="R4072" s="197" t="str">
        <f t="shared" si="1529"/>
        <v/>
      </c>
      <c r="S4072" s="197" t="str">
        <f t="shared" si="1530"/>
        <v/>
      </c>
    </row>
    <row r="4073" spans="1:19" ht="38.25" hidden="1">
      <c r="A4073" s="200">
        <v>97125</v>
      </c>
      <c r="B4073" s="205" t="s">
        <v>230</v>
      </c>
      <c r="C4073" s="127" t="s">
        <v>4438</v>
      </c>
      <c r="D4073" s="121" t="s">
        <v>258</v>
      </c>
      <c r="E4073" s="122">
        <v>1.05</v>
      </c>
      <c r="F4073" s="123">
        <f t="shared" si="1523"/>
        <v>1.27</v>
      </c>
      <c r="G4073" s="206"/>
      <c r="H4073" s="183"/>
      <c r="I4073" s="182">
        <f t="shared" si="1524"/>
        <v>0</v>
      </c>
      <c r="J4073" s="182">
        <f t="shared" si="1525"/>
        <v>0</v>
      </c>
      <c r="K4073" s="179"/>
      <c r="L4073" s="183">
        <f t="shared" si="1526"/>
        <v>0</v>
      </c>
      <c r="M4073" s="183">
        <f t="shared" si="1526"/>
        <v>0</v>
      </c>
      <c r="N4073" s="184">
        <f t="shared" si="1527"/>
        <v>0</v>
      </c>
      <c r="O4073" s="184">
        <f t="shared" si="1528"/>
        <v>0</v>
      </c>
      <c r="P4073" s="181"/>
      <c r="Q4073" s="199"/>
      <c r="R4073" s="197" t="str">
        <f t="shared" si="1529"/>
        <v/>
      </c>
      <c r="S4073" s="197" t="str">
        <f t="shared" si="1530"/>
        <v/>
      </c>
    </row>
    <row r="4074" spans="1:19" ht="38.25" hidden="1">
      <c r="A4074" s="200">
        <v>97126</v>
      </c>
      <c r="B4074" s="205" t="s">
        <v>230</v>
      </c>
      <c r="C4074" s="127" t="s">
        <v>4439</v>
      </c>
      <c r="D4074" s="121" t="s">
        <v>258</v>
      </c>
      <c r="E4074" s="122">
        <v>1.33</v>
      </c>
      <c r="F4074" s="123">
        <f t="shared" si="1523"/>
        <v>1.6</v>
      </c>
      <c r="G4074" s="206"/>
      <c r="H4074" s="183"/>
      <c r="I4074" s="182">
        <f t="shared" si="1524"/>
        <v>0</v>
      </c>
      <c r="J4074" s="182">
        <f t="shared" si="1525"/>
        <v>0</v>
      </c>
      <c r="K4074" s="179"/>
      <c r="L4074" s="183">
        <f t="shared" si="1526"/>
        <v>0</v>
      </c>
      <c r="M4074" s="183">
        <f t="shared" si="1526"/>
        <v>0</v>
      </c>
      <c r="N4074" s="184">
        <f t="shared" si="1527"/>
        <v>0</v>
      </c>
      <c r="O4074" s="184">
        <f t="shared" si="1528"/>
        <v>0</v>
      </c>
      <c r="P4074" s="181"/>
      <c r="Q4074" s="199"/>
      <c r="R4074" s="197" t="str">
        <f t="shared" si="1529"/>
        <v/>
      </c>
      <c r="S4074" s="197" t="str">
        <f t="shared" si="1530"/>
        <v/>
      </c>
    </row>
    <row r="4075" spans="1:19" hidden="1">
      <c r="A4075" s="200" t="s">
        <v>4440</v>
      </c>
      <c r="B4075" s="205"/>
      <c r="C4075" s="127" t="s">
        <v>4441</v>
      </c>
      <c r="D4075" s="121"/>
      <c r="E4075" s="122"/>
      <c r="F4075" s="123"/>
      <c r="G4075" s="253"/>
      <c r="H4075" s="253"/>
      <c r="I4075" s="254"/>
      <c r="J4075" s="255"/>
      <c r="K4075" s="179"/>
      <c r="L4075" s="253"/>
      <c r="M4075" s="253"/>
      <c r="N4075" s="254"/>
      <c r="O4075" s="255"/>
      <c r="P4075" s="181"/>
      <c r="Q4075" s="198" t="str">
        <f>IF(OR(SUM(J4076:J4089)&gt;0,SUM(O4076:O4089)&gt;0),"xx","")</f>
        <v/>
      </c>
      <c r="R4075" s="197" t="str">
        <f t="shared" si="1529"/>
        <v/>
      </c>
      <c r="S4075" s="197" t="str">
        <f t="shared" si="1530"/>
        <v/>
      </c>
    </row>
    <row r="4076" spans="1:19" ht="38.25" hidden="1">
      <c r="A4076" s="200">
        <v>97127</v>
      </c>
      <c r="B4076" s="205" t="s">
        <v>230</v>
      </c>
      <c r="C4076" s="127" t="s">
        <v>4442</v>
      </c>
      <c r="D4076" s="121" t="s">
        <v>258</v>
      </c>
      <c r="E4076" s="122">
        <v>4.25</v>
      </c>
      <c r="F4076" s="123">
        <f t="shared" ref="F4076:F4089" si="1531">IF(E4076=0,0,ROUND(E4076*(1+E$10)*(1-E$11),2))</f>
        <v>5.12</v>
      </c>
      <c r="G4076" s="206"/>
      <c r="H4076" s="183"/>
      <c r="I4076" s="182">
        <f t="shared" ref="I4076:I4089" si="1532">IF(ISBLANK(E4076),0,ROUND(F4076*G4076,2))</f>
        <v>0</v>
      </c>
      <c r="J4076" s="182">
        <f t="shared" ref="J4076:J4089" si="1533">IF(ISBLANK(G4076),0,ROUND(G4076*H4076,2))</f>
        <v>0</v>
      </c>
      <c r="K4076" s="179"/>
      <c r="L4076" s="183">
        <f t="shared" ref="L4076:M4089" si="1534">G4076</f>
        <v>0</v>
      </c>
      <c r="M4076" s="183">
        <f t="shared" si="1534"/>
        <v>0</v>
      </c>
      <c r="N4076" s="184">
        <f t="shared" ref="N4076:N4089" si="1535">IF(ISBLANK(E4076),0,ROUND(F4076*L4076,2))</f>
        <v>0</v>
      </c>
      <c r="O4076" s="184">
        <f t="shared" ref="O4076:O4089" si="1536">IF(ISBLANK(L4076),0,ROUND(L4076*M4076,2))</f>
        <v>0</v>
      </c>
      <c r="P4076" s="181"/>
      <c r="Q4076" s="199"/>
      <c r="R4076" s="197" t="str">
        <f t="shared" ref="R4076:R4089" si="1537">IF(Q4076="X","x",IF(Q4076="xx","x",IF(O4076&gt;0,"x","")))</f>
        <v/>
      </c>
      <c r="S4076" s="197" t="str">
        <f t="shared" ref="S4076:S4089" si="1538">IF(Q4076="X","x",IF(Q4076="xx","x",IF(OR(J4076&gt;0,O4076&gt;0),"x","")))</f>
        <v/>
      </c>
    </row>
    <row r="4077" spans="1:19" ht="38.25" hidden="1">
      <c r="A4077" s="200">
        <v>97128</v>
      </c>
      <c r="B4077" s="205" t="s">
        <v>230</v>
      </c>
      <c r="C4077" s="127" t="s">
        <v>4443</v>
      </c>
      <c r="D4077" s="121" t="s">
        <v>258</v>
      </c>
      <c r="E4077" s="122">
        <v>7.78</v>
      </c>
      <c r="F4077" s="123">
        <f t="shared" si="1531"/>
        <v>9.3800000000000008</v>
      </c>
      <c r="G4077" s="206"/>
      <c r="H4077" s="183"/>
      <c r="I4077" s="182">
        <f t="shared" si="1532"/>
        <v>0</v>
      </c>
      <c r="J4077" s="182">
        <f t="shared" si="1533"/>
        <v>0</v>
      </c>
      <c r="K4077" s="179"/>
      <c r="L4077" s="183">
        <f t="shared" si="1534"/>
        <v>0</v>
      </c>
      <c r="M4077" s="183">
        <f t="shared" si="1534"/>
        <v>0</v>
      </c>
      <c r="N4077" s="184">
        <f t="shared" si="1535"/>
        <v>0</v>
      </c>
      <c r="O4077" s="184">
        <f t="shared" si="1536"/>
        <v>0</v>
      </c>
      <c r="P4077" s="181"/>
      <c r="Q4077" s="199"/>
      <c r="R4077" s="197" t="str">
        <f t="shared" si="1537"/>
        <v/>
      </c>
      <c r="S4077" s="197" t="str">
        <f t="shared" si="1538"/>
        <v/>
      </c>
    </row>
    <row r="4078" spans="1:19" ht="38.25" hidden="1">
      <c r="A4078" s="200">
        <v>97129</v>
      </c>
      <c r="B4078" s="205" t="s">
        <v>230</v>
      </c>
      <c r="C4078" s="127" t="s">
        <v>4444</v>
      </c>
      <c r="D4078" s="121" t="s">
        <v>258</v>
      </c>
      <c r="E4078" s="122">
        <v>9.56</v>
      </c>
      <c r="F4078" s="123">
        <f t="shared" si="1531"/>
        <v>11.53</v>
      </c>
      <c r="G4078" s="206"/>
      <c r="H4078" s="183"/>
      <c r="I4078" s="182">
        <f t="shared" si="1532"/>
        <v>0</v>
      </c>
      <c r="J4078" s="182">
        <f t="shared" si="1533"/>
        <v>0</v>
      </c>
      <c r="K4078" s="179"/>
      <c r="L4078" s="183">
        <f t="shared" si="1534"/>
        <v>0</v>
      </c>
      <c r="M4078" s="183">
        <f t="shared" si="1534"/>
        <v>0</v>
      </c>
      <c r="N4078" s="184">
        <f t="shared" si="1535"/>
        <v>0</v>
      </c>
      <c r="O4078" s="184">
        <f t="shared" si="1536"/>
        <v>0</v>
      </c>
      <c r="P4078" s="181"/>
      <c r="Q4078" s="199"/>
      <c r="R4078" s="197" t="str">
        <f t="shared" si="1537"/>
        <v/>
      </c>
      <c r="S4078" s="197" t="str">
        <f t="shared" si="1538"/>
        <v/>
      </c>
    </row>
    <row r="4079" spans="1:19" ht="38.25" hidden="1">
      <c r="A4079" s="200">
        <v>97130</v>
      </c>
      <c r="B4079" s="205" t="s">
        <v>230</v>
      </c>
      <c r="C4079" s="127" t="s">
        <v>4445</v>
      </c>
      <c r="D4079" s="121" t="s">
        <v>258</v>
      </c>
      <c r="E4079" s="122">
        <v>11.36</v>
      </c>
      <c r="F4079" s="123">
        <f t="shared" si="1531"/>
        <v>13.7</v>
      </c>
      <c r="G4079" s="206"/>
      <c r="H4079" s="183"/>
      <c r="I4079" s="182">
        <f t="shared" si="1532"/>
        <v>0</v>
      </c>
      <c r="J4079" s="182">
        <f t="shared" si="1533"/>
        <v>0</v>
      </c>
      <c r="K4079" s="179"/>
      <c r="L4079" s="183">
        <f t="shared" si="1534"/>
        <v>0</v>
      </c>
      <c r="M4079" s="183">
        <f t="shared" si="1534"/>
        <v>0</v>
      </c>
      <c r="N4079" s="184">
        <f t="shared" si="1535"/>
        <v>0</v>
      </c>
      <c r="O4079" s="184">
        <f t="shared" si="1536"/>
        <v>0</v>
      </c>
      <c r="P4079" s="181"/>
      <c r="Q4079" s="199"/>
      <c r="R4079" s="197" t="str">
        <f t="shared" si="1537"/>
        <v/>
      </c>
      <c r="S4079" s="197" t="str">
        <f t="shared" si="1538"/>
        <v/>
      </c>
    </row>
    <row r="4080" spans="1:19" ht="38.25" hidden="1">
      <c r="A4080" s="200">
        <v>97131</v>
      </c>
      <c r="B4080" s="205" t="s">
        <v>230</v>
      </c>
      <c r="C4080" s="127" t="s">
        <v>4446</v>
      </c>
      <c r="D4080" s="121" t="s">
        <v>258</v>
      </c>
      <c r="E4080" s="122">
        <v>13.15</v>
      </c>
      <c r="F4080" s="123">
        <f t="shared" si="1531"/>
        <v>15.85</v>
      </c>
      <c r="G4080" s="206"/>
      <c r="H4080" s="183"/>
      <c r="I4080" s="182">
        <f t="shared" si="1532"/>
        <v>0</v>
      </c>
      <c r="J4080" s="182">
        <f t="shared" si="1533"/>
        <v>0</v>
      </c>
      <c r="K4080" s="179"/>
      <c r="L4080" s="183">
        <f t="shared" si="1534"/>
        <v>0</v>
      </c>
      <c r="M4080" s="183">
        <f t="shared" si="1534"/>
        <v>0</v>
      </c>
      <c r="N4080" s="184">
        <f t="shared" si="1535"/>
        <v>0</v>
      </c>
      <c r="O4080" s="184">
        <f t="shared" si="1536"/>
        <v>0</v>
      </c>
      <c r="P4080" s="181"/>
      <c r="Q4080" s="199"/>
      <c r="R4080" s="197" t="str">
        <f t="shared" si="1537"/>
        <v/>
      </c>
      <c r="S4080" s="197" t="str">
        <f t="shared" si="1538"/>
        <v/>
      </c>
    </row>
    <row r="4081" spans="1:19" ht="38.25" hidden="1">
      <c r="A4081" s="200">
        <v>97132</v>
      </c>
      <c r="B4081" s="205" t="s">
        <v>230</v>
      </c>
      <c r="C4081" s="127" t="s">
        <v>4447</v>
      </c>
      <c r="D4081" s="121" t="s">
        <v>258</v>
      </c>
      <c r="E4081" s="122">
        <v>14.92</v>
      </c>
      <c r="F4081" s="123">
        <f t="shared" si="1531"/>
        <v>17.989999999999998</v>
      </c>
      <c r="G4081" s="206"/>
      <c r="H4081" s="183"/>
      <c r="I4081" s="182">
        <f t="shared" si="1532"/>
        <v>0</v>
      </c>
      <c r="J4081" s="182">
        <f t="shared" si="1533"/>
        <v>0</v>
      </c>
      <c r="K4081" s="179"/>
      <c r="L4081" s="183">
        <f t="shared" si="1534"/>
        <v>0</v>
      </c>
      <c r="M4081" s="183">
        <f t="shared" si="1534"/>
        <v>0</v>
      </c>
      <c r="N4081" s="184">
        <f t="shared" si="1535"/>
        <v>0</v>
      </c>
      <c r="O4081" s="184">
        <f t="shared" si="1536"/>
        <v>0</v>
      </c>
      <c r="P4081" s="181"/>
      <c r="Q4081" s="199"/>
      <c r="R4081" s="197" t="str">
        <f t="shared" si="1537"/>
        <v/>
      </c>
      <c r="S4081" s="197" t="str">
        <f t="shared" si="1538"/>
        <v/>
      </c>
    </row>
    <row r="4082" spans="1:19" ht="38.25" hidden="1">
      <c r="A4082" s="200">
        <v>97133</v>
      </c>
      <c r="B4082" s="205" t="s">
        <v>230</v>
      </c>
      <c r="C4082" s="127" t="s">
        <v>4448</v>
      </c>
      <c r="D4082" s="121" t="s">
        <v>258</v>
      </c>
      <c r="E4082" s="122">
        <v>18.5</v>
      </c>
      <c r="F4082" s="123">
        <f t="shared" si="1531"/>
        <v>22.3</v>
      </c>
      <c r="G4082" s="206"/>
      <c r="H4082" s="183"/>
      <c r="I4082" s="182">
        <f t="shared" si="1532"/>
        <v>0</v>
      </c>
      <c r="J4082" s="182">
        <f t="shared" si="1533"/>
        <v>0</v>
      </c>
      <c r="K4082" s="179"/>
      <c r="L4082" s="183">
        <f t="shared" si="1534"/>
        <v>0</v>
      </c>
      <c r="M4082" s="183">
        <f t="shared" si="1534"/>
        <v>0</v>
      </c>
      <c r="N4082" s="184">
        <f t="shared" si="1535"/>
        <v>0</v>
      </c>
      <c r="O4082" s="184">
        <f t="shared" si="1536"/>
        <v>0</v>
      </c>
      <c r="P4082" s="181"/>
      <c r="Q4082" s="199"/>
      <c r="R4082" s="197" t="str">
        <f t="shared" si="1537"/>
        <v/>
      </c>
      <c r="S4082" s="197" t="str">
        <f t="shared" si="1538"/>
        <v/>
      </c>
    </row>
    <row r="4083" spans="1:19" ht="38.25" hidden="1">
      <c r="A4083" s="200">
        <v>97134</v>
      </c>
      <c r="B4083" s="205" t="s">
        <v>230</v>
      </c>
      <c r="C4083" s="127" t="s">
        <v>4449</v>
      </c>
      <c r="D4083" s="121" t="s">
        <v>258</v>
      </c>
      <c r="E4083" s="122">
        <v>1.94</v>
      </c>
      <c r="F4083" s="123">
        <f t="shared" si="1531"/>
        <v>2.34</v>
      </c>
      <c r="G4083" s="206"/>
      <c r="H4083" s="183"/>
      <c r="I4083" s="182">
        <f t="shared" si="1532"/>
        <v>0</v>
      </c>
      <c r="J4083" s="182">
        <f t="shared" si="1533"/>
        <v>0</v>
      </c>
      <c r="K4083" s="179"/>
      <c r="L4083" s="183">
        <f t="shared" si="1534"/>
        <v>0</v>
      </c>
      <c r="M4083" s="183">
        <f t="shared" si="1534"/>
        <v>0</v>
      </c>
      <c r="N4083" s="184">
        <f t="shared" si="1535"/>
        <v>0</v>
      </c>
      <c r="O4083" s="184">
        <f t="shared" si="1536"/>
        <v>0</v>
      </c>
      <c r="P4083" s="181"/>
      <c r="Q4083" s="199"/>
      <c r="R4083" s="197" t="str">
        <f t="shared" si="1537"/>
        <v/>
      </c>
      <c r="S4083" s="197" t="str">
        <f t="shared" si="1538"/>
        <v/>
      </c>
    </row>
    <row r="4084" spans="1:19" ht="38.25" hidden="1">
      <c r="A4084" s="200">
        <v>97135</v>
      </c>
      <c r="B4084" s="205" t="s">
        <v>230</v>
      </c>
      <c r="C4084" s="127" t="s">
        <v>4450</v>
      </c>
      <c r="D4084" s="121" t="s">
        <v>258</v>
      </c>
      <c r="E4084" s="122">
        <v>3.86</v>
      </c>
      <c r="F4084" s="123">
        <f t="shared" si="1531"/>
        <v>4.6500000000000004</v>
      </c>
      <c r="G4084" s="206"/>
      <c r="H4084" s="183"/>
      <c r="I4084" s="182">
        <f t="shared" si="1532"/>
        <v>0</v>
      </c>
      <c r="J4084" s="182">
        <f t="shared" si="1533"/>
        <v>0</v>
      </c>
      <c r="K4084" s="179"/>
      <c r="L4084" s="183">
        <f t="shared" si="1534"/>
        <v>0</v>
      </c>
      <c r="M4084" s="183">
        <f t="shared" si="1534"/>
        <v>0</v>
      </c>
      <c r="N4084" s="184">
        <f t="shared" si="1535"/>
        <v>0</v>
      </c>
      <c r="O4084" s="184">
        <f t="shared" si="1536"/>
        <v>0</v>
      </c>
      <c r="P4084" s="181"/>
      <c r="Q4084" s="199"/>
      <c r="R4084" s="197" t="str">
        <f t="shared" si="1537"/>
        <v/>
      </c>
      <c r="S4084" s="197" t="str">
        <f t="shared" si="1538"/>
        <v/>
      </c>
    </row>
    <row r="4085" spans="1:19" ht="38.25" hidden="1">
      <c r="A4085" s="200">
        <v>97136</v>
      </c>
      <c r="B4085" s="205" t="s">
        <v>230</v>
      </c>
      <c r="C4085" s="127" t="s">
        <v>4451</v>
      </c>
      <c r="D4085" s="121" t="s">
        <v>258</v>
      </c>
      <c r="E4085" s="122">
        <v>4.74</v>
      </c>
      <c r="F4085" s="123">
        <f t="shared" si="1531"/>
        <v>5.71</v>
      </c>
      <c r="G4085" s="206"/>
      <c r="H4085" s="183"/>
      <c r="I4085" s="182">
        <f t="shared" si="1532"/>
        <v>0</v>
      </c>
      <c r="J4085" s="182">
        <f t="shared" si="1533"/>
        <v>0</v>
      </c>
      <c r="K4085" s="179"/>
      <c r="L4085" s="183">
        <f t="shared" si="1534"/>
        <v>0</v>
      </c>
      <c r="M4085" s="183">
        <f t="shared" si="1534"/>
        <v>0</v>
      </c>
      <c r="N4085" s="184">
        <f t="shared" si="1535"/>
        <v>0</v>
      </c>
      <c r="O4085" s="184">
        <f t="shared" si="1536"/>
        <v>0</v>
      </c>
      <c r="P4085" s="181"/>
      <c r="Q4085" s="199"/>
      <c r="R4085" s="197" t="str">
        <f t="shared" si="1537"/>
        <v/>
      </c>
      <c r="S4085" s="197" t="str">
        <f t="shared" si="1538"/>
        <v/>
      </c>
    </row>
    <row r="4086" spans="1:19" ht="38.25" hidden="1">
      <c r="A4086" s="200">
        <v>97137</v>
      </c>
      <c r="B4086" s="205" t="s">
        <v>230</v>
      </c>
      <c r="C4086" s="127" t="s">
        <v>4452</v>
      </c>
      <c r="D4086" s="121" t="s">
        <v>258</v>
      </c>
      <c r="E4086" s="122">
        <v>5.65</v>
      </c>
      <c r="F4086" s="123">
        <f t="shared" si="1531"/>
        <v>6.81</v>
      </c>
      <c r="G4086" s="206"/>
      <c r="H4086" s="183"/>
      <c r="I4086" s="182">
        <f t="shared" si="1532"/>
        <v>0</v>
      </c>
      <c r="J4086" s="182">
        <f t="shared" si="1533"/>
        <v>0</v>
      </c>
      <c r="K4086" s="179"/>
      <c r="L4086" s="183">
        <f t="shared" si="1534"/>
        <v>0</v>
      </c>
      <c r="M4086" s="183">
        <f t="shared" si="1534"/>
        <v>0</v>
      </c>
      <c r="N4086" s="184">
        <f t="shared" si="1535"/>
        <v>0</v>
      </c>
      <c r="O4086" s="184">
        <f t="shared" si="1536"/>
        <v>0</v>
      </c>
      <c r="P4086" s="181"/>
      <c r="Q4086" s="199"/>
      <c r="R4086" s="197" t="str">
        <f t="shared" si="1537"/>
        <v/>
      </c>
      <c r="S4086" s="197" t="str">
        <f t="shared" si="1538"/>
        <v/>
      </c>
    </row>
    <row r="4087" spans="1:19" ht="38.25" hidden="1">
      <c r="A4087" s="200">
        <v>97138</v>
      </c>
      <c r="B4087" s="205" t="s">
        <v>230</v>
      </c>
      <c r="C4087" s="127" t="s">
        <v>4453</v>
      </c>
      <c r="D4087" s="121" t="s">
        <v>258</v>
      </c>
      <c r="E4087" s="122">
        <v>6.54</v>
      </c>
      <c r="F4087" s="123">
        <f t="shared" si="1531"/>
        <v>7.88</v>
      </c>
      <c r="G4087" s="206"/>
      <c r="H4087" s="183"/>
      <c r="I4087" s="182">
        <f t="shared" si="1532"/>
        <v>0</v>
      </c>
      <c r="J4087" s="182">
        <f t="shared" si="1533"/>
        <v>0</v>
      </c>
      <c r="K4087" s="179"/>
      <c r="L4087" s="183">
        <f t="shared" si="1534"/>
        <v>0</v>
      </c>
      <c r="M4087" s="183">
        <f t="shared" si="1534"/>
        <v>0</v>
      </c>
      <c r="N4087" s="184">
        <f t="shared" si="1535"/>
        <v>0</v>
      </c>
      <c r="O4087" s="184">
        <f t="shared" si="1536"/>
        <v>0</v>
      </c>
      <c r="P4087" s="181"/>
      <c r="Q4087" s="199"/>
      <c r="R4087" s="197" t="str">
        <f t="shared" si="1537"/>
        <v/>
      </c>
      <c r="S4087" s="197" t="str">
        <f t="shared" si="1538"/>
        <v/>
      </c>
    </row>
    <row r="4088" spans="1:19" ht="38.25" hidden="1">
      <c r="A4088" s="200">
        <v>97139</v>
      </c>
      <c r="B4088" s="205" t="s">
        <v>230</v>
      </c>
      <c r="C4088" s="127" t="s">
        <v>4454</v>
      </c>
      <c r="D4088" s="121" t="s">
        <v>258</v>
      </c>
      <c r="E4088" s="122">
        <v>7.41</v>
      </c>
      <c r="F4088" s="123">
        <f t="shared" si="1531"/>
        <v>8.93</v>
      </c>
      <c r="G4088" s="206"/>
      <c r="H4088" s="183"/>
      <c r="I4088" s="182">
        <f t="shared" si="1532"/>
        <v>0</v>
      </c>
      <c r="J4088" s="182">
        <f t="shared" si="1533"/>
        <v>0</v>
      </c>
      <c r="K4088" s="179"/>
      <c r="L4088" s="183">
        <f t="shared" si="1534"/>
        <v>0</v>
      </c>
      <c r="M4088" s="183">
        <f t="shared" si="1534"/>
        <v>0</v>
      </c>
      <c r="N4088" s="184">
        <f t="shared" si="1535"/>
        <v>0</v>
      </c>
      <c r="O4088" s="184">
        <f t="shared" si="1536"/>
        <v>0</v>
      </c>
      <c r="P4088" s="181"/>
      <c r="Q4088" s="199"/>
      <c r="R4088" s="197" t="str">
        <f t="shared" si="1537"/>
        <v/>
      </c>
      <c r="S4088" s="197" t="str">
        <f t="shared" si="1538"/>
        <v/>
      </c>
    </row>
    <row r="4089" spans="1:19" ht="38.25" hidden="1">
      <c r="A4089" s="200">
        <v>97140</v>
      </c>
      <c r="B4089" s="205" t="s">
        <v>230</v>
      </c>
      <c r="C4089" s="127" t="s">
        <v>4455</v>
      </c>
      <c r="D4089" s="121" t="s">
        <v>258</v>
      </c>
      <c r="E4089" s="122">
        <v>9.1999999999999993</v>
      </c>
      <c r="F4089" s="123">
        <f t="shared" si="1531"/>
        <v>11.09</v>
      </c>
      <c r="G4089" s="206"/>
      <c r="H4089" s="183"/>
      <c r="I4089" s="182">
        <f t="shared" si="1532"/>
        <v>0</v>
      </c>
      <c r="J4089" s="182">
        <f t="shared" si="1533"/>
        <v>0</v>
      </c>
      <c r="K4089" s="179"/>
      <c r="L4089" s="183">
        <f t="shared" si="1534"/>
        <v>0</v>
      </c>
      <c r="M4089" s="183">
        <f t="shared" si="1534"/>
        <v>0</v>
      </c>
      <c r="N4089" s="184">
        <f t="shared" si="1535"/>
        <v>0</v>
      </c>
      <c r="O4089" s="184">
        <f t="shared" si="1536"/>
        <v>0</v>
      </c>
      <c r="P4089" s="181"/>
      <c r="Q4089" s="199"/>
      <c r="R4089" s="197" t="str">
        <f t="shared" si="1537"/>
        <v/>
      </c>
      <c r="S4089" s="197" t="str">
        <f t="shared" si="1538"/>
        <v/>
      </c>
    </row>
    <row r="4090" spans="1:19" hidden="1">
      <c r="A4090" s="200" t="s">
        <v>4456</v>
      </c>
      <c r="B4090" s="205"/>
      <c r="C4090" s="127" t="s">
        <v>4457</v>
      </c>
      <c r="D4090" s="121"/>
      <c r="E4090" s="122"/>
      <c r="F4090" s="123"/>
      <c r="G4090" s="253"/>
      <c r="H4090" s="253"/>
      <c r="I4090" s="254"/>
      <c r="J4090" s="255"/>
      <c r="K4090" s="179"/>
      <c r="L4090" s="253"/>
      <c r="M4090" s="253"/>
      <c r="N4090" s="254"/>
      <c r="O4090" s="255"/>
      <c r="P4090" s="181"/>
      <c r="Q4090" s="198" t="str">
        <f>IF(OR(SUM(J4091:J4101)&gt;0,SUM(O4091:O4101)&gt;0),"xx","")</f>
        <v/>
      </c>
      <c r="R4090" s="197" t="str">
        <f t="shared" si="1494"/>
        <v/>
      </c>
      <c r="S4090" s="197" t="str">
        <f t="shared" si="1495"/>
        <v/>
      </c>
    </row>
    <row r="4091" spans="1:19" ht="25.5" hidden="1">
      <c r="A4091" s="200">
        <v>93054</v>
      </c>
      <c r="B4091" s="205" t="s">
        <v>230</v>
      </c>
      <c r="C4091" s="127" t="s">
        <v>4458</v>
      </c>
      <c r="D4091" s="121" t="s">
        <v>274</v>
      </c>
      <c r="E4091" s="122">
        <v>14.02</v>
      </c>
      <c r="F4091" s="123">
        <f t="shared" ref="F4091:F4101" si="1539">IF(E4091=0,0,ROUND(E4091*(1+E$10)*(1-E$11),2))</f>
        <v>16.899999999999999</v>
      </c>
      <c r="G4091" s="206"/>
      <c r="H4091" s="183"/>
      <c r="I4091" s="182">
        <f t="shared" ref="I4091:I4101" si="1540">IF(ISBLANK(E4091),0,ROUND(F4091*G4091,2))</f>
        <v>0</v>
      </c>
      <c r="J4091" s="182">
        <f t="shared" ref="J4091:J4101" si="1541">IF(ISBLANK(G4091),0,ROUND(G4091*H4091,2))</f>
        <v>0</v>
      </c>
      <c r="K4091" s="179"/>
      <c r="L4091" s="183">
        <f t="shared" ref="L4091:M4101" si="1542">G4091</f>
        <v>0</v>
      </c>
      <c r="M4091" s="183">
        <f t="shared" si="1542"/>
        <v>0</v>
      </c>
      <c r="N4091" s="184">
        <f t="shared" ref="N4091:N4101" si="1543">IF(ISBLANK(E4091),0,ROUND(F4091*L4091,2))</f>
        <v>0</v>
      </c>
      <c r="O4091" s="184">
        <f t="shared" ref="O4091:O4101" si="1544">IF(ISBLANK(L4091),0,ROUND(L4091*M4091,2))</f>
        <v>0</v>
      </c>
      <c r="P4091" s="181"/>
      <c r="Q4091" s="199"/>
      <c r="R4091" s="197" t="str">
        <f t="shared" si="1494"/>
        <v/>
      </c>
      <c r="S4091" s="197" t="str">
        <f t="shared" si="1495"/>
        <v/>
      </c>
    </row>
    <row r="4092" spans="1:19" ht="25.5" hidden="1">
      <c r="A4092" s="200">
        <v>93055</v>
      </c>
      <c r="B4092" s="205" t="s">
        <v>230</v>
      </c>
      <c r="C4092" s="127" t="s">
        <v>4459</v>
      </c>
      <c r="D4092" s="121" t="s">
        <v>274</v>
      </c>
      <c r="E4092" s="122">
        <v>27.86</v>
      </c>
      <c r="F4092" s="123">
        <f t="shared" si="1539"/>
        <v>33.590000000000003</v>
      </c>
      <c r="G4092" s="206"/>
      <c r="H4092" s="183"/>
      <c r="I4092" s="182">
        <f t="shared" si="1540"/>
        <v>0</v>
      </c>
      <c r="J4092" s="182">
        <f t="shared" si="1541"/>
        <v>0</v>
      </c>
      <c r="K4092" s="179"/>
      <c r="L4092" s="183">
        <f t="shared" si="1542"/>
        <v>0</v>
      </c>
      <c r="M4092" s="183">
        <f t="shared" si="1542"/>
        <v>0</v>
      </c>
      <c r="N4092" s="184">
        <f t="shared" si="1543"/>
        <v>0</v>
      </c>
      <c r="O4092" s="184">
        <f t="shared" si="1544"/>
        <v>0</v>
      </c>
      <c r="P4092" s="181"/>
      <c r="Q4092" s="199"/>
      <c r="R4092" s="197" t="str">
        <f t="shared" ref="R4092:R4346" si="1545">IF(Q4092="X","x",IF(Q4092="xx","x",IF(O4092&gt;0,"x","")))</f>
        <v/>
      </c>
      <c r="S4092" s="197" t="str">
        <f t="shared" si="1495"/>
        <v/>
      </c>
    </row>
    <row r="4093" spans="1:19" ht="25.5" hidden="1">
      <c r="A4093" s="200">
        <v>93059</v>
      </c>
      <c r="B4093" s="205" t="s">
        <v>230</v>
      </c>
      <c r="C4093" s="127" t="s">
        <v>4460</v>
      </c>
      <c r="D4093" s="121" t="s">
        <v>274</v>
      </c>
      <c r="E4093" s="122">
        <v>19.12</v>
      </c>
      <c r="F4093" s="123">
        <f t="shared" si="1539"/>
        <v>23.05</v>
      </c>
      <c r="G4093" s="206"/>
      <c r="H4093" s="183"/>
      <c r="I4093" s="182">
        <f t="shared" si="1540"/>
        <v>0</v>
      </c>
      <c r="J4093" s="182">
        <f t="shared" si="1541"/>
        <v>0</v>
      </c>
      <c r="K4093" s="179"/>
      <c r="L4093" s="183">
        <f t="shared" si="1542"/>
        <v>0</v>
      </c>
      <c r="M4093" s="183">
        <f t="shared" si="1542"/>
        <v>0</v>
      </c>
      <c r="N4093" s="184">
        <f t="shared" si="1543"/>
        <v>0</v>
      </c>
      <c r="O4093" s="184">
        <f t="shared" si="1544"/>
        <v>0</v>
      </c>
      <c r="P4093" s="181"/>
      <c r="Q4093" s="199"/>
      <c r="R4093" s="197" t="str">
        <f t="shared" si="1545"/>
        <v/>
      </c>
      <c r="S4093" s="197" t="str">
        <f t="shared" si="1495"/>
        <v/>
      </c>
    </row>
    <row r="4094" spans="1:19" ht="25.5" hidden="1">
      <c r="A4094" s="200">
        <v>93060</v>
      </c>
      <c r="B4094" s="205" t="s">
        <v>230</v>
      </c>
      <c r="C4094" s="127" t="s">
        <v>4461</v>
      </c>
      <c r="D4094" s="121" t="s">
        <v>274</v>
      </c>
      <c r="E4094" s="122">
        <v>48.16</v>
      </c>
      <c r="F4094" s="123">
        <f t="shared" si="1539"/>
        <v>58.06</v>
      </c>
      <c r="G4094" s="206"/>
      <c r="H4094" s="183"/>
      <c r="I4094" s="182">
        <f t="shared" si="1540"/>
        <v>0</v>
      </c>
      <c r="J4094" s="182">
        <f t="shared" si="1541"/>
        <v>0</v>
      </c>
      <c r="K4094" s="179"/>
      <c r="L4094" s="183">
        <f t="shared" si="1542"/>
        <v>0</v>
      </c>
      <c r="M4094" s="183">
        <f t="shared" si="1542"/>
        <v>0</v>
      </c>
      <c r="N4094" s="184">
        <f t="shared" si="1543"/>
        <v>0</v>
      </c>
      <c r="O4094" s="184">
        <f t="shared" si="1544"/>
        <v>0</v>
      </c>
      <c r="P4094" s="181"/>
      <c r="Q4094" s="199"/>
      <c r="R4094" s="197" t="str">
        <f t="shared" si="1545"/>
        <v/>
      </c>
      <c r="S4094" s="197" t="str">
        <f t="shared" ref="S4094:S4157" si="1546">IF(Q4094="X","x",IF(Q4094="xx","x",IF(OR(J4094&gt;0,O4094&gt;0),"x","")))</f>
        <v/>
      </c>
    </row>
    <row r="4095" spans="1:19" ht="25.5" hidden="1">
      <c r="A4095" s="200">
        <v>93063</v>
      </c>
      <c r="B4095" s="205" t="s">
        <v>230</v>
      </c>
      <c r="C4095" s="127" t="s">
        <v>4462</v>
      </c>
      <c r="D4095" s="121" t="s">
        <v>274</v>
      </c>
      <c r="E4095" s="122">
        <v>393.94</v>
      </c>
      <c r="F4095" s="123">
        <f t="shared" si="1539"/>
        <v>474.93</v>
      </c>
      <c r="G4095" s="206"/>
      <c r="H4095" s="183"/>
      <c r="I4095" s="182">
        <f t="shared" si="1540"/>
        <v>0</v>
      </c>
      <c r="J4095" s="182">
        <f t="shared" si="1541"/>
        <v>0</v>
      </c>
      <c r="K4095" s="179"/>
      <c r="L4095" s="183">
        <f t="shared" si="1542"/>
        <v>0</v>
      </c>
      <c r="M4095" s="183">
        <f t="shared" si="1542"/>
        <v>0</v>
      </c>
      <c r="N4095" s="184">
        <f t="shared" si="1543"/>
        <v>0</v>
      </c>
      <c r="O4095" s="184">
        <f t="shared" si="1544"/>
        <v>0</v>
      </c>
      <c r="P4095" s="181"/>
      <c r="Q4095" s="199"/>
      <c r="R4095" s="197" t="str">
        <f t="shared" si="1545"/>
        <v/>
      </c>
      <c r="S4095" s="197" t="str">
        <f t="shared" si="1546"/>
        <v/>
      </c>
    </row>
    <row r="4096" spans="1:19" ht="25.5" hidden="1">
      <c r="A4096" s="200">
        <v>93066</v>
      </c>
      <c r="B4096" s="205" t="s">
        <v>230</v>
      </c>
      <c r="C4096" s="127" t="s">
        <v>4463</v>
      </c>
      <c r="D4096" s="121" t="s">
        <v>274</v>
      </c>
      <c r="E4096" s="122">
        <v>494.41</v>
      </c>
      <c r="F4096" s="123">
        <f t="shared" si="1539"/>
        <v>596.05999999999995</v>
      </c>
      <c r="G4096" s="206"/>
      <c r="H4096" s="183"/>
      <c r="I4096" s="182">
        <f t="shared" si="1540"/>
        <v>0</v>
      </c>
      <c r="J4096" s="182">
        <f t="shared" si="1541"/>
        <v>0</v>
      </c>
      <c r="K4096" s="179"/>
      <c r="L4096" s="183">
        <f t="shared" si="1542"/>
        <v>0</v>
      </c>
      <c r="M4096" s="183">
        <f t="shared" si="1542"/>
        <v>0</v>
      </c>
      <c r="N4096" s="184">
        <f t="shared" si="1543"/>
        <v>0</v>
      </c>
      <c r="O4096" s="184">
        <f t="shared" si="1544"/>
        <v>0</v>
      </c>
      <c r="P4096" s="181"/>
      <c r="Q4096" s="199"/>
      <c r="R4096" s="197" t="str">
        <f t="shared" si="1545"/>
        <v/>
      </c>
      <c r="S4096" s="197" t="str">
        <f t="shared" si="1546"/>
        <v/>
      </c>
    </row>
    <row r="4097" spans="1:19" ht="25.5" hidden="1">
      <c r="A4097" s="200">
        <v>93069</v>
      </c>
      <c r="B4097" s="205" t="s">
        <v>230</v>
      </c>
      <c r="C4097" s="127" t="s">
        <v>4464</v>
      </c>
      <c r="D4097" s="121" t="s">
        <v>274</v>
      </c>
      <c r="E4097" s="122">
        <v>685.01</v>
      </c>
      <c r="F4097" s="123">
        <f t="shared" si="1539"/>
        <v>825.85</v>
      </c>
      <c r="G4097" s="206"/>
      <c r="H4097" s="183"/>
      <c r="I4097" s="182">
        <f t="shared" si="1540"/>
        <v>0</v>
      </c>
      <c r="J4097" s="182">
        <f t="shared" si="1541"/>
        <v>0</v>
      </c>
      <c r="K4097" s="179"/>
      <c r="L4097" s="183">
        <f t="shared" si="1542"/>
        <v>0</v>
      </c>
      <c r="M4097" s="183">
        <f t="shared" si="1542"/>
        <v>0</v>
      </c>
      <c r="N4097" s="184">
        <f t="shared" si="1543"/>
        <v>0</v>
      </c>
      <c r="O4097" s="184">
        <f t="shared" si="1544"/>
        <v>0</v>
      </c>
      <c r="P4097" s="181"/>
      <c r="Q4097" s="199"/>
      <c r="R4097" s="197" t="str">
        <f t="shared" si="1545"/>
        <v/>
      </c>
      <c r="S4097" s="197" t="str">
        <f t="shared" si="1546"/>
        <v/>
      </c>
    </row>
    <row r="4098" spans="1:19" ht="25.5" hidden="1">
      <c r="A4098" s="200">
        <v>93072</v>
      </c>
      <c r="B4098" s="205" t="s">
        <v>230</v>
      </c>
      <c r="C4098" s="127" t="s">
        <v>4465</v>
      </c>
      <c r="D4098" s="121" t="s">
        <v>274</v>
      </c>
      <c r="E4098" s="122">
        <v>903.59</v>
      </c>
      <c r="F4098" s="123">
        <f t="shared" si="1539"/>
        <v>1089.3699999999999</v>
      </c>
      <c r="G4098" s="206"/>
      <c r="H4098" s="183"/>
      <c r="I4098" s="182">
        <f t="shared" si="1540"/>
        <v>0</v>
      </c>
      <c r="J4098" s="182">
        <f t="shared" si="1541"/>
        <v>0</v>
      </c>
      <c r="K4098" s="179"/>
      <c r="L4098" s="183">
        <f t="shared" si="1542"/>
        <v>0</v>
      </c>
      <c r="M4098" s="183">
        <f t="shared" si="1542"/>
        <v>0</v>
      </c>
      <c r="N4098" s="184">
        <f t="shared" si="1543"/>
        <v>0</v>
      </c>
      <c r="O4098" s="184">
        <f t="shared" si="1544"/>
        <v>0</v>
      </c>
      <c r="P4098" s="181"/>
      <c r="Q4098" s="199"/>
      <c r="R4098" s="197" t="str">
        <f t="shared" si="1545"/>
        <v/>
      </c>
      <c r="S4098" s="197" t="str">
        <f t="shared" si="1546"/>
        <v/>
      </c>
    </row>
    <row r="4099" spans="1:19" ht="25.5" hidden="1">
      <c r="A4099" s="200">
        <v>93073</v>
      </c>
      <c r="B4099" s="205" t="s">
        <v>230</v>
      </c>
      <c r="C4099" s="127" t="s">
        <v>4466</v>
      </c>
      <c r="D4099" s="121" t="s">
        <v>274</v>
      </c>
      <c r="E4099" s="122">
        <v>51.08</v>
      </c>
      <c r="F4099" s="123">
        <f t="shared" si="1539"/>
        <v>61.58</v>
      </c>
      <c r="G4099" s="206"/>
      <c r="H4099" s="183"/>
      <c r="I4099" s="182">
        <f t="shared" si="1540"/>
        <v>0</v>
      </c>
      <c r="J4099" s="182">
        <f t="shared" si="1541"/>
        <v>0</v>
      </c>
      <c r="K4099" s="179"/>
      <c r="L4099" s="183">
        <f t="shared" si="1542"/>
        <v>0</v>
      </c>
      <c r="M4099" s="183">
        <f t="shared" si="1542"/>
        <v>0</v>
      </c>
      <c r="N4099" s="184">
        <f t="shared" si="1543"/>
        <v>0</v>
      </c>
      <c r="O4099" s="184">
        <f t="shared" si="1544"/>
        <v>0</v>
      </c>
      <c r="P4099" s="181"/>
      <c r="Q4099" s="199"/>
      <c r="R4099" s="197" t="str">
        <f t="shared" si="1545"/>
        <v/>
      </c>
      <c r="S4099" s="197" t="str">
        <f t="shared" si="1546"/>
        <v/>
      </c>
    </row>
    <row r="4100" spans="1:19" ht="25.5" hidden="1">
      <c r="A4100" s="200">
        <v>93120</v>
      </c>
      <c r="B4100" s="205" t="s">
        <v>230</v>
      </c>
      <c r="C4100" s="127" t="s">
        <v>4467</v>
      </c>
      <c r="D4100" s="121" t="s">
        <v>274</v>
      </c>
      <c r="E4100" s="122">
        <v>17.440000000000001</v>
      </c>
      <c r="F4100" s="123">
        <f t="shared" si="1539"/>
        <v>21.03</v>
      </c>
      <c r="G4100" s="206"/>
      <c r="H4100" s="183"/>
      <c r="I4100" s="182">
        <f t="shared" si="1540"/>
        <v>0</v>
      </c>
      <c r="J4100" s="182">
        <f t="shared" si="1541"/>
        <v>0</v>
      </c>
      <c r="K4100" s="179"/>
      <c r="L4100" s="183">
        <f t="shared" si="1542"/>
        <v>0</v>
      </c>
      <c r="M4100" s="183">
        <f t="shared" si="1542"/>
        <v>0</v>
      </c>
      <c r="N4100" s="184">
        <f t="shared" si="1543"/>
        <v>0</v>
      </c>
      <c r="O4100" s="184">
        <f t="shared" si="1544"/>
        <v>0</v>
      </c>
      <c r="P4100" s="181"/>
      <c r="Q4100" s="199"/>
      <c r="R4100" s="197" t="str">
        <f t="shared" si="1545"/>
        <v/>
      </c>
      <c r="S4100" s="197" t="str">
        <f t="shared" si="1546"/>
        <v/>
      </c>
    </row>
    <row r="4101" spans="1:19" ht="25.5" hidden="1">
      <c r="A4101" s="200">
        <v>93121</v>
      </c>
      <c r="B4101" s="205" t="s">
        <v>230</v>
      </c>
      <c r="C4101" s="127" t="s">
        <v>4468</v>
      </c>
      <c r="D4101" s="121" t="s">
        <v>274</v>
      </c>
      <c r="E4101" s="122">
        <v>18.96</v>
      </c>
      <c r="F4101" s="123">
        <f t="shared" si="1539"/>
        <v>22.86</v>
      </c>
      <c r="G4101" s="206"/>
      <c r="H4101" s="183"/>
      <c r="I4101" s="182">
        <f t="shared" si="1540"/>
        <v>0</v>
      </c>
      <c r="J4101" s="182">
        <f t="shared" si="1541"/>
        <v>0</v>
      </c>
      <c r="K4101" s="179"/>
      <c r="L4101" s="183">
        <f t="shared" si="1542"/>
        <v>0</v>
      </c>
      <c r="M4101" s="183">
        <f t="shared" si="1542"/>
        <v>0</v>
      </c>
      <c r="N4101" s="184">
        <f t="shared" si="1543"/>
        <v>0</v>
      </c>
      <c r="O4101" s="184">
        <f t="shared" si="1544"/>
        <v>0</v>
      </c>
      <c r="P4101" s="181"/>
      <c r="Q4101" s="199"/>
      <c r="R4101" s="197" t="str">
        <f t="shared" si="1545"/>
        <v/>
      </c>
      <c r="S4101" s="197" t="str">
        <f t="shared" si="1546"/>
        <v/>
      </c>
    </row>
    <row r="4102" spans="1:19" hidden="1">
      <c r="A4102" s="200" t="s">
        <v>4469</v>
      </c>
      <c r="B4102" s="205"/>
      <c r="C4102" s="127" t="s">
        <v>4470</v>
      </c>
      <c r="D4102" s="121"/>
      <c r="E4102" s="122"/>
      <c r="F4102" s="123"/>
      <c r="G4102" s="253"/>
      <c r="H4102" s="253"/>
      <c r="I4102" s="254"/>
      <c r="J4102" s="255"/>
      <c r="K4102" s="179"/>
      <c r="L4102" s="253"/>
      <c r="M4102" s="253"/>
      <c r="N4102" s="254"/>
      <c r="O4102" s="255"/>
      <c r="P4102" s="181"/>
      <c r="Q4102" s="198" t="str">
        <f>IF(OR(SUM(J4103:J4173)&gt;0,SUM(O4103:O4173)&gt;0),"xx","")</f>
        <v/>
      </c>
      <c r="R4102" s="197" t="str">
        <f t="shared" si="1545"/>
        <v/>
      </c>
      <c r="S4102" s="197" t="str">
        <f t="shared" si="1546"/>
        <v/>
      </c>
    </row>
    <row r="4103" spans="1:19" ht="25.5" hidden="1">
      <c r="A4103" s="200">
        <v>89376</v>
      </c>
      <c r="B4103" s="205" t="s">
        <v>230</v>
      </c>
      <c r="C4103" s="127" t="s">
        <v>4471</v>
      </c>
      <c r="D4103" s="121" t="s">
        <v>274</v>
      </c>
      <c r="E4103" s="122">
        <v>4.5199999999999996</v>
      </c>
      <c r="F4103" s="123">
        <f t="shared" ref="F4103:F4166" si="1547">IF(E4103=0,0,ROUND(E4103*(1+E$10)*(1-E$11),2))</f>
        <v>5.45</v>
      </c>
      <c r="G4103" s="206"/>
      <c r="H4103" s="183"/>
      <c r="I4103" s="182">
        <f t="shared" ref="I4103:I4166" si="1548">IF(ISBLANK(E4103),0,ROUND(F4103*G4103,2))</f>
        <v>0</v>
      </c>
      <c r="J4103" s="182">
        <f t="shared" ref="J4103:J4166" si="1549">IF(ISBLANK(G4103),0,ROUND(G4103*H4103,2))</f>
        <v>0</v>
      </c>
      <c r="K4103" s="179"/>
      <c r="L4103" s="183">
        <f t="shared" ref="L4103:M4166" si="1550">G4103</f>
        <v>0</v>
      </c>
      <c r="M4103" s="183">
        <f t="shared" si="1550"/>
        <v>0</v>
      </c>
      <c r="N4103" s="184">
        <f t="shared" ref="N4103:N4166" si="1551">IF(ISBLANK(E4103),0,ROUND(F4103*L4103,2))</f>
        <v>0</v>
      </c>
      <c r="O4103" s="184">
        <f t="shared" ref="O4103:O4166" si="1552">IF(ISBLANK(L4103),0,ROUND(L4103*M4103,2))</f>
        <v>0</v>
      </c>
      <c r="P4103" s="181"/>
      <c r="Q4103" s="199"/>
      <c r="R4103" s="197" t="str">
        <f t="shared" si="1545"/>
        <v/>
      </c>
      <c r="S4103" s="197" t="str">
        <f t="shared" si="1546"/>
        <v/>
      </c>
    </row>
    <row r="4104" spans="1:19" ht="25.5" hidden="1">
      <c r="A4104" s="200">
        <v>89383</v>
      </c>
      <c r="B4104" s="205" t="s">
        <v>230</v>
      </c>
      <c r="C4104" s="127" t="s">
        <v>4472</v>
      </c>
      <c r="D4104" s="121" t="s">
        <v>274</v>
      </c>
      <c r="E4104" s="122">
        <v>5.36</v>
      </c>
      <c r="F4104" s="123">
        <f t="shared" si="1547"/>
        <v>6.46</v>
      </c>
      <c r="G4104" s="206"/>
      <c r="H4104" s="183"/>
      <c r="I4104" s="182">
        <f t="shared" si="1548"/>
        <v>0</v>
      </c>
      <c r="J4104" s="182">
        <f t="shared" si="1549"/>
        <v>0</v>
      </c>
      <c r="K4104" s="179"/>
      <c r="L4104" s="183">
        <f t="shared" si="1550"/>
        <v>0</v>
      </c>
      <c r="M4104" s="183">
        <f t="shared" si="1550"/>
        <v>0</v>
      </c>
      <c r="N4104" s="184">
        <f t="shared" si="1551"/>
        <v>0</v>
      </c>
      <c r="O4104" s="184">
        <f t="shared" si="1552"/>
        <v>0</v>
      </c>
      <c r="P4104" s="181"/>
      <c r="Q4104" s="198"/>
      <c r="R4104" s="197" t="str">
        <f t="shared" si="1545"/>
        <v/>
      </c>
      <c r="S4104" s="197" t="str">
        <f t="shared" si="1546"/>
        <v/>
      </c>
    </row>
    <row r="4105" spans="1:19" ht="25.5" hidden="1">
      <c r="A4105" s="200">
        <v>89391</v>
      </c>
      <c r="B4105" s="205" t="s">
        <v>230</v>
      </c>
      <c r="C4105" s="127" t="s">
        <v>4473</v>
      </c>
      <c r="D4105" s="121" t="s">
        <v>274</v>
      </c>
      <c r="E4105" s="122">
        <v>7.01</v>
      </c>
      <c r="F4105" s="123">
        <f t="shared" si="1547"/>
        <v>8.4499999999999993</v>
      </c>
      <c r="G4105" s="206"/>
      <c r="H4105" s="183"/>
      <c r="I4105" s="182">
        <f t="shared" si="1548"/>
        <v>0</v>
      </c>
      <c r="J4105" s="182">
        <f t="shared" si="1549"/>
        <v>0</v>
      </c>
      <c r="K4105" s="179"/>
      <c r="L4105" s="183">
        <f t="shared" si="1550"/>
        <v>0</v>
      </c>
      <c r="M4105" s="183">
        <f t="shared" si="1550"/>
        <v>0</v>
      </c>
      <c r="N4105" s="184">
        <f t="shared" si="1551"/>
        <v>0</v>
      </c>
      <c r="O4105" s="184">
        <f t="shared" si="1552"/>
        <v>0</v>
      </c>
      <c r="P4105" s="181"/>
      <c r="Q4105" s="198"/>
      <c r="R4105" s="197" t="str">
        <f t="shared" si="1545"/>
        <v/>
      </c>
      <c r="S4105" s="197" t="str">
        <f t="shared" si="1546"/>
        <v/>
      </c>
    </row>
    <row r="4106" spans="1:19" ht="25.5" hidden="1">
      <c r="A4106" s="200">
        <v>89359</v>
      </c>
      <c r="B4106" s="205" t="s">
        <v>230</v>
      </c>
      <c r="C4106" s="127" t="s">
        <v>4474</v>
      </c>
      <c r="D4106" s="121" t="s">
        <v>274</v>
      </c>
      <c r="E4106" s="122">
        <v>6.31</v>
      </c>
      <c r="F4106" s="123">
        <f t="shared" si="1547"/>
        <v>7.61</v>
      </c>
      <c r="G4106" s="206"/>
      <c r="H4106" s="183"/>
      <c r="I4106" s="182">
        <f t="shared" si="1548"/>
        <v>0</v>
      </c>
      <c r="J4106" s="182">
        <f t="shared" si="1549"/>
        <v>0</v>
      </c>
      <c r="K4106" s="179"/>
      <c r="L4106" s="183">
        <f t="shared" si="1550"/>
        <v>0</v>
      </c>
      <c r="M4106" s="183">
        <f t="shared" si="1550"/>
        <v>0</v>
      </c>
      <c r="N4106" s="184">
        <f t="shared" si="1551"/>
        <v>0</v>
      </c>
      <c r="O4106" s="184">
        <f t="shared" si="1552"/>
        <v>0</v>
      </c>
      <c r="P4106" s="181"/>
      <c r="Q4106" s="198"/>
      <c r="R4106" s="197" t="str">
        <f t="shared" si="1545"/>
        <v/>
      </c>
      <c r="S4106" s="197" t="str">
        <f t="shared" si="1546"/>
        <v/>
      </c>
    </row>
    <row r="4107" spans="1:19" ht="25.5" hidden="1">
      <c r="A4107" s="200">
        <v>89363</v>
      </c>
      <c r="B4107" s="205" t="s">
        <v>230</v>
      </c>
      <c r="C4107" s="127" t="s">
        <v>4475</v>
      </c>
      <c r="D4107" s="121" t="s">
        <v>274</v>
      </c>
      <c r="E4107" s="122">
        <v>7.71</v>
      </c>
      <c r="F4107" s="123">
        <f t="shared" si="1547"/>
        <v>9.3000000000000007</v>
      </c>
      <c r="G4107" s="206"/>
      <c r="H4107" s="183"/>
      <c r="I4107" s="182">
        <f t="shared" si="1548"/>
        <v>0</v>
      </c>
      <c r="J4107" s="182">
        <f t="shared" si="1549"/>
        <v>0</v>
      </c>
      <c r="K4107" s="179"/>
      <c r="L4107" s="183">
        <f t="shared" si="1550"/>
        <v>0</v>
      </c>
      <c r="M4107" s="183">
        <f t="shared" si="1550"/>
        <v>0</v>
      </c>
      <c r="N4107" s="184">
        <f t="shared" si="1551"/>
        <v>0</v>
      </c>
      <c r="O4107" s="184">
        <f t="shared" si="1552"/>
        <v>0</v>
      </c>
      <c r="P4107" s="181"/>
      <c r="Q4107" s="198"/>
      <c r="R4107" s="197" t="str">
        <f t="shared" si="1545"/>
        <v/>
      </c>
      <c r="S4107" s="197" t="str">
        <f t="shared" si="1546"/>
        <v/>
      </c>
    </row>
    <row r="4108" spans="1:19" ht="25.5" hidden="1">
      <c r="A4108" s="200">
        <v>89368</v>
      </c>
      <c r="B4108" s="205" t="s">
        <v>230</v>
      </c>
      <c r="C4108" s="127" t="s">
        <v>4476</v>
      </c>
      <c r="D4108" s="121" t="s">
        <v>274</v>
      </c>
      <c r="E4108" s="122">
        <v>10.99</v>
      </c>
      <c r="F4108" s="123">
        <f t="shared" si="1547"/>
        <v>13.25</v>
      </c>
      <c r="G4108" s="206"/>
      <c r="H4108" s="183"/>
      <c r="I4108" s="182">
        <f t="shared" si="1548"/>
        <v>0</v>
      </c>
      <c r="J4108" s="182">
        <f t="shared" si="1549"/>
        <v>0</v>
      </c>
      <c r="K4108" s="179"/>
      <c r="L4108" s="183">
        <f t="shared" si="1550"/>
        <v>0</v>
      </c>
      <c r="M4108" s="183">
        <f t="shared" si="1550"/>
        <v>0</v>
      </c>
      <c r="N4108" s="184">
        <f t="shared" si="1551"/>
        <v>0</v>
      </c>
      <c r="O4108" s="184">
        <f t="shared" si="1552"/>
        <v>0</v>
      </c>
      <c r="P4108" s="181"/>
      <c r="Q4108" s="198"/>
      <c r="R4108" s="197" t="str">
        <f t="shared" si="1545"/>
        <v/>
      </c>
      <c r="S4108" s="197" t="str">
        <f t="shared" si="1546"/>
        <v/>
      </c>
    </row>
    <row r="4109" spans="1:19" ht="25.5" hidden="1">
      <c r="A4109" s="200">
        <v>89358</v>
      </c>
      <c r="B4109" s="205" t="s">
        <v>230</v>
      </c>
      <c r="C4109" s="127" t="s">
        <v>4477</v>
      </c>
      <c r="D4109" s="121" t="s">
        <v>274</v>
      </c>
      <c r="E4109" s="122">
        <v>6.08</v>
      </c>
      <c r="F4109" s="123">
        <f t="shared" si="1547"/>
        <v>7.33</v>
      </c>
      <c r="G4109" s="206"/>
      <c r="H4109" s="183"/>
      <c r="I4109" s="182">
        <f t="shared" si="1548"/>
        <v>0</v>
      </c>
      <c r="J4109" s="182">
        <f t="shared" si="1549"/>
        <v>0</v>
      </c>
      <c r="K4109" s="179"/>
      <c r="L4109" s="183">
        <f t="shared" si="1550"/>
        <v>0</v>
      </c>
      <c r="M4109" s="183">
        <f t="shared" si="1550"/>
        <v>0</v>
      </c>
      <c r="N4109" s="184">
        <f t="shared" si="1551"/>
        <v>0</v>
      </c>
      <c r="O4109" s="184">
        <f t="shared" si="1552"/>
        <v>0</v>
      </c>
      <c r="P4109" s="181"/>
      <c r="Q4109" s="198"/>
      <c r="R4109" s="197" t="str">
        <f t="shared" si="1545"/>
        <v/>
      </c>
      <c r="S4109" s="197" t="str">
        <f t="shared" si="1546"/>
        <v/>
      </c>
    </row>
    <row r="4110" spans="1:19" ht="25.5" hidden="1">
      <c r="A4110" s="200">
        <v>89362</v>
      </c>
      <c r="B4110" s="205" t="s">
        <v>230</v>
      </c>
      <c r="C4110" s="127" t="s">
        <v>4478</v>
      </c>
      <c r="D4110" s="121" t="s">
        <v>274</v>
      </c>
      <c r="E4110" s="122">
        <v>7.21</v>
      </c>
      <c r="F4110" s="123">
        <f t="shared" si="1547"/>
        <v>8.69</v>
      </c>
      <c r="G4110" s="206"/>
      <c r="H4110" s="183"/>
      <c r="I4110" s="182">
        <f t="shared" si="1548"/>
        <v>0</v>
      </c>
      <c r="J4110" s="182">
        <f t="shared" si="1549"/>
        <v>0</v>
      </c>
      <c r="K4110" s="179"/>
      <c r="L4110" s="183">
        <f t="shared" si="1550"/>
        <v>0</v>
      </c>
      <c r="M4110" s="183">
        <f t="shared" si="1550"/>
        <v>0</v>
      </c>
      <c r="N4110" s="184">
        <f t="shared" si="1551"/>
        <v>0</v>
      </c>
      <c r="O4110" s="184">
        <f t="shared" si="1552"/>
        <v>0</v>
      </c>
      <c r="P4110" s="181"/>
      <c r="Q4110" s="198"/>
      <c r="R4110" s="197" t="str">
        <f t="shared" si="1545"/>
        <v/>
      </c>
      <c r="S4110" s="197" t="str">
        <f t="shared" si="1546"/>
        <v/>
      </c>
    </row>
    <row r="4111" spans="1:19" ht="25.5" hidden="1">
      <c r="A4111" s="200">
        <v>89367</v>
      </c>
      <c r="B4111" s="205" t="s">
        <v>230</v>
      </c>
      <c r="C4111" s="127" t="s">
        <v>4479</v>
      </c>
      <c r="D4111" s="121" t="s">
        <v>274</v>
      </c>
      <c r="E4111" s="122">
        <v>9.58</v>
      </c>
      <c r="F4111" s="123">
        <f t="shared" si="1547"/>
        <v>11.55</v>
      </c>
      <c r="G4111" s="206"/>
      <c r="H4111" s="183"/>
      <c r="I4111" s="182">
        <f t="shared" si="1548"/>
        <v>0</v>
      </c>
      <c r="J4111" s="182">
        <f t="shared" si="1549"/>
        <v>0</v>
      </c>
      <c r="K4111" s="179"/>
      <c r="L4111" s="183">
        <f t="shared" si="1550"/>
        <v>0</v>
      </c>
      <c r="M4111" s="183">
        <f t="shared" si="1550"/>
        <v>0</v>
      </c>
      <c r="N4111" s="184">
        <f t="shared" si="1551"/>
        <v>0</v>
      </c>
      <c r="O4111" s="184">
        <f t="shared" si="1552"/>
        <v>0</v>
      </c>
      <c r="P4111" s="181"/>
      <c r="Q4111" s="198"/>
      <c r="R4111" s="197" t="str">
        <f t="shared" si="1545"/>
        <v/>
      </c>
      <c r="S4111" s="197" t="str">
        <f t="shared" si="1546"/>
        <v/>
      </c>
    </row>
    <row r="4112" spans="1:19" ht="25.5" hidden="1">
      <c r="A4112" s="200">
        <v>89366</v>
      </c>
      <c r="B4112" s="205" t="s">
        <v>230</v>
      </c>
      <c r="C4112" s="127" t="s">
        <v>4480</v>
      </c>
      <c r="D4112" s="121" t="s">
        <v>274</v>
      </c>
      <c r="E4112" s="122">
        <v>11.51</v>
      </c>
      <c r="F4112" s="123">
        <f t="shared" si="1547"/>
        <v>13.88</v>
      </c>
      <c r="G4112" s="206"/>
      <c r="H4112" s="183"/>
      <c r="I4112" s="182">
        <f t="shared" si="1548"/>
        <v>0</v>
      </c>
      <c r="J4112" s="182">
        <f t="shared" si="1549"/>
        <v>0</v>
      </c>
      <c r="K4112" s="179"/>
      <c r="L4112" s="183">
        <f t="shared" si="1550"/>
        <v>0</v>
      </c>
      <c r="M4112" s="183">
        <f t="shared" si="1550"/>
        <v>0</v>
      </c>
      <c r="N4112" s="184">
        <f t="shared" si="1551"/>
        <v>0</v>
      </c>
      <c r="O4112" s="184">
        <f t="shared" si="1552"/>
        <v>0</v>
      </c>
      <c r="P4112" s="181"/>
      <c r="Q4112" s="198"/>
      <c r="R4112" s="197" t="str">
        <f t="shared" si="1545"/>
        <v/>
      </c>
      <c r="S4112" s="197" t="str">
        <f t="shared" si="1546"/>
        <v/>
      </c>
    </row>
    <row r="4113" spans="1:19" ht="25.5" hidden="1">
      <c r="A4113" s="200">
        <v>90373</v>
      </c>
      <c r="B4113" s="205" t="s">
        <v>230</v>
      </c>
      <c r="C4113" s="127" t="s">
        <v>4481</v>
      </c>
      <c r="D4113" s="121" t="s">
        <v>274</v>
      </c>
      <c r="E4113" s="122">
        <v>10.76</v>
      </c>
      <c r="F4113" s="123">
        <f t="shared" si="1547"/>
        <v>12.97</v>
      </c>
      <c r="G4113" s="206"/>
      <c r="H4113" s="183"/>
      <c r="I4113" s="182">
        <f t="shared" si="1548"/>
        <v>0</v>
      </c>
      <c r="J4113" s="182">
        <f t="shared" si="1549"/>
        <v>0</v>
      </c>
      <c r="K4113" s="179"/>
      <c r="L4113" s="183">
        <f t="shared" si="1550"/>
        <v>0</v>
      </c>
      <c r="M4113" s="183">
        <f t="shared" si="1550"/>
        <v>0</v>
      </c>
      <c r="N4113" s="184">
        <f t="shared" si="1551"/>
        <v>0</v>
      </c>
      <c r="O4113" s="184">
        <f t="shared" si="1552"/>
        <v>0</v>
      </c>
      <c r="P4113" s="181"/>
      <c r="Q4113" s="198"/>
      <c r="R4113" s="197" t="str">
        <f t="shared" si="1545"/>
        <v/>
      </c>
      <c r="S4113" s="197" t="str">
        <f t="shared" si="1546"/>
        <v/>
      </c>
    </row>
    <row r="4114" spans="1:19" ht="25.5" hidden="1">
      <c r="A4114" s="200">
        <v>89360</v>
      </c>
      <c r="B4114" s="205" t="s">
        <v>230</v>
      </c>
      <c r="C4114" s="127" t="s">
        <v>4482</v>
      </c>
      <c r="D4114" s="121" t="s">
        <v>274</v>
      </c>
      <c r="E4114" s="122">
        <v>7.3</v>
      </c>
      <c r="F4114" s="123">
        <f t="shared" si="1547"/>
        <v>8.8000000000000007</v>
      </c>
      <c r="G4114" s="206"/>
      <c r="H4114" s="183"/>
      <c r="I4114" s="182">
        <f t="shared" si="1548"/>
        <v>0</v>
      </c>
      <c r="J4114" s="182">
        <f t="shared" si="1549"/>
        <v>0</v>
      </c>
      <c r="K4114" s="179"/>
      <c r="L4114" s="183">
        <f t="shared" si="1550"/>
        <v>0</v>
      </c>
      <c r="M4114" s="183">
        <f t="shared" si="1550"/>
        <v>0</v>
      </c>
      <c r="N4114" s="184">
        <f t="shared" si="1551"/>
        <v>0</v>
      </c>
      <c r="O4114" s="184">
        <f t="shared" si="1552"/>
        <v>0</v>
      </c>
      <c r="P4114" s="181"/>
      <c r="Q4114" s="198"/>
      <c r="R4114" s="197" t="str">
        <f t="shared" si="1545"/>
        <v/>
      </c>
      <c r="S4114" s="197" t="str">
        <f t="shared" si="1546"/>
        <v/>
      </c>
    </row>
    <row r="4115" spans="1:19" ht="25.5" hidden="1">
      <c r="A4115" s="200">
        <v>89364</v>
      </c>
      <c r="B4115" s="205" t="s">
        <v>230</v>
      </c>
      <c r="C4115" s="127" t="s">
        <v>4483</v>
      </c>
      <c r="D4115" s="121" t="s">
        <v>274</v>
      </c>
      <c r="E4115" s="122">
        <v>8.76</v>
      </c>
      <c r="F4115" s="123">
        <f t="shared" si="1547"/>
        <v>10.56</v>
      </c>
      <c r="G4115" s="206"/>
      <c r="H4115" s="183"/>
      <c r="I4115" s="182">
        <f t="shared" si="1548"/>
        <v>0</v>
      </c>
      <c r="J4115" s="182">
        <f t="shared" si="1549"/>
        <v>0</v>
      </c>
      <c r="K4115" s="179"/>
      <c r="L4115" s="183">
        <f t="shared" si="1550"/>
        <v>0</v>
      </c>
      <c r="M4115" s="183">
        <f t="shared" si="1550"/>
        <v>0</v>
      </c>
      <c r="N4115" s="184">
        <f t="shared" si="1551"/>
        <v>0</v>
      </c>
      <c r="O4115" s="184">
        <f t="shared" si="1552"/>
        <v>0</v>
      </c>
      <c r="P4115" s="181"/>
      <c r="Q4115" s="198"/>
      <c r="R4115" s="197" t="str">
        <f t="shared" si="1545"/>
        <v/>
      </c>
      <c r="S4115" s="197" t="str">
        <f t="shared" si="1546"/>
        <v/>
      </c>
    </row>
    <row r="4116" spans="1:19" ht="25.5" hidden="1">
      <c r="A4116" s="200">
        <v>89369</v>
      </c>
      <c r="B4116" s="205" t="s">
        <v>230</v>
      </c>
      <c r="C4116" s="127" t="s">
        <v>4484</v>
      </c>
      <c r="D4116" s="121" t="s">
        <v>274</v>
      </c>
      <c r="E4116" s="122">
        <v>12.75</v>
      </c>
      <c r="F4116" s="123">
        <f t="shared" si="1547"/>
        <v>15.37</v>
      </c>
      <c r="G4116" s="206"/>
      <c r="H4116" s="183"/>
      <c r="I4116" s="182">
        <f t="shared" si="1548"/>
        <v>0</v>
      </c>
      <c r="J4116" s="182">
        <f t="shared" si="1549"/>
        <v>0</v>
      </c>
      <c r="K4116" s="179"/>
      <c r="L4116" s="183">
        <f t="shared" si="1550"/>
        <v>0</v>
      </c>
      <c r="M4116" s="183">
        <f t="shared" si="1550"/>
        <v>0</v>
      </c>
      <c r="N4116" s="184">
        <f t="shared" si="1551"/>
        <v>0</v>
      </c>
      <c r="O4116" s="184">
        <f t="shared" si="1552"/>
        <v>0</v>
      </c>
      <c r="P4116" s="181"/>
      <c r="Q4116" s="198"/>
      <c r="R4116" s="197" t="str">
        <f t="shared" si="1545"/>
        <v/>
      </c>
      <c r="S4116" s="197" t="str">
        <f t="shared" si="1546"/>
        <v/>
      </c>
    </row>
    <row r="4117" spans="1:19" ht="25.5" hidden="1">
      <c r="A4117" s="200">
        <v>89361</v>
      </c>
      <c r="B4117" s="205" t="s">
        <v>230</v>
      </c>
      <c r="C4117" s="127" t="s">
        <v>4485</v>
      </c>
      <c r="D4117" s="121" t="s">
        <v>274</v>
      </c>
      <c r="E4117" s="122">
        <v>6.91</v>
      </c>
      <c r="F4117" s="123">
        <f t="shared" si="1547"/>
        <v>8.33</v>
      </c>
      <c r="G4117" s="206"/>
      <c r="H4117" s="183"/>
      <c r="I4117" s="182">
        <f t="shared" si="1548"/>
        <v>0</v>
      </c>
      <c r="J4117" s="182">
        <f t="shared" si="1549"/>
        <v>0</v>
      </c>
      <c r="K4117" s="179"/>
      <c r="L4117" s="183">
        <f t="shared" si="1550"/>
        <v>0</v>
      </c>
      <c r="M4117" s="183">
        <f t="shared" si="1550"/>
        <v>0</v>
      </c>
      <c r="N4117" s="184">
        <f t="shared" si="1551"/>
        <v>0</v>
      </c>
      <c r="O4117" s="184">
        <f t="shared" si="1552"/>
        <v>0</v>
      </c>
      <c r="P4117" s="181"/>
      <c r="Q4117" s="198"/>
      <c r="R4117" s="197" t="str">
        <f t="shared" si="1545"/>
        <v/>
      </c>
      <c r="S4117" s="197" t="str">
        <f t="shared" si="1546"/>
        <v/>
      </c>
    </row>
    <row r="4118" spans="1:19" ht="25.5" hidden="1">
      <c r="A4118" s="200">
        <v>89365</v>
      </c>
      <c r="B4118" s="205" t="s">
        <v>230</v>
      </c>
      <c r="C4118" s="127" t="s">
        <v>4486</v>
      </c>
      <c r="D4118" s="121" t="s">
        <v>274</v>
      </c>
      <c r="E4118" s="122">
        <v>8.2899999999999991</v>
      </c>
      <c r="F4118" s="123">
        <f t="shared" si="1547"/>
        <v>9.99</v>
      </c>
      <c r="G4118" s="206"/>
      <c r="H4118" s="183"/>
      <c r="I4118" s="182">
        <f t="shared" si="1548"/>
        <v>0</v>
      </c>
      <c r="J4118" s="182">
        <f t="shared" si="1549"/>
        <v>0</v>
      </c>
      <c r="K4118" s="179"/>
      <c r="L4118" s="183">
        <f t="shared" si="1550"/>
        <v>0</v>
      </c>
      <c r="M4118" s="183">
        <f t="shared" si="1550"/>
        <v>0</v>
      </c>
      <c r="N4118" s="184">
        <f t="shared" si="1551"/>
        <v>0</v>
      </c>
      <c r="O4118" s="184">
        <f t="shared" si="1552"/>
        <v>0</v>
      </c>
      <c r="P4118" s="181"/>
      <c r="Q4118" s="198"/>
      <c r="R4118" s="197" t="str">
        <f t="shared" si="1545"/>
        <v/>
      </c>
      <c r="S4118" s="197" t="str">
        <f t="shared" si="1546"/>
        <v/>
      </c>
    </row>
    <row r="4119" spans="1:19" ht="25.5" hidden="1">
      <c r="A4119" s="200">
        <v>89370</v>
      </c>
      <c r="B4119" s="205" t="s">
        <v>230</v>
      </c>
      <c r="C4119" s="127" t="s">
        <v>4487</v>
      </c>
      <c r="D4119" s="121" t="s">
        <v>274</v>
      </c>
      <c r="E4119" s="122">
        <v>10.7</v>
      </c>
      <c r="F4119" s="123">
        <f t="shared" si="1547"/>
        <v>12.9</v>
      </c>
      <c r="G4119" s="206"/>
      <c r="H4119" s="183"/>
      <c r="I4119" s="182">
        <f t="shared" si="1548"/>
        <v>0</v>
      </c>
      <c r="J4119" s="182">
        <f t="shared" si="1549"/>
        <v>0</v>
      </c>
      <c r="K4119" s="179"/>
      <c r="L4119" s="183">
        <f t="shared" si="1550"/>
        <v>0</v>
      </c>
      <c r="M4119" s="183">
        <f t="shared" si="1550"/>
        <v>0</v>
      </c>
      <c r="N4119" s="184">
        <f t="shared" si="1551"/>
        <v>0</v>
      </c>
      <c r="O4119" s="184">
        <f t="shared" si="1552"/>
        <v>0</v>
      </c>
      <c r="P4119" s="181"/>
      <c r="Q4119" s="198"/>
      <c r="R4119" s="197" t="str">
        <f t="shared" si="1545"/>
        <v/>
      </c>
      <c r="S4119" s="197" t="str">
        <f t="shared" si="1546"/>
        <v/>
      </c>
    </row>
    <row r="4120" spans="1:19" ht="25.5" hidden="1">
      <c r="A4120" s="200">
        <v>89377</v>
      </c>
      <c r="B4120" s="205" t="s">
        <v>230</v>
      </c>
      <c r="C4120" s="127" t="s">
        <v>4488</v>
      </c>
      <c r="D4120" s="121" t="s">
        <v>274</v>
      </c>
      <c r="E4120" s="122">
        <v>6.77</v>
      </c>
      <c r="F4120" s="123">
        <f t="shared" si="1547"/>
        <v>8.16</v>
      </c>
      <c r="G4120" s="206"/>
      <c r="H4120" s="183"/>
      <c r="I4120" s="182">
        <f t="shared" si="1548"/>
        <v>0</v>
      </c>
      <c r="J4120" s="182">
        <f t="shared" si="1549"/>
        <v>0</v>
      </c>
      <c r="K4120" s="179"/>
      <c r="L4120" s="183">
        <f t="shared" si="1550"/>
        <v>0</v>
      </c>
      <c r="M4120" s="183">
        <f t="shared" si="1550"/>
        <v>0</v>
      </c>
      <c r="N4120" s="184">
        <f t="shared" si="1551"/>
        <v>0</v>
      </c>
      <c r="O4120" s="184">
        <f t="shared" si="1552"/>
        <v>0</v>
      </c>
      <c r="P4120" s="181"/>
      <c r="Q4120" s="198"/>
      <c r="R4120" s="197" t="str">
        <f t="shared" si="1545"/>
        <v/>
      </c>
      <c r="S4120" s="197" t="str">
        <f t="shared" si="1546"/>
        <v/>
      </c>
    </row>
    <row r="4121" spans="1:19" ht="25.5" hidden="1">
      <c r="A4121" s="200">
        <v>89384</v>
      </c>
      <c r="B4121" s="205" t="s">
        <v>230</v>
      </c>
      <c r="C4121" s="127" t="s">
        <v>4489</v>
      </c>
      <c r="D4121" s="121" t="s">
        <v>274</v>
      </c>
      <c r="E4121" s="122">
        <v>9.33</v>
      </c>
      <c r="F4121" s="123">
        <f t="shared" si="1547"/>
        <v>11.25</v>
      </c>
      <c r="G4121" s="206"/>
      <c r="H4121" s="183"/>
      <c r="I4121" s="182">
        <f t="shared" si="1548"/>
        <v>0</v>
      </c>
      <c r="J4121" s="182">
        <f t="shared" si="1549"/>
        <v>0</v>
      </c>
      <c r="K4121" s="179"/>
      <c r="L4121" s="183">
        <f t="shared" si="1550"/>
        <v>0</v>
      </c>
      <c r="M4121" s="183">
        <f t="shared" si="1550"/>
        <v>0</v>
      </c>
      <c r="N4121" s="184">
        <f t="shared" si="1551"/>
        <v>0</v>
      </c>
      <c r="O4121" s="184">
        <f t="shared" si="1552"/>
        <v>0</v>
      </c>
      <c r="P4121" s="181"/>
      <c r="Q4121" s="198"/>
      <c r="R4121" s="197" t="str">
        <f t="shared" si="1545"/>
        <v/>
      </c>
      <c r="S4121" s="197" t="str">
        <f t="shared" si="1546"/>
        <v/>
      </c>
    </row>
    <row r="4122" spans="1:19" ht="25.5" hidden="1">
      <c r="A4122" s="200">
        <v>89392</v>
      </c>
      <c r="B4122" s="205" t="s">
        <v>230</v>
      </c>
      <c r="C4122" s="127" t="s">
        <v>4490</v>
      </c>
      <c r="D4122" s="121" t="s">
        <v>274</v>
      </c>
      <c r="E4122" s="122">
        <v>18</v>
      </c>
      <c r="F4122" s="123">
        <f t="shared" si="1547"/>
        <v>21.7</v>
      </c>
      <c r="G4122" s="206"/>
      <c r="H4122" s="183"/>
      <c r="I4122" s="182">
        <f t="shared" si="1548"/>
        <v>0</v>
      </c>
      <c r="J4122" s="182">
        <f t="shared" si="1549"/>
        <v>0</v>
      </c>
      <c r="K4122" s="179"/>
      <c r="L4122" s="183">
        <f t="shared" si="1550"/>
        <v>0</v>
      </c>
      <c r="M4122" s="183">
        <f t="shared" si="1550"/>
        <v>0</v>
      </c>
      <c r="N4122" s="184">
        <f t="shared" si="1551"/>
        <v>0</v>
      </c>
      <c r="O4122" s="184">
        <f t="shared" si="1552"/>
        <v>0</v>
      </c>
      <c r="P4122" s="181"/>
      <c r="Q4122" s="198"/>
      <c r="R4122" s="197" t="str">
        <f t="shared" si="1545"/>
        <v/>
      </c>
      <c r="S4122" s="197" t="str">
        <f t="shared" si="1546"/>
        <v/>
      </c>
    </row>
    <row r="4123" spans="1:19" ht="25.5" hidden="1">
      <c r="A4123" s="200">
        <v>89371</v>
      </c>
      <c r="B4123" s="205" t="s">
        <v>230</v>
      </c>
      <c r="C4123" s="127" t="s">
        <v>4491</v>
      </c>
      <c r="D4123" s="121" t="s">
        <v>274</v>
      </c>
      <c r="E4123" s="122">
        <v>4.47</v>
      </c>
      <c r="F4123" s="123">
        <f t="shared" si="1547"/>
        <v>5.39</v>
      </c>
      <c r="G4123" s="206"/>
      <c r="H4123" s="183"/>
      <c r="I4123" s="182">
        <f t="shared" si="1548"/>
        <v>0</v>
      </c>
      <c r="J4123" s="182">
        <f t="shared" si="1549"/>
        <v>0</v>
      </c>
      <c r="K4123" s="179"/>
      <c r="L4123" s="183">
        <f t="shared" si="1550"/>
        <v>0</v>
      </c>
      <c r="M4123" s="183">
        <f t="shared" si="1550"/>
        <v>0</v>
      </c>
      <c r="N4123" s="184">
        <f t="shared" si="1551"/>
        <v>0</v>
      </c>
      <c r="O4123" s="184">
        <f t="shared" si="1552"/>
        <v>0</v>
      </c>
      <c r="P4123" s="181"/>
      <c r="Q4123" s="198"/>
      <c r="R4123" s="197" t="str">
        <f t="shared" si="1545"/>
        <v/>
      </c>
      <c r="S4123" s="197" t="str">
        <f t="shared" si="1546"/>
        <v/>
      </c>
    </row>
    <row r="4124" spans="1:19" ht="25.5" hidden="1">
      <c r="A4124" s="200">
        <v>89378</v>
      </c>
      <c r="B4124" s="205" t="s">
        <v>230</v>
      </c>
      <c r="C4124" s="127" t="s">
        <v>4492</v>
      </c>
      <c r="D4124" s="121" t="s">
        <v>274</v>
      </c>
      <c r="E4124" s="122">
        <v>5.29</v>
      </c>
      <c r="F4124" s="123">
        <f t="shared" si="1547"/>
        <v>6.38</v>
      </c>
      <c r="G4124" s="206"/>
      <c r="H4124" s="183"/>
      <c r="I4124" s="182">
        <f t="shared" si="1548"/>
        <v>0</v>
      </c>
      <c r="J4124" s="182">
        <f t="shared" si="1549"/>
        <v>0</v>
      </c>
      <c r="K4124" s="179"/>
      <c r="L4124" s="183">
        <f t="shared" si="1550"/>
        <v>0</v>
      </c>
      <c r="M4124" s="183">
        <f t="shared" si="1550"/>
        <v>0</v>
      </c>
      <c r="N4124" s="184">
        <f t="shared" si="1551"/>
        <v>0</v>
      </c>
      <c r="O4124" s="184">
        <f t="shared" si="1552"/>
        <v>0</v>
      </c>
      <c r="P4124" s="181"/>
      <c r="Q4124" s="198"/>
      <c r="R4124" s="197" t="str">
        <f t="shared" si="1545"/>
        <v/>
      </c>
      <c r="S4124" s="197" t="str">
        <f t="shared" si="1546"/>
        <v/>
      </c>
    </row>
    <row r="4125" spans="1:19" ht="25.5" hidden="1">
      <c r="A4125" s="200">
        <v>89386</v>
      </c>
      <c r="B4125" s="205" t="s">
        <v>230</v>
      </c>
      <c r="C4125" s="127" t="s">
        <v>4493</v>
      </c>
      <c r="D4125" s="121" t="s">
        <v>274</v>
      </c>
      <c r="E4125" s="122">
        <v>7.08</v>
      </c>
      <c r="F4125" s="123">
        <f t="shared" si="1547"/>
        <v>8.5399999999999991</v>
      </c>
      <c r="G4125" s="206"/>
      <c r="H4125" s="183"/>
      <c r="I4125" s="182">
        <f t="shared" si="1548"/>
        <v>0</v>
      </c>
      <c r="J4125" s="182">
        <f t="shared" si="1549"/>
        <v>0</v>
      </c>
      <c r="K4125" s="179"/>
      <c r="L4125" s="183">
        <f t="shared" si="1550"/>
        <v>0</v>
      </c>
      <c r="M4125" s="183">
        <f t="shared" si="1550"/>
        <v>0</v>
      </c>
      <c r="N4125" s="184">
        <f t="shared" si="1551"/>
        <v>0</v>
      </c>
      <c r="O4125" s="184">
        <f t="shared" si="1552"/>
        <v>0</v>
      </c>
      <c r="P4125" s="181"/>
      <c r="Q4125" s="198"/>
      <c r="R4125" s="197" t="str">
        <f t="shared" si="1545"/>
        <v/>
      </c>
      <c r="S4125" s="197" t="str">
        <f t="shared" si="1546"/>
        <v/>
      </c>
    </row>
    <row r="4126" spans="1:19" ht="25.5" hidden="1">
      <c r="A4126" s="200">
        <v>89372</v>
      </c>
      <c r="B4126" s="205" t="s">
        <v>230</v>
      </c>
      <c r="C4126" s="127" t="s">
        <v>4494</v>
      </c>
      <c r="D4126" s="121" t="s">
        <v>274</v>
      </c>
      <c r="E4126" s="122">
        <v>9.14</v>
      </c>
      <c r="F4126" s="123">
        <f t="shared" si="1547"/>
        <v>11.02</v>
      </c>
      <c r="G4126" s="206"/>
      <c r="H4126" s="183"/>
      <c r="I4126" s="182">
        <f t="shared" si="1548"/>
        <v>0</v>
      </c>
      <c r="J4126" s="182">
        <f t="shared" si="1549"/>
        <v>0</v>
      </c>
      <c r="K4126" s="179"/>
      <c r="L4126" s="183">
        <f t="shared" si="1550"/>
        <v>0</v>
      </c>
      <c r="M4126" s="183">
        <f t="shared" si="1550"/>
        <v>0</v>
      </c>
      <c r="N4126" s="184">
        <f t="shared" si="1551"/>
        <v>0</v>
      </c>
      <c r="O4126" s="184">
        <f t="shared" si="1552"/>
        <v>0</v>
      </c>
      <c r="P4126" s="181"/>
      <c r="Q4126" s="198"/>
      <c r="R4126" s="197" t="str">
        <f t="shared" si="1545"/>
        <v/>
      </c>
      <c r="S4126" s="197" t="str">
        <f t="shared" si="1546"/>
        <v/>
      </c>
    </row>
    <row r="4127" spans="1:19" ht="25.5" hidden="1">
      <c r="A4127" s="200">
        <v>89379</v>
      </c>
      <c r="B4127" s="205" t="s">
        <v>230</v>
      </c>
      <c r="C4127" s="127" t="s">
        <v>4495</v>
      </c>
      <c r="D4127" s="121" t="s">
        <v>274</v>
      </c>
      <c r="E4127" s="122">
        <v>11.52</v>
      </c>
      <c r="F4127" s="123">
        <f t="shared" si="1547"/>
        <v>13.89</v>
      </c>
      <c r="G4127" s="206"/>
      <c r="H4127" s="183"/>
      <c r="I4127" s="182">
        <f t="shared" si="1548"/>
        <v>0</v>
      </c>
      <c r="J4127" s="182">
        <f t="shared" si="1549"/>
        <v>0</v>
      </c>
      <c r="K4127" s="179"/>
      <c r="L4127" s="183">
        <f t="shared" si="1550"/>
        <v>0</v>
      </c>
      <c r="M4127" s="183">
        <f t="shared" si="1550"/>
        <v>0</v>
      </c>
      <c r="N4127" s="184">
        <f t="shared" si="1551"/>
        <v>0</v>
      </c>
      <c r="O4127" s="184">
        <f t="shared" si="1552"/>
        <v>0</v>
      </c>
      <c r="P4127" s="181"/>
      <c r="Q4127" s="198"/>
      <c r="R4127" s="197" t="str">
        <f t="shared" si="1545"/>
        <v/>
      </c>
      <c r="S4127" s="197" t="str">
        <f t="shared" si="1546"/>
        <v/>
      </c>
    </row>
    <row r="4128" spans="1:19" ht="25.5" hidden="1">
      <c r="A4128" s="200">
        <v>89387</v>
      </c>
      <c r="B4128" s="205" t="s">
        <v>230</v>
      </c>
      <c r="C4128" s="127" t="s">
        <v>4496</v>
      </c>
      <c r="D4128" s="121" t="s">
        <v>274</v>
      </c>
      <c r="E4128" s="122">
        <v>21.92</v>
      </c>
      <c r="F4128" s="123">
        <f t="shared" si="1547"/>
        <v>26.43</v>
      </c>
      <c r="G4128" s="206"/>
      <c r="H4128" s="183"/>
      <c r="I4128" s="182">
        <f t="shared" si="1548"/>
        <v>0</v>
      </c>
      <c r="J4128" s="182">
        <f t="shared" si="1549"/>
        <v>0</v>
      </c>
      <c r="K4128" s="179"/>
      <c r="L4128" s="183">
        <f t="shared" si="1550"/>
        <v>0</v>
      </c>
      <c r="M4128" s="183">
        <f t="shared" si="1550"/>
        <v>0</v>
      </c>
      <c r="N4128" s="184">
        <f t="shared" si="1551"/>
        <v>0</v>
      </c>
      <c r="O4128" s="184">
        <f t="shared" si="1552"/>
        <v>0</v>
      </c>
      <c r="P4128" s="181"/>
      <c r="Q4128" s="198"/>
      <c r="R4128" s="197" t="str">
        <f t="shared" si="1545"/>
        <v/>
      </c>
      <c r="S4128" s="197" t="str">
        <f t="shared" si="1546"/>
        <v/>
      </c>
    </row>
    <row r="4129" spans="1:19" ht="25.5" hidden="1">
      <c r="A4129" s="200">
        <v>89979</v>
      </c>
      <c r="B4129" s="205" t="s">
        <v>230</v>
      </c>
      <c r="C4129" s="127" t="s">
        <v>4497</v>
      </c>
      <c r="D4129" s="121" t="s">
        <v>274</v>
      </c>
      <c r="E4129" s="122">
        <v>17.920000000000002</v>
      </c>
      <c r="F4129" s="123">
        <f t="shared" si="1547"/>
        <v>21.6</v>
      </c>
      <c r="G4129" s="206"/>
      <c r="H4129" s="183"/>
      <c r="I4129" s="182">
        <f t="shared" si="1548"/>
        <v>0</v>
      </c>
      <c r="J4129" s="182">
        <f t="shared" si="1549"/>
        <v>0</v>
      </c>
      <c r="K4129" s="179"/>
      <c r="L4129" s="183">
        <f t="shared" si="1550"/>
        <v>0</v>
      </c>
      <c r="M4129" s="183">
        <f t="shared" si="1550"/>
        <v>0</v>
      </c>
      <c r="N4129" s="184">
        <f t="shared" si="1551"/>
        <v>0</v>
      </c>
      <c r="O4129" s="184">
        <f t="shared" si="1552"/>
        <v>0</v>
      </c>
      <c r="P4129" s="181"/>
      <c r="Q4129" s="198"/>
      <c r="R4129" s="197" t="str">
        <f t="shared" si="1545"/>
        <v/>
      </c>
      <c r="S4129" s="197" t="str">
        <f t="shared" si="1546"/>
        <v/>
      </c>
    </row>
    <row r="4130" spans="1:19" ht="25.5" hidden="1">
      <c r="A4130" s="200">
        <v>89373</v>
      </c>
      <c r="B4130" s="205" t="s">
        <v>230</v>
      </c>
      <c r="C4130" s="127" t="s">
        <v>4498</v>
      </c>
      <c r="D4130" s="121" t="s">
        <v>274</v>
      </c>
      <c r="E4130" s="122">
        <v>4.8899999999999997</v>
      </c>
      <c r="F4130" s="123">
        <f t="shared" si="1547"/>
        <v>5.9</v>
      </c>
      <c r="G4130" s="206"/>
      <c r="H4130" s="183"/>
      <c r="I4130" s="182">
        <f t="shared" si="1548"/>
        <v>0</v>
      </c>
      <c r="J4130" s="182">
        <f t="shared" si="1549"/>
        <v>0</v>
      </c>
      <c r="K4130" s="179"/>
      <c r="L4130" s="183">
        <f t="shared" si="1550"/>
        <v>0</v>
      </c>
      <c r="M4130" s="183">
        <f t="shared" si="1550"/>
        <v>0</v>
      </c>
      <c r="N4130" s="184">
        <f t="shared" si="1551"/>
        <v>0</v>
      </c>
      <c r="O4130" s="184">
        <f t="shared" si="1552"/>
        <v>0</v>
      </c>
      <c r="P4130" s="181"/>
      <c r="Q4130" s="198"/>
      <c r="R4130" s="197" t="str">
        <f t="shared" si="1545"/>
        <v/>
      </c>
      <c r="S4130" s="197" t="str">
        <f t="shared" si="1546"/>
        <v/>
      </c>
    </row>
    <row r="4131" spans="1:19" ht="25.5" hidden="1">
      <c r="A4131" s="200">
        <v>89380</v>
      </c>
      <c r="B4131" s="205" t="s">
        <v>230</v>
      </c>
      <c r="C4131" s="127" t="s">
        <v>4499</v>
      </c>
      <c r="D4131" s="121" t="s">
        <v>274</v>
      </c>
      <c r="E4131" s="122">
        <v>7.21</v>
      </c>
      <c r="F4131" s="123">
        <f t="shared" si="1547"/>
        <v>8.69</v>
      </c>
      <c r="G4131" s="206"/>
      <c r="H4131" s="183"/>
      <c r="I4131" s="182">
        <f t="shared" si="1548"/>
        <v>0</v>
      </c>
      <c r="J4131" s="182">
        <f t="shared" si="1549"/>
        <v>0</v>
      </c>
      <c r="K4131" s="179"/>
      <c r="L4131" s="183">
        <f t="shared" si="1550"/>
        <v>0</v>
      </c>
      <c r="M4131" s="183">
        <f t="shared" si="1550"/>
        <v>0</v>
      </c>
      <c r="N4131" s="184">
        <f t="shared" si="1551"/>
        <v>0</v>
      </c>
      <c r="O4131" s="184">
        <f t="shared" si="1552"/>
        <v>0</v>
      </c>
      <c r="P4131" s="181"/>
      <c r="Q4131" s="198"/>
      <c r="R4131" s="197" t="str">
        <f t="shared" si="1545"/>
        <v/>
      </c>
      <c r="S4131" s="197" t="str">
        <f t="shared" si="1546"/>
        <v/>
      </c>
    </row>
    <row r="4132" spans="1:19" ht="25.5" hidden="1">
      <c r="A4132" s="200">
        <v>89388</v>
      </c>
      <c r="B4132" s="205" t="s">
        <v>230</v>
      </c>
      <c r="C4132" s="127" t="s">
        <v>4500</v>
      </c>
      <c r="D4132" s="121" t="s">
        <v>274</v>
      </c>
      <c r="E4132" s="122">
        <v>8.76</v>
      </c>
      <c r="F4132" s="123">
        <f t="shared" si="1547"/>
        <v>10.56</v>
      </c>
      <c r="G4132" s="206"/>
      <c r="H4132" s="183"/>
      <c r="I4132" s="182">
        <f t="shared" si="1548"/>
        <v>0</v>
      </c>
      <c r="J4132" s="182">
        <f t="shared" si="1549"/>
        <v>0</v>
      </c>
      <c r="K4132" s="179"/>
      <c r="L4132" s="183">
        <f t="shared" si="1550"/>
        <v>0</v>
      </c>
      <c r="M4132" s="183">
        <f t="shared" si="1550"/>
        <v>0</v>
      </c>
      <c r="N4132" s="184">
        <f t="shared" si="1551"/>
        <v>0</v>
      </c>
      <c r="O4132" s="184">
        <f t="shared" si="1552"/>
        <v>0</v>
      </c>
      <c r="P4132" s="181"/>
      <c r="Q4132" s="198"/>
      <c r="R4132" s="197" t="str">
        <f t="shared" si="1545"/>
        <v/>
      </c>
      <c r="S4132" s="197" t="str">
        <f t="shared" si="1546"/>
        <v/>
      </c>
    </row>
    <row r="4133" spans="1:19" ht="25.5" hidden="1">
      <c r="A4133" s="200">
        <v>89374</v>
      </c>
      <c r="B4133" s="205" t="s">
        <v>230</v>
      </c>
      <c r="C4133" s="127" t="s">
        <v>4501</v>
      </c>
      <c r="D4133" s="121" t="s">
        <v>274</v>
      </c>
      <c r="E4133" s="122">
        <v>7.42</v>
      </c>
      <c r="F4133" s="123">
        <f t="shared" si="1547"/>
        <v>8.9499999999999993</v>
      </c>
      <c r="G4133" s="206"/>
      <c r="H4133" s="183"/>
      <c r="I4133" s="182">
        <f t="shared" si="1548"/>
        <v>0</v>
      </c>
      <c r="J4133" s="182">
        <f t="shared" si="1549"/>
        <v>0</v>
      </c>
      <c r="K4133" s="179"/>
      <c r="L4133" s="183">
        <f t="shared" si="1550"/>
        <v>0</v>
      </c>
      <c r="M4133" s="183">
        <f t="shared" si="1550"/>
        <v>0</v>
      </c>
      <c r="N4133" s="184">
        <f t="shared" si="1551"/>
        <v>0</v>
      </c>
      <c r="O4133" s="184">
        <f t="shared" si="1552"/>
        <v>0</v>
      </c>
      <c r="P4133" s="181"/>
      <c r="Q4133" s="198"/>
      <c r="R4133" s="197" t="str">
        <f t="shared" si="1545"/>
        <v/>
      </c>
      <c r="S4133" s="197" t="str">
        <f t="shared" si="1546"/>
        <v/>
      </c>
    </row>
    <row r="4134" spans="1:19" ht="25.5" hidden="1">
      <c r="A4134" s="200">
        <v>89381</v>
      </c>
      <c r="B4134" s="205" t="s">
        <v>230</v>
      </c>
      <c r="C4134" s="127" t="s">
        <v>4502</v>
      </c>
      <c r="D4134" s="121" t="s">
        <v>274</v>
      </c>
      <c r="E4134" s="122">
        <v>9.23</v>
      </c>
      <c r="F4134" s="123">
        <f t="shared" si="1547"/>
        <v>11.13</v>
      </c>
      <c r="G4134" s="206"/>
      <c r="H4134" s="183"/>
      <c r="I4134" s="182">
        <f t="shared" si="1548"/>
        <v>0</v>
      </c>
      <c r="J4134" s="182">
        <f t="shared" si="1549"/>
        <v>0</v>
      </c>
      <c r="K4134" s="179"/>
      <c r="L4134" s="183">
        <f t="shared" si="1550"/>
        <v>0</v>
      </c>
      <c r="M4134" s="183">
        <f t="shared" si="1550"/>
        <v>0</v>
      </c>
      <c r="N4134" s="184">
        <f t="shared" si="1551"/>
        <v>0</v>
      </c>
      <c r="O4134" s="184">
        <f t="shared" si="1552"/>
        <v>0</v>
      </c>
      <c r="P4134" s="181"/>
      <c r="Q4134" s="198"/>
      <c r="R4134" s="197" t="str">
        <f t="shared" si="1545"/>
        <v/>
      </c>
      <c r="S4134" s="197" t="str">
        <f t="shared" si="1546"/>
        <v/>
      </c>
    </row>
    <row r="4135" spans="1:19" ht="25.5" hidden="1">
      <c r="A4135" s="200">
        <v>89385</v>
      </c>
      <c r="B4135" s="205" t="s">
        <v>230</v>
      </c>
      <c r="C4135" s="127" t="s">
        <v>4503</v>
      </c>
      <c r="D4135" s="121" t="s">
        <v>274</v>
      </c>
      <c r="E4135" s="122">
        <v>5.85</v>
      </c>
      <c r="F4135" s="123">
        <f t="shared" si="1547"/>
        <v>7.05</v>
      </c>
      <c r="G4135" s="206"/>
      <c r="H4135" s="183"/>
      <c r="I4135" s="182">
        <f t="shared" si="1548"/>
        <v>0</v>
      </c>
      <c r="J4135" s="182">
        <f t="shared" si="1549"/>
        <v>0</v>
      </c>
      <c r="K4135" s="179"/>
      <c r="L4135" s="183">
        <f t="shared" si="1550"/>
        <v>0</v>
      </c>
      <c r="M4135" s="183">
        <f t="shared" si="1550"/>
        <v>0</v>
      </c>
      <c r="N4135" s="184">
        <f t="shared" si="1551"/>
        <v>0</v>
      </c>
      <c r="O4135" s="184">
        <f t="shared" si="1552"/>
        <v>0</v>
      </c>
      <c r="P4135" s="181"/>
      <c r="Q4135" s="198"/>
      <c r="R4135" s="197" t="str">
        <f t="shared" si="1545"/>
        <v/>
      </c>
      <c r="S4135" s="197" t="str">
        <f t="shared" si="1546"/>
        <v/>
      </c>
    </row>
    <row r="4136" spans="1:19" ht="25.5" hidden="1">
      <c r="A4136" s="200">
        <v>89389</v>
      </c>
      <c r="B4136" s="205" t="s">
        <v>230</v>
      </c>
      <c r="C4136" s="127" t="s">
        <v>4504</v>
      </c>
      <c r="D4136" s="121" t="s">
        <v>274</v>
      </c>
      <c r="E4136" s="122">
        <v>9.33</v>
      </c>
      <c r="F4136" s="123">
        <f t="shared" si="1547"/>
        <v>11.25</v>
      </c>
      <c r="G4136" s="206"/>
      <c r="H4136" s="183"/>
      <c r="I4136" s="182">
        <f t="shared" si="1548"/>
        <v>0</v>
      </c>
      <c r="J4136" s="182">
        <f t="shared" si="1549"/>
        <v>0</v>
      </c>
      <c r="K4136" s="179"/>
      <c r="L4136" s="183">
        <f t="shared" si="1550"/>
        <v>0</v>
      </c>
      <c r="M4136" s="183">
        <f t="shared" si="1550"/>
        <v>0</v>
      </c>
      <c r="N4136" s="184">
        <f t="shared" si="1551"/>
        <v>0</v>
      </c>
      <c r="O4136" s="184">
        <f t="shared" si="1552"/>
        <v>0</v>
      </c>
      <c r="P4136" s="181"/>
      <c r="Q4136" s="198"/>
      <c r="R4136" s="197" t="str">
        <f t="shared" si="1545"/>
        <v/>
      </c>
      <c r="S4136" s="197" t="str">
        <f t="shared" si="1546"/>
        <v/>
      </c>
    </row>
    <row r="4137" spans="1:19" ht="25.5" hidden="1">
      <c r="A4137" s="200">
        <v>89375</v>
      </c>
      <c r="B4137" s="205" t="s">
        <v>230</v>
      </c>
      <c r="C4137" s="127" t="s">
        <v>4505</v>
      </c>
      <c r="D4137" s="121" t="s">
        <v>274</v>
      </c>
      <c r="E4137" s="122">
        <v>8.9499999999999993</v>
      </c>
      <c r="F4137" s="123">
        <f t="shared" si="1547"/>
        <v>10.79</v>
      </c>
      <c r="G4137" s="206"/>
      <c r="H4137" s="183"/>
      <c r="I4137" s="182">
        <f t="shared" si="1548"/>
        <v>0</v>
      </c>
      <c r="J4137" s="182">
        <f t="shared" si="1549"/>
        <v>0</v>
      </c>
      <c r="K4137" s="179"/>
      <c r="L4137" s="183">
        <f t="shared" si="1550"/>
        <v>0</v>
      </c>
      <c r="M4137" s="183">
        <f t="shared" si="1550"/>
        <v>0</v>
      </c>
      <c r="N4137" s="184">
        <f t="shared" si="1551"/>
        <v>0</v>
      </c>
      <c r="O4137" s="184">
        <f t="shared" si="1552"/>
        <v>0</v>
      </c>
      <c r="P4137" s="181"/>
      <c r="Q4137" s="198"/>
      <c r="R4137" s="197" t="str">
        <f t="shared" si="1545"/>
        <v/>
      </c>
      <c r="S4137" s="197" t="str">
        <f t="shared" si="1546"/>
        <v/>
      </c>
    </row>
    <row r="4138" spans="1:19" ht="25.5" hidden="1">
      <c r="A4138" s="200">
        <v>89382</v>
      </c>
      <c r="B4138" s="205" t="s">
        <v>230</v>
      </c>
      <c r="C4138" s="127" t="s">
        <v>4506</v>
      </c>
      <c r="D4138" s="121" t="s">
        <v>274</v>
      </c>
      <c r="E4138" s="122">
        <v>10.65</v>
      </c>
      <c r="F4138" s="123">
        <f t="shared" si="1547"/>
        <v>12.84</v>
      </c>
      <c r="G4138" s="206"/>
      <c r="H4138" s="183"/>
      <c r="I4138" s="182">
        <f t="shared" si="1548"/>
        <v>0</v>
      </c>
      <c r="J4138" s="182">
        <f t="shared" si="1549"/>
        <v>0</v>
      </c>
      <c r="K4138" s="179"/>
      <c r="L4138" s="183">
        <f t="shared" si="1550"/>
        <v>0</v>
      </c>
      <c r="M4138" s="183">
        <f t="shared" si="1550"/>
        <v>0</v>
      </c>
      <c r="N4138" s="184">
        <f t="shared" si="1551"/>
        <v>0</v>
      </c>
      <c r="O4138" s="184">
        <f t="shared" si="1552"/>
        <v>0</v>
      </c>
      <c r="P4138" s="181"/>
      <c r="Q4138" s="198"/>
      <c r="R4138" s="197" t="str">
        <f t="shared" si="1545"/>
        <v/>
      </c>
      <c r="S4138" s="197" t="str">
        <f t="shared" si="1546"/>
        <v/>
      </c>
    </row>
    <row r="4139" spans="1:19" ht="25.5" hidden="1">
      <c r="A4139" s="200">
        <v>89390</v>
      </c>
      <c r="B4139" s="205" t="s">
        <v>230</v>
      </c>
      <c r="C4139" s="127" t="s">
        <v>4507</v>
      </c>
      <c r="D4139" s="121" t="s">
        <v>274</v>
      </c>
      <c r="E4139" s="122">
        <v>15.45</v>
      </c>
      <c r="F4139" s="123">
        <f t="shared" si="1547"/>
        <v>18.63</v>
      </c>
      <c r="G4139" s="206"/>
      <c r="H4139" s="183"/>
      <c r="I4139" s="182">
        <f t="shared" si="1548"/>
        <v>0</v>
      </c>
      <c r="J4139" s="182">
        <f t="shared" si="1549"/>
        <v>0</v>
      </c>
      <c r="K4139" s="179"/>
      <c r="L4139" s="183">
        <f t="shared" si="1550"/>
        <v>0</v>
      </c>
      <c r="M4139" s="183">
        <f t="shared" si="1550"/>
        <v>0</v>
      </c>
      <c r="N4139" s="184">
        <f t="shared" si="1551"/>
        <v>0</v>
      </c>
      <c r="O4139" s="184">
        <f t="shared" si="1552"/>
        <v>0</v>
      </c>
      <c r="P4139" s="181"/>
      <c r="Q4139" s="198"/>
      <c r="R4139" s="197" t="str">
        <f t="shared" si="1545"/>
        <v/>
      </c>
      <c r="S4139" s="197" t="str">
        <f t="shared" si="1546"/>
        <v/>
      </c>
    </row>
    <row r="4140" spans="1:19" ht="25.5" hidden="1">
      <c r="A4140" s="200">
        <v>89397</v>
      </c>
      <c r="B4140" s="205" t="s">
        <v>230</v>
      </c>
      <c r="C4140" s="127" t="s">
        <v>4508</v>
      </c>
      <c r="D4140" s="121" t="s">
        <v>274</v>
      </c>
      <c r="E4140" s="122">
        <v>11.3</v>
      </c>
      <c r="F4140" s="123">
        <f t="shared" si="1547"/>
        <v>13.62</v>
      </c>
      <c r="G4140" s="206"/>
      <c r="H4140" s="183"/>
      <c r="I4140" s="182">
        <f t="shared" si="1548"/>
        <v>0</v>
      </c>
      <c r="J4140" s="182">
        <f t="shared" si="1549"/>
        <v>0</v>
      </c>
      <c r="K4140" s="179"/>
      <c r="L4140" s="183">
        <f t="shared" si="1550"/>
        <v>0</v>
      </c>
      <c r="M4140" s="183">
        <f t="shared" si="1550"/>
        <v>0</v>
      </c>
      <c r="N4140" s="184">
        <f t="shared" si="1551"/>
        <v>0</v>
      </c>
      <c r="O4140" s="184">
        <f t="shared" si="1552"/>
        <v>0</v>
      </c>
      <c r="P4140" s="181"/>
      <c r="Q4140" s="198"/>
      <c r="R4140" s="197" t="str">
        <f t="shared" si="1545"/>
        <v/>
      </c>
      <c r="S4140" s="197" t="str">
        <f t="shared" si="1546"/>
        <v/>
      </c>
    </row>
    <row r="4141" spans="1:19" ht="25.5" hidden="1">
      <c r="A4141" s="200">
        <v>89400</v>
      </c>
      <c r="B4141" s="205" t="s">
        <v>230</v>
      </c>
      <c r="C4141" s="127" t="s">
        <v>4509</v>
      </c>
      <c r="D4141" s="121" t="s">
        <v>274</v>
      </c>
      <c r="E4141" s="122">
        <v>15.14</v>
      </c>
      <c r="F4141" s="123">
        <f t="shared" si="1547"/>
        <v>18.25</v>
      </c>
      <c r="G4141" s="206"/>
      <c r="H4141" s="183"/>
      <c r="I4141" s="182">
        <f t="shared" si="1548"/>
        <v>0</v>
      </c>
      <c r="J4141" s="182">
        <f t="shared" si="1549"/>
        <v>0</v>
      </c>
      <c r="K4141" s="179"/>
      <c r="L4141" s="183">
        <f t="shared" si="1550"/>
        <v>0</v>
      </c>
      <c r="M4141" s="183">
        <f t="shared" si="1550"/>
        <v>0</v>
      </c>
      <c r="N4141" s="184">
        <f t="shared" si="1551"/>
        <v>0</v>
      </c>
      <c r="O4141" s="184">
        <f t="shared" si="1552"/>
        <v>0</v>
      </c>
      <c r="P4141" s="181"/>
      <c r="Q4141" s="198"/>
      <c r="R4141" s="197" t="str">
        <f t="shared" si="1545"/>
        <v/>
      </c>
      <c r="S4141" s="197" t="str">
        <f t="shared" si="1546"/>
        <v/>
      </c>
    </row>
    <row r="4142" spans="1:19" ht="25.5" hidden="1">
      <c r="A4142" s="200">
        <v>89393</v>
      </c>
      <c r="B4142" s="205" t="s">
        <v>230</v>
      </c>
      <c r="C4142" s="127" t="s">
        <v>4510</v>
      </c>
      <c r="D4142" s="121" t="s">
        <v>274</v>
      </c>
      <c r="E4142" s="122">
        <v>8.4</v>
      </c>
      <c r="F4142" s="123">
        <f t="shared" si="1547"/>
        <v>10.130000000000001</v>
      </c>
      <c r="G4142" s="206"/>
      <c r="H4142" s="183"/>
      <c r="I4142" s="182">
        <f t="shared" si="1548"/>
        <v>0</v>
      </c>
      <c r="J4142" s="182">
        <f t="shared" si="1549"/>
        <v>0</v>
      </c>
      <c r="K4142" s="179"/>
      <c r="L4142" s="183">
        <f t="shared" si="1550"/>
        <v>0</v>
      </c>
      <c r="M4142" s="183">
        <f t="shared" si="1550"/>
        <v>0</v>
      </c>
      <c r="N4142" s="184">
        <f t="shared" si="1551"/>
        <v>0</v>
      </c>
      <c r="O4142" s="184">
        <f t="shared" si="1552"/>
        <v>0</v>
      </c>
      <c r="P4142" s="181"/>
      <c r="Q4142" s="198"/>
      <c r="R4142" s="197" t="str">
        <f t="shared" si="1545"/>
        <v/>
      </c>
      <c r="S4142" s="197" t="str">
        <f t="shared" si="1546"/>
        <v/>
      </c>
    </row>
    <row r="4143" spans="1:19" ht="25.5" hidden="1">
      <c r="A4143" s="200">
        <v>89395</v>
      </c>
      <c r="B4143" s="205" t="s">
        <v>230</v>
      </c>
      <c r="C4143" s="127" t="s">
        <v>4511</v>
      </c>
      <c r="D4143" s="121" t="s">
        <v>274</v>
      </c>
      <c r="E4143" s="122">
        <v>9.9700000000000006</v>
      </c>
      <c r="F4143" s="123">
        <f t="shared" si="1547"/>
        <v>12.02</v>
      </c>
      <c r="G4143" s="206"/>
      <c r="H4143" s="183"/>
      <c r="I4143" s="182">
        <f t="shared" si="1548"/>
        <v>0</v>
      </c>
      <c r="J4143" s="182">
        <f t="shared" si="1549"/>
        <v>0</v>
      </c>
      <c r="K4143" s="179"/>
      <c r="L4143" s="183">
        <f t="shared" si="1550"/>
        <v>0</v>
      </c>
      <c r="M4143" s="183">
        <f t="shared" si="1550"/>
        <v>0</v>
      </c>
      <c r="N4143" s="184">
        <f t="shared" si="1551"/>
        <v>0</v>
      </c>
      <c r="O4143" s="184">
        <f t="shared" si="1552"/>
        <v>0</v>
      </c>
      <c r="P4143" s="181"/>
      <c r="Q4143" s="198"/>
      <c r="R4143" s="197" t="str">
        <f t="shared" si="1545"/>
        <v/>
      </c>
      <c r="S4143" s="197" t="str">
        <f t="shared" si="1546"/>
        <v/>
      </c>
    </row>
    <row r="4144" spans="1:19" ht="25.5" hidden="1">
      <c r="A4144" s="200">
        <v>89398</v>
      </c>
      <c r="B4144" s="205" t="s">
        <v>230</v>
      </c>
      <c r="C4144" s="127" t="s">
        <v>4512</v>
      </c>
      <c r="D4144" s="121" t="s">
        <v>274</v>
      </c>
      <c r="E4144" s="122">
        <v>13.82</v>
      </c>
      <c r="F4144" s="123">
        <f t="shared" si="1547"/>
        <v>16.66</v>
      </c>
      <c r="G4144" s="206"/>
      <c r="H4144" s="183"/>
      <c r="I4144" s="182">
        <f t="shared" si="1548"/>
        <v>0</v>
      </c>
      <c r="J4144" s="182">
        <f t="shared" si="1549"/>
        <v>0</v>
      </c>
      <c r="K4144" s="179"/>
      <c r="L4144" s="183">
        <f t="shared" si="1550"/>
        <v>0</v>
      </c>
      <c r="M4144" s="183">
        <f t="shared" si="1550"/>
        <v>0</v>
      </c>
      <c r="N4144" s="184">
        <f t="shared" si="1551"/>
        <v>0</v>
      </c>
      <c r="O4144" s="184">
        <f t="shared" si="1552"/>
        <v>0</v>
      </c>
      <c r="P4144" s="181"/>
      <c r="Q4144" s="198"/>
      <c r="R4144" s="197" t="str">
        <f t="shared" si="1545"/>
        <v/>
      </c>
      <c r="S4144" s="197" t="str">
        <f t="shared" si="1546"/>
        <v/>
      </c>
    </row>
    <row r="4145" spans="1:19" ht="25.5" hidden="1">
      <c r="A4145" s="200">
        <v>89394</v>
      </c>
      <c r="B4145" s="205" t="s">
        <v>230</v>
      </c>
      <c r="C4145" s="127" t="s">
        <v>4513</v>
      </c>
      <c r="D4145" s="121" t="s">
        <v>274</v>
      </c>
      <c r="E4145" s="122">
        <v>14.23</v>
      </c>
      <c r="F4145" s="123">
        <f t="shared" si="1547"/>
        <v>17.16</v>
      </c>
      <c r="G4145" s="206"/>
      <c r="H4145" s="183"/>
      <c r="I4145" s="182">
        <f t="shared" si="1548"/>
        <v>0</v>
      </c>
      <c r="J4145" s="182">
        <f t="shared" si="1549"/>
        <v>0</v>
      </c>
      <c r="K4145" s="179"/>
      <c r="L4145" s="183">
        <f t="shared" si="1550"/>
        <v>0</v>
      </c>
      <c r="M4145" s="183">
        <f t="shared" si="1550"/>
        <v>0</v>
      </c>
      <c r="N4145" s="184">
        <f t="shared" si="1551"/>
        <v>0</v>
      </c>
      <c r="O4145" s="184">
        <f t="shared" si="1552"/>
        <v>0</v>
      </c>
      <c r="P4145" s="181"/>
      <c r="Q4145" s="198"/>
      <c r="R4145" s="197" t="str">
        <f t="shared" si="1545"/>
        <v/>
      </c>
      <c r="S4145" s="197" t="str">
        <f t="shared" si="1546"/>
        <v/>
      </c>
    </row>
    <row r="4146" spans="1:19" ht="25.5" hidden="1">
      <c r="A4146" s="200">
        <v>89396</v>
      </c>
      <c r="B4146" s="205" t="s">
        <v>230</v>
      </c>
      <c r="C4146" s="127" t="s">
        <v>4514</v>
      </c>
      <c r="D4146" s="121" t="s">
        <v>274</v>
      </c>
      <c r="E4146" s="122">
        <v>14.95</v>
      </c>
      <c r="F4146" s="123">
        <f t="shared" si="1547"/>
        <v>18.02</v>
      </c>
      <c r="G4146" s="206"/>
      <c r="H4146" s="183"/>
      <c r="I4146" s="182">
        <f t="shared" si="1548"/>
        <v>0</v>
      </c>
      <c r="J4146" s="182">
        <f t="shared" si="1549"/>
        <v>0</v>
      </c>
      <c r="K4146" s="179"/>
      <c r="L4146" s="183">
        <f t="shared" si="1550"/>
        <v>0</v>
      </c>
      <c r="M4146" s="183">
        <f t="shared" si="1550"/>
        <v>0</v>
      </c>
      <c r="N4146" s="184">
        <f t="shared" si="1551"/>
        <v>0</v>
      </c>
      <c r="O4146" s="184">
        <f t="shared" si="1552"/>
        <v>0</v>
      </c>
      <c r="P4146" s="181"/>
      <c r="Q4146" s="198"/>
      <c r="R4146" s="197" t="str">
        <f t="shared" si="1545"/>
        <v/>
      </c>
      <c r="S4146" s="197" t="str">
        <f t="shared" si="1546"/>
        <v/>
      </c>
    </row>
    <row r="4147" spans="1:19" ht="25.5" hidden="1">
      <c r="A4147" s="200">
        <v>90374</v>
      </c>
      <c r="B4147" s="205" t="s">
        <v>230</v>
      </c>
      <c r="C4147" s="127" t="s">
        <v>4515</v>
      </c>
      <c r="D4147" s="121" t="s">
        <v>274</v>
      </c>
      <c r="E4147" s="122">
        <v>16.399999999999999</v>
      </c>
      <c r="F4147" s="123">
        <f t="shared" si="1547"/>
        <v>19.77</v>
      </c>
      <c r="G4147" s="206"/>
      <c r="H4147" s="183"/>
      <c r="I4147" s="182">
        <f t="shared" si="1548"/>
        <v>0</v>
      </c>
      <c r="J4147" s="182">
        <f t="shared" si="1549"/>
        <v>0</v>
      </c>
      <c r="K4147" s="179"/>
      <c r="L4147" s="183">
        <f t="shared" si="1550"/>
        <v>0</v>
      </c>
      <c r="M4147" s="183">
        <f t="shared" si="1550"/>
        <v>0</v>
      </c>
      <c r="N4147" s="184">
        <f t="shared" si="1551"/>
        <v>0</v>
      </c>
      <c r="O4147" s="184">
        <f t="shared" si="1552"/>
        <v>0</v>
      </c>
      <c r="P4147" s="181"/>
      <c r="Q4147" s="198"/>
      <c r="R4147" s="197" t="str">
        <f t="shared" si="1545"/>
        <v/>
      </c>
      <c r="S4147" s="197" t="str">
        <f t="shared" si="1546"/>
        <v/>
      </c>
    </row>
    <row r="4148" spans="1:19" ht="25.5" hidden="1">
      <c r="A4148" s="200">
        <v>89399</v>
      </c>
      <c r="B4148" s="205" t="s">
        <v>230</v>
      </c>
      <c r="C4148" s="127" t="s">
        <v>4516</v>
      </c>
      <c r="D4148" s="121" t="s">
        <v>274</v>
      </c>
      <c r="E4148" s="122">
        <v>22.28</v>
      </c>
      <c r="F4148" s="123">
        <f t="shared" si="1547"/>
        <v>26.86</v>
      </c>
      <c r="G4148" s="206"/>
      <c r="H4148" s="183"/>
      <c r="I4148" s="182">
        <f t="shared" si="1548"/>
        <v>0</v>
      </c>
      <c r="J4148" s="182">
        <f t="shared" si="1549"/>
        <v>0</v>
      </c>
      <c r="K4148" s="179"/>
      <c r="L4148" s="183">
        <f t="shared" si="1550"/>
        <v>0</v>
      </c>
      <c r="M4148" s="183">
        <f t="shared" si="1550"/>
        <v>0</v>
      </c>
      <c r="N4148" s="184">
        <f t="shared" si="1551"/>
        <v>0</v>
      </c>
      <c r="O4148" s="184">
        <f t="shared" si="1552"/>
        <v>0</v>
      </c>
      <c r="P4148" s="181"/>
      <c r="Q4148" s="198"/>
      <c r="R4148" s="197" t="str">
        <f t="shared" si="1545"/>
        <v/>
      </c>
      <c r="S4148" s="197" t="str">
        <f t="shared" si="1546"/>
        <v/>
      </c>
    </row>
    <row r="4149" spans="1:19" ht="25.5" hidden="1">
      <c r="A4149" s="200">
        <v>90375</v>
      </c>
      <c r="B4149" s="205" t="s">
        <v>230</v>
      </c>
      <c r="C4149" s="127" t="s">
        <v>4517</v>
      </c>
      <c r="D4149" s="121" t="s">
        <v>274</v>
      </c>
      <c r="E4149" s="122">
        <v>7.1</v>
      </c>
      <c r="F4149" s="123">
        <f t="shared" si="1547"/>
        <v>8.56</v>
      </c>
      <c r="G4149" s="206"/>
      <c r="H4149" s="183"/>
      <c r="I4149" s="182">
        <f t="shared" si="1548"/>
        <v>0</v>
      </c>
      <c r="J4149" s="182">
        <f t="shared" si="1549"/>
        <v>0</v>
      </c>
      <c r="K4149" s="179"/>
      <c r="L4149" s="183">
        <f t="shared" si="1550"/>
        <v>0</v>
      </c>
      <c r="M4149" s="183">
        <f t="shared" si="1550"/>
        <v>0</v>
      </c>
      <c r="N4149" s="184">
        <f t="shared" si="1551"/>
        <v>0</v>
      </c>
      <c r="O4149" s="184">
        <f t="shared" si="1552"/>
        <v>0</v>
      </c>
      <c r="P4149" s="181"/>
      <c r="Q4149" s="198"/>
      <c r="R4149" s="197" t="str">
        <f t="shared" si="1545"/>
        <v/>
      </c>
      <c r="S4149" s="197" t="str">
        <f t="shared" si="1546"/>
        <v/>
      </c>
    </row>
    <row r="4150" spans="1:19" ht="25.5" hidden="1">
      <c r="A4150" s="200">
        <v>93075</v>
      </c>
      <c r="B4150" s="205" t="s">
        <v>230</v>
      </c>
      <c r="C4150" s="127" t="s">
        <v>4518</v>
      </c>
      <c r="D4150" s="121" t="s">
        <v>274</v>
      </c>
      <c r="E4150" s="122">
        <v>14.25</v>
      </c>
      <c r="F4150" s="123">
        <f t="shared" si="1547"/>
        <v>17.18</v>
      </c>
      <c r="G4150" s="206"/>
      <c r="H4150" s="183"/>
      <c r="I4150" s="182">
        <f t="shared" si="1548"/>
        <v>0</v>
      </c>
      <c r="J4150" s="182">
        <f t="shared" si="1549"/>
        <v>0</v>
      </c>
      <c r="K4150" s="179"/>
      <c r="L4150" s="183">
        <f t="shared" si="1550"/>
        <v>0</v>
      </c>
      <c r="M4150" s="183">
        <f t="shared" si="1550"/>
        <v>0</v>
      </c>
      <c r="N4150" s="184">
        <f t="shared" si="1551"/>
        <v>0</v>
      </c>
      <c r="O4150" s="184">
        <f t="shared" si="1552"/>
        <v>0</v>
      </c>
      <c r="P4150" s="181"/>
      <c r="Q4150" s="198"/>
      <c r="R4150" s="197" t="str">
        <f t="shared" si="1545"/>
        <v/>
      </c>
      <c r="S4150" s="197" t="str">
        <f t="shared" si="1546"/>
        <v/>
      </c>
    </row>
    <row r="4151" spans="1:19" ht="25.5" hidden="1">
      <c r="A4151" s="200">
        <v>93077</v>
      </c>
      <c r="B4151" s="205" t="s">
        <v>230</v>
      </c>
      <c r="C4151" s="127" t="s">
        <v>4519</v>
      </c>
      <c r="D4151" s="121" t="s">
        <v>274</v>
      </c>
      <c r="E4151" s="122">
        <v>19.88</v>
      </c>
      <c r="F4151" s="123">
        <f t="shared" si="1547"/>
        <v>23.97</v>
      </c>
      <c r="G4151" s="206"/>
      <c r="H4151" s="183"/>
      <c r="I4151" s="182">
        <f t="shared" si="1548"/>
        <v>0</v>
      </c>
      <c r="J4151" s="182">
        <f t="shared" si="1549"/>
        <v>0</v>
      </c>
      <c r="K4151" s="179"/>
      <c r="L4151" s="183">
        <f t="shared" si="1550"/>
        <v>0</v>
      </c>
      <c r="M4151" s="183">
        <f t="shared" si="1550"/>
        <v>0</v>
      </c>
      <c r="N4151" s="184">
        <f t="shared" si="1551"/>
        <v>0</v>
      </c>
      <c r="O4151" s="184">
        <f t="shared" si="1552"/>
        <v>0</v>
      </c>
      <c r="P4151" s="181"/>
      <c r="Q4151" s="198"/>
      <c r="R4151" s="197" t="str">
        <f t="shared" si="1545"/>
        <v/>
      </c>
      <c r="S4151" s="197" t="str">
        <f t="shared" si="1546"/>
        <v/>
      </c>
    </row>
    <row r="4152" spans="1:19" ht="25.5" hidden="1">
      <c r="A4152" s="200">
        <v>93078</v>
      </c>
      <c r="B4152" s="205" t="s">
        <v>230</v>
      </c>
      <c r="C4152" s="127" t="s">
        <v>4520</v>
      </c>
      <c r="D4152" s="121" t="s">
        <v>274</v>
      </c>
      <c r="E4152" s="122">
        <v>21.4</v>
      </c>
      <c r="F4152" s="123">
        <f t="shared" si="1547"/>
        <v>25.8</v>
      </c>
      <c r="G4152" s="206"/>
      <c r="H4152" s="183"/>
      <c r="I4152" s="182">
        <f t="shared" si="1548"/>
        <v>0</v>
      </c>
      <c r="J4152" s="182">
        <f t="shared" si="1549"/>
        <v>0</v>
      </c>
      <c r="K4152" s="179"/>
      <c r="L4152" s="183">
        <f t="shared" si="1550"/>
        <v>0</v>
      </c>
      <c r="M4152" s="183">
        <f t="shared" si="1550"/>
        <v>0</v>
      </c>
      <c r="N4152" s="184">
        <f t="shared" si="1551"/>
        <v>0</v>
      </c>
      <c r="O4152" s="184">
        <f t="shared" si="1552"/>
        <v>0</v>
      </c>
      <c r="P4152" s="181"/>
      <c r="Q4152" s="198"/>
      <c r="R4152" s="197" t="str">
        <f t="shared" si="1545"/>
        <v/>
      </c>
      <c r="S4152" s="197" t="str">
        <f t="shared" si="1546"/>
        <v/>
      </c>
    </row>
    <row r="4153" spans="1:19" ht="25.5" hidden="1">
      <c r="A4153" s="200">
        <v>93081</v>
      </c>
      <c r="B4153" s="205" t="s">
        <v>230</v>
      </c>
      <c r="C4153" s="127" t="s">
        <v>4521</v>
      </c>
      <c r="D4153" s="121" t="s">
        <v>274</v>
      </c>
      <c r="E4153" s="122">
        <v>12.51</v>
      </c>
      <c r="F4153" s="123">
        <f t="shared" si="1547"/>
        <v>15.08</v>
      </c>
      <c r="G4153" s="206"/>
      <c r="H4153" s="183"/>
      <c r="I4153" s="182">
        <f t="shared" si="1548"/>
        <v>0</v>
      </c>
      <c r="J4153" s="182">
        <f t="shared" si="1549"/>
        <v>0</v>
      </c>
      <c r="K4153" s="179"/>
      <c r="L4153" s="183">
        <f t="shared" si="1550"/>
        <v>0</v>
      </c>
      <c r="M4153" s="183">
        <f t="shared" si="1550"/>
        <v>0</v>
      </c>
      <c r="N4153" s="184">
        <f t="shared" si="1551"/>
        <v>0</v>
      </c>
      <c r="O4153" s="184">
        <f t="shared" si="1552"/>
        <v>0</v>
      </c>
      <c r="P4153" s="181"/>
      <c r="Q4153" s="198"/>
      <c r="R4153" s="197" t="str">
        <f t="shared" si="1545"/>
        <v/>
      </c>
      <c r="S4153" s="197" t="str">
        <f t="shared" si="1546"/>
        <v/>
      </c>
    </row>
    <row r="4154" spans="1:19" ht="25.5" hidden="1">
      <c r="A4154" s="200">
        <v>93082</v>
      </c>
      <c r="B4154" s="205" t="s">
        <v>230</v>
      </c>
      <c r="C4154" s="127" t="s">
        <v>4522</v>
      </c>
      <c r="D4154" s="121" t="s">
        <v>274</v>
      </c>
      <c r="E4154" s="122">
        <v>15.13</v>
      </c>
      <c r="F4154" s="123">
        <f t="shared" si="1547"/>
        <v>18.239999999999998</v>
      </c>
      <c r="G4154" s="206"/>
      <c r="H4154" s="183"/>
      <c r="I4154" s="182">
        <f t="shared" si="1548"/>
        <v>0</v>
      </c>
      <c r="J4154" s="182">
        <f t="shared" si="1549"/>
        <v>0</v>
      </c>
      <c r="K4154" s="179"/>
      <c r="L4154" s="183">
        <f t="shared" si="1550"/>
        <v>0</v>
      </c>
      <c r="M4154" s="183">
        <f t="shared" si="1550"/>
        <v>0</v>
      </c>
      <c r="N4154" s="184">
        <f t="shared" si="1551"/>
        <v>0</v>
      </c>
      <c r="O4154" s="184">
        <f t="shared" si="1552"/>
        <v>0</v>
      </c>
      <c r="P4154" s="181"/>
      <c r="Q4154" s="198"/>
      <c r="R4154" s="197" t="str">
        <f t="shared" si="1545"/>
        <v/>
      </c>
      <c r="S4154" s="197" t="str">
        <f t="shared" si="1546"/>
        <v/>
      </c>
    </row>
    <row r="4155" spans="1:19" ht="25.5" hidden="1">
      <c r="A4155" s="200">
        <v>93087</v>
      </c>
      <c r="B4155" s="205" t="s">
        <v>230</v>
      </c>
      <c r="C4155" s="127" t="s">
        <v>4523</v>
      </c>
      <c r="D4155" s="121" t="s">
        <v>274</v>
      </c>
      <c r="E4155" s="122">
        <v>13.65</v>
      </c>
      <c r="F4155" s="123">
        <f t="shared" si="1547"/>
        <v>16.46</v>
      </c>
      <c r="G4155" s="206"/>
      <c r="H4155" s="183"/>
      <c r="I4155" s="182">
        <f t="shared" si="1548"/>
        <v>0</v>
      </c>
      <c r="J4155" s="182">
        <f t="shared" si="1549"/>
        <v>0</v>
      </c>
      <c r="K4155" s="179"/>
      <c r="L4155" s="183">
        <f t="shared" si="1550"/>
        <v>0</v>
      </c>
      <c r="M4155" s="183">
        <f t="shared" si="1550"/>
        <v>0</v>
      </c>
      <c r="N4155" s="184">
        <f t="shared" si="1551"/>
        <v>0</v>
      </c>
      <c r="O4155" s="184">
        <f t="shared" si="1552"/>
        <v>0</v>
      </c>
      <c r="P4155" s="181"/>
      <c r="Q4155" s="198"/>
      <c r="R4155" s="197" t="str">
        <f t="shared" si="1545"/>
        <v/>
      </c>
      <c r="S4155" s="197" t="str">
        <f t="shared" si="1546"/>
        <v/>
      </c>
    </row>
    <row r="4156" spans="1:19" ht="25.5" hidden="1">
      <c r="A4156" s="200">
        <v>93088</v>
      </c>
      <c r="B4156" s="205" t="s">
        <v>230</v>
      </c>
      <c r="C4156" s="127" t="s">
        <v>4524</v>
      </c>
      <c r="D4156" s="121" t="s">
        <v>274</v>
      </c>
      <c r="E4156" s="122">
        <v>15.81</v>
      </c>
      <c r="F4156" s="123">
        <f t="shared" si="1547"/>
        <v>19.059999999999999</v>
      </c>
      <c r="G4156" s="206"/>
      <c r="H4156" s="183"/>
      <c r="I4156" s="182">
        <f t="shared" si="1548"/>
        <v>0</v>
      </c>
      <c r="J4156" s="182">
        <f t="shared" si="1549"/>
        <v>0</v>
      </c>
      <c r="K4156" s="179"/>
      <c r="L4156" s="183">
        <f t="shared" si="1550"/>
        <v>0</v>
      </c>
      <c r="M4156" s="183">
        <f t="shared" si="1550"/>
        <v>0</v>
      </c>
      <c r="N4156" s="184">
        <f t="shared" si="1551"/>
        <v>0</v>
      </c>
      <c r="O4156" s="184">
        <f t="shared" si="1552"/>
        <v>0</v>
      </c>
      <c r="P4156" s="181"/>
      <c r="Q4156" s="198"/>
      <c r="R4156" s="197" t="str">
        <f t="shared" si="1545"/>
        <v/>
      </c>
      <c r="S4156" s="197" t="str">
        <f t="shared" si="1546"/>
        <v/>
      </c>
    </row>
    <row r="4157" spans="1:19" ht="25.5" hidden="1">
      <c r="A4157" s="200">
        <v>93089</v>
      </c>
      <c r="B4157" s="205" t="s">
        <v>230</v>
      </c>
      <c r="C4157" s="127" t="s">
        <v>4525</v>
      </c>
      <c r="D4157" s="121" t="s">
        <v>274</v>
      </c>
      <c r="E4157" s="122">
        <v>29.52</v>
      </c>
      <c r="F4157" s="123">
        <f t="shared" si="1547"/>
        <v>35.590000000000003</v>
      </c>
      <c r="G4157" s="206"/>
      <c r="H4157" s="183"/>
      <c r="I4157" s="182">
        <f t="shared" si="1548"/>
        <v>0</v>
      </c>
      <c r="J4157" s="182">
        <f t="shared" si="1549"/>
        <v>0</v>
      </c>
      <c r="K4157" s="179"/>
      <c r="L4157" s="183">
        <f t="shared" si="1550"/>
        <v>0</v>
      </c>
      <c r="M4157" s="183">
        <f t="shared" si="1550"/>
        <v>0</v>
      </c>
      <c r="N4157" s="184">
        <f t="shared" si="1551"/>
        <v>0</v>
      </c>
      <c r="O4157" s="184">
        <f t="shared" si="1552"/>
        <v>0</v>
      </c>
      <c r="P4157" s="181"/>
      <c r="Q4157" s="198"/>
      <c r="R4157" s="197" t="str">
        <f t="shared" si="1545"/>
        <v/>
      </c>
      <c r="S4157" s="197" t="str">
        <f t="shared" si="1546"/>
        <v/>
      </c>
    </row>
    <row r="4158" spans="1:19" ht="25.5" hidden="1">
      <c r="A4158" s="200">
        <v>93093</v>
      </c>
      <c r="B4158" s="205" t="s">
        <v>230</v>
      </c>
      <c r="C4158" s="127" t="s">
        <v>4526</v>
      </c>
      <c r="D4158" s="121" t="s">
        <v>274</v>
      </c>
      <c r="E4158" s="122">
        <v>20.77</v>
      </c>
      <c r="F4158" s="123">
        <f t="shared" si="1547"/>
        <v>25.04</v>
      </c>
      <c r="G4158" s="206"/>
      <c r="H4158" s="183"/>
      <c r="I4158" s="182">
        <f t="shared" si="1548"/>
        <v>0</v>
      </c>
      <c r="J4158" s="182">
        <f t="shared" si="1549"/>
        <v>0</v>
      </c>
      <c r="K4158" s="179"/>
      <c r="L4158" s="183">
        <f t="shared" si="1550"/>
        <v>0</v>
      </c>
      <c r="M4158" s="183">
        <f t="shared" si="1550"/>
        <v>0</v>
      </c>
      <c r="N4158" s="184">
        <f t="shared" si="1551"/>
        <v>0</v>
      </c>
      <c r="O4158" s="184">
        <f t="shared" si="1552"/>
        <v>0</v>
      </c>
      <c r="P4158" s="181"/>
      <c r="Q4158" s="198"/>
      <c r="R4158" s="197" t="str">
        <f t="shared" si="1545"/>
        <v/>
      </c>
      <c r="S4158" s="197" t="str">
        <f t="shared" ref="S4158:S4221" si="1553">IF(Q4158="X","x",IF(Q4158="xx","x",IF(OR(J4158&gt;0,O4158&gt;0),"x","")))</f>
        <v/>
      </c>
    </row>
    <row r="4159" spans="1:19" ht="25.5" hidden="1">
      <c r="A4159" s="200">
        <v>93094</v>
      </c>
      <c r="B4159" s="205" t="s">
        <v>230</v>
      </c>
      <c r="C4159" s="127" t="s">
        <v>4527</v>
      </c>
      <c r="D4159" s="121" t="s">
        <v>274</v>
      </c>
      <c r="E4159" s="122">
        <v>49.81</v>
      </c>
      <c r="F4159" s="123">
        <f t="shared" si="1547"/>
        <v>60.05</v>
      </c>
      <c r="G4159" s="206"/>
      <c r="H4159" s="183"/>
      <c r="I4159" s="182">
        <f t="shared" si="1548"/>
        <v>0</v>
      </c>
      <c r="J4159" s="182">
        <f t="shared" si="1549"/>
        <v>0</v>
      </c>
      <c r="K4159" s="179"/>
      <c r="L4159" s="183">
        <f t="shared" si="1550"/>
        <v>0</v>
      </c>
      <c r="M4159" s="183">
        <f t="shared" si="1550"/>
        <v>0</v>
      </c>
      <c r="N4159" s="184">
        <f t="shared" si="1551"/>
        <v>0</v>
      </c>
      <c r="O4159" s="184">
        <f t="shared" si="1552"/>
        <v>0</v>
      </c>
      <c r="P4159" s="181"/>
      <c r="Q4159" s="198"/>
      <c r="R4159" s="197" t="str">
        <f t="shared" si="1545"/>
        <v/>
      </c>
      <c r="S4159" s="197" t="str">
        <f t="shared" si="1553"/>
        <v/>
      </c>
    </row>
    <row r="4160" spans="1:19" ht="38.25" hidden="1">
      <c r="A4160" s="200">
        <v>93095</v>
      </c>
      <c r="B4160" s="205" t="s">
        <v>230</v>
      </c>
      <c r="C4160" s="127" t="s">
        <v>4528</v>
      </c>
      <c r="D4160" s="121" t="s">
        <v>274</v>
      </c>
      <c r="E4160" s="122">
        <v>38.46</v>
      </c>
      <c r="F4160" s="123">
        <f t="shared" si="1547"/>
        <v>46.37</v>
      </c>
      <c r="G4160" s="206"/>
      <c r="H4160" s="183"/>
      <c r="I4160" s="182">
        <f t="shared" si="1548"/>
        <v>0</v>
      </c>
      <c r="J4160" s="182">
        <f t="shared" si="1549"/>
        <v>0</v>
      </c>
      <c r="K4160" s="179"/>
      <c r="L4160" s="183">
        <f t="shared" si="1550"/>
        <v>0</v>
      </c>
      <c r="M4160" s="183">
        <f t="shared" si="1550"/>
        <v>0</v>
      </c>
      <c r="N4160" s="184">
        <f t="shared" si="1551"/>
        <v>0</v>
      </c>
      <c r="O4160" s="184">
        <f t="shared" si="1552"/>
        <v>0</v>
      </c>
      <c r="P4160" s="181"/>
      <c r="Q4160" s="198"/>
      <c r="R4160" s="197" t="str">
        <f t="shared" si="1545"/>
        <v/>
      </c>
      <c r="S4160" s="197" t="str">
        <f t="shared" si="1553"/>
        <v/>
      </c>
    </row>
    <row r="4161" spans="1:19" ht="38.25" hidden="1">
      <c r="A4161" s="200">
        <v>93096</v>
      </c>
      <c r="B4161" s="205" t="s">
        <v>230</v>
      </c>
      <c r="C4161" s="127" t="s">
        <v>4529</v>
      </c>
      <c r="D4161" s="121" t="s">
        <v>274</v>
      </c>
      <c r="E4161" s="122">
        <v>54.34</v>
      </c>
      <c r="F4161" s="123">
        <f t="shared" si="1547"/>
        <v>65.510000000000005</v>
      </c>
      <c r="G4161" s="206"/>
      <c r="H4161" s="183"/>
      <c r="I4161" s="182">
        <f t="shared" si="1548"/>
        <v>0</v>
      </c>
      <c r="J4161" s="182">
        <f t="shared" si="1549"/>
        <v>0</v>
      </c>
      <c r="K4161" s="179"/>
      <c r="L4161" s="183">
        <f t="shared" si="1550"/>
        <v>0</v>
      </c>
      <c r="M4161" s="183">
        <f t="shared" si="1550"/>
        <v>0</v>
      </c>
      <c r="N4161" s="184">
        <f t="shared" si="1551"/>
        <v>0</v>
      </c>
      <c r="O4161" s="184">
        <f t="shared" si="1552"/>
        <v>0</v>
      </c>
      <c r="P4161" s="181"/>
      <c r="Q4161" s="198"/>
      <c r="R4161" s="197" t="str">
        <f t="shared" si="1545"/>
        <v/>
      </c>
      <c r="S4161" s="197" t="str">
        <f t="shared" si="1553"/>
        <v/>
      </c>
    </row>
    <row r="4162" spans="1:19" ht="25.5" hidden="1">
      <c r="A4162" s="200">
        <v>93098</v>
      </c>
      <c r="B4162" s="205" t="s">
        <v>230</v>
      </c>
      <c r="C4162" s="127" t="s">
        <v>4530</v>
      </c>
      <c r="D4162" s="121" t="s">
        <v>274</v>
      </c>
      <c r="E4162" s="122">
        <v>14.44</v>
      </c>
      <c r="F4162" s="123">
        <f t="shared" si="1547"/>
        <v>17.41</v>
      </c>
      <c r="G4162" s="206"/>
      <c r="H4162" s="183"/>
      <c r="I4162" s="182">
        <f t="shared" si="1548"/>
        <v>0</v>
      </c>
      <c r="J4162" s="182">
        <f t="shared" si="1549"/>
        <v>0</v>
      </c>
      <c r="K4162" s="179"/>
      <c r="L4162" s="183">
        <f t="shared" si="1550"/>
        <v>0</v>
      </c>
      <c r="M4162" s="183">
        <f t="shared" si="1550"/>
        <v>0</v>
      </c>
      <c r="N4162" s="184">
        <f t="shared" si="1551"/>
        <v>0</v>
      </c>
      <c r="O4162" s="184">
        <f t="shared" si="1552"/>
        <v>0</v>
      </c>
      <c r="P4162" s="181"/>
      <c r="Q4162" s="198"/>
      <c r="R4162" s="197" t="str">
        <f t="shared" si="1545"/>
        <v/>
      </c>
      <c r="S4162" s="197" t="str">
        <f t="shared" si="1553"/>
        <v/>
      </c>
    </row>
    <row r="4163" spans="1:19" ht="25.5" hidden="1">
      <c r="A4163" s="200">
        <v>93100</v>
      </c>
      <c r="B4163" s="205" t="s">
        <v>230</v>
      </c>
      <c r="C4163" s="127" t="s">
        <v>4531</v>
      </c>
      <c r="D4163" s="121" t="s">
        <v>274</v>
      </c>
      <c r="E4163" s="122">
        <v>22.13</v>
      </c>
      <c r="F4163" s="123">
        <f t="shared" si="1547"/>
        <v>26.68</v>
      </c>
      <c r="G4163" s="206"/>
      <c r="H4163" s="183"/>
      <c r="I4163" s="182">
        <f t="shared" si="1548"/>
        <v>0</v>
      </c>
      <c r="J4163" s="182">
        <f t="shared" si="1549"/>
        <v>0</v>
      </c>
      <c r="K4163" s="179"/>
      <c r="L4163" s="183">
        <f t="shared" si="1550"/>
        <v>0</v>
      </c>
      <c r="M4163" s="183">
        <f t="shared" si="1550"/>
        <v>0</v>
      </c>
      <c r="N4163" s="184">
        <f t="shared" si="1551"/>
        <v>0</v>
      </c>
      <c r="O4163" s="184">
        <f t="shared" si="1552"/>
        <v>0</v>
      </c>
      <c r="P4163" s="181"/>
      <c r="Q4163" s="198"/>
      <c r="R4163" s="197" t="str">
        <f t="shared" si="1545"/>
        <v/>
      </c>
      <c r="S4163" s="197" t="str">
        <f t="shared" si="1553"/>
        <v/>
      </c>
    </row>
    <row r="4164" spans="1:19" ht="25.5" hidden="1">
      <c r="A4164" s="200">
        <v>93101</v>
      </c>
      <c r="B4164" s="205" t="s">
        <v>230</v>
      </c>
      <c r="C4164" s="127" t="s">
        <v>4532</v>
      </c>
      <c r="D4164" s="121" t="s">
        <v>274</v>
      </c>
      <c r="E4164" s="122">
        <v>23.65</v>
      </c>
      <c r="F4164" s="123">
        <f t="shared" si="1547"/>
        <v>28.51</v>
      </c>
      <c r="G4164" s="206"/>
      <c r="H4164" s="183"/>
      <c r="I4164" s="182">
        <f t="shared" si="1548"/>
        <v>0</v>
      </c>
      <c r="J4164" s="182">
        <f t="shared" si="1549"/>
        <v>0</v>
      </c>
      <c r="K4164" s="179"/>
      <c r="L4164" s="183">
        <f t="shared" si="1550"/>
        <v>0</v>
      </c>
      <c r="M4164" s="183">
        <f t="shared" si="1550"/>
        <v>0</v>
      </c>
      <c r="N4164" s="184">
        <f t="shared" si="1551"/>
        <v>0</v>
      </c>
      <c r="O4164" s="184">
        <f t="shared" si="1552"/>
        <v>0</v>
      </c>
      <c r="P4164" s="181"/>
      <c r="Q4164" s="198"/>
      <c r="R4164" s="197" t="str">
        <f t="shared" si="1545"/>
        <v/>
      </c>
      <c r="S4164" s="197" t="str">
        <f t="shared" si="1553"/>
        <v/>
      </c>
    </row>
    <row r="4165" spans="1:19" ht="25.5" hidden="1">
      <c r="A4165" s="200">
        <v>93104</v>
      </c>
      <c r="B4165" s="205" t="s">
        <v>230</v>
      </c>
      <c r="C4165" s="127" t="s">
        <v>4533</v>
      </c>
      <c r="D4165" s="121" t="s">
        <v>274</v>
      </c>
      <c r="E4165" s="122">
        <v>12.67</v>
      </c>
      <c r="F4165" s="123">
        <f t="shared" si="1547"/>
        <v>15.27</v>
      </c>
      <c r="G4165" s="206"/>
      <c r="H4165" s="183"/>
      <c r="I4165" s="182">
        <f t="shared" si="1548"/>
        <v>0</v>
      </c>
      <c r="J4165" s="182">
        <f t="shared" si="1549"/>
        <v>0</v>
      </c>
      <c r="K4165" s="179"/>
      <c r="L4165" s="183">
        <f t="shared" si="1550"/>
        <v>0</v>
      </c>
      <c r="M4165" s="183">
        <f t="shared" si="1550"/>
        <v>0</v>
      </c>
      <c r="N4165" s="184">
        <f t="shared" si="1551"/>
        <v>0</v>
      </c>
      <c r="O4165" s="184">
        <f t="shared" si="1552"/>
        <v>0</v>
      </c>
      <c r="P4165" s="181"/>
      <c r="Q4165" s="198"/>
      <c r="R4165" s="197" t="str">
        <f t="shared" si="1545"/>
        <v/>
      </c>
      <c r="S4165" s="197" t="str">
        <f t="shared" si="1553"/>
        <v/>
      </c>
    </row>
    <row r="4166" spans="1:19" ht="25.5" hidden="1">
      <c r="A4166" s="200">
        <v>93105</v>
      </c>
      <c r="B4166" s="205" t="s">
        <v>230</v>
      </c>
      <c r="C4166" s="127" t="s">
        <v>4534</v>
      </c>
      <c r="D4166" s="121" t="s">
        <v>274</v>
      </c>
      <c r="E4166" s="122">
        <v>15.29</v>
      </c>
      <c r="F4166" s="123">
        <f t="shared" si="1547"/>
        <v>18.43</v>
      </c>
      <c r="G4166" s="206"/>
      <c r="H4166" s="183"/>
      <c r="I4166" s="182">
        <f t="shared" si="1548"/>
        <v>0</v>
      </c>
      <c r="J4166" s="182">
        <f t="shared" si="1549"/>
        <v>0</v>
      </c>
      <c r="K4166" s="179"/>
      <c r="L4166" s="183">
        <f t="shared" si="1550"/>
        <v>0</v>
      </c>
      <c r="M4166" s="183">
        <f t="shared" si="1550"/>
        <v>0</v>
      </c>
      <c r="N4166" s="184">
        <f t="shared" si="1551"/>
        <v>0</v>
      </c>
      <c r="O4166" s="184">
        <f t="shared" si="1552"/>
        <v>0</v>
      </c>
      <c r="P4166" s="181"/>
      <c r="Q4166" s="198"/>
      <c r="R4166" s="197" t="str">
        <f t="shared" si="1545"/>
        <v/>
      </c>
      <c r="S4166" s="197" t="str">
        <f t="shared" si="1553"/>
        <v/>
      </c>
    </row>
    <row r="4167" spans="1:19" ht="25.5" hidden="1">
      <c r="A4167" s="200">
        <v>93110</v>
      </c>
      <c r="B4167" s="205" t="s">
        <v>230</v>
      </c>
      <c r="C4167" s="127" t="s">
        <v>4535</v>
      </c>
      <c r="D4167" s="121" t="s">
        <v>274</v>
      </c>
      <c r="E4167" s="122">
        <v>15.12</v>
      </c>
      <c r="F4167" s="123">
        <f t="shared" ref="F4167:F4173" si="1554">IF(E4167=0,0,ROUND(E4167*(1+E$10)*(1-E$11),2))</f>
        <v>18.23</v>
      </c>
      <c r="G4167" s="206"/>
      <c r="H4167" s="183"/>
      <c r="I4167" s="182">
        <f t="shared" ref="I4167:I4173" si="1555">IF(ISBLANK(E4167),0,ROUND(F4167*G4167,2))</f>
        <v>0</v>
      </c>
      <c r="J4167" s="182">
        <f t="shared" ref="J4167:J4173" si="1556">IF(ISBLANK(G4167),0,ROUND(G4167*H4167,2))</f>
        <v>0</v>
      </c>
      <c r="K4167" s="179"/>
      <c r="L4167" s="183">
        <f t="shared" ref="L4167:M4173" si="1557">G4167</f>
        <v>0</v>
      </c>
      <c r="M4167" s="183">
        <f t="shared" si="1557"/>
        <v>0</v>
      </c>
      <c r="N4167" s="184">
        <f t="shared" ref="N4167:N4173" si="1558">IF(ISBLANK(E4167),0,ROUND(F4167*L4167,2))</f>
        <v>0</v>
      </c>
      <c r="O4167" s="184">
        <f t="shared" ref="O4167:O4173" si="1559">IF(ISBLANK(L4167),0,ROUND(L4167*M4167,2))</f>
        <v>0</v>
      </c>
      <c r="P4167" s="181"/>
      <c r="Q4167" s="198"/>
      <c r="R4167" s="197" t="str">
        <f t="shared" si="1545"/>
        <v/>
      </c>
      <c r="S4167" s="197" t="str">
        <f t="shared" si="1553"/>
        <v/>
      </c>
    </row>
    <row r="4168" spans="1:19" ht="25.5" hidden="1">
      <c r="A4168" s="200">
        <v>93111</v>
      </c>
      <c r="B4168" s="205" t="s">
        <v>230</v>
      </c>
      <c r="C4168" s="127" t="s">
        <v>4536</v>
      </c>
      <c r="D4168" s="121" t="s">
        <v>274</v>
      </c>
      <c r="E4168" s="122">
        <v>17.149999999999999</v>
      </c>
      <c r="F4168" s="123">
        <f t="shared" si="1554"/>
        <v>20.68</v>
      </c>
      <c r="G4168" s="206"/>
      <c r="H4168" s="183"/>
      <c r="I4168" s="182">
        <f t="shared" si="1555"/>
        <v>0</v>
      </c>
      <c r="J4168" s="182">
        <f t="shared" si="1556"/>
        <v>0</v>
      </c>
      <c r="K4168" s="179"/>
      <c r="L4168" s="183">
        <f t="shared" si="1557"/>
        <v>0</v>
      </c>
      <c r="M4168" s="183">
        <f t="shared" si="1557"/>
        <v>0</v>
      </c>
      <c r="N4168" s="184">
        <f t="shared" si="1558"/>
        <v>0</v>
      </c>
      <c r="O4168" s="184">
        <f t="shared" si="1559"/>
        <v>0</v>
      </c>
      <c r="P4168" s="181"/>
      <c r="Q4168" s="198"/>
      <c r="R4168" s="197" t="str">
        <f t="shared" si="1545"/>
        <v/>
      </c>
      <c r="S4168" s="197" t="str">
        <f t="shared" si="1553"/>
        <v/>
      </c>
    </row>
    <row r="4169" spans="1:19" ht="25.5" hidden="1">
      <c r="A4169" s="200">
        <v>93112</v>
      </c>
      <c r="B4169" s="205" t="s">
        <v>230</v>
      </c>
      <c r="C4169" s="127" t="s">
        <v>4537</v>
      </c>
      <c r="D4169" s="121" t="s">
        <v>274</v>
      </c>
      <c r="E4169" s="122">
        <v>30.99</v>
      </c>
      <c r="F4169" s="123">
        <f t="shared" si="1554"/>
        <v>37.36</v>
      </c>
      <c r="G4169" s="206"/>
      <c r="H4169" s="183"/>
      <c r="I4169" s="182">
        <f t="shared" si="1555"/>
        <v>0</v>
      </c>
      <c r="J4169" s="182">
        <f t="shared" si="1556"/>
        <v>0</v>
      </c>
      <c r="K4169" s="179"/>
      <c r="L4169" s="183">
        <f t="shared" si="1557"/>
        <v>0</v>
      </c>
      <c r="M4169" s="183">
        <f t="shared" si="1557"/>
        <v>0</v>
      </c>
      <c r="N4169" s="184">
        <f t="shared" si="1558"/>
        <v>0</v>
      </c>
      <c r="O4169" s="184">
        <f t="shared" si="1559"/>
        <v>0</v>
      </c>
      <c r="P4169" s="181"/>
      <c r="Q4169" s="198"/>
      <c r="R4169" s="197" t="str">
        <f t="shared" si="1545"/>
        <v/>
      </c>
      <c r="S4169" s="197" t="str">
        <f t="shared" si="1553"/>
        <v/>
      </c>
    </row>
    <row r="4170" spans="1:19" ht="25.5" hidden="1">
      <c r="A4170" s="200">
        <v>93114</v>
      </c>
      <c r="B4170" s="205" t="s">
        <v>230</v>
      </c>
      <c r="C4170" s="127" t="s">
        <v>4538</v>
      </c>
      <c r="D4170" s="121" t="s">
        <v>274</v>
      </c>
      <c r="E4170" s="122">
        <v>23.44</v>
      </c>
      <c r="F4170" s="123">
        <f t="shared" si="1554"/>
        <v>28.26</v>
      </c>
      <c r="G4170" s="206"/>
      <c r="H4170" s="183"/>
      <c r="I4170" s="182">
        <f t="shared" si="1555"/>
        <v>0</v>
      </c>
      <c r="J4170" s="182">
        <f t="shared" si="1556"/>
        <v>0</v>
      </c>
      <c r="K4170" s="179"/>
      <c r="L4170" s="183">
        <f t="shared" si="1557"/>
        <v>0</v>
      </c>
      <c r="M4170" s="183">
        <f t="shared" si="1557"/>
        <v>0</v>
      </c>
      <c r="N4170" s="184">
        <f t="shared" si="1558"/>
        <v>0</v>
      </c>
      <c r="O4170" s="184">
        <f t="shared" si="1559"/>
        <v>0</v>
      </c>
      <c r="P4170" s="181"/>
      <c r="Q4170" s="198"/>
      <c r="R4170" s="197" t="str">
        <f t="shared" si="1545"/>
        <v/>
      </c>
      <c r="S4170" s="197" t="str">
        <f t="shared" si="1553"/>
        <v/>
      </c>
    </row>
    <row r="4171" spans="1:19" ht="25.5" hidden="1">
      <c r="A4171" s="200">
        <v>93115</v>
      </c>
      <c r="B4171" s="205" t="s">
        <v>230</v>
      </c>
      <c r="C4171" s="127" t="s">
        <v>4539</v>
      </c>
      <c r="D4171" s="121" t="s">
        <v>274</v>
      </c>
      <c r="E4171" s="122">
        <v>52.48</v>
      </c>
      <c r="F4171" s="123">
        <f t="shared" si="1554"/>
        <v>63.27</v>
      </c>
      <c r="G4171" s="206"/>
      <c r="H4171" s="183"/>
      <c r="I4171" s="182">
        <f t="shared" si="1555"/>
        <v>0</v>
      </c>
      <c r="J4171" s="182">
        <f t="shared" si="1556"/>
        <v>0</v>
      </c>
      <c r="K4171" s="179"/>
      <c r="L4171" s="183">
        <f t="shared" si="1557"/>
        <v>0</v>
      </c>
      <c r="M4171" s="183">
        <f t="shared" si="1557"/>
        <v>0</v>
      </c>
      <c r="N4171" s="184">
        <f t="shared" si="1558"/>
        <v>0</v>
      </c>
      <c r="O4171" s="184">
        <f t="shared" si="1559"/>
        <v>0</v>
      </c>
      <c r="P4171" s="181"/>
      <c r="Q4171" s="198"/>
      <c r="R4171" s="197" t="str">
        <f t="shared" si="1545"/>
        <v/>
      </c>
      <c r="S4171" s="197" t="str">
        <f t="shared" si="1553"/>
        <v/>
      </c>
    </row>
    <row r="4172" spans="1:19" ht="38.25" hidden="1">
      <c r="A4172" s="200">
        <v>93117</v>
      </c>
      <c r="B4172" s="205" t="s">
        <v>230</v>
      </c>
      <c r="C4172" s="127" t="s">
        <v>4540</v>
      </c>
      <c r="D4172" s="121" t="s">
        <v>274</v>
      </c>
      <c r="E4172" s="122">
        <v>38.700000000000003</v>
      </c>
      <c r="F4172" s="123">
        <f t="shared" si="1554"/>
        <v>46.66</v>
      </c>
      <c r="G4172" s="206"/>
      <c r="H4172" s="183"/>
      <c r="I4172" s="182">
        <f t="shared" si="1555"/>
        <v>0</v>
      </c>
      <c r="J4172" s="182">
        <f t="shared" si="1556"/>
        <v>0</v>
      </c>
      <c r="K4172" s="179"/>
      <c r="L4172" s="183">
        <f t="shared" si="1557"/>
        <v>0</v>
      </c>
      <c r="M4172" s="183">
        <f t="shared" si="1557"/>
        <v>0</v>
      </c>
      <c r="N4172" s="184">
        <f t="shared" si="1558"/>
        <v>0</v>
      </c>
      <c r="O4172" s="184">
        <f t="shared" si="1559"/>
        <v>0</v>
      </c>
      <c r="P4172" s="181"/>
      <c r="Q4172" s="198"/>
      <c r="R4172" s="197" t="str">
        <f t="shared" si="1545"/>
        <v/>
      </c>
      <c r="S4172" s="197" t="str">
        <f t="shared" si="1553"/>
        <v/>
      </c>
    </row>
    <row r="4173" spans="1:19" ht="38.25" hidden="1">
      <c r="A4173" s="200">
        <v>93118</v>
      </c>
      <c r="B4173" s="205" t="s">
        <v>230</v>
      </c>
      <c r="C4173" s="127" t="s">
        <v>4541</v>
      </c>
      <c r="D4173" s="121" t="s">
        <v>274</v>
      </c>
      <c r="E4173" s="122">
        <v>57.31</v>
      </c>
      <c r="F4173" s="123">
        <f t="shared" si="1554"/>
        <v>69.09</v>
      </c>
      <c r="G4173" s="206"/>
      <c r="H4173" s="183"/>
      <c r="I4173" s="182">
        <f t="shared" si="1555"/>
        <v>0</v>
      </c>
      <c r="J4173" s="182">
        <f t="shared" si="1556"/>
        <v>0</v>
      </c>
      <c r="K4173" s="179"/>
      <c r="L4173" s="183">
        <f t="shared" si="1557"/>
        <v>0</v>
      </c>
      <c r="M4173" s="183">
        <f t="shared" si="1557"/>
        <v>0</v>
      </c>
      <c r="N4173" s="184">
        <f t="shared" si="1558"/>
        <v>0</v>
      </c>
      <c r="O4173" s="184">
        <f t="shared" si="1559"/>
        <v>0</v>
      </c>
      <c r="P4173" s="181"/>
      <c r="Q4173" s="198"/>
      <c r="R4173" s="197" t="str">
        <f t="shared" si="1545"/>
        <v/>
      </c>
      <c r="S4173" s="197" t="str">
        <f t="shared" si="1553"/>
        <v/>
      </c>
    </row>
    <row r="4174" spans="1:19" hidden="1">
      <c r="A4174" s="200" t="s">
        <v>4542</v>
      </c>
      <c r="B4174" s="205"/>
      <c r="C4174" s="127" t="s">
        <v>4543</v>
      </c>
      <c r="D4174" s="121"/>
      <c r="E4174" s="122"/>
      <c r="F4174" s="123"/>
      <c r="G4174" s="253"/>
      <c r="H4174" s="253"/>
      <c r="I4174" s="254"/>
      <c r="J4174" s="255"/>
      <c r="K4174" s="179"/>
      <c r="L4174" s="253"/>
      <c r="M4174" s="253"/>
      <c r="N4174" s="254"/>
      <c r="O4174" s="255"/>
      <c r="P4174" s="181"/>
      <c r="Q4174" s="198" t="str">
        <f>IF(OR(SUM(J4175:J4217)&gt;0,SUM(O4175:O4217)&gt;0),"xx","")</f>
        <v/>
      </c>
      <c r="R4174" s="197" t="str">
        <f t="shared" si="1545"/>
        <v/>
      </c>
      <c r="S4174" s="197" t="str">
        <f t="shared" si="1553"/>
        <v/>
      </c>
    </row>
    <row r="4175" spans="1:19" ht="25.5" hidden="1">
      <c r="A4175" s="200">
        <v>89423</v>
      </c>
      <c r="B4175" s="205" t="s">
        <v>230</v>
      </c>
      <c r="C4175" s="127" t="s">
        <v>4544</v>
      </c>
      <c r="D4175" s="121" t="s">
        <v>274</v>
      </c>
      <c r="E4175" s="122">
        <v>5.8</v>
      </c>
      <c r="F4175" s="123">
        <f t="shared" ref="F4175:F4217" si="1560">IF(E4175=0,0,ROUND(E4175*(1+E$10)*(1-E$11),2))</f>
        <v>6.99</v>
      </c>
      <c r="G4175" s="206"/>
      <c r="H4175" s="183"/>
      <c r="I4175" s="182">
        <f t="shared" ref="I4175:I4217" si="1561">IF(ISBLANK(E4175),0,ROUND(F4175*G4175,2))</f>
        <v>0</v>
      </c>
      <c r="J4175" s="182">
        <f t="shared" ref="J4175:J4217" si="1562">IF(ISBLANK(G4175),0,ROUND(G4175*H4175,2))</f>
        <v>0</v>
      </c>
      <c r="K4175" s="179"/>
      <c r="L4175" s="183">
        <f t="shared" ref="L4175:M4217" si="1563">G4175</f>
        <v>0</v>
      </c>
      <c r="M4175" s="183">
        <f t="shared" si="1563"/>
        <v>0</v>
      </c>
      <c r="N4175" s="184">
        <f t="shared" ref="N4175:N4217" si="1564">IF(ISBLANK(E4175),0,ROUND(F4175*L4175,2))</f>
        <v>0</v>
      </c>
      <c r="O4175" s="184">
        <f t="shared" ref="O4175:O4217" si="1565">IF(ISBLANK(L4175),0,ROUND(L4175*M4175,2))</f>
        <v>0</v>
      </c>
      <c r="P4175" s="181"/>
      <c r="Q4175" s="199"/>
      <c r="R4175" s="197" t="str">
        <f t="shared" si="1545"/>
        <v/>
      </c>
      <c r="S4175" s="197" t="str">
        <f t="shared" si="1553"/>
        <v/>
      </c>
    </row>
    <row r="4176" spans="1:19" ht="25.5" hidden="1">
      <c r="A4176" s="200">
        <v>89430</v>
      </c>
      <c r="B4176" s="205" t="s">
        <v>230</v>
      </c>
      <c r="C4176" s="127" t="s">
        <v>4545</v>
      </c>
      <c r="D4176" s="121" t="s">
        <v>274</v>
      </c>
      <c r="E4176" s="122">
        <v>7.74</v>
      </c>
      <c r="F4176" s="123">
        <f t="shared" si="1560"/>
        <v>9.33</v>
      </c>
      <c r="G4176" s="206"/>
      <c r="H4176" s="183"/>
      <c r="I4176" s="182">
        <f t="shared" si="1561"/>
        <v>0</v>
      </c>
      <c r="J4176" s="182">
        <f t="shared" si="1562"/>
        <v>0</v>
      </c>
      <c r="K4176" s="179"/>
      <c r="L4176" s="183">
        <f t="shared" si="1563"/>
        <v>0</v>
      </c>
      <c r="M4176" s="183">
        <f t="shared" si="1563"/>
        <v>0</v>
      </c>
      <c r="N4176" s="184">
        <f t="shared" si="1564"/>
        <v>0</v>
      </c>
      <c r="O4176" s="184">
        <f t="shared" si="1565"/>
        <v>0</v>
      </c>
      <c r="P4176" s="181"/>
      <c r="Q4176" s="198"/>
      <c r="R4176" s="197" t="str">
        <f t="shared" si="1545"/>
        <v/>
      </c>
      <c r="S4176" s="197" t="str">
        <f t="shared" si="1553"/>
        <v/>
      </c>
    </row>
    <row r="4177" spans="1:19" ht="25.5" hidden="1">
      <c r="A4177" s="200">
        <v>89432</v>
      </c>
      <c r="B4177" s="205" t="s">
        <v>230</v>
      </c>
      <c r="C4177" s="127" t="s">
        <v>4546</v>
      </c>
      <c r="D4177" s="121" t="s">
        <v>274</v>
      </c>
      <c r="E4177" s="122">
        <v>20</v>
      </c>
      <c r="F4177" s="123">
        <f t="shared" si="1560"/>
        <v>24.11</v>
      </c>
      <c r="G4177" s="206"/>
      <c r="H4177" s="183"/>
      <c r="I4177" s="182">
        <f t="shared" si="1561"/>
        <v>0</v>
      </c>
      <c r="J4177" s="182">
        <f t="shared" si="1562"/>
        <v>0</v>
      </c>
      <c r="K4177" s="179"/>
      <c r="L4177" s="183">
        <f t="shared" si="1563"/>
        <v>0</v>
      </c>
      <c r="M4177" s="183">
        <f t="shared" si="1563"/>
        <v>0</v>
      </c>
      <c r="N4177" s="184">
        <f t="shared" si="1564"/>
        <v>0</v>
      </c>
      <c r="O4177" s="184">
        <f t="shared" si="1565"/>
        <v>0</v>
      </c>
      <c r="P4177" s="181"/>
      <c r="Q4177" s="198"/>
      <c r="R4177" s="197" t="str">
        <f t="shared" si="1545"/>
        <v/>
      </c>
      <c r="S4177" s="197" t="str">
        <f t="shared" si="1553"/>
        <v/>
      </c>
    </row>
    <row r="4178" spans="1:19" ht="25.5" hidden="1">
      <c r="A4178" s="200">
        <v>89437</v>
      </c>
      <c r="B4178" s="205" t="s">
        <v>230</v>
      </c>
      <c r="C4178" s="127" t="s">
        <v>4547</v>
      </c>
      <c r="D4178" s="121" t="s">
        <v>274</v>
      </c>
      <c r="E4178" s="122">
        <v>16.079999999999998</v>
      </c>
      <c r="F4178" s="123">
        <f t="shared" si="1560"/>
        <v>19.39</v>
      </c>
      <c r="G4178" s="206"/>
      <c r="H4178" s="183"/>
      <c r="I4178" s="182">
        <f t="shared" si="1561"/>
        <v>0</v>
      </c>
      <c r="J4178" s="182">
        <f t="shared" si="1562"/>
        <v>0</v>
      </c>
      <c r="K4178" s="179"/>
      <c r="L4178" s="183">
        <f t="shared" si="1563"/>
        <v>0</v>
      </c>
      <c r="M4178" s="183">
        <f t="shared" si="1563"/>
        <v>0</v>
      </c>
      <c r="N4178" s="184">
        <f t="shared" si="1564"/>
        <v>0</v>
      </c>
      <c r="O4178" s="184">
        <f t="shared" si="1565"/>
        <v>0</v>
      </c>
      <c r="P4178" s="181"/>
      <c r="Q4178" s="198"/>
      <c r="R4178" s="197" t="str">
        <f t="shared" si="1545"/>
        <v/>
      </c>
      <c r="S4178" s="197" t="str">
        <f t="shared" si="1553"/>
        <v/>
      </c>
    </row>
    <row r="4179" spans="1:19" ht="25.5" hidden="1">
      <c r="A4179" s="200">
        <v>95237</v>
      </c>
      <c r="B4179" s="205" t="s">
        <v>230</v>
      </c>
      <c r="C4179" s="127" t="s">
        <v>4548</v>
      </c>
      <c r="D4179" s="121" t="s">
        <v>274</v>
      </c>
      <c r="E4179" s="122">
        <v>16</v>
      </c>
      <c r="F4179" s="123">
        <f t="shared" si="1560"/>
        <v>19.29</v>
      </c>
      <c r="G4179" s="206"/>
      <c r="H4179" s="183"/>
      <c r="I4179" s="182">
        <f t="shared" si="1561"/>
        <v>0</v>
      </c>
      <c r="J4179" s="182">
        <f t="shared" si="1562"/>
        <v>0</v>
      </c>
      <c r="K4179" s="179"/>
      <c r="L4179" s="183">
        <f t="shared" si="1563"/>
        <v>0</v>
      </c>
      <c r="M4179" s="183">
        <f t="shared" si="1563"/>
        <v>0</v>
      </c>
      <c r="N4179" s="184">
        <f t="shared" si="1564"/>
        <v>0</v>
      </c>
      <c r="O4179" s="184">
        <f t="shared" si="1565"/>
        <v>0</v>
      </c>
      <c r="P4179" s="181"/>
      <c r="Q4179" s="198"/>
      <c r="R4179" s="197" t="str">
        <f t="shared" si="1545"/>
        <v/>
      </c>
      <c r="S4179" s="197" t="str">
        <f t="shared" si="1553"/>
        <v/>
      </c>
    </row>
    <row r="4180" spans="1:19" ht="25.5" hidden="1">
      <c r="A4180" s="200">
        <v>89422</v>
      </c>
      <c r="B4180" s="205" t="s">
        <v>230</v>
      </c>
      <c r="C4180" s="127" t="s">
        <v>4549</v>
      </c>
      <c r="D4180" s="121" t="s">
        <v>274</v>
      </c>
      <c r="E4180" s="122">
        <v>3.18</v>
      </c>
      <c r="F4180" s="123">
        <f t="shared" si="1560"/>
        <v>3.83</v>
      </c>
      <c r="G4180" s="206"/>
      <c r="H4180" s="183"/>
      <c r="I4180" s="182">
        <f t="shared" si="1561"/>
        <v>0</v>
      </c>
      <c r="J4180" s="182">
        <f t="shared" si="1562"/>
        <v>0</v>
      </c>
      <c r="K4180" s="179"/>
      <c r="L4180" s="183">
        <f t="shared" si="1563"/>
        <v>0</v>
      </c>
      <c r="M4180" s="183">
        <f t="shared" si="1563"/>
        <v>0</v>
      </c>
      <c r="N4180" s="184">
        <f t="shared" si="1564"/>
        <v>0</v>
      </c>
      <c r="O4180" s="184">
        <f t="shared" si="1565"/>
        <v>0</v>
      </c>
      <c r="P4180" s="181"/>
      <c r="Q4180" s="198"/>
      <c r="R4180" s="197" t="str">
        <f t="shared" si="1545"/>
        <v/>
      </c>
      <c r="S4180" s="197" t="str">
        <f t="shared" si="1553"/>
        <v/>
      </c>
    </row>
    <row r="4181" spans="1:19" ht="25.5" hidden="1">
      <c r="A4181" s="200">
        <v>89429</v>
      </c>
      <c r="B4181" s="205" t="s">
        <v>230</v>
      </c>
      <c r="C4181" s="127" t="s">
        <v>4550</v>
      </c>
      <c r="D4181" s="121" t="s">
        <v>274</v>
      </c>
      <c r="E4181" s="122">
        <v>3.77</v>
      </c>
      <c r="F4181" s="123">
        <f t="shared" si="1560"/>
        <v>4.55</v>
      </c>
      <c r="G4181" s="206"/>
      <c r="H4181" s="183"/>
      <c r="I4181" s="182">
        <f t="shared" si="1561"/>
        <v>0</v>
      </c>
      <c r="J4181" s="182">
        <f t="shared" si="1562"/>
        <v>0</v>
      </c>
      <c r="K4181" s="179"/>
      <c r="L4181" s="183">
        <f t="shared" si="1563"/>
        <v>0</v>
      </c>
      <c r="M4181" s="183">
        <f t="shared" si="1563"/>
        <v>0</v>
      </c>
      <c r="N4181" s="184">
        <f t="shared" si="1564"/>
        <v>0</v>
      </c>
      <c r="O4181" s="184">
        <f t="shared" si="1565"/>
        <v>0</v>
      </c>
      <c r="P4181" s="181"/>
      <c r="Q4181" s="198"/>
      <c r="R4181" s="197" t="str">
        <f t="shared" si="1545"/>
        <v/>
      </c>
      <c r="S4181" s="197" t="str">
        <f t="shared" si="1553"/>
        <v/>
      </c>
    </row>
    <row r="4182" spans="1:19" ht="25.5" hidden="1">
      <c r="A4182" s="200">
        <v>89436</v>
      </c>
      <c r="B4182" s="205" t="s">
        <v>230</v>
      </c>
      <c r="C4182" s="127" t="s">
        <v>4551</v>
      </c>
      <c r="D4182" s="121" t="s">
        <v>274</v>
      </c>
      <c r="E4182" s="122">
        <v>5.09</v>
      </c>
      <c r="F4182" s="123">
        <f t="shared" si="1560"/>
        <v>6.14</v>
      </c>
      <c r="G4182" s="206"/>
      <c r="H4182" s="183"/>
      <c r="I4182" s="182">
        <f t="shared" si="1561"/>
        <v>0</v>
      </c>
      <c r="J4182" s="182">
        <f t="shared" si="1562"/>
        <v>0</v>
      </c>
      <c r="K4182" s="179"/>
      <c r="L4182" s="183">
        <f t="shared" si="1563"/>
        <v>0</v>
      </c>
      <c r="M4182" s="183">
        <f t="shared" si="1563"/>
        <v>0</v>
      </c>
      <c r="N4182" s="184">
        <f t="shared" si="1564"/>
        <v>0</v>
      </c>
      <c r="O4182" s="184">
        <f t="shared" si="1565"/>
        <v>0</v>
      </c>
      <c r="P4182" s="181"/>
      <c r="Q4182" s="198"/>
      <c r="R4182" s="197" t="str">
        <f t="shared" si="1545"/>
        <v/>
      </c>
      <c r="S4182" s="197" t="str">
        <f t="shared" si="1553"/>
        <v/>
      </c>
    </row>
    <row r="4183" spans="1:19" ht="25.5" hidden="1">
      <c r="A4183" s="200">
        <v>89404</v>
      </c>
      <c r="B4183" s="205" t="s">
        <v>230</v>
      </c>
      <c r="C4183" s="127" t="s">
        <v>4552</v>
      </c>
      <c r="D4183" s="121" t="s">
        <v>274</v>
      </c>
      <c r="E4183" s="122">
        <v>4.03</v>
      </c>
      <c r="F4183" s="123">
        <f t="shared" si="1560"/>
        <v>4.8600000000000003</v>
      </c>
      <c r="G4183" s="206"/>
      <c r="H4183" s="183"/>
      <c r="I4183" s="182">
        <f t="shared" si="1561"/>
        <v>0</v>
      </c>
      <c r="J4183" s="182">
        <f t="shared" si="1562"/>
        <v>0</v>
      </c>
      <c r="K4183" s="179"/>
      <c r="L4183" s="183">
        <f t="shared" si="1563"/>
        <v>0</v>
      </c>
      <c r="M4183" s="183">
        <f t="shared" si="1563"/>
        <v>0</v>
      </c>
      <c r="N4183" s="184">
        <f t="shared" si="1564"/>
        <v>0</v>
      </c>
      <c r="O4183" s="184">
        <f t="shared" si="1565"/>
        <v>0</v>
      </c>
      <c r="P4183" s="181"/>
      <c r="Q4183" s="198"/>
      <c r="R4183" s="197" t="str">
        <f t="shared" si="1545"/>
        <v/>
      </c>
      <c r="S4183" s="197" t="str">
        <f t="shared" si="1553"/>
        <v/>
      </c>
    </row>
    <row r="4184" spans="1:19" ht="25.5" hidden="1">
      <c r="A4184" s="200">
        <v>89408</v>
      </c>
      <c r="B4184" s="205" t="s">
        <v>230</v>
      </c>
      <c r="C4184" s="127" t="s">
        <v>4553</v>
      </c>
      <c r="D4184" s="121" t="s">
        <v>274</v>
      </c>
      <c r="E4184" s="122">
        <v>4.84</v>
      </c>
      <c r="F4184" s="123">
        <f t="shared" si="1560"/>
        <v>5.84</v>
      </c>
      <c r="G4184" s="206"/>
      <c r="H4184" s="183"/>
      <c r="I4184" s="182">
        <f t="shared" si="1561"/>
        <v>0</v>
      </c>
      <c r="J4184" s="182">
        <f t="shared" si="1562"/>
        <v>0</v>
      </c>
      <c r="K4184" s="179"/>
      <c r="L4184" s="183">
        <f t="shared" si="1563"/>
        <v>0</v>
      </c>
      <c r="M4184" s="183">
        <f t="shared" si="1563"/>
        <v>0</v>
      </c>
      <c r="N4184" s="184">
        <f t="shared" si="1564"/>
        <v>0</v>
      </c>
      <c r="O4184" s="184">
        <f t="shared" si="1565"/>
        <v>0</v>
      </c>
      <c r="P4184" s="181"/>
      <c r="Q4184" s="198"/>
      <c r="R4184" s="197" t="str">
        <f t="shared" si="1545"/>
        <v/>
      </c>
      <c r="S4184" s="197" t="str">
        <f t="shared" si="1553"/>
        <v/>
      </c>
    </row>
    <row r="4185" spans="1:19" ht="25.5" hidden="1">
      <c r="A4185" s="200">
        <v>89412</v>
      </c>
      <c r="B4185" s="205" t="s">
        <v>230</v>
      </c>
      <c r="C4185" s="127" t="s">
        <v>4554</v>
      </c>
      <c r="D4185" s="121" t="s">
        <v>274</v>
      </c>
      <c r="E4185" s="122">
        <v>6.56</v>
      </c>
      <c r="F4185" s="123">
        <f t="shared" si="1560"/>
        <v>7.91</v>
      </c>
      <c r="G4185" s="206"/>
      <c r="H4185" s="183"/>
      <c r="I4185" s="182">
        <f t="shared" si="1561"/>
        <v>0</v>
      </c>
      <c r="J4185" s="182">
        <f t="shared" si="1562"/>
        <v>0</v>
      </c>
      <c r="K4185" s="179"/>
      <c r="L4185" s="183">
        <f t="shared" si="1563"/>
        <v>0</v>
      </c>
      <c r="M4185" s="183">
        <f t="shared" si="1563"/>
        <v>0</v>
      </c>
      <c r="N4185" s="184">
        <f t="shared" si="1564"/>
        <v>0</v>
      </c>
      <c r="O4185" s="184">
        <f t="shared" si="1565"/>
        <v>0</v>
      </c>
      <c r="P4185" s="181"/>
      <c r="Q4185" s="198"/>
      <c r="R4185" s="197" t="str">
        <f t="shared" si="1545"/>
        <v/>
      </c>
      <c r="S4185" s="197" t="str">
        <f t="shared" si="1553"/>
        <v/>
      </c>
    </row>
    <row r="4186" spans="1:19" ht="25.5" hidden="1">
      <c r="A4186" s="200">
        <v>89413</v>
      </c>
      <c r="B4186" s="205" t="s">
        <v>230</v>
      </c>
      <c r="C4186" s="127" t="s">
        <v>4555</v>
      </c>
      <c r="D4186" s="121" t="s">
        <v>274</v>
      </c>
      <c r="E4186" s="122">
        <v>6.74</v>
      </c>
      <c r="F4186" s="123">
        <f t="shared" si="1560"/>
        <v>8.1300000000000008</v>
      </c>
      <c r="G4186" s="206"/>
      <c r="H4186" s="183"/>
      <c r="I4186" s="182">
        <f t="shared" si="1561"/>
        <v>0</v>
      </c>
      <c r="J4186" s="182">
        <f t="shared" si="1562"/>
        <v>0</v>
      </c>
      <c r="K4186" s="179"/>
      <c r="L4186" s="183">
        <f t="shared" si="1563"/>
        <v>0</v>
      </c>
      <c r="M4186" s="183">
        <f t="shared" si="1563"/>
        <v>0</v>
      </c>
      <c r="N4186" s="184">
        <f t="shared" si="1564"/>
        <v>0</v>
      </c>
      <c r="O4186" s="184">
        <f t="shared" si="1565"/>
        <v>0</v>
      </c>
      <c r="P4186" s="181"/>
      <c r="Q4186" s="198"/>
      <c r="R4186" s="197" t="str">
        <f t="shared" si="1545"/>
        <v/>
      </c>
      <c r="S4186" s="197" t="str">
        <f t="shared" si="1553"/>
        <v/>
      </c>
    </row>
    <row r="4187" spans="1:19" ht="25.5" hidden="1">
      <c r="A4187" s="200">
        <v>89405</v>
      </c>
      <c r="B4187" s="205" t="s">
        <v>230</v>
      </c>
      <c r="C4187" s="127" t="s">
        <v>4556</v>
      </c>
      <c r="D4187" s="121" t="s">
        <v>274</v>
      </c>
      <c r="E4187" s="122">
        <v>4.26</v>
      </c>
      <c r="F4187" s="123">
        <f t="shared" si="1560"/>
        <v>5.14</v>
      </c>
      <c r="G4187" s="206"/>
      <c r="H4187" s="183"/>
      <c r="I4187" s="182">
        <f t="shared" si="1561"/>
        <v>0</v>
      </c>
      <c r="J4187" s="182">
        <f t="shared" si="1562"/>
        <v>0</v>
      </c>
      <c r="K4187" s="179"/>
      <c r="L4187" s="183">
        <f t="shared" si="1563"/>
        <v>0</v>
      </c>
      <c r="M4187" s="183">
        <f t="shared" si="1563"/>
        <v>0</v>
      </c>
      <c r="N4187" s="184">
        <f t="shared" si="1564"/>
        <v>0</v>
      </c>
      <c r="O4187" s="184">
        <f t="shared" si="1565"/>
        <v>0</v>
      </c>
      <c r="P4187" s="181"/>
      <c r="Q4187" s="198"/>
      <c r="R4187" s="197" t="str">
        <f t="shared" si="1545"/>
        <v/>
      </c>
      <c r="S4187" s="197" t="str">
        <f t="shared" si="1553"/>
        <v/>
      </c>
    </row>
    <row r="4188" spans="1:19" ht="25.5" hidden="1">
      <c r="A4188" s="200">
        <v>89409</v>
      </c>
      <c r="B4188" s="205" t="s">
        <v>230</v>
      </c>
      <c r="C4188" s="127" t="s">
        <v>4557</v>
      </c>
      <c r="D4188" s="121" t="s">
        <v>274</v>
      </c>
      <c r="E4188" s="122">
        <v>5.34</v>
      </c>
      <c r="F4188" s="123">
        <f t="shared" si="1560"/>
        <v>6.44</v>
      </c>
      <c r="G4188" s="206"/>
      <c r="H4188" s="183"/>
      <c r="I4188" s="182">
        <f t="shared" si="1561"/>
        <v>0</v>
      </c>
      <c r="J4188" s="182">
        <f t="shared" si="1562"/>
        <v>0</v>
      </c>
      <c r="K4188" s="179"/>
      <c r="L4188" s="183">
        <f t="shared" si="1563"/>
        <v>0</v>
      </c>
      <c r="M4188" s="183">
        <f t="shared" si="1563"/>
        <v>0</v>
      </c>
      <c r="N4188" s="184">
        <f t="shared" si="1564"/>
        <v>0</v>
      </c>
      <c r="O4188" s="184">
        <f t="shared" si="1565"/>
        <v>0</v>
      </c>
      <c r="P4188" s="181"/>
      <c r="Q4188" s="198"/>
      <c r="R4188" s="197" t="str">
        <f t="shared" si="1545"/>
        <v/>
      </c>
      <c r="S4188" s="197" t="str">
        <f t="shared" si="1553"/>
        <v/>
      </c>
    </row>
    <row r="4189" spans="1:19" ht="25.5" hidden="1">
      <c r="A4189" s="200">
        <v>89414</v>
      </c>
      <c r="B4189" s="205" t="s">
        <v>230</v>
      </c>
      <c r="C4189" s="127" t="s">
        <v>4558</v>
      </c>
      <c r="D4189" s="121" t="s">
        <v>274</v>
      </c>
      <c r="E4189" s="122">
        <v>8.15</v>
      </c>
      <c r="F4189" s="123">
        <f t="shared" si="1560"/>
        <v>9.83</v>
      </c>
      <c r="G4189" s="206"/>
      <c r="H4189" s="183"/>
      <c r="I4189" s="182">
        <f t="shared" si="1561"/>
        <v>0</v>
      </c>
      <c r="J4189" s="182">
        <f t="shared" si="1562"/>
        <v>0</v>
      </c>
      <c r="K4189" s="179"/>
      <c r="L4189" s="183">
        <f t="shared" si="1563"/>
        <v>0</v>
      </c>
      <c r="M4189" s="183">
        <f t="shared" si="1563"/>
        <v>0</v>
      </c>
      <c r="N4189" s="184">
        <f t="shared" si="1564"/>
        <v>0</v>
      </c>
      <c r="O4189" s="184">
        <f t="shared" si="1565"/>
        <v>0</v>
      </c>
      <c r="P4189" s="181"/>
      <c r="Q4189" s="198"/>
      <c r="R4189" s="197" t="str">
        <f t="shared" si="1545"/>
        <v/>
      </c>
      <c r="S4189" s="197" t="str">
        <f t="shared" si="1553"/>
        <v/>
      </c>
    </row>
    <row r="4190" spans="1:19" ht="25.5" hidden="1">
      <c r="A4190" s="200">
        <v>89406</v>
      </c>
      <c r="B4190" s="205" t="s">
        <v>230</v>
      </c>
      <c r="C4190" s="127" t="s">
        <v>4559</v>
      </c>
      <c r="D4190" s="121" t="s">
        <v>274</v>
      </c>
      <c r="E4190" s="122">
        <v>5.25</v>
      </c>
      <c r="F4190" s="123">
        <f t="shared" si="1560"/>
        <v>6.33</v>
      </c>
      <c r="G4190" s="206"/>
      <c r="H4190" s="183"/>
      <c r="I4190" s="182">
        <f t="shared" si="1561"/>
        <v>0</v>
      </c>
      <c r="J4190" s="182">
        <f t="shared" si="1562"/>
        <v>0</v>
      </c>
      <c r="K4190" s="179"/>
      <c r="L4190" s="183">
        <f t="shared" si="1563"/>
        <v>0</v>
      </c>
      <c r="M4190" s="183">
        <f t="shared" si="1563"/>
        <v>0</v>
      </c>
      <c r="N4190" s="184">
        <f t="shared" si="1564"/>
        <v>0</v>
      </c>
      <c r="O4190" s="184">
        <f t="shared" si="1565"/>
        <v>0</v>
      </c>
      <c r="P4190" s="181"/>
      <c r="Q4190" s="198"/>
      <c r="R4190" s="197" t="str">
        <f t="shared" si="1545"/>
        <v/>
      </c>
      <c r="S4190" s="197" t="str">
        <f t="shared" si="1553"/>
        <v/>
      </c>
    </row>
    <row r="4191" spans="1:19" ht="25.5" hidden="1">
      <c r="A4191" s="200">
        <v>89410</v>
      </c>
      <c r="B4191" s="205" t="s">
        <v>230</v>
      </c>
      <c r="C4191" s="127" t="s">
        <v>4560</v>
      </c>
      <c r="D4191" s="121" t="s">
        <v>274</v>
      </c>
      <c r="E4191" s="122">
        <v>6.39</v>
      </c>
      <c r="F4191" s="123">
        <f t="shared" si="1560"/>
        <v>7.7</v>
      </c>
      <c r="G4191" s="206"/>
      <c r="H4191" s="183"/>
      <c r="I4191" s="182">
        <f t="shared" si="1561"/>
        <v>0</v>
      </c>
      <c r="J4191" s="182">
        <f t="shared" si="1562"/>
        <v>0</v>
      </c>
      <c r="K4191" s="179"/>
      <c r="L4191" s="183">
        <f t="shared" si="1563"/>
        <v>0</v>
      </c>
      <c r="M4191" s="183">
        <f t="shared" si="1563"/>
        <v>0</v>
      </c>
      <c r="N4191" s="184">
        <f t="shared" si="1564"/>
        <v>0</v>
      </c>
      <c r="O4191" s="184">
        <f t="shared" si="1565"/>
        <v>0</v>
      </c>
      <c r="P4191" s="181"/>
      <c r="Q4191" s="198"/>
      <c r="R4191" s="197" t="str">
        <f t="shared" si="1545"/>
        <v/>
      </c>
      <c r="S4191" s="197" t="str">
        <f t="shared" si="1553"/>
        <v/>
      </c>
    </row>
    <row r="4192" spans="1:19" ht="25.5" hidden="1">
      <c r="A4192" s="200">
        <v>89415</v>
      </c>
      <c r="B4192" s="205" t="s">
        <v>230</v>
      </c>
      <c r="C4192" s="127" t="s">
        <v>4561</v>
      </c>
      <c r="D4192" s="121" t="s">
        <v>274</v>
      </c>
      <c r="E4192" s="122">
        <v>9.91</v>
      </c>
      <c r="F4192" s="123">
        <f t="shared" si="1560"/>
        <v>11.95</v>
      </c>
      <c r="G4192" s="206"/>
      <c r="H4192" s="183"/>
      <c r="I4192" s="182">
        <f t="shared" si="1561"/>
        <v>0</v>
      </c>
      <c r="J4192" s="182">
        <f t="shared" si="1562"/>
        <v>0</v>
      </c>
      <c r="K4192" s="179"/>
      <c r="L4192" s="183">
        <f t="shared" si="1563"/>
        <v>0</v>
      </c>
      <c r="M4192" s="183">
        <f t="shared" si="1563"/>
        <v>0</v>
      </c>
      <c r="N4192" s="184">
        <f t="shared" si="1564"/>
        <v>0</v>
      </c>
      <c r="O4192" s="184">
        <f t="shared" si="1565"/>
        <v>0</v>
      </c>
      <c r="P4192" s="181"/>
      <c r="Q4192" s="198"/>
      <c r="R4192" s="197" t="str">
        <f t="shared" si="1545"/>
        <v/>
      </c>
      <c r="S4192" s="197" t="str">
        <f t="shared" si="1553"/>
        <v/>
      </c>
    </row>
    <row r="4193" spans="1:19" ht="25.5" hidden="1">
      <c r="A4193" s="200">
        <v>89407</v>
      </c>
      <c r="B4193" s="205" t="s">
        <v>230</v>
      </c>
      <c r="C4193" s="127" t="s">
        <v>4562</v>
      </c>
      <c r="D4193" s="121" t="s">
        <v>274</v>
      </c>
      <c r="E4193" s="122">
        <v>4.8600000000000003</v>
      </c>
      <c r="F4193" s="123">
        <f t="shared" si="1560"/>
        <v>5.86</v>
      </c>
      <c r="G4193" s="206"/>
      <c r="H4193" s="183"/>
      <c r="I4193" s="182">
        <f t="shared" si="1561"/>
        <v>0</v>
      </c>
      <c r="J4193" s="182">
        <f t="shared" si="1562"/>
        <v>0</v>
      </c>
      <c r="K4193" s="179"/>
      <c r="L4193" s="183">
        <f t="shared" si="1563"/>
        <v>0</v>
      </c>
      <c r="M4193" s="183">
        <f t="shared" si="1563"/>
        <v>0</v>
      </c>
      <c r="N4193" s="184">
        <f t="shared" si="1564"/>
        <v>0</v>
      </c>
      <c r="O4193" s="184">
        <f t="shared" si="1565"/>
        <v>0</v>
      </c>
      <c r="P4193" s="181"/>
      <c r="Q4193" s="198"/>
      <c r="R4193" s="197" t="str">
        <f t="shared" si="1545"/>
        <v/>
      </c>
      <c r="S4193" s="197" t="str">
        <f t="shared" si="1553"/>
        <v/>
      </c>
    </row>
    <row r="4194" spans="1:19" ht="25.5" hidden="1">
      <c r="A4194" s="200">
        <v>89411</v>
      </c>
      <c r="B4194" s="205" t="s">
        <v>230</v>
      </c>
      <c r="C4194" s="127" t="s">
        <v>4563</v>
      </c>
      <c r="D4194" s="121" t="s">
        <v>274</v>
      </c>
      <c r="E4194" s="122">
        <v>5.92</v>
      </c>
      <c r="F4194" s="123">
        <f t="shared" si="1560"/>
        <v>7.14</v>
      </c>
      <c r="G4194" s="206"/>
      <c r="H4194" s="183"/>
      <c r="I4194" s="182">
        <f t="shared" si="1561"/>
        <v>0</v>
      </c>
      <c r="J4194" s="182">
        <f t="shared" si="1562"/>
        <v>0</v>
      </c>
      <c r="K4194" s="179"/>
      <c r="L4194" s="183">
        <f t="shared" si="1563"/>
        <v>0</v>
      </c>
      <c r="M4194" s="183">
        <f t="shared" si="1563"/>
        <v>0</v>
      </c>
      <c r="N4194" s="184">
        <f t="shared" si="1564"/>
        <v>0</v>
      </c>
      <c r="O4194" s="184">
        <f t="shared" si="1565"/>
        <v>0</v>
      </c>
      <c r="P4194" s="181"/>
      <c r="Q4194" s="198"/>
      <c r="R4194" s="197" t="str">
        <f t="shared" si="1545"/>
        <v/>
      </c>
      <c r="S4194" s="197" t="str">
        <f t="shared" si="1553"/>
        <v/>
      </c>
    </row>
    <row r="4195" spans="1:19" ht="25.5" hidden="1">
      <c r="A4195" s="200">
        <v>89416</v>
      </c>
      <c r="B4195" s="205" t="s">
        <v>230</v>
      </c>
      <c r="C4195" s="127" t="s">
        <v>4564</v>
      </c>
      <c r="D4195" s="121" t="s">
        <v>274</v>
      </c>
      <c r="E4195" s="122">
        <v>7.86</v>
      </c>
      <c r="F4195" s="123">
        <f t="shared" si="1560"/>
        <v>9.48</v>
      </c>
      <c r="G4195" s="206"/>
      <c r="H4195" s="183"/>
      <c r="I4195" s="182">
        <f t="shared" si="1561"/>
        <v>0</v>
      </c>
      <c r="J4195" s="182">
        <f t="shared" si="1562"/>
        <v>0</v>
      </c>
      <c r="K4195" s="179"/>
      <c r="L4195" s="183">
        <f t="shared" si="1563"/>
        <v>0</v>
      </c>
      <c r="M4195" s="183">
        <f t="shared" si="1563"/>
        <v>0</v>
      </c>
      <c r="N4195" s="184">
        <f t="shared" si="1564"/>
        <v>0</v>
      </c>
      <c r="O4195" s="184">
        <f t="shared" si="1565"/>
        <v>0</v>
      </c>
      <c r="P4195" s="181"/>
      <c r="Q4195" s="198"/>
      <c r="R4195" s="197" t="str">
        <f t="shared" si="1545"/>
        <v/>
      </c>
      <c r="S4195" s="197" t="str">
        <f t="shared" si="1553"/>
        <v/>
      </c>
    </row>
    <row r="4196" spans="1:19" ht="25.5" hidden="1">
      <c r="A4196" s="200">
        <v>89417</v>
      </c>
      <c r="B4196" s="205" t="s">
        <v>230</v>
      </c>
      <c r="C4196" s="127" t="s">
        <v>4565</v>
      </c>
      <c r="D4196" s="121" t="s">
        <v>274</v>
      </c>
      <c r="E4196" s="122">
        <v>3.13</v>
      </c>
      <c r="F4196" s="123">
        <f t="shared" si="1560"/>
        <v>3.77</v>
      </c>
      <c r="G4196" s="206"/>
      <c r="H4196" s="183"/>
      <c r="I4196" s="182">
        <f t="shared" si="1561"/>
        <v>0</v>
      </c>
      <c r="J4196" s="182">
        <f t="shared" si="1562"/>
        <v>0</v>
      </c>
      <c r="K4196" s="179"/>
      <c r="L4196" s="183">
        <f t="shared" si="1563"/>
        <v>0</v>
      </c>
      <c r="M4196" s="183">
        <f t="shared" si="1563"/>
        <v>0</v>
      </c>
      <c r="N4196" s="184">
        <f t="shared" si="1564"/>
        <v>0</v>
      </c>
      <c r="O4196" s="184">
        <f t="shared" si="1565"/>
        <v>0</v>
      </c>
      <c r="P4196" s="181"/>
      <c r="Q4196" s="198"/>
      <c r="R4196" s="197" t="str">
        <f t="shared" si="1545"/>
        <v/>
      </c>
      <c r="S4196" s="197" t="str">
        <f t="shared" si="1553"/>
        <v/>
      </c>
    </row>
    <row r="4197" spans="1:19" ht="25.5" hidden="1">
      <c r="A4197" s="200">
        <v>89424</v>
      </c>
      <c r="B4197" s="205" t="s">
        <v>230</v>
      </c>
      <c r="C4197" s="127" t="s">
        <v>4566</v>
      </c>
      <c r="D4197" s="121" t="s">
        <v>274</v>
      </c>
      <c r="E4197" s="122">
        <v>3.7</v>
      </c>
      <c r="F4197" s="123">
        <f t="shared" si="1560"/>
        <v>4.46</v>
      </c>
      <c r="G4197" s="206"/>
      <c r="H4197" s="183"/>
      <c r="I4197" s="182">
        <f t="shared" si="1561"/>
        <v>0</v>
      </c>
      <c r="J4197" s="182">
        <f t="shared" si="1562"/>
        <v>0</v>
      </c>
      <c r="K4197" s="179"/>
      <c r="L4197" s="183">
        <f t="shared" si="1563"/>
        <v>0</v>
      </c>
      <c r="M4197" s="183">
        <f t="shared" si="1563"/>
        <v>0</v>
      </c>
      <c r="N4197" s="184">
        <f t="shared" si="1564"/>
        <v>0</v>
      </c>
      <c r="O4197" s="184">
        <f t="shared" si="1565"/>
        <v>0</v>
      </c>
      <c r="P4197" s="181"/>
      <c r="Q4197" s="198"/>
      <c r="R4197" s="197" t="str">
        <f t="shared" si="1545"/>
        <v/>
      </c>
      <c r="S4197" s="197" t="str">
        <f t="shared" si="1553"/>
        <v/>
      </c>
    </row>
    <row r="4198" spans="1:19" ht="25.5" hidden="1">
      <c r="A4198" s="200">
        <v>89431</v>
      </c>
      <c r="B4198" s="205" t="s">
        <v>230</v>
      </c>
      <c r="C4198" s="127" t="s">
        <v>4567</v>
      </c>
      <c r="D4198" s="121" t="s">
        <v>274</v>
      </c>
      <c r="E4198" s="122">
        <v>5.16</v>
      </c>
      <c r="F4198" s="123">
        <f t="shared" si="1560"/>
        <v>6.22</v>
      </c>
      <c r="G4198" s="206"/>
      <c r="H4198" s="183"/>
      <c r="I4198" s="182">
        <f t="shared" si="1561"/>
        <v>0</v>
      </c>
      <c r="J4198" s="182">
        <f t="shared" si="1562"/>
        <v>0</v>
      </c>
      <c r="K4198" s="179"/>
      <c r="L4198" s="183">
        <f t="shared" si="1563"/>
        <v>0</v>
      </c>
      <c r="M4198" s="183">
        <f t="shared" si="1563"/>
        <v>0</v>
      </c>
      <c r="N4198" s="184">
        <f t="shared" si="1564"/>
        <v>0</v>
      </c>
      <c r="O4198" s="184">
        <f t="shared" si="1565"/>
        <v>0</v>
      </c>
      <c r="P4198" s="181"/>
      <c r="Q4198" s="198"/>
      <c r="R4198" s="197" t="str">
        <f t="shared" si="1545"/>
        <v/>
      </c>
      <c r="S4198" s="197" t="str">
        <f t="shared" si="1553"/>
        <v/>
      </c>
    </row>
    <row r="4199" spans="1:19" ht="25.5" hidden="1">
      <c r="A4199" s="200">
        <v>89418</v>
      </c>
      <c r="B4199" s="205" t="s">
        <v>230</v>
      </c>
      <c r="C4199" s="127" t="s">
        <v>4568</v>
      </c>
      <c r="D4199" s="121" t="s">
        <v>274</v>
      </c>
      <c r="E4199" s="122">
        <v>7.8</v>
      </c>
      <c r="F4199" s="123">
        <f t="shared" si="1560"/>
        <v>9.4</v>
      </c>
      <c r="G4199" s="206"/>
      <c r="H4199" s="183"/>
      <c r="I4199" s="182">
        <f t="shared" si="1561"/>
        <v>0</v>
      </c>
      <c r="J4199" s="182">
        <f t="shared" si="1562"/>
        <v>0</v>
      </c>
      <c r="K4199" s="179"/>
      <c r="L4199" s="183">
        <f t="shared" si="1563"/>
        <v>0</v>
      </c>
      <c r="M4199" s="183">
        <f t="shared" si="1563"/>
        <v>0</v>
      </c>
      <c r="N4199" s="184">
        <f t="shared" si="1564"/>
        <v>0</v>
      </c>
      <c r="O4199" s="184">
        <f t="shared" si="1565"/>
        <v>0</v>
      </c>
      <c r="P4199" s="181"/>
      <c r="Q4199" s="198"/>
      <c r="R4199" s="197" t="str">
        <f t="shared" si="1545"/>
        <v/>
      </c>
      <c r="S4199" s="197" t="str">
        <f t="shared" si="1553"/>
        <v/>
      </c>
    </row>
    <row r="4200" spans="1:19" ht="25.5" hidden="1">
      <c r="A4200" s="200">
        <v>89425</v>
      </c>
      <c r="B4200" s="205" t="s">
        <v>230</v>
      </c>
      <c r="C4200" s="127" t="s">
        <v>4569</v>
      </c>
      <c r="D4200" s="121" t="s">
        <v>274</v>
      </c>
      <c r="E4200" s="122">
        <v>9.93</v>
      </c>
      <c r="F4200" s="123">
        <f t="shared" si="1560"/>
        <v>11.97</v>
      </c>
      <c r="G4200" s="206"/>
      <c r="H4200" s="183"/>
      <c r="I4200" s="182">
        <f t="shared" si="1561"/>
        <v>0</v>
      </c>
      <c r="J4200" s="182">
        <f t="shared" si="1562"/>
        <v>0</v>
      </c>
      <c r="K4200" s="179"/>
      <c r="L4200" s="183">
        <f t="shared" si="1563"/>
        <v>0</v>
      </c>
      <c r="M4200" s="183">
        <f t="shared" si="1563"/>
        <v>0</v>
      </c>
      <c r="N4200" s="184">
        <f t="shared" si="1564"/>
        <v>0</v>
      </c>
      <c r="O4200" s="184">
        <f t="shared" si="1565"/>
        <v>0</v>
      </c>
      <c r="P4200" s="181"/>
      <c r="Q4200" s="198"/>
      <c r="R4200" s="197" t="str">
        <f t="shared" si="1545"/>
        <v/>
      </c>
      <c r="S4200" s="197" t="str">
        <f t="shared" si="1553"/>
        <v/>
      </c>
    </row>
    <row r="4201" spans="1:19" ht="25.5" hidden="1">
      <c r="A4201" s="200">
        <v>89419</v>
      </c>
      <c r="B4201" s="205" t="s">
        <v>230</v>
      </c>
      <c r="C4201" s="127" t="s">
        <v>4570</v>
      </c>
      <c r="D4201" s="121" t="s">
        <v>274</v>
      </c>
      <c r="E4201" s="122">
        <v>3.55</v>
      </c>
      <c r="F4201" s="123">
        <f t="shared" si="1560"/>
        <v>4.28</v>
      </c>
      <c r="G4201" s="206"/>
      <c r="H4201" s="183"/>
      <c r="I4201" s="182">
        <f t="shared" si="1561"/>
        <v>0</v>
      </c>
      <c r="J4201" s="182">
        <f t="shared" si="1562"/>
        <v>0</v>
      </c>
      <c r="K4201" s="179"/>
      <c r="L4201" s="183">
        <f t="shared" si="1563"/>
        <v>0</v>
      </c>
      <c r="M4201" s="183">
        <f t="shared" si="1563"/>
        <v>0</v>
      </c>
      <c r="N4201" s="184">
        <f t="shared" si="1564"/>
        <v>0</v>
      </c>
      <c r="O4201" s="184">
        <f t="shared" si="1565"/>
        <v>0</v>
      </c>
      <c r="P4201" s="181"/>
      <c r="Q4201" s="198"/>
      <c r="R4201" s="197" t="str">
        <f t="shared" si="1545"/>
        <v/>
      </c>
      <c r="S4201" s="197" t="str">
        <f t="shared" si="1553"/>
        <v/>
      </c>
    </row>
    <row r="4202" spans="1:19" ht="25.5" hidden="1">
      <c r="A4202" s="200">
        <v>89426</v>
      </c>
      <c r="B4202" s="205" t="s">
        <v>230</v>
      </c>
      <c r="C4202" s="127" t="s">
        <v>4571</v>
      </c>
      <c r="D4202" s="121" t="s">
        <v>274</v>
      </c>
      <c r="E4202" s="122">
        <v>5.62</v>
      </c>
      <c r="F4202" s="123">
        <f t="shared" si="1560"/>
        <v>6.78</v>
      </c>
      <c r="G4202" s="206"/>
      <c r="H4202" s="183"/>
      <c r="I4202" s="182">
        <f t="shared" si="1561"/>
        <v>0</v>
      </c>
      <c r="J4202" s="182">
        <f t="shared" si="1562"/>
        <v>0</v>
      </c>
      <c r="K4202" s="179"/>
      <c r="L4202" s="183">
        <f t="shared" si="1563"/>
        <v>0</v>
      </c>
      <c r="M4202" s="183">
        <f t="shared" si="1563"/>
        <v>0</v>
      </c>
      <c r="N4202" s="184">
        <f t="shared" si="1564"/>
        <v>0</v>
      </c>
      <c r="O4202" s="184">
        <f t="shared" si="1565"/>
        <v>0</v>
      </c>
      <c r="P4202" s="181"/>
      <c r="Q4202" s="198"/>
      <c r="R4202" s="197" t="str">
        <f t="shared" si="1545"/>
        <v/>
      </c>
      <c r="S4202" s="197" t="str">
        <f t="shared" si="1553"/>
        <v/>
      </c>
    </row>
    <row r="4203" spans="1:19" ht="25.5" hidden="1">
      <c r="A4203" s="200">
        <v>89433</v>
      </c>
      <c r="B4203" s="205" t="s">
        <v>230</v>
      </c>
      <c r="C4203" s="127" t="s">
        <v>4572</v>
      </c>
      <c r="D4203" s="121" t="s">
        <v>274</v>
      </c>
      <c r="E4203" s="122">
        <v>6.84</v>
      </c>
      <c r="F4203" s="123">
        <f t="shared" si="1560"/>
        <v>8.25</v>
      </c>
      <c r="G4203" s="206"/>
      <c r="H4203" s="183"/>
      <c r="I4203" s="182">
        <f t="shared" si="1561"/>
        <v>0</v>
      </c>
      <c r="J4203" s="182">
        <f t="shared" si="1562"/>
        <v>0</v>
      </c>
      <c r="K4203" s="179"/>
      <c r="L4203" s="183">
        <f t="shared" si="1563"/>
        <v>0</v>
      </c>
      <c r="M4203" s="183">
        <f t="shared" si="1563"/>
        <v>0</v>
      </c>
      <c r="N4203" s="184">
        <f t="shared" si="1564"/>
        <v>0</v>
      </c>
      <c r="O4203" s="184">
        <f t="shared" si="1565"/>
        <v>0</v>
      </c>
      <c r="P4203" s="181"/>
      <c r="Q4203" s="198"/>
      <c r="R4203" s="197" t="str">
        <f t="shared" si="1545"/>
        <v/>
      </c>
      <c r="S4203" s="197" t="str">
        <f t="shared" si="1553"/>
        <v/>
      </c>
    </row>
    <row r="4204" spans="1:19" ht="25.5" hidden="1">
      <c r="A4204" s="200">
        <v>89420</v>
      </c>
      <c r="B4204" s="205" t="s">
        <v>230</v>
      </c>
      <c r="C4204" s="127" t="s">
        <v>4573</v>
      </c>
      <c r="D4204" s="121" t="s">
        <v>274</v>
      </c>
      <c r="E4204" s="122">
        <v>6.08</v>
      </c>
      <c r="F4204" s="123">
        <f t="shared" si="1560"/>
        <v>7.33</v>
      </c>
      <c r="G4204" s="206"/>
      <c r="H4204" s="183"/>
      <c r="I4204" s="182">
        <f t="shared" si="1561"/>
        <v>0</v>
      </c>
      <c r="J4204" s="182">
        <f t="shared" si="1562"/>
        <v>0</v>
      </c>
      <c r="K4204" s="179"/>
      <c r="L4204" s="183">
        <f t="shared" si="1563"/>
        <v>0</v>
      </c>
      <c r="M4204" s="183">
        <f t="shared" si="1563"/>
        <v>0</v>
      </c>
      <c r="N4204" s="184">
        <f t="shared" si="1564"/>
        <v>0</v>
      </c>
      <c r="O4204" s="184">
        <f t="shared" si="1565"/>
        <v>0</v>
      </c>
      <c r="P4204" s="181"/>
      <c r="Q4204" s="198"/>
      <c r="R4204" s="197" t="str">
        <f t="shared" si="1545"/>
        <v/>
      </c>
      <c r="S4204" s="197" t="str">
        <f t="shared" si="1553"/>
        <v/>
      </c>
    </row>
    <row r="4205" spans="1:19" ht="25.5" hidden="1">
      <c r="A4205" s="200">
        <v>89427</v>
      </c>
      <c r="B4205" s="205" t="s">
        <v>230</v>
      </c>
      <c r="C4205" s="127" t="s">
        <v>4574</v>
      </c>
      <c r="D4205" s="121" t="s">
        <v>274</v>
      </c>
      <c r="E4205" s="122">
        <v>7.64</v>
      </c>
      <c r="F4205" s="123">
        <f t="shared" si="1560"/>
        <v>9.2100000000000009</v>
      </c>
      <c r="G4205" s="206"/>
      <c r="H4205" s="183"/>
      <c r="I4205" s="182">
        <f t="shared" si="1561"/>
        <v>0</v>
      </c>
      <c r="J4205" s="182">
        <f t="shared" si="1562"/>
        <v>0</v>
      </c>
      <c r="K4205" s="179"/>
      <c r="L4205" s="183">
        <f t="shared" si="1563"/>
        <v>0</v>
      </c>
      <c r="M4205" s="183">
        <f t="shared" si="1563"/>
        <v>0</v>
      </c>
      <c r="N4205" s="184">
        <f t="shared" si="1564"/>
        <v>0</v>
      </c>
      <c r="O4205" s="184">
        <f t="shared" si="1565"/>
        <v>0</v>
      </c>
      <c r="P4205" s="181"/>
      <c r="Q4205" s="198"/>
      <c r="R4205" s="197" t="str">
        <f t="shared" si="1545"/>
        <v/>
      </c>
      <c r="S4205" s="197" t="str">
        <f t="shared" si="1553"/>
        <v/>
      </c>
    </row>
    <row r="4206" spans="1:19" ht="25.5" hidden="1">
      <c r="A4206" s="200">
        <v>89434</v>
      </c>
      <c r="B4206" s="205" t="s">
        <v>230</v>
      </c>
      <c r="C4206" s="127" t="s">
        <v>4575</v>
      </c>
      <c r="D4206" s="121" t="s">
        <v>274</v>
      </c>
      <c r="E4206" s="122">
        <v>7.41</v>
      </c>
      <c r="F4206" s="123">
        <f t="shared" si="1560"/>
        <v>8.93</v>
      </c>
      <c r="G4206" s="206"/>
      <c r="H4206" s="183"/>
      <c r="I4206" s="182">
        <f t="shared" si="1561"/>
        <v>0</v>
      </c>
      <c r="J4206" s="182">
        <f t="shared" si="1562"/>
        <v>0</v>
      </c>
      <c r="K4206" s="179"/>
      <c r="L4206" s="183">
        <f t="shared" si="1563"/>
        <v>0</v>
      </c>
      <c r="M4206" s="183">
        <f t="shared" si="1563"/>
        <v>0</v>
      </c>
      <c r="N4206" s="184">
        <f t="shared" si="1564"/>
        <v>0</v>
      </c>
      <c r="O4206" s="184">
        <f t="shared" si="1565"/>
        <v>0</v>
      </c>
      <c r="P4206" s="181"/>
      <c r="Q4206" s="198"/>
      <c r="R4206" s="197" t="str">
        <f t="shared" si="1545"/>
        <v/>
      </c>
      <c r="S4206" s="197" t="str">
        <f t="shared" si="1553"/>
        <v/>
      </c>
    </row>
    <row r="4207" spans="1:19" ht="25.5" hidden="1">
      <c r="A4207" s="200">
        <v>89421</v>
      </c>
      <c r="B4207" s="205" t="s">
        <v>230</v>
      </c>
      <c r="C4207" s="127" t="s">
        <v>4576</v>
      </c>
      <c r="D4207" s="121" t="s">
        <v>274</v>
      </c>
      <c r="E4207" s="122">
        <v>7.61</v>
      </c>
      <c r="F4207" s="123">
        <f t="shared" si="1560"/>
        <v>9.17</v>
      </c>
      <c r="G4207" s="206"/>
      <c r="H4207" s="183"/>
      <c r="I4207" s="182">
        <f t="shared" si="1561"/>
        <v>0</v>
      </c>
      <c r="J4207" s="182">
        <f t="shared" si="1562"/>
        <v>0</v>
      </c>
      <c r="K4207" s="179"/>
      <c r="L4207" s="183">
        <f t="shared" si="1563"/>
        <v>0</v>
      </c>
      <c r="M4207" s="183">
        <f t="shared" si="1563"/>
        <v>0</v>
      </c>
      <c r="N4207" s="184">
        <f t="shared" si="1564"/>
        <v>0</v>
      </c>
      <c r="O4207" s="184">
        <f t="shared" si="1565"/>
        <v>0</v>
      </c>
      <c r="P4207" s="181"/>
      <c r="Q4207" s="198"/>
      <c r="R4207" s="197" t="str">
        <f t="shared" si="1545"/>
        <v/>
      </c>
      <c r="S4207" s="197" t="str">
        <f t="shared" si="1553"/>
        <v/>
      </c>
    </row>
    <row r="4208" spans="1:19" ht="25.5" hidden="1">
      <c r="A4208" s="200">
        <v>89428</v>
      </c>
      <c r="B4208" s="205" t="s">
        <v>230</v>
      </c>
      <c r="C4208" s="127" t="s">
        <v>4577</v>
      </c>
      <c r="D4208" s="121" t="s">
        <v>274</v>
      </c>
      <c r="E4208" s="122">
        <v>9.06</v>
      </c>
      <c r="F4208" s="123">
        <f t="shared" si="1560"/>
        <v>10.92</v>
      </c>
      <c r="G4208" s="206"/>
      <c r="H4208" s="183"/>
      <c r="I4208" s="182">
        <f t="shared" si="1561"/>
        <v>0</v>
      </c>
      <c r="J4208" s="182">
        <f t="shared" si="1562"/>
        <v>0</v>
      </c>
      <c r="K4208" s="179"/>
      <c r="L4208" s="183">
        <f t="shared" si="1563"/>
        <v>0</v>
      </c>
      <c r="M4208" s="183">
        <f t="shared" si="1563"/>
        <v>0</v>
      </c>
      <c r="N4208" s="184">
        <f t="shared" si="1564"/>
        <v>0</v>
      </c>
      <c r="O4208" s="184">
        <f t="shared" si="1565"/>
        <v>0</v>
      </c>
      <c r="P4208" s="181"/>
      <c r="Q4208" s="198"/>
      <c r="R4208" s="197" t="str">
        <f t="shared" si="1545"/>
        <v/>
      </c>
      <c r="S4208" s="197" t="str">
        <f t="shared" si="1553"/>
        <v/>
      </c>
    </row>
    <row r="4209" spans="1:19" ht="25.5" hidden="1">
      <c r="A4209" s="200">
        <v>89435</v>
      </c>
      <c r="B4209" s="205" t="s">
        <v>230</v>
      </c>
      <c r="C4209" s="127" t="s">
        <v>4578</v>
      </c>
      <c r="D4209" s="121" t="s">
        <v>274</v>
      </c>
      <c r="E4209" s="122">
        <v>13.53</v>
      </c>
      <c r="F4209" s="123">
        <f t="shared" si="1560"/>
        <v>16.309999999999999</v>
      </c>
      <c r="G4209" s="206"/>
      <c r="H4209" s="183"/>
      <c r="I4209" s="182">
        <f t="shared" si="1561"/>
        <v>0</v>
      </c>
      <c r="J4209" s="182">
        <f t="shared" si="1562"/>
        <v>0</v>
      </c>
      <c r="K4209" s="179"/>
      <c r="L4209" s="183">
        <f t="shared" si="1563"/>
        <v>0</v>
      </c>
      <c r="M4209" s="183">
        <f t="shared" si="1563"/>
        <v>0</v>
      </c>
      <c r="N4209" s="184">
        <f t="shared" si="1564"/>
        <v>0</v>
      </c>
      <c r="O4209" s="184">
        <f t="shared" si="1565"/>
        <v>0</v>
      </c>
      <c r="P4209" s="181"/>
      <c r="Q4209" s="198"/>
      <c r="R4209" s="197" t="str">
        <f t="shared" si="1545"/>
        <v/>
      </c>
      <c r="S4209" s="197" t="str">
        <f t="shared" si="1553"/>
        <v/>
      </c>
    </row>
    <row r="4210" spans="1:19" ht="25.5" hidden="1">
      <c r="A4210" s="200">
        <v>89438</v>
      </c>
      <c r="B4210" s="205" t="s">
        <v>230</v>
      </c>
      <c r="C4210" s="127" t="s">
        <v>4579</v>
      </c>
      <c r="D4210" s="121" t="s">
        <v>274</v>
      </c>
      <c r="E4210" s="122">
        <v>5.67</v>
      </c>
      <c r="F4210" s="123">
        <f t="shared" si="1560"/>
        <v>6.84</v>
      </c>
      <c r="G4210" s="206"/>
      <c r="H4210" s="183"/>
      <c r="I4210" s="182">
        <f t="shared" si="1561"/>
        <v>0</v>
      </c>
      <c r="J4210" s="182">
        <f t="shared" si="1562"/>
        <v>0</v>
      </c>
      <c r="K4210" s="179"/>
      <c r="L4210" s="183">
        <f t="shared" si="1563"/>
        <v>0</v>
      </c>
      <c r="M4210" s="183">
        <f t="shared" si="1563"/>
        <v>0</v>
      </c>
      <c r="N4210" s="184">
        <f t="shared" si="1564"/>
        <v>0</v>
      </c>
      <c r="O4210" s="184">
        <f t="shared" si="1565"/>
        <v>0</v>
      </c>
      <c r="P4210" s="181"/>
      <c r="Q4210" s="198"/>
      <c r="R4210" s="197" t="str">
        <f t="shared" si="1545"/>
        <v/>
      </c>
      <c r="S4210" s="197" t="str">
        <f t="shared" si="1553"/>
        <v/>
      </c>
    </row>
    <row r="4211" spans="1:19" ht="25.5" hidden="1">
      <c r="A4211" s="200">
        <v>89440</v>
      </c>
      <c r="B4211" s="205" t="s">
        <v>230</v>
      </c>
      <c r="C4211" s="127" t="s">
        <v>4580</v>
      </c>
      <c r="D4211" s="121" t="s">
        <v>274</v>
      </c>
      <c r="E4211" s="122">
        <v>6.82</v>
      </c>
      <c r="F4211" s="123">
        <f t="shared" si="1560"/>
        <v>8.2200000000000006</v>
      </c>
      <c r="G4211" s="206"/>
      <c r="H4211" s="183"/>
      <c r="I4211" s="182">
        <f t="shared" si="1561"/>
        <v>0</v>
      </c>
      <c r="J4211" s="182">
        <f t="shared" si="1562"/>
        <v>0</v>
      </c>
      <c r="K4211" s="179"/>
      <c r="L4211" s="183">
        <f t="shared" si="1563"/>
        <v>0</v>
      </c>
      <c r="M4211" s="183">
        <f t="shared" si="1563"/>
        <v>0</v>
      </c>
      <c r="N4211" s="184">
        <f t="shared" si="1564"/>
        <v>0</v>
      </c>
      <c r="O4211" s="184">
        <f t="shared" si="1565"/>
        <v>0</v>
      </c>
      <c r="P4211" s="181"/>
      <c r="Q4211" s="198"/>
      <c r="R4211" s="197" t="str">
        <f t="shared" si="1545"/>
        <v/>
      </c>
      <c r="S4211" s="197" t="str">
        <f t="shared" si="1553"/>
        <v/>
      </c>
    </row>
    <row r="4212" spans="1:19" ht="25.5" hidden="1">
      <c r="A4212" s="200">
        <v>89443</v>
      </c>
      <c r="B4212" s="205" t="s">
        <v>230</v>
      </c>
      <c r="C4212" s="127" t="s">
        <v>4581</v>
      </c>
      <c r="D4212" s="121" t="s">
        <v>274</v>
      </c>
      <c r="E4212" s="122">
        <v>10.050000000000001</v>
      </c>
      <c r="F4212" s="123">
        <f t="shared" si="1560"/>
        <v>12.12</v>
      </c>
      <c r="G4212" s="206"/>
      <c r="H4212" s="183"/>
      <c r="I4212" s="182">
        <f t="shared" si="1561"/>
        <v>0</v>
      </c>
      <c r="J4212" s="182">
        <f t="shared" si="1562"/>
        <v>0</v>
      </c>
      <c r="K4212" s="179"/>
      <c r="L4212" s="183">
        <f t="shared" si="1563"/>
        <v>0</v>
      </c>
      <c r="M4212" s="183">
        <f t="shared" si="1563"/>
        <v>0</v>
      </c>
      <c r="N4212" s="184">
        <f t="shared" si="1564"/>
        <v>0</v>
      </c>
      <c r="O4212" s="184">
        <f t="shared" si="1565"/>
        <v>0</v>
      </c>
      <c r="P4212" s="181"/>
      <c r="Q4212" s="198"/>
      <c r="R4212" s="197" t="str">
        <f t="shared" si="1545"/>
        <v/>
      </c>
      <c r="S4212" s="197" t="str">
        <f t="shared" si="1553"/>
        <v/>
      </c>
    </row>
    <row r="4213" spans="1:19" ht="25.5" hidden="1">
      <c r="A4213" s="200">
        <v>89442</v>
      </c>
      <c r="B4213" s="205" t="s">
        <v>230</v>
      </c>
      <c r="C4213" s="127" t="s">
        <v>4582</v>
      </c>
      <c r="D4213" s="121" t="s">
        <v>274</v>
      </c>
      <c r="E4213" s="122">
        <v>8.15</v>
      </c>
      <c r="F4213" s="123">
        <f t="shared" si="1560"/>
        <v>9.83</v>
      </c>
      <c r="G4213" s="206"/>
      <c r="H4213" s="183"/>
      <c r="I4213" s="182">
        <f t="shared" si="1561"/>
        <v>0</v>
      </c>
      <c r="J4213" s="182">
        <f t="shared" si="1562"/>
        <v>0</v>
      </c>
      <c r="K4213" s="179"/>
      <c r="L4213" s="183">
        <f t="shared" si="1563"/>
        <v>0</v>
      </c>
      <c r="M4213" s="183">
        <f t="shared" si="1563"/>
        <v>0</v>
      </c>
      <c r="N4213" s="184">
        <f t="shared" si="1564"/>
        <v>0</v>
      </c>
      <c r="O4213" s="184">
        <f t="shared" si="1565"/>
        <v>0</v>
      </c>
      <c r="P4213" s="181"/>
      <c r="Q4213" s="198"/>
      <c r="R4213" s="197" t="str">
        <f t="shared" si="1545"/>
        <v/>
      </c>
      <c r="S4213" s="197" t="str">
        <f t="shared" si="1553"/>
        <v/>
      </c>
    </row>
    <row r="4214" spans="1:19" ht="25.5" hidden="1">
      <c r="A4214" s="200">
        <v>89445</v>
      </c>
      <c r="B4214" s="205" t="s">
        <v>230</v>
      </c>
      <c r="C4214" s="127" t="s">
        <v>4583</v>
      </c>
      <c r="D4214" s="121" t="s">
        <v>274</v>
      </c>
      <c r="E4214" s="122">
        <v>11.37</v>
      </c>
      <c r="F4214" s="123">
        <f t="shared" si="1560"/>
        <v>13.71</v>
      </c>
      <c r="G4214" s="206"/>
      <c r="H4214" s="183"/>
      <c r="I4214" s="182">
        <f t="shared" si="1561"/>
        <v>0</v>
      </c>
      <c r="J4214" s="182">
        <f t="shared" si="1562"/>
        <v>0</v>
      </c>
      <c r="K4214" s="179"/>
      <c r="L4214" s="183">
        <f t="shared" si="1563"/>
        <v>0</v>
      </c>
      <c r="M4214" s="183">
        <f t="shared" si="1563"/>
        <v>0</v>
      </c>
      <c r="N4214" s="184">
        <f t="shared" si="1564"/>
        <v>0</v>
      </c>
      <c r="O4214" s="184">
        <f t="shared" si="1565"/>
        <v>0</v>
      </c>
      <c r="P4214" s="181"/>
      <c r="Q4214" s="198"/>
      <c r="R4214" s="197" t="str">
        <f t="shared" si="1545"/>
        <v/>
      </c>
      <c r="S4214" s="197" t="str">
        <f t="shared" si="1553"/>
        <v/>
      </c>
    </row>
    <row r="4215" spans="1:19" ht="25.5" hidden="1">
      <c r="A4215" s="200">
        <v>89439</v>
      </c>
      <c r="B4215" s="205" t="s">
        <v>230</v>
      </c>
      <c r="C4215" s="127" t="s">
        <v>4584</v>
      </c>
      <c r="D4215" s="121" t="s">
        <v>274</v>
      </c>
      <c r="E4215" s="122">
        <v>7.01</v>
      </c>
      <c r="F4215" s="123">
        <f t="shared" si="1560"/>
        <v>8.4499999999999993</v>
      </c>
      <c r="G4215" s="206"/>
      <c r="H4215" s="183"/>
      <c r="I4215" s="182">
        <f t="shared" si="1561"/>
        <v>0</v>
      </c>
      <c r="J4215" s="182">
        <f t="shared" si="1562"/>
        <v>0</v>
      </c>
      <c r="K4215" s="179"/>
      <c r="L4215" s="183">
        <f t="shared" si="1563"/>
        <v>0</v>
      </c>
      <c r="M4215" s="183">
        <f t="shared" si="1563"/>
        <v>0</v>
      </c>
      <c r="N4215" s="184">
        <f t="shared" si="1564"/>
        <v>0</v>
      </c>
      <c r="O4215" s="184">
        <f t="shared" si="1565"/>
        <v>0</v>
      </c>
      <c r="P4215" s="181"/>
      <c r="Q4215" s="198"/>
      <c r="R4215" s="197" t="str">
        <f t="shared" si="1545"/>
        <v/>
      </c>
      <c r="S4215" s="197" t="str">
        <f t="shared" si="1553"/>
        <v/>
      </c>
    </row>
    <row r="4216" spans="1:19" ht="25.5" hidden="1">
      <c r="A4216" s="200">
        <v>89441</v>
      </c>
      <c r="B4216" s="205" t="s">
        <v>230</v>
      </c>
      <c r="C4216" s="127" t="s">
        <v>4585</v>
      </c>
      <c r="D4216" s="121" t="s">
        <v>274</v>
      </c>
      <c r="E4216" s="122">
        <v>11.8</v>
      </c>
      <c r="F4216" s="123">
        <f t="shared" si="1560"/>
        <v>14.23</v>
      </c>
      <c r="G4216" s="206"/>
      <c r="H4216" s="183"/>
      <c r="I4216" s="182">
        <f t="shared" si="1561"/>
        <v>0</v>
      </c>
      <c r="J4216" s="182">
        <f t="shared" si="1562"/>
        <v>0</v>
      </c>
      <c r="K4216" s="179"/>
      <c r="L4216" s="183">
        <f t="shared" si="1563"/>
        <v>0</v>
      </c>
      <c r="M4216" s="183">
        <f t="shared" si="1563"/>
        <v>0</v>
      </c>
      <c r="N4216" s="184">
        <f t="shared" si="1564"/>
        <v>0</v>
      </c>
      <c r="O4216" s="184">
        <f t="shared" si="1565"/>
        <v>0</v>
      </c>
      <c r="P4216" s="181"/>
      <c r="Q4216" s="198"/>
      <c r="R4216" s="197" t="str">
        <f t="shared" si="1545"/>
        <v/>
      </c>
      <c r="S4216" s="197" t="str">
        <f t="shared" si="1553"/>
        <v/>
      </c>
    </row>
    <row r="4217" spans="1:19" ht="25.5" hidden="1">
      <c r="A4217" s="200">
        <v>89444</v>
      </c>
      <c r="B4217" s="205" t="s">
        <v>230</v>
      </c>
      <c r="C4217" s="127" t="s">
        <v>4586</v>
      </c>
      <c r="D4217" s="121" t="s">
        <v>274</v>
      </c>
      <c r="E4217" s="122">
        <v>18.510000000000002</v>
      </c>
      <c r="F4217" s="123">
        <f t="shared" si="1560"/>
        <v>22.32</v>
      </c>
      <c r="G4217" s="206"/>
      <c r="H4217" s="183"/>
      <c r="I4217" s="182">
        <f t="shared" si="1561"/>
        <v>0</v>
      </c>
      <c r="J4217" s="182">
        <f t="shared" si="1562"/>
        <v>0</v>
      </c>
      <c r="K4217" s="179"/>
      <c r="L4217" s="183">
        <f t="shared" si="1563"/>
        <v>0</v>
      </c>
      <c r="M4217" s="183">
        <f t="shared" si="1563"/>
        <v>0</v>
      </c>
      <c r="N4217" s="184">
        <f t="shared" si="1564"/>
        <v>0</v>
      </c>
      <c r="O4217" s="184">
        <f t="shared" si="1565"/>
        <v>0</v>
      </c>
      <c r="P4217" s="181"/>
      <c r="Q4217" s="198"/>
      <c r="R4217" s="197" t="str">
        <f t="shared" si="1545"/>
        <v/>
      </c>
      <c r="S4217" s="197" t="str">
        <f t="shared" si="1553"/>
        <v/>
      </c>
    </row>
    <row r="4218" spans="1:19" hidden="1">
      <c r="A4218" s="200" t="s">
        <v>4587</v>
      </c>
      <c r="B4218" s="205"/>
      <c r="C4218" s="127" t="s">
        <v>4588</v>
      </c>
      <c r="D4218" s="121"/>
      <c r="E4218" s="122"/>
      <c r="F4218" s="123"/>
      <c r="G4218" s="253"/>
      <c r="H4218" s="253"/>
      <c r="I4218" s="254"/>
      <c r="J4218" s="255"/>
      <c r="K4218" s="179"/>
      <c r="L4218" s="253"/>
      <c r="M4218" s="253"/>
      <c r="N4218" s="254"/>
      <c r="O4218" s="255"/>
      <c r="P4218" s="181"/>
      <c r="Q4218" s="198" t="str">
        <f>IF(OR(SUM(J4219:J4301)&gt;0,SUM(O4219:O4301)&gt;0),"xx","")</f>
        <v/>
      </c>
      <c r="R4218" s="197" t="str">
        <f t="shared" si="1545"/>
        <v/>
      </c>
      <c r="S4218" s="197" t="str">
        <f t="shared" si="1553"/>
        <v/>
      </c>
    </row>
    <row r="4219" spans="1:19" ht="25.5" hidden="1">
      <c r="A4219" s="200">
        <v>89540</v>
      </c>
      <c r="B4219" s="205" t="s">
        <v>230</v>
      </c>
      <c r="C4219" s="127" t="s">
        <v>4589</v>
      </c>
      <c r="D4219" s="121" t="s">
        <v>274</v>
      </c>
      <c r="E4219" s="122">
        <v>6.94</v>
      </c>
      <c r="F4219" s="123">
        <f t="shared" ref="F4219:F4282" si="1566">IF(E4219=0,0,ROUND(E4219*(1+E$10)*(1-E$11),2))</f>
        <v>8.3699999999999992</v>
      </c>
      <c r="G4219" s="206"/>
      <c r="H4219" s="183"/>
      <c r="I4219" s="182">
        <f t="shared" ref="I4219:I4282" si="1567">IF(ISBLANK(E4219),0,ROUND(F4219*G4219,2))</f>
        <v>0</v>
      </c>
      <c r="J4219" s="182">
        <f t="shared" ref="J4219:J4282" si="1568">IF(ISBLANK(G4219),0,ROUND(G4219*H4219,2))</f>
        <v>0</v>
      </c>
      <c r="K4219" s="179"/>
      <c r="L4219" s="183">
        <f t="shared" ref="L4219:M4282" si="1569">G4219</f>
        <v>0</v>
      </c>
      <c r="M4219" s="183">
        <f t="shared" si="1569"/>
        <v>0</v>
      </c>
      <c r="N4219" s="184">
        <f t="shared" ref="N4219:N4282" si="1570">IF(ISBLANK(E4219),0,ROUND(F4219*L4219,2))</f>
        <v>0</v>
      </c>
      <c r="O4219" s="184">
        <f t="shared" ref="O4219:O4282" si="1571">IF(ISBLANK(L4219),0,ROUND(L4219*M4219,2))</f>
        <v>0</v>
      </c>
      <c r="P4219" s="181"/>
      <c r="Q4219" s="199"/>
      <c r="R4219" s="197" t="str">
        <f t="shared" si="1545"/>
        <v/>
      </c>
      <c r="S4219" s="197" t="str">
        <f t="shared" si="1553"/>
        <v/>
      </c>
    </row>
    <row r="4220" spans="1:19" ht="25.5" hidden="1">
      <c r="A4220" s="200">
        <v>89542</v>
      </c>
      <c r="B4220" s="205" t="s">
        <v>230</v>
      </c>
      <c r="C4220" s="127" t="s">
        <v>4590</v>
      </c>
      <c r="D4220" s="121" t="s">
        <v>274</v>
      </c>
      <c r="E4220" s="122">
        <v>19.12</v>
      </c>
      <c r="F4220" s="123">
        <f t="shared" si="1566"/>
        <v>23.05</v>
      </c>
      <c r="G4220" s="206"/>
      <c r="H4220" s="183"/>
      <c r="I4220" s="182">
        <f t="shared" si="1567"/>
        <v>0</v>
      </c>
      <c r="J4220" s="182">
        <f t="shared" si="1568"/>
        <v>0</v>
      </c>
      <c r="K4220" s="179"/>
      <c r="L4220" s="183">
        <f t="shared" si="1569"/>
        <v>0</v>
      </c>
      <c r="M4220" s="183">
        <f t="shared" si="1569"/>
        <v>0</v>
      </c>
      <c r="N4220" s="184">
        <f t="shared" si="1570"/>
        <v>0</v>
      </c>
      <c r="O4220" s="184">
        <f t="shared" si="1571"/>
        <v>0</v>
      </c>
      <c r="P4220" s="181"/>
      <c r="Q4220" s="198"/>
      <c r="R4220" s="197" t="str">
        <f t="shared" si="1545"/>
        <v/>
      </c>
      <c r="S4220" s="197" t="str">
        <f t="shared" si="1553"/>
        <v/>
      </c>
    </row>
    <row r="4221" spans="1:19" ht="25.5" hidden="1">
      <c r="A4221" s="200">
        <v>89555</v>
      </c>
      <c r="B4221" s="205" t="s">
        <v>230</v>
      </c>
      <c r="C4221" s="127" t="s">
        <v>4591</v>
      </c>
      <c r="D4221" s="121" t="s">
        <v>274</v>
      </c>
      <c r="E4221" s="122">
        <v>15.2</v>
      </c>
      <c r="F4221" s="123">
        <f t="shared" si="1566"/>
        <v>18.329999999999998</v>
      </c>
      <c r="G4221" s="206"/>
      <c r="H4221" s="183"/>
      <c r="I4221" s="182">
        <f t="shared" si="1567"/>
        <v>0</v>
      </c>
      <c r="J4221" s="182">
        <f t="shared" si="1568"/>
        <v>0</v>
      </c>
      <c r="K4221" s="179"/>
      <c r="L4221" s="183">
        <f t="shared" si="1569"/>
        <v>0</v>
      </c>
      <c r="M4221" s="183">
        <f t="shared" si="1569"/>
        <v>0</v>
      </c>
      <c r="N4221" s="184">
        <f t="shared" si="1570"/>
        <v>0</v>
      </c>
      <c r="O4221" s="184">
        <f t="shared" si="1571"/>
        <v>0</v>
      </c>
      <c r="P4221" s="181"/>
      <c r="Q4221" s="198"/>
      <c r="R4221" s="197" t="str">
        <f t="shared" si="1545"/>
        <v/>
      </c>
      <c r="S4221" s="197" t="str">
        <f t="shared" si="1553"/>
        <v/>
      </c>
    </row>
    <row r="4222" spans="1:19" ht="25.5" hidden="1">
      <c r="A4222" s="200">
        <v>89579</v>
      </c>
      <c r="B4222" s="205" t="s">
        <v>230</v>
      </c>
      <c r="C4222" s="127" t="s">
        <v>4592</v>
      </c>
      <c r="D4222" s="121" t="s">
        <v>274</v>
      </c>
      <c r="E4222" s="122">
        <v>8.2100000000000009</v>
      </c>
      <c r="F4222" s="123">
        <f t="shared" si="1566"/>
        <v>9.9</v>
      </c>
      <c r="G4222" s="206"/>
      <c r="H4222" s="183"/>
      <c r="I4222" s="182">
        <f t="shared" si="1567"/>
        <v>0</v>
      </c>
      <c r="J4222" s="182">
        <f t="shared" si="1568"/>
        <v>0</v>
      </c>
      <c r="K4222" s="179"/>
      <c r="L4222" s="183">
        <f t="shared" si="1569"/>
        <v>0</v>
      </c>
      <c r="M4222" s="183">
        <f t="shared" si="1569"/>
        <v>0</v>
      </c>
      <c r="N4222" s="184">
        <f t="shared" si="1570"/>
        <v>0</v>
      </c>
      <c r="O4222" s="184">
        <f t="shared" si="1571"/>
        <v>0</v>
      </c>
      <c r="P4222" s="181"/>
      <c r="Q4222" s="198"/>
      <c r="R4222" s="197" t="str">
        <f t="shared" si="1545"/>
        <v/>
      </c>
      <c r="S4222" s="197" t="str">
        <f t="shared" ref="S4222:S4285" si="1572">IF(Q4222="X","x",IF(Q4222="xx","x",IF(OR(J4222&gt;0,O4222&gt;0),"x","")))</f>
        <v/>
      </c>
    </row>
    <row r="4223" spans="1:19" ht="25.5" hidden="1">
      <c r="A4223" s="200">
        <v>89598</v>
      </c>
      <c r="B4223" s="205" t="s">
        <v>230</v>
      </c>
      <c r="C4223" s="127" t="s">
        <v>4593</v>
      </c>
      <c r="D4223" s="121" t="s">
        <v>274</v>
      </c>
      <c r="E4223" s="122">
        <v>34.869999999999997</v>
      </c>
      <c r="F4223" s="123">
        <f t="shared" si="1566"/>
        <v>42.04</v>
      </c>
      <c r="G4223" s="206"/>
      <c r="H4223" s="183"/>
      <c r="I4223" s="182">
        <f t="shared" si="1567"/>
        <v>0</v>
      </c>
      <c r="J4223" s="182">
        <f t="shared" si="1568"/>
        <v>0</v>
      </c>
      <c r="K4223" s="179"/>
      <c r="L4223" s="183">
        <f t="shared" si="1569"/>
        <v>0</v>
      </c>
      <c r="M4223" s="183">
        <f t="shared" si="1569"/>
        <v>0</v>
      </c>
      <c r="N4223" s="184">
        <f t="shared" si="1570"/>
        <v>0</v>
      </c>
      <c r="O4223" s="184">
        <f t="shared" si="1571"/>
        <v>0</v>
      </c>
      <c r="P4223" s="181"/>
      <c r="Q4223" s="198"/>
      <c r="R4223" s="197" t="str">
        <f t="shared" si="1545"/>
        <v/>
      </c>
      <c r="S4223" s="197" t="str">
        <f t="shared" si="1572"/>
        <v/>
      </c>
    </row>
    <row r="4224" spans="1:19" ht="25.5" hidden="1">
      <c r="A4224" s="200">
        <v>89981</v>
      </c>
      <c r="B4224" s="205" t="s">
        <v>230</v>
      </c>
      <c r="C4224" s="127" t="s">
        <v>4594</v>
      </c>
      <c r="D4224" s="121" t="s">
        <v>274</v>
      </c>
      <c r="E4224" s="122">
        <v>15.12</v>
      </c>
      <c r="F4224" s="123">
        <f t="shared" si="1566"/>
        <v>18.23</v>
      </c>
      <c r="G4224" s="206"/>
      <c r="H4224" s="183"/>
      <c r="I4224" s="182">
        <f t="shared" si="1567"/>
        <v>0</v>
      </c>
      <c r="J4224" s="182">
        <f t="shared" si="1568"/>
        <v>0</v>
      </c>
      <c r="K4224" s="179"/>
      <c r="L4224" s="183">
        <f t="shared" si="1569"/>
        <v>0</v>
      </c>
      <c r="M4224" s="183">
        <f t="shared" si="1569"/>
        <v>0</v>
      </c>
      <c r="N4224" s="184">
        <f t="shared" si="1570"/>
        <v>0</v>
      </c>
      <c r="O4224" s="184">
        <f t="shared" si="1571"/>
        <v>0</v>
      </c>
      <c r="P4224" s="181"/>
      <c r="Q4224" s="198"/>
      <c r="R4224" s="197" t="str">
        <f t="shared" si="1545"/>
        <v/>
      </c>
      <c r="S4224" s="197" t="str">
        <f t="shared" si="1572"/>
        <v/>
      </c>
    </row>
    <row r="4225" spans="1:19" ht="25.5" hidden="1">
      <c r="A4225" s="200">
        <v>89538</v>
      </c>
      <c r="B4225" s="205" t="s">
        <v>230</v>
      </c>
      <c r="C4225" s="127" t="s">
        <v>4595</v>
      </c>
      <c r="D4225" s="121" t="s">
        <v>274</v>
      </c>
      <c r="E4225" s="122">
        <v>2.97</v>
      </c>
      <c r="F4225" s="123">
        <f t="shared" si="1566"/>
        <v>3.58</v>
      </c>
      <c r="G4225" s="206"/>
      <c r="H4225" s="183"/>
      <c r="I4225" s="182">
        <f t="shared" si="1567"/>
        <v>0</v>
      </c>
      <c r="J4225" s="182">
        <f t="shared" si="1568"/>
        <v>0</v>
      </c>
      <c r="K4225" s="179"/>
      <c r="L4225" s="183">
        <f t="shared" si="1569"/>
        <v>0</v>
      </c>
      <c r="M4225" s="183">
        <f t="shared" si="1569"/>
        <v>0</v>
      </c>
      <c r="N4225" s="184">
        <f t="shared" si="1570"/>
        <v>0</v>
      </c>
      <c r="O4225" s="184">
        <f t="shared" si="1571"/>
        <v>0</v>
      </c>
      <c r="P4225" s="181"/>
      <c r="Q4225" s="198"/>
      <c r="R4225" s="197" t="str">
        <f t="shared" si="1545"/>
        <v/>
      </c>
      <c r="S4225" s="197" t="str">
        <f t="shared" si="1572"/>
        <v/>
      </c>
    </row>
    <row r="4226" spans="1:19" ht="25.5" hidden="1">
      <c r="A4226" s="200">
        <v>89553</v>
      </c>
      <c r="B4226" s="205" t="s">
        <v>230</v>
      </c>
      <c r="C4226" s="127" t="s">
        <v>4596</v>
      </c>
      <c r="D4226" s="121" t="s">
        <v>274</v>
      </c>
      <c r="E4226" s="122">
        <v>4.21</v>
      </c>
      <c r="F4226" s="123">
        <f t="shared" si="1566"/>
        <v>5.08</v>
      </c>
      <c r="G4226" s="206"/>
      <c r="H4226" s="183"/>
      <c r="I4226" s="182">
        <f t="shared" si="1567"/>
        <v>0</v>
      </c>
      <c r="J4226" s="182">
        <f t="shared" si="1568"/>
        <v>0</v>
      </c>
      <c r="K4226" s="179"/>
      <c r="L4226" s="183">
        <f t="shared" si="1569"/>
        <v>0</v>
      </c>
      <c r="M4226" s="183">
        <f t="shared" si="1569"/>
        <v>0</v>
      </c>
      <c r="N4226" s="184">
        <f t="shared" si="1570"/>
        <v>0</v>
      </c>
      <c r="O4226" s="184">
        <f t="shared" si="1571"/>
        <v>0</v>
      </c>
      <c r="P4226" s="181"/>
      <c r="Q4226" s="198"/>
      <c r="R4226" s="197" t="str">
        <f t="shared" si="1545"/>
        <v/>
      </c>
      <c r="S4226" s="197" t="str">
        <f t="shared" si="1572"/>
        <v/>
      </c>
    </row>
    <row r="4227" spans="1:19" ht="25.5" hidden="1">
      <c r="A4227" s="200">
        <v>89570</v>
      </c>
      <c r="B4227" s="205" t="s">
        <v>230</v>
      </c>
      <c r="C4227" s="127" t="s">
        <v>4597</v>
      </c>
      <c r="D4227" s="121" t="s">
        <v>274</v>
      </c>
      <c r="E4227" s="122">
        <v>8.3800000000000008</v>
      </c>
      <c r="F4227" s="123">
        <f t="shared" si="1566"/>
        <v>10.1</v>
      </c>
      <c r="G4227" s="206"/>
      <c r="H4227" s="183"/>
      <c r="I4227" s="182">
        <f t="shared" si="1567"/>
        <v>0</v>
      </c>
      <c r="J4227" s="182">
        <f t="shared" si="1568"/>
        <v>0</v>
      </c>
      <c r="K4227" s="179"/>
      <c r="L4227" s="183">
        <f t="shared" si="1569"/>
        <v>0</v>
      </c>
      <c r="M4227" s="183">
        <f t="shared" si="1569"/>
        <v>0</v>
      </c>
      <c r="N4227" s="184">
        <f t="shared" si="1570"/>
        <v>0</v>
      </c>
      <c r="O4227" s="184">
        <f t="shared" si="1571"/>
        <v>0</v>
      </c>
      <c r="P4227" s="181"/>
      <c r="Q4227" s="198"/>
      <c r="R4227" s="197" t="str">
        <f t="shared" si="1545"/>
        <v/>
      </c>
      <c r="S4227" s="197" t="str">
        <f t="shared" si="1572"/>
        <v/>
      </c>
    </row>
    <row r="4228" spans="1:19" ht="25.5" hidden="1">
      <c r="A4228" s="200">
        <v>89572</v>
      </c>
      <c r="B4228" s="205" t="s">
        <v>230</v>
      </c>
      <c r="C4228" s="127" t="s">
        <v>4598</v>
      </c>
      <c r="D4228" s="121" t="s">
        <v>274</v>
      </c>
      <c r="E4228" s="122">
        <v>6.03</v>
      </c>
      <c r="F4228" s="123">
        <f t="shared" si="1566"/>
        <v>7.27</v>
      </c>
      <c r="G4228" s="206"/>
      <c r="H4228" s="183"/>
      <c r="I4228" s="182">
        <f t="shared" si="1567"/>
        <v>0</v>
      </c>
      <c r="J4228" s="182">
        <f t="shared" si="1568"/>
        <v>0</v>
      </c>
      <c r="K4228" s="179"/>
      <c r="L4228" s="183">
        <f t="shared" si="1569"/>
        <v>0</v>
      </c>
      <c r="M4228" s="183">
        <f t="shared" si="1569"/>
        <v>0</v>
      </c>
      <c r="N4228" s="184">
        <f t="shared" si="1570"/>
        <v>0</v>
      </c>
      <c r="O4228" s="184">
        <f t="shared" si="1571"/>
        <v>0</v>
      </c>
      <c r="P4228" s="181"/>
      <c r="Q4228" s="198"/>
      <c r="R4228" s="197" t="str">
        <f t="shared" si="1545"/>
        <v/>
      </c>
      <c r="S4228" s="197" t="str">
        <f t="shared" si="1572"/>
        <v/>
      </c>
    </row>
    <row r="4229" spans="1:19" ht="25.5" hidden="1">
      <c r="A4229" s="200">
        <v>89595</v>
      </c>
      <c r="B4229" s="205" t="s">
        <v>230</v>
      </c>
      <c r="C4229" s="127" t="s">
        <v>4599</v>
      </c>
      <c r="D4229" s="121" t="s">
        <v>274</v>
      </c>
      <c r="E4229" s="122">
        <v>10.36</v>
      </c>
      <c r="F4229" s="123">
        <f t="shared" si="1566"/>
        <v>12.49</v>
      </c>
      <c r="G4229" s="206"/>
      <c r="H4229" s="183"/>
      <c r="I4229" s="182">
        <f t="shared" si="1567"/>
        <v>0</v>
      </c>
      <c r="J4229" s="182">
        <f t="shared" si="1568"/>
        <v>0</v>
      </c>
      <c r="K4229" s="179"/>
      <c r="L4229" s="183">
        <f t="shared" si="1569"/>
        <v>0</v>
      </c>
      <c r="M4229" s="183">
        <f t="shared" si="1569"/>
        <v>0</v>
      </c>
      <c r="N4229" s="184">
        <f t="shared" si="1570"/>
        <v>0</v>
      </c>
      <c r="O4229" s="184">
        <f t="shared" si="1571"/>
        <v>0</v>
      </c>
      <c r="P4229" s="181"/>
      <c r="Q4229" s="198"/>
      <c r="R4229" s="197" t="str">
        <f t="shared" si="1545"/>
        <v/>
      </c>
      <c r="S4229" s="197" t="str">
        <f t="shared" si="1572"/>
        <v/>
      </c>
    </row>
    <row r="4230" spans="1:19" ht="25.5" hidden="1">
      <c r="A4230" s="200">
        <v>89596</v>
      </c>
      <c r="B4230" s="205" t="s">
        <v>230</v>
      </c>
      <c r="C4230" s="127" t="s">
        <v>4600</v>
      </c>
      <c r="D4230" s="121" t="s">
        <v>274</v>
      </c>
      <c r="E4230" s="122">
        <v>7.92</v>
      </c>
      <c r="F4230" s="123">
        <f t="shared" si="1566"/>
        <v>9.5500000000000007</v>
      </c>
      <c r="G4230" s="206"/>
      <c r="H4230" s="183"/>
      <c r="I4230" s="182">
        <f t="shared" si="1567"/>
        <v>0</v>
      </c>
      <c r="J4230" s="182">
        <f t="shared" si="1568"/>
        <v>0</v>
      </c>
      <c r="K4230" s="179"/>
      <c r="L4230" s="183">
        <f t="shared" si="1569"/>
        <v>0</v>
      </c>
      <c r="M4230" s="183">
        <f t="shared" si="1569"/>
        <v>0</v>
      </c>
      <c r="N4230" s="184">
        <f t="shared" si="1570"/>
        <v>0</v>
      </c>
      <c r="O4230" s="184">
        <f t="shared" si="1571"/>
        <v>0</v>
      </c>
      <c r="P4230" s="181"/>
      <c r="Q4230" s="198"/>
      <c r="R4230" s="197" t="str">
        <f t="shared" si="1545"/>
        <v/>
      </c>
      <c r="S4230" s="197" t="str">
        <f t="shared" si="1572"/>
        <v/>
      </c>
    </row>
    <row r="4231" spans="1:19" ht="25.5" hidden="1">
      <c r="A4231" s="200">
        <v>89610</v>
      </c>
      <c r="B4231" s="205" t="s">
        <v>230</v>
      </c>
      <c r="C4231" s="127" t="s">
        <v>4601</v>
      </c>
      <c r="D4231" s="121" t="s">
        <v>274</v>
      </c>
      <c r="E4231" s="122">
        <v>14.21</v>
      </c>
      <c r="F4231" s="123">
        <f t="shared" si="1566"/>
        <v>17.13</v>
      </c>
      <c r="G4231" s="206"/>
      <c r="H4231" s="183"/>
      <c r="I4231" s="182">
        <f t="shared" si="1567"/>
        <v>0</v>
      </c>
      <c r="J4231" s="182">
        <f t="shared" si="1568"/>
        <v>0</v>
      </c>
      <c r="K4231" s="179"/>
      <c r="L4231" s="183">
        <f t="shared" si="1569"/>
        <v>0</v>
      </c>
      <c r="M4231" s="183">
        <f t="shared" si="1569"/>
        <v>0</v>
      </c>
      <c r="N4231" s="184">
        <f t="shared" si="1570"/>
        <v>0</v>
      </c>
      <c r="O4231" s="184">
        <f t="shared" si="1571"/>
        <v>0</v>
      </c>
      <c r="P4231" s="181"/>
      <c r="Q4231" s="198"/>
      <c r="R4231" s="197" t="str">
        <f t="shared" si="1545"/>
        <v/>
      </c>
      <c r="S4231" s="197" t="str">
        <f t="shared" si="1572"/>
        <v/>
      </c>
    </row>
    <row r="4232" spans="1:19" ht="25.5" hidden="1">
      <c r="A4232" s="200">
        <v>89613</v>
      </c>
      <c r="B4232" s="205" t="s">
        <v>230</v>
      </c>
      <c r="C4232" s="127" t="s">
        <v>4602</v>
      </c>
      <c r="D4232" s="121" t="s">
        <v>274</v>
      </c>
      <c r="E4232" s="122">
        <v>20.64</v>
      </c>
      <c r="F4232" s="123">
        <f t="shared" si="1566"/>
        <v>24.88</v>
      </c>
      <c r="G4232" s="206"/>
      <c r="H4232" s="183"/>
      <c r="I4232" s="182">
        <f t="shared" si="1567"/>
        <v>0</v>
      </c>
      <c r="J4232" s="182">
        <f t="shared" si="1568"/>
        <v>0</v>
      </c>
      <c r="K4232" s="179"/>
      <c r="L4232" s="183">
        <f t="shared" si="1569"/>
        <v>0</v>
      </c>
      <c r="M4232" s="183">
        <f t="shared" si="1569"/>
        <v>0</v>
      </c>
      <c r="N4232" s="184">
        <f t="shared" si="1570"/>
        <v>0</v>
      </c>
      <c r="O4232" s="184">
        <f t="shared" si="1571"/>
        <v>0</v>
      </c>
      <c r="P4232" s="181"/>
      <c r="Q4232" s="198"/>
      <c r="R4232" s="197" t="str">
        <f t="shared" si="1545"/>
        <v/>
      </c>
      <c r="S4232" s="197" t="str">
        <f t="shared" si="1572"/>
        <v/>
      </c>
    </row>
    <row r="4233" spans="1:19" ht="25.5" hidden="1">
      <c r="A4233" s="200">
        <v>89616</v>
      </c>
      <c r="B4233" s="205" t="s">
        <v>230</v>
      </c>
      <c r="C4233" s="127" t="s">
        <v>4603</v>
      </c>
      <c r="D4233" s="121" t="s">
        <v>274</v>
      </c>
      <c r="E4233" s="122">
        <v>29.36</v>
      </c>
      <c r="F4233" s="123">
        <f t="shared" si="1566"/>
        <v>35.4</v>
      </c>
      <c r="G4233" s="206"/>
      <c r="H4233" s="183"/>
      <c r="I4233" s="182">
        <f t="shared" si="1567"/>
        <v>0</v>
      </c>
      <c r="J4233" s="182">
        <f t="shared" si="1568"/>
        <v>0</v>
      </c>
      <c r="K4233" s="179"/>
      <c r="L4233" s="183">
        <f t="shared" si="1569"/>
        <v>0</v>
      </c>
      <c r="M4233" s="183">
        <f t="shared" si="1569"/>
        <v>0</v>
      </c>
      <c r="N4233" s="184">
        <f t="shared" si="1570"/>
        <v>0</v>
      </c>
      <c r="O4233" s="184">
        <f t="shared" si="1571"/>
        <v>0</v>
      </c>
      <c r="P4233" s="181"/>
      <c r="Q4233" s="198"/>
      <c r="R4233" s="197" t="str">
        <f t="shared" si="1545"/>
        <v/>
      </c>
      <c r="S4233" s="197" t="str">
        <f t="shared" si="1572"/>
        <v/>
      </c>
    </row>
    <row r="4234" spans="1:19" ht="25.5" hidden="1">
      <c r="A4234" s="200">
        <v>89485</v>
      </c>
      <c r="B4234" s="205" t="s">
        <v>230</v>
      </c>
      <c r="C4234" s="127" t="s">
        <v>4604</v>
      </c>
      <c r="D4234" s="121" t="s">
        <v>274</v>
      </c>
      <c r="E4234" s="122">
        <v>4.1500000000000004</v>
      </c>
      <c r="F4234" s="123">
        <f t="shared" si="1566"/>
        <v>5</v>
      </c>
      <c r="G4234" s="206"/>
      <c r="H4234" s="183"/>
      <c r="I4234" s="182">
        <f t="shared" si="1567"/>
        <v>0</v>
      </c>
      <c r="J4234" s="182">
        <f t="shared" si="1568"/>
        <v>0</v>
      </c>
      <c r="K4234" s="179"/>
      <c r="L4234" s="183">
        <f t="shared" si="1569"/>
        <v>0</v>
      </c>
      <c r="M4234" s="183">
        <f t="shared" si="1569"/>
        <v>0</v>
      </c>
      <c r="N4234" s="184">
        <f t="shared" si="1570"/>
        <v>0</v>
      </c>
      <c r="O4234" s="184">
        <f t="shared" si="1571"/>
        <v>0</v>
      </c>
      <c r="P4234" s="181"/>
      <c r="Q4234" s="198"/>
      <c r="R4234" s="197" t="str">
        <f t="shared" si="1545"/>
        <v/>
      </c>
      <c r="S4234" s="197" t="str">
        <f t="shared" si="1572"/>
        <v/>
      </c>
    </row>
    <row r="4235" spans="1:19" ht="25.5" hidden="1">
      <c r="A4235" s="200">
        <v>89493</v>
      </c>
      <c r="B4235" s="205" t="s">
        <v>230</v>
      </c>
      <c r="C4235" s="127" t="s">
        <v>4605</v>
      </c>
      <c r="D4235" s="121" t="s">
        <v>274</v>
      </c>
      <c r="E4235" s="122">
        <v>6.8</v>
      </c>
      <c r="F4235" s="123">
        <f t="shared" si="1566"/>
        <v>8.1999999999999993</v>
      </c>
      <c r="G4235" s="206"/>
      <c r="H4235" s="183"/>
      <c r="I4235" s="182">
        <f t="shared" si="1567"/>
        <v>0</v>
      </c>
      <c r="J4235" s="182">
        <f t="shared" si="1568"/>
        <v>0</v>
      </c>
      <c r="K4235" s="179"/>
      <c r="L4235" s="183">
        <f t="shared" si="1569"/>
        <v>0</v>
      </c>
      <c r="M4235" s="183">
        <f t="shared" si="1569"/>
        <v>0</v>
      </c>
      <c r="N4235" s="184">
        <f t="shared" si="1570"/>
        <v>0</v>
      </c>
      <c r="O4235" s="184">
        <f t="shared" si="1571"/>
        <v>0</v>
      </c>
      <c r="P4235" s="181"/>
      <c r="Q4235" s="198"/>
      <c r="R4235" s="197" t="str">
        <f t="shared" si="1545"/>
        <v/>
      </c>
      <c r="S4235" s="197" t="str">
        <f t="shared" si="1572"/>
        <v/>
      </c>
    </row>
    <row r="4236" spans="1:19" ht="25.5" hidden="1">
      <c r="A4236" s="200">
        <v>89498</v>
      </c>
      <c r="B4236" s="205" t="s">
        <v>230</v>
      </c>
      <c r="C4236" s="127" t="s">
        <v>4606</v>
      </c>
      <c r="D4236" s="121" t="s">
        <v>274</v>
      </c>
      <c r="E4236" s="122">
        <v>8.9700000000000006</v>
      </c>
      <c r="F4236" s="123">
        <f t="shared" si="1566"/>
        <v>10.81</v>
      </c>
      <c r="G4236" s="206"/>
      <c r="H4236" s="183"/>
      <c r="I4236" s="182">
        <f t="shared" si="1567"/>
        <v>0</v>
      </c>
      <c r="J4236" s="182">
        <f t="shared" si="1568"/>
        <v>0</v>
      </c>
      <c r="K4236" s="179"/>
      <c r="L4236" s="183">
        <f t="shared" si="1569"/>
        <v>0</v>
      </c>
      <c r="M4236" s="183">
        <f t="shared" si="1569"/>
        <v>0</v>
      </c>
      <c r="N4236" s="184">
        <f t="shared" si="1570"/>
        <v>0</v>
      </c>
      <c r="O4236" s="184">
        <f t="shared" si="1571"/>
        <v>0</v>
      </c>
      <c r="P4236" s="181"/>
      <c r="Q4236" s="198"/>
      <c r="R4236" s="197" t="str">
        <f t="shared" si="1545"/>
        <v/>
      </c>
      <c r="S4236" s="197" t="str">
        <f t="shared" si="1572"/>
        <v/>
      </c>
    </row>
    <row r="4237" spans="1:19" ht="25.5" hidden="1">
      <c r="A4237" s="200">
        <v>89502</v>
      </c>
      <c r="B4237" s="205" t="s">
        <v>230</v>
      </c>
      <c r="C4237" s="127" t="s">
        <v>4607</v>
      </c>
      <c r="D4237" s="121" t="s">
        <v>274</v>
      </c>
      <c r="E4237" s="122">
        <v>11.28</v>
      </c>
      <c r="F4237" s="123">
        <f t="shared" si="1566"/>
        <v>13.6</v>
      </c>
      <c r="G4237" s="206"/>
      <c r="H4237" s="183"/>
      <c r="I4237" s="182">
        <f t="shared" si="1567"/>
        <v>0</v>
      </c>
      <c r="J4237" s="182">
        <f t="shared" si="1568"/>
        <v>0</v>
      </c>
      <c r="K4237" s="179"/>
      <c r="L4237" s="183">
        <f t="shared" si="1569"/>
        <v>0</v>
      </c>
      <c r="M4237" s="183">
        <f t="shared" si="1569"/>
        <v>0</v>
      </c>
      <c r="N4237" s="184">
        <f t="shared" si="1570"/>
        <v>0</v>
      </c>
      <c r="O4237" s="184">
        <f t="shared" si="1571"/>
        <v>0</v>
      </c>
      <c r="P4237" s="181"/>
      <c r="Q4237" s="198"/>
      <c r="R4237" s="197" t="str">
        <f t="shared" si="1545"/>
        <v/>
      </c>
      <c r="S4237" s="197" t="str">
        <f t="shared" si="1572"/>
        <v/>
      </c>
    </row>
    <row r="4238" spans="1:19" ht="25.5" hidden="1">
      <c r="A4238" s="200">
        <v>89506</v>
      </c>
      <c r="B4238" s="205" t="s">
        <v>230</v>
      </c>
      <c r="C4238" s="127" t="s">
        <v>4608</v>
      </c>
      <c r="D4238" s="121" t="s">
        <v>274</v>
      </c>
      <c r="E4238" s="122">
        <v>26.83</v>
      </c>
      <c r="F4238" s="123">
        <f t="shared" si="1566"/>
        <v>32.35</v>
      </c>
      <c r="G4238" s="206"/>
      <c r="H4238" s="183"/>
      <c r="I4238" s="182">
        <f t="shared" si="1567"/>
        <v>0</v>
      </c>
      <c r="J4238" s="182">
        <f t="shared" si="1568"/>
        <v>0</v>
      </c>
      <c r="K4238" s="179"/>
      <c r="L4238" s="183">
        <f t="shared" si="1569"/>
        <v>0</v>
      </c>
      <c r="M4238" s="183">
        <f t="shared" si="1569"/>
        <v>0</v>
      </c>
      <c r="N4238" s="184">
        <f t="shared" si="1570"/>
        <v>0</v>
      </c>
      <c r="O4238" s="184">
        <f t="shared" si="1571"/>
        <v>0</v>
      </c>
      <c r="P4238" s="181"/>
      <c r="Q4238" s="198"/>
      <c r="R4238" s="197" t="str">
        <f t="shared" si="1545"/>
        <v/>
      </c>
      <c r="S4238" s="197" t="str">
        <f t="shared" si="1572"/>
        <v/>
      </c>
    </row>
    <row r="4239" spans="1:19" ht="25.5" hidden="1">
      <c r="A4239" s="200">
        <v>89515</v>
      </c>
      <c r="B4239" s="205" t="s">
        <v>230</v>
      </c>
      <c r="C4239" s="127" t="s">
        <v>4609</v>
      </c>
      <c r="D4239" s="121" t="s">
        <v>274</v>
      </c>
      <c r="E4239" s="122">
        <v>54.52</v>
      </c>
      <c r="F4239" s="123">
        <f t="shared" si="1566"/>
        <v>65.73</v>
      </c>
      <c r="G4239" s="206"/>
      <c r="H4239" s="183"/>
      <c r="I4239" s="182">
        <f t="shared" si="1567"/>
        <v>0</v>
      </c>
      <c r="J4239" s="182">
        <f t="shared" si="1568"/>
        <v>0</v>
      </c>
      <c r="K4239" s="179"/>
      <c r="L4239" s="183">
        <f t="shared" si="1569"/>
        <v>0</v>
      </c>
      <c r="M4239" s="183">
        <f t="shared" si="1569"/>
        <v>0</v>
      </c>
      <c r="N4239" s="184">
        <f t="shared" si="1570"/>
        <v>0</v>
      </c>
      <c r="O4239" s="184">
        <f t="shared" si="1571"/>
        <v>0</v>
      </c>
      <c r="P4239" s="181"/>
      <c r="Q4239" s="198"/>
      <c r="R4239" s="197" t="str">
        <f t="shared" si="1545"/>
        <v/>
      </c>
      <c r="S4239" s="197" t="str">
        <f t="shared" si="1572"/>
        <v/>
      </c>
    </row>
    <row r="4240" spans="1:19" ht="25.5" hidden="1">
      <c r="A4240" s="200">
        <v>89523</v>
      </c>
      <c r="B4240" s="205" t="s">
        <v>230</v>
      </c>
      <c r="C4240" s="127" t="s">
        <v>4610</v>
      </c>
      <c r="D4240" s="121" t="s">
        <v>274</v>
      </c>
      <c r="E4240" s="122">
        <v>64.180000000000007</v>
      </c>
      <c r="F4240" s="123">
        <f t="shared" si="1566"/>
        <v>77.38</v>
      </c>
      <c r="G4240" s="206"/>
      <c r="H4240" s="183"/>
      <c r="I4240" s="182">
        <f t="shared" si="1567"/>
        <v>0</v>
      </c>
      <c r="J4240" s="182">
        <f t="shared" si="1568"/>
        <v>0</v>
      </c>
      <c r="K4240" s="179"/>
      <c r="L4240" s="183">
        <f t="shared" si="1569"/>
        <v>0</v>
      </c>
      <c r="M4240" s="183">
        <f t="shared" si="1569"/>
        <v>0</v>
      </c>
      <c r="N4240" s="184">
        <f t="shared" si="1570"/>
        <v>0</v>
      </c>
      <c r="O4240" s="184">
        <f t="shared" si="1571"/>
        <v>0</v>
      </c>
      <c r="P4240" s="181"/>
      <c r="Q4240" s="198"/>
      <c r="R4240" s="197" t="str">
        <f t="shared" si="1545"/>
        <v/>
      </c>
      <c r="S4240" s="197" t="str">
        <f t="shared" si="1572"/>
        <v/>
      </c>
    </row>
    <row r="4241" spans="1:19" ht="25.5" hidden="1">
      <c r="A4241" s="200">
        <v>89481</v>
      </c>
      <c r="B4241" s="205" t="s">
        <v>230</v>
      </c>
      <c r="C4241" s="127" t="s">
        <v>4611</v>
      </c>
      <c r="D4241" s="121" t="s">
        <v>274</v>
      </c>
      <c r="E4241" s="122">
        <v>3.65</v>
      </c>
      <c r="F4241" s="123">
        <f t="shared" si="1566"/>
        <v>4.4000000000000004</v>
      </c>
      <c r="G4241" s="206"/>
      <c r="H4241" s="183"/>
      <c r="I4241" s="182">
        <f t="shared" si="1567"/>
        <v>0</v>
      </c>
      <c r="J4241" s="182">
        <f t="shared" si="1568"/>
        <v>0</v>
      </c>
      <c r="K4241" s="179"/>
      <c r="L4241" s="183">
        <f t="shared" si="1569"/>
        <v>0</v>
      </c>
      <c r="M4241" s="183">
        <f t="shared" si="1569"/>
        <v>0</v>
      </c>
      <c r="N4241" s="184">
        <f t="shared" si="1570"/>
        <v>0</v>
      </c>
      <c r="O4241" s="184">
        <f t="shared" si="1571"/>
        <v>0</v>
      </c>
      <c r="P4241" s="181"/>
      <c r="Q4241" s="198"/>
      <c r="R4241" s="197" t="str">
        <f t="shared" si="1545"/>
        <v/>
      </c>
      <c r="S4241" s="197" t="str">
        <f t="shared" si="1572"/>
        <v/>
      </c>
    </row>
    <row r="4242" spans="1:19" ht="25.5" hidden="1">
      <c r="A4242" s="200">
        <v>89492</v>
      </c>
      <c r="B4242" s="205" t="s">
        <v>230</v>
      </c>
      <c r="C4242" s="127" t="s">
        <v>4612</v>
      </c>
      <c r="D4242" s="121" t="s">
        <v>274</v>
      </c>
      <c r="E4242" s="122">
        <v>5.39</v>
      </c>
      <c r="F4242" s="123">
        <f t="shared" si="1566"/>
        <v>6.5</v>
      </c>
      <c r="G4242" s="206"/>
      <c r="H4242" s="183"/>
      <c r="I4242" s="182">
        <f t="shared" si="1567"/>
        <v>0</v>
      </c>
      <c r="J4242" s="182">
        <f t="shared" si="1568"/>
        <v>0</v>
      </c>
      <c r="K4242" s="179"/>
      <c r="L4242" s="183">
        <f t="shared" si="1569"/>
        <v>0</v>
      </c>
      <c r="M4242" s="183">
        <f t="shared" si="1569"/>
        <v>0</v>
      </c>
      <c r="N4242" s="184">
        <f t="shared" si="1570"/>
        <v>0</v>
      </c>
      <c r="O4242" s="184">
        <f t="shared" si="1571"/>
        <v>0</v>
      </c>
      <c r="P4242" s="181"/>
      <c r="Q4242" s="198"/>
      <c r="R4242" s="197" t="str">
        <f t="shared" si="1545"/>
        <v/>
      </c>
      <c r="S4242" s="197" t="str">
        <f t="shared" si="1572"/>
        <v/>
      </c>
    </row>
    <row r="4243" spans="1:19" ht="25.5" hidden="1">
      <c r="A4243" s="200">
        <v>89497</v>
      </c>
      <c r="B4243" s="205" t="s">
        <v>230</v>
      </c>
      <c r="C4243" s="127" t="s">
        <v>4613</v>
      </c>
      <c r="D4243" s="121" t="s">
        <v>274</v>
      </c>
      <c r="E4243" s="122">
        <v>8.33</v>
      </c>
      <c r="F4243" s="123">
        <f t="shared" si="1566"/>
        <v>10.039999999999999</v>
      </c>
      <c r="G4243" s="206"/>
      <c r="H4243" s="183"/>
      <c r="I4243" s="182">
        <f t="shared" si="1567"/>
        <v>0</v>
      </c>
      <c r="J4243" s="182">
        <f t="shared" si="1568"/>
        <v>0</v>
      </c>
      <c r="K4243" s="179"/>
      <c r="L4243" s="183">
        <f t="shared" si="1569"/>
        <v>0</v>
      </c>
      <c r="M4243" s="183">
        <f t="shared" si="1569"/>
        <v>0</v>
      </c>
      <c r="N4243" s="184">
        <f t="shared" si="1570"/>
        <v>0</v>
      </c>
      <c r="O4243" s="184">
        <f t="shared" si="1571"/>
        <v>0</v>
      </c>
      <c r="P4243" s="181"/>
      <c r="Q4243" s="198"/>
      <c r="R4243" s="197" t="str">
        <f t="shared" si="1545"/>
        <v/>
      </c>
      <c r="S4243" s="197" t="str">
        <f t="shared" si="1572"/>
        <v/>
      </c>
    </row>
    <row r="4244" spans="1:19" ht="25.5" hidden="1">
      <c r="A4244" s="200">
        <v>89501</v>
      </c>
      <c r="B4244" s="205" t="s">
        <v>230</v>
      </c>
      <c r="C4244" s="127" t="s">
        <v>4614</v>
      </c>
      <c r="D4244" s="121" t="s">
        <v>274</v>
      </c>
      <c r="E4244" s="122">
        <v>10.11</v>
      </c>
      <c r="F4244" s="123">
        <f t="shared" si="1566"/>
        <v>12.19</v>
      </c>
      <c r="G4244" s="206"/>
      <c r="H4244" s="183"/>
      <c r="I4244" s="182">
        <f t="shared" si="1567"/>
        <v>0</v>
      </c>
      <c r="J4244" s="182">
        <f t="shared" si="1568"/>
        <v>0</v>
      </c>
      <c r="K4244" s="179"/>
      <c r="L4244" s="183">
        <f t="shared" si="1569"/>
        <v>0</v>
      </c>
      <c r="M4244" s="183">
        <f t="shared" si="1569"/>
        <v>0</v>
      </c>
      <c r="N4244" s="184">
        <f t="shared" si="1570"/>
        <v>0</v>
      </c>
      <c r="O4244" s="184">
        <f t="shared" si="1571"/>
        <v>0</v>
      </c>
      <c r="P4244" s="181"/>
      <c r="Q4244" s="198"/>
      <c r="R4244" s="197" t="str">
        <f t="shared" si="1545"/>
        <v/>
      </c>
      <c r="S4244" s="197" t="str">
        <f t="shared" si="1572"/>
        <v/>
      </c>
    </row>
    <row r="4245" spans="1:19" ht="25.5" hidden="1">
      <c r="A4245" s="200">
        <v>89505</v>
      </c>
      <c r="B4245" s="205" t="s">
        <v>230</v>
      </c>
      <c r="C4245" s="127" t="s">
        <v>4615</v>
      </c>
      <c r="D4245" s="121" t="s">
        <v>274</v>
      </c>
      <c r="E4245" s="122">
        <v>24.04</v>
      </c>
      <c r="F4245" s="123">
        <f t="shared" si="1566"/>
        <v>28.98</v>
      </c>
      <c r="G4245" s="206"/>
      <c r="H4245" s="183"/>
      <c r="I4245" s="182">
        <f t="shared" si="1567"/>
        <v>0</v>
      </c>
      <c r="J4245" s="182">
        <f t="shared" si="1568"/>
        <v>0</v>
      </c>
      <c r="K4245" s="179"/>
      <c r="L4245" s="183">
        <f t="shared" si="1569"/>
        <v>0</v>
      </c>
      <c r="M4245" s="183">
        <f t="shared" si="1569"/>
        <v>0</v>
      </c>
      <c r="N4245" s="184">
        <f t="shared" si="1570"/>
        <v>0</v>
      </c>
      <c r="O4245" s="184">
        <f t="shared" si="1571"/>
        <v>0</v>
      </c>
      <c r="P4245" s="181"/>
      <c r="Q4245" s="198"/>
      <c r="R4245" s="197" t="str">
        <f t="shared" si="1545"/>
        <v/>
      </c>
      <c r="S4245" s="197" t="str">
        <f t="shared" si="1572"/>
        <v/>
      </c>
    </row>
    <row r="4246" spans="1:19" ht="25.5" hidden="1">
      <c r="A4246" s="200">
        <v>89513</v>
      </c>
      <c r="B4246" s="205" t="s">
        <v>230</v>
      </c>
      <c r="C4246" s="127" t="s">
        <v>4616</v>
      </c>
      <c r="D4246" s="121" t="s">
        <v>274</v>
      </c>
      <c r="E4246" s="122">
        <v>71.510000000000005</v>
      </c>
      <c r="F4246" s="123">
        <f t="shared" si="1566"/>
        <v>86.21</v>
      </c>
      <c r="G4246" s="206"/>
      <c r="H4246" s="183"/>
      <c r="I4246" s="182">
        <f t="shared" si="1567"/>
        <v>0</v>
      </c>
      <c r="J4246" s="182">
        <f t="shared" si="1568"/>
        <v>0</v>
      </c>
      <c r="K4246" s="179"/>
      <c r="L4246" s="183">
        <f t="shared" si="1569"/>
        <v>0</v>
      </c>
      <c r="M4246" s="183">
        <f t="shared" si="1569"/>
        <v>0</v>
      </c>
      <c r="N4246" s="184">
        <f t="shared" si="1570"/>
        <v>0</v>
      </c>
      <c r="O4246" s="184">
        <f t="shared" si="1571"/>
        <v>0</v>
      </c>
      <c r="P4246" s="181"/>
      <c r="Q4246" s="198"/>
      <c r="R4246" s="197" t="str">
        <f t="shared" si="1545"/>
        <v/>
      </c>
      <c r="S4246" s="197" t="str">
        <f t="shared" si="1572"/>
        <v/>
      </c>
    </row>
    <row r="4247" spans="1:19" ht="25.5" hidden="1">
      <c r="A4247" s="200">
        <v>89521</v>
      </c>
      <c r="B4247" s="205" t="s">
        <v>230</v>
      </c>
      <c r="C4247" s="127" t="s">
        <v>4617</v>
      </c>
      <c r="D4247" s="121" t="s">
        <v>274</v>
      </c>
      <c r="E4247" s="122">
        <v>84.18</v>
      </c>
      <c r="F4247" s="123">
        <f t="shared" si="1566"/>
        <v>101.49</v>
      </c>
      <c r="G4247" s="206"/>
      <c r="H4247" s="183"/>
      <c r="I4247" s="182">
        <f t="shared" si="1567"/>
        <v>0</v>
      </c>
      <c r="J4247" s="182">
        <f t="shared" si="1568"/>
        <v>0</v>
      </c>
      <c r="K4247" s="179"/>
      <c r="L4247" s="183">
        <f t="shared" si="1569"/>
        <v>0</v>
      </c>
      <c r="M4247" s="183">
        <f t="shared" si="1569"/>
        <v>0</v>
      </c>
      <c r="N4247" s="184">
        <f t="shared" si="1570"/>
        <v>0</v>
      </c>
      <c r="O4247" s="184">
        <f t="shared" si="1571"/>
        <v>0</v>
      </c>
      <c r="P4247" s="181"/>
      <c r="Q4247" s="198"/>
      <c r="R4247" s="197" t="str">
        <f t="shared" si="1545"/>
        <v/>
      </c>
      <c r="S4247" s="197" t="str">
        <f t="shared" si="1572"/>
        <v/>
      </c>
    </row>
    <row r="4248" spans="1:19" ht="25.5" hidden="1">
      <c r="A4248" s="200">
        <v>89489</v>
      </c>
      <c r="B4248" s="205" t="s">
        <v>230</v>
      </c>
      <c r="C4248" s="127" t="s">
        <v>4618</v>
      </c>
      <c r="D4248" s="121" t="s">
        <v>274</v>
      </c>
      <c r="E4248" s="122">
        <v>5.2</v>
      </c>
      <c r="F4248" s="123">
        <f t="shared" si="1566"/>
        <v>6.27</v>
      </c>
      <c r="G4248" s="206"/>
      <c r="H4248" s="183"/>
      <c r="I4248" s="182">
        <f t="shared" si="1567"/>
        <v>0</v>
      </c>
      <c r="J4248" s="182">
        <f t="shared" si="1568"/>
        <v>0</v>
      </c>
      <c r="K4248" s="179"/>
      <c r="L4248" s="183">
        <f t="shared" si="1569"/>
        <v>0</v>
      </c>
      <c r="M4248" s="183">
        <f t="shared" si="1569"/>
        <v>0</v>
      </c>
      <c r="N4248" s="184">
        <f t="shared" si="1570"/>
        <v>0</v>
      </c>
      <c r="O4248" s="184">
        <f t="shared" si="1571"/>
        <v>0</v>
      </c>
      <c r="P4248" s="181"/>
      <c r="Q4248" s="198"/>
      <c r="R4248" s="197" t="str">
        <f t="shared" si="1545"/>
        <v/>
      </c>
      <c r="S4248" s="197" t="str">
        <f t="shared" si="1572"/>
        <v/>
      </c>
    </row>
    <row r="4249" spans="1:19" ht="25.5" hidden="1">
      <c r="A4249" s="200">
        <v>89494</v>
      </c>
      <c r="B4249" s="205" t="s">
        <v>230</v>
      </c>
      <c r="C4249" s="127" t="s">
        <v>4619</v>
      </c>
      <c r="D4249" s="121" t="s">
        <v>274</v>
      </c>
      <c r="E4249" s="122">
        <v>8.56</v>
      </c>
      <c r="F4249" s="123">
        <f t="shared" si="1566"/>
        <v>10.32</v>
      </c>
      <c r="G4249" s="206"/>
      <c r="H4249" s="183"/>
      <c r="I4249" s="182">
        <f t="shared" si="1567"/>
        <v>0</v>
      </c>
      <c r="J4249" s="182">
        <f t="shared" si="1568"/>
        <v>0</v>
      </c>
      <c r="K4249" s="179"/>
      <c r="L4249" s="183">
        <f t="shared" si="1569"/>
        <v>0</v>
      </c>
      <c r="M4249" s="183">
        <f t="shared" si="1569"/>
        <v>0</v>
      </c>
      <c r="N4249" s="184">
        <f t="shared" si="1570"/>
        <v>0</v>
      </c>
      <c r="O4249" s="184">
        <f t="shared" si="1571"/>
        <v>0</v>
      </c>
      <c r="P4249" s="181"/>
      <c r="Q4249" s="198"/>
      <c r="R4249" s="197" t="str">
        <f t="shared" si="1545"/>
        <v/>
      </c>
      <c r="S4249" s="197" t="str">
        <f t="shared" si="1572"/>
        <v/>
      </c>
    </row>
    <row r="4250" spans="1:19" ht="25.5" hidden="1">
      <c r="A4250" s="200">
        <v>89499</v>
      </c>
      <c r="B4250" s="205" t="s">
        <v>230</v>
      </c>
      <c r="C4250" s="127" t="s">
        <v>4620</v>
      </c>
      <c r="D4250" s="121" t="s">
        <v>274</v>
      </c>
      <c r="E4250" s="122">
        <v>13.09</v>
      </c>
      <c r="F4250" s="123">
        <f t="shared" si="1566"/>
        <v>15.78</v>
      </c>
      <c r="G4250" s="206"/>
      <c r="H4250" s="183"/>
      <c r="I4250" s="182">
        <f t="shared" si="1567"/>
        <v>0</v>
      </c>
      <c r="J4250" s="182">
        <f t="shared" si="1568"/>
        <v>0</v>
      </c>
      <c r="K4250" s="179"/>
      <c r="L4250" s="183">
        <f t="shared" si="1569"/>
        <v>0</v>
      </c>
      <c r="M4250" s="183">
        <f t="shared" si="1569"/>
        <v>0</v>
      </c>
      <c r="N4250" s="184">
        <f t="shared" si="1570"/>
        <v>0</v>
      </c>
      <c r="O4250" s="184">
        <f t="shared" si="1571"/>
        <v>0</v>
      </c>
      <c r="P4250" s="181"/>
      <c r="Q4250" s="198"/>
      <c r="R4250" s="197" t="str">
        <f t="shared" si="1545"/>
        <v/>
      </c>
      <c r="S4250" s="197" t="str">
        <f t="shared" si="1572"/>
        <v/>
      </c>
    </row>
    <row r="4251" spans="1:19" ht="25.5" hidden="1">
      <c r="A4251" s="200">
        <v>89503</v>
      </c>
      <c r="B4251" s="205" t="s">
        <v>230</v>
      </c>
      <c r="C4251" s="127" t="s">
        <v>4621</v>
      </c>
      <c r="D4251" s="121" t="s">
        <v>274</v>
      </c>
      <c r="E4251" s="122">
        <v>16.39</v>
      </c>
      <c r="F4251" s="123">
        <f t="shared" si="1566"/>
        <v>19.760000000000002</v>
      </c>
      <c r="G4251" s="206"/>
      <c r="H4251" s="183"/>
      <c r="I4251" s="182">
        <f t="shared" si="1567"/>
        <v>0</v>
      </c>
      <c r="J4251" s="182">
        <f t="shared" si="1568"/>
        <v>0</v>
      </c>
      <c r="K4251" s="179"/>
      <c r="L4251" s="183">
        <f t="shared" si="1569"/>
        <v>0</v>
      </c>
      <c r="M4251" s="183">
        <f t="shared" si="1569"/>
        <v>0</v>
      </c>
      <c r="N4251" s="184">
        <f t="shared" si="1570"/>
        <v>0</v>
      </c>
      <c r="O4251" s="184">
        <f t="shared" si="1571"/>
        <v>0</v>
      </c>
      <c r="P4251" s="181"/>
      <c r="Q4251" s="198"/>
      <c r="R4251" s="197" t="str">
        <f t="shared" si="1545"/>
        <v/>
      </c>
      <c r="S4251" s="197" t="str">
        <f t="shared" si="1572"/>
        <v/>
      </c>
    </row>
    <row r="4252" spans="1:19" ht="25.5" hidden="1">
      <c r="A4252" s="200">
        <v>89507</v>
      </c>
      <c r="B4252" s="205" t="s">
        <v>230</v>
      </c>
      <c r="C4252" s="127" t="s">
        <v>4622</v>
      </c>
      <c r="D4252" s="121" t="s">
        <v>274</v>
      </c>
      <c r="E4252" s="122">
        <v>32.630000000000003</v>
      </c>
      <c r="F4252" s="123">
        <f t="shared" si="1566"/>
        <v>39.340000000000003</v>
      </c>
      <c r="G4252" s="206"/>
      <c r="H4252" s="183"/>
      <c r="I4252" s="182">
        <f t="shared" si="1567"/>
        <v>0</v>
      </c>
      <c r="J4252" s="182">
        <f t="shared" si="1568"/>
        <v>0</v>
      </c>
      <c r="K4252" s="179"/>
      <c r="L4252" s="183">
        <f t="shared" si="1569"/>
        <v>0</v>
      </c>
      <c r="M4252" s="183">
        <f t="shared" si="1569"/>
        <v>0</v>
      </c>
      <c r="N4252" s="184">
        <f t="shared" si="1570"/>
        <v>0</v>
      </c>
      <c r="O4252" s="184">
        <f t="shared" si="1571"/>
        <v>0</v>
      </c>
      <c r="P4252" s="181"/>
      <c r="Q4252" s="198"/>
      <c r="R4252" s="197" t="str">
        <f t="shared" si="1545"/>
        <v/>
      </c>
      <c r="S4252" s="197" t="str">
        <f t="shared" si="1572"/>
        <v/>
      </c>
    </row>
    <row r="4253" spans="1:19" ht="25.5" hidden="1">
      <c r="A4253" s="200">
        <v>89517</v>
      </c>
      <c r="B4253" s="205" t="s">
        <v>230</v>
      </c>
      <c r="C4253" s="127" t="s">
        <v>4623</v>
      </c>
      <c r="D4253" s="121" t="s">
        <v>274</v>
      </c>
      <c r="E4253" s="122">
        <v>46.26</v>
      </c>
      <c r="F4253" s="123">
        <f t="shared" si="1566"/>
        <v>55.77</v>
      </c>
      <c r="G4253" s="206"/>
      <c r="H4253" s="183"/>
      <c r="I4253" s="182">
        <f t="shared" si="1567"/>
        <v>0</v>
      </c>
      <c r="J4253" s="182">
        <f t="shared" si="1568"/>
        <v>0</v>
      </c>
      <c r="K4253" s="179"/>
      <c r="L4253" s="183">
        <f t="shared" si="1569"/>
        <v>0</v>
      </c>
      <c r="M4253" s="183">
        <f t="shared" si="1569"/>
        <v>0</v>
      </c>
      <c r="N4253" s="184">
        <f t="shared" si="1570"/>
        <v>0</v>
      </c>
      <c r="O4253" s="184">
        <f t="shared" si="1571"/>
        <v>0</v>
      </c>
      <c r="P4253" s="181"/>
      <c r="Q4253" s="198"/>
      <c r="R4253" s="197" t="str">
        <f t="shared" si="1545"/>
        <v/>
      </c>
      <c r="S4253" s="197" t="str">
        <f t="shared" si="1572"/>
        <v/>
      </c>
    </row>
    <row r="4254" spans="1:19" ht="25.5" hidden="1">
      <c r="A4254" s="200">
        <v>89525</v>
      </c>
      <c r="B4254" s="205" t="s">
        <v>230</v>
      </c>
      <c r="C4254" s="127" t="s">
        <v>4624</v>
      </c>
      <c r="D4254" s="121" t="s">
        <v>274</v>
      </c>
      <c r="E4254" s="122">
        <v>63.16</v>
      </c>
      <c r="F4254" s="123">
        <f t="shared" si="1566"/>
        <v>76.150000000000006</v>
      </c>
      <c r="G4254" s="206"/>
      <c r="H4254" s="183"/>
      <c r="I4254" s="182">
        <f t="shared" si="1567"/>
        <v>0</v>
      </c>
      <c r="J4254" s="182">
        <f t="shared" si="1568"/>
        <v>0</v>
      </c>
      <c r="K4254" s="179"/>
      <c r="L4254" s="183">
        <f t="shared" si="1569"/>
        <v>0</v>
      </c>
      <c r="M4254" s="183">
        <f t="shared" si="1569"/>
        <v>0</v>
      </c>
      <c r="N4254" s="184">
        <f t="shared" si="1570"/>
        <v>0</v>
      </c>
      <c r="O4254" s="184">
        <f t="shared" si="1571"/>
        <v>0</v>
      </c>
      <c r="P4254" s="181"/>
      <c r="Q4254" s="198"/>
      <c r="R4254" s="197" t="str">
        <f t="shared" si="1545"/>
        <v/>
      </c>
      <c r="S4254" s="197" t="str">
        <f t="shared" si="1572"/>
        <v/>
      </c>
    </row>
    <row r="4255" spans="1:19" ht="25.5" hidden="1">
      <c r="A4255" s="200">
        <v>89490</v>
      </c>
      <c r="B4255" s="205" t="s">
        <v>230</v>
      </c>
      <c r="C4255" s="127" t="s">
        <v>4625</v>
      </c>
      <c r="D4255" s="121" t="s">
        <v>274</v>
      </c>
      <c r="E4255" s="122">
        <v>4.7300000000000004</v>
      </c>
      <c r="F4255" s="123">
        <f t="shared" si="1566"/>
        <v>5.7</v>
      </c>
      <c r="G4255" s="206"/>
      <c r="H4255" s="183"/>
      <c r="I4255" s="182">
        <f t="shared" si="1567"/>
        <v>0</v>
      </c>
      <c r="J4255" s="182">
        <f t="shared" si="1568"/>
        <v>0</v>
      </c>
      <c r="K4255" s="179"/>
      <c r="L4255" s="183">
        <f t="shared" si="1569"/>
        <v>0</v>
      </c>
      <c r="M4255" s="183">
        <f t="shared" si="1569"/>
        <v>0</v>
      </c>
      <c r="N4255" s="184">
        <f t="shared" si="1570"/>
        <v>0</v>
      </c>
      <c r="O4255" s="184">
        <f t="shared" si="1571"/>
        <v>0</v>
      </c>
      <c r="P4255" s="181"/>
      <c r="Q4255" s="198"/>
      <c r="R4255" s="197" t="str">
        <f t="shared" si="1545"/>
        <v/>
      </c>
      <c r="S4255" s="197" t="str">
        <f t="shared" si="1572"/>
        <v/>
      </c>
    </row>
    <row r="4256" spans="1:19" ht="25.5" hidden="1">
      <c r="A4256" s="200">
        <v>89496</v>
      </c>
      <c r="B4256" s="205" t="s">
        <v>230</v>
      </c>
      <c r="C4256" s="127" t="s">
        <v>4626</v>
      </c>
      <c r="D4256" s="121" t="s">
        <v>274</v>
      </c>
      <c r="E4256" s="122">
        <v>6.51</v>
      </c>
      <c r="F4256" s="123">
        <f t="shared" si="1566"/>
        <v>7.85</v>
      </c>
      <c r="G4256" s="206"/>
      <c r="H4256" s="183"/>
      <c r="I4256" s="182">
        <f t="shared" si="1567"/>
        <v>0</v>
      </c>
      <c r="J4256" s="182">
        <f t="shared" si="1568"/>
        <v>0</v>
      </c>
      <c r="K4256" s="179"/>
      <c r="L4256" s="183">
        <f t="shared" si="1569"/>
        <v>0</v>
      </c>
      <c r="M4256" s="183">
        <f t="shared" si="1569"/>
        <v>0</v>
      </c>
      <c r="N4256" s="184">
        <f t="shared" si="1570"/>
        <v>0</v>
      </c>
      <c r="O4256" s="184">
        <f t="shared" si="1571"/>
        <v>0</v>
      </c>
      <c r="P4256" s="181"/>
      <c r="Q4256" s="198"/>
      <c r="R4256" s="197" t="str">
        <f t="shared" si="1545"/>
        <v/>
      </c>
      <c r="S4256" s="197" t="str">
        <f t="shared" si="1572"/>
        <v/>
      </c>
    </row>
    <row r="4257" spans="1:19" ht="25.5" hidden="1">
      <c r="A4257" s="200">
        <v>89500</v>
      </c>
      <c r="B4257" s="205" t="s">
        <v>230</v>
      </c>
      <c r="C4257" s="127" t="s">
        <v>4627</v>
      </c>
      <c r="D4257" s="121" t="s">
        <v>274</v>
      </c>
      <c r="E4257" s="122">
        <v>9.1</v>
      </c>
      <c r="F4257" s="123">
        <f t="shared" si="1566"/>
        <v>10.97</v>
      </c>
      <c r="G4257" s="206"/>
      <c r="H4257" s="183"/>
      <c r="I4257" s="182">
        <f t="shared" si="1567"/>
        <v>0</v>
      </c>
      <c r="J4257" s="182">
        <f t="shared" si="1568"/>
        <v>0</v>
      </c>
      <c r="K4257" s="179"/>
      <c r="L4257" s="183">
        <f t="shared" si="1569"/>
        <v>0</v>
      </c>
      <c r="M4257" s="183">
        <f t="shared" si="1569"/>
        <v>0</v>
      </c>
      <c r="N4257" s="184">
        <f t="shared" si="1570"/>
        <v>0</v>
      </c>
      <c r="O4257" s="184">
        <f t="shared" si="1571"/>
        <v>0</v>
      </c>
      <c r="P4257" s="181"/>
      <c r="Q4257" s="198"/>
      <c r="R4257" s="197" t="str">
        <f t="shared" si="1545"/>
        <v/>
      </c>
      <c r="S4257" s="197" t="str">
        <f t="shared" si="1572"/>
        <v/>
      </c>
    </row>
    <row r="4258" spans="1:19" ht="25.5" hidden="1">
      <c r="A4258" s="200">
        <v>89504</v>
      </c>
      <c r="B4258" s="205" t="s">
        <v>230</v>
      </c>
      <c r="C4258" s="127" t="s">
        <v>4628</v>
      </c>
      <c r="D4258" s="121" t="s">
        <v>274</v>
      </c>
      <c r="E4258" s="122">
        <v>14.54</v>
      </c>
      <c r="F4258" s="123">
        <f t="shared" si="1566"/>
        <v>17.53</v>
      </c>
      <c r="G4258" s="206"/>
      <c r="H4258" s="183"/>
      <c r="I4258" s="182">
        <f t="shared" si="1567"/>
        <v>0</v>
      </c>
      <c r="J4258" s="182">
        <f t="shared" si="1568"/>
        <v>0</v>
      </c>
      <c r="K4258" s="179"/>
      <c r="L4258" s="183">
        <f t="shared" si="1569"/>
        <v>0</v>
      </c>
      <c r="M4258" s="183">
        <f t="shared" si="1569"/>
        <v>0</v>
      </c>
      <c r="N4258" s="184">
        <f t="shared" si="1570"/>
        <v>0</v>
      </c>
      <c r="O4258" s="184">
        <f t="shared" si="1571"/>
        <v>0</v>
      </c>
      <c r="P4258" s="181"/>
      <c r="Q4258" s="198"/>
      <c r="R4258" s="197" t="str">
        <f t="shared" si="1545"/>
        <v/>
      </c>
      <c r="S4258" s="197" t="str">
        <f t="shared" si="1572"/>
        <v/>
      </c>
    </row>
    <row r="4259" spans="1:19" ht="25.5" hidden="1">
      <c r="A4259" s="200">
        <v>89510</v>
      </c>
      <c r="B4259" s="205" t="s">
        <v>230</v>
      </c>
      <c r="C4259" s="127" t="s">
        <v>4629</v>
      </c>
      <c r="D4259" s="121" t="s">
        <v>274</v>
      </c>
      <c r="E4259" s="122">
        <v>21.98</v>
      </c>
      <c r="F4259" s="123">
        <f t="shared" si="1566"/>
        <v>26.5</v>
      </c>
      <c r="G4259" s="206"/>
      <c r="H4259" s="183"/>
      <c r="I4259" s="182">
        <f t="shared" si="1567"/>
        <v>0</v>
      </c>
      <c r="J4259" s="182">
        <f t="shared" si="1568"/>
        <v>0</v>
      </c>
      <c r="K4259" s="179"/>
      <c r="L4259" s="183">
        <f t="shared" si="1569"/>
        <v>0</v>
      </c>
      <c r="M4259" s="183">
        <f t="shared" si="1569"/>
        <v>0</v>
      </c>
      <c r="N4259" s="184">
        <f t="shared" si="1570"/>
        <v>0</v>
      </c>
      <c r="O4259" s="184">
        <f t="shared" si="1571"/>
        <v>0</v>
      </c>
      <c r="P4259" s="181"/>
      <c r="Q4259" s="198"/>
      <c r="R4259" s="197" t="str">
        <f t="shared" si="1545"/>
        <v/>
      </c>
      <c r="S4259" s="197" t="str">
        <f t="shared" si="1572"/>
        <v/>
      </c>
    </row>
    <row r="4260" spans="1:19" ht="25.5" hidden="1">
      <c r="A4260" s="200">
        <v>89519</v>
      </c>
      <c r="B4260" s="205" t="s">
        <v>230</v>
      </c>
      <c r="C4260" s="127" t="s">
        <v>4630</v>
      </c>
      <c r="D4260" s="121" t="s">
        <v>274</v>
      </c>
      <c r="E4260" s="122">
        <v>32</v>
      </c>
      <c r="F4260" s="123">
        <f t="shared" si="1566"/>
        <v>38.58</v>
      </c>
      <c r="G4260" s="206"/>
      <c r="H4260" s="183"/>
      <c r="I4260" s="182">
        <f t="shared" si="1567"/>
        <v>0</v>
      </c>
      <c r="J4260" s="182">
        <f t="shared" si="1568"/>
        <v>0</v>
      </c>
      <c r="K4260" s="179"/>
      <c r="L4260" s="183">
        <f t="shared" si="1569"/>
        <v>0</v>
      </c>
      <c r="M4260" s="183">
        <f t="shared" si="1569"/>
        <v>0</v>
      </c>
      <c r="N4260" s="184">
        <f t="shared" si="1570"/>
        <v>0</v>
      </c>
      <c r="O4260" s="184">
        <f t="shared" si="1571"/>
        <v>0</v>
      </c>
      <c r="P4260" s="181"/>
      <c r="Q4260" s="198"/>
      <c r="R4260" s="197" t="str">
        <f t="shared" si="1545"/>
        <v/>
      </c>
      <c r="S4260" s="197" t="str">
        <f t="shared" si="1572"/>
        <v/>
      </c>
    </row>
    <row r="4261" spans="1:19" ht="25.5" hidden="1">
      <c r="A4261" s="200">
        <v>89527</v>
      </c>
      <c r="B4261" s="205" t="s">
        <v>230</v>
      </c>
      <c r="C4261" s="127" t="s">
        <v>4631</v>
      </c>
      <c r="D4261" s="121" t="s">
        <v>274</v>
      </c>
      <c r="E4261" s="122">
        <v>49.13</v>
      </c>
      <c r="F4261" s="123">
        <f t="shared" si="1566"/>
        <v>59.23</v>
      </c>
      <c r="G4261" s="206"/>
      <c r="H4261" s="183"/>
      <c r="I4261" s="182">
        <f t="shared" si="1567"/>
        <v>0</v>
      </c>
      <c r="J4261" s="182">
        <f t="shared" si="1568"/>
        <v>0</v>
      </c>
      <c r="K4261" s="179"/>
      <c r="L4261" s="183">
        <f t="shared" si="1569"/>
        <v>0</v>
      </c>
      <c r="M4261" s="183">
        <f t="shared" si="1569"/>
        <v>0</v>
      </c>
      <c r="N4261" s="184">
        <f t="shared" si="1570"/>
        <v>0</v>
      </c>
      <c r="O4261" s="184">
        <f t="shared" si="1571"/>
        <v>0</v>
      </c>
      <c r="P4261" s="181"/>
      <c r="Q4261" s="198"/>
      <c r="R4261" s="197" t="str">
        <f t="shared" si="1545"/>
        <v/>
      </c>
      <c r="S4261" s="197" t="str">
        <f t="shared" si="1572"/>
        <v/>
      </c>
    </row>
    <row r="4262" spans="1:19" ht="25.5" hidden="1">
      <c r="A4262" s="200">
        <v>89528</v>
      </c>
      <c r="B4262" s="205" t="s">
        <v>230</v>
      </c>
      <c r="C4262" s="127" t="s">
        <v>4632</v>
      </c>
      <c r="D4262" s="121" t="s">
        <v>274</v>
      </c>
      <c r="E4262" s="122">
        <v>2.9</v>
      </c>
      <c r="F4262" s="123">
        <f t="shared" si="1566"/>
        <v>3.5</v>
      </c>
      <c r="G4262" s="206"/>
      <c r="H4262" s="183"/>
      <c r="I4262" s="182">
        <f t="shared" si="1567"/>
        <v>0</v>
      </c>
      <c r="J4262" s="182">
        <f t="shared" si="1568"/>
        <v>0</v>
      </c>
      <c r="K4262" s="179"/>
      <c r="L4262" s="183">
        <f t="shared" si="1569"/>
        <v>0</v>
      </c>
      <c r="M4262" s="183">
        <f t="shared" si="1569"/>
        <v>0</v>
      </c>
      <c r="N4262" s="184">
        <f t="shared" si="1570"/>
        <v>0</v>
      </c>
      <c r="O4262" s="184">
        <f t="shared" si="1571"/>
        <v>0</v>
      </c>
      <c r="P4262" s="181"/>
      <c r="Q4262" s="198"/>
      <c r="R4262" s="197" t="str">
        <f t="shared" si="1545"/>
        <v/>
      </c>
      <c r="S4262" s="197" t="str">
        <f t="shared" si="1572"/>
        <v/>
      </c>
    </row>
    <row r="4263" spans="1:19" ht="25.5" hidden="1">
      <c r="A4263" s="200">
        <v>89541</v>
      </c>
      <c r="B4263" s="205" t="s">
        <v>230</v>
      </c>
      <c r="C4263" s="127" t="s">
        <v>4633</v>
      </c>
      <c r="D4263" s="121" t="s">
        <v>274</v>
      </c>
      <c r="E4263" s="122">
        <v>4.28</v>
      </c>
      <c r="F4263" s="123">
        <f t="shared" si="1566"/>
        <v>5.16</v>
      </c>
      <c r="G4263" s="206"/>
      <c r="H4263" s="183"/>
      <c r="I4263" s="182">
        <f t="shared" si="1567"/>
        <v>0</v>
      </c>
      <c r="J4263" s="182">
        <f t="shared" si="1568"/>
        <v>0</v>
      </c>
      <c r="K4263" s="179"/>
      <c r="L4263" s="183">
        <f t="shared" si="1569"/>
        <v>0</v>
      </c>
      <c r="M4263" s="183">
        <f t="shared" si="1569"/>
        <v>0</v>
      </c>
      <c r="N4263" s="184">
        <f t="shared" si="1570"/>
        <v>0</v>
      </c>
      <c r="O4263" s="184">
        <f t="shared" si="1571"/>
        <v>0</v>
      </c>
      <c r="P4263" s="181"/>
      <c r="Q4263" s="198"/>
      <c r="R4263" s="197" t="str">
        <f t="shared" si="1545"/>
        <v/>
      </c>
      <c r="S4263" s="197" t="str">
        <f t="shared" si="1572"/>
        <v/>
      </c>
    </row>
    <row r="4264" spans="1:19" ht="25.5" hidden="1">
      <c r="A4264" s="200">
        <v>89558</v>
      </c>
      <c r="B4264" s="205" t="s">
        <v>230</v>
      </c>
      <c r="C4264" s="127" t="s">
        <v>4634</v>
      </c>
      <c r="D4264" s="121" t="s">
        <v>274</v>
      </c>
      <c r="E4264" s="122">
        <v>6.32</v>
      </c>
      <c r="F4264" s="123">
        <f t="shared" si="1566"/>
        <v>7.62</v>
      </c>
      <c r="G4264" s="206"/>
      <c r="H4264" s="183"/>
      <c r="I4264" s="182">
        <f t="shared" si="1567"/>
        <v>0</v>
      </c>
      <c r="J4264" s="182">
        <f t="shared" si="1568"/>
        <v>0</v>
      </c>
      <c r="K4264" s="179"/>
      <c r="L4264" s="183">
        <f t="shared" si="1569"/>
        <v>0</v>
      </c>
      <c r="M4264" s="183">
        <f t="shared" si="1569"/>
        <v>0</v>
      </c>
      <c r="N4264" s="184">
        <f t="shared" si="1570"/>
        <v>0</v>
      </c>
      <c r="O4264" s="184">
        <f t="shared" si="1571"/>
        <v>0</v>
      </c>
      <c r="P4264" s="181"/>
      <c r="Q4264" s="198"/>
      <c r="R4264" s="197" t="str">
        <f t="shared" si="1545"/>
        <v/>
      </c>
      <c r="S4264" s="197" t="str">
        <f t="shared" si="1572"/>
        <v/>
      </c>
    </row>
    <row r="4265" spans="1:19" ht="25.5" hidden="1">
      <c r="A4265" s="200">
        <v>89575</v>
      </c>
      <c r="B4265" s="205" t="s">
        <v>230</v>
      </c>
      <c r="C4265" s="127" t="s">
        <v>4635</v>
      </c>
      <c r="D4265" s="121" t="s">
        <v>274</v>
      </c>
      <c r="E4265" s="122">
        <v>8.0399999999999991</v>
      </c>
      <c r="F4265" s="123">
        <f t="shared" si="1566"/>
        <v>9.69</v>
      </c>
      <c r="G4265" s="206"/>
      <c r="H4265" s="183"/>
      <c r="I4265" s="182">
        <f t="shared" si="1567"/>
        <v>0</v>
      </c>
      <c r="J4265" s="182">
        <f t="shared" si="1568"/>
        <v>0</v>
      </c>
      <c r="K4265" s="179"/>
      <c r="L4265" s="183">
        <f t="shared" si="1569"/>
        <v>0</v>
      </c>
      <c r="M4265" s="183">
        <f t="shared" si="1569"/>
        <v>0</v>
      </c>
      <c r="N4265" s="184">
        <f t="shared" si="1570"/>
        <v>0</v>
      </c>
      <c r="O4265" s="184">
        <f t="shared" si="1571"/>
        <v>0</v>
      </c>
      <c r="P4265" s="181"/>
      <c r="Q4265" s="198"/>
      <c r="R4265" s="197" t="str">
        <f t="shared" si="1545"/>
        <v/>
      </c>
      <c r="S4265" s="197" t="str">
        <f t="shared" si="1572"/>
        <v/>
      </c>
    </row>
    <row r="4266" spans="1:19" ht="25.5" hidden="1">
      <c r="A4266" s="200">
        <v>89597</v>
      </c>
      <c r="B4266" s="205" t="s">
        <v>230</v>
      </c>
      <c r="C4266" s="127" t="s">
        <v>4636</v>
      </c>
      <c r="D4266" s="121" t="s">
        <v>274</v>
      </c>
      <c r="E4266" s="122">
        <v>14.2</v>
      </c>
      <c r="F4266" s="123">
        <f t="shared" si="1566"/>
        <v>17.12</v>
      </c>
      <c r="G4266" s="206"/>
      <c r="H4266" s="183"/>
      <c r="I4266" s="182">
        <f t="shared" si="1567"/>
        <v>0</v>
      </c>
      <c r="J4266" s="182">
        <f t="shared" si="1568"/>
        <v>0</v>
      </c>
      <c r="K4266" s="179"/>
      <c r="L4266" s="183">
        <f t="shared" si="1569"/>
        <v>0</v>
      </c>
      <c r="M4266" s="183">
        <f t="shared" si="1569"/>
        <v>0</v>
      </c>
      <c r="N4266" s="184">
        <f t="shared" si="1570"/>
        <v>0</v>
      </c>
      <c r="O4266" s="184">
        <f t="shared" si="1571"/>
        <v>0</v>
      </c>
      <c r="P4266" s="181"/>
      <c r="Q4266" s="198"/>
      <c r="R4266" s="197" t="str">
        <f t="shared" si="1545"/>
        <v/>
      </c>
      <c r="S4266" s="197" t="str">
        <f t="shared" si="1572"/>
        <v/>
      </c>
    </row>
    <row r="4267" spans="1:19" ht="25.5" hidden="1">
      <c r="A4267" s="200">
        <v>89611</v>
      </c>
      <c r="B4267" s="205" t="s">
        <v>230</v>
      </c>
      <c r="C4267" s="127" t="s">
        <v>4637</v>
      </c>
      <c r="D4267" s="121" t="s">
        <v>274</v>
      </c>
      <c r="E4267" s="122">
        <v>22.88</v>
      </c>
      <c r="F4267" s="123">
        <f t="shared" si="1566"/>
        <v>27.58</v>
      </c>
      <c r="G4267" s="206"/>
      <c r="H4267" s="183"/>
      <c r="I4267" s="182">
        <f t="shared" si="1567"/>
        <v>0</v>
      </c>
      <c r="J4267" s="182">
        <f t="shared" si="1568"/>
        <v>0</v>
      </c>
      <c r="K4267" s="179"/>
      <c r="L4267" s="183">
        <f t="shared" si="1569"/>
        <v>0</v>
      </c>
      <c r="M4267" s="183">
        <f t="shared" si="1569"/>
        <v>0</v>
      </c>
      <c r="N4267" s="184">
        <f t="shared" si="1570"/>
        <v>0</v>
      </c>
      <c r="O4267" s="184">
        <f t="shared" si="1571"/>
        <v>0</v>
      </c>
      <c r="P4267" s="181"/>
      <c r="Q4267" s="198"/>
      <c r="R4267" s="197" t="str">
        <f t="shared" si="1545"/>
        <v/>
      </c>
      <c r="S4267" s="197" t="str">
        <f t="shared" si="1572"/>
        <v/>
      </c>
    </row>
    <row r="4268" spans="1:19" ht="25.5" hidden="1">
      <c r="A4268" s="200">
        <v>89614</v>
      </c>
      <c r="B4268" s="205" t="s">
        <v>230</v>
      </c>
      <c r="C4268" s="127" t="s">
        <v>4638</v>
      </c>
      <c r="D4268" s="121" t="s">
        <v>274</v>
      </c>
      <c r="E4268" s="122">
        <v>41.93</v>
      </c>
      <c r="F4268" s="123">
        <f t="shared" si="1566"/>
        <v>50.55</v>
      </c>
      <c r="G4268" s="206"/>
      <c r="H4268" s="183"/>
      <c r="I4268" s="182">
        <f t="shared" si="1567"/>
        <v>0</v>
      </c>
      <c r="J4268" s="182">
        <f t="shared" si="1568"/>
        <v>0</v>
      </c>
      <c r="K4268" s="179"/>
      <c r="L4268" s="183">
        <f t="shared" si="1569"/>
        <v>0</v>
      </c>
      <c r="M4268" s="183">
        <f t="shared" si="1569"/>
        <v>0</v>
      </c>
      <c r="N4268" s="184">
        <f t="shared" si="1570"/>
        <v>0</v>
      </c>
      <c r="O4268" s="184">
        <f t="shared" si="1571"/>
        <v>0</v>
      </c>
      <c r="P4268" s="181"/>
      <c r="Q4268" s="198"/>
      <c r="R4268" s="197" t="str">
        <f t="shared" si="1545"/>
        <v/>
      </c>
      <c r="S4268" s="197" t="str">
        <f t="shared" si="1572"/>
        <v/>
      </c>
    </row>
    <row r="4269" spans="1:19" ht="25.5" hidden="1">
      <c r="A4269" s="200">
        <v>89530</v>
      </c>
      <c r="B4269" s="205" t="s">
        <v>230</v>
      </c>
      <c r="C4269" s="127" t="s">
        <v>4639</v>
      </c>
      <c r="D4269" s="121" t="s">
        <v>274</v>
      </c>
      <c r="E4269" s="122">
        <v>9.1300000000000008</v>
      </c>
      <c r="F4269" s="123">
        <f t="shared" si="1566"/>
        <v>11.01</v>
      </c>
      <c r="G4269" s="206"/>
      <c r="H4269" s="183"/>
      <c r="I4269" s="182">
        <f t="shared" si="1567"/>
        <v>0</v>
      </c>
      <c r="J4269" s="182">
        <f t="shared" si="1568"/>
        <v>0</v>
      </c>
      <c r="K4269" s="179"/>
      <c r="L4269" s="183">
        <f t="shared" si="1569"/>
        <v>0</v>
      </c>
      <c r="M4269" s="183">
        <f t="shared" si="1569"/>
        <v>0</v>
      </c>
      <c r="N4269" s="184">
        <f t="shared" si="1570"/>
        <v>0</v>
      </c>
      <c r="O4269" s="184">
        <f t="shared" si="1571"/>
        <v>0</v>
      </c>
      <c r="P4269" s="181"/>
      <c r="Q4269" s="198"/>
      <c r="R4269" s="197" t="str">
        <f t="shared" si="1545"/>
        <v/>
      </c>
      <c r="S4269" s="197" t="str">
        <f t="shared" si="1572"/>
        <v/>
      </c>
    </row>
    <row r="4270" spans="1:19" ht="25.5" hidden="1">
      <c r="A4270" s="200">
        <v>89577</v>
      </c>
      <c r="B4270" s="205" t="s">
        <v>230</v>
      </c>
      <c r="C4270" s="127" t="s">
        <v>4640</v>
      </c>
      <c r="D4270" s="121" t="s">
        <v>274</v>
      </c>
      <c r="E4270" s="122">
        <v>23.3</v>
      </c>
      <c r="F4270" s="123">
        <f t="shared" si="1566"/>
        <v>28.09</v>
      </c>
      <c r="G4270" s="206"/>
      <c r="H4270" s="183"/>
      <c r="I4270" s="182">
        <f t="shared" si="1567"/>
        <v>0</v>
      </c>
      <c r="J4270" s="182">
        <f t="shared" si="1568"/>
        <v>0</v>
      </c>
      <c r="K4270" s="179"/>
      <c r="L4270" s="183">
        <f t="shared" si="1569"/>
        <v>0</v>
      </c>
      <c r="M4270" s="183">
        <f t="shared" si="1569"/>
        <v>0</v>
      </c>
      <c r="N4270" s="184">
        <f t="shared" si="1570"/>
        <v>0</v>
      </c>
      <c r="O4270" s="184">
        <f t="shared" si="1571"/>
        <v>0</v>
      </c>
      <c r="P4270" s="181"/>
      <c r="Q4270" s="198"/>
      <c r="R4270" s="197" t="str">
        <f t="shared" si="1545"/>
        <v/>
      </c>
      <c r="S4270" s="197" t="str">
        <f t="shared" si="1572"/>
        <v/>
      </c>
    </row>
    <row r="4271" spans="1:19" ht="25.5" hidden="1">
      <c r="A4271" s="200">
        <v>89532</v>
      </c>
      <c r="B4271" s="205" t="s">
        <v>230</v>
      </c>
      <c r="C4271" s="127" t="s">
        <v>4641</v>
      </c>
      <c r="D4271" s="121" t="s">
        <v>274</v>
      </c>
      <c r="E4271" s="122">
        <v>4.82</v>
      </c>
      <c r="F4271" s="123">
        <f t="shared" si="1566"/>
        <v>5.81</v>
      </c>
      <c r="G4271" s="206"/>
      <c r="H4271" s="183"/>
      <c r="I4271" s="182">
        <f t="shared" si="1567"/>
        <v>0</v>
      </c>
      <c r="J4271" s="182">
        <f t="shared" si="1568"/>
        <v>0</v>
      </c>
      <c r="K4271" s="179"/>
      <c r="L4271" s="183">
        <f t="shared" si="1569"/>
        <v>0</v>
      </c>
      <c r="M4271" s="183">
        <f t="shared" si="1569"/>
        <v>0</v>
      </c>
      <c r="N4271" s="184">
        <f t="shared" si="1570"/>
        <v>0</v>
      </c>
      <c r="O4271" s="184">
        <f t="shared" si="1571"/>
        <v>0</v>
      </c>
      <c r="P4271" s="181"/>
      <c r="Q4271" s="198"/>
      <c r="R4271" s="197" t="str">
        <f t="shared" si="1545"/>
        <v/>
      </c>
      <c r="S4271" s="197" t="str">
        <f t="shared" si="1572"/>
        <v/>
      </c>
    </row>
    <row r="4272" spans="1:19" ht="25.5" hidden="1">
      <c r="A4272" s="200">
        <v>89562</v>
      </c>
      <c r="B4272" s="205" t="s">
        <v>230</v>
      </c>
      <c r="C4272" s="127" t="s">
        <v>4642</v>
      </c>
      <c r="D4272" s="121" t="s">
        <v>274</v>
      </c>
      <c r="E4272" s="122">
        <v>6.69</v>
      </c>
      <c r="F4272" s="123">
        <f t="shared" si="1566"/>
        <v>8.07</v>
      </c>
      <c r="G4272" s="206"/>
      <c r="H4272" s="183"/>
      <c r="I4272" s="182">
        <f t="shared" si="1567"/>
        <v>0</v>
      </c>
      <c r="J4272" s="182">
        <f t="shared" si="1568"/>
        <v>0</v>
      </c>
      <c r="K4272" s="179"/>
      <c r="L4272" s="183">
        <f t="shared" si="1569"/>
        <v>0</v>
      </c>
      <c r="M4272" s="183">
        <f t="shared" si="1569"/>
        <v>0</v>
      </c>
      <c r="N4272" s="184">
        <f t="shared" si="1570"/>
        <v>0</v>
      </c>
      <c r="O4272" s="184">
        <f t="shared" si="1571"/>
        <v>0</v>
      </c>
      <c r="P4272" s="181"/>
      <c r="Q4272" s="198"/>
      <c r="R4272" s="197" t="str">
        <f t="shared" si="1545"/>
        <v/>
      </c>
      <c r="S4272" s="197" t="str">
        <f t="shared" si="1572"/>
        <v/>
      </c>
    </row>
    <row r="4273" spans="1:19" ht="25.5" hidden="1">
      <c r="A4273" s="200">
        <v>89605</v>
      </c>
      <c r="B4273" s="205" t="s">
        <v>230</v>
      </c>
      <c r="C4273" s="127" t="s">
        <v>4643</v>
      </c>
      <c r="D4273" s="121" t="s">
        <v>274</v>
      </c>
      <c r="E4273" s="122">
        <v>13.9</v>
      </c>
      <c r="F4273" s="123">
        <f t="shared" si="1566"/>
        <v>16.760000000000002</v>
      </c>
      <c r="G4273" s="206"/>
      <c r="H4273" s="183"/>
      <c r="I4273" s="182">
        <f t="shared" si="1567"/>
        <v>0</v>
      </c>
      <c r="J4273" s="182">
        <f t="shared" si="1568"/>
        <v>0</v>
      </c>
      <c r="K4273" s="179"/>
      <c r="L4273" s="183">
        <f t="shared" si="1569"/>
        <v>0</v>
      </c>
      <c r="M4273" s="183">
        <f t="shared" si="1569"/>
        <v>0</v>
      </c>
      <c r="N4273" s="184">
        <f t="shared" si="1570"/>
        <v>0</v>
      </c>
      <c r="O4273" s="184">
        <f t="shared" si="1571"/>
        <v>0</v>
      </c>
      <c r="P4273" s="181"/>
      <c r="Q4273" s="198"/>
      <c r="R4273" s="197" t="str">
        <f t="shared" si="1545"/>
        <v/>
      </c>
      <c r="S4273" s="197" t="str">
        <f t="shared" si="1572"/>
        <v/>
      </c>
    </row>
    <row r="4274" spans="1:19" ht="25.5" hidden="1">
      <c r="A4274" s="200">
        <v>89980</v>
      </c>
      <c r="B4274" s="205" t="s">
        <v>230</v>
      </c>
      <c r="C4274" s="127" t="s">
        <v>4644</v>
      </c>
      <c r="D4274" s="121" t="s">
        <v>274</v>
      </c>
      <c r="E4274" s="122">
        <v>6.84</v>
      </c>
      <c r="F4274" s="123">
        <f t="shared" si="1566"/>
        <v>8.25</v>
      </c>
      <c r="G4274" s="206"/>
      <c r="H4274" s="183"/>
      <c r="I4274" s="182">
        <f t="shared" si="1567"/>
        <v>0</v>
      </c>
      <c r="J4274" s="182">
        <f t="shared" si="1568"/>
        <v>0</v>
      </c>
      <c r="K4274" s="179"/>
      <c r="L4274" s="183">
        <f t="shared" si="1569"/>
        <v>0</v>
      </c>
      <c r="M4274" s="183">
        <f t="shared" si="1569"/>
        <v>0</v>
      </c>
      <c r="N4274" s="184">
        <f t="shared" si="1570"/>
        <v>0</v>
      </c>
      <c r="O4274" s="184">
        <f t="shared" si="1571"/>
        <v>0</v>
      </c>
      <c r="P4274" s="181"/>
      <c r="Q4274" s="198"/>
      <c r="R4274" s="197" t="str">
        <f t="shared" si="1545"/>
        <v/>
      </c>
      <c r="S4274" s="197" t="str">
        <f t="shared" si="1572"/>
        <v/>
      </c>
    </row>
    <row r="4275" spans="1:19" ht="25.5" hidden="1">
      <c r="A4275" s="200">
        <v>89534</v>
      </c>
      <c r="B4275" s="205" t="s">
        <v>230</v>
      </c>
      <c r="C4275" s="127" t="s">
        <v>4645</v>
      </c>
      <c r="D4275" s="121" t="s">
        <v>274</v>
      </c>
      <c r="E4275" s="122">
        <v>3.46</v>
      </c>
      <c r="F4275" s="123">
        <f t="shared" si="1566"/>
        <v>4.17</v>
      </c>
      <c r="G4275" s="206"/>
      <c r="H4275" s="183"/>
      <c r="I4275" s="182">
        <f t="shared" si="1567"/>
        <v>0</v>
      </c>
      <c r="J4275" s="182">
        <f t="shared" si="1568"/>
        <v>0</v>
      </c>
      <c r="K4275" s="179"/>
      <c r="L4275" s="183">
        <f t="shared" si="1569"/>
        <v>0</v>
      </c>
      <c r="M4275" s="183">
        <f t="shared" si="1569"/>
        <v>0</v>
      </c>
      <c r="N4275" s="184">
        <f t="shared" si="1570"/>
        <v>0</v>
      </c>
      <c r="O4275" s="184">
        <f t="shared" si="1571"/>
        <v>0</v>
      </c>
      <c r="P4275" s="181"/>
      <c r="Q4275" s="198"/>
      <c r="R4275" s="197" t="str">
        <f t="shared" si="1545"/>
        <v/>
      </c>
      <c r="S4275" s="197" t="str">
        <f t="shared" si="1572"/>
        <v/>
      </c>
    </row>
    <row r="4276" spans="1:19" ht="25.5" hidden="1">
      <c r="A4276" s="200">
        <v>89551</v>
      </c>
      <c r="B4276" s="205" t="s">
        <v>230</v>
      </c>
      <c r="C4276" s="127" t="s">
        <v>4646</v>
      </c>
      <c r="D4276" s="121" t="s">
        <v>274</v>
      </c>
      <c r="E4276" s="122">
        <v>6.53</v>
      </c>
      <c r="F4276" s="123">
        <f t="shared" si="1566"/>
        <v>7.87</v>
      </c>
      <c r="G4276" s="206"/>
      <c r="H4276" s="183"/>
      <c r="I4276" s="182">
        <f t="shared" si="1567"/>
        <v>0</v>
      </c>
      <c r="J4276" s="182">
        <f t="shared" si="1568"/>
        <v>0</v>
      </c>
      <c r="K4276" s="179"/>
      <c r="L4276" s="183">
        <f t="shared" si="1569"/>
        <v>0</v>
      </c>
      <c r="M4276" s="183">
        <f t="shared" si="1569"/>
        <v>0</v>
      </c>
      <c r="N4276" s="184">
        <f t="shared" si="1570"/>
        <v>0</v>
      </c>
      <c r="O4276" s="184">
        <f t="shared" si="1571"/>
        <v>0</v>
      </c>
      <c r="P4276" s="181"/>
      <c r="Q4276" s="198"/>
      <c r="R4276" s="197" t="str">
        <f t="shared" si="1545"/>
        <v/>
      </c>
      <c r="S4276" s="197" t="str">
        <f t="shared" si="1572"/>
        <v/>
      </c>
    </row>
    <row r="4277" spans="1:19" ht="25.5" hidden="1">
      <c r="A4277" s="200">
        <v>89564</v>
      </c>
      <c r="B4277" s="205" t="s">
        <v>230</v>
      </c>
      <c r="C4277" s="127" t="s">
        <v>4647</v>
      </c>
      <c r="D4277" s="121" t="s">
        <v>274</v>
      </c>
      <c r="E4277" s="122">
        <v>11.53</v>
      </c>
      <c r="F4277" s="123">
        <f t="shared" si="1566"/>
        <v>13.9</v>
      </c>
      <c r="G4277" s="206"/>
      <c r="H4277" s="183"/>
      <c r="I4277" s="182">
        <f t="shared" si="1567"/>
        <v>0</v>
      </c>
      <c r="J4277" s="182">
        <f t="shared" si="1568"/>
        <v>0</v>
      </c>
      <c r="K4277" s="179"/>
      <c r="L4277" s="183">
        <f t="shared" si="1569"/>
        <v>0</v>
      </c>
      <c r="M4277" s="183">
        <f t="shared" si="1569"/>
        <v>0</v>
      </c>
      <c r="N4277" s="184">
        <f t="shared" si="1570"/>
        <v>0</v>
      </c>
      <c r="O4277" s="184">
        <f t="shared" si="1571"/>
        <v>0</v>
      </c>
      <c r="P4277" s="181"/>
      <c r="Q4277" s="198"/>
      <c r="R4277" s="197" t="str">
        <f t="shared" si="1545"/>
        <v/>
      </c>
      <c r="S4277" s="197" t="str">
        <f t="shared" si="1572"/>
        <v/>
      </c>
    </row>
    <row r="4278" spans="1:19" ht="25.5" hidden="1">
      <c r="A4278" s="200">
        <v>89593</v>
      </c>
      <c r="B4278" s="205" t="s">
        <v>230</v>
      </c>
      <c r="C4278" s="127" t="s">
        <v>4648</v>
      </c>
      <c r="D4278" s="121" t="s">
        <v>274</v>
      </c>
      <c r="E4278" s="122">
        <v>21.19</v>
      </c>
      <c r="F4278" s="123">
        <f t="shared" si="1566"/>
        <v>25.55</v>
      </c>
      <c r="G4278" s="206"/>
      <c r="H4278" s="183"/>
      <c r="I4278" s="182">
        <f t="shared" si="1567"/>
        <v>0</v>
      </c>
      <c r="J4278" s="182">
        <f t="shared" si="1568"/>
        <v>0</v>
      </c>
      <c r="K4278" s="179"/>
      <c r="L4278" s="183">
        <f t="shared" si="1569"/>
        <v>0</v>
      </c>
      <c r="M4278" s="183">
        <f t="shared" si="1569"/>
        <v>0</v>
      </c>
      <c r="N4278" s="184">
        <f t="shared" si="1570"/>
        <v>0</v>
      </c>
      <c r="O4278" s="184">
        <f t="shared" si="1571"/>
        <v>0</v>
      </c>
      <c r="P4278" s="181"/>
      <c r="Q4278" s="198"/>
      <c r="R4278" s="197" t="str">
        <f t="shared" si="1545"/>
        <v/>
      </c>
      <c r="S4278" s="197" t="str">
        <f t="shared" si="1572"/>
        <v/>
      </c>
    </row>
    <row r="4279" spans="1:19" ht="25.5" hidden="1">
      <c r="A4279" s="200">
        <v>89536</v>
      </c>
      <c r="B4279" s="205" t="s">
        <v>230</v>
      </c>
      <c r="C4279" s="127" t="s">
        <v>4649</v>
      </c>
      <c r="D4279" s="121" t="s">
        <v>274</v>
      </c>
      <c r="E4279" s="122">
        <v>8.26</v>
      </c>
      <c r="F4279" s="123">
        <f t="shared" si="1566"/>
        <v>9.9600000000000009</v>
      </c>
      <c r="G4279" s="206"/>
      <c r="H4279" s="183"/>
      <c r="I4279" s="182">
        <f t="shared" si="1567"/>
        <v>0</v>
      </c>
      <c r="J4279" s="182">
        <f t="shared" si="1568"/>
        <v>0</v>
      </c>
      <c r="K4279" s="179"/>
      <c r="L4279" s="183">
        <f t="shared" si="1569"/>
        <v>0</v>
      </c>
      <c r="M4279" s="183">
        <f t="shared" si="1569"/>
        <v>0</v>
      </c>
      <c r="N4279" s="184">
        <f t="shared" si="1570"/>
        <v>0</v>
      </c>
      <c r="O4279" s="184">
        <f t="shared" si="1571"/>
        <v>0</v>
      </c>
      <c r="P4279" s="181"/>
      <c r="Q4279" s="198"/>
      <c r="R4279" s="197" t="str">
        <f t="shared" si="1545"/>
        <v/>
      </c>
      <c r="S4279" s="197" t="str">
        <f t="shared" si="1572"/>
        <v/>
      </c>
    </row>
    <row r="4280" spans="1:19" ht="25.5" hidden="1">
      <c r="A4280" s="200">
        <v>89552</v>
      </c>
      <c r="B4280" s="205" t="s">
        <v>230</v>
      </c>
      <c r="C4280" s="127" t="s">
        <v>4650</v>
      </c>
      <c r="D4280" s="121" t="s">
        <v>274</v>
      </c>
      <c r="E4280" s="122">
        <v>12.65</v>
      </c>
      <c r="F4280" s="123">
        <f t="shared" si="1566"/>
        <v>15.25</v>
      </c>
      <c r="G4280" s="206"/>
      <c r="H4280" s="183"/>
      <c r="I4280" s="182">
        <f t="shared" si="1567"/>
        <v>0</v>
      </c>
      <c r="J4280" s="182">
        <f t="shared" si="1568"/>
        <v>0</v>
      </c>
      <c r="K4280" s="179"/>
      <c r="L4280" s="183">
        <f t="shared" si="1569"/>
        <v>0</v>
      </c>
      <c r="M4280" s="183">
        <f t="shared" si="1569"/>
        <v>0</v>
      </c>
      <c r="N4280" s="184">
        <f t="shared" si="1570"/>
        <v>0</v>
      </c>
      <c r="O4280" s="184">
        <f t="shared" si="1571"/>
        <v>0</v>
      </c>
      <c r="P4280" s="181"/>
      <c r="Q4280" s="198"/>
      <c r="R4280" s="197" t="str">
        <f t="shared" si="1545"/>
        <v/>
      </c>
      <c r="S4280" s="197" t="str">
        <f t="shared" si="1572"/>
        <v/>
      </c>
    </row>
    <row r="4281" spans="1:19" ht="25.5" hidden="1">
      <c r="A4281" s="200">
        <v>89568</v>
      </c>
      <c r="B4281" s="205" t="s">
        <v>230</v>
      </c>
      <c r="C4281" s="127" t="s">
        <v>4651</v>
      </c>
      <c r="D4281" s="121" t="s">
        <v>274</v>
      </c>
      <c r="E4281" s="122">
        <v>22.52</v>
      </c>
      <c r="F4281" s="123">
        <f t="shared" si="1566"/>
        <v>27.15</v>
      </c>
      <c r="G4281" s="206"/>
      <c r="H4281" s="183"/>
      <c r="I4281" s="182">
        <f t="shared" si="1567"/>
        <v>0</v>
      </c>
      <c r="J4281" s="182">
        <f t="shared" si="1568"/>
        <v>0</v>
      </c>
      <c r="K4281" s="179"/>
      <c r="L4281" s="183">
        <f t="shared" si="1569"/>
        <v>0</v>
      </c>
      <c r="M4281" s="183">
        <f t="shared" si="1569"/>
        <v>0</v>
      </c>
      <c r="N4281" s="184">
        <f t="shared" si="1570"/>
        <v>0</v>
      </c>
      <c r="O4281" s="184">
        <f t="shared" si="1571"/>
        <v>0</v>
      </c>
      <c r="P4281" s="181"/>
      <c r="Q4281" s="198"/>
      <c r="R4281" s="197" t="str">
        <f t="shared" si="1545"/>
        <v/>
      </c>
      <c r="S4281" s="197" t="str">
        <f t="shared" si="1572"/>
        <v/>
      </c>
    </row>
    <row r="4282" spans="1:19" ht="25.5" hidden="1">
      <c r="A4282" s="200">
        <v>89594</v>
      </c>
      <c r="B4282" s="205" t="s">
        <v>230</v>
      </c>
      <c r="C4282" s="127" t="s">
        <v>4652</v>
      </c>
      <c r="D4282" s="121" t="s">
        <v>274</v>
      </c>
      <c r="E4282" s="122">
        <v>25.34</v>
      </c>
      <c r="F4282" s="123">
        <f t="shared" si="1566"/>
        <v>30.55</v>
      </c>
      <c r="G4282" s="206"/>
      <c r="H4282" s="183"/>
      <c r="I4282" s="182">
        <f t="shared" si="1567"/>
        <v>0</v>
      </c>
      <c r="J4282" s="182">
        <f t="shared" si="1568"/>
        <v>0</v>
      </c>
      <c r="K4282" s="179"/>
      <c r="L4282" s="183">
        <f t="shared" si="1569"/>
        <v>0</v>
      </c>
      <c r="M4282" s="183">
        <f t="shared" si="1569"/>
        <v>0</v>
      </c>
      <c r="N4282" s="184">
        <f t="shared" si="1570"/>
        <v>0</v>
      </c>
      <c r="O4282" s="184">
        <f t="shared" si="1571"/>
        <v>0</v>
      </c>
      <c r="P4282" s="181"/>
      <c r="Q4282" s="198"/>
      <c r="R4282" s="197" t="str">
        <f t="shared" si="1545"/>
        <v/>
      </c>
      <c r="S4282" s="197" t="str">
        <f t="shared" si="1572"/>
        <v/>
      </c>
    </row>
    <row r="4283" spans="1:19" ht="25.5" hidden="1">
      <c r="A4283" s="200">
        <v>89609</v>
      </c>
      <c r="B4283" s="205" t="s">
        <v>230</v>
      </c>
      <c r="C4283" s="127" t="s">
        <v>4653</v>
      </c>
      <c r="D4283" s="121" t="s">
        <v>274</v>
      </c>
      <c r="E4283" s="122">
        <v>57.49</v>
      </c>
      <c r="F4283" s="123">
        <f t="shared" ref="F4283:F4301" si="1573">IF(E4283=0,0,ROUND(E4283*(1+E$10)*(1-E$11),2))</f>
        <v>69.31</v>
      </c>
      <c r="G4283" s="206"/>
      <c r="H4283" s="183"/>
      <c r="I4283" s="182">
        <f t="shared" ref="I4283:I4301" si="1574">IF(ISBLANK(E4283),0,ROUND(F4283*G4283,2))</f>
        <v>0</v>
      </c>
      <c r="J4283" s="182">
        <f t="shared" ref="J4283:J4301" si="1575">IF(ISBLANK(G4283),0,ROUND(G4283*H4283,2))</f>
        <v>0</v>
      </c>
      <c r="K4283" s="179"/>
      <c r="L4283" s="183">
        <f t="shared" ref="L4283:M4301" si="1576">G4283</f>
        <v>0</v>
      </c>
      <c r="M4283" s="183">
        <f t="shared" si="1576"/>
        <v>0</v>
      </c>
      <c r="N4283" s="184">
        <f t="shared" ref="N4283:N4301" si="1577">IF(ISBLANK(E4283),0,ROUND(F4283*L4283,2))</f>
        <v>0</v>
      </c>
      <c r="O4283" s="184">
        <f t="shared" ref="O4283:O4301" si="1578">IF(ISBLANK(L4283),0,ROUND(L4283*M4283,2))</f>
        <v>0</v>
      </c>
      <c r="P4283" s="181"/>
      <c r="Q4283" s="198"/>
      <c r="R4283" s="197" t="str">
        <f t="shared" si="1545"/>
        <v/>
      </c>
      <c r="S4283" s="197" t="str">
        <f t="shared" si="1572"/>
        <v/>
      </c>
    </row>
    <row r="4284" spans="1:19" ht="25.5" hidden="1">
      <c r="A4284" s="200">
        <v>89612</v>
      </c>
      <c r="B4284" s="205" t="s">
        <v>230</v>
      </c>
      <c r="C4284" s="127" t="s">
        <v>4654</v>
      </c>
      <c r="D4284" s="121" t="s">
        <v>274</v>
      </c>
      <c r="E4284" s="122">
        <v>112.42</v>
      </c>
      <c r="F4284" s="123">
        <f t="shared" si="1573"/>
        <v>135.53</v>
      </c>
      <c r="G4284" s="206"/>
      <c r="H4284" s="183"/>
      <c r="I4284" s="182">
        <f t="shared" si="1574"/>
        <v>0</v>
      </c>
      <c r="J4284" s="182">
        <f t="shared" si="1575"/>
        <v>0</v>
      </c>
      <c r="K4284" s="179"/>
      <c r="L4284" s="183">
        <f t="shared" si="1576"/>
        <v>0</v>
      </c>
      <c r="M4284" s="183">
        <f t="shared" si="1576"/>
        <v>0</v>
      </c>
      <c r="N4284" s="184">
        <f t="shared" si="1577"/>
        <v>0</v>
      </c>
      <c r="O4284" s="184">
        <f t="shared" si="1578"/>
        <v>0</v>
      </c>
      <c r="P4284" s="181"/>
      <c r="Q4284" s="198"/>
      <c r="R4284" s="197" t="str">
        <f t="shared" si="1545"/>
        <v/>
      </c>
      <c r="S4284" s="197" t="str">
        <f t="shared" si="1572"/>
        <v/>
      </c>
    </row>
    <row r="4285" spans="1:19" ht="25.5" hidden="1">
      <c r="A4285" s="200">
        <v>89615</v>
      </c>
      <c r="B4285" s="205" t="s">
        <v>230</v>
      </c>
      <c r="C4285" s="127" t="s">
        <v>4655</v>
      </c>
      <c r="D4285" s="121" t="s">
        <v>274</v>
      </c>
      <c r="E4285" s="122">
        <v>169.29</v>
      </c>
      <c r="F4285" s="123">
        <f t="shared" si="1573"/>
        <v>204.1</v>
      </c>
      <c r="G4285" s="206"/>
      <c r="H4285" s="183"/>
      <c r="I4285" s="182">
        <f t="shared" si="1574"/>
        <v>0</v>
      </c>
      <c r="J4285" s="182">
        <f t="shared" si="1575"/>
        <v>0</v>
      </c>
      <c r="K4285" s="179"/>
      <c r="L4285" s="183">
        <f t="shared" si="1576"/>
        <v>0</v>
      </c>
      <c r="M4285" s="183">
        <f t="shared" si="1576"/>
        <v>0</v>
      </c>
      <c r="N4285" s="184">
        <f t="shared" si="1577"/>
        <v>0</v>
      </c>
      <c r="O4285" s="184">
        <f t="shared" si="1578"/>
        <v>0</v>
      </c>
      <c r="P4285" s="181"/>
      <c r="Q4285" s="198"/>
      <c r="R4285" s="197" t="str">
        <f t="shared" si="1545"/>
        <v/>
      </c>
      <c r="S4285" s="197" t="str">
        <f t="shared" si="1572"/>
        <v/>
      </c>
    </row>
    <row r="4286" spans="1:19" ht="25.5" hidden="1">
      <c r="A4286" s="200">
        <v>89617</v>
      </c>
      <c r="B4286" s="205" t="s">
        <v>230</v>
      </c>
      <c r="C4286" s="127" t="s">
        <v>4656</v>
      </c>
      <c r="D4286" s="121" t="s">
        <v>274</v>
      </c>
      <c r="E4286" s="122">
        <v>5.22</v>
      </c>
      <c r="F4286" s="123">
        <f t="shared" si="1573"/>
        <v>6.29</v>
      </c>
      <c r="G4286" s="206"/>
      <c r="H4286" s="183"/>
      <c r="I4286" s="182">
        <f t="shared" si="1574"/>
        <v>0</v>
      </c>
      <c r="J4286" s="182">
        <f t="shared" si="1575"/>
        <v>0</v>
      </c>
      <c r="K4286" s="179"/>
      <c r="L4286" s="183">
        <f t="shared" si="1576"/>
        <v>0</v>
      </c>
      <c r="M4286" s="183">
        <f t="shared" si="1576"/>
        <v>0</v>
      </c>
      <c r="N4286" s="184">
        <f t="shared" si="1577"/>
        <v>0</v>
      </c>
      <c r="O4286" s="184">
        <f t="shared" si="1578"/>
        <v>0</v>
      </c>
      <c r="P4286" s="181"/>
      <c r="Q4286" s="198"/>
      <c r="R4286" s="197" t="str">
        <f t="shared" si="1545"/>
        <v/>
      </c>
      <c r="S4286" s="197" t="str">
        <f t="shared" ref="S4286:S4349" si="1579">IF(Q4286="X","x",IF(Q4286="xx","x",IF(OR(J4286&gt;0,O4286&gt;0),"x","")))</f>
        <v/>
      </c>
    </row>
    <row r="4287" spans="1:19" ht="25.5" hidden="1">
      <c r="A4287" s="200">
        <v>89620</v>
      </c>
      <c r="B4287" s="205" t="s">
        <v>230</v>
      </c>
      <c r="C4287" s="127" t="s">
        <v>4657</v>
      </c>
      <c r="D4287" s="121" t="s">
        <v>274</v>
      </c>
      <c r="E4287" s="122">
        <v>8.25</v>
      </c>
      <c r="F4287" s="123">
        <f t="shared" si="1573"/>
        <v>9.9499999999999993</v>
      </c>
      <c r="G4287" s="206"/>
      <c r="H4287" s="183"/>
      <c r="I4287" s="182">
        <f t="shared" si="1574"/>
        <v>0</v>
      </c>
      <c r="J4287" s="182">
        <f t="shared" si="1575"/>
        <v>0</v>
      </c>
      <c r="K4287" s="179"/>
      <c r="L4287" s="183">
        <f t="shared" si="1576"/>
        <v>0</v>
      </c>
      <c r="M4287" s="183">
        <f t="shared" si="1576"/>
        <v>0</v>
      </c>
      <c r="N4287" s="184">
        <f t="shared" si="1577"/>
        <v>0</v>
      </c>
      <c r="O4287" s="184">
        <f t="shared" si="1578"/>
        <v>0</v>
      </c>
      <c r="P4287" s="181"/>
      <c r="Q4287" s="198"/>
      <c r="R4287" s="197" t="str">
        <f t="shared" si="1545"/>
        <v/>
      </c>
      <c r="S4287" s="197" t="str">
        <f t="shared" si="1579"/>
        <v/>
      </c>
    </row>
    <row r="4288" spans="1:19" ht="25.5" hidden="1">
      <c r="A4288" s="200">
        <v>89623</v>
      </c>
      <c r="B4288" s="205" t="s">
        <v>230</v>
      </c>
      <c r="C4288" s="127" t="s">
        <v>4658</v>
      </c>
      <c r="D4288" s="121" t="s">
        <v>274</v>
      </c>
      <c r="E4288" s="122">
        <v>12.76</v>
      </c>
      <c r="F4288" s="123">
        <f t="shared" si="1573"/>
        <v>15.38</v>
      </c>
      <c r="G4288" s="206"/>
      <c r="H4288" s="183"/>
      <c r="I4288" s="182">
        <f t="shared" si="1574"/>
        <v>0</v>
      </c>
      <c r="J4288" s="182">
        <f t="shared" si="1575"/>
        <v>0</v>
      </c>
      <c r="K4288" s="179"/>
      <c r="L4288" s="183">
        <f t="shared" si="1576"/>
        <v>0</v>
      </c>
      <c r="M4288" s="183">
        <f t="shared" si="1576"/>
        <v>0</v>
      </c>
      <c r="N4288" s="184">
        <f t="shared" si="1577"/>
        <v>0</v>
      </c>
      <c r="O4288" s="184">
        <f t="shared" si="1578"/>
        <v>0</v>
      </c>
      <c r="P4288" s="181"/>
      <c r="Q4288" s="198"/>
      <c r="R4288" s="197" t="str">
        <f t="shared" si="1545"/>
        <v/>
      </c>
      <c r="S4288" s="197" t="str">
        <f t="shared" si="1579"/>
        <v/>
      </c>
    </row>
    <row r="4289" spans="1:19" ht="25.5" hidden="1">
      <c r="A4289" s="200">
        <v>89625</v>
      </c>
      <c r="B4289" s="205" t="s">
        <v>230</v>
      </c>
      <c r="C4289" s="127" t="s">
        <v>4659</v>
      </c>
      <c r="D4289" s="121" t="s">
        <v>274</v>
      </c>
      <c r="E4289" s="122">
        <v>15.53</v>
      </c>
      <c r="F4289" s="123">
        <f t="shared" si="1573"/>
        <v>18.72</v>
      </c>
      <c r="G4289" s="206"/>
      <c r="H4289" s="183"/>
      <c r="I4289" s="182">
        <f t="shared" si="1574"/>
        <v>0</v>
      </c>
      <c r="J4289" s="182">
        <f t="shared" si="1575"/>
        <v>0</v>
      </c>
      <c r="K4289" s="179"/>
      <c r="L4289" s="183">
        <f t="shared" si="1576"/>
        <v>0</v>
      </c>
      <c r="M4289" s="183">
        <f t="shared" si="1576"/>
        <v>0</v>
      </c>
      <c r="N4289" s="184">
        <f t="shared" si="1577"/>
        <v>0</v>
      </c>
      <c r="O4289" s="184">
        <f t="shared" si="1578"/>
        <v>0</v>
      </c>
      <c r="P4289" s="181"/>
      <c r="Q4289" s="198"/>
      <c r="R4289" s="197" t="str">
        <f t="shared" si="1545"/>
        <v/>
      </c>
      <c r="S4289" s="197" t="str">
        <f t="shared" si="1579"/>
        <v/>
      </c>
    </row>
    <row r="4290" spans="1:19" ht="25.5" hidden="1">
      <c r="A4290" s="200">
        <v>89628</v>
      </c>
      <c r="B4290" s="205" t="s">
        <v>230</v>
      </c>
      <c r="C4290" s="127" t="s">
        <v>4660</v>
      </c>
      <c r="D4290" s="121" t="s">
        <v>274</v>
      </c>
      <c r="E4290" s="122">
        <v>30.91</v>
      </c>
      <c r="F4290" s="123">
        <f t="shared" si="1573"/>
        <v>37.270000000000003</v>
      </c>
      <c r="G4290" s="206"/>
      <c r="H4290" s="183"/>
      <c r="I4290" s="182">
        <f t="shared" si="1574"/>
        <v>0</v>
      </c>
      <c r="J4290" s="182">
        <f t="shared" si="1575"/>
        <v>0</v>
      </c>
      <c r="K4290" s="179"/>
      <c r="L4290" s="183">
        <f t="shared" si="1576"/>
        <v>0</v>
      </c>
      <c r="M4290" s="183">
        <f t="shared" si="1576"/>
        <v>0</v>
      </c>
      <c r="N4290" s="184">
        <f t="shared" si="1577"/>
        <v>0</v>
      </c>
      <c r="O4290" s="184">
        <f t="shared" si="1578"/>
        <v>0</v>
      </c>
      <c r="P4290" s="181"/>
      <c r="Q4290" s="198"/>
      <c r="R4290" s="197" t="str">
        <f t="shared" si="1545"/>
        <v/>
      </c>
      <c r="S4290" s="197" t="str">
        <f t="shared" si="1579"/>
        <v/>
      </c>
    </row>
    <row r="4291" spans="1:19" ht="25.5" hidden="1">
      <c r="A4291" s="200">
        <v>89629</v>
      </c>
      <c r="B4291" s="205" t="s">
        <v>230</v>
      </c>
      <c r="C4291" s="127" t="s">
        <v>4661</v>
      </c>
      <c r="D4291" s="121" t="s">
        <v>274</v>
      </c>
      <c r="E4291" s="122">
        <v>55.5</v>
      </c>
      <c r="F4291" s="123">
        <f t="shared" si="1573"/>
        <v>66.91</v>
      </c>
      <c r="G4291" s="206"/>
      <c r="H4291" s="183"/>
      <c r="I4291" s="182">
        <f t="shared" si="1574"/>
        <v>0</v>
      </c>
      <c r="J4291" s="182">
        <f t="shared" si="1575"/>
        <v>0</v>
      </c>
      <c r="K4291" s="179"/>
      <c r="L4291" s="183">
        <f t="shared" si="1576"/>
        <v>0</v>
      </c>
      <c r="M4291" s="183">
        <f t="shared" si="1576"/>
        <v>0</v>
      </c>
      <c r="N4291" s="184">
        <f t="shared" si="1577"/>
        <v>0</v>
      </c>
      <c r="O4291" s="184">
        <f t="shared" si="1578"/>
        <v>0</v>
      </c>
      <c r="P4291" s="181"/>
      <c r="Q4291" s="198"/>
      <c r="R4291" s="197" t="str">
        <f t="shared" si="1545"/>
        <v/>
      </c>
      <c r="S4291" s="197" t="str">
        <f t="shared" si="1579"/>
        <v/>
      </c>
    </row>
    <row r="4292" spans="1:19" ht="25.5" hidden="1">
      <c r="A4292" s="200">
        <v>89631</v>
      </c>
      <c r="B4292" s="205" t="s">
        <v>230</v>
      </c>
      <c r="C4292" s="127" t="s">
        <v>4662</v>
      </c>
      <c r="D4292" s="121" t="s">
        <v>274</v>
      </c>
      <c r="E4292" s="122">
        <v>83.23</v>
      </c>
      <c r="F4292" s="123">
        <f t="shared" si="1573"/>
        <v>100.34</v>
      </c>
      <c r="G4292" s="206"/>
      <c r="H4292" s="183"/>
      <c r="I4292" s="182">
        <f t="shared" si="1574"/>
        <v>0</v>
      </c>
      <c r="J4292" s="182">
        <f t="shared" si="1575"/>
        <v>0</v>
      </c>
      <c r="K4292" s="179"/>
      <c r="L4292" s="183">
        <f t="shared" si="1576"/>
        <v>0</v>
      </c>
      <c r="M4292" s="183">
        <f t="shared" si="1576"/>
        <v>0</v>
      </c>
      <c r="N4292" s="184">
        <f t="shared" si="1577"/>
        <v>0</v>
      </c>
      <c r="O4292" s="184">
        <f t="shared" si="1578"/>
        <v>0</v>
      </c>
      <c r="P4292" s="181"/>
      <c r="Q4292" s="198"/>
      <c r="R4292" s="197" t="str">
        <f t="shared" si="1545"/>
        <v/>
      </c>
      <c r="S4292" s="197" t="str">
        <f t="shared" si="1579"/>
        <v/>
      </c>
    </row>
    <row r="4293" spans="1:19" ht="25.5" hidden="1">
      <c r="A4293" s="200">
        <v>89619</v>
      </c>
      <c r="B4293" s="205" t="s">
        <v>230</v>
      </c>
      <c r="C4293" s="127" t="s">
        <v>4663</v>
      </c>
      <c r="D4293" s="121" t="s">
        <v>274</v>
      </c>
      <c r="E4293" s="122">
        <v>6.55</v>
      </c>
      <c r="F4293" s="123">
        <f t="shared" si="1573"/>
        <v>7.9</v>
      </c>
      <c r="G4293" s="206"/>
      <c r="H4293" s="183"/>
      <c r="I4293" s="182">
        <f t="shared" si="1574"/>
        <v>0</v>
      </c>
      <c r="J4293" s="182">
        <f t="shared" si="1575"/>
        <v>0</v>
      </c>
      <c r="K4293" s="179"/>
      <c r="L4293" s="183">
        <f t="shared" si="1576"/>
        <v>0</v>
      </c>
      <c r="M4293" s="183">
        <f t="shared" si="1576"/>
        <v>0</v>
      </c>
      <c r="N4293" s="184">
        <f t="shared" si="1577"/>
        <v>0</v>
      </c>
      <c r="O4293" s="184">
        <f t="shared" si="1578"/>
        <v>0</v>
      </c>
      <c r="P4293" s="181"/>
      <c r="Q4293" s="198"/>
      <c r="R4293" s="197" t="str">
        <f t="shared" si="1545"/>
        <v/>
      </c>
      <c r="S4293" s="197" t="str">
        <f t="shared" si="1579"/>
        <v/>
      </c>
    </row>
    <row r="4294" spans="1:19" ht="25.5" hidden="1">
      <c r="A4294" s="200">
        <v>89622</v>
      </c>
      <c r="B4294" s="205" t="s">
        <v>230</v>
      </c>
      <c r="C4294" s="127" t="s">
        <v>4664</v>
      </c>
      <c r="D4294" s="121" t="s">
        <v>274</v>
      </c>
      <c r="E4294" s="122">
        <v>9.57</v>
      </c>
      <c r="F4294" s="123">
        <f t="shared" si="1573"/>
        <v>11.54</v>
      </c>
      <c r="G4294" s="206"/>
      <c r="H4294" s="183"/>
      <c r="I4294" s="182">
        <f t="shared" si="1574"/>
        <v>0</v>
      </c>
      <c r="J4294" s="182">
        <f t="shared" si="1575"/>
        <v>0</v>
      </c>
      <c r="K4294" s="179"/>
      <c r="L4294" s="183">
        <f t="shared" si="1576"/>
        <v>0</v>
      </c>
      <c r="M4294" s="183">
        <f t="shared" si="1576"/>
        <v>0</v>
      </c>
      <c r="N4294" s="184">
        <f t="shared" si="1577"/>
        <v>0</v>
      </c>
      <c r="O4294" s="184">
        <f t="shared" si="1578"/>
        <v>0</v>
      </c>
      <c r="P4294" s="181"/>
      <c r="Q4294" s="198"/>
      <c r="R4294" s="197" t="str">
        <f t="shared" si="1545"/>
        <v/>
      </c>
      <c r="S4294" s="197" t="str">
        <f t="shared" si="1579"/>
        <v/>
      </c>
    </row>
    <row r="4295" spans="1:19" ht="25.5" hidden="1">
      <c r="A4295" s="200">
        <v>89624</v>
      </c>
      <c r="B4295" s="205" t="s">
        <v>230</v>
      </c>
      <c r="C4295" s="127" t="s">
        <v>4665</v>
      </c>
      <c r="D4295" s="121" t="s">
        <v>274</v>
      </c>
      <c r="E4295" s="122">
        <v>13.43</v>
      </c>
      <c r="F4295" s="123">
        <f t="shared" si="1573"/>
        <v>16.190000000000001</v>
      </c>
      <c r="G4295" s="206"/>
      <c r="H4295" s="183"/>
      <c r="I4295" s="182">
        <f t="shared" si="1574"/>
        <v>0</v>
      </c>
      <c r="J4295" s="182">
        <f t="shared" si="1575"/>
        <v>0</v>
      </c>
      <c r="K4295" s="179"/>
      <c r="L4295" s="183">
        <f t="shared" si="1576"/>
        <v>0</v>
      </c>
      <c r="M4295" s="183">
        <f t="shared" si="1576"/>
        <v>0</v>
      </c>
      <c r="N4295" s="184">
        <f t="shared" si="1577"/>
        <v>0</v>
      </c>
      <c r="O4295" s="184">
        <f t="shared" si="1578"/>
        <v>0</v>
      </c>
      <c r="P4295" s="181"/>
      <c r="Q4295" s="198"/>
      <c r="R4295" s="197" t="str">
        <f t="shared" si="1545"/>
        <v/>
      </c>
      <c r="S4295" s="197" t="str">
        <f t="shared" si="1579"/>
        <v/>
      </c>
    </row>
    <row r="4296" spans="1:19" ht="25.5" hidden="1">
      <c r="A4296" s="200">
        <v>89626</v>
      </c>
      <c r="B4296" s="205" t="s">
        <v>230</v>
      </c>
      <c r="C4296" s="127" t="s">
        <v>4666</v>
      </c>
      <c r="D4296" s="121" t="s">
        <v>274</v>
      </c>
      <c r="E4296" s="122">
        <v>20.66</v>
      </c>
      <c r="F4296" s="123">
        <f t="shared" si="1573"/>
        <v>24.91</v>
      </c>
      <c r="G4296" s="206"/>
      <c r="H4296" s="183"/>
      <c r="I4296" s="182">
        <f t="shared" si="1574"/>
        <v>0</v>
      </c>
      <c r="J4296" s="182">
        <f t="shared" si="1575"/>
        <v>0</v>
      </c>
      <c r="K4296" s="179"/>
      <c r="L4296" s="183">
        <f t="shared" si="1576"/>
        <v>0</v>
      </c>
      <c r="M4296" s="183">
        <f t="shared" si="1576"/>
        <v>0</v>
      </c>
      <c r="N4296" s="184">
        <f t="shared" si="1577"/>
        <v>0</v>
      </c>
      <c r="O4296" s="184">
        <f t="shared" si="1578"/>
        <v>0</v>
      </c>
      <c r="P4296" s="181"/>
      <c r="Q4296" s="198"/>
      <c r="R4296" s="197" t="str">
        <f t="shared" si="1545"/>
        <v/>
      </c>
      <c r="S4296" s="197" t="str">
        <f t="shared" si="1579"/>
        <v/>
      </c>
    </row>
    <row r="4297" spans="1:19" ht="25.5" hidden="1">
      <c r="A4297" s="200">
        <v>89627</v>
      </c>
      <c r="B4297" s="205" t="s">
        <v>230</v>
      </c>
      <c r="C4297" s="127" t="s">
        <v>4667</v>
      </c>
      <c r="D4297" s="121" t="s">
        <v>274</v>
      </c>
      <c r="E4297" s="122">
        <v>14.76</v>
      </c>
      <c r="F4297" s="123">
        <f t="shared" si="1573"/>
        <v>17.79</v>
      </c>
      <c r="G4297" s="206"/>
      <c r="H4297" s="183"/>
      <c r="I4297" s="182">
        <f t="shared" si="1574"/>
        <v>0</v>
      </c>
      <c r="J4297" s="182">
        <f t="shared" si="1575"/>
        <v>0</v>
      </c>
      <c r="K4297" s="179"/>
      <c r="L4297" s="183">
        <f t="shared" si="1576"/>
        <v>0</v>
      </c>
      <c r="M4297" s="183">
        <f t="shared" si="1576"/>
        <v>0</v>
      </c>
      <c r="N4297" s="184">
        <f t="shared" si="1577"/>
        <v>0</v>
      </c>
      <c r="O4297" s="184">
        <f t="shared" si="1578"/>
        <v>0</v>
      </c>
      <c r="P4297" s="181"/>
      <c r="Q4297" s="198"/>
      <c r="R4297" s="197" t="str">
        <f t="shared" si="1545"/>
        <v/>
      </c>
      <c r="S4297" s="197" t="str">
        <f t="shared" si="1579"/>
        <v/>
      </c>
    </row>
    <row r="4298" spans="1:19" ht="25.5" hidden="1">
      <c r="A4298" s="200">
        <v>89630</v>
      </c>
      <c r="B4298" s="205" t="s">
        <v>230</v>
      </c>
      <c r="C4298" s="127" t="s">
        <v>4668</v>
      </c>
      <c r="D4298" s="121" t="s">
        <v>274</v>
      </c>
      <c r="E4298" s="122">
        <v>48.51</v>
      </c>
      <c r="F4298" s="123">
        <f t="shared" si="1573"/>
        <v>58.48</v>
      </c>
      <c r="G4298" s="206"/>
      <c r="H4298" s="183"/>
      <c r="I4298" s="182">
        <f t="shared" si="1574"/>
        <v>0</v>
      </c>
      <c r="J4298" s="182">
        <f t="shared" si="1575"/>
        <v>0</v>
      </c>
      <c r="K4298" s="179"/>
      <c r="L4298" s="183">
        <f t="shared" si="1576"/>
        <v>0</v>
      </c>
      <c r="M4298" s="183">
        <f t="shared" si="1576"/>
        <v>0</v>
      </c>
      <c r="N4298" s="184">
        <f t="shared" si="1577"/>
        <v>0</v>
      </c>
      <c r="O4298" s="184">
        <f t="shared" si="1578"/>
        <v>0</v>
      </c>
      <c r="P4298" s="181"/>
      <c r="Q4298" s="198"/>
      <c r="R4298" s="197" t="str">
        <f t="shared" si="1545"/>
        <v/>
      </c>
      <c r="S4298" s="197" t="str">
        <f t="shared" si="1579"/>
        <v/>
      </c>
    </row>
    <row r="4299" spans="1:19" ht="25.5" hidden="1">
      <c r="A4299" s="200">
        <v>89632</v>
      </c>
      <c r="B4299" s="205" t="s">
        <v>230</v>
      </c>
      <c r="C4299" s="127" t="s">
        <v>4669</v>
      </c>
      <c r="D4299" s="121" t="s">
        <v>274</v>
      </c>
      <c r="E4299" s="122">
        <v>68.930000000000007</v>
      </c>
      <c r="F4299" s="123">
        <f t="shared" si="1573"/>
        <v>83.1</v>
      </c>
      <c r="G4299" s="206"/>
      <c r="H4299" s="183"/>
      <c r="I4299" s="182">
        <f t="shared" si="1574"/>
        <v>0</v>
      </c>
      <c r="J4299" s="182">
        <f t="shared" si="1575"/>
        <v>0</v>
      </c>
      <c r="K4299" s="179"/>
      <c r="L4299" s="183">
        <f t="shared" si="1576"/>
        <v>0</v>
      </c>
      <c r="M4299" s="183">
        <f t="shared" si="1576"/>
        <v>0</v>
      </c>
      <c r="N4299" s="184">
        <f t="shared" si="1577"/>
        <v>0</v>
      </c>
      <c r="O4299" s="184">
        <f t="shared" si="1578"/>
        <v>0</v>
      </c>
      <c r="P4299" s="181"/>
      <c r="Q4299" s="198"/>
      <c r="R4299" s="197" t="str">
        <f t="shared" si="1545"/>
        <v/>
      </c>
      <c r="S4299" s="197" t="str">
        <f t="shared" si="1579"/>
        <v/>
      </c>
    </row>
    <row r="4300" spans="1:19" ht="25.5" hidden="1">
      <c r="A4300" s="200">
        <v>89618</v>
      </c>
      <c r="B4300" s="205" t="s">
        <v>230</v>
      </c>
      <c r="C4300" s="127" t="s">
        <v>4670</v>
      </c>
      <c r="D4300" s="121" t="s">
        <v>274</v>
      </c>
      <c r="E4300" s="122">
        <v>10.199999999999999</v>
      </c>
      <c r="F4300" s="123">
        <f t="shared" si="1573"/>
        <v>12.3</v>
      </c>
      <c r="G4300" s="206"/>
      <c r="H4300" s="183"/>
      <c r="I4300" s="182">
        <f t="shared" si="1574"/>
        <v>0</v>
      </c>
      <c r="J4300" s="182">
        <f t="shared" si="1575"/>
        <v>0</v>
      </c>
      <c r="K4300" s="179"/>
      <c r="L4300" s="183">
        <f t="shared" si="1576"/>
        <v>0</v>
      </c>
      <c r="M4300" s="183">
        <f t="shared" si="1576"/>
        <v>0</v>
      </c>
      <c r="N4300" s="184">
        <f t="shared" si="1577"/>
        <v>0</v>
      </c>
      <c r="O4300" s="184">
        <f t="shared" si="1578"/>
        <v>0</v>
      </c>
      <c r="P4300" s="181"/>
      <c r="Q4300" s="198"/>
      <c r="R4300" s="197" t="str">
        <f t="shared" si="1545"/>
        <v/>
      </c>
      <c r="S4300" s="197" t="str">
        <f t="shared" si="1579"/>
        <v/>
      </c>
    </row>
    <row r="4301" spans="1:19" ht="25.5" hidden="1">
      <c r="A4301" s="200">
        <v>89621</v>
      </c>
      <c r="B4301" s="205" t="s">
        <v>230</v>
      </c>
      <c r="C4301" s="127" t="s">
        <v>4671</v>
      </c>
      <c r="D4301" s="121" t="s">
        <v>274</v>
      </c>
      <c r="E4301" s="122">
        <v>16.71</v>
      </c>
      <c r="F4301" s="123">
        <f t="shared" si="1573"/>
        <v>20.149999999999999</v>
      </c>
      <c r="G4301" s="206"/>
      <c r="H4301" s="183"/>
      <c r="I4301" s="182">
        <f t="shared" si="1574"/>
        <v>0</v>
      </c>
      <c r="J4301" s="182">
        <f t="shared" si="1575"/>
        <v>0</v>
      </c>
      <c r="K4301" s="179"/>
      <c r="L4301" s="183">
        <f t="shared" si="1576"/>
        <v>0</v>
      </c>
      <c r="M4301" s="183">
        <f t="shared" si="1576"/>
        <v>0</v>
      </c>
      <c r="N4301" s="184">
        <f t="shared" si="1577"/>
        <v>0</v>
      </c>
      <c r="O4301" s="184">
        <f t="shared" si="1578"/>
        <v>0</v>
      </c>
      <c r="P4301" s="181"/>
      <c r="Q4301" s="198"/>
      <c r="R4301" s="197" t="str">
        <f t="shared" si="1545"/>
        <v/>
      </c>
      <c r="S4301" s="197" t="str">
        <f t="shared" si="1579"/>
        <v/>
      </c>
    </row>
    <row r="4302" spans="1:19" hidden="1">
      <c r="A4302" s="200" t="s">
        <v>4672</v>
      </c>
      <c r="B4302" s="205"/>
      <c r="C4302" s="127" t="s">
        <v>4673</v>
      </c>
      <c r="D4302" s="121"/>
      <c r="E4302" s="122"/>
      <c r="F4302" s="123"/>
      <c r="G4302" s="253"/>
      <c r="H4302" s="253"/>
      <c r="I4302" s="254"/>
      <c r="J4302" s="255"/>
      <c r="K4302" s="179"/>
      <c r="L4302" s="253"/>
      <c r="M4302" s="253"/>
      <c r="N4302" s="254"/>
      <c r="O4302" s="255"/>
      <c r="P4302" s="181"/>
      <c r="Q4302" s="198" t="str">
        <f>IF(OR(SUM(J4303:J4321)&gt;0,SUM(O4303:O4321)&gt;0),"xx","")</f>
        <v/>
      </c>
      <c r="R4302" s="197" t="str">
        <f t="shared" si="1545"/>
        <v/>
      </c>
      <c r="S4302" s="197" t="str">
        <f t="shared" si="1579"/>
        <v/>
      </c>
    </row>
    <row r="4303" spans="1:19" ht="25.5" hidden="1">
      <c r="A4303" s="200">
        <v>89633</v>
      </c>
      <c r="B4303" s="205" t="s">
        <v>230</v>
      </c>
      <c r="C4303" s="127" t="s">
        <v>4674</v>
      </c>
      <c r="D4303" s="121" t="s">
        <v>258</v>
      </c>
      <c r="E4303" s="122">
        <v>18.14</v>
      </c>
      <c r="F4303" s="123">
        <f t="shared" ref="F4303:F4321" si="1580">IF(E4303=0,0,ROUND(E4303*(1+E$10)*(1-E$11),2))</f>
        <v>21.87</v>
      </c>
      <c r="G4303" s="206"/>
      <c r="H4303" s="183"/>
      <c r="I4303" s="182">
        <f t="shared" ref="I4303:I4321" si="1581">IF(ISBLANK(E4303),0,ROUND(F4303*G4303,2))</f>
        <v>0</v>
      </c>
      <c r="J4303" s="182">
        <f t="shared" ref="J4303:J4321" si="1582">IF(ISBLANK(G4303),0,ROUND(G4303*H4303,2))</f>
        <v>0</v>
      </c>
      <c r="K4303" s="179"/>
      <c r="L4303" s="183">
        <f t="shared" ref="L4303:M4321" si="1583">G4303</f>
        <v>0</v>
      </c>
      <c r="M4303" s="183">
        <f t="shared" si="1583"/>
        <v>0</v>
      </c>
      <c r="N4303" s="184">
        <f t="shared" ref="N4303:N4321" si="1584">IF(ISBLANK(E4303),0,ROUND(F4303*L4303,2))</f>
        <v>0</v>
      </c>
      <c r="O4303" s="184">
        <f t="shared" ref="O4303:O4321" si="1585">IF(ISBLANK(L4303),0,ROUND(L4303*M4303,2))</f>
        <v>0</v>
      </c>
      <c r="P4303" s="181"/>
      <c r="Q4303" s="199"/>
      <c r="R4303" s="197" t="str">
        <f t="shared" si="1545"/>
        <v/>
      </c>
      <c r="S4303" s="197" t="str">
        <f t="shared" si="1579"/>
        <v/>
      </c>
    </row>
    <row r="4304" spans="1:19" ht="25.5" hidden="1">
      <c r="A4304" s="200">
        <v>89634</v>
      </c>
      <c r="B4304" s="205" t="s">
        <v>230</v>
      </c>
      <c r="C4304" s="127" t="s">
        <v>4675</v>
      </c>
      <c r="D4304" s="121" t="s">
        <v>258</v>
      </c>
      <c r="E4304" s="122">
        <v>26.87</v>
      </c>
      <c r="F4304" s="123">
        <f t="shared" si="1580"/>
        <v>32.39</v>
      </c>
      <c r="G4304" s="206"/>
      <c r="H4304" s="183"/>
      <c r="I4304" s="182">
        <f t="shared" si="1581"/>
        <v>0</v>
      </c>
      <c r="J4304" s="182">
        <f t="shared" si="1582"/>
        <v>0</v>
      </c>
      <c r="K4304" s="179"/>
      <c r="L4304" s="183">
        <f t="shared" si="1583"/>
        <v>0</v>
      </c>
      <c r="M4304" s="183">
        <f t="shared" si="1583"/>
        <v>0</v>
      </c>
      <c r="N4304" s="184">
        <f t="shared" si="1584"/>
        <v>0</v>
      </c>
      <c r="O4304" s="184">
        <f t="shared" si="1585"/>
        <v>0</v>
      </c>
      <c r="P4304" s="181"/>
      <c r="Q4304" s="198"/>
      <c r="R4304" s="197" t="str">
        <f t="shared" si="1545"/>
        <v/>
      </c>
      <c r="S4304" s="197" t="str">
        <f t="shared" si="1579"/>
        <v/>
      </c>
    </row>
    <row r="4305" spans="1:19" ht="25.5" hidden="1">
      <c r="A4305" s="200">
        <v>89635</v>
      </c>
      <c r="B4305" s="205" t="s">
        <v>230</v>
      </c>
      <c r="C4305" s="127" t="s">
        <v>4676</v>
      </c>
      <c r="D4305" s="121" t="s">
        <v>258</v>
      </c>
      <c r="E4305" s="122">
        <v>37.53</v>
      </c>
      <c r="F4305" s="123">
        <f t="shared" si="1580"/>
        <v>45.25</v>
      </c>
      <c r="G4305" s="206"/>
      <c r="H4305" s="183"/>
      <c r="I4305" s="182">
        <f t="shared" si="1581"/>
        <v>0</v>
      </c>
      <c r="J4305" s="182">
        <f t="shared" si="1582"/>
        <v>0</v>
      </c>
      <c r="K4305" s="179"/>
      <c r="L4305" s="183">
        <f t="shared" si="1583"/>
        <v>0</v>
      </c>
      <c r="M4305" s="183">
        <f t="shared" si="1583"/>
        <v>0</v>
      </c>
      <c r="N4305" s="184">
        <f t="shared" si="1584"/>
        <v>0</v>
      </c>
      <c r="O4305" s="184">
        <f t="shared" si="1585"/>
        <v>0</v>
      </c>
      <c r="P4305" s="181"/>
      <c r="Q4305" s="198"/>
      <c r="R4305" s="197" t="str">
        <f t="shared" si="1545"/>
        <v/>
      </c>
      <c r="S4305" s="197" t="str">
        <f t="shared" si="1579"/>
        <v/>
      </c>
    </row>
    <row r="4306" spans="1:19" ht="25.5" hidden="1">
      <c r="A4306" s="200">
        <v>89716</v>
      </c>
      <c r="B4306" s="205" t="s">
        <v>230</v>
      </c>
      <c r="C4306" s="127" t="s">
        <v>4677</v>
      </c>
      <c r="D4306" s="121" t="s">
        <v>258</v>
      </c>
      <c r="E4306" s="122">
        <v>17.670000000000002</v>
      </c>
      <c r="F4306" s="123">
        <f t="shared" si="1580"/>
        <v>21.3</v>
      </c>
      <c r="G4306" s="206"/>
      <c r="H4306" s="183"/>
      <c r="I4306" s="182">
        <f t="shared" si="1581"/>
        <v>0</v>
      </c>
      <c r="J4306" s="182">
        <f t="shared" si="1582"/>
        <v>0</v>
      </c>
      <c r="K4306" s="179"/>
      <c r="L4306" s="183">
        <f t="shared" si="1583"/>
        <v>0</v>
      </c>
      <c r="M4306" s="183">
        <f t="shared" si="1583"/>
        <v>0</v>
      </c>
      <c r="N4306" s="184">
        <f t="shared" si="1584"/>
        <v>0</v>
      </c>
      <c r="O4306" s="184">
        <f t="shared" si="1585"/>
        <v>0</v>
      </c>
      <c r="P4306" s="181"/>
      <c r="Q4306" s="198"/>
      <c r="R4306" s="197" t="str">
        <f t="shared" si="1545"/>
        <v/>
      </c>
      <c r="S4306" s="197" t="str">
        <f t="shared" si="1579"/>
        <v/>
      </c>
    </row>
    <row r="4307" spans="1:19" ht="25.5" hidden="1">
      <c r="A4307" s="200">
        <v>89717</v>
      </c>
      <c r="B4307" s="205" t="s">
        <v>230</v>
      </c>
      <c r="C4307" s="127" t="s">
        <v>4678</v>
      </c>
      <c r="D4307" s="121" t="s">
        <v>258</v>
      </c>
      <c r="E4307" s="122">
        <v>26.69</v>
      </c>
      <c r="F4307" s="123">
        <f t="shared" si="1580"/>
        <v>32.18</v>
      </c>
      <c r="G4307" s="206"/>
      <c r="H4307" s="183"/>
      <c r="I4307" s="182">
        <f t="shared" si="1581"/>
        <v>0</v>
      </c>
      <c r="J4307" s="182">
        <f t="shared" si="1582"/>
        <v>0</v>
      </c>
      <c r="K4307" s="179"/>
      <c r="L4307" s="183">
        <f t="shared" si="1583"/>
        <v>0</v>
      </c>
      <c r="M4307" s="183">
        <f t="shared" si="1583"/>
        <v>0</v>
      </c>
      <c r="N4307" s="184">
        <f t="shared" si="1584"/>
        <v>0</v>
      </c>
      <c r="O4307" s="184">
        <f t="shared" si="1585"/>
        <v>0</v>
      </c>
      <c r="P4307" s="181"/>
      <c r="Q4307" s="198"/>
      <c r="R4307" s="197" t="str">
        <f t="shared" si="1545"/>
        <v/>
      </c>
      <c r="S4307" s="197" t="str">
        <f t="shared" si="1579"/>
        <v/>
      </c>
    </row>
    <row r="4308" spans="1:19" ht="25.5" hidden="1">
      <c r="A4308" s="200">
        <v>89636</v>
      </c>
      <c r="B4308" s="205" t="s">
        <v>230</v>
      </c>
      <c r="C4308" s="127" t="s">
        <v>4679</v>
      </c>
      <c r="D4308" s="121" t="s">
        <v>258</v>
      </c>
      <c r="E4308" s="122">
        <v>45.53</v>
      </c>
      <c r="F4308" s="123">
        <f t="shared" si="1580"/>
        <v>54.89</v>
      </c>
      <c r="G4308" s="206"/>
      <c r="H4308" s="183"/>
      <c r="I4308" s="182">
        <f t="shared" si="1581"/>
        <v>0</v>
      </c>
      <c r="J4308" s="182">
        <f t="shared" si="1582"/>
        <v>0</v>
      </c>
      <c r="K4308" s="179"/>
      <c r="L4308" s="183">
        <f t="shared" si="1583"/>
        <v>0</v>
      </c>
      <c r="M4308" s="183">
        <f t="shared" si="1583"/>
        <v>0</v>
      </c>
      <c r="N4308" s="184">
        <f t="shared" si="1584"/>
        <v>0</v>
      </c>
      <c r="O4308" s="184">
        <f t="shared" si="1585"/>
        <v>0</v>
      </c>
      <c r="P4308" s="181"/>
      <c r="Q4308" s="198"/>
      <c r="R4308" s="197" t="str">
        <f t="shared" si="1545"/>
        <v/>
      </c>
      <c r="S4308" s="197" t="str">
        <f t="shared" si="1579"/>
        <v/>
      </c>
    </row>
    <row r="4309" spans="1:19" ht="25.5" hidden="1">
      <c r="A4309" s="200">
        <v>89718</v>
      </c>
      <c r="B4309" s="205" t="s">
        <v>230</v>
      </c>
      <c r="C4309" s="127" t="s">
        <v>4680</v>
      </c>
      <c r="D4309" s="121" t="s">
        <v>258</v>
      </c>
      <c r="E4309" s="122">
        <v>32.78</v>
      </c>
      <c r="F4309" s="123">
        <f t="shared" si="1580"/>
        <v>39.520000000000003</v>
      </c>
      <c r="G4309" s="206"/>
      <c r="H4309" s="183"/>
      <c r="I4309" s="182">
        <f t="shared" si="1581"/>
        <v>0</v>
      </c>
      <c r="J4309" s="182">
        <f t="shared" si="1582"/>
        <v>0</v>
      </c>
      <c r="K4309" s="179"/>
      <c r="L4309" s="183">
        <f t="shared" si="1583"/>
        <v>0</v>
      </c>
      <c r="M4309" s="183">
        <f t="shared" si="1583"/>
        <v>0</v>
      </c>
      <c r="N4309" s="184">
        <f t="shared" si="1584"/>
        <v>0</v>
      </c>
      <c r="O4309" s="184">
        <f t="shared" si="1585"/>
        <v>0</v>
      </c>
      <c r="P4309" s="181"/>
      <c r="Q4309" s="198"/>
      <c r="R4309" s="197" t="str">
        <f t="shared" si="1545"/>
        <v/>
      </c>
      <c r="S4309" s="197" t="str">
        <f t="shared" si="1579"/>
        <v/>
      </c>
    </row>
    <row r="4310" spans="1:19" ht="25.5" hidden="1">
      <c r="A4310" s="200">
        <v>89772</v>
      </c>
      <c r="B4310" s="205" t="s">
        <v>230</v>
      </c>
      <c r="C4310" s="127" t="s">
        <v>4681</v>
      </c>
      <c r="D4310" s="121" t="s">
        <v>258</v>
      </c>
      <c r="E4310" s="122">
        <v>57.98</v>
      </c>
      <c r="F4310" s="123">
        <f t="shared" si="1580"/>
        <v>69.900000000000006</v>
      </c>
      <c r="G4310" s="206"/>
      <c r="H4310" s="183"/>
      <c r="I4310" s="182">
        <f t="shared" si="1581"/>
        <v>0</v>
      </c>
      <c r="J4310" s="182">
        <f t="shared" si="1582"/>
        <v>0</v>
      </c>
      <c r="K4310" s="179"/>
      <c r="L4310" s="183">
        <f t="shared" si="1583"/>
        <v>0</v>
      </c>
      <c r="M4310" s="183">
        <f t="shared" si="1583"/>
        <v>0</v>
      </c>
      <c r="N4310" s="184">
        <f t="shared" si="1584"/>
        <v>0</v>
      </c>
      <c r="O4310" s="184">
        <f t="shared" si="1585"/>
        <v>0</v>
      </c>
      <c r="P4310" s="181"/>
      <c r="Q4310" s="198"/>
      <c r="R4310" s="197" t="str">
        <f t="shared" si="1545"/>
        <v/>
      </c>
      <c r="S4310" s="197" t="str">
        <f t="shared" si="1579"/>
        <v/>
      </c>
    </row>
    <row r="4311" spans="1:19" ht="25.5" hidden="1">
      <c r="A4311" s="200">
        <v>89770</v>
      </c>
      <c r="B4311" s="205" t="s">
        <v>230</v>
      </c>
      <c r="C4311" s="127" t="s">
        <v>4682</v>
      </c>
      <c r="D4311" s="121" t="s">
        <v>258</v>
      </c>
      <c r="E4311" s="122">
        <v>27.99</v>
      </c>
      <c r="F4311" s="123">
        <f t="shared" si="1580"/>
        <v>33.74</v>
      </c>
      <c r="G4311" s="206"/>
      <c r="H4311" s="183"/>
      <c r="I4311" s="182">
        <f t="shared" si="1581"/>
        <v>0</v>
      </c>
      <c r="J4311" s="182">
        <f t="shared" si="1582"/>
        <v>0</v>
      </c>
      <c r="K4311" s="179"/>
      <c r="L4311" s="183">
        <f t="shared" si="1583"/>
        <v>0</v>
      </c>
      <c r="M4311" s="183">
        <f t="shared" si="1583"/>
        <v>0</v>
      </c>
      <c r="N4311" s="184">
        <f t="shared" si="1584"/>
        <v>0</v>
      </c>
      <c r="O4311" s="184">
        <f t="shared" si="1585"/>
        <v>0</v>
      </c>
      <c r="P4311" s="181"/>
      <c r="Q4311" s="198"/>
      <c r="R4311" s="197" t="str">
        <f t="shared" si="1545"/>
        <v/>
      </c>
      <c r="S4311" s="197" t="str">
        <f t="shared" si="1579"/>
        <v/>
      </c>
    </row>
    <row r="4312" spans="1:19" ht="25.5" hidden="1">
      <c r="A4312" s="200">
        <v>89771</v>
      </c>
      <c r="B4312" s="205" t="s">
        <v>230</v>
      </c>
      <c r="C4312" s="127" t="s">
        <v>4683</v>
      </c>
      <c r="D4312" s="121" t="s">
        <v>258</v>
      </c>
      <c r="E4312" s="122">
        <v>38.200000000000003</v>
      </c>
      <c r="F4312" s="123">
        <f t="shared" si="1580"/>
        <v>46.05</v>
      </c>
      <c r="G4312" s="206"/>
      <c r="H4312" s="183"/>
      <c r="I4312" s="182">
        <f t="shared" si="1581"/>
        <v>0</v>
      </c>
      <c r="J4312" s="182">
        <f t="shared" si="1582"/>
        <v>0</v>
      </c>
      <c r="K4312" s="179"/>
      <c r="L4312" s="183">
        <f t="shared" si="1583"/>
        <v>0</v>
      </c>
      <c r="M4312" s="183">
        <f t="shared" si="1583"/>
        <v>0</v>
      </c>
      <c r="N4312" s="184">
        <f t="shared" si="1584"/>
        <v>0</v>
      </c>
      <c r="O4312" s="184">
        <f t="shared" si="1585"/>
        <v>0</v>
      </c>
      <c r="P4312" s="181"/>
      <c r="Q4312" s="198"/>
      <c r="R4312" s="197" t="str">
        <f t="shared" si="1545"/>
        <v/>
      </c>
      <c r="S4312" s="197" t="str">
        <f t="shared" si="1579"/>
        <v/>
      </c>
    </row>
    <row r="4313" spans="1:19" ht="25.5" hidden="1">
      <c r="A4313" s="200">
        <v>89773</v>
      </c>
      <c r="B4313" s="205" t="s">
        <v>230</v>
      </c>
      <c r="C4313" s="127" t="s">
        <v>4684</v>
      </c>
      <c r="D4313" s="121" t="s">
        <v>258</v>
      </c>
      <c r="E4313" s="122">
        <v>88.79</v>
      </c>
      <c r="F4313" s="123">
        <f t="shared" si="1580"/>
        <v>107.05</v>
      </c>
      <c r="G4313" s="206"/>
      <c r="H4313" s="183"/>
      <c r="I4313" s="182">
        <f t="shared" si="1581"/>
        <v>0</v>
      </c>
      <c r="J4313" s="182">
        <f t="shared" si="1582"/>
        <v>0</v>
      </c>
      <c r="K4313" s="179"/>
      <c r="L4313" s="183">
        <f t="shared" si="1583"/>
        <v>0</v>
      </c>
      <c r="M4313" s="183">
        <f t="shared" si="1583"/>
        <v>0</v>
      </c>
      <c r="N4313" s="184">
        <f t="shared" si="1584"/>
        <v>0</v>
      </c>
      <c r="O4313" s="184">
        <f t="shared" si="1585"/>
        <v>0</v>
      </c>
      <c r="P4313" s="181"/>
      <c r="Q4313" s="198"/>
      <c r="R4313" s="197" t="str">
        <f t="shared" si="1545"/>
        <v/>
      </c>
      <c r="S4313" s="197" t="str">
        <f t="shared" si="1579"/>
        <v/>
      </c>
    </row>
    <row r="4314" spans="1:19" ht="25.5" hidden="1">
      <c r="A4314" s="200">
        <v>89775</v>
      </c>
      <c r="B4314" s="205" t="s">
        <v>230</v>
      </c>
      <c r="C4314" s="127" t="s">
        <v>4685</v>
      </c>
      <c r="D4314" s="121" t="s">
        <v>258</v>
      </c>
      <c r="E4314" s="122">
        <v>140.1</v>
      </c>
      <c r="F4314" s="123">
        <f t="shared" si="1580"/>
        <v>168.9</v>
      </c>
      <c r="G4314" s="206"/>
      <c r="H4314" s="183"/>
      <c r="I4314" s="182">
        <f t="shared" si="1581"/>
        <v>0</v>
      </c>
      <c r="J4314" s="182">
        <f t="shared" si="1582"/>
        <v>0</v>
      </c>
      <c r="K4314" s="179"/>
      <c r="L4314" s="183">
        <f t="shared" si="1583"/>
        <v>0</v>
      </c>
      <c r="M4314" s="183">
        <f t="shared" si="1583"/>
        <v>0</v>
      </c>
      <c r="N4314" s="184">
        <f t="shared" si="1584"/>
        <v>0</v>
      </c>
      <c r="O4314" s="184">
        <f t="shared" si="1585"/>
        <v>0</v>
      </c>
      <c r="P4314" s="181"/>
      <c r="Q4314" s="198"/>
      <c r="R4314" s="197" t="str">
        <f t="shared" si="1545"/>
        <v/>
      </c>
      <c r="S4314" s="197" t="str">
        <f t="shared" si="1579"/>
        <v/>
      </c>
    </row>
    <row r="4315" spans="1:19" ht="25.5" hidden="1">
      <c r="A4315" s="200">
        <v>94716</v>
      </c>
      <c r="B4315" s="205" t="s">
        <v>230</v>
      </c>
      <c r="C4315" s="127" t="s">
        <v>4686</v>
      </c>
      <c r="D4315" s="121" t="s">
        <v>258</v>
      </c>
      <c r="E4315" s="122">
        <v>18.059999999999999</v>
      </c>
      <c r="F4315" s="123">
        <f t="shared" si="1580"/>
        <v>21.77</v>
      </c>
      <c r="G4315" s="206"/>
      <c r="H4315" s="183"/>
      <c r="I4315" s="182">
        <f t="shared" si="1581"/>
        <v>0</v>
      </c>
      <c r="J4315" s="182">
        <f t="shared" si="1582"/>
        <v>0</v>
      </c>
      <c r="K4315" s="179"/>
      <c r="L4315" s="183">
        <f t="shared" si="1583"/>
        <v>0</v>
      </c>
      <c r="M4315" s="183">
        <f t="shared" si="1583"/>
        <v>0</v>
      </c>
      <c r="N4315" s="184">
        <f t="shared" si="1584"/>
        <v>0</v>
      </c>
      <c r="O4315" s="184">
        <f t="shared" si="1585"/>
        <v>0</v>
      </c>
      <c r="P4315" s="181"/>
      <c r="Q4315" s="198"/>
      <c r="R4315" s="197" t="str">
        <f t="shared" si="1545"/>
        <v/>
      </c>
      <c r="S4315" s="197" t="str">
        <f t="shared" si="1579"/>
        <v/>
      </c>
    </row>
    <row r="4316" spans="1:19" ht="25.5" hidden="1">
      <c r="A4316" s="200">
        <v>94717</v>
      </c>
      <c r="B4316" s="205" t="s">
        <v>230</v>
      </c>
      <c r="C4316" s="127" t="s">
        <v>4687</v>
      </c>
      <c r="D4316" s="121" t="s">
        <v>258</v>
      </c>
      <c r="E4316" s="122">
        <v>26.07</v>
      </c>
      <c r="F4316" s="123">
        <f t="shared" si="1580"/>
        <v>31.43</v>
      </c>
      <c r="G4316" s="206"/>
      <c r="H4316" s="183"/>
      <c r="I4316" s="182">
        <f t="shared" si="1581"/>
        <v>0</v>
      </c>
      <c r="J4316" s="182">
        <f t="shared" si="1582"/>
        <v>0</v>
      </c>
      <c r="K4316" s="179"/>
      <c r="L4316" s="183">
        <f t="shared" si="1583"/>
        <v>0</v>
      </c>
      <c r="M4316" s="183">
        <f t="shared" si="1583"/>
        <v>0</v>
      </c>
      <c r="N4316" s="184">
        <f t="shared" si="1584"/>
        <v>0</v>
      </c>
      <c r="O4316" s="184">
        <f t="shared" si="1585"/>
        <v>0</v>
      </c>
      <c r="P4316" s="181"/>
      <c r="Q4316" s="198"/>
      <c r="R4316" s="197" t="str">
        <f t="shared" si="1545"/>
        <v/>
      </c>
      <c r="S4316" s="197" t="str">
        <f t="shared" si="1579"/>
        <v/>
      </c>
    </row>
    <row r="4317" spans="1:19" ht="25.5" hidden="1">
      <c r="A4317" s="200">
        <v>94718</v>
      </c>
      <c r="B4317" s="205" t="s">
        <v>230</v>
      </c>
      <c r="C4317" s="127" t="s">
        <v>4688</v>
      </c>
      <c r="D4317" s="121" t="s">
        <v>258</v>
      </c>
      <c r="E4317" s="122">
        <v>32.33</v>
      </c>
      <c r="F4317" s="123">
        <f t="shared" si="1580"/>
        <v>38.979999999999997</v>
      </c>
      <c r="G4317" s="206"/>
      <c r="H4317" s="183"/>
      <c r="I4317" s="182">
        <f t="shared" si="1581"/>
        <v>0</v>
      </c>
      <c r="J4317" s="182">
        <f t="shared" si="1582"/>
        <v>0</v>
      </c>
      <c r="K4317" s="179"/>
      <c r="L4317" s="183">
        <f t="shared" si="1583"/>
        <v>0</v>
      </c>
      <c r="M4317" s="183">
        <f t="shared" si="1583"/>
        <v>0</v>
      </c>
      <c r="N4317" s="184">
        <f t="shared" si="1584"/>
        <v>0</v>
      </c>
      <c r="O4317" s="184">
        <f t="shared" si="1585"/>
        <v>0</v>
      </c>
      <c r="P4317" s="181"/>
      <c r="Q4317" s="198"/>
      <c r="R4317" s="197" t="str">
        <f t="shared" si="1545"/>
        <v/>
      </c>
      <c r="S4317" s="197" t="str">
        <f t="shared" si="1579"/>
        <v/>
      </c>
    </row>
    <row r="4318" spans="1:19" ht="25.5" hidden="1">
      <c r="A4318" s="200">
        <v>94719</v>
      </c>
      <c r="B4318" s="205" t="s">
        <v>230</v>
      </c>
      <c r="C4318" s="127" t="s">
        <v>4689</v>
      </c>
      <c r="D4318" s="121" t="s">
        <v>258</v>
      </c>
      <c r="E4318" s="122">
        <v>41.93</v>
      </c>
      <c r="F4318" s="123">
        <f t="shared" si="1580"/>
        <v>50.55</v>
      </c>
      <c r="G4318" s="206"/>
      <c r="H4318" s="183"/>
      <c r="I4318" s="182">
        <f t="shared" si="1581"/>
        <v>0</v>
      </c>
      <c r="J4318" s="182">
        <f t="shared" si="1582"/>
        <v>0</v>
      </c>
      <c r="K4318" s="179"/>
      <c r="L4318" s="183">
        <f t="shared" si="1583"/>
        <v>0</v>
      </c>
      <c r="M4318" s="183">
        <f t="shared" si="1583"/>
        <v>0</v>
      </c>
      <c r="N4318" s="184">
        <f t="shared" si="1584"/>
        <v>0</v>
      </c>
      <c r="O4318" s="184">
        <f t="shared" si="1585"/>
        <v>0</v>
      </c>
      <c r="P4318" s="181"/>
      <c r="Q4318" s="198"/>
      <c r="R4318" s="197" t="str">
        <f t="shared" si="1545"/>
        <v/>
      </c>
      <c r="S4318" s="197" t="str">
        <f t="shared" si="1579"/>
        <v/>
      </c>
    </row>
    <row r="4319" spans="1:19" ht="25.5" hidden="1">
      <c r="A4319" s="200">
        <v>94720</v>
      </c>
      <c r="B4319" s="205" t="s">
        <v>230</v>
      </c>
      <c r="C4319" s="127" t="s">
        <v>4690</v>
      </c>
      <c r="D4319" s="121" t="s">
        <v>258</v>
      </c>
      <c r="E4319" s="122">
        <v>63.61</v>
      </c>
      <c r="F4319" s="123">
        <f t="shared" si="1580"/>
        <v>76.69</v>
      </c>
      <c r="G4319" s="206"/>
      <c r="H4319" s="183"/>
      <c r="I4319" s="182">
        <f t="shared" si="1581"/>
        <v>0</v>
      </c>
      <c r="J4319" s="182">
        <f t="shared" si="1582"/>
        <v>0</v>
      </c>
      <c r="K4319" s="179"/>
      <c r="L4319" s="183">
        <f t="shared" si="1583"/>
        <v>0</v>
      </c>
      <c r="M4319" s="183">
        <f t="shared" si="1583"/>
        <v>0</v>
      </c>
      <c r="N4319" s="184">
        <f t="shared" si="1584"/>
        <v>0</v>
      </c>
      <c r="O4319" s="184">
        <f t="shared" si="1585"/>
        <v>0</v>
      </c>
      <c r="P4319" s="181"/>
      <c r="Q4319" s="198"/>
      <c r="R4319" s="197" t="str">
        <f t="shared" si="1545"/>
        <v/>
      </c>
      <c r="S4319" s="197" t="str">
        <f t="shared" si="1579"/>
        <v/>
      </c>
    </row>
    <row r="4320" spans="1:19" ht="25.5" hidden="1">
      <c r="A4320" s="200">
        <v>94721</v>
      </c>
      <c r="B4320" s="205" t="s">
        <v>230</v>
      </c>
      <c r="C4320" s="127" t="s">
        <v>4691</v>
      </c>
      <c r="D4320" s="121" t="s">
        <v>258</v>
      </c>
      <c r="E4320" s="122">
        <v>91.78</v>
      </c>
      <c r="F4320" s="123">
        <f t="shared" si="1580"/>
        <v>110.65</v>
      </c>
      <c r="G4320" s="206"/>
      <c r="H4320" s="183"/>
      <c r="I4320" s="182">
        <f t="shared" si="1581"/>
        <v>0</v>
      </c>
      <c r="J4320" s="182">
        <f t="shared" si="1582"/>
        <v>0</v>
      </c>
      <c r="K4320" s="179"/>
      <c r="L4320" s="183">
        <f t="shared" si="1583"/>
        <v>0</v>
      </c>
      <c r="M4320" s="183">
        <f t="shared" si="1583"/>
        <v>0</v>
      </c>
      <c r="N4320" s="184">
        <f t="shared" si="1584"/>
        <v>0</v>
      </c>
      <c r="O4320" s="184">
        <f t="shared" si="1585"/>
        <v>0</v>
      </c>
      <c r="P4320" s="181"/>
      <c r="Q4320" s="198"/>
      <c r="R4320" s="197" t="str">
        <f t="shared" si="1545"/>
        <v/>
      </c>
      <c r="S4320" s="197" t="str">
        <f t="shared" si="1579"/>
        <v/>
      </c>
    </row>
    <row r="4321" spans="1:19" ht="25.5" hidden="1">
      <c r="A4321" s="200">
        <v>94722</v>
      </c>
      <c r="B4321" s="205" t="s">
        <v>230</v>
      </c>
      <c r="C4321" s="127" t="s">
        <v>4692</v>
      </c>
      <c r="D4321" s="121" t="s">
        <v>258</v>
      </c>
      <c r="E4321" s="122">
        <v>160.6</v>
      </c>
      <c r="F4321" s="123">
        <f t="shared" si="1580"/>
        <v>193.62</v>
      </c>
      <c r="G4321" s="206"/>
      <c r="H4321" s="183"/>
      <c r="I4321" s="182">
        <f t="shared" si="1581"/>
        <v>0</v>
      </c>
      <c r="J4321" s="182">
        <f t="shared" si="1582"/>
        <v>0</v>
      </c>
      <c r="K4321" s="179"/>
      <c r="L4321" s="183">
        <f t="shared" si="1583"/>
        <v>0</v>
      </c>
      <c r="M4321" s="183">
        <f t="shared" si="1583"/>
        <v>0</v>
      </c>
      <c r="N4321" s="184">
        <f t="shared" si="1584"/>
        <v>0</v>
      </c>
      <c r="O4321" s="184">
        <f t="shared" si="1585"/>
        <v>0</v>
      </c>
      <c r="P4321" s="181"/>
      <c r="Q4321" s="199"/>
      <c r="R4321" s="197" t="str">
        <f t="shared" si="1545"/>
        <v/>
      </c>
      <c r="S4321" s="197" t="str">
        <f t="shared" si="1579"/>
        <v/>
      </c>
    </row>
    <row r="4322" spans="1:19" hidden="1">
      <c r="A4322" s="200" t="s">
        <v>4693</v>
      </c>
      <c r="B4322" s="205"/>
      <c r="C4322" s="127" t="s">
        <v>4694</v>
      </c>
      <c r="D4322" s="121"/>
      <c r="E4322" s="122"/>
      <c r="F4322" s="123"/>
      <c r="G4322" s="253"/>
      <c r="H4322" s="253"/>
      <c r="I4322" s="254"/>
      <c r="J4322" s="255"/>
      <c r="K4322" s="179"/>
      <c r="L4322" s="253"/>
      <c r="M4322" s="253"/>
      <c r="N4322" s="254"/>
      <c r="O4322" s="255"/>
      <c r="P4322" s="181"/>
      <c r="Q4322" s="198" t="str">
        <f>IF(OR(SUM(J4323:J4464)&gt;0,SUM(O4323:O4464)&gt;0),"xx","")</f>
        <v/>
      </c>
      <c r="R4322" s="197" t="str">
        <f t="shared" si="1545"/>
        <v/>
      </c>
      <c r="S4322" s="197" t="str">
        <f t="shared" si="1579"/>
        <v/>
      </c>
    </row>
    <row r="4323" spans="1:19" ht="25.5" hidden="1">
      <c r="A4323" s="200">
        <v>89656</v>
      </c>
      <c r="B4323" s="205" t="s">
        <v>230</v>
      </c>
      <c r="C4323" s="127" t="s">
        <v>4695</v>
      </c>
      <c r="D4323" s="121" t="s">
        <v>274</v>
      </c>
      <c r="E4323" s="122">
        <v>7.9</v>
      </c>
      <c r="F4323" s="123">
        <f t="shared" ref="F4323:F4386" si="1586">IF(E4323=0,0,ROUND(E4323*(1+E$10)*(1-E$11),2))</f>
        <v>9.52</v>
      </c>
      <c r="G4323" s="206"/>
      <c r="H4323" s="183"/>
      <c r="I4323" s="182">
        <f t="shared" ref="I4323:I4386" si="1587">IF(ISBLANK(E4323),0,ROUND(F4323*G4323,2))</f>
        <v>0</v>
      </c>
      <c r="J4323" s="182">
        <f t="shared" ref="J4323:J4386" si="1588">IF(ISBLANK(G4323),0,ROUND(G4323*H4323,2))</f>
        <v>0</v>
      </c>
      <c r="K4323" s="179"/>
      <c r="L4323" s="183">
        <f t="shared" ref="L4323:M4386" si="1589">G4323</f>
        <v>0</v>
      </c>
      <c r="M4323" s="183">
        <f t="shared" si="1589"/>
        <v>0</v>
      </c>
      <c r="N4323" s="184">
        <f t="shared" ref="N4323:N4386" si="1590">IF(ISBLANK(E4323),0,ROUND(F4323*L4323,2))</f>
        <v>0</v>
      </c>
      <c r="O4323" s="184">
        <f t="shared" ref="O4323:O4386" si="1591">IF(ISBLANK(L4323),0,ROUND(L4323*M4323,2))</f>
        <v>0</v>
      </c>
      <c r="P4323" s="181"/>
      <c r="Q4323" s="199"/>
      <c r="R4323" s="197" t="str">
        <f t="shared" si="1545"/>
        <v/>
      </c>
      <c r="S4323" s="197" t="str">
        <f t="shared" si="1579"/>
        <v/>
      </c>
    </row>
    <row r="4324" spans="1:19" ht="25.5" hidden="1">
      <c r="A4324" s="200">
        <v>89663</v>
      </c>
      <c r="B4324" s="205" t="s">
        <v>230</v>
      </c>
      <c r="C4324" s="127" t="s">
        <v>4696</v>
      </c>
      <c r="D4324" s="121" t="s">
        <v>274</v>
      </c>
      <c r="E4324" s="122">
        <v>9.23</v>
      </c>
      <c r="F4324" s="123">
        <f t="shared" si="1586"/>
        <v>11.13</v>
      </c>
      <c r="G4324" s="206"/>
      <c r="H4324" s="183"/>
      <c r="I4324" s="182">
        <f t="shared" si="1587"/>
        <v>0</v>
      </c>
      <c r="J4324" s="182">
        <f t="shared" si="1588"/>
        <v>0</v>
      </c>
      <c r="K4324" s="179"/>
      <c r="L4324" s="183">
        <f t="shared" si="1589"/>
        <v>0</v>
      </c>
      <c r="M4324" s="183">
        <f t="shared" si="1589"/>
        <v>0</v>
      </c>
      <c r="N4324" s="184">
        <f t="shared" si="1590"/>
        <v>0</v>
      </c>
      <c r="O4324" s="184">
        <f t="shared" si="1591"/>
        <v>0</v>
      </c>
      <c r="P4324" s="181"/>
      <c r="Q4324" s="198"/>
      <c r="R4324" s="197" t="str">
        <f t="shared" si="1545"/>
        <v/>
      </c>
      <c r="S4324" s="197" t="str">
        <f t="shared" si="1579"/>
        <v/>
      </c>
    </row>
    <row r="4325" spans="1:19" ht="25.5" hidden="1">
      <c r="A4325" s="200">
        <v>89747</v>
      </c>
      <c r="B4325" s="205" t="s">
        <v>230</v>
      </c>
      <c r="C4325" s="127" t="s">
        <v>4697</v>
      </c>
      <c r="D4325" s="121" t="s">
        <v>274</v>
      </c>
      <c r="E4325" s="122">
        <v>7.79</v>
      </c>
      <c r="F4325" s="123">
        <f t="shared" si="1586"/>
        <v>9.39</v>
      </c>
      <c r="G4325" s="206"/>
      <c r="H4325" s="183"/>
      <c r="I4325" s="182">
        <f t="shared" si="1587"/>
        <v>0</v>
      </c>
      <c r="J4325" s="182">
        <f t="shared" si="1588"/>
        <v>0</v>
      </c>
      <c r="K4325" s="179"/>
      <c r="L4325" s="183">
        <f t="shared" si="1589"/>
        <v>0</v>
      </c>
      <c r="M4325" s="183">
        <f t="shared" si="1589"/>
        <v>0</v>
      </c>
      <c r="N4325" s="184">
        <f t="shared" si="1590"/>
        <v>0</v>
      </c>
      <c r="O4325" s="184">
        <f t="shared" si="1591"/>
        <v>0</v>
      </c>
      <c r="P4325" s="181"/>
      <c r="Q4325" s="198"/>
      <c r="R4325" s="197" t="str">
        <f t="shared" si="1545"/>
        <v/>
      </c>
      <c r="S4325" s="197" t="str">
        <f t="shared" si="1579"/>
        <v/>
      </c>
    </row>
    <row r="4326" spans="1:19" ht="25.5" hidden="1">
      <c r="A4326" s="200">
        <v>89666</v>
      </c>
      <c r="B4326" s="205" t="s">
        <v>230</v>
      </c>
      <c r="C4326" s="127" t="s">
        <v>4698</v>
      </c>
      <c r="D4326" s="121" t="s">
        <v>274</v>
      </c>
      <c r="E4326" s="122">
        <v>5.58</v>
      </c>
      <c r="F4326" s="123">
        <f t="shared" si="1586"/>
        <v>6.73</v>
      </c>
      <c r="G4326" s="206"/>
      <c r="H4326" s="183"/>
      <c r="I4326" s="182">
        <f t="shared" si="1587"/>
        <v>0</v>
      </c>
      <c r="J4326" s="182">
        <f t="shared" si="1588"/>
        <v>0</v>
      </c>
      <c r="K4326" s="179"/>
      <c r="L4326" s="183">
        <f t="shared" si="1589"/>
        <v>0</v>
      </c>
      <c r="M4326" s="183">
        <f t="shared" si="1589"/>
        <v>0</v>
      </c>
      <c r="N4326" s="184">
        <f t="shared" si="1590"/>
        <v>0</v>
      </c>
      <c r="O4326" s="184">
        <f t="shared" si="1591"/>
        <v>0</v>
      </c>
      <c r="P4326" s="181"/>
      <c r="Q4326" s="198"/>
      <c r="R4326" s="197" t="str">
        <f t="shared" si="1545"/>
        <v/>
      </c>
      <c r="S4326" s="197" t="str">
        <f t="shared" si="1579"/>
        <v/>
      </c>
    </row>
    <row r="4327" spans="1:19" ht="25.5" hidden="1">
      <c r="A4327" s="200">
        <v>89678</v>
      </c>
      <c r="B4327" s="205" t="s">
        <v>230</v>
      </c>
      <c r="C4327" s="127" t="s">
        <v>4699</v>
      </c>
      <c r="D4327" s="121" t="s">
        <v>274</v>
      </c>
      <c r="E4327" s="122">
        <v>7.24</v>
      </c>
      <c r="F4327" s="123">
        <f t="shared" si="1586"/>
        <v>8.73</v>
      </c>
      <c r="G4327" s="206"/>
      <c r="H4327" s="183"/>
      <c r="I4327" s="182">
        <f t="shared" si="1587"/>
        <v>0</v>
      </c>
      <c r="J4327" s="182">
        <f t="shared" si="1588"/>
        <v>0</v>
      </c>
      <c r="K4327" s="179"/>
      <c r="L4327" s="183">
        <f t="shared" si="1589"/>
        <v>0</v>
      </c>
      <c r="M4327" s="183">
        <f t="shared" si="1589"/>
        <v>0</v>
      </c>
      <c r="N4327" s="184">
        <f t="shared" si="1590"/>
        <v>0</v>
      </c>
      <c r="O4327" s="184">
        <f t="shared" si="1591"/>
        <v>0</v>
      </c>
      <c r="P4327" s="181"/>
      <c r="Q4327" s="198"/>
      <c r="R4327" s="197" t="str">
        <f t="shared" si="1545"/>
        <v/>
      </c>
      <c r="S4327" s="197" t="str">
        <f t="shared" si="1579"/>
        <v/>
      </c>
    </row>
    <row r="4328" spans="1:19" ht="25.5" hidden="1">
      <c r="A4328" s="200">
        <v>89689</v>
      </c>
      <c r="B4328" s="205" t="s">
        <v>230</v>
      </c>
      <c r="C4328" s="127" t="s">
        <v>4700</v>
      </c>
      <c r="D4328" s="121" t="s">
        <v>274</v>
      </c>
      <c r="E4328" s="122">
        <v>22.48</v>
      </c>
      <c r="F4328" s="123">
        <f t="shared" si="1586"/>
        <v>27.1</v>
      </c>
      <c r="G4328" s="206"/>
      <c r="H4328" s="183"/>
      <c r="I4328" s="182">
        <f t="shared" si="1587"/>
        <v>0</v>
      </c>
      <c r="J4328" s="182">
        <f t="shared" si="1588"/>
        <v>0</v>
      </c>
      <c r="K4328" s="179"/>
      <c r="L4328" s="183">
        <f t="shared" si="1589"/>
        <v>0</v>
      </c>
      <c r="M4328" s="183">
        <f t="shared" si="1589"/>
        <v>0</v>
      </c>
      <c r="N4328" s="184">
        <f t="shared" si="1590"/>
        <v>0</v>
      </c>
      <c r="O4328" s="184">
        <f t="shared" si="1591"/>
        <v>0</v>
      </c>
      <c r="P4328" s="181"/>
      <c r="Q4328" s="198"/>
      <c r="R4328" s="197" t="str">
        <f t="shared" si="1545"/>
        <v/>
      </c>
      <c r="S4328" s="197" t="str">
        <f t="shared" si="1579"/>
        <v/>
      </c>
    </row>
    <row r="4329" spans="1:19" ht="25.5" hidden="1">
      <c r="A4329" s="200">
        <v>89751</v>
      </c>
      <c r="B4329" s="205" t="s">
        <v>230</v>
      </c>
      <c r="C4329" s="127" t="s">
        <v>4701</v>
      </c>
      <c r="D4329" s="121" t="s">
        <v>274</v>
      </c>
      <c r="E4329" s="122">
        <v>4.1399999999999997</v>
      </c>
      <c r="F4329" s="123">
        <f t="shared" si="1586"/>
        <v>4.99</v>
      </c>
      <c r="G4329" s="206"/>
      <c r="H4329" s="183"/>
      <c r="I4329" s="182">
        <f t="shared" si="1587"/>
        <v>0</v>
      </c>
      <c r="J4329" s="182">
        <f t="shared" si="1588"/>
        <v>0</v>
      </c>
      <c r="K4329" s="179"/>
      <c r="L4329" s="183">
        <f t="shared" si="1589"/>
        <v>0</v>
      </c>
      <c r="M4329" s="183">
        <f t="shared" si="1589"/>
        <v>0</v>
      </c>
      <c r="N4329" s="184">
        <f t="shared" si="1590"/>
        <v>0</v>
      </c>
      <c r="O4329" s="184">
        <f t="shared" si="1591"/>
        <v>0</v>
      </c>
      <c r="P4329" s="181"/>
      <c r="Q4329" s="198"/>
      <c r="R4329" s="197" t="str">
        <f t="shared" si="1545"/>
        <v/>
      </c>
      <c r="S4329" s="197" t="str">
        <f t="shared" si="1579"/>
        <v/>
      </c>
    </row>
    <row r="4330" spans="1:19" ht="25.5" hidden="1">
      <c r="A4330" s="200">
        <v>89759</v>
      </c>
      <c r="B4330" s="205" t="s">
        <v>230</v>
      </c>
      <c r="C4330" s="127" t="s">
        <v>4702</v>
      </c>
      <c r="D4330" s="121" t="s">
        <v>274</v>
      </c>
      <c r="E4330" s="122">
        <v>5.57</v>
      </c>
      <c r="F4330" s="123">
        <f t="shared" si="1586"/>
        <v>6.72</v>
      </c>
      <c r="G4330" s="206"/>
      <c r="H4330" s="183"/>
      <c r="I4330" s="182">
        <f t="shared" si="1587"/>
        <v>0</v>
      </c>
      <c r="J4330" s="182">
        <f t="shared" si="1588"/>
        <v>0</v>
      </c>
      <c r="K4330" s="179"/>
      <c r="L4330" s="183">
        <f t="shared" si="1589"/>
        <v>0</v>
      </c>
      <c r="M4330" s="183">
        <f t="shared" si="1589"/>
        <v>0</v>
      </c>
      <c r="N4330" s="184">
        <f t="shared" si="1590"/>
        <v>0</v>
      </c>
      <c r="O4330" s="184">
        <f t="shared" si="1591"/>
        <v>0</v>
      </c>
      <c r="P4330" s="181"/>
      <c r="Q4330" s="198"/>
      <c r="R4330" s="197" t="str">
        <f t="shared" si="1545"/>
        <v/>
      </c>
      <c r="S4330" s="197" t="str">
        <f t="shared" si="1579"/>
        <v/>
      </c>
    </row>
    <row r="4331" spans="1:19" ht="25.5" hidden="1">
      <c r="A4331" s="200">
        <v>89764</v>
      </c>
      <c r="B4331" s="205" t="s">
        <v>230</v>
      </c>
      <c r="C4331" s="127" t="s">
        <v>4703</v>
      </c>
      <c r="D4331" s="121" t="s">
        <v>274</v>
      </c>
      <c r="E4331" s="122">
        <v>20.49</v>
      </c>
      <c r="F4331" s="123">
        <f t="shared" si="1586"/>
        <v>24.7</v>
      </c>
      <c r="G4331" s="206"/>
      <c r="H4331" s="183"/>
      <c r="I4331" s="182">
        <f t="shared" si="1587"/>
        <v>0</v>
      </c>
      <c r="J4331" s="182">
        <f t="shared" si="1588"/>
        <v>0</v>
      </c>
      <c r="K4331" s="179"/>
      <c r="L4331" s="183">
        <f t="shared" si="1589"/>
        <v>0</v>
      </c>
      <c r="M4331" s="183">
        <f t="shared" si="1589"/>
        <v>0</v>
      </c>
      <c r="N4331" s="184">
        <f t="shared" si="1590"/>
        <v>0</v>
      </c>
      <c r="O4331" s="184">
        <f t="shared" si="1591"/>
        <v>0</v>
      </c>
      <c r="P4331" s="181"/>
      <c r="Q4331" s="198"/>
      <c r="R4331" s="197" t="str">
        <f t="shared" si="1545"/>
        <v/>
      </c>
      <c r="S4331" s="197" t="str">
        <f t="shared" si="1579"/>
        <v/>
      </c>
    </row>
    <row r="4332" spans="1:19" ht="25.5" hidden="1">
      <c r="A4332" s="200">
        <v>89820</v>
      </c>
      <c r="B4332" s="205" t="s">
        <v>230</v>
      </c>
      <c r="C4332" s="127" t="s">
        <v>4704</v>
      </c>
      <c r="D4332" s="121" t="s">
        <v>274</v>
      </c>
      <c r="E4332" s="122">
        <v>19.600000000000001</v>
      </c>
      <c r="F4332" s="123">
        <f t="shared" si="1586"/>
        <v>23.63</v>
      </c>
      <c r="G4332" s="206"/>
      <c r="H4332" s="183"/>
      <c r="I4332" s="182">
        <f t="shared" si="1587"/>
        <v>0</v>
      </c>
      <c r="J4332" s="182">
        <f t="shared" si="1588"/>
        <v>0</v>
      </c>
      <c r="K4332" s="179"/>
      <c r="L4332" s="183">
        <f t="shared" si="1589"/>
        <v>0</v>
      </c>
      <c r="M4332" s="183">
        <f t="shared" si="1589"/>
        <v>0</v>
      </c>
      <c r="N4332" s="184">
        <f t="shared" si="1590"/>
        <v>0</v>
      </c>
      <c r="O4332" s="184">
        <f t="shared" si="1591"/>
        <v>0</v>
      </c>
      <c r="P4332" s="181"/>
      <c r="Q4332" s="198"/>
      <c r="R4332" s="197" t="str">
        <f t="shared" si="1545"/>
        <v/>
      </c>
      <c r="S4332" s="197" t="str">
        <f t="shared" si="1579"/>
        <v/>
      </c>
    </row>
    <row r="4333" spans="1:19" ht="25.5" hidden="1">
      <c r="A4333" s="200">
        <v>89832</v>
      </c>
      <c r="B4333" s="205" t="s">
        <v>230</v>
      </c>
      <c r="C4333" s="127" t="s">
        <v>4705</v>
      </c>
      <c r="D4333" s="121" t="s">
        <v>274</v>
      </c>
      <c r="E4333" s="122">
        <v>25.57</v>
      </c>
      <c r="F4333" s="123">
        <f t="shared" si="1586"/>
        <v>30.83</v>
      </c>
      <c r="G4333" s="206"/>
      <c r="H4333" s="183"/>
      <c r="I4333" s="182">
        <f t="shared" si="1587"/>
        <v>0</v>
      </c>
      <c r="J4333" s="182">
        <f t="shared" si="1588"/>
        <v>0</v>
      </c>
      <c r="K4333" s="179"/>
      <c r="L4333" s="183">
        <f t="shared" si="1589"/>
        <v>0</v>
      </c>
      <c r="M4333" s="183">
        <f t="shared" si="1589"/>
        <v>0</v>
      </c>
      <c r="N4333" s="184">
        <f t="shared" si="1590"/>
        <v>0</v>
      </c>
      <c r="O4333" s="184">
        <f t="shared" si="1591"/>
        <v>0</v>
      </c>
      <c r="P4333" s="181"/>
      <c r="Q4333" s="198"/>
      <c r="R4333" s="197" t="str">
        <f t="shared" si="1545"/>
        <v/>
      </c>
      <c r="S4333" s="197" t="str">
        <f t="shared" si="1579"/>
        <v/>
      </c>
    </row>
    <row r="4334" spans="1:19" ht="25.5" hidden="1">
      <c r="A4334" s="200">
        <v>89637</v>
      </c>
      <c r="B4334" s="205" t="s">
        <v>230</v>
      </c>
      <c r="C4334" s="127" t="s">
        <v>4706</v>
      </c>
      <c r="D4334" s="121" t="s">
        <v>274</v>
      </c>
      <c r="E4334" s="122">
        <v>6.98</v>
      </c>
      <c r="F4334" s="123">
        <f t="shared" si="1586"/>
        <v>8.42</v>
      </c>
      <c r="G4334" s="206"/>
      <c r="H4334" s="183"/>
      <c r="I4334" s="182">
        <f t="shared" si="1587"/>
        <v>0</v>
      </c>
      <c r="J4334" s="182">
        <f t="shared" si="1588"/>
        <v>0</v>
      </c>
      <c r="K4334" s="179"/>
      <c r="L4334" s="183">
        <f t="shared" si="1589"/>
        <v>0</v>
      </c>
      <c r="M4334" s="183">
        <f t="shared" si="1589"/>
        <v>0</v>
      </c>
      <c r="N4334" s="184">
        <f t="shared" si="1590"/>
        <v>0</v>
      </c>
      <c r="O4334" s="184">
        <f t="shared" si="1591"/>
        <v>0</v>
      </c>
      <c r="P4334" s="181"/>
      <c r="Q4334" s="198"/>
      <c r="R4334" s="197" t="str">
        <f t="shared" si="1545"/>
        <v/>
      </c>
      <c r="S4334" s="197" t="str">
        <f t="shared" si="1579"/>
        <v/>
      </c>
    </row>
    <row r="4335" spans="1:19" ht="25.5" hidden="1">
      <c r="A4335" s="200">
        <v>89641</v>
      </c>
      <c r="B4335" s="205" t="s">
        <v>230</v>
      </c>
      <c r="C4335" s="127" t="s">
        <v>4707</v>
      </c>
      <c r="D4335" s="121" t="s">
        <v>274</v>
      </c>
      <c r="E4335" s="122">
        <v>9.65</v>
      </c>
      <c r="F4335" s="123">
        <f t="shared" si="1586"/>
        <v>11.63</v>
      </c>
      <c r="G4335" s="206"/>
      <c r="H4335" s="183"/>
      <c r="I4335" s="182">
        <f t="shared" si="1587"/>
        <v>0</v>
      </c>
      <c r="J4335" s="182">
        <f t="shared" si="1588"/>
        <v>0</v>
      </c>
      <c r="K4335" s="179"/>
      <c r="L4335" s="183">
        <f t="shared" si="1589"/>
        <v>0</v>
      </c>
      <c r="M4335" s="183">
        <f t="shared" si="1589"/>
        <v>0</v>
      </c>
      <c r="N4335" s="184">
        <f t="shared" si="1590"/>
        <v>0</v>
      </c>
      <c r="O4335" s="184">
        <f t="shared" si="1591"/>
        <v>0</v>
      </c>
      <c r="P4335" s="181"/>
      <c r="Q4335" s="198"/>
      <c r="R4335" s="197" t="str">
        <f t="shared" si="1545"/>
        <v/>
      </c>
      <c r="S4335" s="197" t="str">
        <f t="shared" si="1579"/>
        <v/>
      </c>
    </row>
    <row r="4336" spans="1:19" ht="25.5" hidden="1">
      <c r="A4336" s="200">
        <v>89646</v>
      </c>
      <c r="B4336" s="205" t="s">
        <v>230</v>
      </c>
      <c r="C4336" s="127" t="s">
        <v>4708</v>
      </c>
      <c r="D4336" s="121" t="s">
        <v>274</v>
      </c>
      <c r="E4336" s="122">
        <v>14.32</v>
      </c>
      <c r="F4336" s="123">
        <f t="shared" si="1586"/>
        <v>17.260000000000002</v>
      </c>
      <c r="G4336" s="206"/>
      <c r="H4336" s="183"/>
      <c r="I4336" s="182">
        <f t="shared" si="1587"/>
        <v>0</v>
      </c>
      <c r="J4336" s="182">
        <f t="shared" si="1588"/>
        <v>0</v>
      </c>
      <c r="K4336" s="179"/>
      <c r="L4336" s="183">
        <f t="shared" si="1589"/>
        <v>0</v>
      </c>
      <c r="M4336" s="183">
        <f t="shared" si="1589"/>
        <v>0</v>
      </c>
      <c r="N4336" s="184">
        <f t="shared" si="1590"/>
        <v>0</v>
      </c>
      <c r="O4336" s="184">
        <f t="shared" si="1591"/>
        <v>0</v>
      </c>
      <c r="P4336" s="181"/>
      <c r="Q4336" s="198"/>
      <c r="R4336" s="197" t="str">
        <f t="shared" si="1545"/>
        <v/>
      </c>
      <c r="S4336" s="197" t="str">
        <f t="shared" si="1579"/>
        <v/>
      </c>
    </row>
    <row r="4337" spans="1:19" ht="25.5" hidden="1">
      <c r="A4337" s="200">
        <v>89649</v>
      </c>
      <c r="B4337" s="205" t="s">
        <v>230</v>
      </c>
      <c r="C4337" s="127" t="s">
        <v>4709</v>
      </c>
      <c r="D4337" s="121" t="s">
        <v>274</v>
      </c>
      <c r="E4337" s="122">
        <v>20.47</v>
      </c>
      <c r="F4337" s="123">
        <f t="shared" si="1586"/>
        <v>24.68</v>
      </c>
      <c r="G4337" s="206"/>
      <c r="H4337" s="183"/>
      <c r="I4337" s="182">
        <f t="shared" si="1587"/>
        <v>0</v>
      </c>
      <c r="J4337" s="182">
        <f t="shared" si="1588"/>
        <v>0</v>
      </c>
      <c r="K4337" s="179"/>
      <c r="L4337" s="183">
        <f t="shared" si="1589"/>
        <v>0</v>
      </c>
      <c r="M4337" s="183">
        <f t="shared" si="1589"/>
        <v>0</v>
      </c>
      <c r="N4337" s="184">
        <f t="shared" si="1590"/>
        <v>0</v>
      </c>
      <c r="O4337" s="184">
        <f t="shared" si="1591"/>
        <v>0</v>
      </c>
      <c r="P4337" s="181"/>
      <c r="Q4337" s="198"/>
      <c r="R4337" s="197" t="str">
        <f t="shared" si="1545"/>
        <v/>
      </c>
      <c r="S4337" s="197" t="str">
        <f t="shared" si="1579"/>
        <v/>
      </c>
    </row>
    <row r="4338" spans="1:19" ht="25.5" hidden="1">
      <c r="A4338" s="200">
        <v>89719</v>
      </c>
      <c r="B4338" s="205" t="s">
        <v>230</v>
      </c>
      <c r="C4338" s="127" t="s">
        <v>4710</v>
      </c>
      <c r="D4338" s="121" t="s">
        <v>274</v>
      </c>
      <c r="E4338" s="122">
        <v>7.46</v>
      </c>
      <c r="F4338" s="123">
        <f t="shared" si="1586"/>
        <v>8.99</v>
      </c>
      <c r="G4338" s="206"/>
      <c r="H4338" s="183"/>
      <c r="I4338" s="182">
        <f t="shared" si="1587"/>
        <v>0</v>
      </c>
      <c r="J4338" s="182">
        <f t="shared" si="1588"/>
        <v>0</v>
      </c>
      <c r="K4338" s="179"/>
      <c r="L4338" s="183">
        <f t="shared" si="1589"/>
        <v>0</v>
      </c>
      <c r="M4338" s="183">
        <f t="shared" si="1589"/>
        <v>0</v>
      </c>
      <c r="N4338" s="184">
        <f t="shared" si="1590"/>
        <v>0</v>
      </c>
      <c r="O4338" s="184">
        <f t="shared" si="1591"/>
        <v>0</v>
      </c>
      <c r="P4338" s="181"/>
      <c r="Q4338" s="198"/>
      <c r="R4338" s="197" t="str">
        <f t="shared" si="1545"/>
        <v/>
      </c>
      <c r="S4338" s="197" t="str">
        <f t="shared" si="1579"/>
        <v/>
      </c>
    </row>
    <row r="4339" spans="1:19" ht="25.5" hidden="1">
      <c r="A4339" s="200">
        <v>89723</v>
      </c>
      <c r="B4339" s="205" t="s">
        <v>230</v>
      </c>
      <c r="C4339" s="127" t="s">
        <v>4711</v>
      </c>
      <c r="D4339" s="121" t="s">
        <v>274</v>
      </c>
      <c r="E4339" s="122">
        <v>11.79</v>
      </c>
      <c r="F4339" s="123">
        <f t="shared" si="1586"/>
        <v>14.21</v>
      </c>
      <c r="G4339" s="206"/>
      <c r="H4339" s="183"/>
      <c r="I4339" s="182">
        <f t="shared" si="1587"/>
        <v>0</v>
      </c>
      <c r="J4339" s="182">
        <f t="shared" si="1588"/>
        <v>0</v>
      </c>
      <c r="K4339" s="179"/>
      <c r="L4339" s="183">
        <f t="shared" si="1589"/>
        <v>0</v>
      </c>
      <c r="M4339" s="183">
        <f t="shared" si="1589"/>
        <v>0</v>
      </c>
      <c r="N4339" s="184">
        <f t="shared" si="1590"/>
        <v>0</v>
      </c>
      <c r="O4339" s="184">
        <f t="shared" si="1591"/>
        <v>0</v>
      </c>
      <c r="P4339" s="181"/>
      <c r="Q4339" s="198"/>
      <c r="R4339" s="197" t="str">
        <f t="shared" si="1545"/>
        <v/>
      </c>
      <c r="S4339" s="197" t="str">
        <f t="shared" si="1579"/>
        <v/>
      </c>
    </row>
    <row r="4340" spans="1:19" ht="25.5" hidden="1">
      <c r="A4340" s="200">
        <v>89729</v>
      </c>
      <c r="B4340" s="205" t="s">
        <v>230</v>
      </c>
      <c r="C4340" s="127" t="s">
        <v>4712</v>
      </c>
      <c r="D4340" s="121" t="s">
        <v>274</v>
      </c>
      <c r="E4340" s="122">
        <v>17.47</v>
      </c>
      <c r="F4340" s="123">
        <f t="shared" si="1586"/>
        <v>21.06</v>
      </c>
      <c r="G4340" s="206"/>
      <c r="H4340" s="183"/>
      <c r="I4340" s="182">
        <f t="shared" si="1587"/>
        <v>0</v>
      </c>
      <c r="J4340" s="182">
        <f t="shared" si="1588"/>
        <v>0</v>
      </c>
      <c r="K4340" s="179"/>
      <c r="L4340" s="183">
        <f t="shared" si="1589"/>
        <v>0</v>
      </c>
      <c r="M4340" s="183">
        <f t="shared" si="1589"/>
        <v>0</v>
      </c>
      <c r="N4340" s="184">
        <f t="shared" si="1590"/>
        <v>0</v>
      </c>
      <c r="O4340" s="184">
        <f t="shared" si="1591"/>
        <v>0</v>
      </c>
      <c r="P4340" s="181"/>
      <c r="Q4340" s="198"/>
      <c r="R4340" s="197" t="str">
        <f t="shared" si="1545"/>
        <v/>
      </c>
      <c r="S4340" s="197" t="str">
        <f t="shared" si="1579"/>
        <v/>
      </c>
    </row>
    <row r="4341" spans="1:19" ht="25.5" hidden="1">
      <c r="A4341" s="200">
        <v>89777</v>
      </c>
      <c r="B4341" s="205" t="s">
        <v>230</v>
      </c>
      <c r="C4341" s="127" t="s">
        <v>4713</v>
      </c>
      <c r="D4341" s="121" t="s">
        <v>274</v>
      </c>
      <c r="E4341" s="122">
        <v>16.100000000000001</v>
      </c>
      <c r="F4341" s="123">
        <f t="shared" si="1586"/>
        <v>19.41</v>
      </c>
      <c r="G4341" s="206"/>
      <c r="H4341" s="183"/>
      <c r="I4341" s="182">
        <f t="shared" si="1587"/>
        <v>0</v>
      </c>
      <c r="J4341" s="182">
        <f t="shared" si="1588"/>
        <v>0</v>
      </c>
      <c r="K4341" s="179"/>
      <c r="L4341" s="183">
        <f t="shared" si="1589"/>
        <v>0</v>
      </c>
      <c r="M4341" s="183">
        <f t="shared" si="1589"/>
        <v>0</v>
      </c>
      <c r="N4341" s="184">
        <f t="shared" si="1590"/>
        <v>0</v>
      </c>
      <c r="O4341" s="184">
        <f t="shared" si="1591"/>
        <v>0</v>
      </c>
      <c r="P4341" s="181"/>
      <c r="Q4341" s="198"/>
      <c r="R4341" s="197" t="str">
        <f t="shared" si="1545"/>
        <v/>
      </c>
      <c r="S4341" s="197" t="str">
        <f t="shared" si="1579"/>
        <v/>
      </c>
    </row>
    <row r="4342" spans="1:19" ht="25.5" hidden="1">
      <c r="A4342" s="200">
        <v>89781</v>
      </c>
      <c r="B4342" s="205" t="s">
        <v>230</v>
      </c>
      <c r="C4342" s="127" t="s">
        <v>4714</v>
      </c>
      <c r="D4342" s="121" t="s">
        <v>274</v>
      </c>
      <c r="E4342" s="122">
        <v>23.63</v>
      </c>
      <c r="F4342" s="123">
        <f t="shared" si="1586"/>
        <v>28.49</v>
      </c>
      <c r="G4342" s="206"/>
      <c r="H4342" s="183"/>
      <c r="I4342" s="182">
        <f t="shared" si="1587"/>
        <v>0</v>
      </c>
      <c r="J4342" s="182">
        <f t="shared" si="1588"/>
        <v>0</v>
      </c>
      <c r="K4342" s="179"/>
      <c r="L4342" s="183">
        <f t="shared" si="1589"/>
        <v>0</v>
      </c>
      <c r="M4342" s="183">
        <f t="shared" si="1589"/>
        <v>0</v>
      </c>
      <c r="N4342" s="184">
        <f t="shared" si="1590"/>
        <v>0</v>
      </c>
      <c r="O4342" s="184">
        <f t="shared" si="1591"/>
        <v>0</v>
      </c>
      <c r="P4342" s="181"/>
      <c r="Q4342" s="198"/>
      <c r="R4342" s="197" t="str">
        <f t="shared" si="1545"/>
        <v/>
      </c>
      <c r="S4342" s="197" t="str">
        <f t="shared" si="1579"/>
        <v/>
      </c>
    </row>
    <row r="4343" spans="1:19" ht="25.5" hidden="1">
      <c r="A4343" s="200">
        <v>89788</v>
      </c>
      <c r="B4343" s="205" t="s">
        <v>230</v>
      </c>
      <c r="C4343" s="127" t="s">
        <v>4715</v>
      </c>
      <c r="D4343" s="121" t="s">
        <v>274</v>
      </c>
      <c r="E4343" s="122">
        <v>45.23</v>
      </c>
      <c r="F4343" s="123">
        <f t="shared" si="1586"/>
        <v>54.53</v>
      </c>
      <c r="G4343" s="206"/>
      <c r="H4343" s="183"/>
      <c r="I4343" s="182">
        <f t="shared" si="1587"/>
        <v>0</v>
      </c>
      <c r="J4343" s="182">
        <f t="shared" si="1588"/>
        <v>0</v>
      </c>
      <c r="K4343" s="179"/>
      <c r="L4343" s="183">
        <f t="shared" si="1589"/>
        <v>0</v>
      </c>
      <c r="M4343" s="183">
        <f t="shared" si="1589"/>
        <v>0</v>
      </c>
      <c r="N4343" s="184">
        <f t="shared" si="1590"/>
        <v>0</v>
      </c>
      <c r="O4343" s="184">
        <f t="shared" si="1591"/>
        <v>0</v>
      </c>
      <c r="P4343" s="181"/>
      <c r="Q4343" s="198"/>
      <c r="R4343" s="197" t="str">
        <f t="shared" si="1545"/>
        <v/>
      </c>
      <c r="S4343" s="197" t="str">
        <f t="shared" si="1579"/>
        <v/>
      </c>
    </row>
    <row r="4344" spans="1:19" ht="25.5" hidden="1">
      <c r="A4344" s="200">
        <v>89790</v>
      </c>
      <c r="B4344" s="205" t="s">
        <v>230</v>
      </c>
      <c r="C4344" s="127" t="s">
        <v>4716</v>
      </c>
      <c r="D4344" s="121" t="s">
        <v>274</v>
      </c>
      <c r="E4344" s="122">
        <v>110.03</v>
      </c>
      <c r="F4344" s="123">
        <f t="shared" si="1586"/>
        <v>132.65</v>
      </c>
      <c r="G4344" s="206"/>
      <c r="H4344" s="183"/>
      <c r="I4344" s="182">
        <f t="shared" si="1587"/>
        <v>0</v>
      </c>
      <c r="J4344" s="182">
        <f t="shared" si="1588"/>
        <v>0</v>
      </c>
      <c r="K4344" s="179"/>
      <c r="L4344" s="183">
        <f t="shared" si="1589"/>
        <v>0</v>
      </c>
      <c r="M4344" s="183">
        <f t="shared" si="1589"/>
        <v>0</v>
      </c>
      <c r="N4344" s="184">
        <f t="shared" si="1590"/>
        <v>0</v>
      </c>
      <c r="O4344" s="184">
        <f t="shared" si="1591"/>
        <v>0</v>
      </c>
      <c r="P4344" s="181"/>
      <c r="Q4344" s="198"/>
      <c r="R4344" s="197" t="str">
        <f t="shared" si="1545"/>
        <v/>
      </c>
      <c r="S4344" s="197" t="str">
        <f t="shared" si="1579"/>
        <v/>
      </c>
    </row>
    <row r="4345" spans="1:19" ht="25.5" hidden="1">
      <c r="A4345" s="200">
        <v>89792</v>
      </c>
      <c r="B4345" s="205" t="s">
        <v>230</v>
      </c>
      <c r="C4345" s="127" t="s">
        <v>4717</v>
      </c>
      <c r="D4345" s="121" t="s">
        <v>274</v>
      </c>
      <c r="E4345" s="122">
        <v>129.53</v>
      </c>
      <c r="F4345" s="123">
        <f t="shared" si="1586"/>
        <v>156.16</v>
      </c>
      <c r="G4345" s="206"/>
      <c r="H4345" s="183"/>
      <c r="I4345" s="182">
        <f t="shared" si="1587"/>
        <v>0</v>
      </c>
      <c r="J4345" s="182">
        <f t="shared" si="1588"/>
        <v>0</v>
      </c>
      <c r="K4345" s="179"/>
      <c r="L4345" s="183">
        <f t="shared" si="1589"/>
        <v>0</v>
      </c>
      <c r="M4345" s="183">
        <f t="shared" si="1589"/>
        <v>0</v>
      </c>
      <c r="N4345" s="184">
        <f t="shared" si="1590"/>
        <v>0</v>
      </c>
      <c r="O4345" s="184">
        <f t="shared" si="1591"/>
        <v>0</v>
      </c>
      <c r="P4345" s="181"/>
      <c r="Q4345" s="198"/>
      <c r="R4345" s="197" t="str">
        <f t="shared" si="1545"/>
        <v/>
      </c>
      <c r="S4345" s="197" t="str">
        <f t="shared" si="1579"/>
        <v/>
      </c>
    </row>
    <row r="4346" spans="1:19" ht="38.25" hidden="1">
      <c r="A4346" s="200">
        <v>94740</v>
      </c>
      <c r="B4346" s="205" t="s">
        <v>230</v>
      </c>
      <c r="C4346" s="127" t="s">
        <v>4718</v>
      </c>
      <c r="D4346" s="121" t="s">
        <v>274</v>
      </c>
      <c r="E4346" s="122">
        <v>7.78</v>
      </c>
      <c r="F4346" s="123">
        <f t="shared" si="1586"/>
        <v>9.3800000000000008</v>
      </c>
      <c r="G4346" s="206"/>
      <c r="H4346" s="183"/>
      <c r="I4346" s="182">
        <f t="shared" si="1587"/>
        <v>0</v>
      </c>
      <c r="J4346" s="182">
        <f t="shared" si="1588"/>
        <v>0</v>
      </c>
      <c r="K4346" s="179"/>
      <c r="L4346" s="183">
        <f t="shared" si="1589"/>
        <v>0</v>
      </c>
      <c r="M4346" s="183">
        <f t="shared" si="1589"/>
        <v>0</v>
      </c>
      <c r="N4346" s="184">
        <f t="shared" si="1590"/>
        <v>0</v>
      </c>
      <c r="O4346" s="184">
        <f t="shared" si="1591"/>
        <v>0</v>
      </c>
      <c r="P4346" s="181"/>
      <c r="Q4346" s="198"/>
      <c r="R4346" s="197" t="str">
        <f t="shared" si="1545"/>
        <v/>
      </c>
      <c r="S4346" s="197" t="str">
        <f t="shared" si="1579"/>
        <v/>
      </c>
    </row>
    <row r="4347" spans="1:19" ht="38.25" hidden="1">
      <c r="A4347" s="200">
        <v>94742</v>
      </c>
      <c r="B4347" s="205" t="s">
        <v>230</v>
      </c>
      <c r="C4347" s="127" t="s">
        <v>4719</v>
      </c>
      <c r="D4347" s="121" t="s">
        <v>274</v>
      </c>
      <c r="E4347" s="122">
        <v>11.07</v>
      </c>
      <c r="F4347" s="123">
        <f t="shared" si="1586"/>
        <v>13.35</v>
      </c>
      <c r="G4347" s="206"/>
      <c r="H4347" s="183"/>
      <c r="I4347" s="182">
        <f t="shared" si="1587"/>
        <v>0</v>
      </c>
      <c r="J4347" s="182">
        <f t="shared" si="1588"/>
        <v>0</v>
      </c>
      <c r="K4347" s="179"/>
      <c r="L4347" s="183">
        <f t="shared" si="1589"/>
        <v>0</v>
      </c>
      <c r="M4347" s="183">
        <f t="shared" si="1589"/>
        <v>0</v>
      </c>
      <c r="N4347" s="184">
        <f t="shared" si="1590"/>
        <v>0</v>
      </c>
      <c r="O4347" s="184">
        <f t="shared" si="1591"/>
        <v>0</v>
      </c>
      <c r="P4347" s="181"/>
      <c r="Q4347" s="198"/>
      <c r="R4347" s="197" t="str">
        <f t="shared" ref="R4347:R4410" si="1592">IF(Q4347="X","x",IF(Q4347="xx","x",IF(O4347&gt;0,"x","")))</f>
        <v/>
      </c>
      <c r="S4347" s="197" t="str">
        <f t="shared" si="1579"/>
        <v/>
      </c>
    </row>
    <row r="4348" spans="1:19" ht="38.25" hidden="1">
      <c r="A4348" s="200">
        <v>94744</v>
      </c>
      <c r="B4348" s="205" t="s">
        <v>230</v>
      </c>
      <c r="C4348" s="127" t="s">
        <v>4720</v>
      </c>
      <c r="D4348" s="121" t="s">
        <v>274</v>
      </c>
      <c r="E4348" s="122">
        <v>17.309999999999999</v>
      </c>
      <c r="F4348" s="123">
        <f t="shared" si="1586"/>
        <v>20.87</v>
      </c>
      <c r="G4348" s="206"/>
      <c r="H4348" s="183"/>
      <c r="I4348" s="182">
        <f t="shared" si="1587"/>
        <v>0</v>
      </c>
      <c r="J4348" s="182">
        <f t="shared" si="1588"/>
        <v>0</v>
      </c>
      <c r="K4348" s="179"/>
      <c r="L4348" s="183">
        <f t="shared" si="1589"/>
        <v>0</v>
      </c>
      <c r="M4348" s="183">
        <f t="shared" si="1589"/>
        <v>0</v>
      </c>
      <c r="N4348" s="184">
        <f t="shared" si="1590"/>
        <v>0</v>
      </c>
      <c r="O4348" s="184">
        <f t="shared" si="1591"/>
        <v>0</v>
      </c>
      <c r="P4348" s="181"/>
      <c r="Q4348" s="198"/>
      <c r="R4348" s="197" t="str">
        <f t="shared" si="1592"/>
        <v/>
      </c>
      <c r="S4348" s="197" t="str">
        <f t="shared" si="1579"/>
        <v/>
      </c>
    </row>
    <row r="4349" spans="1:19" ht="38.25" hidden="1">
      <c r="A4349" s="200">
        <v>94746</v>
      </c>
      <c r="B4349" s="205" t="s">
        <v>230</v>
      </c>
      <c r="C4349" s="127" t="s">
        <v>4721</v>
      </c>
      <c r="D4349" s="121" t="s">
        <v>274</v>
      </c>
      <c r="E4349" s="122">
        <v>23.84</v>
      </c>
      <c r="F4349" s="123">
        <f t="shared" si="1586"/>
        <v>28.74</v>
      </c>
      <c r="G4349" s="206"/>
      <c r="H4349" s="183"/>
      <c r="I4349" s="182">
        <f t="shared" si="1587"/>
        <v>0</v>
      </c>
      <c r="J4349" s="182">
        <f t="shared" si="1588"/>
        <v>0</v>
      </c>
      <c r="K4349" s="179"/>
      <c r="L4349" s="183">
        <f t="shared" si="1589"/>
        <v>0</v>
      </c>
      <c r="M4349" s="183">
        <f t="shared" si="1589"/>
        <v>0</v>
      </c>
      <c r="N4349" s="184">
        <f t="shared" si="1590"/>
        <v>0</v>
      </c>
      <c r="O4349" s="184">
        <f t="shared" si="1591"/>
        <v>0</v>
      </c>
      <c r="P4349" s="181"/>
      <c r="Q4349" s="198"/>
      <c r="R4349" s="197" t="str">
        <f t="shared" si="1592"/>
        <v/>
      </c>
      <c r="S4349" s="197" t="str">
        <f t="shared" si="1579"/>
        <v/>
      </c>
    </row>
    <row r="4350" spans="1:19" ht="38.25" hidden="1">
      <c r="A4350" s="200">
        <v>94748</v>
      </c>
      <c r="B4350" s="205" t="s">
        <v>230</v>
      </c>
      <c r="C4350" s="127" t="s">
        <v>4722</v>
      </c>
      <c r="D4350" s="121" t="s">
        <v>274</v>
      </c>
      <c r="E4350" s="122">
        <v>48.48</v>
      </c>
      <c r="F4350" s="123">
        <f t="shared" si="1586"/>
        <v>58.45</v>
      </c>
      <c r="G4350" s="206"/>
      <c r="H4350" s="183"/>
      <c r="I4350" s="182">
        <f t="shared" si="1587"/>
        <v>0</v>
      </c>
      <c r="J4350" s="182">
        <f t="shared" si="1588"/>
        <v>0</v>
      </c>
      <c r="K4350" s="179"/>
      <c r="L4350" s="183">
        <f t="shared" si="1589"/>
        <v>0</v>
      </c>
      <c r="M4350" s="183">
        <f t="shared" si="1589"/>
        <v>0</v>
      </c>
      <c r="N4350" s="184">
        <f t="shared" si="1590"/>
        <v>0</v>
      </c>
      <c r="O4350" s="184">
        <f t="shared" si="1591"/>
        <v>0</v>
      </c>
      <c r="P4350" s="181"/>
      <c r="Q4350" s="198"/>
      <c r="R4350" s="197" t="str">
        <f t="shared" si="1592"/>
        <v/>
      </c>
      <c r="S4350" s="197" t="str">
        <f t="shared" ref="S4350:S4413" si="1593">IF(Q4350="X","x",IF(Q4350="xx","x",IF(OR(J4350&gt;0,O4350&gt;0),"x","")))</f>
        <v/>
      </c>
    </row>
    <row r="4351" spans="1:19" ht="38.25" hidden="1">
      <c r="A4351" s="200">
        <v>94750</v>
      </c>
      <c r="B4351" s="205" t="s">
        <v>230</v>
      </c>
      <c r="C4351" s="127" t="s">
        <v>4723</v>
      </c>
      <c r="D4351" s="121" t="s">
        <v>274</v>
      </c>
      <c r="E4351" s="122">
        <v>110.3</v>
      </c>
      <c r="F4351" s="123">
        <f t="shared" si="1586"/>
        <v>132.97999999999999</v>
      </c>
      <c r="G4351" s="206"/>
      <c r="H4351" s="183"/>
      <c r="I4351" s="182">
        <f t="shared" si="1587"/>
        <v>0</v>
      </c>
      <c r="J4351" s="182">
        <f t="shared" si="1588"/>
        <v>0</v>
      </c>
      <c r="K4351" s="179"/>
      <c r="L4351" s="183">
        <f t="shared" si="1589"/>
        <v>0</v>
      </c>
      <c r="M4351" s="183">
        <f t="shared" si="1589"/>
        <v>0</v>
      </c>
      <c r="N4351" s="184">
        <f t="shared" si="1590"/>
        <v>0</v>
      </c>
      <c r="O4351" s="184">
        <f t="shared" si="1591"/>
        <v>0</v>
      </c>
      <c r="P4351" s="181"/>
      <c r="Q4351" s="198"/>
      <c r="R4351" s="197" t="str">
        <f t="shared" si="1592"/>
        <v/>
      </c>
      <c r="S4351" s="197" t="str">
        <f t="shared" si="1593"/>
        <v/>
      </c>
    </row>
    <row r="4352" spans="1:19" ht="38.25" hidden="1">
      <c r="A4352" s="200">
        <v>94752</v>
      </c>
      <c r="B4352" s="205" t="s">
        <v>230</v>
      </c>
      <c r="C4352" s="127" t="s">
        <v>4724</v>
      </c>
      <c r="D4352" s="121" t="s">
        <v>274</v>
      </c>
      <c r="E4352" s="122">
        <v>137</v>
      </c>
      <c r="F4352" s="123">
        <f t="shared" si="1586"/>
        <v>165.17</v>
      </c>
      <c r="G4352" s="206"/>
      <c r="H4352" s="183"/>
      <c r="I4352" s="182">
        <f t="shared" si="1587"/>
        <v>0</v>
      </c>
      <c r="J4352" s="182">
        <f t="shared" si="1588"/>
        <v>0</v>
      </c>
      <c r="K4352" s="179"/>
      <c r="L4352" s="183">
        <f t="shared" si="1589"/>
        <v>0</v>
      </c>
      <c r="M4352" s="183">
        <f t="shared" si="1589"/>
        <v>0</v>
      </c>
      <c r="N4352" s="184">
        <f t="shared" si="1590"/>
        <v>0</v>
      </c>
      <c r="O4352" s="184">
        <f t="shared" si="1591"/>
        <v>0</v>
      </c>
      <c r="P4352" s="181"/>
      <c r="Q4352" s="198"/>
      <c r="R4352" s="197" t="str">
        <f t="shared" si="1592"/>
        <v/>
      </c>
      <c r="S4352" s="197" t="str">
        <f t="shared" si="1593"/>
        <v/>
      </c>
    </row>
    <row r="4353" spans="1:19" ht="25.5" hidden="1">
      <c r="A4353" s="200">
        <v>89638</v>
      </c>
      <c r="B4353" s="205" t="s">
        <v>230</v>
      </c>
      <c r="C4353" s="127" t="s">
        <v>4725</v>
      </c>
      <c r="D4353" s="121" t="s">
        <v>274</v>
      </c>
      <c r="E4353" s="122">
        <v>7.58</v>
      </c>
      <c r="F4353" s="123">
        <f t="shared" si="1586"/>
        <v>9.14</v>
      </c>
      <c r="G4353" s="206"/>
      <c r="H4353" s="183"/>
      <c r="I4353" s="182">
        <f t="shared" si="1587"/>
        <v>0</v>
      </c>
      <c r="J4353" s="182">
        <f t="shared" si="1588"/>
        <v>0</v>
      </c>
      <c r="K4353" s="179"/>
      <c r="L4353" s="183">
        <f t="shared" si="1589"/>
        <v>0</v>
      </c>
      <c r="M4353" s="183">
        <f t="shared" si="1589"/>
        <v>0</v>
      </c>
      <c r="N4353" s="184">
        <f t="shared" si="1590"/>
        <v>0</v>
      </c>
      <c r="O4353" s="184">
        <f t="shared" si="1591"/>
        <v>0</v>
      </c>
      <c r="P4353" s="181"/>
      <c r="Q4353" s="198"/>
      <c r="R4353" s="197" t="str">
        <f t="shared" si="1592"/>
        <v/>
      </c>
      <c r="S4353" s="197" t="str">
        <f t="shared" si="1593"/>
        <v/>
      </c>
    </row>
    <row r="4354" spans="1:19" ht="25.5" hidden="1">
      <c r="A4354" s="200">
        <v>89642</v>
      </c>
      <c r="B4354" s="205" t="s">
        <v>230</v>
      </c>
      <c r="C4354" s="127" t="s">
        <v>4726</v>
      </c>
      <c r="D4354" s="121" t="s">
        <v>274</v>
      </c>
      <c r="E4354" s="122">
        <v>10.81</v>
      </c>
      <c r="F4354" s="123">
        <f t="shared" si="1586"/>
        <v>13.03</v>
      </c>
      <c r="G4354" s="206"/>
      <c r="H4354" s="183"/>
      <c r="I4354" s="182">
        <f t="shared" si="1587"/>
        <v>0</v>
      </c>
      <c r="J4354" s="182">
        <f t="shared" si="1588"/>
        <v>0</v>
      </c>
      <c r="K4354" s="179"/>
      <c r="L4354" s="183">
        <f t="shared" si="1589"/>
        <v>0</v>
      </c>
      <c r="M4354" s="183">
        <f t="shared" si="1589"/>
        <v>0</v>
      </c>
      <c r="N4354" s="184">
        <f t="shared" si="1590"/>
        <v>0</v>
      </c>
      <c r="O4354" s="184">
        <f t="shared" si="1591"/>
        <v>0</v>
      </c>
      <c r="P4354" s="181"/>
      <c r="Q4354" s="198"/>
      <c r="R4354" s="197" t="str">
        <f t="shared" si="1592"/>
        <v/>
      </c>
      <c r="S4354" s="197" t="str">
        <f t="shared" si="1593"/>
        <v/>
      </c>
    </row>
    <row r="4355" spans="1:19" ht="25.5" hidden="1">
      <c r="A4355" s="200">
        <v>89647</v>
      </c>
      <c r="B4355" s="205" t="s">
        <v>230</v>
      </c>
      <c r="C4355" s="127" t="s">
        <v>4727</v>
      </c>
      <c r="D4355" s="121" t="s">
        <v>274</v>
      </c>
      <c r="E4355" s="122">
        <v>14.05</v>
      </c>
      <c r="F4355" s="123">
        <f t="shared" si="1586"/>
        <v>16.940000000000001</v>
      </c>
      <c r="G4355" s="206"/>
      <c r="H4355" s="183"/>
      <c r="I4355" s="182">
        <f t="shared" si="1587"/>
        <v>0</v>
      </c>
      <c r="J4355" s="182">
        <f t="shared" si="1588"/>
        <v>0</v>
      </c>
      <c r="K4355" s="179"/>
      <c r="L4355" s="183">
        <f t="shared" si="1589"/>
        <v>0</v>
      </c>
      <c r="M4355" s="183">
        <f t="shared" si="1589"/>
        <v>0</v>
      </c>
      <c r="N4355" s="184">
        <f t="shared" si="1590"/>
        <v>0</v>
      </c>
      <c r="O4355" s="184">
        <f t="shared" si="1591"/>
        <v>0</v>
      </c>
      <c r="P4355" s="181"/>
      <c r="Q4355" s="198"/>
      <c r="R4355" s="197" t="str">
        <f t="shared" si="1592"/>
        <v/>
      </c>
      <c r="S4355" s="197" t="str">
        <f t="shared" si="1593"/>
        <v/>
      </c>
    </row>
    <row r="4356" spans="1:19" ht="25.5" hidden="1">
      <c r="A4356" s="200">
        <v>89650</v>
      </c>
      <c r="B4356" s="205" t="s">
        <v>230</v>
      </c>
      <c r="C4356" s="127" t="s">
        <v>4728</v>
      </c>
      <c r="D4356" s="121" t="s">
        <v>274</v>
      </c>
      <c r="E4356" s="122">
        <v>20.47</v>
      </c>
      <c r="F4356" s="123">
        <f t="shared" si="1586"/>
        <v>24.68</v>
      </c>
      <c r="G4356" s="206"/>
      <c r="H4356" s="183"/>
      <c r="I4356" s="182">
        <f t="shared" si="1587"/>
        <v>0</v>
      </c>
      <c r="J4356" s="182">
        <f t="shared" si="1588"/>
        <v>0</v>
      </c>
      <c r="K4356" s="179"/>
      <c r="L4356" s="183">
        <f t="shared" si="1589"/>
        <v>0</v>
      </c>
      <c r="M4356" s="183">
        <f t="shared" si="1589"/>
        <v>0</v>
      </c>
      <c r="N4356" s="184">
        <f t="shared" si="1590"/>
        <v>0</v>
      </c>
      <c r="O4356" s="184">
        <f t="shared" si="1591"/>
        <v>0</v>
      </c>
      <c r="P4356" s="181"/>
      <c r="Q4356" s="198"/>
      <c r="R4356" s="197" t="str">
        <f t="shared" si="1592"/>
        <v/>
      </c>
      <c r="S4356" s="197" t="str">
        <f t="shared" si="1593"/>
        <v/>
      </c>
    </row>
    <row r="4357" spans="1:19" ht="25.5" hidden="1">
      <c r="A4357" s="200">
        <v>89720</v>
      </c>
      <c r="B4357" s="205" t="s">
        <v>230</v>
      </c>
      <c r="C4357" s="127" t="s">
        <v>4729</v>
      </c>
      <c r="D4357" s="121" t="s">
        <v>274</v>
      </c>
      <c r="E4357" s="122">
        <v>8.6199999999999992</v>
      </c>
      <c r="F4357" s="123">
        <f t="shared" si="1586"/>
        <v>10.39</v>
      </c>
      <c r="G4357" s="206"/>
      <c r="H4357" s="183"/>
      <c r="I4357" s="182">
        <f t="shared" si="1587"/>
        <v>0</v>
      </c>
      <c r="J4357" s="182">
        <f t="shared" si="1588"/>
        <v>0</v>
      </c>
      <c r="K4357" s="179"/>
      <c r="L4357" s="183">
        <f t="shared" si="1589"/>
        <v>0</v>
      </c>
      <c r="M4357" s="183">
        <f t="shared" si="1589"/>
        <v>0</v>
      </c>
      <c r="N4357" s="184">
        <f t="shared" si="1590"/>
        <v>0</v>
      </c>
      <c r="O4357" s="184">
        <f t="shared" si="1591"/>
        <v>0</v>
      </c>
      <c r="P4357" s="181"/>
      <c r="Q4357" s="198"/>
      <c r="R4357" s="197" t="str">
        <f t="shared" si="1592"/>
        <v/>
      </c>
      <c r="S4357" s="197" t="str">
        <f t="shared" si="1593"/>
        <v/>
      </c>
    </row>
    <row r="4358" spans="1:19" ht="25.5" hidden="1">
      <c r="A4358" s="200">
        <v>89725</v>
      </c>
      <c r="B4358" s="205" t="s">
        <v>230</v>
      </c>
      <c r="C4358" s="127" t="s">
        <v>4730</v>
      </c>
      <c r="D4358" s="121" t="s">
        <v>274</v>
      </c>
      <c r="E4358" s="122">
        <v>11.52</v>
      </c>
      <c r="F4358" s="123">
        <f t="shared" si="1586"/>
        <v>13.89</v>
      </c>
      <c r="G4358" s="206"/>
      <c r="H4358" s="183"/>
      <c r="I4358" s="182">
        <f t="shared" si="1587"/>
        <v>0</v>
      </c>
      <c r="J4358" s="182">
        <f t="shared" si="1588"/>
        <v>0</v>
      </c>
      <c r="K4358" s="179"/>
      <c r="L4358" s="183">
        <f t="shared" si="1589"/>
        <v>0</v>
      </c>
      <c r="M4358" s="183">
        <f t="shared" si="1589"/>
        <v>0</v>
      </c>
      <c r="N4358" s="184">
        <f t="shared" si="1590"/>
        <v>0</v>
      </c>
      <c r="O4358" s="184">
        <f t="shared" si="1591"/>
        <v>0</v>
      </c>
      <c r="P4358" s="181"/>
      <c r="Q4358" s="198"/>
      <c r="R4358" s="197" t="str">
        <f t="shared" si="1592"/>
        <v/>
      </c>
      <c r="S4358" s="197" t="str">
        <f t="shared" si="1593"/>
        <v/>
      </c>
    </row>
    <row r="4359" spans="1:19" ht="25.5" hidden="1">
      <c r="A4359" s="200">
        <v>89734</v>
      </c>
      <c r="B4359" s="205" t="s">
        <v>230</v>
      </c>
      <c r="C4359" s="127" t="s">
        <v>4731</v>
      </c>
      <c r="D4359" s="121" t="s">
        <v>274</v>
      </c>
      <c r="E4359" s="122">
        <v>17.47</v>
      </c>
      <c r="F4359" s="123">
        <f t="shared" si="1586"/>
        <v>21.06</v>
      </c>
      <c r="G4359" s="206"/>
      <c r="H4359" s="183"/>
      <c r="I4359" s="182">
        <f t="shared" si="1587"/>
        <v>0</v>
      </c>
      <c r="J4359" s="182">
        <f t="shared" si="1588"/>
        <v>0</v>
      </c>
      <c r="K4359" s="179"/>
      <c r="L4359" s="183">
        <f t="shared" si="1589"/>
        <v>0</v>
      </c>
      <c r="M4359" s="183">
        <f t="shared" si="1589"/>
        <v>0</v>
      </c>
      <c r="N4359" s="184">
        <f t="shared" si="1590"/>
        <v>0</v>
      </c>
      <c r="O4359" s="184">
        <f t="shared" si="1591"/>
        <v>0</v>
      </c>
      <c r="P4359" s="181"/>
      <c r="Q4359" s="198"/>
      <c r="R4359" s="197" t="str">
        <f t="shared" si="1592"/>
        <v/>
      </c>
      <c r="S4359" s="197" t="str">
        <f t="shared" si="1593"/>
        <v/>
      </c>
    </row>
    <row r="4360" spans="1:19" ht="25.5" hidden="1">
      <c r="A4360" s="200">
        <v>89780</v>
      </c>
      <c r="B4360" s="205" t="s">
        <v>230</v>
      </c>
      <c r="C4360" s="127" t="s">
        <v>4732</v>
      </c>
      <c r="D4360" s="121" t="s">
        <v>274</v>
      </c>
      <c r="E4360" s="122">
        <v>16.100000000000001</v>
      </c>
      <c r="F4360" s="123">
        <f t="shared" si="1586"/>
        <v>19.41</v>
      </c>
      <c r="G4360" s="206"/>
      <c r="H4360" s="183"/>
      <c r="I4360" s="182">
        <f t="shared" si="1587"/>
        <v>0</v>
      </c>
      <c r="J4360" s="182">
        <f t="shared" si="1588"/>
        <v>0</v>
      </c>
      <c r="K4360" s="179"/>
      <c r="L4360" s="183">
        <f t="shared" si="1589"/>
        <v>0</v>
      </c>
      <c r="M4360" s="183">
        <f t="shared" si="1589"/>
        <v>0</v>
      </c>
      <c r="N4360" s="184">
        <f t="shared" si="1590"/>
        <v>0</v>
      </c>
      <c r="O4360" s="184">
        <f t="shared" si="1591"/>
        <v>0</v>
      </c>
      <c r="P4360" s="181"/>
      <c r="Q4360" s="198"/>
      <c r="R4360" s="197" t="str">
        <f t="shared" si="1592"/>
        <v/>
      </c>
      <c r="S4360" s="197" t="str">
        <f t="shared" si="1593"/>
        <v/>
      </c>
    </row>
    <row r="4361" spans="1:19" ht="25.5" hidden="1">
      <c r="A4361" s="200">
        <v>89787</v>
      </c>
      <c r="B4361" s="205" t="s">
        <v>230</v>
      </c>
      <c r="C4361" s="127" t="s">
        <v>4733</v>
      </c>
      <c r="D4361" s="121" t="s">
        <v>274</v>
      </c>
      <c r="E4361" s="122">
        <v>23.63</v>
      </c>
      <c r="F4361" s="123">
        <f t="shared" si="1586"/>
        <v>28.49</v>
      </c>
      <c r="G4361" s="206"/>
      <c r="H4361" s="183"/>
      <c r="I4361" s="182">
        <f t="shared" si="1587"/>
        <v>0</v>
      </c>
      <c r="J4361" s="182">
        <f t="shared" si="1588"/>
        <v>0</v>
      </c>
      <c r="K4361" s="179"/>
      <c r="L4361" s="183">
        <f t="shared" si="1589"/>
        <v>0</v>
      </c>
      <c r="M4361" s="183">
        <f t="shared" si="1589"/>
        <v>0</v>
      </c>
      <c r="N4361" s="184">
        <f t="shared" si="1590"/>
        <v>0</v>
      </c>
      <c r="O4361" s="184">
        <f t="shared" si="1591"/>
        <v>0</v>
      </c>
      <c r="P4361" s="181"/>
      <c r="Q4361" s="198"/>
      <c r="R4361" s="197" t="str">
        <f t="shared" si="1592"/>
        <v/>
      </c>
      <c r="S4361" s="197" t="str">
        <f t="shared" si="1593"/>
        <v/>
      </c>
    </row>
    <row r="4362" spans="1:19" ht="25.5" hidden="1">
      <c r="A4362" s="200">
        <v>89789</v>
      </c>
      <c r="B4362" s="205" t="s">
        <v>230</v>
      </c>
      <c r="C4362" s="127" t="s">
        <v>4734</v>
      </c>
      <c r="D4362" s="121" t="s">
        <v>274</v>
      </c>
      <c r="E4362" s="122">
        <v>45.92</v>
      </c>
      <c r="F4362" s="123">
        <f t="shared" si="1586"/>
        <v>55.36</v>
      </c>
      <c r="G4362" s="206"/>
      <c r="H4362" s="183"/>
      <c r="I4362" s="182">
        <f t="shared" si="1587"/>
        <v>0</v>
      </c>
      <c r="J4362" s="182">
        <f t="shared" si="1588"/>
        <v>0</v>
      </c>
      <c r="K4362" s="179"/>
      <c r="L4362" s="183">
        <f t="shared" si="1589"/>
        <v>0</v>
      </c>
      <c r="M4362" s="183">
        <f t="shared" si="1589"/>
        <v>0</v>
      </c>
      <c r="N4362" s="184">
        <f t="shared" si="1590"/>
        <v>0</v>
      </c>
      <c r="O4362" s="184">
        <f t="shared" si="1591"/>
        <v>0</v>
      </c>
      <c r="P4362" s="181"/>
      <c r="Q4362" s="198"/>
      <c r="R4362" s="197" t="str">
        <f t="shared" si="1592"/>
        <v/>
      </c>
      <c r="S4362" s="197" t="str">
        <f t="shared" si="1593"/>
        <v/>
      </c>
    </row>
    <row r="4363" spans="1:19" ht="25.5" hidden="1">
      <c r="A4363" s="200">
        <v>89791</v>
      </c>
      <c r="B4363" s="205" t="s">
        <v>230</v>
      </c>
      <c r="C4363" s="127" t="s">
        <v>4735</v>
      </c>
      <c r="D4363" s="121" t="s">
        <v>274</v>
      </c>
      <c r="E4363" s="122">
        <v>112.56</v>
      </c>
      <c r="F4363" s="123">
        <f t="shared" si="1586"/>
        <v>135.69999999999999</v>
      </c>
      <c r="G4363" s="206"/>
      <c r="H4363" s="183"/>
      <c r="I4363" s="182">
        <f t="shared" si="1587"/>
        <v>0</v>
      </c>
      <c r="J4363" s="182">
        <f t="shared" si="1588"/>
        <v>0</v>
      </c>
      <c r="K4363" s="179"/>
      <c r="L4363" s="183">
        <f t="shared" si="1589"/>
        <v>0</v>
      </c>
      <c r="M4363" s="183">
        <f t="shared" si="1589"/>
        <v>0</v>
      </c>
      <c r="N4363" s="184">
        <f t="shared" si="1590"/>
        <v>0</v>
      </c>
      <c r="O4363" s="184">
        <f t="shared" si="1591"/>
        <v>0</v>
      </c>
      <c r="P4363" s="181"/>
      <c r="Q4363" s="198"/>
      <c r="R4363" s="197" t="str">
        <f t="shared" si="1592"/>
        <v/>
      </c>
      <c r="S4363" s="197" t="str">
        <f t="shared" si="1593"/>
        <v/>
      </c>
    </row>
    <row r="4364" spans="1:19" ht="25.5" hidden="1">
      <c r="A4364" s="200">
        <v>89793</v>
      </c>
      <c r="B4364" s="205" t="s">
        <v>230</v>
      </c>
      <c r="C4364" s="127" t="s">
        <v>4736</v>
      </c>
      <c r="D4364" s="121" t="s">
        <v>274</v>
      </c>
      <c r="E4364" s="122">
        <v>132.94</v>
      </c>
      <c r="F4364" s="123">
        <f t="shared" si="1586"/>
        <v>160.27000000000001</v>
      </c>
      <c r="G4364" s="206"/>
      <c r="H4364" s="183"/>
      <c r="I4364" s="182">
        <f t="shared" si="1587"/>
        <v>0</v>
      </c>
      <c r="J4364" s="182">
        <f t="shared" si="1588"/>
        <v>0</v>
      </c>
      <c r="K4364" s="179"/>
      <c r="L4364" s="183">
        <f t="shared" si="1589"/>
        <v>0</v>
      </c>
      <c r="M4364" s="183">
        <f t="shared" si="1589"/>
        <v>0</v>
      </c>
      <c r="N4364" s="184">
        <f t="shared" si="1590"/>
        <v>0</v>
      </c>
      <c r="O4364" s="184">
        <f t="shared" si="1591"/>
        <v>0</v>
      </c>
      <c r="P4364" s="181"/>
      <c r="Q4364" s="198"/>
      <c r="R4364" s="197" t="str">
        <f t="shared" si="1592"/>
        <v/>
      </c>
      <c r="S4364" s="197" t="str">
        <f t="shared" si="1593"/>
        <v/>
      </c>
    </row>
    <row r="4365" spans="1:19" ht="25.5" hidden="1">
      <c r="A4365" s="200">
        <v>89645</v>
      </c>
      <c r="B4365" s="205" t="s">
        <v>230</v>
      </c>
      <c r="C4365" s="127" t="s">
        <v>4737</v>
      </c>
      <c r="D4365" s="121" t="s">
        <v>274</v>
      </c>
      <c r="E4365" s="122">
        <v>17.89</v>
      </c>
      <c r="F4365" s="123">
        <f t="shared" si="1586"/>
        <v>21.57</v>
      </c>
      <c r="G4365" s="206"/>
      <c r="H4365" s="183"/>
      <c r="I4365" s="182">
        <f t="shared" si="1587"/>
        <v>0</v>
      </c>
      <c r="J4365" s="182">
        <f t="shared" si="1588"/>
        <v>0</v>
      </c>
      <c r="K4365" s="179"/>
      <c r="L4365" s="183">
        <f t="shared" si="1589"/>
        <v>0</v>
      </c>
      <c r="M4365" s="183">
        <f t="shared" si="1589"/>
        <v>0</v>
      </c>
      <c r="N4365" s="184">
        <f t="shared" si="1590"/>
        <v>0</v>
      </c>
      <c r="O4365" s="184">
        <f t="shared" si="1591"/>
        <v>0</v>
      </c>
      <c r="P4365" s="181"/>
      <c r="Q4365" s="198"/>
      <c r="R4365" s="197" t="str">
        <f t="shared" si="1592"/>
        <v/>
      </c>
      <c r="S4365" s="197" t="str">
        <f t="shared" si="1593"/>
        <v/>
      </c>
    </row>
    <row r="4366" spans="1:19" ht="25.5" hidden="1">
      <c r="A4366" s="200">
        <v>89639</v>
      </c>
      <c r="B4366" s="205" t="s">
        <v>230</v>
      </c>
      <c r="C4366" s="127" t="s">
        <v>4738</v>
      </c>
      <c r="D4366" s="121" t="s">
        <v>274</v>
      </c>
      <c r="E4366" s="122">
        <v>7.82</v>
      </c>
      <c r="F4366" s="123">
        <f t="shared" si="1586"/>
        <v>9.43</v>
      </c>
      <c r="G4366" s="206"/>
      <c r="H4366" s="183"/>
      <c r="I4366" s="182">
        <f t="shared" si="1587"/>
        <v>0</v>
      </c>
      <c r="J4366" s="182">
        <f t="shared" si="1588"/>
        <v>0</v>
      </c>
      <c r="K4366" s="179"/>
      <c r="L4366" s="183">
        <f t="shared" si="1589"/>
        <v>0</v>
      </c>
      <c r="M4366" s="183">
        <f t="shared" si="1589"/>
        <v>0</v>
      </c>
      <c r="N4366" s="184">
        <f t="shared" si="1590"/>
        <v>0</v>
      </c>
      <c r="O4366" s="184">
        <f t="shared" si="1591"/>
        <v>0</v>
      </c>
      <c r="P4366" s="181"/>
      <c r="Q4366" s="198"/>
      <c r="R4366" s="197" t="str">
        <f t="shared" si="1592"/>
        <v/>
      </c>
      <c r="S4366" s="197" t="str">
        <f t="shared" si="1593"/>
        <v/>
      </c>
    </row>
    <row r="4367" spans="1:19" ht="25.5" hidden="1">
      <c r="A4367" s="200">
        <v>89643</v>
      </c>
      <c r="B4367" s="205" t="s">
        <v>230</v>
      </c>
      <c r="C4367" s="127" t="s">
        <v>4739</v>
      </c>
      <c r="D4367" s="121" t="s">
        <v>274</v>
      </c>
      <c r="E4367" s="122">
        <v>11.2</v>
      </c>
      <c r="F4367" s="123">
        <f t="shared" si="1586"/>
        <v>13.5</v>
      </c>
      <c r="G4367" s="206"/>
      <c r="H4367" s="183"/>
      <c r="I4367" s="182">
        <f t="shared" si="1587"/>
        <v>0</v>
      </c>
      <c r="J4367" s="182">
        <f t="shared" si="1588"/>
        <v>0</v>
      </c>
      <c r="K4367" s="179"/>
      <c r="L4367" s="183">
        <f t="shared" si="1589"/>
        <v>0</v>
      </c>
      <c r="M4367" s="183">
        <f t="shared" si="1589"/>
        <v>0</v>
      </c>
      <c r="N4367" s="184">
        <f t="shared" si="1590"/>
        <v>0</v>
      </c>
      <c r="O4367" s="184">
        <f t="shared" si="1591"/>
        <v>0</v>
      </c>
      <c r="P4367" s="181"/>
      <c r="Q4367" s="198"/>
      <c r="R4367" s="197" t="str">
        <f t="shared" si="1592"/>
        <v/>
      </c>
      <c r="S4367" s="197" t="str">
        <f t="shared" si="1593"/>
        <v/>
      </c>
    </row>
    <row r="4368" spans="1:19" ht="25.5" hidden="1">
      <c r="A4368" s="200">
        <v>89648</v>
      </c>
      <c r="B4368" s="205" t="s">
        <v>230</v>
      </c>
      <c r="C4368" s="127" t="s">
        <v>4740</v>
      </c>
      <c r="D4368" s="121" t="s">
        <v>274</v>
      </c>
      <c r="E4368" s="122">
        <v>15.29</v>
      </c>
      <c r="F4368" s="123">
        <f t="shared" si="1586"/>
        <v>18.43</v>
      </c>
      <c r="G4368" s="206"/>
      <c r="H4368" s="183"/>
      <c r="I4368" s="182">
        <f t="shared" si="1587"/>
        <v>0</v>
      </c>
      <c r="J4368" s="182">
        <f t="shared" si="1588"/>
        <v>0</v>
      </c>
      <c r="K4368" s="179"/>
      <c r="L4368" s="183">
        <f t="shared" si="1589"/>
        <v>0</v>
      </c>
      <c r="M4368" s="183">
        <f t="shared" si="1589"/>
        <v>0</v>
      </c>
      <c r="N4368" s="184">
        <f t="shared" si="1590"/>
        <v>0</v>
      </c>
      <c r="O4368" s="184">
        <f t="shared" si="1591"/>
        <v>0</v>
      </c>
      <c r="P4368" s="181"/>
      <c r="Q4368" s="198"/>
      <c r="R4368" s="197" t="str">
        <f t="shared" si="1592"/>
        <v/>
      </c>
      <c r="S4368" s="197" t="str">
        <f t="shared" si="1593"/>
        <v/>
      </c>
    </row>
    <row r="4369" spans="1:19" ht="25.5" hidden="1">
      <c r="A4369" s="200">
        <v>89721</v>
      </c>
      <c r="B4369" s="205" t="s">
        <v>230</v>
      </c>
      <c r="C4369" s="127" t="s">
        <v>4741</v>
      </c>
      <c r="D4369" s="121" t="s">
        <v>274</v>
      </c>
      <c r="E4369" s="122">
        <v>9.01</v>
      </c>
      <c r="F4369" s="123">
        <f t="shared" si="1586"/>
        <v>10.86</v>
      </c>
      <c r="G4369" s="206"/>
      <c r="H4369" s="183"/>
      <c r="I4369" s="182">
        <f t="shared" si="1587"/>
        <v>0</v>
      </c>
      <c r="J4369" s="182">
        <f t="shared" si="1588"/>
        <v>0</v>
      </c>
      <c r="K4369" s="179"/>
      <c r="L4369" s="183">
        <f t="shared" si="1589"/>
        <v>0</v>
      </c>
      <c r="M4369" s="183">
        <f t="shared" si="1589"/>
        <v>0</v>
      </c>
      <c r="N4369" s="184">
        <f t="shared" si="1590"/>
        <v>0</v>
      </c>
      <c r="O4369" s="184">
        <f t="shared" si="1591"/>
        <v>0</v>
      </c>
      <c r="P4369" s="181"/>
      <c r="Q4369" s="198"/>
      <c r="R4369" s="197" t="str">
        <f t="shared" si="1592"/>
        <v/>
      </c>
      <c r="S4369" s="197" t="str">
        <f t="shared" si="1593"/>
        <v/>
      </c>
    </row>
    <row r="4370" spans="1:19" ht="25.5" hidden="1">
      <c r="A4370" s="200">
        <v>89727</v>
      </c>
      <c r="B4370" s="205" t="s">
        <v>230</v>
      </c>
      <c r="C4370" s="127" t="s">
        <v>4742</v>
      </c>
      <c r="D4370" s="121" t="s">
        <v>274</v>
      </c>
      <c r="E4370" s="122">
        <v>12.76</v>
      </c>
      <c r="F4370" s="123">
        <f t="shared" si="1586"/>
        <v>15.38</v>
      </c>
      <c r="G4370" s="206"/>
      <c r="H4370" s="183"/>
      <c r="I4370" s="182">
        <f t="shared" si="1587"/>
        <v>0</v>
      </c>
      <c r="J4370" s="182">
        <f t="shared" si="1588"/>
        <v>0</v>
      </c>
      <c r="K4370" s="179"/>
      <c r="L4370" s="183">
        <f t="shared" si="1589"/>
        <v>0</v>
      </c>
      <c r="M4370" s="183">
        <f t="shared" si="1589"/>
        <v>0</v>
      </c>
      <c r="N4370" s="184">
        <f t="shared" si="1590"/>
        <v>0</v>
      </c>
      <c r="O4370" s="184">
        <f t="shared" si="1591"/>
        <v>0</v>
      </c>
      <c r="P4370" s="181"/>
      <c r="Q4370" s="198"/>
      <c r="R4370" s="197" t="str">
        <f t="shared" si="1592"/>
        <v/>
      </c>
      <c r="S4370" s="197" t="str">
        <f t="shared" si="1593"/>
        <v/>
      </c>
    </row>
    <row r="4371" spans="1:19" ht="38.25" hidden="1">
      <c r="A4371" s="200">
        <v>94741</v>
      </c>
      <c r="B4371" s="205" t="s">
        <v>230</v>
      </c>
      <c r="C4371" s="127" t="s">
        <v>4743</v>
      </c>
      <c r="D4371" s="121" t="s">
        <v>274</v>
      </c>
      <c r="E4371" s="122">
        <v>9.33</v>
      </c>
      <c r="F4371" s="123">
        <f t="shared" si="1586"/>
        <v>11.25</v>
      </c>
      <c r="G4371" s="206"/>
      <c r="H4371" s="183"/>
      <c r="I4371" s="182">
        <f t="shared" si="1587"/>
        <v>0</v>
      </c>
      <c r="J4371" s="182">
        <f t="shared" si="1588"/>
        <v>0</v>
      </c>
      <c r="K4371" s="179"/>
      <c r="L4371" s="183">
        <f t="shared" si="1589"/>
        <v>0</v>
      </c>
      <c r="M4371" s="183">
        <f t="shared" si="1589"/>
        <v>0</v>
      </c>
      <c r="N4371" s="184">
        <f t="shared" si="1590"/>
        <v>0</v>
      </c>
      <c r="O4371" s="184">
        <f t="shared" si="1591"/>
        <v>0</v>
      </c>
      <c r="P4371" s="181"/>
      <c r="Q4371" s="198"/>
      <c r="R4371" s="197" t="str">
        <f t="shared" si="1592"/>
        <v/>
      </c>
      <c r="S4371" s="197" t="str">
        <f t="shared" si="1593"/>
        <v/>
      </c>
    </row>
    <row r="4372" spans="1:19" ht="38.25" hidden="1">
      <c r="A4372" s="200">
        <v>94743</v>
      </c>
      <c r="B4372" s="205" t="s">
        <v>230</v>
      </c>
      <c r="C4372" s="127" t="s">
        <v>4744</v>
      </c>
      <c r="D4372" s="121" t="s">
        <v>274</v>
      </c>
      <c r="E4372" s="122">
        <v>12.04</v>
      </c>
      <c r="F4372" s="123">
        <f t="shared" si="1586"/>
        <v>14.52</v>
      </c>
      <c r="G4372" s="206"/>
      <c r="H4372" s="183"/>
      <c r="I4372" s="182">
        <f t="shared" si="1587"/>
        <v>0</v>
      </c>
      <c r="J4372" s="182">
        <f t="shared" si="1588"/>
        <v>0</v>
      </c>
      <c r="K4372" s="179"/>
      <c r="L4372" s="183">
        <f t="shared" si="1589"/>
        <v>0</v>
      </c>
      <c r="M4372" s="183">
        <f t="shared" si="1589"/>
        <v>0</v>
      </c>
      <c r="N4372" s="184">
        <f t="shared" si="1590"/>
        <v>0</v>
      </c>
      <c r="O4372" s="184">
        <f t="shared" si="1591"/>
        <v>0</v>
      </c>
      <c r="P4372" s="181"/>
      <c r="Q4372" s="198"/>
      <c r="R4372" s="197" t="str">
        <f t="shared" si="1592"/>
        <v/>
      </c>
      <c r="S4372" s="197" t="str">
        <f t="shared" si="1593"/>
        <v/>
      </c>
    </row>
    <row r="4373" spans="1:19" ht="25.5" hidden="1">
      <c r="A4373" s="200">
        <v>89657</v>
      </c>
      <c r="B4373" s="205" t="s">
        <v>230</v>
      </c>
      <c r="C4373" s="127" t="s">
        <v>4745</v>
      </c>
      <c r="D4373" s="121" t="s">
        <v>274</v>
      </c>
      <c r="E4373" s="122">
        <v>8.0299999999999994</v>
      </c>
      <c r="F4373" s="123">
        <f t="shared" si="1586"/>
        <v>9.68</v>
      </c>
      <c r="G4373" s="206"/>
      <c r="H4373" s="183"/>
      <c r="I4373" s="182">
        <f t="shared" si="1587"/>
        <v>0</v>
      </c>
      <c r="J4373" s="182">
        <f t="shared" si="1588"/>
        <v>0</v>
      </c>
      <c r="K4373" s="179"/>
      <c r="L4373" s="183">
        <f t="shared" si="1589"/>
        <v>0</v>
      </c>
      <c r="M4373" s="183">
        <f t="shared" si="1589"/>
        <v>0</v>
      </c>
      <c r="N4373" s="184">
        <f t="shared" si="1590"/>
        <v>0</v>
      </c>
      <c r="O4373" s="184">
        <f t="shared" si="1591"/>
        <v>0</v>
      </c>
      <c r="P4373" s="181"/>
      <c r="Q4373" s="198"/>
      <c r="R4373" s="197" t="str">
        <f t="shared" si="1592"/>
        <v/>
      </c>
      <c r="S4373" s="197" t="str">
        <f t="shared" si="1593"/>
        <v/>
      </c>
    </row>
    <row r="4374" spans="1:19" ht="25.5" hidden="1">
      <c r="A4374" s="200">
        <v>89664</v>
      </c>
      <c r="B4374" s="205" t="s">
        <v>230</v>
      </c>
      <c r="C4374" s="127" t="s">
        <v>4746</v>
      </c>
      <c r="D4374" s="121" t="s">
        <v>274</v>
      </c>
      <c r="E4374" s="122">
        <v>10.61</v>
      </c>
      <c r="F4374" s="123">
        <f t="shared" si="1586"/>
        <v>12.79</v>
      </c>
      <c r="G4374" s="206"/>
      <c r="H4374" s="183"/>
      <c r="I4374" s="182">
        <f t="shared" si="1587"/>
        <v>0</v>
      </c>
      <c r="J4374" s="182">
        <f t="shared" si="1588"/>
        <v>0</v>
      </c>
      <c r="K4374" s="179"/>
      <c r="L4374" s="183">
        <f t="shared" si="1589"/>
        <v>0</v>
      </c>
      <c r="M4374" s="183">
        <f t="shared" si="1589"/>
        <v>0</v>
      </c>
      <c r="N4374" s="184">
        <f t="shared" si="1590"/>
        <v>0</v>
      </c>
      <c r="O4374" s="184">
        <f t="shared" si="1591"/>
        <v>0</v>
      </c>
      <c r="P4374" s="181"/>
      <c r="Q4374" s="198"/>
      <c r="R4374" s="197" t="str">
        <f t="shared" si="1592"/>
        <v/>
      </c>
      <c r="S4374" s="197" t="str">
        <f t="shared" si="1593"/>
        <v/>
      </c>
    </row>
    <row r="4375" spans="1:19" ht="25.5" hidden="1">
      <c r="A4375" s="200">
        <v>89749</v>
      </c>
      <c r="B4375" s="205" t="s">
        <v>230</v>
      </c>
      <c r="C4375" s="127" t="s">
        <v>4747</v>
      </c>
      <c r="D4375" s="121" t="s">
        <v>274</v>
      </c>
      <c r="E4375" s="122">
        <v>9.17</v>
      </c>
      <c r="F4375" s="123">
        <f t="shared" si="1586"/>
        <v>11.06</v>
      </c>
      <c r="G4375" s="206"/>
      <c r="H4375" s="183"/>
      <c r="I4375" s="182">
        <f t="shared" si="1587"/>
        <v>0</v>
      </c>
      <c r="J4375" s="182">
        <f t="shared" si="1588"/>
        <v>0</v>
      </c>
      <c r="K4375" s="179"/>
      <c r="L4375" s="183">
        <f t="shared" si="1589"/>
        <v>0</v>
      </c>
      <c r="M4375" s="183">
        <f t="shared" si="1589"/>
        <v>0</v>
      </c>
      <c r="N4375" s="184">
        <f t="shared" si="1590"/>
        <v>0</v>
      </c>
      <c r="O4375" s="184">
        <f t="shared" si="1591"/>
        <v>0</v>
      </c>
      <c r="P4375" s="181"/>
      <c r="Q4375" s="198"/>
      <c r="R4375" s="197" t="str">
        <f t="shared" si="1592"/>
        <v/>
      </c>
      <c r="S4375" s="197" t="str">
        <f t="shared" si="1593"/>
        <v/>
      </c>
    </row>
    <row r="4376" spans="1:19" ht="25.5" hidden="1">
      <c r="A4376" s="200">
        <v>89653</v>
      </c>
      <c r="B4376" s="205" t="s">
        <v>230</v>
      </c>
      <c r="C4376" s="127" t="s">
        <v>4748</v>
      </c>
      <c r="D4376" s="121" t="s">
        <v>274</v>
      </c>
      <c r="E4376" s="122">
        <v>11.57</v>
      </c>
      <c r="F4376" s="123">
        <f t="shared" si="1586"/>
        <v>13.95</v>
      </c>
      <c r="G4376" s="206"/>
      <c r="H4376" s="183"/>
      <c r="I4376" s="182">
        <f t="shared" si="1587"/>
        <v>0</v>
      </c>
      <c r="J4376" s="182">
        <f t="shared" si="1588"/>
        <v>0</v>
      </c>
      <c r="K4376" s="179"/>
      <c r="L4376" s="183">
        <f t="shared" si="1589"/>
        <v>0</v>
      </c>
      <c r="M4376" s="183">
        <f t="shared" si="1589"/>
        <v>0</v>
      </c>
      <c r="N4376" s="184">
        <f t="shared" si="1590"/>
        <v>0</v>
      </c>
      <c r="O4376" s="184">
        <f t="shared" si="1591"/>
        <v>0</v>
      </c>
      <c r="P4376" s="181"/>
      <c r="Q4376" s="198"/>
      <c r="R4376" s="197" t="str">
        <f t="shared" si="1592"/>
        <v/>
      </c>
      <c r="S4376" s="197" t="str">
        <f t="shared" si="1593"/>
        <v/>
      </c>
    </row>
    <row r="4377" spans="1:19" ht="25.5" hidden="1">
      <c r="A4377" s="200">
        <v>89660</v>
      </c>
      <c r="B4377" s="205" t="s">
        <v>230</v>
      </c>
      <c r="C4377" s="127" t="s">
        <v>4749</v>
      </c>
      <c r="D4377" s="121" t="s">
        <v>274</v>
      </c>
      <c r="E4377" s="122">
        <v>6.18</v>
      </c>
      <c r="F4377" s="123">
        <f t="shared" si="1586"/>
        <v>7.45</v>
      </c>
      <c r="G4377" s="206"/>
      <c r="H4377" s="183"/>
      <c r="I4377" s="182">
        <f t="shared" si="1587"/>
        <v>0</v>
      </c>
      <c r="J4377" s="182">
        <f t="shared" si="1588"/>
        <v>0</v>
      </c>
      <c r="K4377" s="179"/>
      <c r="L4377" s="183">
        <f t="shared" si="1589"/>
        <v>0</v>
      </c>
      <c r="M4377" s="183">
        <f t="shared" si="1589"/>
        <v>0</v>
      </c>
      <c r="N4377" s="184">
        <f t="shared" si="1590"/>
        <v>0</v>
      </c>
      <c r="O4377" s="184">
        <f t="shared" si="1591"/>
        <v>0</v>
      </c>
      <c r="P4377" s="181"/>
      <c r="Q4377" s="198"/>
      <c r="R4377" s="197" t="str">
        <f t="shared" si="1592"/>
        <v/>
      </c>
      <c r="S4377" s="197" t="str">
        <f t="shared" si="1593"/>
        <v/>
      </c>
    </row>
    <row r="4378" spans="1:19" ht="25.5" hidden="1">
      <c r="A4378" s="200">
        <v>89651</v>
      </c>
      <c r="B4378" s="205" t="s">
        <v>230</v>
      </c>
      <c r="C4378" s="127" t="s">
        <v>4750</v>
      </c>
      <c r="D4378" s="121" t="s">
        <v>274</v>
      </c>
      <c r="E4378" s="122">
        <v>4.82</v>
      </c>
      <c r="F4378" s="123">
        <f t="shared" si="1586"/>
        <v>5.81</v>
      </c>
      <c r="G4378" s="206"/>
      <c r="H4378" s="183"/>
      <c r="I4378" s="182">
        <f t="shared" si="1587"/>
        <v>0</v>
      </c>
      <c r="J4378" s="182">
        <f t="shared" si="1588"/>
        <v>0</v>
      </c>
      <c r="K4378" s="179"/>
      <c r="L4378" s="183">
        <f t="shared" si="1589"/>
        <v>0</v>
      </c>
      <c r="M4378" s="183">
        <f t="shared" si="1589"/>
        <v>0</v>
      </c>
      <c r="N4378" s="184">
        <f t="shared" si="1590"/>
        <v>0</v>
      </c>
      <c r="O4378" s="184">
        <f t="shared" si="1591"/>
        <v>0</v>
      </c>
      <c r="P4378" s="181"/>
      <c r="Q4378" s="198"/>
      <c r="R4378" s="197" t="str">
        <f t="shared" si="1592"/>
        <v/>
      </c>
      <c r="S4378" s="197" t="str">
        <f t="shared" si="1593"/>
        <v/>
      </c>
    </row>
    <row r="4379" spans="1:19" ht="25.5" hidden="1">
      <c r="A4379" s="200">
        <v>89658</v>
      </c>
      <c r="B4379" s="205" t="s">
        <v>230</v>
      </c>
      <c r="C4379" s="127" t="s">
        <v>4751</v>
      </c>
      <c r="D4379" s="121" t="s">
        <v>274</v>
      </c>
      <c r="E4379" s="122">
        <v>6.54</v>
      </c>
      <c r="F4379" s="123">
        <f t="shared" si="1586"/>
        <v>7.88</v>
      </c>
      <c r="G4379" s="206"/>
      <c r="H4379" s="183"/>
      <c r="I4379" s="182">
        <f t="shared" si="1587"/>
        <v>0</v>
      </c>
      <c r="J4379" s="182">
        <f t="shared" si="1588"/>
        <v>0</v>
      </c>
      <c r="K4379" s="179"/>
      <c r="L4379" s="183">
        <f t="shared" si="1589"/>
        <v>0</v>
      </c>
      <c r="M4379" s="183">
        <f t="shared" si="1589"/>
        <v>0</v>
      </c>
      <c r="N4379" s="184">
        <f t="shared" si="1590"/>
        <v>0</v>
      </c>
      <c r="O4379" s="184">
        <f t="shared" si="1591"/>
        <v>0</v>
      </c>
      <c r="P4379" s="181"/>
      <c r="Q4379" s="198"/>
      <c r="R4379" s="197" t="str">
        <f t="shared" si="1592"/>
        <v/>
      </c>
      <c r="S4379" s="197" t="str">
        <f t="shared" si="1593"/>
        <v/>
      </c>
    </row>
    <row r="4380" spans="1:19" ht="25.5" hidden="1">
      <c r="A4380" s="200">
        <v>89740</v>
      </c>
      <c r="B4380" s="205" t="s">
        <v>230</v>
      </c>
      <c r="C4380" s="127" t="s">
        <v>4752</v>
      </c>
      <c r="D4380" s="121" t="s">
        <v>274</v>
      </c>
      <c r="E4380" s="122">
        <v>4.74</v>
      </c>
      <c r="F4380" s="123">
        <f t="shared" si="1586"/>
        <v>5.71</v>
      </c>
      <c r="G4380" s="206"/>
      <c r="H4380" s="183"/>
      <c r="I4380" s="182">
        <f t="shared" si="1587"/>
        <v>0</v>
      </c>
      <c r="J4380" s="182">
        <f t="shared" si="1588"/>
        <v>0</v>
      </c>
      <c r="K4380" s="179"/>
      <c r="L4380" s="183">
        <f t="shared" si="1589"/>
        <v>0</v>
      </c>
      <c r="M4380" s="183">
        <f t="shared" si="1589"/>
        <v>0</v>
      </c>
      <c r="N4380" s="184">
        <f t="shared" si="1590"/>
        <v>0</v>
      </c>
      <c r="O4380" s="184">
        <f t="shared" si="1591"/>
        <v>0</v>
      </c>
      <c r="P4380" s="181"/>
      <c r="Q4380" s="198"/>
      <c r="R4380" s="197" t="str">
        <f t="shared" si="1592"/>
        <v/>
      </c>
      <c r="S4380" s="197" t="str">
        <f t="shared" si="1593"/>
        <v/>
      </c>
    </row>
    <row r="4381" spans="1:19" ht="25.5" hidden="1">
      <c r="A4381" s="200">
        <v>89826</v>
      </c>
      <c r="B4381" s="205" t="s">
        <v>230</v>
      </c>
      <c r="C4381" s="127" t="s">
        <v>4753</v>
      </c>
      <c r="D4381" s="121" t="s">
        <v>274</v>
      </c>
      <c r="E4381" s="122">
        <v>101.82</v>
      </c>
      <c r="F4381" s="123">
        <f t="shared" si="1586"/>
        <v>122.75</v>
      </c>
      <c r="G4381" s="206"/>
      <c r="H4381" s="183"/>
      <c r="I4381" s="182">
        <f t="shared" si="1587"/>
        <v>0</v>
      </c>
      <c r="J4381" s="182">
        <f t="shared" si="1588"/>
        <v>0</v>
      </c>
      <c r="K4381" s="179"/>
      <c r="L4381" s="183">
        <f t="shared" si="1589"/>
        <v>0</v>
      </c>
      <c r="M4381" s="183">
        <f t="shared" si="1589"/>
        <v>0</v>
      </c>
      <c r="N4381" s="184">
        <f t="shared" si="1590"/>
        <v>0</v>
      </c>
      <c r="O4381" s="184">
        <f t="shared" si="1591"/>
        <v>0</v>
      </c>
      <c r="P4381" s="181"/>
      <c r="Q4381" s="198"/>
      <c r="R4381" s="197" t="str">
        <f t="shared" si="1592"/>
        <v/>
      </c>
      <c r="S4381" s="197" t="str">
        <f t="shared" si="1593"/>
        <v/>
      </c>
    </row>
    <row r="4382" spans="1:19" ht="25.5" hidden="1">
      <c r="A4382" s="200">
        <v>89836</v>
      </c>
      <c r="B4382" s="205" t="s">
        <v>230</v>
      </c>
      <c r="C4382" s="127" t="s">
        <v>4754</v>
      </c>
      <c r="D4382" s="121" t="s">
        <v>274</v>
      </c>
      <c r="E4382" s="122">
        <v>164.14</v>
      </c>
      <c r="F4382" s="123">
        <f t="shared" si="1586"/>
        <v>197.89</v>
      </c>
      <c r="G4382" s="206"/>
      <c r="H4382" s="183"/>
      <c r="I4382" s="182">
        <f t="shared" si="1587"/>
        <v>0</v>
      </c>
      <c r="J4382" s="182">
        <f t="shared" si="1588"/>
        <v>0</v>
      </c>
      <c r="K4382" s="179"/>
      <c r="L4382" s="183">
        <f t="shared" si="1589"/>
        <v>0</v>
      </c>
      <c r="M4382" s="183">
        <f t="shared" si="1589"/>
        <v>0</v>
      </c>
      <c r="N4382" s="184">
        <f t="shared" si="1590"/>
        <v>0</v>
      </c>
      <c r="O4382" s="184">
        <f t="shared" si="1591"/>
        <v>0</v>
      </c>
      <c r="P4382" s="181"/>
      <c r="Q4382" s="198"/>
      <c r="R4382" s="197" t="str">
        <f t="shared" si="1592"/>
        <v/>
      </c>
      <c r="S4382" s="197" t="str">
        <f t="shared" si="1593"/>
        <v/>
      </c>
    </row>
    <row r="4383" spans="1:19" ht="25.5" hidden="1">
      <c r="A4383" s="200">
        <v>89670</v>
      </c>
      <c r="B4383" s="205" t="s">
        <v>230</v>
      </c>
      <c r="C4383" s="127" t="s">
        <v>4755</v>
      </c>
      <c r="D4383" s="121" t="s">
        <v>274</v>
      </c>
      <c r="E4383" s="122">
        <v>9.31</v>
      </c>
      <c r="F4383" s="123">
        <f t="shared" si="1586"/>
        <v>11.22</v>
      </c>
      <c r="G4383" s="206"/>
      <c r="H4383" s="183"/>
      <c r="I4383" s="182">
        <f t="shared" si="1587"/>
        <v>0</v>
      </c>
      <c r="J4383" s="182">
        <f t="shared" si="1588"/>
        <v>0</v>
      </c>
      <c r="K4383" s="179"/>
      <c r="L4383" s="183">
        <f t="shared" si="1589"/>
        <v>0</v>
      </c>
      <c r="M4383" s="183">
        <f t="shared" si="1589"/>
        <v>0</v>
      </c>
      <c r="N4383" s="184">
        <f t="shared" si="1590"/>
        <v>0</v>
      </c>
      <c r="O4383" s="184">
        <f t="shared" si="1591"/>
        <v>0</v>
      </c>
      <c r="P4383" s="181"/>
      <c r="Q4383" s="198"/>
      <c r="R4383" s="197" t="str">
        <f t="shared" si="1592"/>
        <v/>
      </c>
      <c r="S4383" s="197" t="str">
        <f t="shared" si="1593"/>
        <v/>
      </c>
    </row>
    <row r="4384" spans="1:19" ht="25.5" hidden="1">
      <c r="A4384" s="200">
        <v>89680</v>
      </c>
      <c r="B4384" s="205" t="s">
        <v>230</v>
      </c>
      <c r="C4384" s="127" t="s">
        <v>4756</v>
      </c>
      <c r="D4384" s="121" t="s">
        <v>274</v>
      </c>
      <c r="E4384" s="122">
        <v>14.01</v>
      </c>
      <c r="F4384" s="123">
        <f t="shared" si="1586"/>
        <v>16.89</v>
      </c>
      <c r="G4384" s="206"/>
      <c r="H4384" s="183"/>
      <c r="I4384" s="182">
        <f t="shared" si="1587"/>
        <v>0</v>
      </c>
      <c r="J4384" s="182">
        <f t="shared" si="1588"/>
        <v>0</v>
      </c>
      <c r="K4384" s="179"/>
      <c r="L4384" s="183">
        <f t="shared" si="1589"/>
        <v>0</v>
      </c>
      <c r="M4384" s="183">
        <f t="shared" si="1589"/>
        <v>0</v>
      </c>
      <c r="N4384" s="184">
        <f t="shared" si="1590"/>
        <v>0</v>
      </c>
      <c r="O4384" s="184">
        <f t="shared" si="1591"/>
        <v>0</v>
      </c>
      <c r="P4384" s="181"/>
      <c r="Q4384" s="198"/>
      <c r="R4384" s="197" t="str">
        <f t="shared" si="1592"/>
        <v/>
      </c>
      <c r="S4384" s="197" t="str">
        <f t="shared" si="1593"/>
        <v/>
      </c>
    </row>
    <row r="4385" spans="1:19" ht="25.5" hidden="1">
      <c r="A4385" s="200">
        <v>89736</v>
      </c>
      <c r="B4385" s="205" t="s">
        <v>230</v>
      </c>
      <c r="C4385" s="127" t="s">
        <v>4757</v>
      </c>
      <c r="D4385" s="121" t="s">
        <v>274</v>
      </c>
      <c r="E4385" s="122">
        <v>5.0999999999999996</v>
      </c>
      <c r="F4385" s="123">
        <f t="shared" si="1586"/>
        <v>6.15</v>
      </c>
      <c r="G4385" s="206"/>
      <c r="H4385" s="183"/>
      <c r="I4385" s="182">
        <f t="shared" si="1587"/>
        <v>0</v>
      </c>
      <c r="J4385" s="182">
        <f t="shared" si="1588"/>
        <v>0</v>
      </c>
      <c r="K4385" s="179"/>
      <c r="L4385" s="183">
        <f t="shared" si="1589"/>
        <v>0</v>
      </c>
      <c r="M4385" s="183">
        <f t="shared" si="1589"/>
        <v>0</v>
      </c>
      <c r="N4385" s="184">
        <f t="shared" si="1590"/>
        <v>0</v>
      </c>
      <c r="O4385" s="184">
        <f t="shared" si="1591"/>
        <v>0</v>
      </c>
      <c r="P4385" s="181"/>
      <c r="Q4385" s="198"/>
      <c r="R4385" s="197" t="str">
        <f t="shared" si="1592"/>
        <v/>
      </c>
      <c r="S4385" s="197" t="str">
        <f t="shared" si="1593"/>
        <v/>
      </c>
    </row>
    <row r="4386" spans="1:19" ht="25.5" hidden="1">
      <c r="A4386" s="200">
        <v>89755</v>
      </c>
      <c r="B4386" s="205" t="s">
        <v>230</v>
      </c>
      <c r="C4386" s="127" t="s">
        <v>4758</v>
      </c>
      <c r="D4386" s="121" t="s">
        <v>274</v>
      </c>
      <c r="E4386" s="122">
        <v>7.64</v>
      </c>
      <c r="F4386" s="123">
        <f t="shared" si="1586"/>
        <v>9.2100000000000009</v>
      </c>
      <c r="G4386" s="206"/>
      <c r="H4386" s="183"/>
      <c r="I4386" s="182">
        <f t="shared" si="1587"/>
        <v>0</v>
      </c>
      <c r="J4386" s="182">
        <f t="shared" si="1588"/>
        <v>0</v>
      </c>
      <c r="K4386" s="179"/>
      <c r="L4386" s="183">
        <f t="shared" si="1589"/>
        <v>0</v>
      </c>
      <c r="M4386" s="183">
        <f t="shared" si="1589"/>
        <v>0</v>
      </c>
      <c r="N4386" s="184">
        <f t="shared" si="1590"/>
        <v>0</v>
      </c>
      <c r="O4386" s="184">
        <f t="shared" si="1591"/>
        <v>0</v>
      </c>
      <c r="P4386" s="181"/>
      <c r="Q4386" s="198"/>
      <c r="R4386" s="197" t="str">
        <f t="shared" si="1592"/>
        <v/>
      </c>
      <c r="S4386" s="197" t="str">
        <f t="shared" si="1593"/>
        <v/>
      </c>
    </row>
    <row r="4387" spans="1:19" ht="25.5" hidden="1">
      <c r="A4387" s="200">
        <v>89760</v>
      </c>
      <c r="B4387" s="205" t="s">
        <v>230</v>
      </c>
      <c r="C4387" s="127" t="s">
        <v>4759</v>
      </c>
      <c r="D4387" s="121" t="s">
        <v>274</v>
      </c>
      <c r="E4387" s="122">
        <v>12.02</v>
      </c>
      <c r="F4387" s="123">
        <f t="shared" ref="F4387:F4450" si="1594">IF(E4387=0,0,ROUND(E4387*(1+E$10)*(1-E$11),2))</f>
        <v>14.49</v>
      </c>
      <c r="G4387" s="206"/>
      <c r="H4387" s="183"/>
      <c r="I4387" s="182">
        <f t="shared" ref="I4387:I4450" si="1595">IF(ISBLANK(E4387),0,ROUND(F4387*G4387,2))</f>
        <v>0</v>
      </c>
      <c r="J4387" s="182">
        <f t="shared" ref="J4387:J4450" si="1596">IF(ISBLANK(G4387),0,ROUND(G4387*H4387,2))</f>
        <v>0</v>
      </c>
      <c r="K4387" s="179"/>
      <c r="L4387" s="183">
        <f t="shared" ref="L4387:M4450" si="1597">G4387</f>
        <v>0</v>
      </c>
      <c r="M4387" s="183">
        <f t="shared" si="1597"/>
        <v>0</v>
      </c>
      <c r="N4387" s="184">
        <f t="shared" ref="N4387:N4450" si="1598">IF(ISBLANK(E4387),0,ROUND(F4387*L4387,2))</f>
        <v>0</v>
      </c>
      <c r="O4387" s="184">
        <f t="shared" ref="O4387:O4450" si="1599">IF(ISBLANK(L4387),0,ROUND(L4387*M4387,2))</f>
        <v>0</v>
      </c>
      <c r="P4387" s="181"/>
      <c r="Q4387" s="198"/>
      <c r="R4387" s="197" t="str">
        <f t="shared" si="1592"/>
        <v/>
      </c>
      <c r="S4387" s="197" t="str">
        <f t="shared" si="1593"/>
        <v/>
      </c>
    </row>
    <row r="4388" spans="1:19" ht="25.5" hidden="1">
      <c r="A4388" s="200">
        <v>89794</v>
      </c>
      <c r="B4388" s="205" t="s">
        <v>230</v>
      </c>
      <c r="C4388" s="127" t="s">
        <v>4760</v>
      </c>
      <c r="D4388" s="121" t="s">
        <v>274</v>
      </c>
      <c r="E4388" s="122">
        <v>11.13</v>
      </c>
      <c r="F4388" s="123">
        <f t="shared" si="1594"/>
        <v>13.42</v>
      </c>
      <c r="G4388" s="206"/>
      <c r="H4388" s="183"/>
      <c r="I4388" s="182">
        <f t="shared" si="1595"/>
        <v>0</v>
      </c>
      <c r="J4388" s="182">
        <f t="shared" si="1596"/>
        <v>0</v>
      </c>
      <c r="K4388" s="179"/>
      <c r="L4388" s="183">
        <f t="shared" si="1597"/>
        <v>0</v>
      </c>
      <c r="M4388" s="183">
        <f t="shared" si="1597"/>
        <v>0</v>
      </c>
      <c r="N4388" s="184">
        <f t="shared" si="1598"/>
        <v>0</v>
      </c>
      <c r="O4388" s="184">
        <f t="shared" si="1599"/>
        <v>0</v>
      </c>
      <c r="P4388" s="181"/>
      <c r="Q4388" s="198"/>
      <c r="R4388" s="197" t="str">
        <f t="shared" si="1592"/>
        <v/>
      </c>
      <c r="S4388" s="197" t="str">
        <f t="shared" si="1593"/>
        <v/>
      </c>
    </row>
    <row r="4389" spans="1:19" ht="25.5" hidden="1">
      <c r="A4389" s="200">
        <v>89822</v>
      </c>
      <c r="B4389" s="205" t="s">
        <v>230</v>
      </c>
      <c r="C4389" s="127" t="s">
        <v>4761</v>
      </c>
      <c r="D4389" s="121" t="s">
        <v>274</v>
      </c>
      <c r="E4389" s="122">
        <v>14.51</v>
      </c>
      <c r="F4389" s="123">
        <f t="shared" si="1594"/>
        <v>17.489999999999998</v>
      </c>
      <c r="G4389" s="206"/>
      <c r="H4389" s="183"/>
      <c r="I4389" s="182">
        <f t="shared" si="1595"/>
        <v>0</v>
      </c>
      <c r="J4389" s="182">
        <f t="shared" si="1596"/>
        <v>0</v>
      </c>
      <c r="K4389" s="179"/>
      <c r="L4389" s="183">
        <f t="shared" si="1597"/>
        <v>0</v>
      </c>
      <c r="M4389" s="183">
        <f t="shared" si="1597"/>
        <v>0</v>
      </c>
      <c r="N4389" s="184">
        <f t="shared" si="1598"/>
        <v>0</v>
      </c>
      <c r="O4389" s="184">
        <f t="shared" si="1599"/>
        <v>0</v>
      </c>
      <c r="P4389" s="181"/>
      <c r="Q4389" s="198"/>
      <c r="R4389" s="197" t="str">
        <f t="shared" si="1592"/>
        <v/>
      </c>
      <c r="S4389" s="197" t="str">
        <f t="shared" si="1593"/>
        <v/>
      </c>
    </row>
    <row r="4390" spans="1:19" ht="25.5" hidden="1">
      <c r="A4390" s="200">
        <v>89835</v>
      </c>
      <c r="B4390" s="205" t="s">
        <v>230</v>
      </c>
      <c r="C4390" s="127" t="s">
        <v>4762</v>
      </c>
      <c r="D4390" s="121" t="s">
        <v>274</v>
      </c>
      <c r="E4390" s="122">
        <v>25.46</v>
      </c>
      <c r="F4390" s="123">
        <f t="shared" si="1594"/>
        <v>30.69</v>
      </c>
      <c r="G4390" s="206"/>
      <c r="H4390" s="183"/>
      <c r="I4390" s="182">
        <f t="shared" si="1595"/>
        <v>0</v>
      </c>
      <c r="J4390" s="182">
        <f t="shared" si="1596"/>
        <v>0</v>
      </c>
      <c r="K4390" s="179"/>
      <c r="L4390" s="183">
        <f t="shared" si="1597"/>
        <v>0</v>
      </c>
      <c r="M4390" s="183">
        <f t="shared" si="1597"/>
        <v>0</v>
      </c>
      <c r="N4390" s="184">
        <f t="shared" si="1598"/>
        <v>0</v>
      </c>
      <c r="O4390" s="184">
        <f t="shared" si="1599"/>
        <v>0</v>
      </c>
      <c r="P4390" s="181"/>
      <c r="Q4390" s="198"/>
      <c r="R4390" s="197" t="str">
        <f t="shared" si="1592"/>
        <v/>
      </c>
      <c r="S4390" s="197" t="str">
        <f t="shared" si="1593"/>
        <v/>
      </c>
    </row>
    <row r="4391" spans="1:19" ht="25.5" hidden="1">
      <c r="A4391" s="200">
        <v>89838</v>
      </c>
      <c r="B4391" s="205" t="s">
        <v>230</v>
      </c>
      <c r="C4391" s="127" t="s">
        <v>4763</v>
      </c>
      <c r="D4391" s="121" t="s">
        <v>274</v>
      </c>
      <c r="E4391" s="122">
        <v>90.22</v>
      </c>
      <c r="F4391" s="123">
        <f t="shared" si="1594"/>
        <v>108.77</v>
      </c>
      <c r="G4391" s="206"/>
      <c r="H4391" s="183"/>
      <c r="I4391" s="182">
        <f t="shared" si="1595"/>
        <v>0</v>
      </c>
      <c r="J4391" s="182">
        <f t="shared" si="1596"/>
        <v>0</v>
      </c>
      <c r="K4391" s="179"/>
      <c r="L4391" s="183">
        <f t="shared" si="1597"/>
        <v>0</v>
      </c>
      <c r="M4391" s="183">
        <f t="shared" si="1597"/>
        <v>0</v>
      </c>
      <c r="N4391" s="184">
        <f t="shared" si="1598"/>
        <v>0</v>
      </c>
      <c r="O4391" s="184">
        <f t="shared" si="1599"/>
        <v>0</v>
      </c>
      <c r="P4391" s="181"/>
      <c r="Q4391" s="198"/>
      <c r="R4391" s="197" t="str">
        <f t="shared" si="1592"/>
        <v/>
      </c>
      <c r="S4391" s="197" t="str">
        <f t="shared" si="1593"/>
        <v/>
      </c>
    </row>
    <row r="4392" spans="1:19" ht="25.5" hidden="1">
      <c r="A4392" s="200">
        <v>89840</v>
      </c>
      <c r="B4392" s="205" t="s">
        <v>230</v>
      </c>
      <c r="C4392" s="127" t="s">
        <v>4764</v>
      </c>
      <c r="D4392" s="121" t="s">
        <v>274</v>
      </c>
      <c r="E4392" s="122">
        <v>104.33</v>
      </c>
      <c r="F4392" s="123">
        <f t="shared" si="1594"/>
        <v>125.78</v>
      </c>
      <c r="G4392" s="206"/>
      <c r="H4392" s="183"/>
      <c r="I4392" s="182">
        <f t="shared" si="1595"/>
        <v>0</v>
      </c>
      <c r="J4392" s="182">
        <f t="shared" si="1596"/>
        <v>0</v>
      </c>
      <c r="K4392" s="179"/>
      <c r="L4392" s="183">
        <f t="shared" si="1597"/>
        <v>0</v>
      </c>
      <c r="M4392" s="183">
        <f t="shared" si="1597"/>
        <v>0</v>
      </c>
      <c r="N4392" s="184">
        <f t="shared" si="1598"/>
        <v>0</v>
      </c>
      <c r="O4392" s="184">
        <f t="shared" si="1599"/>
        <v>0</v>
      </c>
      <c r="P4392" s="181"/>
      <c r="Q4392" s="198"/>
      <c r="R4392" s="197" t="str">
        <f t="shared" si="1592"/>
        <v/>
      </c>
      <c r="S4392" s="197" t="str">
        <f t="shared" si="1593"/>
        <v/>
      </c>
    </row>
    <row r="4393" spans="1:19" ht="25.5" hidden="1">
      <c r="A4393" s="200">
        <v>94725</v>
      </c>
      <c r="B4393" s="205" t="s">
        <v>230</v>
      </c>
      <c r="C4393" s="127" t="s">
        <v>4765</v>
      </c>
      <c r="D4393" s="121" t="s">
        <v>274</v>
      </c>
      <c r="E4393" s="122">
        <v>5.03</v>
      </c>
      <c r="F4393" s="123">
        <f t="shared" si="1594"/>
        <v>6.06</v>
      </c>
      <c r="G4393" s="206"/>
      <c r="H4393" s="183"/>
      <c r="I4393" s="182">
        <f t="shared" si="1595"/>
        <v>0</v>
      </c>
      <c r="J4393" s="182">
        <f t="shared" si="1596"/>
        <v>0</v>
      </c>
      <c r="K4393" s="179"/>
      <c r="L4393" s="183">
        <f t="shared" si="1597"/>
        <v>0</v>
      </c>
      <c r="M4393" s="183">
        <f t="shared" si="1597"/>
        <v>0</v>
      </c>
      <c r="N4393" s="184">
        <f t="shared" si="1598"/>
        <v>0</v>
      </c>
      <c r="O4393" s="184">
        <f t="shared" si="1599"/>
        <v>0</v>
      </c>
      <c r="P4393" s="181"/>
      <c r="Q4393" s="198"/>
      <c r="R4393" s="197" t="str">
        <f t="shared" si="1592"/>
        <v/>
      </c>
      <c r="S4393" s="197" t="str">
        <f t="shared" si="1593"/>
        <v/>
      </c>
    </row>
    <row r="4394" spans="1:19" ht="25.5" hidden="1">
      <c r="A4394" s="200">
        <v>94727</v>
      </c>
      <c r="B4394" s="205" t="s">
        <v>230</v>
      </c>
      <c r="C4394" s="127" t="s">
        <v>4766</v>
      </c>
      <c r="D4394" s="121" t="s">
        <v>274</v>
      </c>
      <c r="E4394" s="122">
        <v>6.73</v>
      </c>
      <c r="F4394" s="123">
        <f t="shared" si="1594"/>
        <v>8.11</v>
      </c>
      <c r="G4394" s="206"/>
      <c r="H4394" s="183"/>
      <c r="I4394" s="182">
        <f t="shared" si="1595"/>
        <v>0</v>
      </c>
      <c r="J4394" s="182">
        <f t="shared" si="1596"/>
        <v>0</v>
      </c>
      <c r="K4394" s="179"/>
      <c r="L4394" s="183">
        <f t="shared" si="1597"/>
        <v>0</v>
      </c>
      <c r="M4394" s="183">
        <f t="shared" si="1597"/>
        <v>0</v>
      </c>
      <c r="N4394" s="184">
        <f t="shared" si="1598"/>
        <v>0</v>
      </c>
      <c r="O4394" s="184">
        <f t="shared" si="1599"/>
        <v>0</v>
      </c>
      <c r="P4394" s="181"/>
      <c r="Q4394" s="198"/>
      <c r="R4394" s="197" t="str">
        <f t="shared" si="1592"/>
        <v/>
      </c>
      <c r="S4394" s="197" t="str">
        <f t="shared" si="1593"/>
        <v/>
      </c>
    </row>
    <row r="4395" spans="1:19" ht="25.5" hidden="1">
      <c r="A4395" s="200">
        <v>94729</v>
      </c>
      <c r="B4395" s="205" t="s">
        <v>230</v>
      </c>
      <c r="C4395" s="127" t="s">
        <v>4767</v>
      </c>
      <c r="D4395" s="121" t="s">
        <v>274</v>
      </c>
      <c r="E4395" s="122">
        <v>11.48</v>
      </c>
      <c r="F4395" s="123">
        <f t="shared" si="1594"/>
        <v>13.84</v>
      </c>
      <c r="G4395" s="206"/>
      <c r="H4395" s="183"/>
      <c r="I4395" s="182">
        <f t="shared" si="1595"/>
        <v>0</v>
      </c>
      <c r="J4395" s="182">
        <f t="shared" si="1596"/>
        <v>0</v>
      </c>
      <c r="K4395" s="179"/>
      <c r="L4395" s="183">
        <f t="shared" si="1597"/>
        <v>0</v>
      </c>
      <c r="M4395" s="183">
        <f t="shared" si="1597"/>
        <v>0</v>
      </c>
      <c r="N4395" s="184">
        <f t="shared" si="1598"/>
        <v>0</v>
      </c>
      <c r="O4395" s="184">
        <f t="shared" si="1599"/>
        <v>0</v>
      </c>
      <c r="P4395" s="181"/>
      <c r="Q4395" s="198"/>
      <c r="R4395" s="197" t="str">
        <f t="shared" si="1592"/>
        <v/>
      </c>
      <c r="S4395" s="197" t="str">
        <f t="shared" si="1593"/>
        <v/>
      </c>
    </row>
    <row r="4396" spans="1:19" ht="25.5" hidden="1">
      <c r="A4396" s="200">
        <v>94731</v>
      </c>
      <c r="B4396" s="205" t="s">
        <v>230</v>
      </c>
      <c r="C4396" s="127" t="s">
        <v>4768</v>
      </c>
      <c r="D4396" s="121" t="s">
        <v>274</v>
      </c>
      <c r="E4396" s="122">
        <v>14.06</v>
      </c>
      <c r="F4396" s="123">
        <f t="shared" si="1594"/>
        <v>16.95</v>
      </c>
      <c r="G4396" s="206"/>
      <c r="H4396" s="183"/>
      <c r="I4396" s="182">
        <f t="shared" si="1595"/>
        <v>0</v>
      </c>
      <c r="J4396" s="182">
        <f t="shared" si="1596"/>
        <v>0</v>
      </c>
      <c r="K4396" s="179"/>
      <c r="L4396" s="183">
        <f t="shared" si="1597"/>
        <v>0</v>
      </c>
      <c r="M4396" s="183">
        <f t="shared" si="1597"/>
        <v>0</v>
      </c>
      <c r="N4396" s="184">
        <f t="shared" si="1598"/>
        <v>0</v>
      </c>
      <c r="O4396" s="184">
        <f t="shared" si="1599"/>
        <v>0</v>
      </c>
      <c r="P4396" s="181"/>
      <c r="Q4396" s="198"/>
      <c r="R4396" s="197" t="str">
        <f t="shared" si="1592"/>
        <v/>
      </c>
      <c r="S4396" s="197" t="str">
        <f t="shared" si="1593"/>
        <v/>
      </c>
    </row>
    <row r="4397" spans="1:19" ht="25.5" hidden="1">
      <c r="A4397" s="200">
        <v>94733</v>
      </c>
      <c r="B4397" s="205" t="s">
        <v>230</v>
      </c>
      <c r="C4397" s="127" t="s">
        <v>4769</v>
      </c>
      <c r="D4397" s="121" t="s">
        <v>274</v>
      </c>
      <c r="E4397" s="122">
        <v>26.93</v>
      </c>
      <c r="F4397" s="123">
        <f t="shared" si="1594"/>
        <v>32.47</v>
      </c>
      <c r="G4397" s="206"/>
      <c r="H4397" s="183"/>
      <c r="I4397" s="182">
        <f t="shared" si="1595"/>
        <v>0</v>
      </c>
      <c r="J4397" s="182">
        <f t="shared" si="1596"/>
        <v>0</v>
      </c>
      <c r="K4397" s="179"/>
      <c r="L4397" s="183">
        <f t="shared" si="1597"/>
        <v>0</v>
      </c>
      <c r="M4397" s="183">
        <f t="shared" si="1597"/>
        <v>0</v>
      </c>
      <c r="N4397" s="184">
        <f t="shared" si="1598"/>
        <v>0</v>
      </c>
      <c r="O4397" s="184">
        <f t="shared" si="1599"/>
        <v>0</v>
      </c>
      <c r="P4397" s="181"/>
      <c r="Q4397" s="198"/>
      <c r="R4397" s="197" t="str">
        <f t="shared" si="1592"/>
        <v/>
      </c>
      <c r="S4397" s="197" t="str">
        <f t="shared" si="1593"/>
        <v/>
      </c>
    </row>
    <row r="4398" spans="1:19" ht="25.5" hidden="1">
      <c r="A4398" s="200">
        <v>94737</v>
      </c>
      <c r="B4398" s="205" t="s">
        <v>230</v>
      </c>
      <c r="C4398" s="127" t="s">
        <v>4770</v>
      </c>
      <c r="D4398" s="121" t="s">
        <v>274</v>
      </c>
      <c r="E4398" s="122">
        <v>107.43</v>
      </c>
      <c r="F4398" s="123">
        <f t="shared" si="1594"/>
        <v>129.52000000000001</v>
      </c>
      <c r="G4398" s="206"/>
      <c r="H4398" s="183"/>
      <c r="I4398" s="182">
        <f t="shared" si="1595"/>
        <v>0</v>
      </c>
      <c r="J4398" s="182">
        <f t="shared" si="1596"/>
        <v>0</v>
      </c>
      <c r="K4398" s="179"/>
      <c r="L4398" s="183">
        <f t="shared" si="1597"/>
        <v>0</v>
      </c>
      <c r="M4398" s="183">
        <f t="shared" si="1597"/>
        <v>0</v>
      </c>
      <c r="N4398" s="184">
        <f t="shared" si="1598"/>
        <v>0</v>
      </c>
      <c r="O4398" s="184">
        <f t="shared" si="1599"/>
        <v>0</v>
      </c>
      <c r="P4398" s="181"/>
      <c r="Q4398" s="198"/>
      <c r="R4398" s="197" t="str">
        <f t="shared" si="1592"/>
        <v/>
      </c>
      <c r="S4398" s="197" t="str">
        <f t="shared" si="1593"/>
        <v/>
      </c>
    </row>
    <row r="4399" spans="1:19" ht="25.5" hidden="1">
      <c r="A4399" s="200">
        <v>94863</v>
      </c>
      <c r="B4399" s="205" t="s">
        <v>230</v>
      </c>
      <c r="C4399" s="127" t="s">
        <v>4771</v>
      </c>
      <c r="D4399" s="121" t="s">
        <v>274</v>
      </c>
      <c r="E4399" s="122">
        <v>90.06</v>
      </c>
      <c r="F4399" s="123">
        <f t="shared" si="1594"/>
        <v>108.58</v>
      </c>
      <c r="G4399" s="206"/>
      <c r="H4399" s="183"/>
      <c r="I4399" s="182">
        <f t="shared" si="1595"/>
        <v>0</v>
      </c>
      <c r="J4399" s="182">
        <f t="shared" si="1596"/>
        <v>0</v>
      </c>
      <c r="K4399" s="179"/>
      <c r="L4399" s="183">
        <f t="shared" si="1597"/>
        <v>0</v>
      </c>
      <c r="M4399" s="183">
        <f t="shared" si="1597"/>
        <v>0</v>
      </c>
      <c r="N4399" s="184">
        <f t="shared" si="1598"/>
        <v>0</v>
      </c>
      <c r="O4399" s="184">
        <f t="shared" si="1599"/>
        <v>0</v>
      </c>
      <c r="P4399" s="181"/>
      <c r="Q4399" s="198"/>
      <c r="R4399" s="197" t="str">
        <f t="shared" si="1592"/>
        <v/>
      </c>
      <c r="S4399" s="197" t="str">
        <f t="shared" si="1593"/>
        <v/>
      </c>
    </row>
    <row r="4400" spans="1:19" ht="25.5" hidden="1">
      <c r="A4400" s="200">
        <v>89652</v>
      </c>
      <c r="B4400" s="205" t="s">
        <v>230</v>
      </c>
      <c r="C4400" s="127" t="s">
        <v>4772</v>
      </c>
      <c r="D4400" s="121" t="s">
        <v>274</v>
      </c>
      <c r="E4400" s="122">
        <v>7.48</v>
      </c>
      <c r="F4400" s="123">
        <f t="shared" si="1594"/>
        <v>9.02</v>
      </c>
      <c r="G4400" s="206"/>
      <c r="H4400" s="183"/>
      <c r="I4400" s="182">
        <f t="shared" si="1595"/>
        <v>0</v>
      </c>
      <c r="J4400" s="182">
        <f t="shared" si="1596"/>
        <v>0</v>
      </c>
      <c r="K4400" s="179"/>
      <c r="L4400" s="183">
        <f t="shared" si="1597"/>
        <v>0</v>
      </c>
      <c r="M4400" s="183">
        <f t="shared" si="1597"/>
        <v>0</v>
      </c>
      <c r="N4400" s="184">
        <f t="shared" si="1598"/>
        <v>0</v>
      </c>
      <c r="O4400" s="184">
        <f t="shared" si="1599"/>
        <v>0</v>
      </c>
      <c r="P4400" s="181"/>
      <c r="Q4400" s="198"/>
      <c r="R4400" s="197" t="str">
        <f t="shared" si="1592"/>
        <v/>
      </c>
      <c r="S4400" s="197" t="str">
        <f t="shared" si="1593"/>
        <v/>
      </c>
    </row>
    <row r="4401" spans="1:19" ht="25.5" hidden="1">
      <c r="A4401" s="200">
        <v>89659</v>
      </c>
      <c r="B4401" s="205" t="s">
        <v>230</v>
      </c>
      <c r="C4401" s="127" t="s">
        <v>4773</v>
      </c>
      <c r="D4401" s="121" t="s">
        <v>274</v>
      </c>
      <c r="E4401" s="122">
        <v>10.61</v>
      </c>
      <c r="F4401" s="123">
        <f t="shared" si="1594"/>
        <v>12.79</v>
      </c>
      <c r="G4401" s="206"/>
      <c r="H4401" s="183"/>
      <c r="I4401" s="182">
        <f t="shared" si="1595"/>
        <v>0</v>
      </c>
      <c r="J4401" s="182">
        <f t="shared" si="1596"/>
        <v>0</v>
      </c>
      <c r="K4401" s="179"/>
      <c r="L4401" s="183">
        <f t="shared" si="1597"/>
        <v>0</v>
      </c>
      <c r="M4401" s="183">
        <f t="shared" si="1597"/>
        <v>0</v>
      </c>
      <c r="N4401" s="184">
        <f t="shared" si="1598"/>
        <v>0</v>
      </c>
      <c r="O4401" s="184">
        <f t="shared" si="1599"/>
        <v>0</v>
      </c>
      <c r="P4401" s="181"/>
      <c r="Q4401" s="198"/>
      <c r="R4401" s="197" t="str">
        <f t="shared" si="1592"/>
        <v/>
      </c>
      <c r="S4401" s="197" t="str">
        <f t="shared" si="1593"/>
        <v/>
      </c>
    </row>
    <row r="4402" spans="1:19" ht="25.5" hidden="1">
      <c r="A4402" s="200">
        <v>89672</v>
      </c>
      <c r="B4402" s="205" t="s">
        <v>230</v>
      </c>
      <c r="C4402" s="127" t="s">
        <v>4774</v>
      </c>
      <c r="D4402" s="121" t="s">
        <v>274</v>
      </c>
      <c r="E4402" s="122">
        <v>13.97</v>
      </c>
      <c r="F4402" s="123">
        <f t="shared" si="1594"/>
        <v>16.84</v>
      </c>
      <c r="G4402" s="206"/>
      <c r="H4402" s="183"/>
      <c r="I4402" s="182">
        <f t="shared" si="1595"/>
        <v>0</v>
      </c>
      <c r="J4402" s="182">
        <f t="shared" si="1596"/>
        <v>0</v>
      </c>
      <c r="K4402" s="179"/>
      <c r="L4402" s="183">
        <f t="shared" si="1597"/>
        <v>0</v>
      </c>
      <c r="M4402" s="183">
        <f t="shared" si="1597"/>
        <v>0</v>
      </c>
      <c r="N4402" s="184">
        <f t="shared" si="1598"/>
        <v>0</v>
      </c>
      <c r="O4402" s="184">
        <f t="shared" si="1599"/>
        <v>0</v>
      </c>
      <c r="P4402" s="181"/>
      <c r="Q4402" s="198"/>
      <c r="R4402" s="197" t="str">
        <f t="shared" si="1592"/>
        <v/>
      </c>
      <c r="S4402" s="197" t="str">
        <f t="shared" si="1593"/>
        <v/>
      </c>
    </row>
    <row r="4403" spans="1:19" ht="25.5" hidden="1">
      <c r="A4403" s="200">
        <v>89682</v>
      </c>
      <c r="B4403" s="205" t="s">
        <v>230</v>
      </c>
      <c r="C4403" s="127" t="s">
        <v>4775</v>
      </c>
      <c r="D4403" s="121" t="s">
        <v>274</v>
      </c>
      <c r="E4403" s="122">
        <v>20.98</v>
      </c>
      <c r="F4403" s="123">
        <f t="shared" si="1594"/>
        <v>25.29</v>
      </c>
      <c r="G4403" s="206"/>
      <c r="H4403" s="183"/>
      <c r="I4403" s="182">
        <f t="shared" si="1595"/>
        <v>0</v>
      </c>
      <c r="J4403" s="182">
        <f t="shared" si="1596"/>
        <v>0</v>
      </c>
      <c r="K4403" s="179"/>
      <c r="L4403" s="183">
        <f t="shared" si="1597"/>
        <v>0</v>
      </c>
      <c r="M4403" s="183">
        <f t="shared" si="1597"/>
        <v>0</v>
      </c>
      <c r="N4403" s="184">
        <f t="shared" si="1598"/>
        <v>0</v>
      </c>
      <c r="O4403" s="184">
        <f t="shared" si="1599"/>
        <v>0</v>
      </c>
      <c r="P4403" s="181"/>
      <c r="Q4403" s="198"/>
      <c r="R4403" s="197" t="str">
        <f t="shared" si="1592"/>
        <v/>
      </c>
      <c r="S4403" s="197" t="str">
        <f t="shared" si="1593"/>
        <v/>
      </c>
    </row>
    <row r="4404" spans="1:19" ht="25.5" hidden="1">
      <c r="A4404" s="200">
        <v>89738</v>
      </c>
      <c r="B4404" s="205" t="s">
        <v>230</v>
      </c>
      <c r="C4404" s="127" t="s">
        <v>4776</v>
      </c>
      <c r="D4404" s="121" t="s">
        <v>274</v>
      </c>
      <c r="E4404" s="122">
        <v>9.17</v>
      </c>
      <c r="F4404" s="123">
        <f t="shared" si="1594"/>
        <v>11.06</v>
      </c>
      <c r="G4404" s="206"/>
      <c r="H4404" s="183"/>
      <c r="I4404" s="182">
        <f t="shared" si="1595"/>
        <v>0</v>
      </c>
      <c r="J4404" s="182">
        <f t="shared" si="1596"/>
        <v>0</v>
      </c>
      <c r="K4404" s="179"/>
      <c r="L4404" s="183">
        <f t="shared" si="1597"/>
        <v>0</v>
      </c>
      <c r="M4404" s="183">
        <f t="shared" si="1597"/>
        <v>0</v>
      </c>
      <c r="N4404" s="184">
        <f t="shared" si="1598"/>
        <v>0</v>
      </c>
      <c r="O4404" s="184">
        <f t="shared" si="1599"/>
        <v>0</v>
      </c>
      <c r="P4404" s="181"/>
      <c r="Q4404" s="198"/>
      <c r="R4404" s="197" t="str">
        <f t="shared" si="1592"/>
        <v/>
      </c>
      <c r="S4404" s="197" t="str">
        <f t="shared" si="1593"/>
        <v/>
      </c>
    </row>
    <row r="4405" spans="1:19" ht="25.5" hidden="1">
      <c r="A4405" s="200">
        <v>89756</v>
      </c>
      <c r="B4405" s="205" t="s">
        <v>230</v>
      </c>
      <c r="C4405" s="127" t="s">
        <v>4777</v>
      </c>
      <c r="D4405" s="121" t="s">
        <v>274</v>
      </c>
      <c r="E4405" s="122">
        <v>12.3</v>
      </c>
      <c r="F4405" s="123">
        <f t="shared" si="1594"/>
        <v>14.83</v>
      </c>
      <c r="G4405" s="206"/>
      <c r="H4405" s="183"/>
      <c r="I4405" s="182">
        <f t="shared" si="1595"/>
        <v>0</v>
      </c>
      <c r="J4405" s="182">
        <f t="shared" si="1596"/>
        <v>0</v>
      </c>
      <c r="K4405" s="179"/>
      <c r="L4405" s="183">
        <f t="shared" si="1597"/>
        <v>0</v>
      </c>
      <c r="M4405" s="183">
        <f t="shared" si="1597"/>
        <v>0</v>
      </c>
      <c r="N4405" s="184">
        <f t="shared" si="1598"/>
        <v>0</v>
      </c>
      <c r="O4405" s="184">
        <f t="shared" si="1599"/>
        <v>0</v>
      </c>
      <c r="P4405" s="181"/>
      <c r="Q4405" s="198"/>
      <c r="R4405" s="197" t="str">
        <f t="shared" si="1592"/>
        <v/>
      </c>
      <c r="S4405" s="197" t="str">
        <f t="shared" si="1593"/>
        <v/>
      </c>
    </row>
    <row r="4406" spans="1:19" ht="25.5" hidden="1">
      <c r="A4406" s="200">
        <v>89761</v>
      </c>
      <c r="B4406" s="205" t="s">
        <v>230</v>
      </c>
      <c r="C4406" s="127" t="s">
        <v>4778</v>
      </c>
      <c r="D4406" s="121" t="s">
        <v>274</v>
      </c>
      <c r="E4406" s="122">
        <v>18.989999999999998</v>
      </c>
      <c r="F4406" s="123">
        <f t="shared" si="1594"/>
        <v>22.89</v>
      </c>
      <c r="G4406" s="206"/>
      <c r="H4406" s="183"/>
      <c r="I4406" s="182">
        <f t="shared" si="1595"/>
        <v>0</v>
      </c>
      <c r="J4406" s="182">
        <f t="shared" si="1596"/>
        <v>0</v>
      </c>
      <c r="K4406" s="179"/>
      <c r="L4406" s="183">
        <f t="shared" si="1597"/>
        <v>0</v>
      </c>
      <c r="M4406" s="183">
        <f t="shared" si="1597"/>
        <v>0</v>
      </c>
      <c r="N4406" s="184">
        <f t="shared" si="1598"/>
        <v>0</v>
      </c>
      <c r="O4406" s="184">
        <f t="shared" si="1599"/>
        <v>0</v>
      </c>
      <c r="P4406" s="181"/>
      <c r="Q4406" s="198"/>
      <c r="R4406" s="197" t="str">
        <f t="shared" si="1592"/>
        <v/>
      </c>
      <c r="S4406" s="197" t="str">
        <f t="shared" si="1593"/>
        <v/>
      </c>
    </row>
    <row r="4407" spans="1:19" ht="25.5" hidden="1">
      <c r="A4407" s="200">
        <v>89815</v>
      </c>
      <c r="B4407" s="205" t="s">
        <v>230</v>
      </c>
      <c r="C4407" s="127" t="s">
        <v>4779</v>
      </c>
      <c r="D4407" s="121" t="s">
        <v>274</v>
      </c>
      <c r="E4407" s="122">
        <v>18.100000000000001</v>
      </c>
      <c r="F4407" s="123">
        <f t="shared" si="1594"/>
        <v>21.82</v>
      </c>
      <c r="G4407" s="206"/>
      <c r="H4407" s="183"/>
      <c r="I4407" s="182">
        <f t="shared" si="1595"/>
        <v>0</v>
      </c>
      <c r="J4407" s="182">
        <f t="shared" si="1596"/>
        <v>0</v>
      </c>
      <c r="K4407" s="179"/>
      <c r="L4407" s="183">
        <f t="shared" si="1597"/>
        <v>0</v>
      </c>
      <c r="M4407" s="183">
        <f t="shared" si="1597"/>
        <v>0</v>
      </c>
      <c r="N4407" s="184">
        <f t="shared" si="1598"/>
        <v>0</v>
      </c>
      <c r="O4407" s="184">
        <f t="shared" si="1599"/>
        <v>0</v>
      </c>
      <c r="P4407" s="181"/>
      <c r="Q4407" s="198"/>
      <c r="R4407" s="197" t="str">
        <f t="shared" si="1592"/>
        <v/>
      </c>
      <c r="S4407" s="197" t="str">
        <f t="shared" si="1593"/>
        <v/>
      </c>
    </row>
    <row r="4408" spans="1:19" ht="25.5" hidden="1">
      <c r="A4408" s="200">
        <v>89824</v>
      </c>
      <c r="B4408" s="205" t="s">
        <v>230</v>
      </c>
      <c r="C4408" s="127" t="s">
        <v>4780</v>
      </c>
      <c r="D4408" s="121" t="s">
        <v>274</v>
      </c>
      <c r="E4408" s="122">
        <v>24.45</v>
      </c>
      <c r="F4408" s="123">
        <f t="shared" si="1594"/>
        <v>29.48</v>
      </c>
      <c r="G4408" s="206"/>
      <c r="H4408" s="183"/>
      <c r="I4408" s="182">
        <f t="shared" si="1595"/>
        <v>0</v>
      </c>
      <c r="J4408" s="182">
        <f t="shared" si="1596"/>
        <v>0</v>
      </c>
      <c r="K4408" s="179"/>
      <c r="L4408" s="183">
        <f t="shared" si="1597"/>
        <v>0</v>
      </c>
      <c r="M4408" s="183">
        <f t="shared" si="1597"/>
        <v>0</v>
      </c>
      <c r="N4408" s="184">
        <f t="shared" si="1598"/>
        <v>0</v>
      </c>
      <c r="O4408" s="184">
        <f t="shared" si="1599"/>
        <v>0</v>
      </c>
      <c r="P4408" s="181"/>
      <c r="Q4408" s="198"/>
      <c r="R4408" s="197" t="str">
        <f t="shared" si="1592"/>
        <v/>
      </c>
      <c r="S4408" s="197" t="str">
        <f t="shared" si="1593"/>
        <v/>
      </c>
    </row>
    <row r="4409" spans="1:19" ht="25.5" hidden="1">
      <c r="A4409" s="200">
        <v>89668</v>
      </c>
      <c r="B4409" s="205" t="s">
        <v>230</v>
      </c>
      <c r="C4409" s="127" t="s">
        <v>4781</v>
      </c>
      <c r="D4409" s="121" t="s">
        <v>274</v>
      </c>
      <c r="E4409" s="122">
        <v>19.37</v>
      </c>
      <c r="F4409" s="123">
        <f t="shared" si="1594"/>
        <v>23.35</v>
      </c>
      <c r="G4409" s="206"/>
      <c r="H4409" s="183"/>
      <c r="I4409" s="182">
        <f t="shared" si="1595"/>
        <v>0</v>
      </c>
      <c r="J4409" s="182">
        <f t="shared" si="1596"/>
        <v>0</v>
      </c>
      <c r="K4409" s="179"/>
      <c r="L4409" s="183">
        <f t="shared" si="1597"/>
        <v>0</v>
      </c>
      <c r="M4409" s="183">
        <f t="shared" si="1597"/>
        <v>0</v>
      </c>
      <c r="N4409" s="184">
        <f t="shared" si="1598"/>
        <v>0</v>
      </c>
      <c r="O4409" s="184">
        <f t="shared" si="1599"/>
        <v>0</v>
      </c>
      <c r="P4409" s="181"/>
      <c r="Q4409" s="198"/>
      <c r="R4409" s="197" t="str">
        <f t="shared" si="1592"/>
        <v/>
      </c>
      <c r="S4409" s="197" t="str">
        <f t="shared" si="1593"/>
        <v/>
      </c>
    </row>
    <row r="4410" spans="1:19" ht="25.5" hidden="1">
      <c r="A4410" s="200">
        <v>89655</v>
      </c>
      <c r="B4410" s="205" t="s">
        <v>230</v>
      </c>
      <c r="C4410" s="127" t="s">
        <v>4782</v>
      </c>
      <c r="D4410" s="121" t="s">
        <v>274</v>
      </c>
      <c r="E4410" s="122">
        <v>16.309999999999999</v>
      </c>
      <c r="F4410" s="123">
        <f t="shared" si="1594"/>
        <v>19.66</v>
      </c>
      <c r="G4410" s="206"/>
      <c r="H4410" s="183"/>
      <c r="I4410" s="182">
        <f t="shared" si="1595"/>
        <v>0</v>
      </c>
      <c r="J4410" s="182">
        <f t="shared" si="1596"/>
        <v>0</v>
      </c>
      <c r="K4410" s="179"/>
      <c r="L4410" s="183">
        <f t="shared" si="1597"/>
        <v>0</v>
      </c>
      <c r="M4410" s="183">
        <f t="shared" si="1597"/>
        <v>0</v>
      </c>
      <c r="N4410" s="184">
        <f t="shared" si="1598"/>
        <v>0</v>
      </c>
      <c r="O4410" s="184">
        <f t="shared" si="1599"/>
        <v>0</v>
      </c>
      <c r="P4410" s="181"/>
      <c r="Q4410" s="198"/>
      <c r="R4410" s="197" t="str">
        <f t="shared" si="1592"/>
        <v/>
      </c>
      <c r="S4410" s="197" t="str">
        <f t="shared" si="1593"/>
        <v/>
      </c>
    </row>
    <row r="4411" spans="1:19" ht="25.5" hidden="1">
      <c r="A4411" s="200">
        <v>89662</v>
      </c>
      <c r="B4411" s="205" t="s">
        <v>230</v>
      </c>
      <c r="C4411" s="127" t="s">
        <v>4783</v>
      </c>
      <c r="D4411" s="121" t="s">
        <v>274</v>
      </c>
      <c r="E4411" s="122">
        <v>20.350000000000001</v>
      </c>
      <c r="F4411" s="123">
        <f t="shared" si="1594"/>
        <v>24.53</v>
      </c>
      <c r="G4411" s="206"/>
      <c r="H4411" s="183"/>
      <c r="I4411" s="182">
        <f t="shared" si="1595"/>
        <v>0</v>
      </c>
      <c r="J4411" s="182">
        <f t="shared" si="1596"/>
        <v>0</v>
      </c>
      <c r="K4411" s="179"/>
      <c r="L4411" s="183">
        <f t="shared" si="1597"/>
        <v>0</v>
      </c>
      <c r="M4411" s="183">
        <f t="shared" si="1597"/>
        <v>0</v>
      </c>
      <c r="N4411" s="184">
        <f t="shared" si="1598"/>
        <v>0</v>
      </c>
      <c r="O4411" s="184">
        <f t="shared" si="1599"/>
        <v>0</v>
      </c>
      <c r="P4411" s="181"/>
      <c r="Q4411" s="198"/>
      <c r="R4411" s="197" t="str">
        <f t="shared" ref="R4411:R4474" si="1600">IF(Q4411="X","x",IF(Q4411="xx","x",IF(O4411&gt;0,"x","")))</f>
        <v/>
      </c>
      <c r="S4411" s="197" t="str">
        <f t="shared" si="1593"/>
        <v/>
      </c>
    </row>
    <row r="4412" spans="1:19" ht="25.5" hidden="1">
      <c r="A4412" s="200">
        <v>89676</v>
      </c>
      <c r="B4412" s="205" t="s">
        <v>230</v>
      </c>
      <c r="C4412" s="127" t="s">
        <v>4784</v>
      </c>
      <c r="D4412" s="121" t="s">
        <v>274</v>
      </c>
      <c r="E4412" s="122">
        <v>29.62</v>
      </c>
      <c r="F4412" s="123">
        <f t="shared" si="1594"/>
        <v>35.71</v>
      </c>
      <c r="G4412" s="206"/>
      <c r="H4412" s="183"/>
      <c r="I4412" s="182">
        <f t="shared" si="1595"/>
        <v>0</v>
      </c>
      <c r="J4412" s="182">
        <f t="shared" si="1596"/>
        <v>0</v>
      </c>
      <c r="K4412" s="179"/>
      <c r="L4412" s="183">
        <f t="shared" si="1597"/>
        <v>0</v>
      </c>
      <c r="M4412" s="183">
        <f t="shared" si="1597"/>
        <v>0</v>
      </c>
      <c r="N4412" s="184">
        <f t="shared" si="1598"/>
        <v>0</v>
      </c>
      <c r="O4412" s="184">
        <f t="shared" si="1599"/>
        <v>0</v>
      </c>
      <c r="P4412" s="181"/>
      <c r="Q4412" s="198"/>
      <c r="R4412" s="197" t="str">
        <f t="shared" si="1600"/>
        <v/>
      </c>
      <c r="S4412" s="197" t="str">
        <f t="shared" si="1593"/>
        <v/>
      </c>
    </row>
    <row r="4413" spans="1:19" ht="25.5" hidden="1">
      <c r="A4413" s="200">
        <v>89686</v>
      </c>
      <c r="B4413" s="205" t="s">
        <v>230</v>
      </c>
      <c r="C4413" s="127" t="s">
        <v>4785</v>
      </c>
      <c r="D4413" s="121" t="s">
        <v>274</v>
      </c>
      <c r="E4413" s="122">
        <v>102.45</v>
      </c>
      <c r="F4413" s="123">
        <f t="shared" si="1594"/>
        <v>123.51</v>
      </c>
      <c r="G4413" s="206"/>
      <c r="H4413" s="183"/>
      <c r="I4413" s="182">
        <f t="shared" si="1595"/>
        <v>0</v>
      </c>
      <c r="J4413" s="182">
        <f t="shared" si="1596"/>
        <v>0</v>
      </c>
      <c r="K4413" s="179"/>
      <c r="L4413" s="183">
        <f t="shared" si="1597"/>
        <v>0</v>
      </c>
      <c r="M4413" s="183">
        <f t="shared" si="1597"/>
        <v>0</v>
      </c>
      <c r="N4413" s="184">
        <f t="shared" si="1598"/>
        <v>0</v>
      </c>
      <c r="O4413" s="184">
        <f t="shared" si="1599"/>
        <v>0</v>
      </c>
      <c r="P4413" s="181"/>
      <c r="Q4413" s="198"/>
      <c r="R4413" s="197" t="str">
        <f t="shared" si="1600"/>
        <v/>
      </c>
      <c r="S4413" s="197" t="str">
        <f t="shared" si="1593"/>
        <v/>
      </c>
    </row>
    <row r="4414" spans="1:19" ht="25.5" hidden="1">
      <c r="A4414" s="200">
        <v>89745</v>
      </c>
      <c r="B4414" s="205" t="s">
        <v>230</v>
      </c>
      <c r="C4414" s="127" t="s">
        <v>4786</v>
      </c>
      <c r="D4414" s="121" t="s">
        <v>274</v>
      </c>
      <c r="E4414" s="122">
        <v>18.91</v>
      </c>
      <c r="F4414" s="123">
        <f t="shared" si="1594"/>
        <v>22.8</v>
      </c>
      <c r="G4414" s="206"/>
      <c r="H4414" s="183"/>
      <c r="I4414" s="182">
        <f t="shared" si="1595"/>
        <v>0</v>
      </c>
      <c r="J4414" s="182">
        <f t="shared" si="1596"/>
        <v>0</v>
      </c>
      <c r="K4414" s="179"/>
      <c r="L4414" s="183">
        <f t="shared" si="1597"/>
        <v>0</v>
      </c>
      <c r="M4414" s="183">
        <f t="shared" si="1597"/>
        <v>0</v>
      </c>
      <c r="N4414" s="184">
        <f t="shared" si="1598"/>
        <v>0</v>
      </c>
      <c r="O4414" s="184">
        <f t="shared" si="1599"/>
        <v>0</v>
      </c>
      <c r="P4414" s="181"/>
      <c r="Q4414" s="198"/>
      <c r="R4414" s="197" t="str">
        <f t="shared" si="1600"/>
        <v/>
      </c>
      <c r="S4414" s="197" t="str">
        <f t="shared" ref="S4414:S4477" si="1601">IF(Q4414="X","x",IF(Q4414="xx","x",IF(OR(J4414&gt;0,O4414&gt;0),"x","")))</f>
        <v/>
      </c>
    </row>
    <row r="4415" spans="1:19" ht="25.5" hidden="1">
      <c r="A4415" s="200">
        <v>89758</v>
      </c>
      <c r="B4415" s="205" t="s">
        <v>230</v>
      </c>
      <c r="C4415" s="127" t="s">
        <v>4787</v>
      </c>
      <c r="D4415" s="121" t="s">
        <v>274</v>
      </c>
      <c r="E4415" s="122">
        <v>27.95</v>
      </c>
      <c r="F4415" s="123">
        <f t="shared" si="1594"/>
        <v>33.700000000000003</v>
      </c>
      <c r="G4415" s="206"/>
      <c r="H4415" s="183"/>
      <c r="I4415" s="182">
        <f t="shared" si="1595"/>
        <v>0</v>
      </c>
      <c r="J4415" s="182">
        <f t="shared" si="1596"/>
        <v>0</v>
      </c>
      <c r="K4415" s="179"/>
      <c r="L4415" s="183">
        <f t="shared" si="1597"/>
        <v>0</v>
      </c>
      <c r="M4415" s="183">
        <f t="shared" si="1597"/>
        <v>0</v>
      </c>
      <c r="N4415" s="184">
        <f t="shared" si="1598"/>
        <v>0</v>
      </c>
      <c r="O4415" s="184">
        <f t="shared" si="1599"/>
        <v>0</v>
      </c>
      <c r="P4415" s="181"/>
      <c r="Q4415" s="198"/>
      <c r="R4415" s="197" t="str">
        <f t="shared" si="1600"/>
        <v/>
      </c>
      <c r="S4415" s="197" t="str">
        <f t="shared" si="1601"/>
        <v/>
      </c>
    </row>
    <row r="4416" spans="1:19" ht="25.5" hidden="1">
      <c r="A4416" s="200">
        <v>89763</v>
      </c>
      <c r="B4416" s="205" t="s">
        <v>230</v>
      </c>
      <c r="C4416" s="127" t="s">
        <v>4788</v>
      </c>
      <c r="D4416" s="121" t="s">
        <v>274</v>
      </c>
      <c r="E4416" s="122">
        <v>100.46</v>
      </c>
      <c r="F4416" s="123">
        <f t="shared" si="1594"/>
        <v>121.11</v>
      </c>
      <c r="G4416" s="206"/>
      <c r="H4416" s="183"/>
      <c r="I4416" s="182">
        <f t="shared" si="1595"/>
        <v>0</v>
      </c>
      <c r="J4416" s="182">
        <f t="shared" si="1596"/>
        <v>0</v>
      </c>
      <c r="K4416" s="179"/>
      <c r="L4416" s="183">
        <f t="shared" si="1597"/>
        <v>0</v>
      </c>
      <c r="M4416" s="183">
        <f t="shared" si="1597"/>
        <v>0</v>
      </c>
      <c r="N4416" s="184">
        <f t="shared" si="1598"/>
        <v>0</v>
      </c>
      <c r="O4416" s="184">
        <f t="shared" si="1599"/>
        <v>0</v>
      </c>
      <c r="P4416" s="181"/>
      <c r="Q4416" s="198"/>
      <c r="R4416" s="197" t="str">
        <f t="shared" si="1600"/>
        <v/>
      </c>
      <c r="S4416" s="197" t="str">
        <f t="shared" si="1601"/>
        <v/>
      </c>
    </row>
    <row r="4417" spans="1:19" ht="25.5" hidden="1">
      <c r="A4417" s="200">
        <v>89818</v>
      </c>
      <c r="B4417" s="205" t="s">
        <v>230</v>
      </c>
      <c r="C4417" s="127" t="s">
        <v>4789</v>
      </c>
      <c r="D4417" s="121" t="s">
        <v>274</v>
      </c>
      <c r="E4417" s="122">
        <v>99.57</v>
      </c>
      <c r="F4417" s="123">
        <f t="shared" si="1594"/>
        <v>120.04</v>
      </c>
      <c r="G4417" s="206"/>
      <c r="H4417" s="183"/>
      <c r="I4417" s="182">
        <f t="shared" si="1595"/>
        <v>0</v>
      </c>
      <c r="J4417" s="182">
        <f t="shared" si="1596"/>
        <v>0</v>
      </c>
      <c r="K4417" s="179"/>
      <c r="L4417" s="183">
        <f t="shared" si="1597"/>
        <v>0</v>
      </c>
      <c r="M4417" s="183">
        <f t="shared" si="1597"/>
        <v>0</v>
      </c>
      <c r="N4417" s="184">
        <f t="shared" si="1598"/>
        <v>0</v>
      </c>
      <c r="O4417" s="184">
        <f t="shared" si="1599"/>
        <v>0</v>
      </c>
      <c r="P4417" s="181"/>
      <c r="Q4417" s="198"/>
      <c r="R4417" s="197" t="str">
        <f t="shared" si="1600"/>
        <v/>
      </c>
      <c r="S4417" s="197" t="str">
        <f t="shared" si="1601"/>
        <v/>
      </c>
    </row>
    <row r="4418" spans="1:19" ht="25.5" hidden="1">
      <c r="A4418" s="200">
        <v>89831</v>
      </c>
      <c r="B4418" s="205" t="s">
        <v>230</v>
      </c>
      <c r="C4418" s="127" t="s">
        <v>4790</v>
      </c>
      <c r="D4418" s="121" t="s">
        <v>274</v>
      </c>
      <c r="E4418" s="122">
        <v>121.55</v>
      </c>
      <c r="F4418" s="123">
        <f t="shared" si="1594"/>
        <v>146.54</v>
      </c>
      <c r="G4418" s="206"/>
      <c r="H4418" s="183"/>
      <c r="I4418" s="182">
        <f t="shared" si="1595"/>
        <v>0</v>
      </c>
      <c r="J4418" s="182">
        <f t="shared" si="1596"/>
        <v>0</v>
      </c>
      <c r="K4418" s="179"/>
      <c r="L4418" s="183">
        <f t="shared" si="1597"/>
        <v>0</v>
      </c>
      <c r="M4418" s="183">
        <f t="shared" si="1597"/>
        <v>0</v>
      </c>
      <c r="N4418" s="184">
        <f t="shared" si="1598"/>
        <v>0</v>
      </c>
      <c r="O4418" s="184">
        <f t="shared" si="1599"/>
        <v>0</v>
      </c>
      <c r="P4418" s="181"/>
      <c r="Q4418" s="198"/>
      <c r="R4418" s="197" t="str">
        <f t="shared" si="1600"/>
        <v/>
      </c>
      <c r="S4418" s="197" t="str">
        <f t="shared" si="1601"/>
        <v/>
      </c>
    </row>
    <row r="4419" spans="1:19" ht="38.25" hidden="1">
      <c r="A4419" s="200">
        <v>94724</v>
      </c>
      <c r="B4419" s="205" t="s">
        <v>230</v>
      </c>
      <c r="C4419" s="127" t="s">
        <v>4791</v>
      </c>
      <c r="D4419" s="121" t="s">
        <v>274</v>
      </c>
      <c r="E4419" s="122">
        <v>17.86</v>
      </c>
      <c r="F4419" s="123">
        <f t="shared" si="1594"/>
        <v>21.53</v>
      </c>
      <c r="G4419" s="206"/>
      <c r="H4419" s="183"/>
      <c r="I4419" s="182">
        <f t="shared" si="1595"/>
        <v>0</v>
      </c>
      <c r="J4419" s="182">
        <f t="shared" si="1596"/>
        <v>0</v>
      </c>
      <c r="K4419" s="179"/>
      <c r="L4419" s="183">
        <f t="shared" si="1597"/>
        <v>0</v>
      </c>
      <c r="M4419" s="183">
        <f t="shared" si="1597"/>
        <v>0</v>
      </c>
      <c r="N4419" s="184">
        <f t="shared" si="1598"/>
        <v>0</v>
      </c>
      <c r="O4419" s="184">
        <f t="shared" si="1599"/>
        <v>0</v>
      </c>
      <c r="P4419" s="181"/>
      <c r="Q4419" s="198"/>
      <c r="R4419" s="197" t="str">
        <f t="shared" si="1600"/>
        <v/>
      </c>
      <c r="S4419" s="197" t="str">
        <f t="shared" si="1601"/>
        <v/>
      </c>
    </row>
    <row r="4420" spans="1:19" ht="38.25" hidden="1">
      <c r="A4420" s="200">
        <v>94726</v>
      </c>
      <c r="B4420" s="205" t="s">
        <v>230</v>
      </c>
      <c r="C4420" s="127" t="s">
        <v>4792</v>
      </c>
      <c r="D4420" s="121" t="s">
        <v>274</v>
      </c>
      <c r="E4420" s="122">
        <v>27.04</v>
      </c>
      <c r="F4420" s="123">
        <f t="shared" si="1594"/>
        <v>32.6</v>
      </c>
      <c r="G4420" s="206"/>
      <c r="H4420" s="183"/>
      <c r="I4420" s="182">
        <f t="shared" si="1595"/>
        <v>0</v>
      </c>
      <c r="J4420" s="182">
        <f t="shared" si="1596"/>
        <v>0</v>
      </c>
      <c r="K4420" s="179"/>
      <c r="L4420" s="183">
        <f t="shared" si="1597"/>
        <v>0</v>
      </c>
      <c r="M4420" s="183">
        <f t="shared" si="1597"/>
        <v>0</v>
      </c>
      <c r="N4420" s="184">
        <f t="shared" si="1598"/>
        <v>0</v>
      </c>
      <c r="O4420" s="184">
        <f t="shared" si="1599"/>
        <v>0</v>
      </c>
      <c r="P4420" s="181"/>
      <c r="Q4420" s="198"/>
      <c r="R4420" s="197" t="str">
        <f t="shared" si="1600"/>
        <v/>
      </c>
      <c r="S4420" s="197" t="str">
        <f t="shared" si="1601"/>
        <v/>
      </c>
    </row>
    <row r="4421" spans="1:19" ht="38.25" hidden="1">
      <c r="A4421" s="200">
        <v>94728</v>
      </c>
      <c r="B4421" s="205" t="s">
        <v>230</v>
      </c>
      <c r="C4421" s="127" t="s">
        <v>4793</v>
      </c>
      <c r="D4421" s="121" t="s">
        <v>274</v>
      </c>
      <c r="E4421" s="122">
        <v>99.92</v>
      </c>
      <c r="F4421" s="123">
        <f t="shared" si="1594"/>
        <v>120.46</v>
      </c>
      <c r="G4421" s="206"/>
      <c r="H4421" s="183"/>
      <c r="I4421" s="182">
        <f t="shared" si="1595"/>
        <v>0</v>
      </c>
      <c r="J4421" s="182">
        <f t="shared" si="1596"/>
        <v>0</v>
      </c>
      <c r="K4421" s="179"/>
      <c r="L4421" s="183">
        <f t="shared" si="1597"/>
        <v>0</v>
      </c>
      <c r="M4421" s="183">
        <f t="shared" si="1597"/>
        <v>0</v>
      </c>
      <c r="N4421" s="184">
        <f t="shared" si="1598"/>
        <v>0</v>
      </c>
      <c r="O4421" s="184">
        <f t="shared" si="1599"/>
        <v>0</v>
      </c>
      <c r="P4421" s="181"/>
      <c r="Q4421" s="198"/>
      <c r="R4421" s="197" t="str">
        <f t="shared" si="1600"/>
        <v/>
      </c>
      <c r="S4421" s="197" t="str">
        <f t="shared" si="1601"/>
        <v/>
      </c>
    </row>
    <row r="4422" spans="1:19" ht="38.25" hidden="1">
      <c r="A4422" s="200">
        <v>94730</v>
      </c>
      <c r="B4422" s="205" t="s">
        <v>230</v>
      </c>
      <c r="C4422" s="127" t="s">
        <v>4794</v>
      </c>
      <c r="D4422" s="121" t="s">
        <v>274</v>
      </c>
      <c r="E4422" s="122">
        <v>121.1</v>
      </c>
      <c r="F4422" s="123">
        <f t="shared" si="1594"/>
        <v>146</v>
      </c>
      <c r="G4422" s="206"/>
      <c r="H4422" s="183"/>
      <c r="I4422" s="182">
        <f t="shared" si="1595"/>
        <v>0</v>
      </c>
      <c r="J4422" s="182">
        <f t="shared" si="1596"/>
        <v>0</v>
      </c>
      <c r="K4422" s="179"/>
      <c r="L4422" s="183">
        <f t="shared" si="1597"/>
        <v>0</v>
      </c>
      <c r="M4422" s="183">
        <f t="shared" si="1597"/>
        <v>0</v>
      </c>
      <c r="N4422" s="184">
        <f t="shared" si="1598"/>
        <v>0</v>
      </c>
      <c r="O4422" s="184">
        <f t="shared" si="1599"/>
        <v>0</v>
      </c>
      <c r="P4422" s="181"/>
      <c r="Q4422" s="198"/>
      <c r="R4422" s="197" t="str">
        <f t="shared" si="1600"/>
        <v/>
      </c>
      <c r="S4422" s="197" t="str">
        <f t="shared" si="1601"/>
        <v/>
      </c>
    </row>
    <row r="4423" spans="1:19" ht="25.5" hidden="1">
      <c r="A4423" s="200">
        <v>89691</v>
      </c>
      <c r="B4423" s="205" t="s">
        <v>230</v>
      </c>
      <c r="C4423" s="127" t="s">
        <v>4795</v>
      </c>
      <c r="D4423" s="121" t="s">
        <v>274</v>
      </c>
      <c r="E4423" s="122">
        <v>9.08</v>
      </c>
      <c r="F4423" s="123">
        <f t="shared" si="1594"/>
        <v>10.95</v>
      </c>
      <c r="G4423" s="206"/>
      <c r="H4423" s="183"/>
      <c r="I4423" s="182">
        <f t="shared" si="1595"/>
        <v>0</v>
      </c>
      <c r="J4423" s="182">
        <f t="shared" si="1596"/>
        <v>0</v>
      </c>
      <c r="K4423" s="179"/>
      <c r="L4423" s="183">
        <f t="shared" si="1597"/>
        <v>0</v>
      </c>
      <c r="M4423" s="183">
        <f t="shared" si="1597"/>
        <v>0</v>
      </c>
      <c r="N4423" s="184">
        <f t="shared" si="1598"/>
        <v>0</v>
      </c>
      <c r="O4423" s="184">
        <f t="shared" si="1599"/>
        <v>0</v>
      </c>
      <c r="P4423" s="181"/>
      <c r="Q4423" s="198"/>
      <c r="R4423" s="197" t="str">
        <f t="shared" si="1600"/>
        <v/>
      </c>
      <c r="S4423" s="197" t="str">
        <f t="shared" si="1601"/>
        <v/>
      </c>
    </row>
    <row r="4424" spans="1:19" ht="25.5" hidden="1">
      <c r="A4424" s="200">
        <v>89697</v>
      </c>
      <c r="B4424" s="205" t="s">
        <v>230</v>
      </c>
      <c r="C4424" s="127" t="s">
        <v>4796</v>
      </c>
      <c r="D4424" s="121" t="s">
        <v>274</v>
      </c>
      <c r="E4424" s="122">
        <v>10.78</v>
      </c>
      <c r="F4424" s="123">
        <f t="shared" si="1594"/>
        <v>13</v>
      </c>
      <c r="G4424" s="206"/>
      <c r="H4424" s="183"/>
      <c r="I4424" s="182">
        <f t="shared" si="1595"/>
        <v>0</v>
      </c>
      <c r="J4424" s="182">
        <f t="shared" si="1596"/>
        <v>0</v>
      </c>
      <c r="K4424" s="179"/>
      <c r="L4424" s="183">
        <f t="shared" si="1597"/>
        <v>0</v>
      </c>
      <c r="M4424" s="183">
        <f t="shared" si="1597"/>
        <v>0</v>
      </c>
      <c r="N4424" s="184">
        <f t="shared" si="1598"/>
        <v>0</v>
      </c>
      <c r="O4424" s="184">
        <f t="shared" si="1599"/>
        <v>0</v>
      </c>
      <c r="P4424" s="181"/>
      <c r="Q4424" s="198"/>
      <c r="R4424" s="197" t="str">
        <f t="shared" si="1600"/>
        <v/>
      </c>
      <c r="S4424" s="197" t="str">
        <f t="shared" si="1601"/>
        <v/>
      </c>
    </row>
    <row r="4425" spans="1:19" ht="25.5" hidden="1">
      <c r="A4425" s="200">
        <v>89705</v>
      </c>
      <c r="B4425" s="205" t="s">
        <v>230</v>
      </c>
      <c r="C4425" s="127" t="s">
        <v>4797</v>
      </c>
      <c r="D4425" s="121" t="s">
        <v>274</v>
      </c>
      <c r="E4425" s="122">
        <v>17.45</v>
      </c>
      <c r="F4425" s="123">
        <f t="shared" si="1594"/>
        <v>21.04</v>
      </c>
      <c r="G4425" s="206"/>
      <c r="H4425" s="183"/>
      <c r="I4425" s="182">
        <f t="shared" si="1595"/>
        <v>0</v>
      </c>
      <c r="J4425" s="182">
        <f t="shared" si="1596"/>
        <v>0</v>
      </c>
      <c r="K4425" s="179"/>
      <c r="L4425" s="183">
        <f t="shared" si="1597"/>
        <v>0</v>
      </c>
      <c r="M4425" s="183">
        <f t="shared" si="1597"/>
        <v>0</v>
      </c>
      <c r="N4425" s="184">
        <f t="shared" si="1598"/>
        <v>0</v>
      </c>
      <c r="O4425" s="184">
        <f t="shared" si="1599"/>
        <v>0</v>
      </c>
      <c r="P4425" s="181"/>
      <c r="Q4425" s="198"/>
      <c r="R4425" s="197" t="str">
        <f t="shared" si="1600"/>
        <v/>
      </c>
      <c r="S4425" s="197" t="str">
        <f t="shared" si="1601"/>
        <v/>
      </c>
    </row>
    <row r="4426" spans="1:19" ht="25.5" hidden="1">
      <c r="A4426" s="200">
        <v>89706</v>
      </c>
      <c r="B4426" s="205" t="s">
        <v>230</v>
      </c>
      <c r="C4426" s="127" t="s">
        <v>4798</v>
      </c>
      <c r="D4426" s="121" t="s">
        <v>274</v>
      </c>
      <c r="E4426" s="122">
        <v>35.11</v>
      </c>
      <c r="F4426" s="123">
        <f t="shared" si="1594"/>
        <v>42.33</v>
      </c>
      <c r="G4426" s="206"/>
      <c r="H4426" s="183"/>
      <c r="I4426" s="182">
        <f t="shared" si="1595"/>
        <v>0</v>
      </c>
      <c r="J4426" s="182">
        <f t="shared" si="1596"/>
        <v>0</v>
      </c>
      <c r="K4426" s="179"/>
      <c r="L4426" s="183">
        <f t="shared" si="1597"/>
        <v>0</v>
      </c>
      <c r="M4426" s="183">
        <f t="shared" si="1597"/>
        <v>0</v>
      </c>
      <c r="N4426" s="184">
        <f t="shared" si="1598"/>
        <v>0</v>
      </c>
      <c r="O4426" s="184">
        <f t="shared" si="1599"/>
        <v>0</v>
      </c>
      <c r="P4426" s="181"/>
      <c r="Q4426" s="198"/>
      <c r="R4426" s="197" t="str">
        <f t="shared" si="1600"/>
        <v/>
      </c>
      <c r="S4426" s="197" t="str">
        <f t="shared" si="1601"/>
        <v/>
      </c>
    </row>
    <row r="4427" spans="1:19" ht="25.5" hidden="1">
      <c r="A4427" s="200">
        <v>89703</v>
      </c>
      <c r="B4427" s="205" t="s">
        <v>230</v>
      </c>
      <c r="C4427" s="127" t="s">
        <v>4799</v>
      </c>
      <c r="D4427" s="121" t="s">
        <v>274</v>
      </c>
      <c r="E4427" s="122">
        <v>30.55</v>
      </c>
      <c r="F4427" s="123">
        <f t="shared" si="1594"/>
        <v>36.83</v>
      </c>
      <c r="G4427" s="206"/>
      <c r="H4427" s="183"/>
      <c r="I4427" s="182">
        <f t="shared" si="1595"/>
        <v>0</v>
      </c>
      <c r="J4427" s="182">
        <f t="shared" si="1596"/>
        <v>0</v>
      </c>
      <c r="K4427" s="179"/>
      <c r="L4427" s="183">
        <f t="shared" si="1597"/>
        <v>0</v>
      </c>
      <c r="M4427" s="183">
        <f t="shared" si="1597"/>
        <v>0</v>
      </c>
      <c r="N4427" s="184">
        <f t="shared" si="1598"/>
        <v>0</v>
      </c>
      <c r="O4427" s="184">
        <f t="shared" si="1599"/>
        <v>0</v>
      </c>
      <c r="P4427" s="181"/>
      <c r="Q4427" s="198"/>
      <c r="R4427" s="197" t="str">
        <f t="shared" si="1600"/>
        <v/>
      </c>
      <c r="S4427" s="197" t="str">
        <f t="shared" si="1601"/>
        <v/>
      </c>
    </row>
    <row r="4428" spans="1:19" ht="25.5" hidden="1">
      <c r="A4428" s="200">
        <v>89694</v>
      </c>
      <c r="B4428" s="205" t="s">
        <v>230</v>
      </c>
      <c r="C4428" s="127" t="s">
        <v>4800</v>
      </c>
      <c r="D4428" s="121" t="s">
        <v>274</v>
      </c>
      <c r="E4428" s="122">
        <v>13.64</v>
      </c>
      <c r="F4428" s="123">
        <f t="shared" si="1594"/>
        <v>16.440000000000001</v>
      </c>
      <c r="G4428" s="206"/>
      <c r="H4428" s="183"/>
      <c r="I4428" s="182">
        <f t="shared" si="1595"/>
        <v>0</v>
      </c>
      <c r="J4428" s="182">
        <f t="shared" si="1596"/>
        <v>0</v>
      </c>
      <c r="K4428" s="179"/>
      <c r="L4428" s="183">
        <f t="shared" si="1597"/>
        <v>0</v>
      </c>
      <c r="M4428" s="183">
        <f t="shared" si="1597"/>
        <v>0</v>
      </c>
      <c r="N4428" s="184">
        <f t="shared" si="1598"/>
        <v>0</v>
      </c>
      <c r="O4428" s="184">
        <f t="shared" si="1599"/>
        <v>0</v>
      </c>
      <c r="P4428" s="181"/>
      <c r="Q4428" s="198"/>
      <c r="R4428" s="197" t="str">
        <f t="shared" si="1600"/>
        <v/>
      </c>
      <c r="S4428" s="197" t="str">
        <f t="shared" si="1601"/>
        <v/>
      </c>
    </row>
    <row r="4429" spans="1:19" ht="25.5" hidden="1">
      <c r="A4429" s="200">
        <v>89700</v>
      </c>
      <c r="B4429" s="205" t="s">
        <v>230</v>
      </c>
      <c r="C4429" s="127" t="s">
        <v>4801</v>
      </c>
      <c r="D4429" s="121" t="s">
        <v>274</v>
      </c>
      <c r="E4429" s="122">
        <v>14.68</v>
      </c>
      <c r="F4429" s="123">
        <f t="shared" si="1594"/>
        <v>17.7</v>
      </c>
      <c r="G4429" s="206"/>
      <c r="H4429" s="183"/>
      <c r="I4429" s="182">
        <f t="shared" si="1595"/>
        <v>0</v>
      </c>
      <c r="J4429" s="182">
        <f t="shared" si="1596"/>
        <v>0</v>
      </c>
      <c r="K4429" s="179"/>
      <c r="L4429" s="183">
        <f t="shared" si="1597"/>
        <v>0</v>
      </c>
      <c r="M4429" s="183">
        <f t="shared" si="1597"/>
        <v>0</v>
      </c>
      <c r="N4429" s="184">
        <f t="shared" si="1598"/>
        <v>0</v>
      </c>
      <c r="O4429" s="184">
        <f t="shared" si="1599"/>
        <v>0</v>
      </c>
      <c r="P4429" s="181"/>
      <c r="Q4429" s="198"/>
      <c r="R4429" s="197" t="str">
        <f t="shared" si="1600"/>
        <v/>
      </c>
      <c r="S4429" s="197" t="str">
        <f t="shared" si="1601"/>
        <v/>
      </c>
    </row>
    <row r="4430" spans="1:19" ht="38.25" hidden="1">
      <c r="A4430" s="200">
        <v>89959</v>
      </c>
      <c r="B4430" s="205" t="s">
        <v>230</v>
      </c>
      <c r="C4430" s="127" t="s">
        <v>4802</v>
      </c>
      <c r="D4430" s="121" t="s">
        <v>274</v>
      </c>
      <c r="E4430" s="122">
        <v>176.53</v>
      </c>
      <c r="F4430" s="123">
        <f t="shared" si="1594"/>
        <v>212.82</v>
      </c>
      <c r="G4430" s="206"/>
      <c r="H4430" s="183"/>
      <c r="I4430" s="182">
        <f t="shared" si="1595"/>
        <v>0</v>
      </c>
      <c r="J4430" s="182">
        <f t="shared" si="1596"/>
        <v>0</v>
      </c>
      <c r="K4430" s="179"/>
      <c r="L4430" s="183">
        <f t="shared" si="1597"/>
        <v>0</v>
      </c>
      <c r="M4430" s="183">
        <f t="shared" si="1597"/>
        <v>0</v>
      </c>
      <c r="N4430" s="184">
        <f t="shared" si="1598"/>
        <v>0</v>
      </c>
      <c r="O4430" s="184">
        <f t="shared" si="1599"/>
        <v>0</v>
      </c>
      <c r="P4430" s="181"/>
      <c r="Q4430" s="198"/>
      <c r="R4430" s="197" t="str">
        <f t="shared" si="1600"/>
        <v/>
      </c>
      <c r="S4430" s="197" t="str">
        <f t="shared" si="1601"/>
        <v/>
      </c>
    </row>
    <row r="4431" spans="1:19" ht="25.5" hidden="1">
      <c r="A4431" s="200">
        <v>89718</v>
      </c>
      <c r="B4431" s="205" t="s">
        <v>230</v>
      </c>
      <c r="C4431" s="127" t="s">
        <v>4680</v>
      </c>
      <c r="D4431" s="121" t="s">
        <v>258</v>
      </c>
      <c r="E4431" s="122">
        <v>32.78</v>
      </c>
      <c r="F4431" s="123">
        <f t="shared" si="1594"/>
        <v>39.520000000000003</v>
      </c>
      <c r="G4431" s="206"/>
      <c r="H4431" s="183"/>
      <c r="I4431" s="182">
        <f t="shared" si="1595"/>
        <v>0</v>
      </c>
      <c r="J4431" s="182">
        <f t="shared" si="1596"/>
        <v>0</v>
      </c>
      <c r="K4431" s="179"/>
      <c r="L4431" s="183">
        <f t="shared" si="1597"/>
        <v>0</v>
      </c>
      <c r="M4431" s="183">
        <f t="shared" si="1597"/>
        <v>0</v>
      </c>
      <c r="N4431" s="184">
        <f t="shared" si="1598"/>
        <v>0</v>
      </c>
      <c r="O4431" s="184">
        <f t="shared" si="1599"/>
        <v>0</v>
      </c>
      <c r="P4431" s="181"/>
      <c r="Q4431" s="198"/>
      <c r="R4431" s="197" t="str">
        <f t="shared" si="1600"/>
        <v/>
      </c>
      <c r="S4431" s="197" t="str">
        <f t="shared" si="1601"/>
        <v/>
      </c>
    </row>
    <row r="4432" spans="1:19" ht="25.5" hidden="1">
      <c r="A4432" s="200">
        <v>89765</v>
      </c>
      <c r="B4432" s="205" t="s">
        <v>230</v>
      </c>
      <c r="C4432" s="127" t="s">
        <v>4803</v>
      </c>
      <c r="D4432" s="121" t="s">
        <v>274</v>
      </c>
      <c r="E4432" s="122">
        <v>9.74</v>
      </c>
      <c r="F4432" s="123">
        <f t="shared" si="1594"/>
        <v>11.74</v>
      </c>
      <c r="G4432" s="206"/>
      <c r="H4432" s="183"/>
      <c r="I4432" s="182">
        <f t="shared" si="1595"/>
        <v>0</v>
      </c>
      <c r="J4432" s="182">
        <f t="shared" si="1596"/>
        <v>0</v>
      </c>
      <c r="K4432" s="179"/>
      <c r="L4432" s="183">
        <f t="shared" si="1597"/>
        <v>0</v>
      </c>
      <c r="M4432" s="183">
        <f t="shared" si="1597"/>
        <v>0</v>
      </c>
      <c r="N4432" s="184">
        <f t="shared" si="1598"/>
        <v>0</v>
      </c>
      <c r="O4432" s="184">
        <f t="shared" si="1599"/>
        <v>0</v>
      </c>
      <c r="P4432" s="181"/>
      <c r="Q4432" s="198"/>
      <c r="R4432" s="197" t="str">
        <f t="shared" si="1600"/>
        <v/>
      </c>
      <c r="S4432" s="197" t="str">
        <f t="shared" si="1601"/>
        <v/>
      </c>
    </row>
    <row r="4433" spans="1:19" ht="25.5" hidden="1">
      <c r="A4433" s="200">
        <v>89766</v>
      </c>
      <c r="B4433" s="205" t="s">
        <v>230</v>
      </c>
      <c r="C4433" s="127" t="s">
        <v>4804</v>
      </c>
      <c r="D4433" s="121" t="s">
        <v>274</v>
      </c>
      <c r="E4433" s="122">
        <v>13.64</v>
      </c>
      <c r="F4433" s="123">
        <f t="shared" si="1594"/>
        <v>16.440000000000001</v>
      </c>
      <c r="G4433" s="206"/>
      <c r="H4433" s="183"/>
      <c r="I4433" s="182">
        <f t="shared" si="1595"/>
        <v>0</v>
      </c>
      <c r="J4433" s="182">
        <f t="shared" si="1596"/>
        <v>0</v>
      </c>
      <c r="K4433" s="179"/>
      <c r="L4433" s="183">
        <f t="shared" si="1597"/>
        <v>0</v>
      </c>
      <c r="M4433" s="183">
        <f t="shared" si="1597"/>
        <v>0</v>
      </c>
      <c r="N4433" s="184">
        <f t="shared" si="1598"/>
        <v>0</v>
      </c>
      <c r="O4433" s="184">
        <f t="shared" si="1599"/>
        <v>0</v>
      </c>
      <c r="P4433" s="181"/>
      <c r="Q4433" s="198"/>
      <c r="R4433" s="197" t="str">
        <f t="shared" si="1600"/>
        <v/>
      </c>
      <c r="S4433" s="197" t="str">
        <f t="shared" si="1601"/>
        <v/>
      </c>
    </row>
    <row r="4434" spans="1:19" ht="25.5" hidden="1">
      <c r="A4434" s="200">
        <v>89768</v>
      </c>
      <c r="B4434" s="205" t="s">
        <v>230</v>
      </c>
      <c r="C4434" s="127" t="s">
        <v>4805</v>
      </c>
      <c r="D4434" s="121" t="s">
        <v>274</v>
      </c>
      <c r="E4434" s="122">
        <v>14.07</v>
      </c>
      <c r="F4434" s="123">
        <f t="shared" si="1594"/>
        <v>16.96</v>
      </c>
      <c r="G4434" s="206"/>
      <c r="H4434" s="183"/>
      <c r="I4434" s="182">
        <f t="shared" si="1595"/>
        <v>0</v>
      </c>
      <c r="J4434" s="182">
        <f t="shared" si="1596"/>
        <v>0</v>
      </c>
      <c r="K4434" s="179"/>
      <c r="L4434" s="183">
        <f t="shared" si="1597"/>
        <v>0</v>
      </c>
      <c r="M4434" s="183">
        <f t="shared" si="1597"/>
        <v>0</v>
      </c>
      <c r="N4434" s="184">
        <f t="shared" si="1598"/>
        <v>0</v>
      </c>
      <c r="O4434" s="184">
        <f t="shared" si="1599"/>
        <v>0</v>
      </c>
      <c r="P4434" s="181"/>
      <c r="Q4434" s="198"/>
      <c r="R4434" s="197" t="str">
        <f t="shared" si="1600"/>
        <v/>
      </c>
      <c r="S4434" s="197" t="str">
        <f t="shared" si="1601"/>
        <v/>
      </c>
    </row>
    <row r="4435" spans="1:19" ht="25.5" hidden="1">
      <c r="A4435" s="200">
        <v>89769</v>
      </c>
      <c r="B4435" s="205" t="s">
        <v>230</v>
      </c>
      <c r="C4435" s="127" t="s">
        <v>4806</v>
      </c>
      <c r="D4435" s="121" t="s">
        <v>274</v>
      </c>
      <c r="E4435" s="122">
        <v>31.09</v>
      </c>
      <c r="F4435" s="123">
        <f t="shared" si="1594"/>
        <v>37.479999999999997</v>
      </c>
      <c r="G4435" s="206"/>
      <c r="H4435" s="183"/>
      <c r="I4435" s="182">
        <f t="shared" si="1595"/>
        <v>0</v>
      </c>
      <c r="J4435" s="182">
        <f t="shared" si="1596"/>
        <v>0</v>
      </c>
      <c r="K4435" s="179"/>
      <c r="L4435" s="183">
        <f t="shared" si="1597"/>
        <v>0</v>
      </c>
      <c r="M4435" s="183">
        <f t="shared" si="1597"/>
        <v>0</v>
      </c>
      <c r="N4435" s="184">
        <f t="shared" si="1598"/>
        <v>0</v>
      </c>
      <c r="O4435" s="184">
        <f t="shared" si="1599"/>
        <v>0</v>
      </c>
      <c r="P4435" s="181"/>
      <c r="Q4435" s="198"/>
      <c r="R4435" s="197" t="str">
        <f t="shared" si="1600"/>
        <v/>
      </c>
      <c r="S4435" s="197" t="str">
        <f t="shared" si="1601"/>
        <v/>
      </c>
    </row>
    <row r="4436" spans="1:19" ht="25.5" hidden="1">
      <c r="A4436" s="200">
        <v>89772</v>
      </c>
      <c r="B4436" s="205" t="s">
        <v>230</v>
      </c>
      <c r="C4436" s="127" t="s">
        <v>4681</v>
      </c>
      <c r="D4436" s="121" t="s">
        <v>258</v>
      </c>
      <c r="E4436" s="122">
        <v>57.98</v>
      </c>
      <c r="F4436" s="123">
        <f t="shared" si="1594"/>
        <v>69.900000000000006</v>
      </c>
      <c r="G4436" s="206"/>
      <c r="H4436" s="183"/>
      <c r="I4436" s="182">
        <f t="shared" si="1595"/>
        <v>0</v>
      </c>
      <c r="J4436" s="182">
        <f t="shared" si="1596"/>
        <v>0</v>
      </c>
      <c r="K4436" s="179"/>
      <c r="L4436" s="183">
        <f t="shared" si="1597"/>
        <v>0</v>
      </c>
      <c r="M4436" s="183">
        <f t="shared" si="1597"/>
        <v>0</v>
      </c>
      <c r="N4436" s="184">
        <f t="shared" si="1598"/>
        <v>0</v>
      </c>
      <c r="O4436" s="184">
        <f t="shared" si="1599"/>
        <v>0</v>
      </c>
      <c r="P4436" s="181"/>
      <c r="Q4436" s="198"/>
      <c r="R4436" s="197" t="str">
        <f t="shared" si="1600"/>
        <v/>
      </c>
      <c r="S4436" s="197" t="str">
        <f t="shared" si="1601"/>
        <v/>
      </c>
    </row>
    <row r="4437" spans="1:19" ht="25.5" hidden="1">
      <c r="A4437" s="200">
        <v>89842</v>
      </c>
      <c r="B4437" s="205" t="s">
        <v>230</v>
      </c>
      <c r="C4437" s="127" t="s">
        <v>4807</v>
      </c>
      <c r="D4437" s="121" t="s">
        <v>274</v>
      </c>
      <c r="E4437" s="122">
        <v>29.3</v>
      </c>
      <c r="F4437" s="123">
        <f t="shared" si="1594"/>
        <v>35.32</v>
      </c>
      <c r="G4437" s="206"/>
      <c r="H4437" s="183"/>
      <c r="I4437" s="182">
        <f t="shared" si="1595"/>
        <v>0</v>
      </c>
      <c r="J4437" s="182">
        <f t="shared" si="1596"/>
        <v>0</v>
      </c>
      <c r="K4437" s="179"/>
      <c r="L4437" s="183">
        <f t="shared" si="1597"/>
        <v>0</v>
      </c>
      <c r="M4437" s="183">
        <f t="shared" si="1597"/>
        <v>0</v>
      </c>
      <c r="N4437" s="184">
        <f t="shared" si="1598"/>
        <v>0</v>
      </c>
      <c r="O4437" s="184">
        <f t="shared" si="1599"/>
        <v>0</v>
      </c>
      <c r="P4437" s="181"/>
      <c r="Q4437" s="198"/>
      <c r="R4437" s="197" t="str">
        <f t="shared" si="1600"/>
        <v/>
      </c>
      <c r="S4437" s="197" t="str">
        <f t="shared" si="1601"/>
        <v/>
      </c>
    </row>
    <row r="4438" spans="1:19" ht="25.5" hidden="1">
      <c r="A4438" s="200">
        <v>89844</v>
      </c>
      <c r="B4438" s="205" t="s">
        <v>230</v>
      </c>
      <c r="C4438" s="127" t="s">
        <v>4808</v>
      </c>
      <c r="D4438" s="121" t="s">
        <v>274</v>
      </c>
      <c r="E4438" s="122">
        <v>37.19</v>
      </c>
      <c r="F4438" s="123">
        <f t="shared" si="1594"/>
        <v>44.84</v>
      </c>
      <c r="G4438" s="206"/>
      <c r="H4438" s="183"/>
      <c r="I4438" s="182">
        <f t="shared" si="1595"/>
        <v>0</v>
      </c>
      <c r="J4438" s="182">
        <f t="shared" si="1596"/>
        <v>0</v>
      </c>
      <c r="K4438" s="179"/>
      <c r="L4438" s="183">
        <f t="shared" si="1597"/>
        <v>0</v>
      </c>
      <c r="M4438" s="183">
        <f t="shared" si="1597"/>
        <v>0</v>
      </c>
      <c r="N4438" s="184">
        <f t="shared" si="1598"/>
        <v>0</v>
      </c>
      <c r="O4438" s="184">
        <f t="shared" si="1599"/>
        <v>0</v>
      </c>
      <c r="P4438" s="181"/>
      <c r="Q4438" s="198"/>
      <c r="R4438" s="197" t="str">
        <f t="shared" si="1600"/>
        <v/>
      </c>
      <c r="S4438" s="197" t="str">
        <f t="shared" si="1601"/>
        <v/>
      </c>
    </row>
    <row r="4439" spans="1:19" ht="25.5" hidden="1">
      <c r="A4439" s="200">
        <v>89845</v>
      </c>
      <c r="B4439" s="205" t="s">
        <v>230</v>
      </c>
      <c r="C4439" s="127" t="s">
        <v>4809</v>
      </c>
      <c r="D4439" s="121" t="s">
        <v>274</v>
      </c>
      <c r="E4439" s="122">
        <v>57.2</v>
      </c>
      <c r="F4439" s="123">
        <f t="shared" si="1594"/>
        <v>68.959999999999994</v>
      </c>
      <c r="G4439" s="206"/>
      <c r="H4439" s="183"/>
      <c r="I4439" s="182">
        <f t="shared" si="1595"/>
        <v>0</v>
      </c>
      <c r="J4439" s="182">
        <f t="shared" si="1596"/>
        <v>0</v>
      </c>
      <c r="K4439" s="179"/>
      <c r="L4439" s="183">
        <f t="shared" si="1597"/>
        <v>0</v>
      </c>
      <c r="M4439" s="183">
        <f t="shared" si="1597"/>
        <v>0</v>
      </c>
      <c r="N4439" s="184">
        <f t="shared" si="1598"/>
        <v>0</v>
      </c>
      <c r="O4439" s="184">
        <f t="shared" si="1599"/>
        <v>0</v>
      </c>
      <c r="P4439" s="181"/>
      <c r="Q4439" s="198"/>
      <c r="R4439" s="197" t="str">
        <f t="shared" si="1600"/>
        <v/>
      </c>
      <c r="S4439" s="197" t="str">
        <f t="shared" si="1601"/>
        <v/>
      </c>
    </row>
    <row r="4440" spans="1:19" ht="25.5" hidden="1">
      <c r="A4440" s="200">
        <v>89846</v>
      </c>
      <c r="B4440" s="205" t="s">
        <v>230</v>
      </c>
      <c r="C4440" s="127" t="s">
        <v>4810</v>
      </c>
      <c r="D4440" s="121" t="s">
        <v>274</v>
      </c>
      <c r="E4440" s="122">
        <v>126.78</v>
      </c>
      <c r="F4440" s="123">
        <f t="shared" si="1594"/>
        <v>152.85</v>
      </c>
      <c r="G4440" s="206"/>
      <c r="H4440" s="183"/>
      <c r="I4440" s="182">
        <f t="shared" si="1595"/>
        <v>0</v>
      </c>
      <c r="J4440" s="182">
        <f t="shared" si="1596"/>
        <v>0</v>
      </c>
      <c r="K4440" s="179"/>
      <c r="L4440" s="183">
        <f t="shared" si="1597"/>
        <v>0</v>
      </c>
      <c r="M4440" s="183">
        <f t="shared" si="1597"/>
        <v>0</v>
      </c>
      <c r="N4440" s="184">
        <f t="shared" si="1598"/>
        <v>0</v>
      </c>
      <c r="O4440" s="184">
        <f t="shared" si="1599"/>
        <v>0</v>
      </c>
      <c r="P4440" s="181"/>
      <c r="Q4440" s="198"/>
      <c r="R4440" s="197" t="str">
        <f t="shared" si="1600"/>
        <v/>
      </c>
      <c r="S4440" s="197" t="str">
        <f t="shared" si="1601"/>
        <v/>
      </c>
    </row>
    <row r="4441" spans="1:19" ht="25.5" hidden="1">
      <c r="A4441" s="200">
        <v>89847</v>
      </c>
      <c r="B4441" s="205" t="s">
        <v>230</v>
      </c>
      <c r="C4441" s="127" t="s">
        <v>4811</v>
      </c>
      <c r="D4441" s="121" t="s">
        <v>274</v>
      </c>
      <c r="E4441" s="122">
        <v>155.87</v>
      </c>
      <c r="F4441" s="123">
        <f t="shared" si="1594"/>
        <v>187.92</v>
      </c>
      <c r="G4441" s="206"/>
      <c r="H4441" s="183"/>
      <c r="I4441" s="182">
        <f t="shared" si="1595"/>
        <v>0</v>
      </c>
      <c r="J4441" s="182">
        <f t="shared" si="1596"/>
        <v>0</v>
      </c>
      <c r="K4441" s="179"/>
      <c r="L4441" s="183">
        <f t="shared" si="1597"/>
        <v>0</v>
      </c>
      <c r="M4441" s="183">
        <f t="shared" si="1597"/>
        <v>0</v>
      </c>
      <c r="N4441" s="184">
        <f t="shared" si="1598"/>
        <v>0</v>
      </c>
      <c r="O4441" s="184">
        <f t="shared" si="1599"/>
        <v>0</v>
      </c>
      <c r="P4441" s="181"/>
      <c r="Q4441" s="198"/>
      <c r="R4441" s="197" t="str">
        <f t="shared" si="1600"/>
        <v/>
      </c>
      <c r="S4441" s="197" t="str">
        <f t="shared" si="1601"/>
        <v/>
      </c>
    </row>
    <row r="4442" spans="1:19" ht="25.5" hidden="1">
      <c r="A4442" s="200">
        <v>94756</v>
      </c>
      <c r="B4442" s="205" t="s">
        <v>230</v>
      </c>
      <c r="C4442" s="127" t="s">
        <v>4812</v>
      </c>
      <c r="D4442" s="121" t="s">
        <v>274</v>
      </c>
      <c r="E4442" s="122">
        <v>9.9700000000000006</v>
      </c>
      <c r="F4442" s="123">
        <f t="shared" si="1594"/>
        <v>12.02</v>
      </c>
      <c r="G4442" s="206"/>
      <c r="H4442" s="183"/>
      <c r="I4442" s="182">
        <f t="shared" si="1595"/>
        <v>0</v>
      </c>
      <c r="J4442" s="182">
        <f t="shared" si="1596"/>
        <v>0</v>
      </c>
      <c r="K4442" s="179"/>
      <c r="L4442" s="183">
        <f t="shared" si="1597"/>
        <v>0</v>
      </c>
      <c r="M4442" s="183">
        <f t="shared" si="1597"/>
        <v>0</v>
      </c>
      <c r="N4442" s="184">
        <f t="shared" si="1598"/>
        <v>0</v>
      </c>
      <c r="O4442" s="184">
        <f t="shared" si="1599"/>
        <v>0</v>
      </c>
      <c r="P4442" s="181"/>
      <c r="Q4442" s="198"/>
      <c r="R4442" s="197" t="str">
        <f t="shared" si="1600"/>
        <v/>
      </c>
      <c r="S4442" s="197" t="str">
        <f t="shared" si="1601"/>
        <v/>
      </c>
    </row>
    <row r="4443" spans="1:19" ht="25.5" hidden="1">
      <c r="A4443" s="200">
        <v>94757</v>
      </c>
      <c r="B4443" s="205" t="s">
        <v>230</v>
      </c>
      <c r="C4443" s="127" t="s">
        <v>4813</v>
      </c>
      <c r="D4443" s="121" t="s">
        <v>274</v>
      </c>
      <c r="E4443" s="122">
        <v>12.9</v>
      </c>
      <c r="F4443" s="123">
        <f t="shared" si="1594"/>
        <v>15.55</v>
      </c>
      <c r="G4443" s="206"/>
      <c r="H4443" s="183"/>
      <c r="I4443" s="182">
        <f t="shared" si="1595"/>
        <v>0</v>
      </c>
      <c r="J4443" s="182">
        <f t="shared" si="1596"/>
        <v>0</v>
      </c>
      <c r="K4443" s="179"/>
      <c r="L4443" s="183">
        <f t="shared" si="1597"/>
        <v>0</v>
      </c>
      <c r="M4443" s="183">
        <f t="shared" si="1597"/>
        <v>0</v>
      </c>
      <c r="N4443" s="184">
        <f t="shared" si="1598"/>
        <v>0</v>
      </c>
      <c r="O4443" s="184">
        <f t="shared" si="1599"/>
        <v>0</v>
      </c>
      <c r="P4443" s="181"/>
      <c r="Q4443" s="198"/>
      <c r="R4443" s="197" t="str">
        <f t="shared" si="1600"/>
        <v/>
      </c>
      <c r="S4443" s="197" t="str">
        <f t="shared" si="1601"/>
        <v/>
      </c>
    </row>
    <row r="4444" spans="1:19" ht="25.5" hidden="1">
      <c r="A4444" s="200">
        <v>94758</v>
      </c>
      <c r="B4444" s="205" t="s">
        <v>230</v>
      </c>
      <c r="C4444" s="127" t="s">
        <v>4814</v>
      </c>
      <c r="D4444" s="121" t="s">
        <v>274</v>
      </c>
      <c r="E4444" s="122">
        <v>30.61</v>
      </c>
      <c r="F4444" s="123">
        <f t="shared" si="1594"/>
        <v>36.9</v>
      </c>
      <c r="G4444" s="206"/>
      <c r="H4444" s="183"/>
      <c r="I4444" s="182">
        <f t="shared" si="1595"/>
        <v>0</v>
      </c>
      <c r="J4444" s="182">
        <f t="shared" si="1596"/>
        <v>0</v>
      </c>
      <c r="K4444" s="179"/>
      <c r="L4444" s="183">
        <f t="shared" si="1597"/>
        <v>0</v>
      </c>
      <c r="M4444" s="183">
        <f t="shared" si="1597"/>
        <v>0</v>
      </c>
      <c r="N4444" s="184">
        <f t="shared" si="1598"/>
        <v>0</v>
      </c>
      <c r="O4444" s="184">
        <f t="shared" si="1599"/>
        <v>0</v>
      </c>
      <c r="P4444" s="181"/>
      <c r="Q4444" s="198"/>
      <c r="R4444" s="197" t="str">
        <f t="shared" si="1600"/>
        <v/>
      </c>
      <c r="S4444" s="197" t="str">
        <f t="shared" si="1601"/>
        <v/>
      </c>
    </row>
    <row r="4445" spans="1:19" ht="25.5" hidden="1">
      <c r="A4445" s="200">
        <v>94759</v>
      </c>
      <c r="B4445" s="205" t="s">
        <v>230</v>
      </c>
      <c r="C4445" s="127" t="s">
        <v>4815</v>
      </c>
      <c r="D4445" s="121" t="s">
        <v>274</v>
      </c>
      <c r="E4445" s="122">
        <v>37.130000000000003</v>
      </c>
      <c r="F4445" s="123">
        <f t="shared" si="1594"/>
        <v>44.76</v>
      </c>
      <c r="G4445" s="206"/>
      <c r="H4445" s="183"/>
      <c r="I4445" s="182">
        <f t="shared" si="1595"/>
        <v>0</v>
      </c>
      <c r="J4445" s="182">
        <f t="shared" si="1596"/>
        <v>0</v>
      </c>
      <c r="K4445" s="179"/>
      <c r="L4445" s="183">
        <f t="shared" si="1597"/>
        <v>0</v>
      </c>
      <c r="M4445" s="183">
        <f t="shared" si="1597"/>
        <v>0</v>
      </c>
      <c r="N4445" s="184">
        <f t="shared" si="1598"/>
        <v>0</v>
      </c>
      <c r="O4445" s="184">
        <f t="shared" si="1599"/>
        <v>0</v>
      </c>
      <c r="P4445" s="181"/>
      <c r="Q4445" s="198"/>
      <c r="R4445" s="197" t="str">
        <f t="shared" si="1600"/>
        <v/>
      </c>
      <c r="S4445" s="197" t="str">
        <f t="shared" si="1601"/>
        <v/>
      </c>
    </row>
    <row r="4446" spans="1:19" ht="25.5" hidden="1">
      <c r="A4446" s="200">
        <v>94760</v>
      </c>
      <c r="B4446" s="205" t="s">
        <v>230</v>
      </c>
      <c r="C4446" s="127" t="s">
        <v>4816</v>
      </c>
      <c r="D4446" s="121" t="s">
        <v>274</v>
      </c>
      <c r="E4446" s="122">
        <v>61.18</v>
      </c>
      <c r="F4446" s="123">
        <f t="shared" si="1594"/>
        <v>73.760000000000005</v>
      </c>
      <c r="G4446" s="206"/>
      <c r="H4446" s="183"/>
      <c r="I4446" s="182">
        <f t="shared" si="1595"/>
        <v>0</v>
      </c>
      <c r="J4446" s="182">
        <f t="shared" si="1596"/>
        <v>0</v>
      </c>
      <c r="K4446" s="179"/>
      <c r="L4446" s="183">
        <f t="shared" si="1597"/>
        <v>0</v>
      </c>
      <c r="M4446" s="183">
        <f t="shared" si="1597"/>
        <v>0</v>
      </c>
      <c r="N4446" s="184">
        <f t="shared" si="1598"/>
        <v>0</v>
      </c>
      <c r="O4446" s="184">
        <f t="shared" si="1599"/>
        <v>0</v>
      </c>
      <c r="P4446" s="181"/>
      <c r="Q4446" s="198"/>
      <c r="R4446" s="197" t="str">
        <f t="shared" si="1600"/>
        <v/>
      </c>
      <c r="S4446" s="197" t="str">
        <f t="shared" si="1601"/>
        <v/>
      </c>
    </row>
    <row r="4447" spans="1:19" ht="25.5" hidden="1">
      <c r="A4447" s="200">
        <v>94761</v>
      </c>
      <c r="B4447" s="205" t="s">
        <v>230</v>
      </c>
      <c r="C4447" s="127" t="s">
        <v>4817</v>
      </c>
      <c r="D4447" s="121" t="s">
        <v>274</v>
      </c>
      <c r="E4447" s="122">
        <v>126.53</v>
      </c>
      <c r="F4447" s="123">
        <f t="shared" si="1594"/>
        <v>152.54</v>
      </c>
      <c r="G4447" s="206"/>
      <c r="H4447" s="183"/>
      <c r="I4447" s="182">
        <f t="shared" si="1595"/>
        <v>0</v>
      </c>
      <c r="J4447" s="182">
        <f t="shared" si="1596"/>
        <v>0</v>
      </c>
      <c r="K4447" s="179"/>
      <c r="L4447" s="183">
        <f t="shared" si="1597"/>
        <v>0</v>
      </c>
      <c r="M4447" s="183">
        <f t="shared" si="1597"/>
        <v>0</v>
      </c>
      <c r="N4447" s="184">
        <f t="shared" si="1598"/>
        <v>0</v>
      </c>
      <c r="O4447" s="184">
        <f t="shared" si="1599"/>
        <v>0</v>
      </c>
      <c r="P4447" s="181"/>
      <c r="Q4447" s="198"/>
      <c r="R4447" s="197" t="str">
        <f t="shared" si="1600"/>
        <v/>
      </c>
      <c r="S4447" s="197" t="str">
        <f t="shared" si="1601"/>
        <v/>
      </c>
    </row>
    <row r="4448" spans="1:19" ht="25.5" hidden="1">
      <c r="A4448" s="200">
        <v>94762</v>
      </c>
      <c r="B4448" s="205" t="s">
        <v>230</v>
      </c>
      <c r="C4448" s="127" t="s">
        <v>4818</v>
      </c>
      <c r="D4448" s="121" t="s">
        <v>274</v>
      </c>
      <c r="E4448" s="122">
        <v>164.95</v>
      </c>
      <c r="F4448" s="123">
        <f t="shared" si="1594"/>
        <v>198.86</v>
      </c>
      <c r="G4448" s="206"/>
      <c r="H4448" s="183"/>
      <c r="I4448" s="182">
        <f t="shared" si="1595"/>
        <v>0</v>
      </c>
      <c r="J4448" s="182">
        <f t="shared" si="1596"/>
        <v>0</v>
      </c>
      <c r="K4448" s="179"/>
      <c r="L4448" s="183">
        <f t="shared" si="1597"/>
        <v>0</v>
      </c>
      <c r="M4448" s="183">
        <f t="shared" si="1597"/>
        <v>0</v>
      </c>
      <c r="N4448" s="184">
        <f t="shared" si="1598"/>
        <v>0</v>
      </c>
      <c r="O4448" s="184">
        <f t="shared" si="1599"/>
        <v>0</v>
      </c>
      <c r="P4448" s="181"/>
      <c r="Q4448" s="198"/>
      <c r="R4448" s="197" t="str">
        <f t="shared" si="1600"/>
        <v/>
      </c>
      <c r="S4448" s="197" t="str">
        <f t="shared" si="1601"/>
        <v/>
      </c>
    </row>
    <row r="4449" spans="1:19" ht="25.5" hidden="1">
      <c r="A4449" s="200">
        <v>89974</v>
      </c>
      <c r="B4449" s="205" t="s">
        <v>230</v>
      </c>
      <c r="C4449" s="127" t="s">
        <v>4819</v>
      </c>
      <c r="D4449" s="121" t="s">
        <v>274</v>
      </c>
      <c r="E4449" s="122">
        <v>209.61</v>
      </c>
      <c r="F4449" s="123">
        <f t="shared" si="1594"/>
        <v>252.71</v>
      </c>
      <c r="G4449" s="206"/>
      <c r="H4449" s="183"/>
      <c r="I4449" s="182">
        <f t="shared" si="1595"/>
        <v>0</v>
      </c>
      <c r="J4449" s="182">
        <f t="shared" si="1596"/>
        <v>0</v>
      </c>
      <c r="K4449" s="179"/>
      <c r="L4449" s="183">
        <f t="shared" si="1597"/>
        <v>0</v>
      </c>
      <c r="M4449" s="183">
        <f t="shared" si="1597"/>
        <v>0</v>
      </c>
      <c r="N4449" s="184">
        <f t="shared" si="1598"/>
        <v>0</v>
      </c>
      <c r="O4449" s="184">
        <f t="shared" si="1599"/>
        <v>0</v>
      </c>
      <c r="P4449" s="181"/>
      <c r="Q4449" s="198"/>
      <c r="R4449" s="197" t="str">
        <f t="shared" si="1600"/>
        <v/>
      </c>
      <c r="S4449" s="197" t="str">
        <f t="shared" si="1601"/>
        <v/>
      </c>
    </row>
    <row r="4450" spans="1:19" ht="25.5" hidden="1">
      <c r="A4450" s="200">
        <v>89695</v>
      </c>
      <c r="B4450" s="205" t="s">
        <v>230</v>
      </c>
      <c r="C4450" s="127" t="s">
        <v>4820</v>
      </c>
      <c r="D4450" s="121" t="s">
        <v>274</v>
      </c>
      <c r="E4450" s="122">
        <v>12.78</v>
      </c>
      <c r="F4450" s="123">
        <f t="shared" si="1594"/>
        <v>15.41</v>
      </c>
      <c r="G4450" s="206"/>
      <c r="H4450" s="183"/>
      <c r="I4450" s="182">
        <f t="shared" si="1595"/>
        <v>0</v>
      </c>
      <c r="J4450" s="182">
        <f t="shared" si="1596"/>
        <v>0</v>
      </c>
      <c r="K4450" s="179"/>
      <c r="L4450" s="183">
        <f t="shared" si="1597"/>
        <v>0</v>
      </c>
      <c r="M4450" s="183">
        <f t="shared" si="1597"/>
        <v>0</v>
      </c>
      <c r="N4450" s="184">
        <f t="shared" si="1598"/>
        <v>0</v>
      </c>
      <c r="O4450" s="184">
        <f t="shared" si="1599"/>
        <v>0</v>
      </c>
      <c r="P4450" s="181"/>
      <c r="Q4450" s="198"/>
      <c r="R4450" s="197" t="str">
        <f t="shared" si="1600"/>
        <v/>
      </c>
      <c r="S4450" s="197" t="str">
        <f t="shared" si="1601"/>
        <v/>
      </c>
    </row>
    <row r="4451" spans="1:19" ht="25.5" hidden="1">
      <c r="A4451" s="200">
        <v>89702</v>
      </c>
      <c r="B4451" s="205" t="s">
        <v>230</v>
      </c>
      <c r="C4451" s="127" t="s">
        <v>4821</v>
      </c>
      <c r="D4451" s="121" t="s">
        <v>274</v>
      </c>
      <c r="E4451" s="122">
        <v>14.68</v>
      </c>
      <c r="F4451" s="123">
        <f t="shared" ref="F4451:F4464" si="1602">IF(E4451=0,0,ROUND(E4451*(1+E$10)*(1-E$11),2))</f>
        <v>17.7</v>
      </c>
      <c r="G4451" s="206"/>
      <c r="H4451" s="183"/>
      <c r="I4451" s="182">
        <f t="shared" ref="I4451:I4464" si="1603">IF(ISBLANK(E4451),0,ROUND(F4451*G4451,2))</f>
        <v>0</v>
      </c>
      <c r="J4451" s="182">
        <f t="shared" ref="J4451:J4464" si="1604">IF(ISBLANK(G4451),0,ROUND(G4451*H4451,2))</f>
        <v>0</v>
      </c>
      <c r="K4451" s="179"/>
      <c r="L4451" s="183">
        <f t="shared" ref="L4451:M4464" si="1605">G4451</f>
        <v>0</v>
      </c>
      <c r="M4451" s="183">
        <f t="shared" si="1605"/>
        <v>0</v>
      </c>
      <c r="N4451" s="184">
        <f t="shared" ref="N4451:N4464" si="1606">IF(ISBLANK(E4451),0,ROUND(F4451*L4451,2))</f>
        <v>0</v>
      </c>
      <c r="O4451" s="184">
        <f t="shared" ref="O4451:O4464" si="1607">IF(ISBLANK(L4451),0,ROUND(L4451*M4451,2))</f>
        <v>0</v>
      </c>
      <c r="P4451" s="181"/>
      <c r="Q4451" s="198"/>
      <c r="R4451" s="197" t="str">
        <f t="shared" si="1600"/>
        <v/>
      </c>
      <c r="S4451" s="197" t="str">
        <f t="shared" si="1601"/>
        <v/>
      </c>
    </row>
    <row r="4452" spans="1:19" ht="25.5" hidden="1">
      <c r="A4452" s="200">
        <v>89767</v>
      </c>
      <c r="B4452" s="205" t="s">
        <v>230</v>
      </c>
      <c r="C4452" s="127" t="s">
        <v>4822</v>
      </c>
      <c r="D4452" s="121" t="s">
        <v>274</v>
      </c>
      <c r="E4452" s="122">
        <v>13.64</v>
      </c>
      <c r="F4452" s="123">
        <f t="shared" si="1602"/>
        <v>16.440000000000001</v>
      </c>
      <c r="G4452" s="206"/>
      <c r="H4452" s="183"/>
      <c r="I4452" s="182">
        <f t="shared" si="1603"/>
        <v>0</v>
      </c>
      <c r="J4452" s="182">
        <f t="shared" si="1604"/>
        <v>0</v>
      </c>
      <c r="K4452" s="179"/>
      <c r="L4452" s="183">
        <f t="shared" si="1605"/>
        <v>0</v>
      </c>
      <c r="M4452" s="183">
        <f t="shared" si="1605"/>
        <v>0</v>
      </c>
      <c r="N4452" s="184">
        <f t="shared" si="1606"/>
        <v>0</v>
      </c>
      <c r="O4452" s="184">
        <f t="shared" si="1607"/>
        <v>0</v>
      </c>
      <c r="P4452" s="181"/>
      <c r="Q4452" s="198"/>
      <c r="R4452" s="197" t="str">
        <f t="shared" si="1600"/>
        <v/>
      </c>
      <c r="S4452" s="197" t="str">
        <f t="shared" si="1601"/>
        <v/>
      </c>
    </row>
    <row r="4453" spans="1:19" ht="25.5" hidden="1">
      <c r="A4453" s="200">
        <v>89654</v>
      </c>
      <c r="B4453" s="205" t="s">
        <v>230</v>
      </c>
      <c r="C4453" s="127" t="s">
        <v>4823</v>
      </c>
      <c r="D4453" s="121" t="s">
        <v>274</v>
      </c>
      <c r="E4453" s="122">
        <v>11.3</v>
      </c>
      <c r="F4453" s="123">
        <f t="shared" si="1602"/>
        <v>13.62</v>
      </c>
      <c r="G4453" s="206"/>
      <c r="H4453" s="183"/>
      <c r="I4453" s="182">
        <f t="shared" si="1603"/>
        <v>0</v>
      </c>
      <c r="J4453" s="182">
        <f t="shared" si="1604"/>
        <v>0</v>
      </c>
      <c r="K4453" s="179"/>
      <c r="L4453" s="183">
        <f t="shared" si="1605"/>
        <v>0</v>
      </c>
      <c r="M4453" s="183">
        <f t="shared" si="1605"/>
        <v>0</v>
      </c>
      <c r="N4453" s="184">
        <f t="shared" si="1606"/>
        <v>0</v>
      </c>
      <c r="O4453" s="184">
        <f t="shared" si="1607"/>
        <v>0</v>
      </c>
      <c r="P4453" s="181"/>
      <c r="Q4453" s="198"/>
      <c r="R4453" s="197" t="str">
        <f t="shared" si="1600"/>
        <v/>
      </c>
      <c r="S4453" s="197" t="str">
        <f t="shared" si="1601"/>
        <v/>
      </c>
    </row>
    <row r="4454" spans="1:19" ht="25.5" hidden="1">
      <c r="A4454" s="200">
        <v>89661</v>
      </c>
      <c r="B4454" s="205" t="s">
        <v>230</v>
      </c>
      <c r="C4454" s="127" t="s">
        <v>4824</v>
      </c>
      <c r="D4454" s="121" t="s">
        <v>274</v>
      </c>
      <c r="E4454" s="122">
        <v>13.71</v>
      </c>
      <c r="F4454" s="123">
        <f t="shared" si="1602"/>
        <v>16.53</v>
      </c>
      <c r="G4454" s="206"/>
      <c r="H4454" s="183"/>
      <c r="I4454" s="182">
        <f t="shared" si="1603"/>
        <v>0</v>
      </c>
      <c r="J4454" s="182">
        <f t="shared" si="1604"/>
        <v>0</v>
      </c>
      <c r="K4454" s="179"/>
      <c r="L4454" s="183">
        <f t="shared" si="1605"/>
        <v>0</v>
      </c>
      <c r="M4454" s="183">
        <f t="shared" si="1605"/>
        <v>0</v>
      </c>
      <c r="N4454" s="184">
        <f t="shared" si="1606"/>
        <v>0</v>
      </c>
      <c r="O4454" s="184">
        <f t="shared" si="1607"/>
        <v>0</v>
      </c>
      <c r="P4454" s="181"/>
      <c r="Q4454" s="198"/>
      <c r="R4454" s="197" t="str">
        <f t="shared" si="1600"/>
        <v/>
      </c>
      <c r="S4454" s="197" t="str">
        <f t="shared" si="1601"/>
        <v/>
      </c>
    </row>
    <row r="4455" spans="1:19" ht="25.5" hidden="1">
      <c r="A4455" s="200">
        <v>89674</v>
      </c>
      <c r="B4455" s="205" t="s">
        <v>230</v>
      </c>
      <c r="C4455" s="127" t="s">
        <v>4825</v>
      </c>
      <c r="D4455" s="121" t="s">
        <v>274</v>
      </c>
      <c r="E4455" s="122">
        <v>19.920000000000002</v>
      </c>
      <c r="F4455" s="123">
        <f t="shared" si="1602"/>
        <v>24.02</v>
      </c>
      <c r="G4455" s="206"/>
      <c r="H4455" s="183"/>
      <c r="I4455" s="182">
        <f t="shared" si="1603"/>
        <v>0</v>
      </c>
      <c r="J4455" s="182">
        <f t="shared" si="1604"/>
        <v>0</v>
      </c>
      <c r="K4455" s="179"/>
      <c r="L4455" s="183">
        <f t="shared" si="1605"/>
        <v>0</v>
      </c>
      <c r="M4455" s="183">
        <f t="shared" si="1605"/>
        <v>0</v>
      </c>
      <c r="N4455" s="184">
        <f t="shared" si="1606"/>
        <v>0</v>
      </c>
      <c r="O4455" s="184">
        <f t="shared" si="1607"/>
        <v>0</v>
      </c>
      <c r="P4455" s="181"/>
      <c r="Q4455" s="198"/>
      <c r="R4455" s="197" t="str">
        <f t="shared" si="1600"/>
        <v/>
      </c>
      <c r="S4455" s="197" t="str">
        <f t="shared" si="1601"/>
        <v/>
      </c>
    </row>
    <row r="4456" spans="1:19" ht="25.5" hidden="1">
      <c r="A4456" s="200">
        <v>89684</v>
      </c>
      <c r="B4456" s="205" t="s">
        <v>230</v>
      </c>
      <c r="C4456" s="127" t="s">
        <v>4826</v>
      </c>
      <c r="D4456" s="121" t="s">
        <v>274</v>
      </c>
      <c r="E4456" s="122">
        <v>28.46</v>
      </c>
      <c r="F4456" s="123">
        <f t="shared" si="1602"/>
        <v>34.31</v>
      </c>
      <c r="G4456" s="206"/>
      <c r="H4456" s="183"/>
      <c r="I4456" s="182">
        <f t="shared" si="1603"/>
        <v>0</v>
      </c>
      <c r="J4456" s="182">
        <f t="shared" si="1604"/>
        <v>0</v>
      </c>
      <c r="K4456" s="179"/>
      <c r="L4456" s="183">
        <f t="shared" si="1605"/>
        <v>0</v>
      </c>
      <c r="M4456" s="183">
        <f t="shared" si="1605"/>
        <v>0</v>
      </c>
      <c r="N4456" s="184">
        <f t="shared" si="1606"/>
        <v>0</v>
      </c>
      <c r="O4456" s="184">
        <f t="shared" si="1607"/>
        <v>0</v>
      </c>
      <c r="P4456" s="181"/>
      <c r="Q4456" s="198"/>
      <c r="R4456" s="197" t="str">
        <f t="shared" si="1600"/>
        <v/>
      </c>
      <c r="S4456" s="197" t="str">
        <f t="shared" si="1601"/>
        <v/>
      </c>
    </row>
    <row r="4457" spans="1:19" ht="25.5" hidden="1">
      <c r="A4457" s="200">
        <v>89741</v>
      </c>
      <c r="B4457" s="205" t="s">
        <v>230</v>
      </c>
      <c r="C4457" s="127" t="s">
        <v>4827</v>
      </c>
      <c r="D4457" s="121" t="s">
        <v>274</v>
      </c>
      <c r="E4457" s="122">
        <v>12.27</v>
      </c>
      <c r="F4457" s="123">
        <f t="shared" si="1602"/>
        <v>14.79</v>
      </c>
      <c r="G4457" s="206"/>
      <c r="H4457" s="183"/>
      <c r="I4457" s="182">
        <f t="shared" si="1603"/>
        <v>0</v>
      </c>
      <c r="J4457" s="182">
        <f t="shared" si="1604"/>
        <v>0</v>
      </c>
      <c r="K4457" s="179"/>
      <c r="L4457" s="183">
        <f t="shared" si="1605"/>
        <v>0</v>
      </c>
      <c r="M4457" s="183">
        <f t="shared" si="1605"/>
        <v>0</v>
      </c>
      <c r="N4457" s="184">
        <f t="shared" si="1606"/>
        <v>0</v>
      </c>
      <c r="O4457" s="184">
        <f t="shared" si="1607"/>
        <v>0</v>
      </c>
      <c r="P4457" s="181"/>
      <c r="Q4457" s="198"/>
      <c r="R4457" s="197" t="str">
        <f t="shared" si="1600"/>
        <v/>
      </c>
      <c r="S4457" s="197" t="str">
        <f t="shared" si="1601"/>
        <v/>
      </c>
    </row>
    <row r="4458" spans="1:19" ht="25.5" hidden="1">
      <c r="A4458" s="200">
        <v>89757</v>
      </c>
      <c r="B4458" s="205" t="s">
        <v>230</v>
      </c>
      <c r="C4458" s="127" t="s">
        <v>4828</v>
      </c>
      <c r="D4458" s="121" t="s">
        <v>274</v>
      </c>
      <c r="E4458" s="122">
        <v>18.25</v>
      </c>
      <c r="F4458" s="123">
        <f t="shared" si="1602"/>
        <v>22</v>
      </c>
      <c r="G4458" s="206"/>
      <c r="H4458" s="183"/>
      <c r="I4458" s="182">
        <f t="shared" si="1603"/>
        <v>0</v>
      </c>
      <c r="J4458" s="182">
        <f t="shared" si="1604"/>
        <v>0</v>
      </c>
      <c r="K4458" s="179"/>
      <c r="L4458" s="183">
        <f t="shared" si="1605"/>
        <v>0</v>
      </c>
      <c r="M4458" s="183">
        <f t="shared" si="1605"/>
        <v>0</v>
      </c>
      <c r="N4458" s="184">
        <f t="shared" si="1606"/>
        <v>0</v>
      </c>
      <c r="O4458" s="184">
        <f t="shared" si="1607"/>
        <v>0</v>
      </c>
      <c r="P4458" s="181"/>
      <c r="Q4458" s="198"/>
      <c r="R4458" s="197" t="str">
        <f t="shared" si="1600"/>
        <v/>
      </c>
      <c r="S4458" s="197" t="str">
        <f t="shared" si="1601"/>
        <v/>
      </c>
    </row>
    <row r="4459" spans="1:19" ht="25.5" hidden="1">
      <c r="A4459" s="200">
        <v>89762</v>
      </c>
      <c r="B4459" s="205" t="s">
        <v>230</v>
      </c>
      <c r="C4459" s="127" t="s">
        <v>4829</v>
      </c>
      <c r="D4459" s="121" t="s">
        <v>274</v>
      </c>
      <c r="E4459" s="122">
        <v>26.47</v>
      </c>
      <c r="F4459" s="123">
        <f t="shared" si="1602"/>
        <v>31.91</v>
      </c>
      <c r="G4459" s="206"/>
      <c r="H4459" s="183"/>
      <c r="I4459" s="182">
        <f t="shared" si="1603"/>
        <v>0</v>
      </c>
      <c r="J4459" s="182">
        <f t="shared" si="1604"/>
        <v>0</v>
      </c>
      <c r="K4459" s="179"/>
      <c r="L4459" s="183">
        <f t="shared" si="1605"/>
        <v>0</v>
      </c>
      <c r="M4459" s="183">
        <f t="shared" si="1605"/>
        <v>0</v>
      </c>
      <c r="N4459" s="184">
        <f t="shared" si="1606"/>
        <v>0</v>
      </c>
      <c r="O4459" s="184">
        <f t="shared" si="1607"/>
        <v>0</v>
      </c>
      <c r="P4459" s="181"/>
      <c r="Q4459" s="198"/>
      <c r="R4459" s="197" t="str">
        <f t="shared" si="1600"/>
        <v/>
      </c>
      <c r="S4459" s="197" t="str">
        <f t="shared" si="1601"/>
        <v/>
      </c>
    </row>
    <row r="4460" spans="1:19" ht="25.5" hidden="1">
      <c r="A4460" s="200">
        <v>89816</v>
      </c>
      <c r="B4460" s="205" t="s">
        <v>230</v>
      </c>
      <c r="C4460" s="127" t="s">
        <v>4830</v>
      </c>
      <c r="D4460" s="121" t="s">
        <v>274</v>
      </c>
      <c r="E4460" s="122">
        <v>25.58</v>
      </c>
      <c r="F4460" s="123">
        <f t="shared" si="1602"/>
        <v>30.84</v>
      </c>
      <c r="G4460" s="206"/>
      <c r="H4460" s="183"/>
      <c r="I4460" s="182">
        <f t="shared" si="1603"/>
        <v>0</v>
      </c>
      <c r="J4460" s="182">
        <f t="shared" si="1604"/>
        <v>0</v>
      </c>
      <c r="K4460" s="179"/>
      <c r="L4460" s="183">
        <f t="shared" si="1605"/>
        <v>0</v>
      </c>
      <c r="M4460" s="183">
        <f t="shared" si="1605"/>
        <v>0</v>
      </c>
      <c r="N4460" s="184">
        <f t="shared" si="1606"/>
        <v>0</v>
      </c>
      <c r="O4460" s="184">
        <f t="shared" si="1607"/>
        <v>0</v>
      </c>
      <c r="P4460" s="181"/>
      <c r="Q4460" s="198"/>
      <c r="R4460" s="197" t="str">
        <f t="shared" si="1600"/>
        <v/>
      </c>
      <c r="S4460" s="197" t="str">
        <f t="shared" si="1601"/>
        <v/>
      </c>
    </row>
    <row r="4461" spans="1:19" ht="25.5" hidden="1">
      <c r="A4461" s="200">
        <v>89828</v>
      </c>
      <c r="B4461" s="205" t="s">
        <v>230</v>
      </c>
      <c r="C4461" s="127" t="s">
        <v>4831</v>
      </c>
      <c r="D4461" s="121" t="s">
        <v>274</v>
      </c>
      <c r="E4461" s="122">
        <v>36.71</v>
      </c>
      <c r="F4461" s="123">
        <f t="shared" si="1602"/>
        <v>44.26</v>
      </c>
      <c r="G4461" s="206"/>
      <c r="H4461" s="183"/>
      <c r="I4461" s="182">
        <f t="shared" si="1603"/>
        <v>0</v>
      </c>
      <c r="J4461" s="182">
        <f t="shared" si="1604"/>
        <v>0</v>
      </c>
      <c r="K4461" s="179"/>
      <c r="L4461" s="183">
        <f t="shared" si="1605"/>
        <v>0</v>
      </c>
      <c r="M4461" s="183">
        <f t="shared" si="1605"/>
        <v>0</v>
      </c>
      <c r="N4461" s="184">
        <f t="shared" si="1606"/>
        <v>0</v>
      </c>
      <c r="O4461" s="184">
        <f t="shared" si="1607"/>
        <v>0</v>
      </c>
      <c r="P4461" s="181"/>
      <c r="Q4461" s="198"/>
      <c r="R4461" s="197" t="str">
        <f t="shared" si="1600"/>
        <v/>
      </c>
      <c r="S4461" s="197" t="str">
        <f t="shared" si="1601"/>
        <v/>
      </c>
    </row>
    <row r="4462" spans="1:19" ht="25.5" hidden="1">
      <c r="A4462" s="200">
        <v>89837</v>
      </c>
      <c r="B4462" s="205" t="s">
        <v>230</v>
      </c>
      <c r="C4462" s="127" t="s">
        <v>4832</v>
      </c>
      <c r="D4462" s="121" t="s">
        <v>274</v>
      </c>
      <c r="E4462" s="122">
        <v>82.37</v>
      </c>
      <c r="F4462" s="123">
        <f t="shared" si="1602"/>
        <v>99.31</v>
      </c>
      <c r="G4462" s="206"/>
      <c r="H4462" s="183"/>
      <c r="I4462" s="182">
        <f t="shared" si="1603"/>
        <v>0</v>
      </c>
      <c r="J4462" s="182">
        <f t="shared" si="1604"/>
        <v>0</v>
      </c>
      <c r="K4462" s="179"/>
      <c r="L4462" s="183">
        <f t="shared" si="1605"/>
        <v>0</v>
      </c>
      <c r="M4462" s="183">
        <f t="shared" si="1605"/>
        <v>0</v>
      </c>
      <c r="N4462" s="184">
        <f t="shared" si="1606"/>
        <v>0</v>
      </c>
      <c r="O4462" s="184">
        <f t="shared" si="1607"/>
        <v>0</v>
      </c>
      <c r="P4462" s="181"/>
      <c r="Q4462" s="198"/>
      <c r="R4462" s="197" t="str">
        <f t="shared" si="1600"/>
        <v/>
      </c>
      <c r="S4462" s="197" t="str">
        <f t="shared" si="1601"/>
        <v/>
      </c>
    </row>
    <row r="4463" spans="1:19" ht="25.5" hidden="1">
      <c r="A4463" s="200">
        <v>89839</v>
      </c>
      <c r="B4463" s="205" t="s">
        <v>230</v>
      </c>
      <c r="C4463" s="127" t="s">
        <v>4833</v>
      </c>
      <c r="D4463" s="121" t="s">
        <v>274</v>
      </c>
      <c r="E4463" s="122">
        <v>119.21</v>
      </c>
      <c r="F4463" s="123">
        <f t="shared" si="1602"/>
        <v>143.72</v>
      </c>
      <c r="G4463" s="206"/>
      <c r="H4463" s="183"/>
      <c r="I4463" s="182">
        <f t="shared" si="1603"/>
        <v>0</v>
      </c>
      <c r="J4463" s="182">
        <f t="shared" si="1604"/>
        <v>0</v>
      </c>
      <c r="K4463" s="179"/>
      <c r="L4463" s="183">
        <f t="shared" si="1605"/>
        <v>0</v>
      </c>
      <c r="M4463" s="183">
        <f t="shared" si="1605"/>
        <v>0</v>
      </c>
      <c r="N4463" s="184">
        <f t="shared" si="1606"/>
        <v>0</v>
      </c>
      <c r="O4463" s="184">
        <f t="shared" si="1607"/>
        <v>0</v>
      </c>
      <c r="P4463" s="181"/>
      <c r="Q4463" s="198"/>
      <c r="R4463" s="197" t="str">
        <f t="shared" si="1600"/>
        <v/>
      </c>
      <c r="S4463" s="197" t="str">
        <f t="shared" si="1601"/>
        <v/>
      </c>
    </row>
    <row r="4464" spans="1:19" ht="25.5" hidden="1">
      <c r="A4464" s="200">
        <v>89841</v>
      </c>
      <c r="B4464" s="205" t="s">
        <v>230</v>
      </c>
      <c r="C4464" s="127" t="s">
        <v>4834</v>
      </c>
      <c r="D4464" s="121" t="s">
        <v>274</v>
      </c>
      <c r="E4464" s="122">
        <v>174.63</v>
      </c>
      <c r="F4464" s="123">
        <f t="shared" si="1602"/>
        <v>210.53</v>
      </c>
      <c r="G4464" s="206"/>
      <c r="H4464" s="183"/>
      <c r="I4464" s="182">
        <f t="shared" si="1603"/>
        <v>0</v>
      </c>
      <c r="J4464" s="182">
        <f t="shared" si="1604"/>
        <v>0</v>
      </c>
      <c r="K4464" s="179"/>
      <c r="L4464" s="183">
        <f t="shared" si="1605"/>
        <v>0</v>
      </c>
      <c r="M4464" s="183">
        <f t="shared" si="1605"/>
        <v>0</v>
      </c>
      <c r="N4464" s="184">
        <f t="shared" si="1606"/>
        <v>0</v>
      </c>
      <c r="O4464" s="184">
        <f t="shared" si="1607"/>
        <v>0</v>
      </c>
      <c r="P4464" s="181"/>
      <c r="Q4464" s="199"/>
      <c r="R4464" s="197" t="str">
        <f t="shared" si="1600"/>
        <v/>
      </c>
      <c r="S4464" s="197" t="str">
        <f t="shared" si="1601"/>
        <v/>
      </c>
    </row>
    <row r="4465" spans="1:19" hidden="1">
      <c r="A4465" s="200" t="s">
        <v>4835</v>
      </c>
      <c r="B4465" s="205"/>
      <c r="C4465" s="127" t="s">
        <v>4836</v>
      </c>
      <c r="D4465" s="121"/>
      <c r="E4465" s="122"/>
      <c r="F4465" s="123"/>
      <c r="G4465" s="253"/>
      <c r="H4465" s="253"/>
      <c r="I4465" s="254"/>
      <c r="J4465" s="255"/>
      <c r="K4465" s="179"/>
      <c r="L4465" s="253"/>
      <c r="M4465" s="253"/>
      <c r="N4465" s="254"/>
      <c r="O4465" s="255"/>
      <c r="P4465" s="181"/>
      <c r="Q4465" s="198" t="str">
        <f>IF(OR(SUM(J4466:J4473)&gt;0,SUM(O4466:O4473)&gt;0),"xx","")</f>
        <v/>
      </c>
      <c r="R4465" s="197" t="str">
        <f t="shared" si="1600"/>
        <v/>
      </c>
      <c r="S4465" s="197" t="str">
        <f t="shared" si="1601"/>
        <v/>
      </c>
    </row>
    <row r="4466" spans="1:19" ht="25.5" hidden="1">
      <c r="A4466" s="200">
        <v>94648</v>
      </c>
      <c r="B4466" s="205" t="s">
        <v>230</v>
      </c>
      <c r="C4466" s="127" t="s">
        <v>4837</v>
      </c>
      <c r="D4466" s="121" t="s">
        <v>258</v>
      </c>
      <c r="E4466" s="122">
        <v>7.72</v>
      </c>
      <c r="F4466" s="123">
        <f t="shared" ref="F4466:F4473" si="1608">IF(E4466=0,0,ROUND(E4466*(1+E$10)*(1-E$11),2))</f>
        <v>9.31</v>
      </c>
      <c r="G4466" s="206"/>
      <c r="H4466" s="183"/>
      <c r="I4466" s="182">
        <f t="shared" ref="I4466:I4473" si="1609">IF(ISBLANK(E4466),0,ROUND(F4466*G4466,2))</f>
        <v>0</v>
      </c>
      <c r="J4466" s="182">
        <f t="shared" ref="J4466:J4473" si="1610">IF(ISBLANK(G4466),0,ROUND(G4466*H4466,2))</f>
        <v>0</v>
      </c>
      <c r="K4466" s="179"/>
      <c r="L4466" s="183">
        <f t="shared" ref="L4466:M4473" si="1611">G4466</f>
        <v>0</v>
      </c>
      <c r="M4466" s="183">
        <f t="shared" si="1611"/>
        <v>0</v>
      </c>
      <c r="N4466" s="184">
        <f t="shared" ref="N4466:N4473" si="1612">IF(ISBLANK(E4466),0,ROUND(F4466*L4466,2))</f>
        <v>0</v>
      </c>
      <c r="O4466" s="184">
        <f t="shared" ref="O4466:O4473" si="1613">IF(ISBLANK(L4466),0,ROUND(L4466*M4466,2))</f>
        <v>0</v>
      </c>
      <c r="P4466" s="181"/>
      <c r="Q4466" s="199"/>
      <c r="R4466" s="197" t="str">
        <f t="shared" si="1600"/>
        <v/>
      </c>
      <c r="S4466" s="197" t="str">
        <f t="shared" si="1601"/>
        <v/>
      </c>
    </row>
    <row r="4467" spans="1:19" ht="25.5" hidden="1">
      <c r="A4467" s="200">
        <v>94649</v>
      </c>
      <c r="B4467" s="205" t="s">
        <v>230</v>
      </c>
      <c r="C4467" s="127" t="s">
        <v>4838</v>
      </c>
      <c r="D4467" s="121" t="s">
        <v>258</v>
      </c>
      <c r="E4467" s="122">
        <v>10.9</v>
      </c>
      <c r="F4467" s="123">
        <f t="shared" si="1608"/>
        <v>13.14</v>
      </c>
      <c r="G4467" s="206"/>
      <c r="H4467" s="183"/>
      <c r="I4467" s="182">
        <f t="shared" si="1609"/>
        <v>0</v>
      </c>
      <c r="J4467" s="182">
        <f t="shared" si="1610"/>
        <v>0</v>
      </c>
      <c r="K4467" s="179"/>
      <c r="L4467" s="183">
        <f t="shared" si="1611"/>
        <v>0</v>
      </c>
      <c r="M4467" s="183">
        <f t="shared" si="1611"/>
        <v>0</v>
      </c>
      <c r="N4467" s="184">
        <f t="shared" si="1612"/>
        <v>0</v>
      </c>
      <c r="O4467" s="184">
        <f t="shared" si="1613"/>
        <v>0</v>
      </c>
      <c r="P4467" s="181"/>
      <c r="Q4467" s="198"/>
      <c r="R4467" s="197" t="str">
        <f t="shared" si="1600"/>
        <v/>
      </c>
      <c r="S4467" s="197" t="str">
        <f t="shared" si="1601"/>
        <v/>
      </c>
    </row>
    <row r="4468" spans="1:19" ht="25.5" hidden="1">
      <c r="A4468" s="200">
        <v>94650</v>
      </c>
      <c r="B4468" s="205" t="s">
        <v>230</v>
      </c>
      <c r="C4468" s="127" t="s">
        <v>4839</v>
      </c>
      <c r="D4468" s="121" t="s">
        <v>258</v>
      </c>
      <c r="E4468" s="122">
        <v>15.58</v>
      </c>
      <c r="F4468" s="123">
        <f t="shared" si="1608"/>
        <v>18.78</v>
      </c>
      <c r="G4468" s="206"/>
      <c r="H4468" s="183"/>
      <c r="I4468" s="182">
        <f t="shared" si="1609"/>
        <v>0</v>
      </c>
      <c r="J4468" s="182">
        <f t="shared" si="1610"/>
        <v>0</v>
      </c>
      <c r="K4468" s="179"/>
      <c r="L4468" s="183">
        <f t="shared" si="1611"/>
        <v>0</v>
      </c>
      <c r="M4468" s="183">
        <f t="shared" si="1611"/>
        <v>0</v>
      </c>
      <c r="N4468" s="184">
        <f t="shared" si="1612"/>
        <v>0</v>
      </c>
      <c r="O4468" s="184">
        <f t="shared" si="1613"/>
        <v>0</v>
      </c>
      <c r="P4468" s="181"/>
      <c r="Q4468" s="198"/>
      <c r="R4468" s="197" t="str">
        <f t="shared" si="1600"/>
        <v/>
      </c>
      <c r="S4468" s="197" t="str">
        <f t="shared" si="1601"/>
        <v/>
      </c>
    </row>
    <row r="4469" spans="1:19" ht="25.5" hidden="1">
      <c r="A4469" s="200">
        <v>94651</v>
      </c>
      <c r="B4469" s="205" t="s">
        <v>230</v>
      </c>
      <c r="C4469" s="127" t="s">
        <v>4840</v>
      </c>
      <c r="D4469" s="121" t="s">
        <v>258</v>
      </c>
      <c r="E4469" s="122">
        <v>16.77</v>
      </c>
      <c r="F4469" s="123">
        <f t="shared" si="1608"/>
        <v>20.22</v>
      </c>
      <c r="G4469" s="206"/>
      <c r="H4469" s="183"/>
      <c r="I4469" s="182">
        <f t="shared" si="1609"/>
        <v>0</v>
      </c>
      <c r="J4469" s="182">
        <f t="shared" si="1610"/>
        <v>0</v>
      </c>
      <c r="K4469" s="179"/>
      <c r="L4469" s="183">
        <f t="shared" si="1611"/>
        <v>0</v>
      </c>
      <c r="M4469" s="183">
        <f t="shared" si="1611"/>
        <v>0</v>
      </c>
      <c r="N4469" s="184">
        <f t="shared" si="1612"/>
        <v>0</v>
      </c>
      <c r="O4469" s="184">
        <f t="shared" si="1613"/>
        <v>0</v>
      </c>
      <c r="P4469" s="181"/>
      <c r="Q4469" s="198"/>
      <c r="R4469" s="197" t="str">
        <f t="shared" si="1600"/>
        <v/>
      </c>
      <c r="S4469" s="197" t="str">
        <f t="shared" si="1601"/>
        <v/>
      </c>
    </row>
    <row r="4470" spans="1:19" ht="25.5" hidden="1">
      <c r="A4470" s="200">
        <v>94652</v>
      </c>
      <c r="B4470" s="205" t="s">
        <v>230</v>
      </c>
      <c r="C4470" s="127" t="s">
        <v>4841</v>
      </c>
      <c r="D4470" s="121" t="s">
        <v>258</v>
      </c>
      <c r="E4470" s="122">
        <v>27.31</v>
      </c>
      <c r="F4470" s="123">
        <f t="shared" si="1608"/>
        <v>32.92</v>
      </c>
      <c r="G4470" s="206"/>
      <c r="H4470" s="183"/>
      <c r="I4470" s="182">
        <f t="shared" si="1609"/>
        <v>0</v>
      </c>
      <c r="J4470" s="182">
        <f t="shared" si="1610"/>
        <v>0</v>
      </c>
      <c r="K4470" s="179"/>
      <c r="L4470" s="183">
        <f t="shared" si="1611"/>
        <v>0</v>
      </c>
      <c r="M4470" s="183">
        <f t="shared" si="1611"/>
        <v>0</v>
      </c>
      <c r="N4470" s="184">
        <f t="shared" si="1612"/>
        <v>0</v>
      </c>
      <c r="O4470" s="184">
        <f t="shared" si="1613"/>
        <v>0</v>
      </c>
      <c r="P4470" s="181"/>
      <c r="Q4470" s="198"/>
      <c r="R4470" s="197" t="str">
        <f t="shared" si="1600"/>
        <v/>
      </c>
      <c r="S4470" s="197" t="str">
        <f t="shared" si="1601"/>
        <v/>
      </c>
    </row>
    <row r="4471" spans="1:19" ht="25.5" hidden="1">
      <c r="A4471" s="200">
        <v>94653</v>
      </c>
      <c r="B4471" s="205" t="s">
        <v>230</v>
      </c>
      <c r="C4471" s="127" t="s">
        <v>4842</v>
      </c>
      <c r="D4471" s="121" t="s">
        <v>258</v>
      </c>
      <c r="E4471" s="122">
        <v>37.659999999999997</v>
      </c>
      <c r="F4471" s="123">
        <f t="shared" si="1608"/>
        <v>45.4</v>
      </c>
      <c r="G4471" s="206"/>
      <c r="H4471" s="183"/>
      <c r="I4471" s="182">
        <f t="shared" si="1609"/>
        <v>0</v>
      </c>
      <c r="J4471" s="182">
        <f t="shared" si="1610"/>
        <v>0</v>
      </c>
      <c r="K4471" s="179"/>
      <c r="L4471" s="183">
        <f t="shared" si="1611"/>
        <v>0</v>
      </c>
      <c r="M4471" s="183">
        <f t="shared" si="1611"/>
        <v>0</v>
      </c>
      <c r="N4471" s="184">
        <f t="shared" si="1612"/>
        <v>0</v>
      </c>
      <c r="O4471" s="184">
        <f t="shared" si="1613"/>
        <v>0</v>
      </c>
      <c r="P4471" s="181"/>
      <c r="Q4471" s="198"/>
      <c r="R4471" s="197" t="str">
        <f t="shared" si="1600"/>
        <v/>
      </c>
      <c r="S4471" s="197" t="str">
        <f t="shared" si="1601"/>
        <v/>
      </c>
    </row>
    <row r="4472" spans="1:19" ht="25.5" hidden="1">
      <c r="A4472" s="200">
        <v>94654</v>
      </c>
      <c r="B4472" s="205" t="s">
        <v>230</v>
      </c>
      <c r="C4472" s="127" t="s">
        <v>4843</v>
      </c>
      <c r="D4472" s="121" t="s">
        <v>258</v>
      </c>
      <c r="E4472" s="122">
        <v>51.52</v>
      </c>
      <c r="F4472" s="123">
        <f t="shared" si="1608"/>
        <v>62.11</v>
      </c>
      <c r="G4472" s="206"/>
      <c r="H4472" s="183"/>
      <c r="I4472" s="182">
        <f t="shared" si="1609"/>
        <v>0</v>
      </c>
      <c r="J4472" s="182">
        <f t="shared" si="1610"/>
        <v>0</v>
      </c>
      <c r="K4472" s="179"/>
      <c r="L4472" s="183">
        <f t="shared" si="1611"/>
        <v>0</v>
      </c>
      <c r="M4472" s="183">
        <f t="shared" si="1611"/>
        <v>0</v>
      </c>
      <c r="N4472" s="184">
        <f t="shared" si="1612"/>
        <v>0</v>
      </c>
      <c r="O4472" s="184">
        <f t="shared" si="1613"/>
        <v>0</v>
      </c>
      <c r="P4472" s="181"/>
      <c r="Q4472" s="198"/>
      <c r="R4472" s="197" t="str">
        <f t="shared" si="1600"/>
        <v/>
      </c>
      <c r="S4472" s="197" t="str">
        <f t="shared" si="1601"/>
        <v/>
      </c>
    </row>
    <row r="4473" spans="1:19" ht="25.5" hidden="1">
      <c r="A4473" s="200">
        <v>94655</v>
      </c>
      <c r="B4473" s="205" t="s">
        <v>230</v>
      </c>
      <c r="C4473" s="127" t="s">
        <v>4844</v>
      </c>
      <c r="D4473" s="121" t="s">
        <v>258</v>
      </c>
      <c r="E4473" s="122">
        <v>69.95</v>
      </c>
      <c r="F4473" s="123">
        <f t="shared" si="1608"/>
        <v>84.33</v>
      </c>
      <c r="G4473" s="206"/>
      <c r="H4473" s="183"/>
      <c r="I4473" s="182">
        <f t="shared" si="1609"/>
        <v>0</v>
      </c>
      <c r="J4473" s="182">
        <f t="shared" si="1610"/>
        <v>0</v>
      </c>
      <c r="K4473" s="179"/>
      <c r="L4473" s="183">
        <f t="shared" si="1611"/>
        <v>0</v>
      </c>
      <c r="M4473" s="183">
        <f t="shared" si="1611"/>
        <v>0</v>
      </c>
      <c r="N4473" s="184">
        <f t="shared" si="1612"/>
        <v>0</v>
      </c>
      <c r="O4473" s="184">
        <f t="shared" si="1613"/>
        <v>0</v>
      </c>
      <c r="P4473" s="181"/>
      <c r="Q4473" s="198"/>
      <c r="R4473" s="197" t="str">
        <f t="shared" si="1600"/>
        <v/>
      </c>
      <c r="S4473" s="197" t="str">
        <f t="shared" si="1601"/>
        <v/>
      </c>
    </row>
    <row r="4474" spans="1:19">
      <c r="A4474" s="200" t="s">
        <v>4845</v>
      </c>
      <c r="B4474" s="205"/>
      <c r="C4474" s="127" t="s">
        <v>4846</v>
      </c>
      <c r="D4474" s="121"/>
      <c r="E4474" s="122"/>
      <c r="F4474" s="123"/>
      <c r="G4474" s="253"/>
      <c r="H4474" s="207">
        <f>F4474</f>
        <v>0</v>
      </c>
      <c r="I4474" s="254"/>
      <c r="J4474" s="255"/>
      <c r="K4474" s="179"/>
      <c r="L4474" s="253"/>
      <c r="M4474" s="253"/>
      <c r="N4474" s="254"/>
      <c r="O4474" s="255"/>
      <c r="P4474" s="181"/>
      <c r="Q4474" s="252" t="str">
        <f>IF(OR(SUM(J4475:J4516)&gt;0,SUM(O4475:O4516)&gt;0),"xx","")</f>
        <v>xx</v>
      </c>
      <c r="R4474" s="237" t="str">
        <f t="shared" si="1600"/>
        <v>x</v>
      </c>
      <c r="S4474" s="197" t="str">
        <f t="shared" si="1601"/>
        <v>x</v>
      </c>
    </row>
    <row r="4475" spans="1:19" ht="38.25" hidden="1">
      <c r="A4475" s="200">
        <v>91792</v>
      </c>
      <c r="B4475" s="205" t="s">
        <v>230</v>
      </c>
      <c r="C4475" s="127" t="s">
        <v>4847</v>
      </c>
      <c r="D4475" s="121" t="s">
        <v>258</v>
      </c>
      <c r="E4475" s="122">
        <v>45.92</v>
      </c>
      <c r="F4475" s="123">
        <f t="shared" ref="F4475:F4516" si="1614">IF(E4475=0,0,ROUND(E4475*(1+E$10)*(1-E$11),2))</f>
        <v>55.36</v>
      </c>
      <c r="G4475" s="206"/>
      <c r="H4475" s="183"/>
      <c r="I4475" s="182">
        <f t="shared" ref="I4475:I4516" si="1615">IF(ISBLANK(E4475),0,ROUND(F4475*G4475,2))</f>
        <v>0</v>
      </c>
      <c r="J4475" s="182">
        <f t="shared" ref="J4475:J4516" si="1616">IF(ISBLANK(G4475),0,ROUND(G4475*H4475,2))</f>
        <v>0</v>
      </c>
      <c r="K4475" s="179"/>
      <c r="L4475" s="183">
        <f t="shared" ref="L4475:M4516" si="1617">G4475</f>
        <v>0</v>
      </c>
      <c r="M4475" s="183">
        <f t="shared" si="1617"/>
        <v>0</v>
      </c>
      <c r="N4475" s="184">
        <f t="shared" ref="N4475:N4516" si="1618">IF(ISBLANK(E4475),0,ROUND(F4475*L4475,2))</f>
        <v>0</v>
      </c>
      <c r="O4475" s="184">
        <f t="shared" ref="O4475:O4516" si="1619">IF(ISBLANK(L4475),0,ROUND(L4475*M4475,2))</f>
        <v>0</v>
      </c>
      <c r="P4475" s="181"/>
      <c r="Q4475" s="199"/>
      <c r="R4475" s="197" t="str">
        <f t="shared" ref="R4475:R4757" si="1620">IF(Q4475="X","x",IF(Q4475="xx","x",IF(O4475&gt;0,"x","")))</f>
        <v/>
      </c>
      <c r="S4475" s="197" t="str">
        <f t="shared" si="1601"/>
        <v/>
      </c>
    </row>
    <row r="4476" spans="1:19" ht="38.25">
      <c r="A4476" s="200">
        <v>91793</v>
      </c>
      <c r="B4476" s="205" t="s">
        <v>230</v>
      </c>
      <c r="C4476" s="127" t="s">
        <v>4848</v>
      </c>
      <c r="D4476" s="121" t="s">
        <v>258</v>
      </c>
      <c r="E4476" s="122">
        <v>66.39</v>
      </c>
      <c r="F4476" s="123">
        <f t="shared" si="1614"/>
        <v>80.040000000000006</v>
      </c>
      <c r="G4476" s="206">
        <v>2.7</v>
      </c>
      <c r="H4476" s="207">
        <f>F4476</f>
        <v>80.040000000000006</v>
      </c>
      <c r="I4476" s="182">
        <f t="shared" si="1615"/>
        <v>216.11</v>
      </c>
      <c r="J4476" s="182">
        <f t="shared" si="1616"/>
        <v>216.11</v>
      </c>
      <c r="K4476" s="179"/>
      <c r="L4476" s="183">
        <f t="shared" si="1617"/>
        <v>2.7</v>
      </c>
      <c r="M4476" s="183">
        <f t="shared" si="1617"/>
        <v>80.040000000000006</v>
      </c>
      <c r="N4476" s="184">
        <f t="shared" si="1618"/>
        <v>216.11</v>
      </c>
      <c r="O4476" s="184">
        <f t="shared" si="1619"/>
        <v>216.11</v>
      </c>
      <c r="P4476" s="181"/>
      <c r="Q4476" s="252"/>
      <c r="R4476" s="237" t="str">
        <f t="shared" si="1620"/>
        <v>x</v>
      </c>
      <c r="S4476" s="197" t="str">
        <f t="shared" si="1601"/>
        <v>x</v>
      </c>
    </row>
    <row r="4477" spans="1:19" ht="38.25" hidden="1">
      <c r="A4477" s="200">
        <v>91794</v>
      </c>
      <c r="B4477" s="205" t="s">
        <v>230</v>
      </c>
      <c r="C4477" s="127" t="s">
        <v>4849</v>
      </c>
      <c r="D4477" s="121" t="s">
        <v>258</v>
      </c>
      <c r="E4477" s="122">
        <v>29.51</v>
      </c>
      <c r="F4477" s="123">
        <f t="shared" si="1614"/>
        <v>35.58</v>
      </c>
      <c r="G4477" s="206"/>
      <c r="H4477" s="183"/>
      <c r="I4477" s="182">
        <f t="shared" si="1615"/>
        <v>0</v>
      </c>
      <c r="J4477" s="182">
        <f t="shared" si="1616"/>
        <v>0</v>
      </c>
      <c r="K4477" s="179"/>
      <c r="L4477" s="183">
        <f t="shared" si="1617"/>
        <v>0</v>
      </c>
      <c r="M4477" s="183">
        <f t="shared" si="1617"/>
        <v>0</v>
      </c>
      <c r="N4477" s="184">
        <f t="shared" si="1618"/>
        <v>0</v>
      </c>
      <c r="O4477" s="184">
        <f t="shared" si="1619"/>
        <v>0</v>
      </c>
      <c r="P4477" s="181"/>
      <c r="Q4477" s="198"/>
      <c r="R4477" s="197" t="str">
        <f t="shared" si="1620"/>
        <v/>
      </c>
      <c r="S4477" s="197" t="str">
        <f t="shared" si="1601"/>
        <v/>
      </c>
    </row>
    <row r="4478" spans="1:19" ht="38.25">
      <c r="A4478" s="200">
        <v>91795</v>
      </c>
      <c r="B4478" s="205" t="s">
        <v>230</v>
      </c>
      <c r="C4478" s="127" t="s">
        <v>4850</v>
      </c>
      <c r="D4478" s="121" t="s">
        <v>258</v>
      </c>
      <c r="E4478" s="122">
        <v>50.55</v>
      </c>
      <c r="F4478" s="123">
        <f t="shared" si="1614"/>
        <v>60.94</v>
      </c>
      <c r="G4478" s="206">
        <v>45.25</v>
      </c>
      <c r="H4478" s="207">
        <f>F4478</f>
        <v>60.94</v>
      </c>
      <c r="I4478" s="182">
        <f t="shared" si="1615"/>
        <v>2757.54</v>
      </c>
      <c r="J4478" s="182">
        <f t="shared" si="1616"/>
        <v>2757.54</v>
      </c>
      <c r="K4478" s="179"/>
      <c r="L4478" s="183">
        <f t="shared" si="1617"/>
        <v>45.25</v>
      </c>
      <c r="M4478" s="183">
        <f t="shared" si="1617"/>
        <v>60.94</v>
      </c>
      <c r="N4478" s="184">
        <f t="shared" si="1618"/>
        <v>2757.54</v>
      </c>
      <c r="O4478" s="184">
        <f t="shared" si="1619"/>
        <v>2757.54</v>
      </c>
      <c r="P4478" s="181"/>
      <c r="Q4478" s="252"/>
      <c r="R4478" s="237" t="str">
        <f t="shared" si="1620"/>
        <v>x</v>
      </c>
      <c r="S4478" s="197" t="str">
        <f t="shared" ref="S4478:S4541" si="1621">IF(Q4478="X","x",IF(Q4478="xx","x",IF(OR(J4478&gt;0,O4478&gt;0),"x","")))</f>
        <v>x</v>
      </c>
    </row>
    <row r="4479" spans="1:19" ht="38.25" hidden="1">
      <c r="A4479" s="200">
        <v>91796</v>
      </c>
      <c r="B4479" s="205" t="s">
        <v>230</v>
      </c>
      <c r="C4479" s="127" t="s">
        <v>4851</v>
      </c>
      <c r="D4479" s="121" t="s">
        <v>258</v>
      </c>
      <c r="E4479" s="122">
        <v>53.08</v>
      </c>
      <c r="F4479" s="123">
        <f t="shared" si="1614"/>
        <v>63.99</v>
      </c>
      <c r="G4479" s="206"/>
      <c r="H4479" s="183"/>
      <c r="I4479" s="182">
        <f t="shared" si="1615"/>
        <v>0</v>
      </c>
      <c r="J4479" s="182">
        <f t="shared" si="1616"/>
        <v>0</v>
      </c>
      <c r="K4479" s="179"/>
      <c r="L4479" s="183">
        <f t="shared" si="1617"/>
        <v>0</v>
      </c>
      <c r="M4479" s="183">
        <f t="shared" si="1617"/>
        <v>0</v>
      </c>
      <c r="N4479" s="184">
        <f t="shared" si="1618"/>
        <v>0</v>
      </c>
      <c r="O4479" s="184">
        <f t="shared" si="1619"/>
        <v>0</v>
      </c>
      <c r="P4479" s="181"/>
      <c r="Q4479" s="198"/>
      <c r="R4479" s="197" t="str">
        <f t="shared" si="1620"/>
        <v/>
      </c>
      <c r="S4479" s="197" t="str">
        <f t="shared" si="1621"/>
        <v/>
      </c>
    </row>
    <row r="4480" spans="1:19" ht="25.5" hidden="1">
      <c r="A4480" s="200">
        <v>89711</v>
      </c>
      <c r="B4480" s="205" t="s">
        <v>230</v>
      </c>
      <c r="C4480" s="127" t="s">
        <v>4852</v>
      </c>
      <c r="D4480" s="121" t="s">
        <v>258</v>
      </c>
      <c r="E4480" s="122">
        <v>15.38</v>
      </c>
      <c r="F4480" s="123">
        <f t="shared" si="1614"/>
        <v>18.54</v>
      </c>
      <c r="G4480" s="206"/>
      <c r="H4480" s="183"/>
      <c r="I4480" s="182">
        <f t="shared" si="1615"/>
        <v>0</v>
      </c>
      <c r="J4480" s="182">
        <f t="shared" si="1616"/>
        <v>0</v>
      </c>
      <c r="K4480" s="179"/>
      <c r="L4480" s="183">
        <f t="shared" si="1617"/>
        <v>0</v>
      </c>
      <c r="M4480" s="183">
        <f t="shared" si="1617"/>
        <v>0</v>
      </c>
      <c r="N4480" s="184">
        <f t="shared" si="1618"/>
        <v>0</v>
      </c>
      <c r="O4480" s="184">
        <f t="shared" si="1619"/>
        <v>0</v>
      </c>
      <c r="P4480" s="181"/>
      <c r="Q4480" s="198"/>
      <c r="R4480" s="197" t="str">
        <f t="shared" si="1620"/>
        <v/>
      </c>
      <c r="S4480" s="197" t="str">
        <f t="shared" si="1621"/>
        <v/>
      </c>
    </row>
    <row r="4481" spans="1:19" ht="25.5" hidden="1">
      <c r="A4481" s="200">
        <v>89712</v>
      </c>
      <c r="B4481" s="205" t="s">
        <v>230</v>
      </c>
      <c r="C4481" s="127" t="s">
        <v>4853</v>
      </c>
      <c r="D4481" s="121" t="s">
        <v>258</v>
      </c>
      <c r="E4481" s="122">
        <v>22.51</v>
      </c>
      <c r="F4481" s="123">
        <f t="shared" si="1614"/>
        <v>27.14</v>
      </c>
      <c r="G4481" s="206"/>
      <c r="H4481" s="183"/>
      <c r="I4481" s="182">
        <f t="shared" si="1615"/>
        <v>0</v>
      </c>
      <c r="J4481" s="182">
        <f t="shared" si="1616"/>
        <v>0</v>
      </c>
      <c r="K4481" s="179"/>
      <c r="L4481" s="183">
        <f t="shared" si="1617"/>
        <v>0</v>
      </c>
      <c r="M4481" s="183">
        <f t="shared" si="1617"/>
        <v>0</v>
      </c>
      <c r="N4481" s="184">
        <f t="shared" si="1618"/>
        <v>0</v>
      </c>
      <c r="O4481" s="184">
        <f t="shared" si="1619"/>
        <v>0</v>
      </c>
      <c r="P4481" s="181"/>
      <c r="Q4481" s="198"/>
      <c r="R4481" s="197" t="str">
        <f t="shared" si="1620"/>
        <v/>
      </c>
      <c r="S4481" s="197" t="str">
        <f t="shared" si="1621"/>
        <v/>
      </c>
    </row>
    <row r="4482" spans="1:19" ht="25.5" hidden="1">
      <c r="A4482" s="200">
        <v>89713</v>
      </c>
      <c r="B4482" s="205" t="s">
        <v>230</v>
      </c>
      <c r="C4482" s="127" t="s">
        <v>4854</v>
      </c>
      <c r="D4482" s="121" t="s">
        <v>258</v>
      </c>
      <c r="E4482" s="122">
        <v>34.270000000000003</v>
      </c>
      <c r="F4482" s="123">
        <f t="shared" si="1614"/>
        <v>41.32</v>
      </c>
      <c r="G4482" s="206"/>
      <c r="H4482" s="183"/>
      <c r="I4482" s="182">
        <f t="shared" si="1615"/>
        <v>0</v>
      </c>
      <c r="J4482" s="182">
        <f t="shared" si="1616"/>
        <v>0</v>
      </c>
      <c r="K4482" s="179"/>
      <c r="L4482" s="183">
        <f t="shared" si="1617"/>
        <v>0</v>
      </c>
      <c r="M4482" s="183">
        <f t="shared" si="1617"/>
        <v>0</v>
      </c>
      <c r="N4482" s="184">
        <f t="shared" si="1618"/>
        <v>0</v>
      </c>
      <c r="O4482" s="184">
        <f t="shared" si="1619"/>
        <v>0</v>
      </c>
      <c r="P4482" s="181"/>
      <c r="Q4482" s="198"/>
      <c r="R4482" s="197" t="str">
        <f t="shared" si="1620"/>
        <v/>
      </c>
      <c r="S4482" s="197" t="str">
        <f t="shared" si="1621"/>
        <v/>
      </c>
    </row>
    <row r="4483" spans="1:19" ht="25.5" hidden="1">
      <c r="A4483" s="200">
        <v>89714</v>
      </c>
      <c r="B4483" s="205" t="s">
        <v>230</v>
      </c>
      <c r="C4483" s="127" t="s">
        <v>4855</v>
      </c>
      <c r="D4483" s="121" t="s">
        <v>258</v>
      </c>
      <c r="E4483" s="122">
        <v>44.27</v>
      </c>
      <c r="F4483" s="123">
        <f t="shared" si="1614"/>
        <v>53.37</v>
      </c>
      <c r="G4483" s="206"/>
      <c r="H4483" s="183"/>
      <c r="I4483" s="182">
        <f t="shared" si="1615"/>
        <v>0</v>
      </c>
      <c r="J4483" s="182">
        <f t="shared" si="1616"/>
        <v>0</v>
      </c>
      <c r="K4483" s="179"/>
      <c r="L4483" s="183">
        <f t="shared" si="1617"/>
        <v>0</v>
      </c>
      <c r="M4483" s="183">
        <f t="shared" si="1617"/>
        <v>0</v>
      </c>
      <c r="N4483" s="184">
        <f t="shared" si="1618"/>
        <v>0</v>
      </c>
      <c r="O4483" s="184">
        <f t="shared" si="1619"/>
        <v>0</v>
      </c>
      <c r="P4483" s="181"/>
      <c r="Q4483" s="198"/>
      <c r="R4483" s="197" t="str">
        <f t="shared" si="1620"/>
        <v/>
      </c>
      <c r="S4483" s="197" t="str">
        <f t="shared" si="1621"/>
        <v/>
      </c>
    </row>
    <row r="4484" spans="1:19" ht="25.5" hidden="1">
      <c r="A4484" s="200">
        <v>89798</v>
      </c>
      <c r="B4484" s="205" t="s">
        <v>230</v>
      </c>
      <c r="C4484" s="127" t="s">
        <v>4856</v>
      </c>
      <c r="D4484" s="121" t="s">
        <v>258</v>
      </c>
      <c r="E4484" s="122">
        <v>8.4499999999999993</v>
      </c>
      <c r="F4484" s="123">
        <f t="shared" si="1614"/>
        <v>10.19</v>
      </c>
      <c r="G4484" s="206"/>
      <c r="H4484" s="183"/>
      <c r="I4484" s="182">
        <f t="shared" si="1615"/>
        <v>0</v>
      </c>
      <c r="J4484" s="182">
        <f t="shared" si="1616"/>
        <v>0</v>
      </c>
      <c r="K4484" s="179"/>
      <c r="L4484" s="183">
        <f t="shared" si="1617"/>
        <v>0</v>
      </c>
      <c r="M4484" s="183">
        <f t="shared" si="1617"/>
        <v>0</v>
      </c>
      <c r="N4484" s="184">
        <f t="shared" si="1618"/>
        <v>0</v>
      </c>
      <c r="O4484" s="184">
        <f t="shared" si="1619"/>
        <v>0</v>
      </c>
      <c r="P4484" s="181"/>
      <c r="Q4484" s="198"/>
      <c r="R4484" s="197" t="str">
        <f t="shared" si="1620"/>
        <v/>
      </c>
      <c r="S4484" s="197" t="str">
        <f t="shared" si="1621"/>
        <v/>
      </c>
    </row>
    <row r="4485" spans="1:19" ht="25.5" hidden="1">
      <c r="A4485" s="200">
        <v>89799</v>
      </c>
      <c r="B4485" s="205" t="s">
        <v>230</v>
      </c>
      <c r="C4485" s="127" t="s">
        <v>4857</v>
      </c>
      <c r="D4485" s="121" t="s">
        <v>258</v>
      </c>
      <c r="E4485" s="122">
        <v>14.17</v>
      </c>
      <c r="F4485" s="123">
        <f t="shared" si="1614"/>
        <v>17.079999999999998</v>
      </c>
      <c r="G4485" s="206"/>
      <c r="H4485" s="183"/>
      <c r="I4485" s="182">
        <f t="shared" si="1615"/>
        <v>0</v>
      </c>
      <c r="J4485" s="182">
        <f t="shared" si="1616"/>
        <v>0</v>
      </c>
      <c r="K4485" s="179"/>
      <c r="L4485" s="183">
        <f t="shared" si="1617"/>
        <v>0</v>
      </c>
      <c r="M4485" s="183">
        <f t="shared" si="1617"/>
        <v>0</v>
      </c>
      <c r="N4485" s="184">
        <f t="shared" si="1618"/>
        <v>0</v>
      </c>
      <c r="O4485" s="184">
        <f t="shared" si="1619"/>
        <v>0</v>
      </c>
      <c r="P4485" s="181"/>
      <c r="Q4485" s="198"/>
      <c r="R4485" s="197" t="str">
        <f t="shared" si="1620"/>
        <v/>
      </c>
      <c r="S4485" s="197" t="str">
        <f t="shared" si="1621"/>
        <v/>
      </c>
    </row>
    <row r="4486" spans="1:19" ht="25.5" hidden="1">
      <c r="A4486" s="200">
        <v>89800</v>
      </c>
      <c r="B4486" s="205" t="s">
        <v>230</v>
      </c>
      <c r="C4486" s="127" t="s">
        <v>4858</v>
      </c>
      <c r="D4486" s="121" t="s">
        <v>258</v>
      </c>
      <c r="E4486" s="122">
        <v>17.850000000000001</v>
      </c>
      <c r="F4486" s="123">
        <f t="shared" si="1614"/>
        <v>21.52</v>
      </c>
      <c r="G4486" s="206"/>
      <c r="H4486" s="183"/>
      <c r="I4486" s="182">
        <f t="shared" si="1615"/>
        <v>0</v>
      </c>
      <c r="J4486" s="182">
        <f t="shared" si="1616"/>
        <v>0</v>
      </c>
      <c r="K4486" s="179"/>
      <c r="L4486" s="183">
        <f t="shared" si="1617"/>
        <v>0</v>
      </c>
      <c r="M4486" s="183">
        <f t="shared" si="1617"/>
        <v>0</v>
      </c>
      <c r="N4486" s="184">
        <f t="shared" si="1618"/>
        <v>0</v>
      </c>
      <c r="O4486" s="184">
        <f t="shared" si="1619"/>
        <v>0</v>
      </c>
      <c r="P4486" s="181"/>
      <c r="Q4486" s="198"/>
      <c r="R4486" s="197" t="str">
        <f t="shared" si="1620"/>
        <v/>
      </c>
      <c r="S4486" s="197" t="str">
        <f t="shared" si="1621"/>
        <v/>
      </c>
    </row>
    <row r="4487" spans="1:19" ht="25.5" hidden="1">
      <c r="A4487" s="200">
        <v>89848</v>
      </c>
      <c r="B4487" s="205" t="s">
        <v>230</v>
      </c>
      <c r="C4487" s="127" t="s">
        <v>4859</v>
      </c>
      <c r="D4487" s="121" t="s">
        <v>258</v>
      </c>
      <c r="E4487" s="122">
        <v>22.48</v>
      </c>
      <c r="F4487" s="123">
        <f t="shared" si="1614"/>
        <v>27.1</v>
      </c>
      <c r="G4487" s="206"/>
      <c r="H4487" s="183"/>
      <c r="I4487" s="182">
        <f t="shared" si="1615"/>
        <v>0</v>
      </c>
      <c r="J4487" s="182">
        <f t="shared" si="1616"/>
        <v>0</v>
      </c>
      <c r="K4487" s="179"/>
      <c r="L4487" s="183">
        <f t="shared" si="1617"/>
        <v>0</v>
      </c>
      <c r="M4487" s="183">
        <f t="shared" si="1617"/>
        <v>0</v>
      </c>
      <c r="N4487" s="184">
        <f t="shared" si="1618"/>
        <v>0</v>
      </c>
      <c r="O4487" s="184">
        <f t="shared" si="1619"/>
        <v>0</v>
      </c>
      <c r="P4487" s="181"/>
      <c r="Q4487" s="198"/>
      <c r="R4487" s="197" t="str">
        <f t="shared" si="1620"/>
        <v/>
      </c>
      <c r="S4487" s="197" t="str">
        <f t="shared" si="1621"/>
        <v/>
      </c>
    </row>
    <row r="4488" spans="1:19" ht="25.5" hidden="1">
      <c r="A4488" s="200">
        <v>89849</v>
      </c>
      <c r="B4488" s="205" t="s">
        <v>230</v>
      </c>
      <c r="C4488" s="127" t="s">
        <v>4860</v>
      </c>
      <c r="D4488" s="121" t="s">
        <v>258</v>
      </c>
      <c r="E4488" s="122">
        <v>42.29</v>
      </c>
      <c r="F4488" s="123">
        <f t="shared" si="1614"/>
        <v>50.98</v>
      </c>
      <c r="G4488" s="206"/>
      <c r="H4488" s="183"/>
      <c r="I4488" s="182">
        <f t="shared" si="1615"/>
        <v>0</v>
      </c>
      <c r="J4488" s="182">
        <f t="shared" si="1616"/>
        <v>0</v>
      </c>
      <c r="K4488" s="179"/>
      <c r="L4488" s="183">
        <f t="shared" si="1617"/>
        <v>0</v>
      </c>
      <c r="M4488" s="183">
        <f t="shared" si="1617"/>
        <v>0</v>
      </c>
      <c r="N4488" s="184">
        <f t="shared" si="1618"/>
        <v>0</v>
      </c>
      <c r="O4488" s="184">
        <f t="shared" si="1619"/>
        <v>0</v>
      </c>
      <c r="P4488" s="181"/>
      <c r="Q4488" s="198"/>
      <c r="R4488" s="197" t="str">
        <f t="shared" si="1620"/>
        <v/>
      </c>
      <c r="S4488" s="197" t="str">
        <f t="shared" si="1621"/>
        <v/>
      </c>
    </row>
    <row r="4489" spans="1:19" ht="38.25" hidden="1">
      <c r="A4489" s="200">
        <v>90694</v>
      </c>
      <c r="B4489" s="205" t="s">
        <v>230</v>
      </c>
      <c r="C4489" s="127" t="s">
        <v>4861</v>
      </c>
      <c r="D4489" s="121" t="s">
        <v>258</v>
      </c>
      <c r="E4489" s="122">
        <v>21.54</v>
      </c>
      <c r="F4489" s="123">
        <f t="shared" si="1614"/>
        <v>25.97</v>
      </c>
      <c r="G4489" s="206"/>
      <c r="H4489" s="183"/>
      <c r="I4489" s="182">
        <f t="shared" si="1615"/>
        <v>0</v>
      </c>
      <c r="J4489" s="182">
        <f t="shared" si="1616"/>
        <v>0</v>
      </c>
      <c r="K4489" s="179"/>
      <c r="L4489" s="183">
        <f t="shared" si="1617"/>
        <v>0</v>
      </c>
      <c r="M4489" s="183">
        <f t="shared" si="1617"/>
        <v>0</v>
      </c>
      <c r="N4489" s="184">
        <f t="shared" si="1618"/>
        <v>0</v>
      </c>
      <c r="O4489" s="184">
        <f t="shared" si="1619"/>
        <v>0</v>
      </c>
      <c r="P4489" s="181"/>
      <c r="Q4489" s="198"/>
      <c r="R4489" s="197" t="str">
        <f t="shared" si="1620"/>
        <v/>
      </c>
      <c r="S4489" s="197" t="str">
        <f t="shared" si="1621"/>
        <v/>
      </c>
    </row>
    <row r="4490" spans="1:19" ht="38.25" hidden="1">
      <c r="A4490" s="200">
        <v>90695</v>
      </c>
      <c r="B4490" s="205" t="s">
        <v>230</v>
      </c>
      <c r="C4490" s="127" t="s">
        <v>4862</v>
      </c>
      <c r="D4490" s="121" t="s">
        <v>258</v>
      </c>
      <c r="E4490" s="122">
        <v>44.18</v>
      </c>
      <c r="F4490" s="123">
        <f t="shared" si="1614"/>
        <v>53.26</v>
      </c>
      <c r="G4490" s="206"/>
      <c r="H4490" s="183"/>
      <c r="I4490" s="182">
        <f t="shared" si="1615"/>
        <v>0</v>
      </c>
      <c r="J4490" s="182">
        <f t="shared" si="1616"/>
        <v>0</v>
      </c>
      <c r="K4490" s="179"/>
      <c r="L4490" s="183">
        <f t="shared" si="1617"/>
        <v>0</v>
      </c>
      <c r="M4490" s="183">
        <f t="shared" si="1617"/>
        <v>0</v>
      </c>
      <c r="N4490" s="184">
        <f t="shared" si="1618"/>
        <v>0</v>
      </c>
      <c r="O4490" s="184">
        <f t="shared" si="1619"/>
        <v>0</v>
      </c>
      <c r="P4490" s="181"/>
      <c r="Q4490" s="198"/>
      <c r="R4490" s="197" t="str">
        <f t="shared" si="1620"/>
        <v/>
      </c>
      <c r="S4490" s="197" t="str">
        <f t="shared" si="1621"/>
        <v/>
      </c>
    </row>
    <row r="4491" spans="1:19" ht="38.25" hidden="1">
      <c r="A4491" s="200">
        <v>90696</v>
      </c>
      <c r="B4491" s="205" t="s">
        <v>230</v>
      </c>
      <c r="C4491" s="127" t="s">
        <v>4863</v>
      </c>
      <c r="D4491" s="121" t="s">
        <v>258</v>
      </c>
      <c r="E4491" s="122">
        <v>65.37</v>
      </c>
      <c r="F4491" s="123">
        <f t="shared" si="1614"/>
        <v>78.81</v>
      </c>
      <c r="G4491" s="206"/>
      <c r="H4491" s="183"/>
      <c r="I4491" s="182">
        <f t="shared" si="1615"/>
        <v>0</v>
      </c>
      <c r="J4491" s="182">
        <f t="shared" si="1616"/>
        <v>0</v>
      </c>
      <c r="K4491" s="179"/>
      <c r="L4491" s="183">
        <f t="shared" si="1617"/>
        <v>0</v>
      </c>
      <c r="M4491" s="183">
        <f t="shared" si="1617"/>
        <v>0</v>
      </c>
      <c r="N4491" s="184">
        <f t="shared" si="1618"/>
        <v>0</v>
      </c>
      <c r="O4491" s="184">
        <f t="shared" si="1619"/>
        <v>0</v>
      </c>
      <c r="P4491" s="181"/>
      <c r="Q4491" s="198"/>
      <c r="R4491" s="197" t="str">
        <f t="shared" si="1620"/>
        <v/>
      </c>
      <c r="S4491" s="197" t="str">
        <f t="shared" si="1621"/>
        <v/>
      </c>
    </row>
    <row r="4492" spans="1:19" ht="38.25" hidden="1">
      <c r="A4492" s="200">
        <v>90697</v>
      </c>
      <c r="B4492" s="205" t="s">
        <v>230</v>
      </c>
      <c r="C4492" s="127" t="s">
        <v>4864</v>
      </c>
      <c r="D4492" s="121" t="s">
        <v>258</v>
      </c>
      <c r="E4492" s="122">
        <v>109.51</v>
      </c>
      <c r="F4492" s="123">
        <f t="shared" si="1614"/>
        <v>132.03</v>
      </c>
      <c r="G4492" s="206"/>
      <c r="H4492" s="183"/>
      <c r="I4492" s="182">
        <f t="shared" si="1615"/>
        <v>0</v>
      </c>
      <c r="J4492" s="182">
        <f t="shared" si="1616"/>
        <v>0</v>
      </c>
      <c r="K4492" s="179"/>
      <c r="L4492" s="183">
        <f t="shared" si="1617"/>
        <v>0</v>
      </c>
      <c r="M4492" s="183">
        <f t="shared" si="1617"/>
        <v>0</v>
      </c>
      <c r="N4492" s="184">
        <f t="shared" si="1618"/>
        <v>0</v>
      </c>
      <c r="O4492" s="184">
        <f t="shared" si="1619"/>
        <v>0</v>
      </c>
      <c r="P4492" s="181"/>
      <c r="Q4492" s="198"/>
      <c r="R4492" s="197" t="str">
        <f t="shared" si="1620"/>
        <v/>
      </c>
      <c r="S4492" s="197" t="str">
        <f t="shared" si="1621"/>
        <v/>
      </c>
    </row>
    <row r="4493" spans="1:19" ht="38.25" hidden="1">
      <c r="A4493" s="200">
        <v>90698</v>
      </c>
      <c r="B4493" s="205" t="s">
        <v>230</v>
      </c>
      <c r="C4493" s="127" t="s">
        <v>4865</v>
      </c>
      <c r="D4493" s="121" t="s">
        <v>258</v>
      </c>
      <c r="E4493" s="122">
        <v>174.89</v>
      </c>
      <c r="F4493" s="123">
        <f t="shared" si="1614"/>
        <v>210.85</v>
      </c>
      <c r="G4493" s="206"/>
      <c r="H4493" s="183"/>
      <c r="I4493" s="182">
        <f t="shared" si="1615"/>
        <v>0</v>
      </c>
      <c r="J4493" s="182">
        <f t="shared" si="1616"/>
        <v>0</v>
      </c>
      <c r="K4493" s="179"/>
      <c r="L4493" s="183">
        <f t="shared" si="1617"/>
        <v>0</v>
      </c>
      <c r="M4493" s="183">
        <f t="shared" si="1617"/>
        <v>0</v>
      </c>
      <c r="N4493" s="184">
        <f t="shared" si="1618"/>
        <v>0</v>
      </c>
      <c r="O4493" s="184">
        <f t="shared" si="1619"/>
        <v>0</v>
      </c>
      <c r="P4493" s="181"/>
      <c r="Q4493" s="198"/>
      <c r="R4493" s="197" t="str">
        <f t="shared" si="1620"/>
        <v/>
      </c>
      <c r="S4493" s="197" t="str">
        <f t="shared" si="1621"/>
        <v/>
      </c>
    </row>
    <row r="4494" spans="1:19" ht="38.25" hidden="1">
      <c r="A4494" s="200">
        <v>90699</v>
      </c>
      <c r="B4494" s="205" t="s">
        <v>230</v>
      </c>
      <c r="C4494" s="127" t="s">
        <v>4866</v>
      </c>
      <c r="D4494" s="121" t="s">
        <v>258</v>
      </c>
      <c r="E4494" s="122">
        <v>216.05</v>
      </c>
      <c r="F4494" s="123">
        <f t="shared" si="1614"/>
        <v>260.47000000000003</v>
      </c>
      <c r="G4494" s="206"/>
      <c r="H4494" s="183"/>
      <c r="I4494" s="182">
        <f t="shared" si="1615"/>
        <v>0</v>
      </c>
      <c r="J4494" s="182">
        <f t="shared" si="1616"/>
        <v>0</v>
      </c>
      <c r="K4494" s="179"/>
      <c r="L4494" s="183">
        <f t="shared" si="1617"/>
        <v>0</v>
      </c>
      <c r="M4494" s="183">
        <f t="shared" si="1617"/>
        <v>0</v>
      </c>
      <c r="N4494" s="184">
        <f t="shared" si="1618"/>
        <v>0</v>
      </c>
      <c r="O4494" s="184">
        <f t="shared" si="1619"/>
        <v>0</v>
      </c>
      <c r="P4494" s="181"/>
      <c r="Q4494" s="198"/>
      <c r="R4494" s="197" t="str">
        <f t="shared" si="1620"/>
        <v/>
      </c>
      <c r="S4494" s="197" t="str">
        <f t="shared" si="1621"/>
        <v/>
      </c>
    </row>
    <row r="4495" spans="1:19" ht="38.25" hidden="1">
      <c r="A4495" s="200">
        <v>90700</v>
      </c>
      <c r="B4495" s="205" t="s">
        <v>230</v>
      </c>
      <c r="C4495" s="127" t="s">
        <v>4867</v>
      </c>
      <c r="D4495" s="121" t="s">
        <v>258</v>
      </c>
      <c r="E4495" s="122">
        <v>283.75</v>
      </c>
      <c r="F4495" s="123">
        <f t="shared" si="1614"/>
        <v>342.09</v>
      </c>
      <c r="G4495" s="206"/>
      <c r="H4495" s="183"/>
      <c r="I4495" s="182">
        <f t="shared" si="1615"/>
        <v>0</v>
      </c>
      <c r="J4495" s="182">
        <f t="shared" si="1616"/>
        <v>0</v>
      </c>
      <c r="K4495" s="179"/>
      <c r="L4495" s="183">
        <f t="shared" si="1617"/>
        <v>0</v>
      </c>
      <c r="M4495" s="183">
        <f t="shared" si="1617"/>
        <v>0</v>
      </c>
      <c r="N4495" s="184">
        <f t="shared" si="1618"/>
        <v>0</v>
      </c>
      <c r="O4495" s="184">
        <f t="shared" si="1619"/>
        <v>0</v>
      </c>
      <c r="P4495" s="181"/>
      <c r="Q4495" s="198"/>
      <c r="R4495" s="197" t="str">
        <f t="shared" si="1620"/>
        <v/>
      </c>
      <c r="S4495" s="197" t="str">
        <f t="shared" si="1621"/>
        <v/>
      </c>
    </row>
    <row r="4496" spans="1:19" ht="38.25" hidden="1">
      <c r="A4496" s="200">
        <v>90701</v>
      </c>
      <c r="B4496" s="205" t="s">
        <v>230</v>
      </c>
      <c r="C4496" s="127" t="s">
        <v>4868</v>
      </c>
      <c r="D4496" s="121" t="s">
        <v>258</v>
      </c>
      <c r="E4496" s="122">
        <v>38.51</v>
      </c>
      <c r="F4496" s="123">
        <f t="shared" si="1614"/>
        <v>46.43</v>
      </c>
      <c r="G4496" s="206"/>
      <c r="H4496" s="183"/>
      <c r="I4496" s="182">
        <f t="shared" si="1615"/>
        <v>0</v>
      </c>
      <c r="J4496" s="182">
        <f t="shared" si="1616"/>
        <v>0</v>
      </c>
      <c r="K4496" s="179"/>
      <c r="L4496" s="183">
        <f t="shared" si="1617"/>
        <v>0</v>
      </c>
      <c r="M4496" s="183">
        <f t="shared" si="1617"/>
        <v>0</v>
      </c>
      <c r="N4496" s="184">
        <f t="shared" si="1618"/>
        <v>0</v>
      </c>
      <c r="O4496" s="184">
        <f t="shared" si="1619"/>
        <v>0</v>
      </c>
      <c r="P4496" s="181"/>
      <c r="Q4496" s="198"/>
      <c r="R4496" s="197" t="str">
        <f t="shared" si="1620"/>
        <v/>
      </c>
      <c r="S4496" s="197" t="str">
        <f t="shared" si="1621"/>
        <v/>
      </c>
    </row>
    <row r="4497" spans="1:19" ht="38.25" hidden="1">
      <c r="A4497" s="200">
        <v>90702</v>
      </c>
      <c r="B4497" s="205" t="s">
        <v>230</v>
      </c>
      <c r="C4497" s="127" t="s">
        <v>4869</v>
      </c>
      <c r="D4497" s="121" t="s">
        <v>258</v>
      </c>
      <c r="E4497" s="122">
        <v>59.63</v>
      </c>
      <c r="F4497" s="123">
        <f t="shared" si="1614"/>
        <v>71.89</v>
      </c>
      <c r="G4497" s="206"/>
      <c r="H4497" s="183"/>
      <c r="I4497" s="182">
        <f t="shared" si="1615"/>
        <v>0</v>
      </c>
      <c r="J4497" s="182">
        <f t="shared" si="1616"/>
        <v>0</v>
      </c>
      <c r="K4497" s="179"/>
      <c r="L4497" s="183">
        <f t="shared" si="1617"/>
        <v>0</v>
      </c>
      <c r="M4497" s="183">
        <f t="shared" si="1617"/>
        <v>0</v>
      </c>
      <c r="N4497" s="184">
        <f t="shared" si="1618"/>
        <v>0</v>
      </c>
      <c r="O4497" s="184">
        <f t="shared" si="1619"/>
        <v>0</v>
      </c>
      <c r="P4497" s="181"/>
      <c r="Q4497" s="198"/>
      <c r="R4497" s="197" t="str">
        <f t="shared" si="1620"/>
        <v/>
      </c>
      <c r="S4497" s="197" t="str">
        <f t="shared" si="1621"/>
        <v/>
      </c>
    </row>
    <row r="4498" spans="1:19" ht="38.25" hidden="1">
      <c r="A4498" s="200">
        <v>90703</v>
      </c>
      <c r="B4498" s="205" t="s">
        <v>230</v>
      </c>
      <c r="C4498" s="127" t="s">
        <v>4870</v>
      </c>
      <c r="D4498" s="121" t="s">
        <v>258</v>
      </c>
      <c r="E4498" s="122">
        <v>95.86</v>
      </c>
      <c r="F4498" s="123">
        <f t="shared" si="1614"/>
        <v>115.57</v>
      </c>
      <c r="G4498" s="206"/>
      <c r="H4498" s="183"/>
      <c r="I4498" s="182">
        <f t="shared" si="1615"/>
        <v>0</v>
      </c>
      <c r="J4498" s="182">
        <f t="shared" si="1616"/>
        <v>0</v>
      </c>
      <c r="K4498" s="179"/>
      <c r="L4498" s="183">
        <f t="shared" si="1617"/>
        <v>0</v>
      </c>
      <c r="M4498" s="183">
        <f t="shared" si="1617"/>
        <v>0</v>
      </c>
      <c r="N4498" s="184">
        <f t="shared" si="1618"/>
        <v>0</v>
      </c>
      <c r="O4498" s="184">
        <f t="shared" si="1619"/>
        <v>0</v>
      </c>
      <c r="P4498" s="181"/>
      <c r="Q4498" s="198"/>
      <c r="R4498" s="197" t="str">
        <f t="shared" si="1620"/>
        <v/>
      </c>
      <c r="S4498" s="197" t="str">
        <f t="shared" si="1621"/>
        <v/>
      </c>
    </row>
    <row r="4499" spans="1:19" ht="38.25" hidden="1">
      <c r="A4499" s="200">
        <v>90704</v>
      </c>
      <c r="B4499" s="205" t="s">
        <v>230</v>
      </c>
      <c r="C4499" s="127" t="s">
        <v>4871</v>
      </c>
      <c r="D4499" s="121" t="s">
        <v>258</v>
      </c>
      <c r="E4499" s="122">
        <v>131.41999999999999</v>
      </c>
      <c r="F4499" s="123">
        <f t="shared" si="1614"/>
        <v>158.44</v>
      </c>
      <c r="G4499" s="206"/>
      <c r="H4499" s="183"/>
      <c r="I4499" s="182">
        <f t="shared" si="1615"/>
        <v>0</v>
      </c>
      <c r="J4499" s="182">
        <f t="shared" si="1616"/>
        <v>0</v>
      </c>
      <c r="K4499" s="179"/>
      <c r="L4499" s="183">
        <f t="shared" si="1617"/>
        <v>0</v>
      </c>
      <c r="M4499" s="183">
        <f t="shared" si="1617"/>
        <v>0</v>
      </c>
      <c r="N4499" s="184">
        <f t="shared" si="1618"/>
        <v>0</v>
      </c>
      <c r="O4499" s="184">
        <f t="shared" si="1619"/>
        <v>0</v>
      </c>
      <c r="P4499" s="181"/>
      <c r="Q4499" s="198"/>
      <c r="R4499" s="197" t="str">
        <f t="shared" si="1620"/>
        <v/>
      </c>
      <c r="S4499" s="197" t="str">
        <f t="shared" si="1621"/>
        <v/>
      </c>
    </row>
    <row r="4500" spans="1:19" ht="38.25" hidden="1">
      <c r="A4500" s="200">
        <v>90705</v>
      </c>
      <c r="B4500" s="205" t="s">
        <v>230</v>
      </c>
      <c r="C4500" s="127" t="s">
        <v>4872</v>
      </c>
      <c r="D4500" s="121" t="s">
        <v>258</v>
      </c>
      <c r="E4500" s="122">
        <v>183.63</v>
      </c>
      <c r="F4500" s="123">
        <f t="shared" si="1614"/>
        <v>221.38</v>
      </c>
      <c r="G4500" s="206"/>
      <c r="H4500" s="183"/>
      <c r="I4500" s="182">
        <f t="shared" si="1615"/>
        <v>0</v>
      </c>
      <c r="J4500" s="182">
        <f t="shared" si="1616"/>
        <v>0</v>
      </c>
      <c r="K4500" s="179"/>
      <c r="L4500" s="183">
        <f t="shared" si="1617"/>
        <v>0</v>
      </c>
      <c r="M4500" s="183">
        <f t="shared" si="1617"/>
        <v>0</v>
      </c>
      <c r="N4500" s="184">
        <f t="shared" si="1618"/>
        <v>0</v>
      </c>
      <c r="O4500" s="184">
        <f t="shared" si="1619"/>
        <v>0</v>
      </c>
      <c r="P4500" s="181"/>
      <c r="Q4500" s="198"/>
      <c r="R4500" s="197" t="str">
        <f t="shared" si="1620"/>
        <v/>
      </c>
      <c r="S4500" s="197" t="str">
        <f t="shared" si="1621"/>
        <v/>
      </c>
    </row>
    <row r="4501" spans="1:19" ht="38.25" hidden="1">
      <c r="A4501" s="200">
        <v>90706</v>
      </c>
      <c r="B4501" s="205" t="s">
        <v>230</v>
      </c>
      <c r="C4501" s="127" t="s">
        <v>4873</v>
      </c>
      <c r="D4501" s="121" t="s">
        <v>258</v>
      </c>
      <c r="E4501" s="122">
        <v>219.97</v>
      </c>
      <c r="F4501" s="123">
        <f t="shared" si="1614"/>
        <v>265.2</v>
      </c>
      <c r="G4501" s="206"/>
      <c r="H4501" s="183"/>
      <c r="I4501" s="182">
        <f t="shared" si="1615"/>
        <v>0</v>
      </c>
      <c r="J4501" s="182">
        <f t="shared" si="1616"/>
        <v>0</v>
      </c>
      <c r="K4501" s="179"/>
      <c r="L4501" s="183">
        <f t="shared" si="1617"/>
        <v>0</v>
      </c>
      <c r="M4501" s="183">
        <f t="shared" si="1617"/>
        <v>0</v>
      </c>
      <c r="N4501" s="184">
        <f t="shared" si="1618"/>
        <v>0</v>
      </c>
      <c r="O4501" s="184">
        <f t="shared" si="1619"/>
        <v>0</v>
      </c>
      <c r="P4501" s="181"/>
      <c r="Q4501" s="198"/>
      <c r="R4501" s="197" t="str">
        <f t="shared" si="1620"/>
        <v/>
      </c>
      <c r="S4501" s="197" t="str">
        <f t="shared" si="1621"/>
        <v/>
      </c>
    </row>
    <row r="4502" spans="1:19" ht="38.25" hidden="1">
      <c r="A4502" s="200">
        <v>90708</v>
      </c>
      <c r="B4502" s="205" t="s">
        <v>230</v>
      </c>
      <c r="C4502" s="127" t="s">
        <v>4874</v>
      </c>
      <c r="D4502" s="121" t="s">
        <v>258</v>
      </c>
      <c r="E4502" s="122">
        <v>592.53</v>
      </c>
      <c r="F4502" s="123">
        <f t="shared" si="1614"/>
        <v>714.35</v>
      </c>
      <c r="G4502" s="206"/>
      <c r="H4502" s="183"/>
      <c r="I4502" s="182">
        <f t="shared" si="1615"/>
        <v>0</v>
      </c>
      <c r="J4502" s="182">
        <f t="shared" si="1616"/>
        <v>0</v>
      </c>
      <c r="K4502" s="179"/>
      <c r="L4502" s="183">
        <f t="shared" si="1617"/>
        <v>0</v>
      </c>
      <c r="M4502" s="183">
        <f t="shared" si="1617"/>
        <v>0</v>
      </c>
      <c r="N4502" s="184">
        <f t="shared" si="1618"/>
        <v>0</v>
      </c>
      <c r="O4502" s="184">
        <f t="shared" si="1619"/>
        <v>0</v>
      </c>
      <c r="P4502" s="181"/>
      <c r="Q4502" s="198"/>
      <c r="R4502" s="197" t="str">
        <f t="shared" si="1620"/>
        <v/>
      </c>
      <c r="S4502" s="197" t="str">
        <f t="shared" si="1621"/>
        <v/>
      </c>
    </row>
    <row r="4503" spans="1:19" ht="38.25" hidden="1">
      <c r="A4503" s="200">
        <v>90709</v>
      </c>
      <c r="B4503" s="205" t="s">
        <v>230</v>
      </c>
      <c r="C4503" s="127" t="s">
        <v>4875</v>
      </c>
      <c r="D4503" s="121" t="s">
        <v>258</v>
      </c>
      <c r="E4503" s="122">
        <v>23.32</v>
      </c>
      <c r="F4503" s="123">
        <f t="shared" si="1614"/>
        <v>28.11</v>
      </c>
      <c r="G4503" s="206"/>
      <c r="H4503" s="183"/>
      <c r="I4503" s="182">
        <f t="shared" si="1615"/>
        <v>0</v>
      </c>
      <c r="J4503" s="182">
        <f t="shared" si="1616"/>
        <v>0</v>
      </c>
      <c r="K4503" s="179"/>
      <c r="L4503" s="183">
        <f t="shared" si="1617"/>
        <v>0</v>
      </c>
      <c r="M4503" s="183">
        <f t="shared" si="1617"/>
        <v>0</v>
      </c>
      <c r="N4503" s="184">
        <f t="shared" si="1618"/>
        <v>0</v>
      </c>
      <c r="O4503" s="184">
        <f t="shared" si="1619"/>
        <v>0</v>
      </c>
      <c r="P4503" s="181"/>
      <c r="Q4503" s="198"/>
      <c r="R4503" s="197" t="str">
        <f t="shared" si="1620"/>
        <v/>
      </c>
      <c r="S4503" s="197" t="str">
        <f t="shared" si="1621"/>
        <v/>
      </c>
    </row>
    <row r="4504" spans="1:19" ht="38.25" hidden="1">
      <c r="A4504" s="200">
        <v>90710</v>
      </c>
      <c r="B4504" s="205" t="s">
        <v>230</v>
      </c>
      <c r="C4504" s="127" t="s">
        <v>4876</v>
      </c>
      <c r="D4504" s="121" t="s">
        <v>258</v>
      </c>
      <c r="E4504" s="122">
        <v>45.97</v>
      </c>
      <c r="F4504" s="123">
        <f t="shared" si="1614"/>
        <v>55.42</v>
      </c>
      <c r="G4504" s="206"/>
      <c r="H4504" s="183"/>
      <c r="I4504" s="182">
        <f t="shared" si="1615"/>
        <v>0</v>
      </c>
      <c r="J4504" s="182">
        <f t="shared" si="1616"/>
        <v>0</v>
      </c>
      <c r="K4504" s="179"/>
      <c r="L4504" s="183">
        <f t="shared" si="1617"/>
        <v>0</v>
      </c>
      <c r="M4504" s="183">
        <f t="shared" si="1617"/>
        <v>0</v>
      </c>
      <c r="N4504" s="184">
        <f t="shared" si="1618"/>
        <v>0</v>
      </c>
      <c r="O4504" s="184">
        <f t="shared" si="1619"/>
        <v>0</v>
      </c>
      <c r="P4504" s="181"/>
      <c r="Q4504" s="198"/>
      <c r="R4504" s="197" t="str">
        <f t="shared" si="1620"/>
        <v/>
      </c>
      <c r="S4504" s="197" t="str">
        <f t="shared" si="1621"/>
        <v/>
      </c>
    </row>
    <row r="4505" spans="1:19" ht="38.25" hidden="1">
      <c r="A4505" s="200">
        <v>90711</v>
      </c>
      <c r="B4505" s="205" t="s">
        <v>230</v>
      </c>
      <c r="C4505" s="127" t="s">
        <v>4877</v>
      </c>
      <c r="D4505" s="121" t="s">
        <v>258</v>
      </c>
      <c r="E4505" s="122">
        <v>67.150000000000006</v>
      </c>
      <c r="F4505" s="123">
        <f t="shared" si="1614"/>
        <v>80.959999999999994</v>
      </c>
      <c r="G4505" s="206"/>
      <c r="H4505" s="183"/>
      <c r="I4505" s="182">
        <f t="shared" si="1615"/>
        <v>0</v>
      </c>
      <c r="J4505" s="182">
        <f t="shared" si="1616"/>
        <v>0</v>
      </c>
      <c r="K4505" s="179"/>
      <c r="L4505" s="183">
        <f t="shared" si="1617"/>
        <v>0</v>
      </c>
      <c r="M4505" s="183">
        <f t="shared" si="1617"/>
        <v>0</v>
      </c>
      <c r="N4505" s="184">
        <f t="shared" si="1618"/>
        <v>0</v>
      </c>
      <c r="O4505" s="184">
        <f t="shared" si="1619"/>
        <v>0</v>
      </c>
      <c r="P4505" s="181"/>
      <c r="Q4505" s="198"/>
      <c r="R4505" s="197" t="str">
        <f t="shared" si="1620"/>
        <v/>
      </c>
      <c r="S4505" s="197" t="str">
        <f t="shared" si="1621"/>
        <v/>
      </c>
    </row>
    <row r="4506" spans="1:19" ht="38.25" hidden="1">
      <c r="A4506" s="200">
        <v>90712</v>
      </c>
      <c r="B4506" s="205" t="s">
        <v>230</v>
      </c>
      <c r="C4506" s="127" t="s">
        <v>4878</v>
      </c>
      <c r="D4506" s="121" t="s">
        <v>258</v>
      </c>
      <c r="E4506" s="122">
        <v>111.29</v>
      </c>
      <c r="F4506" s="123">
        <f t="shared" si="1614"/>
        <v>134.16999999999999</v>
      </c>
      <c r="G4506" s="206"/>
      <c r="H4506" s="183"/>
      <c r="I4506" s="182">
        <f t="shared" si="1615"/>
        <v>0</v>
      </c>
      <c r="J4506" s="182">
        <f t="shared" si="1616"/>
        <v>0</v>
      </c>
      <c r="K4506" s="179"/>
      <c r="L4506" s="183">
        <f t="shared" si="1617"/>
        <v>0</v>
      </c>
      <c r="M4506" s="183">
        <f t="shared" si="1617"/>
        <v>0</v>
      </c>
      <c r="N4506" s="184">
        <f t="shared" si="1618"/>
        <v>0</v>
      </c>
      <c r="O4506" s="184">
        <f t="shared" si="1619"/>
        <v>0</v>
      </c>
      <c r="P4506" s="181"/>
      <c r="Q4506" s="198"/>
      <c r="R4506" s="197" t="str">
        <f t="shared" si="1620"/>
        <v/>
      </c>
      <c r="S4506" s="197" t="str">
        <f t="shared" si="1621"/>
        <v/>
      </c>
    </row>
    <row r="4507" spans="1:19" ht="38.25" hidden="1">
      <c r="A4507" s="200">
        <v>90713</v>
      </c>
      <c r="B4507" s="205" t="s">
        <v>230</v>
      </c>
      <c r="C4507" s="127" t="s">
        <v>4879</v>
      </c>
      <c r="D4507" s="121" t="s">
        <v>258</v>
      </c>
      <c r="E4507" s="122">
        <v>176.67</v>
      </c>
      <c r="F4507" s="123">
        <f t="shared" si="1614"/>
        <v>212.99</v>
      </c>
      <c r="G4507" s="206"/>
      <c r="H4507" s="183"/>
      <c r="I4507" s="182">
        <f t="shared" si="1615"/>
        <v>0</v>
      </c>
      <c r="J4507" s="182">
        <f t="shared" si="1616"/>
        <v>0</v>
      </c>
      <c r="K4507" s="179"/>
      <c r="L4507" s="183">
        <f t="shared" si="1617"/>
        <v>0</v>
      </c>
      <c r="M4507" s="183">
        <f t="shared" si="1617"/>
        <v>0</v>
      </c>
      <c r="N4507" s="184">
        <f t="shared" si="1618"/>
        <v>0</v>
      </c>
      <c r="O4507" s="184">
        <f t="shared" si="1619"/>
        <v>0</v>
      </c>
      <c r="P4507" s="181"/>
      <c r="Q4507" s="198"/>
      <c r="R4507" s="197" t="str">
        <f t="shared" si="1620"/>
        <v/>
      </c>
      <c r="S4507" s="197" t="str">
        <f t="shared" si="1621"/>
        <v/>
      </c>
    </row>
    <row r="4508" spans="1:19" ht="38.25" hidden="1">
      <c r="A4508" s="200">
        <v>90714</v>
      </c>
      <c r="B4508" s="205" t="s">
        <v>230</v>
      </c>
      <c r="C4508" s="127" t="s">
        <v>4880</v>
      </c>
      <c r="D4508" s="121" t="s">
        <v>258</v>
      </c>
      <c r="E4508" s="122">
        <v>217.85</v>
      </c>
      <c r="F4508" s="123">
        <f t="shared" si="1614"/>
        <v>262.64</v>
      </c>
      <c r="G4508" s="206"/>
      <c r="H4508" s="183"/>
      <c r="I4508" s="182">
        <f t="shared" si="1615"/>
        <v>0</v>
      </c>
      <c r="J4508" s="182">
        <f t="shared" si="1616"/>
        <v>0</v>
      </c>
      <c r="K4508" s="179"/>
      <c r="L4508" s="183">
        <f t="shared" si="1617"/>
        <v>0</v>
      </c>
      <c r="M4508" s="183">
        <f t="shared" si="1617"/>
        <v>0</v>
      </c>
      <c r="N4508" s="184">
        <f t="shared" si="1618"/>
        <v>0</v>
      </c>
      <c r="O4508" s="184">
        <f t="shared" si="1619"/>
        <v>0</v>
      </c>
      <c r="P4508" s="181"/>
      <c r="Q4508" s="198"/>
      <c r="R4508" s="197" t="str">
        <f t="shared" si="1620"/>
        <v/>
      </c>
      <c r="S4508" s="197" t="str">
        <f t="shared" si="1621"/>
        <v/>
      </c>
    </row>
    <row r="4509" spans="1:19" ht="38.25" hidden="1">
      <c r="A4509" s="200">
        <v>90715</v>
      </c>
      <c r="B4509" s="205" t="s">
        <v>230</v>
      </c>
      <c r="C4509" s="127" t="s">
        <v>4881</v>
      </c>
      <c r="D4509" s="121" t="s">
        <v>258</v>
      </c>
      <c r="E4509" s="122">
        <v>287.20999999999998</v>
      </c>
      <c r="F4509" s="123">
        <f t="shared" si="1614"/>
        <v>346.26</v>
      </c>
      <c r="G4509" s="206"/>
      <c r="H4509" s="183"/>
      <c r="I4509" s="182">
        <f t="shared" si="1615"/>
        <v>0</v>
      </c>
      <c r="J4509" s="182">
        <f t="shared" si="1616"/>
        <v>0</v>
      </c>
      <c r="K4509" s="179"/>
      <c r="L4509" s="183">
        <f t="shared" si="1617"/>
        <v>0</v>
      </c>
      <c r="M4509" s="183">
        <f t="shared" si="1617"/>
        <v>0</v>
      </c>
      <c r="N4509" s="184">
        <f t="shared" si="1618"/>
        <v>0</v>
      </c>
      <c r="O4509" s="184">
        <f t="shared" si="1619"/>
        <v>0</v>
      </c>
      <c r="P4509" s="181"/>
      <c r="Q4509" s="198"/>
      <c r="R4509" s="197" t="str">
        <f t="shared" si="1620"/>
        <v/>
      </c>
      <c r="S4509" s="197" t="str">
        <f t="shared" si="1621"/>
        <v/>
      </c>
    </row>
    <row r="4510" spans="1:19" ht="38.25" hidden="1">
      <c r="A4510" s="200">
        <v>90716</v>
      </c>
      <c r="B4510" s="205" t="s">
        <v>230</v>
      </c>
      <c r="C4510" s="127" t="s">
        <v>4882</v>
      </c>
      <c r="D4510" s="121" t="s">
        <v>258</v>
      </c>
      <c r="E4510" s="122">
        <v>40.299999999999997</v>
      </c>
      <c r="F4510" s="123">
        <f t="shared" si="1614"/>
        <v>48.59</v>
      </c>
      <c r="G4510" s="206"/>
      <c r="H4510" s="183"/>
      <c r="I4510" s="182">
        <f t="shared" si="1615"/>
        <v>0</v>
      </c>
      <c r="J4510" s="182">
        <f t="shared" si="1616"/>
        <v>0</v>
      </c>
      <c r="K4510" s="179"/>
      <c r="L4510" s="183">
        <f t="shared" si="1617"/>
        <v>0</v>
      </c>
      <c r="M4510" s="183">
        <f t="shared" si="1617"/>
        <v>0</v>
      </c>
      <c r="N4510" s="184">
        <f t="shared" si="1618"/>
        <v>0</v>
      </c>
      <c r="O4510" s="184">
        <f t="shared" si="1619"/>
        <v>0</v>
      </c>
      <c r="P4510" s="181"/>
      <c r="Q4510" s="198"/>
      <c r="R4510" s="197" t="str">
        <f t="shared" si="1620"/>
        <v/>
      </c>
      <c r="S4510" s="197" t="str">
        <f t="shared" si="1621"/>
        <v/>
      </c>
    </row>
    <row r="4511" spans="1:19" ht="38.25" hidden="1">
      <c r="A4511" s="200">
        <v>90717</v>
      </c>
      <c r="B4511" s="205" t="s">
        <v>230</v>
      </c>
      <c r="C4511" s="127" t="s">
        <v>4883</v>
      </c>
      <c r="D4511" s="121" t="s">
        <v>258</v>
      </c>
      <c r="E4511" s="122">
        <v>61.41</v>
      </c>
      <c r="F4511" s="123">
        <f t="shared" si="1614"/>
        <v>74.040000000000006</v>
      </c>
      <c r="G4511" s="206"/>
      <c r="H4511" s="183"/>
      <c r="I4511" s="182">
        <f t="shared" si="1615"/>
        <v>0</v>
      </c>
      <c r="J4511" s="182">
        <f t="shared" si="1616"/>
        <v>0</v>
      </c>
      <c r="K4511" s="179"/>
      <c r="L4511" s="183">
        <f t="shared" si="1617"/>
        <v>0</v>
      </c>
      <c r="M4511" s="183">
        <f t="shared" si="1617"/>
        <v>0</v>
      </c>
      <c r="N4511" s="184">
        <f t="shared" si="1618"/>
        <v>0</v>
      </c>
      <c r="O4511" s="184">
        <f t="shared" si="1619"/>
        <v>0</v>
      </c>
      <c r="P4511" s="181"/>
      <c r="Q4511" s="198"/>
      <c r="R4511" s="197" t="str">
        <f t="shared" si="1620"/>
        <v/>
      </c>
      <c r="S4511" s="197" t="str">
        <f t="shared" si="1621"/>
        <v/>
      </c>
    </row>
    <row r="4512" spans="1:19" ht="38.25" hidden="1">
      <c r="A4512" s="200">
        <v>90718</v>
      </c>
      <c r="B4512" s="205" t="s">
        <v>230</v>
      </c>
      <c r="C4512" s="127" t="s">
        <v>4884</v>
      </c>
      <c r="D4512" s="121" t="s">
        <v>258</v>
      </c>
      <c r="E4512" s="122">
        <v>97.65</v>
      </c>
      <c r="F4512" s="123">
        <f t="shared" si="1614"/>
        <v>117.73</v>
      </c>
      <c r="G4512" s="206"/>
      <c r="H4512" s="183"/>
      <c r="I4512" s="182">
        <f t="shared" si="1615"/>
        <v>0</v>
      </c>
      <c r="J4512" s="182">
        <f t="shared" si="1616"/>
        <v>0</v>
      </c>
      <c r="K4512" s="179"/>
      <c r="L4512" s="183">
        <f t="shared" si="1617"/>
        <v>0</v>
      </c>
      <c r="M4512" s="183">
        <f t="shared" si="1617"/>
        <v>0</v>
      </c>
      <c r="N4512" s="184">
        <f t="shared" si="1618"/>
        <v>0</v>
      </c>
      <c r="O4512" s="184">
        <f t="shared" si="1619"/>
        <v>0</v>
      </c>
      <c r="P4512" s="181"/>
      <c r="Q4512" s="198"/>
      <c r="R4512" s="197" t="str">
        <f t="shared" si="1620"/>
        <v/>
      </c>
      <c r="S4512" s="197" t="str">
        <f t="shared" si="1621"/>
        <v/>
      </c>
    </row>
    <row r="4513" spans="1:19" ht="38.25" hidden="1">
      <c r="A4513" s="200">
        <v>90719</v>
      </c>
      <c r="B4513" s="205" t="s">
        <v>230</v>
      </c>
      <c r="C4513" s="127" t="s">
        <v>4885</v>
      </c>
      <c r="D4513" s="121" t="s">
        <v>258</v>
      </c>
      <c r="E4513" s="122">
        <v>133.19999999999999</v>
      </c>
      <c r="F4513" s="123">
        <f t="shared" si="1614"/>
        <v>160.59</v>
      </c>
      <c r="G4513" s="206"/>
      <c r="H4513" s="183"/>
      <c r="I4513" s="182">
        <f t="shared" si="1615"/>
        <v>0</v>
      </c>
      <c r="J4513" s="182">
        <f t="shared" si="1616"/>
        <v>0</v>
      </c>
      <c r="K4513" s="179"/>
      <c r="L4513" s="183">
        <f t="shared" si="1617"/>
        <v>0</v>
      </c>
      <c r="M4513" s="183">
        <f t="shared" si="1617"/>
        <v>0</v>
      </c>
      <c r="N4513" s="184">
        <f t="shared" si="1618"/>
        <v>0</v>
      </c>
      <c r="O4513" s="184">
        <f t="shared" si="1619"/>
        <v>0</v>
      </c>
      <c r="P4513" s="181"/>
      <c r="Q4513" s="198"/>
      <c r="R4513" s="197" t="str">
        <f t="shared" si="1620"/>
        <v/>
      </c>
      <c r="S4513" s="197" t="str">
        <f t="shared" si="1621"/>
        <v/>
      </c>
    </row>
    <row r="4514" spans="1:19" ht="38.25" hidden="1">
      <c r="A4514" s="200">
        <v>90720</v>
      </c>
      <c r="B4514" s="205" t="s">
        <v>230</v>
      </c>
      <c r="C4514" s="127" t="s">
        <v>4886</v>
      </c>
      <c r="D4514" s="121" t="s">
        <v>258</v>
      </c>
      <c r="E4514" s="122">
        <v>185.4</v>
      </c>
      <c r="F4514" s="123">
        <f t="shared" si="1614"/>
        <v>223.52</v>
      </c>
      <c r="G4514" s="206"/>
      <c r="H4514" s="183"/>
      <c r="I4514" s="182">
        <f t="shared" si="1615"/>
        <v>0</v>
      </c>
      <c r="J4514" s="182">
        <f t="shared" si="1616"/>
        <v>0</v>
      </c>
      <c r="K4514" s="179"/>
      <c r="L4514" s="183">
        <f t="shared" si="1617"/>
        <v>0</v>
      </c>
      <c r="M4514" s="183">
        <f t="shared" si="1617"/>
        <v>0</v>
      </c>
      <c r="N4514" s="184">
        <f t="shared" si="1618"/>
        <v>0</v>
      </c>
      <c r="O4514" s="184">
        <f t="shared" si="1619"/>
        <v>0</v>
      </c>
      <c r="P4514" s="181"/>
      <c r="Q4514" s="198"/>
      <c r="R4514" s="197" t="str">
        <f t="shared" si="1620"/>
        <v/>
      </c>
      <c r="S4514" s="197" t="str">
        <f t="shared" si="1621"/>
        <v/>
      </c>
    </row>
    <row r="4515" spans="1:19" ht="38.25" hidden="1">
      <c r="A4515" s="200">
        <v>90721</v>
      </c>
      <c r="B4515" s="205" t="s">
        <v>230</v>
      </c>
      <c r="C4515" s="127" t="s">
        <v>4887</v>
      </c>
      <c r="D4515" s="121" t="s">
        <v>258</v>
      </c>
      <c r="E4515" s="122">
        <v>223.43</v>
      </c>
      <c r="F4515" s="123">
        <f t="shared" si="1614"/>
        <v>269.37</v>
      </c>
      <c r="G4515" s="206"/>
      <c r="H4515" s="183"/>
      <c r="I4515" s="182">
        <f t="shared" si="1615"/>
        <v>0</v>
      </c>
      <c r="J4515" s="182">
        <f t="shared" si="1616"/>
        <v>0</v>
      </c>
      <c r="K4515" s="179"/>
      <c r="L4515" s="183">
        <f t="shared" si="1617"/>
        <v>0</v>
      </c>
      <c r="M4515" s="183">
        <f t="shared" si="1617"/>
        <v>0</v>
      </c>
      <c r="N4515" s="184">
        <f t="shared" si="1618"/>
        <v>0</v>
      </c>
      <c r="O4515" s="184">
        <f t="shared" si="1619"/>
        <v>0</v>
      </c>
      <c r="P4515" s="181"/>
      <c r="Q4515" s="198"/>
      <c r="R4515" s="197" t="str">
        <f t="shared" si="1620"/>
        <v/>
      </c>
      <c r="S4515" s="197" t="str">
        <f t="shared" si="1621"/>
        <v/>
      </c>
    </row>
    <row r="4516" spans="1:19" ht="38.25" hidden="1">
      <c r="A4516" s="200">
        <v>90723</v>
      </c>
      <c r="B4516" s="205" t="s">
        <v>230</v>
      </c>
      <c r="C4516" s="127" t="s">
        <v>4888</v>
      </c>
      <c r="D4516" s="121" t="s">
        <v>258</v>
      </c>
      <c r="E4516" s="122">
        <v>594.66</v>
      </c>
      <c r="F4516" s="123">
        <f t="shared" si="1614"/>
        <v>716.92</v>
      </c>
      <c r="G4516" s="206"/>
      <c r="H4516" s="183"/>
      <c r="I4516" s="182">
        <f t="shared" si="1615"/>
        <v>0</v>
      </c>
      <c r="J4516" s="182">
        <f t="shared" si="1616"/>
        <v>0</v>
      </c>
      <c r="K4516" s="179"/>
      <c r="L4516" s="183">
        <f t="shared" si="1617"/>
        <v>0</v>
      </c>
      <c r="M4516" s="183">
        <f t="shared" si="1617"/>
        <v>0</v>
      </c>
      <c r="N4516" s="184">
        <f t="shared" si="1618"/>
        <v>0</v>
      </c>
      <c r="O4516" s="184">
        <f t="shared" si="1619"/>
        <v>0</v>
      </c>
      <c r="P4516" s="181"/>
      <c r="Q4516" s="199"/>
      <c r="R4516" s="197" t="str">
        <f t="shared" si="1620"/>
        <v/>
      </c>
      <c r="S4516" s="197" t="str">
        <f t="shared" si="1621"/>
        <v/>
      </c>
    </row>
    <row r="4517" spans="1:19" hidden="1">
      <c r="A4517" s="200" t="s">
        <v>4889</v>
      </c>
      <c r="B4517" s="205"/>
      <c r="C4517" s="127" t="s">
        <v>4890</v>
      </c>
      <c r="D4517" s="121"/>
      <c r="E4517" s="122"/>
      <c r="F4517" s="123"/>
      <c r="G4517" s="253"/>
      <c r="H4517" s="253"/>
      <c r="I4517" s="254"/>
      <c r="J4517" s="255"/>
      <c r="K4517" s="179"/>
      <c r="L4517" s="253"/>
      <c r="M4517" s="253"/>
      <c r="N4517" s="254"/>
      <c r="O4517" s="255"/>
      <c r="P4517" s="181"/>
      <c r="Q4517" s="198" t="str">
        <f>IF(OR(SUM(J4518:J4522)&gt;0,SUM(O4518:O4522)&gt;0),"xx","")</f>
        <v/>
      </c>
      <c r="R4517" s="197" t="str">
        <f t="shared" si="1620"/>
        <v/>
      </c>
      <c r="S4517" s="197" t="str">
        <f t="shared" si="1621"/>
        <v/>
      </c>
    </row>
    <row r="4518" spans="1:19" hidden="1">
      <c r="A4518" s="200">
        <v>72293</v>
      </c>
      <c r="B4518" s="205" t="s">
        <v>230</v>
      </c>
      <c r="C4518" s="127" t="s">
        <v>4891</v>
      </c>
      <c r="D4518" s="121" t="s">
        <v>274</v>
      </c>
      <c r="E4518" s="122">
        <v>5.83</v>
      </c>
      <c r="F4518" s="123">
        <f>IF(E4518=0,0,ROUND(E4518*(1+E$10)*(1-E$11),2))</f>
        <v>7.03</v>
      </c>
      <c r="G4518" s="206"/>
      <c r="H4518" s="183"/>
      <c r="I4518" s="182">
        <f t="shared" ref="I4518:I4522" si="1622">IF(ISBLANK(E4518),0,ROUND(F4518*G4518,2))</f>
        <v>0</v>
      </c>
      <c r="J4518" s="182">
        <f t="shared" ref="J4518:J4522" si="1623">IF(ISBLANK(G4518),0,ROUND(G4518*H4518,2))</f>
        <v>0</v>
      </c>
      <c r="K4518" s="179"/>
      <c r="L4518" s="183">
        <f t="shared" ref="L4518:M4522" si="1624">G4518</f>
        <v>0</v>
      </c>
      <c r="M4518" s="183">
        <f t="shared" si="1624"/>
        <v>0</v>
      </c>
      <c r="N4518" s="184">
        <f t="shared" ref="N4518:N4522" si="1625">IF(ISBLANK(E4518),0,ROUND(F4518*L4518,2))</f>
        <v>0</v>
      </c>
      <c r="O4518" s="184">
        <f t="shared" ref="O4518:O4522" si="1626">IF(ISBLANK(L4518),0,ROUND(L4518*M4518,2))</f>
        <v>0</v>
      </c>
      <c r="P4518" s="181"/>
      <c r="Q4518" s="199"/>
      <c r="R4518" s="197" t="str">
        <f t="shared" si="1620"/>
        <v/>
      </c>
      <c r="S4518" s="197" t="str">
        <f t="shared" si="1621"/>
        <v/>
      </c>
    </row>
    <row r="4519" spans="1:19" hidden="1">
      <c r="A4519" s="200">
        <v>83531</v>
      </c>
      <c r="B4519" s="205" t="s">
        <v>230</v>
      </c>
      <c r="C4519" s="127" t="s">
        <v>4892</v>
      </c>
      <c r="D4519" s="121" t="s">
        <v>274</v>
      </c>
      <c r="E4519" s="122">
        <v>346.96</v>
      </c>
      <c r="F4519" s="123">
        <f>IF(E4519=0,0,ROUND(E4519*(1+E$10)*(1-E$11),2))</f>
        <v>418.29</v>
      </c>
      <c r="G4519" s="206"/>
      <c r="H4519" s="183"/>
      <c r="I4519" s="182">
        <f t="shared" si="1622"/>
        <v>0</v>
      </c>
      <c r="J4519" s="182">
        <f t="shared" si="1623"/>
        <v>0</v>
      </c>
      <c r="K4519" s="179"/>
      <c r="L4519" s="183">
        <f t="shared" si="1624"/>
        <v>0</v>
      </c>
      <c r="M4519" s="183">
        <f t="shared" si="1624"/>
        <v>0</v>
      </c>
      <c r="N4519" s="184">
        <f t="shared" si="1625"/>
        <v>0</v>
      </c>
      <c r="O4519" s="184">
        <f t="shared" si="1626"/>
        <v>0</v>
      </c>
      <c r="P4519" s="181"/>
      <c r="Q4519" s="198"/>
      <c r="R4519" s="197" t="str">
        <f t="shared" si="1620"/>
        <v/>
      </c>
      <c r="S4519" s="197" t="str">
        <f t="shared" si="1621"/>
        <v/>
      </c>
    </row>
    <row r="4520" spans="1:19" hidden="1">
      <c r="A4520" s="200">
        <v>83535</v>
      </c>
      <c r="B4520" s="205" t="s">
        <v>230</v>
      </c>
      <c r="C4520" s="127" t="s">
        <v>4893</v>
      </c>
      <c r="D4520" s="121" t="s">
        <v>274</v>
      </c>
      <c r="E4520" s="122">
        <v>286.91000000000003</v>
      </c>
      <c r="F4520" s="123">
        <f>IF(E4520=0,0,ROUND(E4520*(1+E$10)*(1-E$11),2))</f>
        <v>345.9</v>
      </c>
      <c r="G4520" s="206"/>
      <c r="H4520" s="183"/>
      <c r="I4520" s="182">
        <f t="shared" si="1622"/>
        <v>0</v>
      </c>
      <c r="J4520" s="182">
        <f t="shared" si="1623"/>
        <v>0</v>
      </c>
      <c r="K4520" s="179"/>
      <c r="L4520" s="183">
        <f t="shared" si="1624"/>
        <v>0</v>
      </c>
      <c r="M4520" s="183">
        <f t="shared" si="1624"/>
        <v>0</v>
      </c>
      <c r="N4520" s="184">
        <f t="shared" si="1625"/>
        <v>0</v>
      </c>
      <c r="O4520" s="184">
        <f t="shared" si="1626"/>
        <v>0</v>
      </c>
      <c r="P4520" s="181"/>
      <c r="Q4520" s="198"/>
      <c r="R4520" s="197" t="str">
        <f t="shared" si="1620"/>
        <v/>
      </c>
      <c r="S4520" s="197" t="str">
        <f t="shared" si="1621"/>
        <v/>
      </c>
    </row>
    <row r="4521" spans="1:19" hidden="1">
      <c r="A4521" s="200">
        <v>83520</v>
      </c>
      <c r="B4521" s="205" t="s">
        <v>230</v>
      </c>
      <c r="C4521" s="127" t="s">
        <v>4894</v>
      </c>
      <c r="D4521" s="121" t="s">
        <v>274</v>
      </c>
      <c r="E4521" s="122">
        <v>81.95</v>
      </c>
      <c r="F4521" s="123">
        <f>IF(E4521=0,0,ROUND(E4521*(1+E$10)*(1-E$11),2))</f>
        <v>98.8</v>
      </c>
      <c r="G4521" s="206"/>
      <c r="H4521" s="183"/>
      <c r="I4521" s="182">
        <f t="shared" si="1622"/>
        <v>0</v>
      </c>
      <c r="J4521" s="182">
        <f t="shared" si="1623"/>
        <v>0</v>
      </c>
      <c r="K4521" s="179"/>
      <c r="L4521" s="183">
        <f t="shared" si="1624"/>
        <v>0</v>
      </c>
      <c r="M4521" s="183">
        <f t="shared" si="1624"/>
        <v>0</v>
      </c>
      <c r="N4521" s="184">
        <f t="shared" si="1625"/>
        <v>0</v>
      </c>
      <c r="O4521" s="184">
        <f t="shared" si="1626"/>
        <v>0</v>
      </c>
      <c r="P4521" s="181"/>
      <c r="Q4521" s="198"/>
      <c r="R4521" s="197" t="str">
        <f t="shared" si="1620"/>
        <v/>
      </c>
      <c r="S4521" s="197" t="str">
        <f t="shared" si="1621"/>
        <v/>
      </c>
    </row>
    <row r="4522" spans="1:19" ht="25.5" hidden="1">
      <c r="A4522" s="200">
        <v>95693</v>
      </c>
      <c r="B4522" s="205" t="s">
        <v>230</v>
      </c>
      <c r="C4522" s="127" t="s">
        <v>4895</v>
      </c>
      <c r="D4522" s="121" t="s">
        <v>274</v>
      </c>
      <c r="E4522" s="122">
        <v>36.25</v>
      </c>
      <c r="F4522" s="123">
        <f>IF(E4522=0,0,ROUND(E4522*(1+E$10)*(1-E$11),2))</f>
        <v>43.7</v>
      </c>
      <c r="G4522" s="206"/>
      <c r="H4522" s="183"/>
      <c r="I4522" s="182">
        <f t="shared" si="1622"/>
        <v>0</v>
      </c>
      <c r="J4522" s="182">
        <f t="shared" si="1623"/>
        <v>0</v>
      </c>
      <c r="K4522" s="179"/>
      <c r="L4522" s="183">
        <f t="shared" si="1624"/>
        <v>0</v>
      </c>
      <c r="M4522" s="183">
        <f t="shared" si="1624"/>
        <v>0</v>
      </c>
      <c r="N4522" s="184">
        <f t="shared" si="1625"/>
        <v>0</v>
      </c>
      <c r="O4522" s="184">
        <f t="shared" si="1626"/>
        <v>0</v>
      </c>
      <c r="P4522" s="181"/>
      <c r="Q4522" s="199"/>
      <c r="R4522" s="197" t="str">
        <f t="shared" si="1620"/>
        <v/>
      </c>
      <c r="S4522" s="197" t="str">
        <f t="shared" si="1621"/>
        <v/>
      </c>
    </row>
    <row r="4523" spans="1:19" hidden="1">
      <c r="A4523" s="200" t="s">
        <v>4896</v>
      </c>
      <c r="B4523" s="205"/>
      <c r="C4523" s="127" t="s">
        <v>4897</v>
      </c>
      <c r="D4523" s="121"/>
      <c r="E4523" s="122"/>
      <c r="F4523" s="123"/>
      <c r="G4523" s="253"/>
      <c r="H4523" s="253"/>
      <c r="I4523" s="254"/>
      <c r="J4523" s="255"/>
      <c r="K4523" s="179"/>
      <c r="L4523" s="253"/>
      <c r="M4523" s="253"/>
      <c r="N4523" s="254"/>
      <c r="O4523" s="255"/>
      <c r="P4523" s="181"/>
      <c r="Q4523" s="198" t="str">
        <f>IF(OR(SUM(J4524:J4554)&gt;0,SUM(O4524:O4554)&gt;0),"xx","")</f>
        <v/>
      </c>
      <c r="R4523" s="197" t="str">
        <f t="shared" si="1620"/>
        <v/>
      </c>
      <c r="S4523" s="197" t="str">
        <f t="shared" si="1621"/>
        <v/>
      </c>
    </row>
    <row r="4524" spans="1:19" ht="38.25" hidden="1">
      <c r="A4524" s="200">
        <v>89726</v>
      </c>
      <c r="B4524" s="205" t="s">
        <v>230</v>
      </c>
      <c r="C4524" s="127" t="s">
        <v>4898</v>
      </c>
      <c r="D4524" s="121" t="s">
        <v>274</v>
      </c>
      <c r="E4524" s="122">
        <v>5.94</v>
      </c>
      <c r="F4524" s="123">
        <f t="shared" ref="F4524:F4554" si="1627">IF(E4524=0,0,ROUND(E4524*(1+E$10)*(1-E$11),2))</f>
        <v>7.16</v>
      </c>
      <c r="G4524" s="206"/>
      <c r="H4524" s="183"/>
      <c r="I4524" s="182">
        <f t="shared" ref="I4524:I4554" si="1628">IF(ISBLANK(E4524),0,ROUND(F4524*G4524,2))</f>
        <v>0</v>
      </c>
      <c r="J4524" s="182">
        <f t="shared" ref="J4524:J4554" si="1629">IF(ISBLANK(G4524),0,ROUND(G4524*H4524,2))</f>
        <v>0</v>
      </c>
      <c r="K4524" s="179"/>
      <c r="L4524" s="183">
        <f t="shared" ref="L4524:M4554" si="1630">G4524</f>
        <v>0</v>
      </c>
      <c r="M4524" s="183">
        <f t="shared" si="1630"/>
        <v>0</v>
      </c>
      <c r="N4524" s="184">
        <f t="shared" ref="N4524:N4554" si="1631">IF(ISBLANK(E4524),0,ROUND(F4524*L4524,2))</f>
        <v>0</v>
      </c>
      <c r="O4524" s="184">
        <f t="shared" ref="O4524:O4554" si="1632">IF(ISBLANK(L4524),0,ROUND(L4524*M4524,2))</f>
        <v>0</v>
      </c>
      <c r="P4524" s="181"/>
      <c r="Q4524" s="199"/>
      <c r="R4524" s="197" t="str">
        <f t="shared" si="1620"/>
        <v/>
      </c>
      <c r="S4524" s="197" t="str">
        <f t="shared" si="1621"/>
        <v/>
      </c>
    </row>
    <row r="4525" spans="1:19" ht="38.25" hidden="1">
      <c r="A4525" s="200">
        <v>89732</v>
      </c>
      <c r="B4525" s="205" t="s">
        <v>230</v>
      </c>
      <c r="C4525" s="127" t="s">
        <v>4899</v>
      </c>
      <c r="D4525" s="121" t="s">
        <v>274</v>
      </c>
      <c r="E4525" s="122">
        <v>8.74</v>
      </c>
      <c r="F4525" s="123">
        <f t="shared" si="1627"/>
        <v>10.54</v>
      </c>
      <c r="G4525" s="206"/>
      <c r="H4525" s="183"/>
      <c r="I4525" s="182">
        <f t="shared" si="1628"/>
        <v>0</v>
      </c>
      <c r="J4525" s="182">
        <f t="shared" si="1629"/>
        <v>0</v>
      </c>
      <c r="K4525" s="179"/>
      <c r="L4525" s="183">
        <f t="shared" si="1630"/>
        <v>0</v>
      </c>
      <c r="M4525" s="183">
        <f t="shared" si="1630"/>
        <v>0</v>
      </c>
      <c r="N4525" s="184">
        <f t="shared" si="1631"/>
        <v>0</v>
      </c>
      <c r="O4525" s="184">
        <f t="shared" si="1632"/>
        <v>0</v>
      </c>
      <c r="P4525" s="181"/>
      <c r="Q4525" s="198"/>
      <c r="R4525" s="197" t="str">
        <f t="shared" si="1620"/>
        <v/>
      </c>
      <c r="S4525" s="197" t="str">
        <f t="shared" si="1621"/>
        <v/>
      </c>
    </row>
    <row r="4526" spans="1:19" ht="38.25" hidden="1">
      <c r="A4526" s="200">
        <v>89739</v>
      </c>
      <c r="B4526" s="205" t="s">
        <v>230</v>
      </c>
      <c r="C4526" s="127" t="s">
        <v>4900</v>
      </c>
      <c r="D4526" s="121" t="s">
        <v>274</v>
      </c>
      <c r="E4526" s="122">
        <v>14.55</v>
      </c>
      <c r="F4526" s="123">
        <f t="shared" si="1627"/>
        <v>17.54</v>
      </c>
      <c r="G4526" s="206"/>
      <c r="H4526" s="183"/>
      <c r="I4526" s="182">
        <f t="shared" si="1628"/>
        <v>0</v>
      </c>
      <c r="J4526" s="182">
        <f t="shared" si="1629"/>
        <v>0</v>
      </c>
      <c r="K4526" s="179"/>
      <c r="L4526" s="183">
        <f t="shared" si="1630"/>
        <v>0</v>
      </c>
      <c r="M4526" s="183">
        <f t="shared" si="1630"/>
        <v>0</v>
      </c>
      <c r="N4526" s="184">
        <f t="shared" si="1631"/>
        <v>0</v>
      </c>
      <c r="O4526" s="184">
        <f t="shared" si="1632"/>
        <v>0</v>
      </c>
      <c r="P4526" s="181"/>
      <c r="Q4526" s="198"/>
      <c r="R4526" s="197" t="str">
        <f t="shared" si="1620"/>
        <v/>
      </c>
      <c r="S4526" s="197" t="str">
        <f t="shared" si="1621"/>
        <v/>
      </c>
    </row>
    <row r="4527" spans="1:19" ht="38.25" hidden="1">
      <c r="A4527" s="200">
        <v>89746</v>
      </c>
      <c r="B4527" s="205" t="s">
        <v>230</v>
      </c>
      <c r="C4527" s="127" t="s">
        <v>4901</v>
      </c>
      <c r="D4527" s="121" t="s">
        <v>274</v>
      </c>
      <c r="E4527" s="122">
        <v>18.23</v>
      </c>
      <c r="F4527" s="123">
        <f t="shared" si="1627"/>
        <v>21.98</v>
      </c>
      <c r="G4527" s="206"/>
      <c r="H4527" s="183"/>
      <c r="I4527" s="182">
        <f t="shared" si="1628"/>
        <v>0</v>
      </c>
      <c r="J4527" s="182">
        <f t="shared" si="1629"/>
        <v>0</v>
      </c>
      <c r="K4527" s="179"/>
      <c r="L4527" s="183">
        <f t="shared" si="1630"/>
        <v>0</v>
      </c>
      <c r="M4527" s="183">
        <f t="shared" si="1630"/>
        <v>0</v>
      </c>
      <c r="N4527" s="184">
        <f t="shared" si="1631"/>
        <v>0</v>
      </c>
      <c r="O4527" s="184">
        <f t="shared" si="1632"/>
        <v>0</v>
      </c>
      <c r="P4527" s="181"/>
      <c r="Q4527" s="198"/>
      <c r="R4527" s="197" t="str">
        <f t="shared" si="1620"/>
        <v/>
      </c>
      <c r="S4527" s="197" t="str">
        <f t="shared" si="1621"/>
        <v/>
      </c>
    </row>
    <row r="4528" spans="1:19" ht="38.25" hidden="1">
      <c r="A4528" s="200">
        <v>89724</v>
      </c>
      <c r="B4528" s="205" t="s">
        <v>230</v>
      </c>
      <c r="C4528" s="127" t="s">
        <v>4902</v>
      </c>
      <c r="D4528" s="121" t="s">
        <v>274</v>
      </c>
      <c r="E4528" s="122">
        <v>7.62</v>
      </c>
      <c r="F4528" s="123">
        <f t="shared" si="1627"/>
        <v>9.19</v>
      </c>
      <c r="G4528" s="206"/>
      <c r="H4528" s="183"/>
      <c r="I4528" s="182">
        <f t="shared" si="1628"/>
        <v>0</v>
      </c>
      <c r="J4528" s="182">
        <f t="shared" si="1629"/>
        <v>0</v>
      </c>
      <c r="K4528" s="179"/>
      <c r="L4528" s="183">
        <f t="shared" si="1630"/>
        <v>0</v>
      </c>
      <c r="M4528" s="183">
        <f t="shared" si="1630"/>
        <v>0</v>
      </c>
      <c r="N4528" s="184">
        <f t="shared" si="1631"/>
        <v>0</v>
      </c>
      <c r="O4528" s="184">
        <f t="shared" si="1632"/>
        <v>0</v>
      </c>
      <c r="P4528" s="181"/>
      <c r="Q4528" s="198"/>
      <c r="R4528" s="197" t="str">
        <f t="shared" si="1620"/>
        <v/>
      </c>
      <c r="S4528" s="197" t="str">
        <f t="shared" si="1621"/>
        <v/>
      </c>
    </row>
    <row r="4529" spans="1:19" ht="38.25" hidden="1">
      <c r="A4529" s="200">
        <v>89731</v>
      </c>
      <c r="B4529" s="205" t="s">
        <v>230</v>
      </c>
      <c r="C4529" s="127" t="s">
        <v>4903</v>
      </c>
      <c r="D4529" s="121" t="s">
        <v>274</v>
      </c>
      <c r="E4529" s="122">
        <v>8.34</v>
      </c>
      <c r="F4529" s="123">
        <f t="shared" si="1627"/>
        <v>10.050000000000001</v>
      </c>
      <c r="G4529" s="206"/>
      <c r="H4529" s="183"/>
      <c r="I4529" s="182">
        <f t="shared" si="1628"/>
        <v>0</v>
      </c>
      <c r="J4529" s="182">
        <f t="shared" si="1629"/>
        <v>0</v>
      </c>
      <c r="K4529" s="179"/>
      <c r="L4529" s="183">
        <f t="shared" si="1630"/>
        <v>0</v>
      </c>
      <c r="M4529" s="183">
        <f t="shared" si="1630"/>
        <v>0</v>
      </c>
      <c r="N4529" s="184">
        <f t="shared" si="1631"/>
        <v>0</v>
      </c>
      <c r="O4529" s="184">
        <f t="shared" si="1632"/>
        <v>0</v>
      </c>
      <c r="P4529" s="181"/>
      <c r="Q4529" s="198"/>
      <c r="R4529" s="197" t="str">
        <f t="shared" si="1620"/>
        <v/>
      </c>
      <c r="S4529" s="197" t="str">
        <f t="shared" si="1621"/>
        <v/>
      </c>
    </row>
    <row r="4530" spans="1:19" ht="38.25" hidden="1">
      <c r="A4530" s="200">
        <v>89737</v>
      </c>
      <c r="B4530" s="205" t="s">
        <v>230</v>
      </c>
      <c r="C4530" s="127" t="s">
        <v>4904</v>
      </c>
      <c r="D4530" s="121" t="s">
        <v>274</v>
      </c>
      <c r="E4530" s="122">
        <v>13.98</v>
      </c>
      <c r="F4530" s="123">
        <f t="shared" si="1627"/>
        <v>16.850000000000001</v>
      </c>
      <c r="G4530" s="206"/>
      <c r="H4530" s="183"/>
      <c r="I4530" s="182">
        <f t="shared" si="1628"/>
        <v>0</v>
      </c>
      <c r="J4530" s="182">
        <f t="shared" si="1629"/>
        <v>0</v>
      </c>
      <c r="K4530" s="179"/>
      <c r="L4530" s="183">
        <f t="shared" si="1630"/>
        <v>0</v>
      </c>
      <c r="M4530" s="183">
        <f t="shared" si="1630"/>
        <v>0</v>
      </c>
      <c r="N4530" s="184">
        <f t="shared" si="1631"/>
        <v>0</v>
      </c>
      <c r="O4530" s="184">
        <f t="shared" si="1632"/>
        <v>0</v>
      </c>
      <c r="P4530" s="181"/>
      <c r="Q4530" s="198"/>
      <c r="R4530" s="197" t="str">
        <f t="shared" si="1620"/>
        <v/>
      </c>
      <c r="S4530" s="197" t="str">
        <f t="shared" si="1621"/>
        <v/>
      </c>
    </row>
    <row r="4531" spans="1:19" ht="38.25" hidden="1">
      <c r="A4531" s="200">
        <v>89744</v>
      </c>
      <c r="B4531" s="205" t="s">
        <v>230</v>
      </c>
      <c r="C4531" s="127" t="s">
        <v>4905</v>
      </c>
      <c r="D4531" s="121" t="s">
        <v>274</v>
      </c>
      <c r="E4531" s="122">
        <v>18.260000000000002</v>
      </c>
      <c r="F4531" s="123">
        <f t="shared" si="1627"/>
        <v>22.01</v>
      </c>
      <c r="G4531" s="206"/>
      <c r="H4531" s="183"/>
      <c r="I4531" s="182">
        <f t="shared" si="1628"/>
        <v>0</v>
      </c>
      <c r="J4531" s="182">
        <f t="shared" si="1629"/>
        <v>0</v>
      </c>
      <c r="K4531" s="179"/>
      <c r="L4531" s="183">
        <f t="shared" si="1630"/>
        <v>0</v>
      </c>
      <c r="M4531" s="183">
        <f t="shared" si="1630"/>
        <v>0</v>
      </c>
      <c r="N4531" s="184">
        <f t="shared" si="1631"/>
        <v>0</v>
      </c>
      <c r="O4531" s="184">
        <f t="shared" si="1632"/>
        <v>0</v>
      </c>
      <c r="P4531" s="181"/>
      <c r="Q4531" s="198"/>
      <c r="R4531" s="197" t="str">
        <f t="shared" si="1620"/>
        <v/>
      </c>
      <c r="S4531" s="197" t="str">
        <f t="shared" si="1621"/>
        <v/>
      </c>
    </row>
    <row r="4532" spans="1:19" ht="38.25" hidden="1">
      <c r="A4532" s="200">
        <v>89728</v>
      </c>
      <c r="B4532" s="205" t="s">
        <v>230</v>
      </c>
      <c r="C4532" s="127" t="s">
        <v>4906</v>
      </c>
      <c r="D4532" s="121" t="s">
        <v>274</v>
      </c>
      <c r="E4532" s="122">
        <v>8.0299999999999994</v>
      </c>
      <c r="F4532" s="123">
        <f t="shared" si="1627"/>
        <v>9.68</v>
      </c>
      <c r="G4532" s="206"/>
      <c r="H4532" s="183"/>
      <c r="I4532" s="182">
        <f t="shared" si="1628"/>
        <v>0</v>
      </c>
      <c r="J4532" s="182">
        <f t="shared" si="1629"/>
        <v>0</v>
      </c>
      <c r="K4532" s="179"/>
      <c r="L4532" s="183">
        <f t="shared" si="1630"/>
        <v>0</v>
      </c>
      <c r="M4532" s="183">
        <f t="shared" si="1630"/>
        <v>0</v>
      </c>
      <c r="N4532" s="184">
        <f t="shared" si="1631"/>
        <v>0</v>
      </c>
      <c r="O4532" s="184">
        <f t="shared" si="1632"/>
        <v>0</v>
      </c>
      <c r="P4532" s="181"/>
      <c r="Q4532" s="198"/>
      <c r="R4532" s="197" t="str">
        <f t="shared" si="1620"/>
        <v/>
      </c>
      <c r="S4532" s="197" t="str">
        <f t="shared" si="1621"/>
        <v/>
      </c>
    </row>
    <row r="4533" spans="1:19" ht="38.25" hidden="1">
      <c r="A4533" s="200">
        <v>89733</v>
      </c>
      <c r="B4533" s="205" t="s">
        <v>230</v>
      </c>
      <c r="C4533" s="127" t="s">
        <v>4907</v>
      </c>
      <c r="D4533" s="121" t="s">
        <v>274</v>
      </c>
      <c r="E4533" s="122">
        <v>13.01</v>
      </c>
      <c r="F4533" s="123">
        <f t="shared" si="1627"/>
        <v>15.68</v>
      </c>
      <c r="G4533" s="206"/>
      <c r="H4533" s="183"/>
      <c r="I4533" s="182">
        <f t="shared" si="1628"/>
        <v>0</v>
      </c>
      <c r="J4533" s="182">
        <f t="shared" si="1629"/>
        <v>0</v>
      </c>
      <c r="K4533" s="179"/>
      <c r="L4533" s="183">
        <f t="shared" si="1630"/>
        <v>0</v>
      </c>
      <c r="M4533" s="183">
        <f t="shared" si="1630"/>
        <v>0</v>
      </c>
      <c r="N4533" s="184">
        <f t="shared" si="1631"/>
        <v>0</v>
      </c>
      <c r="O4533" s="184">
        <f t="shared" si="1632"/>
        <v>0</v>
      </c>
      <c r="P4533" s="181"/>
      <c r="Q4533" s="198"/>
      <c r="R4533" s="197" t="str">
        <f t="shared" si="1620"/>
        <v/>
      </c>
      <c r="S4533" s="197" t="str">
        <f t="shared" si="1621"/>
        <v/>
      </c>
    </row>
    <row r="4534" spans="1:19" ht="38.25" hidden="1">
      <c r="A4534" s="200">
        <v>89742</v>
      </c>
      <c r="B4534" s="205" t="s">
        <v>230</v>
      </c>
      <c r="C4534" s="127" t="s">
        <v>4908</v>
      </c>
      <c r="D4534" s="121" t="s">
        <v>274</v>
      </c>
      <c r="E4534" s="122">
        <v>22.08</v>
      </c>
      <c r="F4534" s="123">
        <f t="shared" si="1627"/>
        <v>26.62</v>
      </c>
      <c r="G4534" s="206"/>
      <c r="H4534" s="183"/>
      <c r="I4534" s="182">
        <f t="shared" si="1628"/>
        <v>0</v>
      </c>
      <c r="J4534" s="182">
        <f t="shared" si="1629"/>
        <v>0</v>
      </c>
      <c r="K4534" s="179"/>
      <c r="L4534" s="183">
        <f t="shared" si="1630"/>
        <v>0</v>
      </c>
      <c r="M4534" s="183">
        <f t="shared" si="1630"/>
        <v>0</v>
      </c>
      <c r="N4534" s="184">
        <f t="shared" si="1631"/>
        <v>0</v>
      </c>
      <c r="O4534" s="184">
        <f t="shared" si="1632"/>
        <v>0</v>
      </c>
      <c r="P4534" s="181"/>
      <c r="Q4534" s="198"/>
      <c r="R4534" s="197" t="str">
        <f t="shared" si="1620"/>
        <v/>
      </c>
      <c r="S4534" s="197" t="str">
        <f t="shared" si="1621"/>
        <v/>
      </c>
    </row>
    <row r="4535" spans="1:19" ht="38.25" hidden="1">
      <c r="A4535" s="200">
        <v>89748</v>
      </c>
      <c r="B4535" s="205" t="s">
        <v>230</v>
      </c>
      <c r="C4535" s="127" t="s">
        <v>4909</v>
      </c>
      <c r="D4535" s="121" t="s">
        <v>274</v>
      </c>
      <c r="E4535" s="122">
        <v>27.07</v>
      </c>
      <c r="F4535" s="123">
        <f t="shared" si="1627"/>
        <v>32.64</v>
      </c>
      <c r="G4535" s="206"/>
      <c r="H4535" s="183"/>
      <c r="I4535" s="182">
        <f t="shared" si="1628"/>
        <v>0</v>
      </c>
      <c r="J4535" s="182">
        <f t="shared" si="1629"/>
        <v>0</v>
      </c>
      <c r="K4535" s="179"/>
      <c r="L4535" s="183">
        <f t="shared" si="1630"/>
        <v>0</v>
      </c>
      <c r="M4535" s="183">
        <f t="shared" si="1630"/>
        <v>0</v>
      </c>
      <c r="N4535" s="184">
        <f t="shared" si="1631"/>
        <v>0</v>
      </c>
      <c r="O4535" s="184">
        <f t="shared" si="1632"/>
        <v>0</v>
      </c>
      <c r="P4535" s="181"/>
      <c r="Q4535" s="198"/>
      <c r="R4535" s="197" t="str">
        <f t="shared" si="1620"/>
        <v/>
      </c>
      <c r="S4535" s="197" t="str">
        <f t="shared" si="1621"/>
        <v/>
      </c>
    </row>
    <row r="4536" spans="1:19" ht="38.25" hidden="1">
      <c r="A4536" s="200">
        <v>89730</v>
      </c>
      <c r="B4536" s="205" t="s">
        <v>230</v>
      </c>
      <c r="C4536" s="127" t="s">
        <v>4910</v>
      </c>
      <c r="D4536" s="121" t="s">
        <v>274</v>
      </c>
      <c r="E4536" s="122">
        <v>8.58</v>
      </c>
      <c r="F4536" s="123">
        <f t="shared" si="1627"/>
        <v>10.34</v>
      </c>
      <c r="G4536" s="206"/>
      <c r="H4536" s="183"/>
      <c r="I4536" s="182">
        <f t="shared" si="1628"/>
        <v>0</v>
      </c>
      <c r="J4536" s="182">
        <f t="shared" si="1629"/>
        <v>0</v>
      </c>
      <c r="K4536" s="179"/>
      <c r="L4536" s="183">
        <f t="shared" si="1630"/>
        <v>0</v>
      </c>
      <c r="M4536" s="183">
        <f t="shared" si="1630"/>
        <v>0</v>
      </c>
      <c r="N4536" s="184">
        <f t="shared" si="1631"/>
        <v>0</v>
      </c>
      <c r="O4536" s="184">
        <f t="shared" si="1632"/>
        <v>0</v>
      </c>
      <c r="P4536" s="181"/>
      <c r="Q4536" s="198"/>
      <c r="R4536" s="197" t="str">
        <f t="shared" si="1620"/>
        <v/>
      </c>
      <c r="S4536" s="197" t="str">
        <f t="shared" si="1621"/>
        <v/>
      </c>
    </row>
    <row r="4537" spans="1:19" ht="38.25" hidden="1">
      <c r="A4537" s="200">
        <v>89735</v>
      </c>
      <c r="B4537" s="205" t="s">
        <v>230</v>
      </c>
      <c r="C4537" s="127" t="s">
        <v>4911</v>
      </c>
      <c r="D4537" s="121" t="s">
        <v>274</v>
      </c>
      <c r="E4537" s="122">
        <v>13.67</v>
      </c>
      <c r="F4537" s="123">
        <f t="shared" si="1627"/>
        <v>16.48</v>
      </c>
      <c r="G4537" s="206"/>
      <c r="H4537" s="183"/>
      <c r="I4537" s="182">
        <f t="shared" si="1628"/>
        <v>0</v>
      </c>
      <c r="J4537" s="182">
        <f t="shared" si="1629"/>
        <v>0</v>
      </c>
      <c r="K4537" s="179"/>
      <c r="L4537" s="183">
        <f t="shared" si="1630"/>
        <v>0</v>
      </c>
      <c r="M4537" s="183">
        <f t="shared" si="1630"/>
        <v>0</v>
      </c>
      <c r="N4537" s="184">
        <f t="shared" si="1631"/>
        <v>0</v>
      </c>
      <c r="O4537" s="184">
        <f t="shared" si="1632"/>
        <v>0</v>
      </c>
      <c r="P4537" s="181"/>
      <c r="Q4537" s="198"/>
      <c r="R4537" s="197" t="str">
        <f t="shared" si="1620"/>
        <v/>
      </c>
      <c r="S4537" s="197" t="str">
        <f t="shared" si="1621"/>
        <v/>
      </c>
    </row>
    <row r="4538" spans="1:19" ht="38.25" hidden="1">
      <c r="A4538" s="200">
        <v>89743</v>
      </c>
      <c r="B4538" s="205" t="s">
        <v>230</v>
      </c>
      <c r="C4538" s="127" t="s">
        <v>4912</v>
      </c>
      <c r="D4538" s="121" t="s">
        <v>274</v>
      </c>
      <c r="E4538" s="122">
        <v>30.2</v>
      </c>
      <c r="F4538" s="123">
        <f t="shared" si="1627"/>
        <v>36.409999999999997</v>
      </c>
      <c r="G4538" s="206"/>
      <c r="H4538" s="183"/>
      <c r="I4538" s="182">
        <f t="shared" si="1628"/>
        <v>0</v>
      </c>
      <c r="J4538" s="182">
        <f t="shared" si="1629"/>
        <v>0</v>
      </c>
      <c r="K4538" s="179"/>
      <c r="L4538" s="183">
        <f t="shared" si="1630"/>
        <v>0</v>
      </c>
      <c r="M4538" s="183">
        <f t="shared" si="1630"/>
        <v>0</v>
      </c>
      <c r="N4538" s="184">
        <f t="shared" si="1631"/>
        <v>0</v>
      </c>
      <c r="O4538" s="184">
        <f t="shared" si="1632"/>
        <v>0</v>
      </c>
      <c r="P4538" s="181"/>
      <c r="Q4538" s="198"/>
      <c r="R4538" s="197" t="str">
        <f t="shared" si="1620"/>
        <v/>
      </c>
      <c r="S4538" s="197" t="str">
        <f t="shared" si="1621"/>
        <v/>
      </c>
    </row>
    <row r="4539" spans="1:19" ht="38.25" hidden="1">
      <c r="A4539" s="200">
        <v>89750</v>
      </c>
      <c r="B4539" s="205" t="s">
        <v>230</v>
      </c>
      <c r="C4539" s="127" t="s">
        <v>4913</v>
      </c>
      <c r="D4539" s="121" t="s">
        <v>274</v>
      </c>
      <c r="E4539" s="122">
        <v>42.69</v>
      </c>
      <c r="F4539" s="123">
        <f t="shared" si="1627"/>
        <v>51.47</v>
      </c>
      <c r="G4539" s="206"/>
      <c r="H4539" s="183"/>
      <c r="I4539" s="182">
        <f t="shared" si="1628"/>
        <v>0</v>
      </c>
      <c r="J4539" s="182">
        <f t="shared" si="1629"/>
        <v>0</v>
      </c>
      <c r="K4539" s="179"/>
      <c r="L4539" s="183">
        <f t="shared" si="1630"/>
        <v>0</v>
      </c>
      <c r="M4539" s="183">
        <f t="shared" si="1630"/>
        <v>0</v>
      </c>
      <c r="N4539" s="184">
        <f t="shared" si="1631"/>
        <v>0</v>
      </c>
      <c r="O4539" s="184">
        <f t="shared" si="1632"/>
        <v>0</v>
      </c>
      <c r="P4539" s="181"/>
      <c r="Q4539" s="198"/>
      <c r="R4539" s="197" t="str">
        <f t="shared" si="1620"/>
        <v/>
      </c>
      <c r="S4539" s="197" t="str">
        <f t="shared" si="1621"/>
        <v/>
      </c>
    </row>
    <row r="4540" spans="1:19" ht="38.25" hidden="1">
      <c r="A4540" s="200">
        <v>89752</v>
      </c>
      <c r="B4540" s="205" t="s">
        <v>230</v>
      </c>
      <c r="C4540" s="127" t="s">
        <v>4914</v>
      </c>
      <c r="D4540" s="121" t="s">
        <v>274</v>
      </c>
      <c r="E4540" s="122">
        <v>4.92</v>
      </c>
      <c r="F4540" s="123">
        <f t="shared" si="1627"/>
        <v>5.93</v>
      </c>
      <c r="G4540" s="206"/>
      <c r="H4540" s="183"/>
      <c r="I4540" s="182">
        <f t="shared" si="1628"/>
        <v>0</v>
      </c>
      <c r="J4540" s="182">
        <f t="shared" si="1629"/>
        <v>0</v>
      </c>
      <c r="K4540" s="179"/>
      <c r="L4540" s="183">
        <f t="shared" si="1630"/>
        <v>0</v>
      </c>
      <c r="M4540" s="183">
        <f t="shared" si="1630"/>
        <v>0</v>
      </c>
      <c r="N4540" s="184">
        <f t="shared" si="1631"/>
        <v>0</v>
      </c>
      <c r="O4540" s="184">
        <f t="shared" si="1632"/>
        <v>0</v>
      </c>
      <c r="P4540" s="181"/>
      <c r="Q4540" s="198"/>
      <c r="R4540" s="197" t="str">
        <f t="shared" si="1620"/>
        <v/>
      </c>
      <c r="S4540" s="197" t="str">
        <f t="shared" si="1621"/>
        <v/>
      </c>
    </row>
    <row r="4541" spans="1:19" ht="38.25" hidden="1">
      <c r="A4541" s="200">
        <v>89753</v>
      </c>
      <c r="B4541" s="205" t="s">
        <v>230</v>
      </c>
      <c r="C4541" s="127" t="s">
        <v>4915</v>
      </c>
      <c r="D4541" s="121" t="s">
        <v>274</v>
      </c>
      <c r="E4541" s="122">
        <v>6.63</v>
      </c>
      <c r="F4541" s="123">
        <f t="shared" si="1627"/>
        <v>7.99</v>
      </c>
      <c r="G4541" s="206"/>
      <c r="H4541" s="183"/>
      <c r="I4541" s="182">
        <f t="shared" si="1628"/>
        <v>0</v>
      </c>
      <c r="J4541" s="182">
        <f t="shared" si="1629"/>
        <v>0</v>
      </c>
      <c r="K4541" s="179"/>
      <c r="L4541" s="183">
        <f t="shared" si="1630"/>
        <v>0</v>
      </c>
      <c r="M4541" s="183">
        <f t="shared" si="1630"/>
        <v>0</v>
      </c>
      <c r="N4541" s="184">
        <f t="shared" si="1631"/>
        <v>0</v>
      </c>
      <c r="O4541" s="184">
        <f t="shared" si="1632"/>
        <v>0</v>
      </c>
      <c r="P4541" s="181"/>
      <c r="Q4541" s="198"/>
      <c r="R4541" s="197" t="str">
        <f t="shared" si="1620"/>
        <v/>
      </c>
      <c r="S4541" s="197" t="str">
        <f t="shared" si="1621"/>
        <v/>
      </c>
    </row>
    <row r="4542" spans="1:19" ht="38.25" hidden="1">
      <c r="A4542" s="200">
        <v>89774</v>
      </c>
      <c r="B4542" s="205" t="s">
        <v>230</v>
      </c>
      <c r="C4542" s="127" t="s">
        <v>4916</v>
      </c>
      <c r="D4542" s="121" t="s">
        <v>274</v>
      </c>
      <c r="E4542" s="122">
        <v>10.96</v>
      </c>
      <c r="F4542" s="123">
        <f t="shared" si="1627"/>
        <v>13.21</v>
      </c>
      <c r="G4542" s="206"/>
      <c r="H4542" s="183"/>
      <c r="I4542" s="182">
        <f t="shared" si="1628"/>
        <v>0</v>
      </c>
      <c r="J4542" s="182">
        <f t="shared" si="1629"/>
        <v>0</v>
      </c>
      <c r="K4542" s="179"/>
      <c r="L4542" s="183">
        <f t="shared" si="1630"/>
        <v>0</v>
      </c>
      <c r="M4542" s="183">
        <f t="shared" si="1630"/>
        <v>0</v>
      </c>
      <c r="N4542" s="184">
        <f t="shared" si="1631"/>
        <v>0</v>
      </c>
      <c r="O4542" s="184">
        <f t="shared" si="1632"/>
        <v>0</v>
      </c>
      <c r="P4542" s="181"/>
      <c r="Q4542" s="198"/>
      <c r="R4542" s="197" t="str">
        <f t="shared" si="1620"/>
        <v/>
      </c>
      <c r="S4542" s="197" t="str">
        <f t="shared" ref="S4542:S4605" si="1633">IF(Q4542="X","x",IF(Q4542="xx","x",IF(OR(J4542&gt;0,O4542&gt;0),"x","")))</f>
        <v/>
      </c>
    </row>
    <row r="4543" spans="1:19" ht="38.25" hidden="1">
      <c r="A4543" s="200">
        <v>89778</v>
      </c>
      <c r="B4543" s="205" t="s">
        <v>230</v>
      </c>
      <c r="C4543" s="127" t="s">
        <v>4917</v>
      </c>
      <c r="D4543" s="121" t="s">
        <v>274</v>
      </c>
      <c r="E4543" s="122">
        <v>13.87</v>
      </c>
      <c r="F4543" s="123">
        <f t="shared" si="1627"/>
        <v>16.72</v>
      </c>
      <c r="G4543" s="206"/>
      <c r="H4543" s="183"/>
      <c r="I4543" s="182">
        <f t="shared" si="1628"/>
        <v>0</v>
      </c>
      <c r="J4543" s="182">
        <f t="shared" si="1629"/>
        <v>0</v>
      </c>
      <c r="K4543" s="179"/>
      <c r="L4543" s="183">
        <f t="shared" si="1630"/>
        <v>0</v>
      </c>
      <c r="M4543" s="183">
        <f t="shared" si="1630"/>
        <v>0</v>
      </c>
      <c r="N4543" s="184">
        <f t="shared" si="1631"/>
        <v>0</v>
      </c>
      <c r="O4543" s="184">
        <f t="shared" si="1632"/>
        <v>0</v>
      </c>
      <c r="P4543" s="181"/>
      <c r="Q4543" s="198"/>
      <c r="R4543" s="197" t="str">
        <f t="shared" si="1620"/>
        <v/>
      </c>
      <c r="S4543" s="197" t="str">
        <f t="shared" si="1633"/>
        <v/>
      </c>
    </row>
    <row r="4544" spans="1:19" ht="38.25" hidden="1">
      <c r="A4544" s="200">
        <v>89754</v>
      </c>
      <c r="B4544" s="205" t="s">
        <v>230</v>
      </c>
      <c r="C4544" s="127" t="s">
        <v>4918</v>
      </c>
      <c r="D4544" s="121" t="s">
        <v>274</v>
      </c>
      <c r="E4544" s="122">
        <v>11.38</v>
      </c>
      <c r="F4544" s="123">
        <f t="shared" si="1627"/>
        <v>13.72</v>
      </c>
      <c r="G4544" s="206"/>
      <c r="H4544" s="183"/>
      <c r="I4544" s="182">
        <f t="shared" si="1628"/>
        <v>0</v>
      </c>
      <c r="J4544" s="182">
        <f t="shared" si="1629"/>
        <v>0</v>
      </c>
      <c r="K4544" s="179"/>
      <c r="L4544" s="183">
        <f t="shared" si="1630"/>
        <v>0</v>
      </c>
      <c r="M4544" s="183">
        <f t="shared" si="1630"/>
        <v>0</v>
      </c>
      <c r="N4544" s="184">
        <f t="shared" si="1631"/>
        <v>0</v>
      </c>
      <c r="O4544" s="184">
        <f t="shared" si="1632"/>
        <v>0</v>
      </c>
      <c r="P4544" s="181"/>
      <c r="Q4544" s="198"/>
      <c r="R4544" s="197" t="str">
        <f t="shared" si="1620"/>
        <v/>
      </c>
      <c r="S4544" s="197" t="str">
        <f t="shared" si="1633"/>
        <v/>
      </c>
    </row>
    <row r="4545" spans="1:19" ht="38.25" hidden="1">
      <c r="A4545" s="200">
        <v>89776</v>
      </c>
      <c r="B4545" s="205" t="s">
        <v>230</v>
      </c>
      <c r="C4545" s="127" t="s">
        <v>4919</v>
      </c>
      <c r="D4545" s="121" t="s">
        <v>274</v>
      </c>
      <c r="E4545" s="122">
        <v>14.63</v>
      </c>
      <c r="F4545" s="123">
        <f t="shared" si="1627"/>
        <v>17.64</v>
      </c>
      <c r="G4545" s="206"/>
      <c r="H4545" s="183"/>
      <c r="I4545" s="182">
        <f t="shared" si="1628"/>
        <v>0</v>
      </c>
      <c r="J4545" s="182">
        <f t="shared" si="1629"/>
        <v>0</v>
      </c>
      <c r="K4545" s="179"/>
      <c r="L4545" s="183">
        <f t="shared" si="1630"/>
        <v>0</v>
      </c>
      <c r="M4545" s="183">
        <f t="shared" si="1630"/>
        <v>0</v>
      </c>
      <c r="N4545" s="184">
        <f t="shared" si="1631"/>
        <v>0</v>
      </c>
      <c r="O4545" s="184">
        <f t="shared" si="1632"/>
        <v>0</v>
      </c>
      <c r="P4545" s="181"/>
      <c r="Q4545" s="198"/>
      <c r="R4545" s="197" t="str">
        <f t="shared" si="1620"/>
        <v/>
      </c>
      <c r="S4545" s="197" t="str">
        <f t="shared" si="1633"/>
        <v/>
      </c>
    </row>
    <row r="4546" spans="1:19" ht="38.25" hidden="1">
      <c r="A4546" s="200">
        <v>89779</v>
      </c>
      <c r="B4546" s="205" t="s">
        <v>230</v>
      </c>
      <c r="C4546" s="127" t="s">
        <v>4920</v>
      </c>
      <c r="D4546" s="121" t="s">
        <v>274</v>
      </c>
      <c r="E4546" s="122">
        <v>20.66</v>
      </c>
      <c r="F4546" s="123">
        <f t="shared" si="1627"/>
        <v>24.91</v>
      </c>
      <c r="G4546" s="206"/>
      <c r="H4546" s="183"/>
      <c r="I4546" s="182">
        <f t="shared" si="1628"/>
        <v>0</v>
      </c>
      <c r="J4546" s="182">
        <f t="shared" si="1629"/>
        <v>0</v>
      </c>
      <c r="K4546" s="179"/>
      <c r="L4546" s="183">
        <f t="shared" si="1630"/>
        <v>0</v>
      </c>
      <c r="M4546" s="183">
        <f t="shared" si="1630"/>
        <v>0</v>
      </c>
      <c r="N4546" s="184">
        <f t="shared" si="1631"/>
        <v>0</v>
      </c>
      <c r="O4546" s="184">
        <f t="shared" si="1632"/>
        <v>0</v>
      </c>
      <c r="P4546" s="181"/>
      <c r="Q4546" s="198"/>
      <c r="R4546" s="197" t="str">
        <f t="shared" si="1620"/>
        <v/>
      </c>
      <c r="S4546" s="197" t="str">
        <f t="shared" si="1633"/>
        <v/>
      </c>
    </row>
    <row r="4547" spans="1:19" ht="25.5" hidden="1">
      <c r="A4547" s="200">
        <v>89782</v>
      </c>
      <c r="B4547" s="205" t="s">
        <v>230</v>
      </c>
      <c r="C4547" s="127" t="s">
        <v>4921</v>
      </c>
      <c r="D4547" s="121" t="s">
        <v>274</v>
      </c>
      <c r="E4547" s="122">
        <v>9.35</v>
      </c>
      <c r="F4547" s="123">
        <f t="shared" si="1627"/>
        <v>11.27</v>
      </c>
      <c r="G4547" s="206"/>
      <c r="H4547" s="183"/>
      <c r="I4547" s="182">
        <f t="shared" si="1628"/>
        <v>0</v>
      </c>
      <c r="J4547" s="182">
        <f t="shared" si="1629"/>
        <v>0</v>
      </c>
      <c r="K4547" s="179"/>
      <c r="L4547" s="183">
        <f t="shared" si="1630"/>
        <v>0</v>
      </c>
      <c r="M4547" s="183">
        <f t="shared" si="1630"/>
        <v>0</v>
      </c>
      <c r="N4547" s="184">
        <f t="shared" si="1631"/>
        <v>0</v>
      </c>
      <c r="O4547" s="184">
        <f t="shared" si="1632"/>
        <v>0</v>
      </c>
      <c r="P4547" s="181"/>
      <c r="Q4547" s="198"/>
      <c r="R4547" s="197" t="str">
        <f t="shared" si="1620"/>
        <v/>
      </c>
      <c r="S4547" s="197" t="str">
        <f t="shared" si="1633"/>
        <v/>
      </c>
    </row>
    <row r="4548" spans="1:19" ht="25.5" hidden="1">
      <c r="A4548" s="200">
        <v>89784</v>
      </c>
      <c r="B4548" s="205" t="s">
        <v>230</v>
      </c>
      <c r="C4548" s="127" t="s">
        <v>4922</v>
      </c>
      <c r="D4548" s="121" t="s">
        <v>274</v>
      </c>
      <c r="E4548" s="122">
        <v>14.51</v>
      </c>
      <c r="F4548" s="123">
        <f t="shared" si="1627"/>
        <v>17.489999999999998</v>
      </c>
      <c r="G4548" s="206"/>
      <c r="H4548" s="183"/>
      <c r="I4548" s="182">
        <f t="shared" si="1628"/>
        <v>0</v>
      </c>
      <c r="J4548" s="182">
        <f t="shared" si="1629"/>
        <v>0</v>
      </c>
      <c r="K4548" s="179"/>
      <c r="L4548" s="183">
        <f t="shared" si="1630"/>
        <v>0</v>
      </c>
      <c r="M4548" s="183">
        <f t="shared" si="1630"/>
        <v>0</v>
      </c>
      <c r="N4548" s="184">
        <f t="shared" si="1631"/>
        <v>0</v>
      </c>
      <c r="O4548" s="184">
        <f t="shared" si="1632"/>
        <v>0</v>
      </c>
      <c r="P4548" s="181"/>
      <c r="Q4548" s="198"/>
      <c r="R4548" s="197" t="str">
        <f t="shared" si="1620"/>
        <v/>
      </c>
      <c r="S4548" s="197" t="str">
        <f t="shared" si="1633"/>
        <v/>
      </c>
    </row>
    <row r="4549" spans="1:19" ht="25.5" hidden="1">
      <c r="A4549" s="200">
        <v>89786</v>
      </c>
      <c r="B4549" s="205" t="s">
        <v>230</v>
      </c>
      <c r="C4549" s="127" t="s">
        <v>4923</v>
      </c>
      <c r="D4549" s="121" t="s">
        <v>274</v>
      </c>
      <c r="E4549" s="122">
        <v>23.62</v>
      </c>
      <c r="F4549" s="123">
        <f t="shared" si="1627"/>
        <v>28.48</v>
      </c>
      <c r="G4549" s="206"/>
      <c r="H4549" s="183"/>
      <c r="I4549" s="182">
        <f t="shared" si="1628"/>
        <v>0</v>
      </c>
      <c r="J4549" s="182">
        <f t="shared" si="1629"/>
        <v>0</v>
      </c>
      <c r="K4549" s="179"/>
      <c r="L4549" s="183">
        <f t="shared" si="1630"/>
        <v>0</v>
      </c>
      <c r="M4549" s="183">
        <f t="shared" si="1630"/>
        <v>0</v>
      </c>
      <c r="N4549" s="184">
        <f t="shared" si="1631"/>
        <v>0</v>
      </c>
      <c r="O4549" s="184">
        <f t="shared" si="1632"/>
        <v>0</v>
      </c>
      <c r="P4549" s="181"/>
      <c r="Q4549" s="198"/>
      <c r="R4549" s="197" t="str">
        <f t="shared" si="1620"/>
        <v/>
      </c>
      <c r="S4549" s="197" t="str">
        <f t="shared" si="1633"/>
        <v/>
      </c>
    </row>
    <row r="4550" spans="1:19" ht="25.5" hidden="1">
      <c r="A4550" s="200">
        <v>89796</v>
      </c>
      <c r="B4550" s="205" t="s">
        <v>230</v>
      </c>
      <c r="C4550" s="127" t="s">
        <v>4924</v>
      </c>
      <c r="D4550" s="121" t="s">
        <v>274</v>
      </c>
      <c r="E4550" s="122">
        <v>29.5</v>
      </c>
      <c r="F4550" s="123">
        <f t="shared" si="1627"/>
        <v>35.57</v>
      </c>
      <c r="G4550" s="206"/>
      <c r="H4550" s="183"/>
      <c r="I4550" s="182">
        <f t="shared" si="1628"/>
        <v>0</v>
      </c>
      <c r="J4550" s="182">
        <f t="shared" si="1629"/>
        <v>0</v>
      </c>
      <c r="K4550" s="179"/>
      <c r="L4550" s="183">
        <f t="shared" si="1630"/>
        <v>0</v>
      </c>
      <c r="M4550" s="183">
        <f t="shared" si="1630"/>
        <v>0</v>
      </c>
      <c r="N4550" s="184">
        <f t="shared" si="1631"/>
        <v>0</v>
      </c>
      <c r="O4550" s="184">
        <f t="shared" si="1632"/>
        <v>0</v>
      </c>
      <c r="P4550" s="181"/>
      <c r="Q4550" s="198"/>
      <c r="R4550" s="197" t="str">
        <f t="shared" si="1620"/>
        <v/>
      </c>
      <c r="S4550" s="197" t="str">
        <f t="shared" si="1633"/>
        <v/>
      </c>
    </row>
    <row r="4551" spans="1:19" ht="38.25" hidden="1">
      <c r="A4551" s="200">
        <v>89783</v>
      </c>
      <c r="B4551" s="205" t="s">
        <v>230</v>
      </c>
      <c r="C4551" s="127" t="s">
        <v>4925</v>
      </c>
      <c r="D4551" s="121" t="s">
        <v>274</v>
      </c>
      <c r="E4551" s="122">
        <v>9.52</v>
      </c>
      <c r="F4551" s="123">
        <f t="shared" si="1627"/>
        <v>11.48</v>
      </c>
      <c r="G4551" s="206"/>
      <c r="H4551" s="183"/>
      <c r="I4551" s="182">
        <f t="shared" si="1628"/>
        <v>0</v>
      </c>
      <c r="J4551" s="182">
        <f t="shared" si="1629"/>
        <v>0</v>
      </c>
      <c r="K4551" s="179"/>
      <c r="L4551" s="183">
        <f t="shared" si="1630"/>
        <v>0</v>
      </c>
      <c r="M4551" s="183">
        <f t="shared" si="1630"/>
        <v>0</v>
      </c>
      <c r="N4551" s="184">
        <f t="shared" si="1631"/>
        <v>0</v>
      </c>
      <c r="O4551" s="184">
        <f t="shared" si="1632"/>
        <v>0</v>
      </c>
      <c r="P4551" s="181"/>
      <c r="Q4551" s="198"/>
      <c r="R4551" s="197" t="str">
        <f t="shared" si="1620"/>
        <v/>
      </c>
      <c r="S4551" s="197" t="str">
        <f t="shared" si="1633"/>
        <v/>
      </c>
    </row>
    <row r="4552" spans="1:19" ht="38.25" hidden="1">
      <c r="A4552" s="200">
        <v>89785</v>
      </c>
      <c r="B4552" s="205" t="s">
        <v>230</v>
      </c>
      <c r="C4552" s="127" t="s">
        <v>4926</v>
      </c>
      <c r="D4552" s="121" t="s">
        <v>274</v>
      </c>
      <c r="E4552" s="122">
        <v>15.64</v>
      </c>
      <c r="F4552" s="123">
        <f t="shared" si="1627"/>
        <v>18.86</v>
      </c>
      <c r="G4552" s="206"/>
      <c r="H4552" s="183"/>
      <c r="I4552" s="182">
        <f t="shared" si="1628"/>
        <v>0</v>
      </c>
      <c r="J4552" s="182">
        <f t="shared" si="1629"/>
        <v>0</v>
      </c>
      <c r="K4552" s="179"/>
      <c r="L4552" s="183">
        <f t="shared" si="1630"/>
        <v>0</v>
      </c>
      <c r="M4552" s="183">
        <f t="shared" si="1630"/>
        <v>0</v>
      </c>
      <c r="N4552" s="184">
        <f t="shared" si="1631"/>
        <v>0</v>
      </c>
      <c r="O4552" s="184">
        <f t="shared" si="1632"/>
        <v>0</v>
      </c>
      <c r="P4552" s="181"/>
      <c r="Q4552" s="198"/>
      <c r="R4552" s="197" t="str">
        <f t="shared" si="1620"/>
        <v/>
      </c>
      <c r="S4552" s="197" t="str">
        <f t="shared" si="1633"/>
        <v/>
      </c>
    </row>
    <row r="4553" spans="1:19" ht="38.25" hidden="1">
      <c r="A4553" s="200">
        <v>89795</v>
      </c>
      <c r="B4553" s="205" t="s">
        <v>230</v>
      </c>
      <c r="C4553" s="127" t="s">
        <v>4927</v>
      </c>
      <c r="D4553" s="121" t="s">
        <v>274</v>
      </c>
      <c r="E4553" s="122">
        <v>25.17</v>
      </c>
      <c r="F4553" s="123">
        <f t="shared" si="1627"/>
        <v>30.34</v>
      </c>
      <c r="G4553" s="206"/>
      <c r="H4553" s="183"/>
      <c r="I4553" s="182">
        <f t="shared" si="1628"/>
        <v>0</v>
      </c>
      <c r="J4553" s="182">
        <f t="shared" si="1629"/>
        <v>0</v>
      </c>
      <c r="K4553" s="179"/>
      <c r="L4553" s="183">
        <f t="shared" si="1630"/>
        <v>0</v>
      </c>
      <c r="M4553" s="183">
        <f t="shared" si="1630"/>
        <v>0</v>
      </c>
      <c r="N4553" s="184">
        <f t="shared" si="1631"/>
        <v>0</v>
      </c>
      <c r="O4553" s="184">
        <f t="shared" si="1632"/>
        <v>0</v>
      </c>
      <c r="P4553" s="181"/>
      <c r="Q4553" s="198"/>
      <c r="R4553" s="197" t="str">
        <f t="shared" si="1620"/>
        <v/>
      </c>
      <c r="S4553" s="197" t="str">
        <f t="shared" si="1633"/>
        <v/>
      </c>
    </row>
    <row r="4554" spans="1:19" ht="38.25" hidden="1">
      <c r="A4554" s="200">
        <v>89797</v>
      </c>
      <c r="B4554" s="205" t="s">
        <v>230</v>
      </c>
      <c r="C4554" s="127" t="s">
        <v>4928</v>
      </c>
      <c r="D4554" s="121" t="s">
        <v>274</v>
      </c>
      <c r="E4554" s="122">
        <v>33.14</v>
      </c>
      <c r="F4554" s="123">
        <f t="shared" si="1627"/>
        <v>39.950000000000003</v>
      </c>
      <c r="G4554" s="206"/>
      <c r="H4554" s="183"/>
      <c r="I4554" s="182">
        <f t="shared" si="1628"/>
        <v>0</v>
      </c>
      <c r="J4554" s="182">
        <f t="shared" si="1629"/>
        <v>0</v>
      </c>
      <c r="K4554" s="179"/>
      <c r="L4554" s="183">
        <f t="shared" si="1630"/>
        <v>0</v>
      </c>
      <c r="M4554" s="183">
        <f t="shared" si="1630"/>
        <v>0</v>
      </c>
      <c r="N4554" s="184">
        <f t="shared" si="1631"/>
        <v>0</v>
      </c>
      <c r="O4554" s="184">
        <f t="shared" si="1632"/>
        <v>0</v>
      </c>
      <c r="P4554" s="181"/>
      <c r="Q4554" s="198"/>
      <c r="R4554" s="197" t="str">
        <f t="shared" si="1620"/>
        <v/>
      </c>
      <c r="S4554" s="197" t="str">
        <f t="shared" si="1633"/>
        <v/>
      </c>
    </row>
    <row r="4555" spans="1:19" hidden="1">
      <c r="A4555" s="200" t="s">
        <v>4929</v>
      </c>
      <c r="B4555" s="205"/>
      <c r="C4555" s="127" t="s">
        <v>4930</v>
      </c>
      <c r="D4555" s="121"/>
      <c r="E4555" s="122"/>
      <c r="F4555" s="123"/>
      <c r="G4555" s="253"/>
      <c r="H4555" s="253"/>
      <c r="I4555" s="254"/>
      <c r="J4555" s="255"/>
      <c r="K4555" s="179"/>
      <c r="L4555" s="253"/>
      <c r="M4555" s="253"/>
      <c r="N4555" s="254"/>
      <c r="O4555" s="255"/>
      <c r="P4555" s="181"/>
      <c r="Q4555" s="198" t="str">
        <f>IF(OR(SUM(J4556:J4579)&gt;0,SUM(O4556:O4579)&gt;0),"xx","")</f>
        <v/>
      </c>
      <c r="R4555" s="197" t="str">
        <f t="shared" si="1620"/>
        <v/>
      </c>
      <c r="S4555" s="197" t="str">
        <f t="shared" si="1633"/>
        <v/>
      </c>
    </row>
    <row r="4556" spans="1:19" ht="25.5" hidden="1">
      <c r="A4556" s="200">
        <v>89802</v>
      </c>
      <c r="B4556" s="205" t="s">
        <v>230</v>
      </c>
      <c r="C4556" s="127" t="s">
        <v>4931</v>
      </c>
      <c r="D4556" s="121" t="s">
        <v>274</v>
      </c>
      <c r="E4556" s="122">
        <v>5.23</v>
      </c>
      <c r="F4556" s="123">
        <f t="shared" ref="F4556:F4579" si="1634">IF(E4556=0,0,ROUND(E4556*(1+E$10)*(1-E$11),2))</f>
        <v>6.31</v>
      </c>
      <c r="G4556" s="206"/>
      <c r="H4556" s="183"/>
      <c r="I4556" s="182">
        <f t="shared" ref="I4556:I4579" si="1635">IF(ISBLANK(E4556),0,ROUND(F4556*G4556,2))</f>
        <v>0</v>
      </c>
      <c r="J4556" s="182">
        <f t="shared" ref="J4556:J4579" si="1636">IF(ISBLANK(G4556),0,ROUND(G4556*H4556,2))</f>
        <v>0</v>
      </c>
      <c r="K4556" s="179"/>
      <c r="L4556" s="183">
        <f t="shared" ref="L4556:M4579" si="1637">G4556</f>
        <v>0</v>
      </c>
      <c r="M4556" s="183">
        <f t="shared" si="1637"/>
        <v>0</v>
      </c>
      <c r="N4556" s="184">
        <f t="shared" ref="N4556:N4579" si="1638">IF(ISBLANK(E4556),0,ROUND(F4556*L4556,2))</f>
        <v>0</v>
      </c>
      <c r="O4556" s="184">
        <f t="shared" ref="O4556:O4579" si="1639">IF(ISBLANK(L4556),0,ROUND(L4556*M4556,2))</f>
        <v>0</v>
      </c>
      <c r="P4556" s="181"/>
      <c r="Q4556" s="199"/>
      <c r="R4556" s="197" t="str">
        <f t="shared" si="1620"/>
        <v/>
      </c>
      <c r="S4556" s="197" t="str">
        <f t="shared" si="1633"/>
        <v/>
      </c>
    </row>
    <row r="4557" spans="1:19" ht="25.5" hidden="1">
      <c r="A4557" s="200">
        <v>89806</v>
      </c>
      <c r="B4557" s="205" t="s">
        <v>230</v>
      </c>
      <c r="C4557" s="127" t="s">
        <v>4932</v>
      </c>
      <c r="D4557" s="121" t="s">
        <v>274</v>
      </c>
      <c r="E4557" s="122">
        <v>10.27</v>
      </c>
      <c r="F4557" s="123">
        <f t="shared" si="1634"/>
        <v>12.38</v>
      </c>
      <c r="G4557" s="206"/>
      <c r="H4557" s="183"/>
      <c r="I4557" s="182">
        <f t="shared" si="1635"/>
        <v>0</v>
      </c>
      <c r="J4557" s="182">
        <f t="shared" si="1636"/>
        <v>0</v>
      </c>
      <c r="K4557" s="179"/>
      <c r="L4557" s="183">
        <f t="shared" si="1637"/>
        <v>0</v>
      </c>
      <c r="M4557" s="183">
        <f t="shared" si="1637"/>
        <v>0</v>
      </c>
      <c r="N4557" s="184">
        <f t="shared" si="1638"/>
        <v>0</v>
      </c>
      <c r="O4557" s="184">
        <f t="shared" si="1639"/>
        <v>0</v>
      </c>
      <c r="P4557" s="181"/>
      <c r="Q4557" s="198"/>
      <c r="R4557" s="197" t="str">
        <f t="shared" si="1620"/>
        <v/>
      </c>
      <c r="S4557" s="197" t="str">
        <f t="shared" si="1633"/>
        <v/>
      </c>
    </row>
    <row r="4558" spans="1:19" ht="25.5" hidden="1">
      <c r="A4558" s="200">
        <v>89810</v>
      </c>
      <c r="B4558" s="205" t="s">
        <v>230</v>
      </c>
      <c r="C4558" s="127" t="s">
        <v>4933</v>
      </c>
      <c r="D4558" s="121" t="s">
        <v>274</v>
      </c>
      <c r="E4558" s="122">
        <v>13.17</v>
      </c>
      <c r="F4558" s="123">
        <f t="shared" si="1634"/>
        <v>15.88</v>
      </c>
      <c r="G4558" s="206"/>
      <c r="H4558" s="183"/>
      <c r="I4558" s="182">
        <f t="shared" si="1635"/>
        <v>0</v>
      </c>
      <c r="J4558" s="182">
        <f t="shared" si="1636"/>
        <v>0</v>
      </c>
      <c r="K4558" s="179"/>
      <c r="L4558" s="183">
        <f t="shared" si="1637"/>
        <v>0</v>
      </c>
      <c r="M4558" s="183">
        <f t="shared" si="1637"/>
        <v>0</v>
      </c>
      <c r="N4558" s="184">
        <f t="shared" si="1638"/>
        <v>0</v>
      </c>
      <c r="O4558" s="184">
        <f t="shared" si="1639"/>
        <v>0</v>
      </c>
      <c r="P4558" s="181"/>
      <c r="Q4558" s="198"/>
      <c r="R4558" s="197" t="str">
        <f t="shared" si="1620"/>
        <v/>
      </c>
      <c r="S4558" s="197" t="str">
        <f t="shared" si="1633"/>
        <v/>
      </c>
    </row>
    <row r="4559" spans="1:19" ht="25.5" hidden="1">
      <c r="A4559" s="200">
        <v>89801</v>
      </c>
      <c r="B4559" s="205" t="s">
        <v>230</v>
      </c>
      <c r="C4559" s="127" t="s">
        <v>4934</v>
      </c>
      <c r="D4559" s="121" t="s">
        <v>274</v>
      </c>
      <c r="E4559" s="122">
        <v>4.83</v>
      </c>
      <c r="F4559" s="123">
        <f t="shared" si="1634"/>
        <v>5.82</v>
      </c>
      <c r="G4559" s="206"/>
      <c r="H4559" s="183"/>
      <c r="I4559" s="182">
        <f t="shared" si="1635"/>
        <v>0</v>
      </c>
      <c r="J4559" s="182">
        <f t="shared" si="1636"/>
        <v>0</v>
      </c>
      <c r="K4559" s="179"/>
      <c r="L4559" s="183">
        <f t="shared" si="1637"/>
        <v>0</v>
      </c>
      <c r="M4559" s="183">
        <f t="shared" si="1637"/>
        <v>0</v>
      </c>
      <c r="N4559" s="184">
        <f t="shared" si="1638"/>
        <v>0</v>
      </c>
      <c r="O4559" s="184">
        <f t="shared" si="1639"/>
        <v>0</v>
      </c>
      <c r="P4559" s="181"/>
      <c r="Q4559" s="198"/>
      <c r="R4559" s="197" t="str">
        <f t="shared" si="1620"/>
        <v/>
      </c>
      <c r="S4559" s="197" t="str">
        <f t="shared" si="1633"/>
        <v/>
      </c>
    </row>
    <row r="4560" spans="1:19" ht="25.5" hidden="1">
      <c r="A4560" s="200">
        <v>89803</v>
      </c>
      <c r="B4560" s="205" t="s">
        <v>230</v>
      </c>
      <c r="C4560" s="127" t="s">
        <v>4935</v>
      </c>
      <c r="D4560" s="121" t="s">
        <v>274</v>
      </c>
      <c r="E4560" s="122">
        <v>9.5</v>
      </c>
      <c r="F4560" s="123">
        <f t="shared" si="1634"/>
        <v>11.45</v>
      </c>
      <c r="G4560" s="206"/>
      <c r="H4560" s="183"/>
      <c r="I4560" s="182">
        <f t="shared" si="1635"/>
        <v>0</v>
      </c>
      <c r="J4560" s="182">
        <f t="shared" si="1636"/>
        <v>0</v>
      </c>
      <c r="K4560" s="179"/>
      <c r="L4560" s="183">
        <f t="shared" si="1637"/>
        <v>0</v>
      </c>
      <c r="M4560" s="183">
        <f t="shared" si="1637"/>
        <v>0</v>
      </c>
      <c r="N4560" s="184">
        <f t="shared" si="1638"/>
        <v>0</v>
      </c>
      <c r="O4560" s="184">
        <f t="shared" si="1639"/>
        <v>0</v>
      </c>
      <c r="P4560" s="181"/>
      <c r="Q4560" s="198"/>
      <c r="R4560" s="197" t="str">
        <f t="shared" si="1620"/>
        <v/>
      </c>
      <c r="S4560" s="197" t="str">
        <f t="shared" si="1633"/>
        <v/>
      </c>
    </row>
    <row r="4561" spans="1:19" ht="25.5" hidden="1">
      <c r="A4561" s="200">
        <v>89805</v>
      </c>
      <c r="B4561" s="205" t="s">
        <v>230</v>
      </c>
      <c r="C4561" s="127" t="s">
        <v>4936</v>
      </c>
      <c r="D4561" s="121" t="s">
        <v>274</v>
      </c>
      <c r="E4561" s="122">
        <v>9.6999999999999993</v>
      </c>
      <c r="F4561" s="123">
        <f t="shared" si="1634"/>
        <v>11.69</v>
      </c>
      <c r="G4561" s="206"/>
      <c r="H4561" s="183"/>
      <c r="I4561" s="182">
        <f t="shared" si="1635"/>
        <v>0</v>
      </c>
      <c r="J4561" s="182">
        <f t="shared" si="1636"/>
        <v>0</v>
      </c>
      <c r="K4561" s="179"/>
      <c r="L4561" s="183">
        <f t="shared" si="1637"/>
        <v>0</v>
      </c>
      <c r="M4561" s="183">
        <f t="shared" si="1637"/>
        <v>0</v>
      </c>
      <c r="N4561" s="184">
        <f t="shared" si="1638"/>
        <v>0</v>
      </c>
      <c r="O4561" s="184">
        <f t="shared" si="1639"/>
        <v>0</v>
      </c>
      <c r="P4561" s="181"/>
      <c r="Q4561" s="198"/>
      <c r="R4561" s="197" t="str">
        <f t="shared" si="1620"/>
        <v/>
      </c>
      <c r="S4561" s="197" t="str">
        <f t="shared" si="1633"/>
        <v/>
      </c>
    </row>
    <row r="4562" spans="1:19" ht="25.5" hidden="1">
      <c r="A4562" s="200">
        <v>89809</v>
      </c>
      <c r="B4562" s="205" t="s">
        <v>230</v>
      </c>
      <c r="C4562" s="127" t="s">
        <v>4937</v>
      </c>
      <c r="D4562" s="121" t="s">
        <v>274</v>
      </c>
      <c r="E4562" s="122">
        <v>13.2</v>
      </c>
      <c r="F4562" s="123">
        <f t="shared" si="1634"/>
        <v>15.91</v>
      </c>
      <c r="G4562" s="206"/>
      <c r="H4562" s="183"/>
      <c r="I4562" s="182">
        <f t="shared" si="1635"/>
        <v>0</v>
      </c>
      <c r="J4562" s="182">
        <f t="shared" si="1636"/>
        <v>0</v>
      </c>
      <c r="K4562" s="179"/>
      <c r="L4562" s="183">
        <f t="shared" si="1637"/>
        <v>0</v>
      </c>
      <c r="M4562" s="183">
        <f t="shared" si="1637"/>
        <v>0</v>
      </c>
      <c r="N4562" s="184">
        <f t="shared" si="1638"/>
        <v>0</v>
      </c>
      <c r="O4562" s="184">
        <f t="shared" si="1639"/>
        <v>0</v>
      </c>
      <c r="P4562" s="181"/>
      <c r="Q4562" s="198"/>
      <c r="R4562" s="197" t="str">
        <f t="shared" si="1620"/>
        <v/>
      </c>
      <c r="S4562" s="197" t="str">
        <f t="shared" si="1633"/>
        <v/>
      </c>
    </row>
    <row r="4563" spans="1:19" ht="25.5" hidden="1">
      <c r="A4563" s="200">
        <v>89807</v>
      </c>
      <c r="B4563" s="205" t="s">
        <v>230</v>
      </c>
      <c r="C4563" s="127" t="s">
        <v>4938</v>
      </c>
      <c r="D4563" s="121" t="s">
        <v>274</v>
      </c>
      <c r="E4563" s="122">
        <v>17.8</v>
      </c>
      <c r="F4563" s="123">
        <f t="shared" si="1634"/>
        <v>21.46</v>
      </c>
      <c r="G4563" s="206"/>
      <c r="H4563" s="183"/>
      <c r="I4563" s="182">
        <f t="shared" si="1635"/>
        <v>0</v>
      </c>
      <c r="J4563" s="182">
        <f t="shared" si="1636"/>
        <v>0</v>
      </c>
      <c r="K4563" s="179"/>
      <c r="L4563" s="183">
        <f t="shared" si="1637"/>
        <v>0</v>
      </c>
      <c r="M4563" s="183">
        <f t="shared" si="1637"/>
        <v>0</v>
      </c>
      <c r="N4563" s="184">
        <f t="shared" si="1638"/>
        <v>0</v>
      </c>
      <c r="O4563" s="184">
        <f t="shared" si="1639"/>
        <v>0</v>
      </c>
      <c r="P4563" s="181"/>
      <c r="Q4563" s="198"/>
      <c r="R4563" s="197" t="str">
        <f t="shared" si="1620"/>
        <v/>
      </c>
      <c r="S4563" s="197" t="str">
        <f t="shared" si="1633"/>
        <v/>
      </c>
    </row>
    <row r="4564" spans="1:19" ht="25.5" hidden="1">
      <c r="A4564" s="200">
        <v>89811</v>
      </c>
      <c r="B4564" s="205" t="s">
        <v>230</v>
      </c>
      <c r="C4564" s="127" t="s">
        <v>4939</v>
      </c>
      <c r="D4564" s="121" t="s">
        <v>274</v>
      </c>
      <c r="E4564" s="122">
        <v>22.01</v>
      </c>
      <c r="F4564" s="123">
        <f t="shared" si="1634"/>
        <v>26.54</v>
      </c>
      <c r="G4564" s="206"/>
      <c r="H4564" s="183"/>
      <c r="I4564" s="182">
        <f t="shared" si="1635"/>
        <v>0</v>
      </c>
      <c r="J4564" s="182">
        <f t="shared" si="1636"/>
        <v>0</v>
      </c>
      <c r="K4564" s="179"/>
      <c r="L4564" s="183">
        <f t="shared" si="1637"/>
        <v>0</v>
      </c>
      <c r="M4564" s="183">
        <f t="shared" si="1637"/>
        <v>0</v>
      </c>
      <c r="N4564" s="184">
        <f t="shared" si="1638"/>
        <v>0</v>
      </c>
      <c r="O4564" s="184">
        <f t="shared" si="1639"/>
        <v>0</v>
      </c>
      <c r="P4564" s="181"/>
      <c r="Q4564" s="198"/>
      <c r="R4564" s="197" t="str">
        <f t="shared" si="1620"/>
        <v/>
      </c>
      <c r="S4564" s="197" t="str">
        <f t="shared" si="1633"/>
        <v/>
      </c>
    </row>
    <row r="4565" spans="1:19" ht="25.5" hidden="1">
      <c r="A4565" s="200">
        <v>89804</v>
      </c>
      <c r="B4565" s="205" t="s">
        <v>230</v>
      </c>
      <c r="C4565" s="127" t="s">
        <v>4940</v>
      </c>
      <c r="D4565" s="121" t="s">
        <v>274</v>
      </c>
      <c r="E4565" s="122">
        <v>10.16</v>
      </c>
      <c r="F4565" s="123">
        <f t="shared" si="1634"/>
        <v>12.25</v>
      </c>
      <c r="G4565" s="206"/>
      <c r="H4565" s="183"/>
      <c r="I4565" s="182">
        <f t="shared" si="1635"/>
        <v>0</v>
      </c>
      <c r="J4565" s="182">
        <f t="shared" si="1636"/>
        <v>0</v>
      </c>
      <c r="K4565" s="179"/>
      <c r="L4565" s="183">
        <f t="shared" si="1637"/>
        <v>0</v>
      </c>
      <c r="M4565" s="183">
        <f t="shared" si="1637"/>
        <v>0</v>
      </c>
      <c r="N4565" s="184">
        <f t="shared" si="1638"/>
        <v>0</v>
      </c>
      <c r="O4565" s="184">
        <f t="shared" si="1639"/>
        <v>0</v>
      </c>
      <c r="P4565" s="181"/>
      <c r="Q4565" s="198"/>
      <c r="R4565" s="197" t="str">
        <f t="shared" si="1620"/>
        <v/>
      </c>
      <c r="S4565" s="197" t="str">
        <f t="shared" si="1633"/>
        <v/>
      </c>
    </row>
    <row r="4566" spans="1:19" ht="25.5" hidden="1">
      <c r="A4566" s="200">
        <v>89808</v>
      </c>
      <c r="B4566" s="205" t="s">
        <v>230</v>
      </c>
      <c r="C4566" s="127" t="s">
        <v>4941</v>
      </c>
      <c r="D4566" s="121" t="s">
        <v>274</v>
      </c>
      <c r="E4566" s="122">
        <v>25.92</v>
      </c>
      <c r="F4566" s="123">
        <f t="shared" si="1634"/>
        <v>31.25</v>
      </c>
      <c r="G4566" s="206"/>
      <c r="H4566" s="183"/>
      <c r="I4566" s="182">
        <f t="shared" si="1635"/>
        <v>0</v>
      </c>
      <c r="J4566" s="182">
        <f t="shared" si="1636"/>
        <v>0</v>
      </c>
      <c r="K4566" s="179"/>
      <c r="L4566" s="183">
        <f t="shared" si="1637"/>
        <v>0</v>
      </c>
      <c r="M4566" s="183">
        <f t="shared" si="1637"/>
        <v>0</v>
      </c>
      <c r="N4566" s="184">
        <f t="shared" si="1638"/>
        <v>0</v>
      </c>
      <c r="O4566" s="184">
        <f t="shared" si="1639"/>
        <v>0</v>
      </c>
      <c r="P4566" s="181"/>
      <c r="Q4566" s="198"/>
      <c r="R4566" s="197" t="str">
        <f t="shared" si="1620"/>
        <v/>
      </c>
      <c r="S4566" s="197" t="str">
        <f t="shared" si="1633"/>
        <v/>
      </c>
    </row>
    <row r="4567" spans="1:19" ht="25.5" hidden="1">
      <c r="A4567" s="200">
        <v>89812</v>
      </c>
      <c r="B4567" s="205" t="s">
        <v>230</v>
      </c>
      <c r="C4567" s="127" t="s">
        <v>4942</v>
      </c>
      <c r="D4567" s="121" t="s">
        <v>274</v>
      </c>
      <c r="E4567" s="122">
        <v>37.630000000000003</v>
      </c>
      <c r="F4567" s="123">
        <f t="shared" si="1634"/>
        <v>45.37</v>
      </c>
      <c r="G4567" s="206"/>
      <c r="H4567" s="183"/>
      <c r="I4567" s="182">
        <f t="shared" si="1635"/>
        <v>0</v>
      </c>
      <c r="J4567" s="182">
        <f t="shared" si="1636"/>
        <v>0</v>
      </c>
      <c r="K4567" s="179"/>
      <c r="L4567" s="183">
        <f t="shared" si="1637"/>
        <v>0</v>
      </c>
      <c r="M4567" s="183">
        <f t="shared" si="1637"/>
        <v>0</v>
      </c>
      <c r="N4567" s="184">
        <f t="shared" si="1638"/>
        <v>0</v>
      </c>
      <c r="O4567" s="184">
        <f t="shared" si="1639"/>
        <v>0</v>
      </c>
      <c r="P4567" s="181"/>
      <c r="Q4567" s="198"/>
      <c r="R4567" s="197" t="str">
        <f t="shared" si="1620"/>
        <v/>
      </c>
      <c r="S4567" s="197" t="str">
        <f t="shared" si="1633"/>
        <v/>
      </c>
    </row>
    <row r="4568" spans="1:19" ht="25.5" hidden="1">
      <c r="A4568" s="200">
        <v>89813</v>
      </c>
      <c r="B4568" s="205" t="s">
        <v>230</v>
      </c>
      <c r="C4568" s="127" t="s">
        <v>4943</v>
      </c>
      <c r="D4568" s="121" t="s">
        <v>274</v>
      </c>
      <c r="E4568" s="122">
        <v>4.68</v>
      </c>
      <c r="F4568" s="123">
        <f t="shared" si="1634"/>
        <v>5.64</v>
      </c>
      <c r="G4568" s="206"/>
      <c r="H4568" s="183"/>
      <c r="I4568" s="182">
        <f t="shared" si="1635"/>
        <v>0</v>
      </c>
      <c r="J4568" s="182">
        <f t="shared" si="1636"/>
        <v>0</v>
      </c>
      <c r="K4568" s="179"/>
      <c r="L4568" s="183">
        <f t="shared" si="1637"/>
        <v>0</v>
      </c>
      <c r="M4568" s="183">
        <f t="shared" si="1637"/>
        <v>0</v>
      </c>
      <c r="N4568" s="184">
        <f t="shared" si="1638"/>
        <v>0</v>
      </c>
      <c r="O4568" s="184">
        <f t="shared" si="1639"/>
        <v>0</v>
      </c>
      <c r="P4568" s="181"/>
      <c r="Q4568" s="198"/>
      <c r="R4568" s="197" t="str">
        <f t="shared" si="1620"/>
        <v/>
      </c>
      <c r="S4568" s="197" t="str">
        <f t="shared" si="1633"/>
        <v/>
      </c>
    </row>
    <row r="4569" spans="1:19" ht="25.5" hidden="1">
      <c r="A4569" s="200">
        <v>89817</v>
      </c>
      <c r="B4569" s="205" t="s">
        <v>230</v>
      </c>
      <c r="C4569" s="127" t="s">
        <v>4944</v>
      </c>
      <c r="D4569" s="121" t="s">
        <v>274</v>
      </c>
      <c r="E4569" s="122">
        <v>8.23</v>
      </c>
      <c r="F4569" s="123">
        <f t="shared" si="1634"/>
        <v>9.92</v>
      </c>
      <c r="G4569" s="206"/>
      <c r="H4569" s="183"/>
      <c r="I4569" s="182">
        <f t="shared" si="1635"/>
        <v>0</v>
      </c>
      <c r="J4569" s="182">
        <f t="shared" si="1636"/>
        <v>0</v>
      </c>
      <c r="K4569" s="179"/>
      <c r="L4569" s="183">
        <f t="shared" si="1637"/>
        <v>0</v>
      </c>
      <c r="M4569" s="183">
        <f t="shared" si="1637"/>
        <v>0</v>
      </c>
      <c r="N4569" s="184">
        <f t="shared" si="1638"/>
        <v>0</v>
      </c>
      <c r="O4569" s="184">
        <f t="shared" si="1639"/>
        <v>0</v>
      </c>
      <c r="P4569" s="181"/>
      <c r="Q4569" s="198"/>
      <c r="R4569" s="197" t="str">
        <f t="shared" si="1620"/>
        <v/>
      </c>
      <c r="S4569" s="197" t="str">
        <f t="shared" si="1633"/>
        <v/>
      </c>
    </row>
    <row r="4570" spans="1:19" ht="25.5" hidden="1">
      <c r="A4570" s="200">
        <v>89821</v>
      </c>
      <c r="B4570" s="205" t="s">
        <v>230</v>
      </c>
      <c r="C4570" s="127" t="s">
        <v>4945</v>
      </c>
      <c r="D4570" s="121" t="s">
        <v>274</v>
      </c>
      <c r="E4570" s="122">
        <v>10.37</v>
      </c>
      <c r="F4570" s="123">
        <f t="shared" si="1634"/>
        <v>12.5</v>
      </c>
      <c r="G4570" s="206"/>
      <c r="H4570" s="183"/>
      <c r="I4570" s="182">
        <f t="shared" si="1635"/>
        <v>0</v>
      </c>
      <c r="J4570" s="182">
        <f t="shared" si="1636"/>
        <v>0</v>
      </c>
      <c r="K4570" s="179"/>
      <c r="L4570" s="183">
        <f t="shared" si="1637"/>
        <v>0</v>
      </c>
      <c r="M4570" s="183">
        <f t="shared" si="1637"/>
        <v>0</v>
      </c>
      <c r="N4570" s="184">
        <f t="shared" si="1638"/>
        <v>0</v>
      </c>
      <c r="O4570" s="184">
        <f t="shared" si="1639"/>
        <v>0</v>
      </c>
      <c r="P4570" s="181"/>
      <c r="Q4570" s="198"/>
      <c r="R4570" s="197" t="str">
        <f t="shared" si="1620"/>
        <v/>
      </c>
      <c r="S4570" s="197" t="str">
        <f t="shared" si="1633"/>
        <v/>
      </c>
    </row>
    <row r="4571" spans="1:19" ht="25.5" hidden="1">
      <c r="A4571" s="200">
        <v>89814</v>
      </c>
      <c r="B4571" s="205" t="s">
        <v>230</v>
      </c>
      <c r="C4571" s="127" t="s">
        <v>4946</v>
      </c>
      <c r="D4571" s="121" t="s">
        <v>274</v>
      </c>
      <c r="E4571" s="122">
        <v>9.43</v>
      </c>
      <c r="F4571" s="123">
        <f t="shared" si="1634"/>
        <v>11.37</v>
      </c>
      <c r="G4571" s="206"/>
      <c r="H4571" s="183"/>
      <c r="I4571" s="182">
        <f t="shared" si="1635"/>
        <v>0</v>
      </c>
      <c r="J4571" s="182">
        <f t="shared" si="1636"/>
        <v>0</v>
      </c>
      <c r="K4571" s="179"/>
      <c r="L4571" s="183">
        <f t="shared" si="1637"/>
        <v>0</v>
      </c>
      <c r="M4571" s="183">
        <f t="shared" si="1637"/>
        <v>0</v>
      </c>
      <c r="N4571" s="184">
        <f t="shared" si="1638"/>
        <v>0</v>
      </c>
      <c r="O4571" s="184">
        <f t="shared" si="1639"/>
        <v>0</v>
      </c>
      <c r="P4571" s="181"/>
      <c r="Q4571" s="198"/>
      <c r="R4571" s="197" t="str">
        <f t="shared" si="1620"/>
        <v/>
      </c>
      <c r="S4571" s="197" t="str">
        <f t="shared" si="1633"/>
        <v/>
      </c>
    </row>
    <row r="4572" spans="1:19" ht="25.5" hidden="1">
      <c r="A4572" s="200">
        <v>89819</v>
      </c>
      <c r="B4572" s="205" t="s">
        <v>230</v>
      </c>
      <c r="C4572" s="127" t="s">
        <v>4947</v>
      </c>
      <c r="D4572" s="121" t="s">
        <v>274</v>
      </c>
      <c r="E4572" s="122">
        <v>11.9</v>
      </c>
      <c r="F4572" s="123">
        <f t="shared" si="1634"/>
        <v>14.35</v>
      </c>
      <c r="G4572" s="206"/>
      <c r="H4572" s="183"/>
      <c r="I4572" s="182">
        <f t="shared" si="1635"/>
        <v>0</v>
      </c>
      <c r="J4572" s="182">
        <f t="shared" si="1636"/>
        <v>0</v>
      </c>
      <c r="K4572" s="179"/>
      <c r="L4572" s="183">
        <f t="shared" si="1637"/>
        <v>0</v>
      </c>
      <c r="M4572" s="183">
        <f t="shared" si="1637"/>
        <v>0</v>
      </c>
      <c r="N4572" s="184">
        <f t="shared" si="1638"/>
        <v>0</v>
      </c>
      <c r="O4572" s="184">
        <f t="shared" si="1639"/>
        <v>0</v>
      </c>
      <c r="P4572" s="181"/>
      <c r="Q4572" s="198"/>
      <c r="R4572" s="197" t="str">
        <f t="shared" si="1620"/>
        <v/>
      </c>
      <c r="S4572" s="197" t="str">
        <f t="shared" si="1633"/>
        <v/>
      </c>
    </row>
    <row r="4573" spans="1:19" ht="25.5" hidden="1">
      <c r="A4573" s="200">
        <v>89823</v>
      </c>
      <c r="B4573" s="205" t="s">
        <v>230</v>
      </c>
      <c r="C4573" s="127" t="s">
        <v>4948</v>
      </c>
      <c r="D4573" s="121" t="s">
        <v>274</v>
      </c>
      <c r="E4573" s="122">
        <v>17.16</v>
      </c>
      <c r="F4573" s="123">
        <f t="shared" si="1634"/>
        <v>20.69</v>
      </c>
      <c r="G4573" s="206"/>
      <c r="H4573" s="183"/>
      <c r="I4573" s="182">
        <f t="shared" si="1635"/>
        <v>0</v>
      </c>
      <c r="J4573" s="182">
        <f t="shared" si="1636"/>
        <v>0</v>
      </c>
      <c r="K4573" s="179"/>
      <c r="L4573" s="183">
        <f t="shared" si="1637"/>
        <v>0</v>
      </c>
      <c r="M4573" s="183">
        <f t="shared" si="1637"/>
        <v>0</v>
      </c>
      <c r="N4573" s="184">
        <f t="shared" si="1638"/>
        <v>0</v>
      </c>
      <c r="O4573" s="184">
        <f t="shared" si="1639"/>
        <v>0</v>
      </c>
      <c r="P4573" s="181"/>
      <c r="Q4573" s="198"/>
      <c r="R4573" s="197" t="str">
        <f t="shared" si="1620"/>
        <v/>
      </c>
      <c r="S4573" s="197" t="str">
        <f t="shared" si="1633"/>
        <v/>
      </c>
    </row>
    <row r="4574" spans="1:19" ht="25.5" hidden="1">
      <c r="A4574" s="200">
        <v>89825</v>
      </c>
      <c r="B4574" s="205" t="s">
        <v>230</v>
      </c>
      <c r="C4574" s="127" t="s">
        <v>4949</v>
      </c>
      <c r="D4574" s="121" t="s">
        <v>274</v>
      </c>
      <c r="E4574" s="122">
        <v>10.23</v>
      </c>
      <c r="F4574" s="123">
        <f t="shared" si="1634"/>
        <v>12.33</v>
      </c>
      <c r="G4574" s="206"/>
      <c r="H4574" s="183"/>
      <c r="I4574" s="182">
        <f t="shared" si="1635"/>
        <v>0</v>
      </c>
      <c r="J4574" s="182">
        <f t="shared" si="1636"/>
        <v>0</v>
      </c>
      <c r="K4574" s="179"/>
      <c r="L4574" s="183">
        <f t="shared" si="1637"/>
        <v>0</v>
      </c>
      <c r="M4574" s="183">
        <f t="shared" si="1637"/>
        <v>0</v>
      </c>
      <c r="N4574" s="184">
        <f t="shared" si="1638"/>
        <v>0</v>
      </c>
      <c r="O4574" s="184">
        <f t="shared" si="1639"/>
        <v>0</v>
      </c>
      <c r="P4574" s="181"/>
      <c r="Q4574" s="198"/>
      <c r="R4574" s="197" t="str">
        <f t="shared" si="1620"/>
        <v/>
      </c>
      <c r="S4574" s="197" t="str">
        <f t="shared" si="1633"/>
        <v/>
      </c>
    </row>
    <row r="4575" spans="1:19" ht="25.5" hidden="1">
      <c r="A4575" s="200">
        <v>89829</v>
      </c>
      <c r="B4575" s="205" t="s">
        <v>230</v>
      </c>
      <c r="C4575" s="127" t="s">
        <v>4950</v>
      </c>
      <c r="D4575" s="121" t="s">
        <v>274</v>
      </c>
      <c r="E4575" s="122">
        <v>18.170000000000002</v>
      </c>
      <c r="F4575" s="123">
        <f t="shared" si="1634"/>
        <v>21.91</v>
      </c>
      <c r="G4575" s="206"/>
      <c r="H4575" s="183"/>
      <c r="I4575" s="182">
        <f t="shared" si="1635"/>
        <v>0</v>
      </c>
      <c r="J4575" s="182">
        <f t="shared" si="1636"/>
        <v>0</v>
      </c>
      <c r="K4575" s="179"/>
      <c r="L4575" s="183">
        <f t="shared" si="1637"/>
        <v>0</v>
      </c>
      <c r="M4575" s="183">
        <f t="shared" si="1637"/>
        <v>0</v>
      </c>
      <c r="N4575" s="184">
        <f t="shared" si="1638"/>
        <v>0</v>
      </c>
      <c r="O4575" s="184">
        <f t="shared" si="1639"/>
        <v>0</v>
      </c>
      <c r="P4575" s="181"/>
      <c r="Q4575" s="198"/>
      <c r="R4575" s="197" t="str">
        <f t="shared" si="1620"/>
        <v/>
      </c>
      <c r="S4575" s="197" t="str">
        <f t="shared" si="1633"/>
        <v/>
      </c>
    </row>
    <row r="4576" spans="1:19" ht="25.5" hidden="1">
      <c r="A4576" s="200">
        <v>89833</v>
      </c>
      <c r="B4576" s="205" t="s">
        <v>230</v>
      </c>
      <c r="C4576" s="127" t="s">
        <v>4951</v>
      </c>
      <c r="D4576" s="121" t="s">
        <v>274</v>
      </c>
      <c r="E4576" s="122">
        <v>22.88</v>
      </c>
      <c r="F4576" s="123">
        <f t="shared" si="1634"/>
        <v>27.58</v>
      </c>
      <c r="G4576" s="206"/>
      <c r="H4576" s="183"/>
      <c r="I4576" s="182">
        <f t="shared" si="1635"/>
        <v>0</v>
      </c>
      <c r="J4576" s="182">
        <f t="shared" si="1636"/>
        <v>0</v>
      </c>
      <c r="K4576" s="179"/>
      <c r="L4576" s="183">
        <f t="shared" si="1637"/>
        <v>0</v>
      </c>
      <c r="M4576" s="183">
        <f t="shared" si="1637"/>
        <v>0</v>
      </c>
      <c r="N4576" s="184">
        <f t="shared" si="1638"/>
        <v>0</v>
      </c>
      <c r="O4576" s="184">
        <f t="shared" si="1639"/>
        <v>0</v>
      </c>
      <c r="P4576" s="181"/>
      <c r="Q4576" s="198"/>
      <c r="R4576" s="197" t="str">
        <f t="shared" si="1620"/>
        <v/>
      </c>
      <c r="S4576" s="197" t="str">
        <f t="shared" si="1633"/>
        <v/>
      </c>
    </row>
    <row r="4577" spans="1:19" ht="25.5" hidden="1">
      <c r="A4577" s="200">
        <v>89827</v>
      </c>
      <c r="B4577" s="205" t="s">
        <v>230</v>
      </c>
      <c r="C4577" s="127" t="s">
        <v>4952</v>
      </c>
      <c r="D4577" s="121" t="s">
        <v>274</v>
      </c>
      <c r="E4577" s="122">
        <v>11.36</v>
      </c>
      <c r="F4577" s="123">
        <f t="shared" si="1634"/>
        <v>13.7</v>
      </c>
      <c r="G4577" s="206"/>
      <c r="H4577" s="183"/>
      <c r="I4577" s="182">
        <f t="shared" si="1635"/>
        <v>0</v>
      </c>
      <c r="J4577" s="182">
        <f t="shared" si="1636"/>
        <v>0</v>
      </c>
      <c r="K4577" s="179"/>
      <c r="L4577" s="183">
        <f t="shared" si="1637"/>
        <v>0</v>
      </c>
      <c r="M4577" s="183">
        <f t="shared" si="1637"/>
        <v>0</v>
      </c>
      <c r="N4577" s="184">
        <f t="shared" si="1638"/>
        <v>0</v>
      </c>
      <c r="O4577" s="184">
        <f t="shared" si="1639"/>
        <v>0</v>
      </c>
      <c r="P4577" s="181"/>
      <c r="Q4577" s="198"/>
      <c r="R4577" s="197" t="str">
        <f t="shared" si="1620"/>
        <v/>
      </c>
      <c r="S4577" s="197" t="str">
        <f t="shared" si="1633"/>
        <v/>
      </c>
    </row>
    <row r="4578" spans="1:19" ht="25.5" hidden="1">
      <c r="A4578" s="200">
        <v>89830</v>
      </c>
      <c r="B4578" s="205" t="s">
        <v>230</v>
      </c>
      <c r="C4578" s="127" t="s">
        <v>4953</v>
      </c>
      <c r="D4578" s="121" t="s">
        <v>274</v>
      </c>
      <c r="E4578" s="122">
        <v>19.72</v>
      </c>
      <c r="F4578" s="123">
        <f t="shared" si="1634"/>
        <v>23.77</v>
      </c>
      <c r="G4578" s="206"/>
      <c r="H4578" s="183"/>
      <c r="I4578" s="182">
        <f t="shared" si="1635"/>
        <v>0</v>
      </c>
      <c r="J4578" s="182">
        <f t="shared" si="1636"/>
        <v>0</v>
      </c>
      <c r="K4578" s="179"/>
      <c r="L4578" s="183">
        <f t="shared" si="1637"/>
        <v>0</v>
      </c>
      <c r="M4578" s="183">
        <f t="shared" si="1637"/>
        <v>0</v>
      </c>
      <c r="N4578" s="184">
        <f t="shared" si="1638"/>
        <v>0</v>
      </c>
      <c r="O4578" s="184">
        <f t="shared" si="1639"/>
        <v>0</v>
      </c>
      <c r="P4578" s="181"/>
      <c r="Q4578" s="198"/>
      <c r="R4578" s="197" t="str">
        <f t="shared" si="1620"/>
        <v/>
      </c>
      <c r="S4578" s="197" t="str">
        <f t="shared" si="1633"/>
        <v/>
      </c>
    </row>
    <row r="4579" spans="1:19" ht="25.5" hidden="1">
      <c r="A4579" s="200">
        <v>89834</v>
      </c>
      <c r="B4579" s="205" t="s">
        <v>230</v>
      </c>
      <c r="C4579" s="127" t="s">
        <v>4954</v>
      </c>
      <c r="D4579" s="121" t="s">
        <v>274</v>
      </c>
      <c r="E4579" s="122">
        <v>26.52</v>
      </c>
      <c r="F4579" s="123">
        <f t="shared" si="1634"/>
        <v>31.97</v>
      </c>
      <c r="G4579" s="206"/>
      <c r="H4579" s="183"/>
      <c r="I4579" s="182">
        <f t="shared" si="1635"/>
        <v>0</v>
      </c>
      <c r="J4579" s="182">
        <f t="shared" si="1636"/>
        <v>0</v>
      </c>
      <c r="K4579" s="179"/>
      <c r="L4579" s="183">
        <f t="shared" si="1637"/>
        <v>0</v>
      </c>
      <c r="M4579" s="183">
        <f t="shared" si="1637"/>
        <v>0</v>
      </c>
      <c r="N4579" s="184">
        <f t="shared" si="1638"/>
        <v>0</v>
      </c>
      <c r="O4579" s="184">
        <f t="shared" si="1639"/>
        <v>0</v>
      </c>
      <c r="P4579" s="181"/>
      <c r="Q4579" s="198"/>
      <c r="R4579" s="197" t="str">
        <f t="shared" si="1620"/>
        <v/>
      </c>
      <c r="S4579" s="197" t="str">
        <f t="shared" si="1633"/>
        <v/>
      </c>
    </row>
    <row r="4580" spans="1:19" hidden="1">
      <c r="A4580" s="200" t="s">
        <v>4955</v>
      </c>
      <c r="B4580" s="205"/>
      <c r="C4580" s="127" t="s">
        <v>4956</v>
      </c>
      <c r="D4580" s="121"/>
      <c r="E4580" s="122"/>
      <c r="F4580" s="123"/>
      <c r="G4580" s="253"/>
      <c r="H4580" s="253"/>
      <c r="I4580" s="254"/>
      <c r="J4580" s="255"/>
      <c r="K4580" s="179"/>
      <c r="L4580" s="253"/>
      <c r="M4580" s="253"/>
      <c r="N4580" s="254"/>
      <c r="O4580" s="255"/>
      <c r="P4580" s="181"/>
      <c r="Q4580" s="198" t="str">
        <f>IF(OR(SUM(J4581:J4593)&gt;0,SUM(O4581:O4593)&gt;0),"xx","")</f>
        <v/>
      </c>
      <c r="R4580" s="197" t="str">
        <f t="shared" si="1620"/>
        <v/>
      </c>
      <c r="S4580" s="197" t="str">
        <f t="shared" si="1633"/>
        <v/>
      </c>
    </row>
    <row r="4581" spans="1:19" ht="25.5" hidden="1">
      <c r="A4581" s="200">
        <v>89851</v>
      </c>
      <c r="B4581" s="205" t="s">
        <v>230</v>
      </c>
      <c r="C4581" s="127" t="s">
        <v>4957</v>
      </c>
      <c r="D4581" s="121" t="s">
        <v>274</v>
      </c>
      <c r="E4581" s="122">
        <v>17.84</v>
      </c>
      <c r="F4581" s="123">
        <f t="shared" ref="F4581:F4593" si="1640">IF(E4581=0,0,ROUND(E4581*(1+E$10)*(1-E$11),2))</f>
        <v>21.51</v>
      </c>
      <c r="G4581" s="206"/>
      <c r="H4581" s="183"/>
      <c r="I4581" s="182">
        <f t="shared" ref="I4581:I4593" si="1641">IF(ISBLANK(E4581),0,ROUND(F4581*G4581,2))</f>
        <v>0</v>
      </c>
      <c r="J4581" s="182">
        <f t="shared" ref="J4581:J4593" si="1642">IF(ISBLANK(G4581),0,ROUND(G4581*H4581,2))</f>
        <v>0</v>
      </c>
      <c r="K4581" s="179"/>
      <c r="L4581" s="183">
        <f t="shared" ref="L4581:M4593" si="1643">G4581</f>
        <v>0</v>
      </c>
      <c r="M4581" s="183">
        <f t="shared" si="1643"/>
        <v>0</v>
      </c>
      <c r="N4581" s="184">
        <f t="shared" ref="N4581:N4593" si="1644">IF(ISBLANK(E4581),0,ROUND(F4581*L4581,2))</f>
        <v>0</v>
      </c>
      <c r="O4581" s="184">
        <f t="shared" ref="O4581:O4593" si="1645">IF(ISBLANK(L4581),0,ROUND(L4581*M4581,2))</f>
        <v>0</v>
      </c>
      <c r="P4581" s="181"/>
      <c r="Q4581" s="199"/>
      <c r="R4581" s="197" t="str">
        <f t="shared" si="1620"/>
        <v/>
      </c>
      <c r="S4581" s="197" t="str">
        <f t="shared" si="1633"/>
        <v/>
      </c>
    </row>
    <row r="4582" spans="1:19" ht="25.5" hidden="1">
      <c r="A4582" s="200">
        <v>89855</v>
      </c>
      <c r="B4582" s="205" t="s">
        <v>230</v>
      </c>
      <c r="C4582" s="127" t="s">
        <v>4958</v>
      </c>
      <c r="D4582" s="121" t="s">
        <v>274</v>
      </c>
      <c r="E4582" s="122">
        <v>58.25</v>
      </c>
      <c r="F4582" s="123">
        <f t="shared" si="1640"/>
        <v>70.23</v>
      </c>
      <c r="G4582" s="206"/>
      <c r="H4582" s="183"/>
      <c r="I4582" s="182">
        <f t="shared" si="1641"/>
        <v>0</v>
      </c>
      <c r="J4582" s="182">
        <f t="shared" si="1642"/>
        <v>0</v>
      </c>
      <c r="K4582" s="179"/>
      <c r="L4582" s="183">
        <f t="shared" si="1643"/>
        <v>0</v>
      </c>
      <c r="M4582" s="183">
        <f t="shared" si="1643"/>
        <v>0</v>
      </c>
      <c r="N4582" s="184">
        <f t="shared" si="1644"/>
        <v>0</v>
      </c>
      <c r="O4582" s="184">
        <f t="shared" si="1645"/>
        <v>0</v>
      </c>
      <c r="P4582" s="181"/>
      <c r="Q4582" s="198"/>
      <c r="R4582" s="197" t="str">
        <f t="shared" si="1620"/>
        <v/>
      </c>
      <c r="S4582" s="197" t="str">
        <f t="shared" si="1633"/>
        <v/>
      </c>
    </row>
    <row r="4583" spans="1:19" ht="25.5" hidden="1">
      <c r="A4583" s="200">
        <v>89850</v>
      </c>
      <c r="B4583" s="205" t="s">
        <v>230</v>
      </c>
      <c r="C4583" s="127" t="s">
        <v>4959</v>
      </c>
      <c r="D4583" s="121" t="s">
        <v>274</v>
      </c>
      <c r="E4583" s="122">
        <v>17.87</v>
      </c>
      <c r="F4583" s="123">
        <f t="shared" si="1640"/>
        <v>21.54</v>
      </c>
      <c r="G4583" s="206"/>
      <c r="H4583" s="183"/>
      <c r="I4583" s="182">
        <f t="shared" si="1641"/>
        <v>0</v>
      </c>
      <c r="J4583" s="182">
        <f t="shared" si="1642"/>
        <v>0</v>
      </c>
      <c r="K4583" s="179"/>
      <c r="L4583" s="183">
        <f t="shared" si="1643"/>
        <v>0</v>
      </c>
      <c r="M4583" s="183">
        <f t="shared" si="1643"/>
        <v>0</v>
      </c>
      <c r="N4583" s="184">
        <f t="shared" si="1644"/>
        <v>0</v>
      </c>
      <c r="O4583" s="184">
        <f t="shared" si="1645"/>
        <v>0</v>
      </c>
      <c r="P4583" s="181"/>
      <c r="Q4583" s="198"/>
      <c r="R4583" s="197" t="str">
        <f t="shared" si="1620"/>
        <v/>
      </c>
      <c r="S4583" s="197" t="str">
        <f t="shared" si="1633"/>
        <v/>
      </c>
    </row>
    <row r="4584" spans="1:19" ht="25.5" hidden="1">
      <c r="A4584" s="200">
        <v>89854</v>
      </c>
      <c r="B4584" s="205" t="s">
        <v>230</v>
      </c>
      <c r="C4584" s="127" t="s">
        <v>4960</v>
      </c>
      <c r="D4584" s="121" t="s">
        <v>274</v>
      </c>
      <c r="E4584" s="122">
        <v>55.1</v>
      </c>
      <c r="F4584" s="123">
        <f t="shared" si="1640"/>
        <v>66.430000000000007</v>
      </c>
      <c r="G4584" s="206"/>
      <c r="H4584" s="183"/>
      <c r="I4584" s="182">
        <f t="shared" si="1641"/>
        <v>0</v>
      </c>
      <c r="J4584" s="182">
        <f t="shared" si="1642"/>
        <v>0</v>
      </c>
      <c r="K4584" s="179"/>
      <c r="L4584" s="183">
        <f t="shared" si="1643"/>
        <v>0</v>
      </c>
      <c r="M4584" s="183">
        <f t="shared" si="1643"/>
        <v>0</v>
      </c>
      <c r="N4584" s="184">
        <f t="shared" si="1644"/>
        <v>0</v>
      </c>
      <c r="O4584" s="184">
        <f t="shared" si="1645"/>
        <v>0</v>
      </c>
      <c r="P4584" s="181"/>
      <c r="Q4584" s="198"/>
      <c r="R4584" s="197" t="str">
        <f t="shared" si="1620"/>
        <v/>
      </c>
      <c r="S4584" s="197" t="str">
        <f t="shared" si="1633"/>
        <v/>
      </c>
    </row>
    <row r="4585" spans="1:19" ht="25.5" hidden="1">
      <c r="A4585" s="200">
        <v>89852</v>
      </c>
      <c r="B4585" s="205" t="s">
        <v>230</v>
      </c>
      <c r="C4585" s="127" t="s">
        <v>4961</v>
      </c>
      <c r="D4585" s="121" t="s">
        <v>274</v>
      </c>
      <c r="E4585" s="122">
        <v>26.68</v>
      </c>
      <c r="F4585" s="123">
        <f t="shared" si="1640"/>
        <v>32.17</v>
      </c>
      <c r="G4585" s="206"/>
      <c r="H4585" s="183"/>
      <c r="I4585" s="182">
        <f t="shared" si="1641"/>
        <v>0</v>
      </c>
      <c r="J4585" s="182">
        <f t="shared" si="1642"/>
        <v>0</v>
      </c>
      <c r="K4585" s="179"/>
      <c r="L4585" s="183">
        <f t="shared" si="1643"/>
        <v>0</v>
      </c>
      <c r="M4585" s="183">
        <f t="shared" si="1643"/>
        <v>0</v>
      </c>
      <c r="N4585" s="184">
        <f t="shared" si="1644"/>
        <v>0</v>
      </c>
      <c r="O4585" s="184">
        <f t="shared" si="1645"/>
        <v>0</v>
      </c>
      <c r="P4585" s="181"/>
      <c r="Q4585" s="198"/>
      <c r="R4585" s="197" t="str">
        <f t="shared" si="1620"/>
        <v/>
      </c>
      <c r="S4585" s="197" t="str">
        <f t="shared" si="1633"/>
        <v/>
      </c>
    </row>
    <row r="4586" spans="1:19" ht="25.5" hidden="1">
      <c r="A4586" s="200">
        <v>89853</v>
      </c>
      <c r="B4586" s="205" t="s">
        <v>230</v>
      </c>
      <c r="C4586" s="127" t="s">
        <v>4962</v>
      </c>
      <c r="D4586" s="121" t="s">
        <v>274</v>
      </c>
      <c r="E4586" s="122">
        <v>42.3</v>
      </c>
      <c r="F4586" s="123">
        <f t="shared" si="1640"/>
        <v>51</v>
      </c>
      <c r="G4586" s="206"/>
      <c r="H4586" s="183"/>
      <c r="I4586" s="182">
        <f t="shared" si="1641"/>
        <v>0</v>
      </c>
      <c r="J4586" s="182">
        <f t="shared" si="1642"/>
        <v>0</v>
      </c>
      <c r="K4586" s="179"/>
      <c r="L4586" s="183">
        <f t="shared" si="1643"/>
        <v>0</v>
      </c>
      <c r="M4586" s="183">
        <f t="shared" si="1643"/>
        <v>0</v>
      </c>
      <c r="N4586" s="184">
        <f t="shared" si="1644"/>
        <v>0</v>
      </c>
      <c r="O4586" s="184">
        <f t="shared" si="1645"/>
        <v>0</v>
      </c>
      <c r="P4586" s="181"/>
      <c r="Q4586" s="198"/>
      <c r="R4586" s="197" t="str">
        <f t="shared" si="1620"/>
        <v/>
      </c>
      <c r="S4586" s="197" t="str">
        <f t="shared" si="1633"/>
        <v/>
      </c>
    </row>
    <row r="4587" spans="1:19" ht="25.5" hidden="1">
      <c r="A4587" s="200">
        <v>89856</v>
      </c>
      <c r="B4587" s="205" t="s">
        <v>230</v>
      </c>
      <c r="C4587" s="127" t="s">
        <v>4963</v>
      </c>
      <c r="D4587" s="121" t="s">
        <v>274</v>
      </c>
      <c r="E4587" s="122">
        <v>13.49</v>
      </c>
      <c r="F4587" s="123">
        <f t="shared" si="1640"/>
        <v>16.260000000000002</v>
      </c>
      <c r="G4587" s="206"/>
      <c r="H4587" s="183"/>
      <c r="I4587" s="182">
        <f t="shared" si="1641"/>
        <v>0</v>
      </c>
      <c r="J4587" s="182">
        <f t="shared" si="1642"/>
        <v>0</v>
      </c>
      <c r="K4587" s="179"/>
      <c r="L4587" s="183">
        <f t="shared" si="1643"/>
        <v>0</v>
      </c>
      <c r="M4587" s="183">
        <f t="shared" si="1643"/>
        <v>0</v>
      </c>
      <c r="N4587" s="184">
        <f t="shared" si="1644"/>
        <v>0</v>
      </c>
      <c r="O4587" s="184">
        <f t="shared" si="1645"/>
        <v>0</v>
      </c>
      <c r="P4587" s="181"/>
      <c r="Q4587" s="198"/>
      <c r="R4587" s="197" t="str">
        <f t="shared" si="1620"/>
        <v/>
      </c>
      <c r="S4587" s="197" t="str">
        <f t="shared" si="1633"/>
        <v/>
      </c>
    </row>
    <row r="4588" spans="1:19" ht="25.5" hidden="1">
      <c r="A4588" s="200">
        <v>89857</v>
      </c>
      <c r="B4588" s="205" t="s">
        <v>230</v>
      </c>
      <c r="C4588" s="127" t="s">
        <v>4964</v>
      </c>
      <c r="D4588" s="121" t="s">
        <v>274</v>
      </c>
      <c r="E4588" s="122">
        <v>20.28</v>
      </c>
      <c r="F4588" s="123">
        <f t="shared" si="1640"/>
        <v>24.45</v>
      </c>
      <c r="G4588" s="206"/>
      <c r="H4588" s="183"/>
      <c r="I4588" s="182">
        <f t="shared" si="1641"/>
        <v>0</v>
      </c>
      <c r="J4588" s="182">
        <f t="shared" si="1642"/>
        <v>0</v>
      </c>
      <c r="K4588" s="179"/>
      <c r="L4588" s="183">
        <f t="shared" si="1643"/>
        <v>0</v>
      </c>
      <c r="M4588" s="183">
        <f t="shared" si="1643"/>
        <v>0</v>
      </c>
      <c r="N4588" s="184">
        <f t="shared" si="1644"/>
        <v>0</v>
      </c>
      <c r="O4588" s="184">
        <f t="shared" si="1645"/>
        <v>0</v>
      </c>
      <c r="P4588" s="181"/>
      <c r="Q4588" s="198"/>
      <c r="R4588" s="197" t="str">
        <f t="shared" si="1620"/>
        <v/>
      </c>
      <c r="S4588" s="197" t="str">
        <f t="shared" si="1633"/>
        <v/>
      </c>
    </row>
    <row r="4589" spans="1:19" ht="25.5" hidden="1">
      <c r="A4589" s="200">
        <v>89859</v>
      </c>
      <c r="B4589" s="205" t="s">
        <v>230</v>
      </c>
      <c r="C4589" s="127" t="s">
        <v>4965</v>
      </c>
      <c r="D4589" s="121" t="s">
        <v>274</v>
      </c>
      <c r="E4589" s="122">
        <v>57.73</v>
      </c>
      <c r="F4589" s="123">
        <f t="shared" si="1640"/>
        <v>69.599999999999994</v>
      </c>
      <c r="G4589" s="206"/>
      <c r="H4589" s="183"/>
      <c r="I4589" s="182">
        <f t="shared" si="1641"/>
        <v>0</v>
      </c>
      <c r="J4589" s="182">
        <f t="shared" si="1642"/>
        <v>0</v>
      </c>
      <c r="K4589" s="179"/>
      <c r="L4589" s="183">
        <f t="shared" si="1643"/>
        <v>0</v>
      </c>
      <c r="M4589" s="183">
        <f t="shared" si="1643"/>
        <v>0</v>
      </c>
      <c r="N4589" s="184">
        <f t="shared" si="1644"/>
        <v>0</v>
      </c>
      <c r="O4589" s="184">
        <f t="shared" si="1645"/>
        <v>0</v>
      </c>
      <c r="P4589" s="181"/>
      <c r="Q4589" s="198"/>
      <c r="R4589" s="197" t="str">
        <f t="shared" si="1620"/>
        <v/>
      </c>
      <c r="S4589" s="197" t="str">
        <f t="shared" si="1633"/>
        <v/>
      </c>
    </row>
    <row r="4590" spans="1:19" ht="25.5" hidden="1">
      <c r="A4590" s="200">
        <v>89860</v>
      </c>
      <c r="B4590" s="205" t="s">
        <v>230</v>
      </c>
      <c r="C4590" s="127" t="s">
        <v>4966</v>
      </c>
      <c r="D4590" s="121" t="s">
        <v>274</v>
      </c>
      <c r="E4590" s="122">
        <v>29.11</v>
      </c>
      <c r="F4590" s="123">
        <f t="shared" si="1640"/>
        <v>35.1</v>
      </c>
      <c r="G4590" s="206"/>
      <c r="H4590" s="183"/>
      <c r="I4590" s="182">
        <f t="shared" si="1641"/>
        <v>0</v>
      </c>
      <c r="J4590" s="182">
        <f t="shared" si="1642"/>
        <v>0</v>
      </c>
      <c r="K4590" s="179"/>
      <c r="L4590" s="183">
        <f t="shared" si="1643"/>
        <v>0</v>
      </c>
      <c r="M4590" s="183">
        <f t="shared" si="1643"/>
        <v>0</v>
      </c>
      <c r="N4590" s="184">
        <f t="shared" si="1644"/>
        <v>0</v>
      </c>
      <c r="O4590" s="184">
        <f t="shared" si="1645"/>
        <v>0</v>
      </c>
      <c r="P4590" s="181"/>
      <c r="Q4590" s="198"/>
      <c r="R4590" s="197" t="str">
        <f t="shared" si="1620"/>
        <v/>
      </c>
      <c r="S4590" s="197" t="str">
        <f t="shared" si="1633"/>
        <v/>
      </c>
    </row>
    <row r="4591" spans="1:19" ht="25.5" hidden="1">
      <c r="A4591" s="200">
        <v>89862</v>
      </c>
      <c r="B4591" s="205" t="s">
        <v>230</v>
      </c>
      <c r="C4591" s="127" t="s">
        <v>4967</v>
      </c>
      <c r="D4591" s="121" t="s">
        <v>274</v>
      </c>
      <c r="E4591" s="122">
        <v>60.82</v>
      </c>
      <c r="F4591" s="123">
        <f t="shared" si="1640"/>
        <v>73.319999999999993</v>
      </c>
      <c r="G4591" s="206"/>
      <c r="H4591" s="183"/>
      <c r="I4591" s="182">
        <f t="shared" si="1641"/>
        <v>0</v>
      </c>
      <c r="J4591" s="182">
        <f t="shared" si="1642"/>
        <v>0</v>
      </c>
      <c r="K4591" s="179"/>
      <c r="L4591" s="183">
        <f t="shared" si="1643"/>
        <v>0</v>
      </c>
      <c r="M4591" s="183">
        <f t="shared" si="1643"/>
        <v>0</v>
      </c>
      <c r="N4591" s="184">
        <f t="shared" si="1644"/>
        <v>0</v>
      </c>
      <c r="O4591" s="184">
        <f t="shared" si="1645"/>
        <v>0</v>
      </c>
      <c r="P4591" s="181"/>
      <c r="Q4591" s="198"/>
      <c r="R4591" s="197" t="str">
        <f t="shared" si="1620"/>
        <v/>
      </c>
      <c r="S4591" s="197" t="str">
        <f t="shared" si="1633"/>
        <v/>
      </c>
    </row>
    <row r="4592" spans="1:19" ht="25.5" hidden="1">
      <c r="A4592" s="200">
        <v>89861</v>
      </c>
      <c r="B4592" s="205" t="s">
        <v>230</v>
      </c>
      <c r="C4592" s="127" t="s">
        <v>4968</v>
      </c>
      <c r="D4592" s="121" t="s">
        <v>274</v>
      </c>
      <c r="E4592" s="122">
        <v>32.75</v>
      </c>
      <c r="F4592" s="123">
        <f t="shared" si="1640"/>
        <v>39.479999999999997</v>
      </c>
      <c r="G4592" s="206"/>
      <c r="H4592" s="183"/>
      <c r="I4592" s="182">
        <f t="shared" si="1641"/>
        <v>0</v>
      </c>
      <c r="J4592" s="182">
        <f t="shared" si="1642"/>
        <v>0</v>
      </c>
      <c r="K4592" s="179"/>
      <c r="L4592" s="183">
        <f t="shared" si="1643"/>
        <v>0</v>
      </c>
      <c r="M4592" s="183">
        <f t="shared" si="1643"/>
        <v>0</v>
      </c>
      <c r="N4592" s="184">
        <f t="shared" si="1644"/>
        <v>0</v>
      </c>
      <c r="O4592" s="184">
        <f t="shared" si="1645"/>
        <v>0</v>
      </c>
      <c r="P4592" s="181"/>
      <c r="Q4592" s="198"/>
      <c r="R4592" s="197" t="str">
        <f t="shared" si="1620"/>
        <v/>
      </c>
      <c r="S4592" s="197" t="str">
        <f t="shared" si="1633"/>
        <v/>
      </c>
    </row>
    <row r="4593" spans="1:19" ht="25.5" hidden="1">
      <c r="A4593" s="200">
        <v>89863</v>
      </c>
      <c r="B4593" s="205" t="s">
        <v>230</v>
      </c>
      <c r="C4593" s="127" t="s">
        <v>4969</v>
      </c>
      <c r="D4593" s="121" t="s">
        <v>274</v>
      </c>
      <c r="E4593" s="122">
        <v>121.62</v>
      </c>
      <c r="F4593" s="123">
        <f t="shared" si="1640"/>
        <v>146.63</v>
      </c>
      <c r="G4593" s="206"/>
      <c r="H4593" s="183"/>
      <c r="I4593" s="182">
        <f t="shared" si="1641"/>
        <v>0</v>
      </c>
      <c r="J4593" s="182">
        <f t="shared" si="1642"/>
        <v>0</v>
      </c>
      <c r="K4593" s="179"/>
      <c r="L4593" s="183">
        <f t="shared" si="1643"/>
        <v>0</v>
      </c>
      <c r="M4593" s="183">
        <f t="shared" si="1643"/>
        <v>0</v>
      </c>
      <c r="N4593" s="184">
        <f t="shared" si="1644"/>
        <v>0</v>
      </c>
      <c r="O4593" s="184">
        <f t="shared" si="1645"/>
        <v>0</v>
      </c>
      <c r="P4593" s="181"/>
      <c r="Q4593" s="199"/>
      <c r="R4593" s="197" t="str">
        <f t="shared" si="1620"/>
        <v/>
      </c>
      <c r="S4593" s="197" t="str">
        <f t="shared" si="1633"/>
        <v/>
      </c>
    </row>
    <row r="4594" spans="1:19" hidden="1">
      <c r="A4594" s="200" t="s">
        <v>4970</v>
      </c>
      <c r="B4594" s="205"/>
      <c r="C4594" s="127" t="s">
        <v>4971</v>
      </c>
      <c r="D4594" s="121"/>
      <c r="E4594" s="122"/>
      <c r="F4594" s="123"/>
      <c r="G4594" s="253"/>
      <c r="H4594" s="253"/>
      <c r="I4594" s="254"/>
      <c r="J4594" s="255"/>
      <c r="K4594" s="179"/>
      <c r="L4594" s="253"/>
      <c r="M4594" s="253"/>
      <c r="N4594" s="254"/>
      <c r="O4594" s="255"/>
      <c r="P4594" s="181"/>
      <c r="Q4594" s="198" t="str">
        <f>IF(OR(SUM(J4595:J4604)&gt;0,SUM(O4595:O4604)&gt;0),"xx","")</f>
        <v/>
      </c>
      <c r="R4594" s="197" t="str">
        <f t="shared" si="1620"/>
        <v/>
      </c>
      <c r="S4594" s="197" t="str">
        <f t="shared" si="1633"/>
        <v/>
      </c>
    </row>
    <row r="4595" spans="1:19" ht="25.5" hidden="1">
      <c r="A4595" s="200">
        <v>89508</v>
      </c>
      <c r="B4595" s="205" t="s">
        <v>230</v>
      </c>
      <c r="C4595" s="127" t="s">
        <v>4972</v>
      </c>
      <c r="D4595" s="121" t="s">
        <v>258</v>
      </c>
      <c r="E4595" s="122">
        <v>14.89</v>
      </c>
      <c r="F4595" s="123">
        <f t="shared" ref="F4595:F4604" si="1646">IF(E4595=0,0,ROUND(E4595*(1+E$10)*(1-E$11),2))</f>
        <v>17.95</v>
      </c>
      <c r="G4595" s="206"/>
      <c r="H4595" s="183"/>
      <c r="I4595" s="182">
        <f t="shared" ref="I4595:I4604" si="1647">IF(ISBLANK(E4595),0,ROUND(F4595*G4595,2))</f>
        <v>0</v>
      </c>
      <c r="J4595" s="182">
        <f t="shared" ref="J4595:J4604" si="1648">IF(ISBLANK(G4595),0,ROUND(G4595*H4595,2))</f>
        <v>0</v>
      </c>
      <c r="K4595" s="179"/>
      <c r="L4595" s="183">
        <f t="shared" ref="L4595:M4604" si="1649">G4595</f>
        <v>0</v>
      </c>
      <c r="M4595" s="183">
        <f t="shared" si="1649"/>
        <v>0</v>
      </c>
      <c r="N4595" s="184">
        <f t="shared" ref="N4595:N4604" si="1650">IF(ISBLANK(E4595),0,ROUND(F4595*L4595,2))</f>
        <v>0</v>
      </c>
      <c r="O4595" s="184">
        <f t="shared" ref="O4595:O4604" si="1651">IF(ISBLANK(L4595),0,ROUND(L4595*M4595,2))</f>
        <v>0</v>
      </c>
      <c r="P4595" s="181"/>
      <c r="Q4595" s="199"/>
      <c r="R4595" s="197" t="str">
        <f t="shared" si="1620"/>
        <v/>
      </c>
      <c r="S4595" s="197" t="str">
        <f t="shared" si="1633"/>
        <v/>
      </c>
    </row>
    <row r="4596" spans="1:19" ht="25.5" hidden="1">
      <c r="A4596" s="200">
        <v>89509</v>
      </c>
      <c r="B4596" s="205" t="s">
        <v>230</v>
      </c>
      <c r="C4596" s="127" t="s">
        <v>4973</v>
      </c>
      <c r="D4596" s="121" t="s">
        <v>258</v>
      </c>
      <c r="E4596" s="122">
        <v>20.46</v>
      </c>
      <c r="F4596" s="123">
        <f t="shared" si="1646"/>
        <v>24.67</v>
      </c>
      <c r="G4596" s="206"/>
      <c r="H4596" s="183"/>
      <c r="I4596" s="182">
        <f t="shared" si="1647"/>
        <v>0</v>
      </c>
      <c r="J4596" s="182">
        <f t="shared" si="1648"/>
        <v>0</v>
      </c>
      <c r="K4596" s="179"/>
      <c r="L4596" s="183">
        <f t="shared" si="1649"/>
        <v>0</v>
      </c>
      <c r="M4596" s="183">
        <f t="shared" si="1649"/>
        <v>0</v>
      </c>
      <c r="N4596" s="184">
        <f t="shared" si="1650"/>
        <v>0</v>
      </c>
      <c r="O4596" s="184">
        <f t="shared" si="1651"/>
        <v>0</v>
      </c>
      <c r="P4596" s="181"/>
      <c r="Q4596" s="198"/>
      <c r="R4596" s="197" t="str">
        <f t="shared" si="1620"/>
        <v/>
      </c>
      <c r="S4596" s="197" t="str">
        <f t="shared" si="1633"/>
        <v/>
      </c>
    </row>
    <row r="4597" spans="1:19" ht="25.5" hidden="1">
      <c r="A4597" s="200">
        <v>89511</v>
      </c>
      <c r="B4597" s="205" t="s">
        <v>230</v>
      </c>
      <c r="C4597" s="127" t="s">
        <v>4974</v>
      </c>
      <c r="D4597" s="121" t="s">
        <v>258</v>
      </c>
      <c r="E4597" s="122">
        <v>30.65</v>
      </c>
      <c r="F4597" s="123">
        <f t="shared" si="1646"/>
        <v>36.950000000000003</v>
      </c>
      <c r="G4597" s="206"/>
      <c r="H4597" s="183"/>
      <c r="I4597" s="182">
        <f t="shared" si="1647"/>
        <v>0</v>
      </c>
      <c r="J4597" s="182">
        <f t="shared" si="1648"/>
        <v>0</v>
      </c>
      <c r="K4597" s="179"/>
      <c r="L4597" s="183">
        <f t="shared" si="1649"/>
        <v>0</v>
      </c>
      <c r="M4597" s="183">
        <f t="shared" si="1649"/>
        <v>0</v>
      </c>
      <c r="N4597" s="184">
        <f t="shared" si="1650"/>
        <v>0</v>
      </c>
      <c r="O4597" s="184">
        <f t="shared" si="1651"/>
        <v>0</v>
      </c>
      <c r="P4597" s="181"/>
      <c r="Q4597" s="198"/>
      <c r="R4597" s="197" t="str">
        <f t="shared" si="1620"/>
        <v/>
      </c>
      <c r="S4597" s="197" t="str">
        <f t="shared" si="1633"/>
        <v/>
      </c>
    </row>
    <row r="4598" spans="1:19" ht="25.5" hidden="1">
      <c r="A4598" s="200">
        <v>89512</v>
      </c>
      <c r="B4598" s="205" t="s">
        <v>230</v>
      </c>
      <c r="C4598" s="127" t="s">
        <v>4975</v>
      </c>
      <c r="D4598" s="121" t="s">
        <v>258</v>
      </c>
      <c r="E4598" s="122">
        <v>47.81</v>
      </c>
      <c r="F4598" s="123">
        <f t="shared" si="1646"/>
        <v>57.64</v>
      </c>
      <c r="G4598" s="206"/>
      <c r="H4598" s="183"/>
      <c r="I4598" s="182">
        <f t="shared" si="1647"/>
        <v>0</v>
      </c>
      <c r="J4598" s="182">
        <f t="shared" si="1648"/>
        <v>0</v>
      </c>
      <c r="K4598" s="179"/>
      <c r="L4598" s="183">
        <f t="shared" si="1649"/>
        <v>0</v>
      </c>
      <c r="M4598" s="183">
        <f t="shared" si="1649"/>
        <v>0</v>
      </c>
      <c r="N4598" s="184">
        <f t="shared" si="1650"/>
        <v>0</v>
      </c>
      <c r="O4598" s="184">
        <f t="shared" si="1651"/>
        <v>0</v>
      </c>
      <c r="P4598" s="181"/>
      <c r="Q4598" s="198"/>
      <c r="R4598" s="197" t="str">
        <f t="shared" si="1620"/>
        <v/>
      </c>
      <c r="S4598" s="197" t="str">
        <f t="shared" si="1633"/>
        <v/>
      </c>
    </row>
    <row r="4599" spans="1:19" ht="25.5" hidden="1">
      <c r="A4599" s="200">
        <v>89576</v>
      </c>
      <c r="B4599" s="205" t="s">
        <v>230</v>
      </c>
      <c r="C4599" s="127" t="s">
        <v>4976</v>
      </c>
      <c r="D4599" s="121" t="s">
        <v>258</v>
      </c>
      <c r="E4599" s="122">
        <v>16.97</v>
      </c>
      <c r="F4599" s="123">
        <f t="shared" si="1646"/>
        <v>20.46</v>
      </c>
      <c r="G4599" s="206"/>
      <c r="H4599" s="183"/>
      <c r="I4599" s="182">
        <f t="shared" si="1647"/>
        <v>0</v>
      </c>
      <c r="J4599" s="182">
        <f t="shared" si="1648"/>
        <v>0</v>
      </c>
      <c r="K4599" s="179"/>
      <c r="L4599" s="183">
        <f t="shared" si="1649"/>
        <v>0</v>
      </c>
      <c r="M4599" s="183">
        <f t="shared" si="1649"/>
        <v>0</v>
      </c>
      <c r="N4599" s="184">
        <f t="shared" si="1650"/>
        <v>0</v>
      </c>
      <c r="O4599" s="184">
        <f t="shared" si="1651"/>
        <v>0</v>
      </c>
      <c r="P4599" s="181"/>
      <c r="Q4599" s="198"/>
      <c r="R4599" s="197" t="str">
        <f t="shared" si="1620"/>
        <v/>
      </c>
      <c r="S4599" s="197" t="str">
        <f t="shared" si="1633"/>
        <v/>
      </c>
    </row>
    <row r="4600" spans="1:19" ht="25.5" hidden="1">
      <c r="A4600" s="200">
        <v>89578</v>
      </c>
      <c r="B4600" s="205" t="s">
        <v>230</v>
      </c>
      <c r="C4600" s="127" t="s">
        <v>4977</v>
      </c>
      <c r="D4600" s="121" t="s">
        <v>258</v>
      </c>
      <c r="E4600" s="122">
        <v>29.14</v>
      </c>
      <c r="F4600" s="123">
        <f t="shared" si="1646"/>
        <v>35.130000000000003</v>
      </c>
      <c r="G4600" s="206"/>
      <c r="H4600" s="183"/>
      <c r="I4600" s="182">
        <f t="shared" si="1647"/>
        <v>0</v>
      </c>
      <c r="J4600" s="182">
        <f t="shared" si="1648"/>
        <v>0</v>
      </c>
      <c r="K4600" s="179"/>
      <c r="L4600" s="183">
        <f t="shared" si="1649"/>
        <v>0</v>
      </c>
      <c r="M4600" s="183">
        <f t="shared" si="1649"/>
        <v>0</v>
      </c>
      <c r="N4600" s="184">
        <f t="shared" si="1650"/>
        <v>0</v>
      </c>
      <c r="O4600" s="184">
        <f t="shared" si="1651"/>
        <v>0</v>
      </c>
      <c r="P4600" s="181"/>
      <c r="Q4600" s="198"/>
      <c r="R4600" s="197" t="str">
        <f t="shared" si="1620"/>
        <v/>
      </c>
      <c r="S4600" s="197" t="str">
        <f t="shared" si="1633"/>
        <v/>
      </c>
    </row>
    <row r="4601" spans="1:19" ht="25.5" hidden="1">
      <c r="A4601" s="200">
        <v>89580</v>
      </c>
      <c r="B4601" s="205" t="s">
        <v>230</v>
      </c>
      <c r="C4601" s="127" t="s">
        <v>4978</v>
      </c>
      <c r="D4601" s="121" t="s">
        <v>258</v>
      </c>
      <c r="E4601" s="122">
        <v>56.96</v>
      </c>
      <c r="F4601" s="123">
        <f t="shared" si="1646"/>
        <v>68.67</v>
      </c>
      <c r="G4601" s="206"/>
      <c r="H4601" s="183"/>
      <c r="I4601" s="182">
        <f t="shared" si="1647"/>
        <v>0</v>
      </c>
      <c r="J4601" s="182">
        <f t="shared" si="1648"/>
        <v>0</v>
      </c>
      <c r="K4601" s="179"/>
      <c r="L4601" s="183">
        <f t="shared" si="1649"/>
        <v>0</v>
      </c>
      <c r="M4601" s="183">
        <f t="shared" si="1649"/>
        <v>0</v>
      </c>
      <c r="N4601" s="184">
        <f t="shared" si="1650"/>
        <v>0</v>
      </c>
      <c r="O4601" s="184">
        <f t="shared" si="1651"/>
        <v>0</v>
      </c>
      <c r="P4601" s="181"/>
      <c r="Q4601" s="198"/>
      <c r="R4601" s="197" t="str">
        <f t="shared" si="1620"/>
        <v/>
      </c>
      <c r="S4601" s="197" t="str">
        <f t="shared" si="1633"/>
        <v/>
      </c>
    </row>
    <row r="4602" spans="1:19" ht="38.25" hidden="1">
      <c r="A4602" s="200">
        <v>91789</v>
      </c>
      <c r="B4602" s="205" t="s">
        <v>230</v>
      </c>
      <c r="C4602" s="127" t="s">
        <v>4979</v>
      </c>
      <c r="D4602" s="121" t="s">
        <v>258</v>
      </c>
      <c r="E4602" s="122">
        <v>31.03</v>
      </c>
      <c r="F4602" s="123">
        <f t="shared" si="1646"/>
        <v>37.409999999999997</v>
      </c>
      <c r="G4602" s="206"/>
      <c r="H4602" s="183"/>
      <c r="I4602" s="182">
        <f t="shared" si="1647"/>
        <v>0</v>
      </c>
      <c r="J4602" s="182">
        <f t="shared" si="1648"/>
        <v>0</v>
      </c>
      <c r="K4602" s="179"/>
      <c r="L4602" s="183">
        <f t="shared" si="1649"/>
        <v>0</v>
      </c>
      <c r="M4602" s="183">
        <f t="shared" si="1649"/>
        <v>0</v>
      </c>
      <c r="N4602" s="184">
        <f t="shared" si="1650"/>
        <v>0</v>
      </c>
      <c r="O4602" s="184">
        <f t="shared" si="1651"/>
        <v>0</v>
      </c>
      <c r="P4602" s="181"/>
      <c r="Q4602" s="198"/>
      <c r="R4602" s="197" t="str">
        <f t="shared" si="1620"/>
        <v/>
      </c>
      <c r="S4602" s="197" t="str">
        <f t="shared" si="1633"/>
        <v/>
      </c>
    </row>
    <row r="4603" spans="1:19" ht="38.25" hidden="1">
      <c r="A4603" s="200">
        <v>91790</v>
      </c>
      <c r="B4603" s="205" t="s">
        <v>230</v>
      </c>
      <c r="C4603" s="127" t="s">
        <v>4980</v>
      </c>
      <c r="D4603" s="121" t="s">
        <v>258</v>
      </c>
      <c r="E4603" s="122">
        <v>48.03</v>
      </c>
      <c r="F4603" s="123">
        <f t="shared" si="1646"/>
        <v>57.9</v>
      </c>
      <c r="G4603" s="206"/>
      <c r="H4603" s="183"/>
      <c r="I4603" s="182">
        <f t="shared" si="1647"/>
        <v>0</v>
      </c>
      <c r="J4603" s="182">
        <f t="shared" si="1648"/>
        <v>0</v>
      </c>
      <c r="K4603" s="179"/>
      <c r="L4603" s="183">
        <f t="shared" si="1649"/>
        <v>0</v>
      </c>
      <c r="M4603" s="183">
        <f t="shared" si="1649"/>
        <v>0</v>
      </c>
      <c r="N4603" s="184">
        <f t="shared" si="1650"/>
        <v>0</v>
      </c>
      <c r="O4603" s="184">
        <f t="shared" si="1651"/>
        <v>0</v>
      </c>
      <c r="P4603" s="181"/>
      <c r="Q4603" s="198"/>
      <c r="R4603" s="197" t="str">
        <f t="shared" si="1620"/>
        <v/>
      </c>
      <c r="S4603" s="197" t="str">
        <f t="shared" si="1633"/>
        <v/>
      </c>
    </row>
    <row r="4604" spans="1:19" ht="38.25" hidden="1">
      <c r="A4604" s="200">
        <v>91791</v>
      </c>
      <c r="B4604" s="205" t="s">
        <v>230</v>
      </c>
      <c r="C4604" s="127" t="s">
        <v>4981</v>
      </c>
      <c r="D4604" s="121" t="s">
        <v>258</v>
      </c>
      <c r="E4604" s="122">
        <v>60.64</v>
      </c>
      <c r="F4604" s="123">
        <f t="shared" si="1646"/>
        <v>73.11</v>
      </c>
      <c r="G4604" s="206"/>
      <c r="H4604" s="183"/>
      <c r="I4604" s="182">
        <f t="shared" si="1647"/>
        <v>0</v>
      </c>
      <c r="J4604" s="182">
        <f t="shared" si="1648"/>
        <v>0</v>
      </c>
      <c r="K4604" s="179"/>
      <c r="L4604" s="183">
        <f t="shared" si="1649"/>
        <v>0</v>
      </c>
      <c r="M4604" s="183">
        <f t="shared" si="1649"/>
        <v>0</v>
      </c>
      <c r="N4604" s="184">
        <f t="shared" si="1650"/>
        <v>0</v>
      </c>
      <c r="O4604" s="184">
        <f t="shared" si="1651"/>
        <v>0</v>
      </c>
      <c r="P4604" s="181"/>
      <c r="Q4604" s="199"/>
      <c r="R4604" s="197" t="str">
        <f t="shared" si="1620"/>
        <v/>
      </c>
      <c r="S4604" s="197" t="str">
        <f t="shared" si="1633"/>
        <v/>
      </c>
    </row>
    <row r="4605" spans="1:19" hidden="1">
      <c r="A4605" s="200" t="s">
        <v>4982</v>
      </c>
      <c r="B4605" s="205"/>
      <c r="C4605" s="127" t="s">
        <v>4983</v>
      </c>
      <c r="D4605" s="121"/>
      <c r="E4605" s="122"/>
      <c r="F4605" s="123"/>
      <c r="G4605" s="253"/>
      <c r="H4605" s="253"/>
      <c r="I4605" s="254"/>
      <c r="J4605" s="255"/>
      <c r="K4605" s="179"/>
      <c r="L4605" s="253"/>
      <c r="M4605" s="253"/>
      <c r="N4605" s="254"/>
      <c r="O4605" s="255"/>
      <c r="P4605" s="181"/>
      <c r="Q4605" s="198" t="str">
        <f>IF(OR(SUM(J4607:J4666)&gt;0,SUM(O4607:O4666)&gt;0),"xx","")</f>
        <v/>
      </c>
      <c r="R4605" s="197" t="str">
        <f t="shared" si="1620"/>
        <v/>
      </c>
      <c r="S4605" s="197" t="str">
        <f t="shared" si="1633"/>
        <v/>
      </c>
    </row>
    <row r="4606" spans="1:19" hidden="1">
      <c r="A4606" s="200" t="s">
        <v>4984</v>
      </c>
      <c r="B4606" s="205"/>
      <c r="C4606" s="127" t="s">
        <v>4985</v>
      </c>
      <c r="D4606" s="121"/>
      <c r="E4606" s="122"/>
      <c r="F4606" s="123"/>
      <c r="G4606" s="253"/>
      <c r="H4606" s="253"/>
      <c r="I4606" s="254"/>
      <c r="J4606" s="255"/>
      <c r="K4606" s="179"/>
      <c r="L4606" s="253"/>
      <c r="M4606" s="253"/>
      <c r="N4606" s="254"/>
      <c r="O4606" s="255"/>
      <c r="P4606" s="181"/>
      <c r="Q4606" s="198" t="str">
        <f>IF(OR(SUM(J4607:J4638)&gt;0,SUM(O4607:O4638)&gt;0),"xx","")</f>
        <v/>
      </c>
      <c r="R4606" s="197" t="str">
        <f t="shared" si="1620"/>
        <v/>
      </c>
      <c r="S4606" s="197" t="str">
        <f>IF(Q4606="X","x",IF(Q4606="xx","x",IF(OR(J4606&gt;0,O4606&gt;0),"x","")))</f>
        <v/>
      </c>
    </row>
    <row r="4607" spans="1:19" ht="25.5" hidden="1">
      <c r="A4607" s="200">
        <v>89526</v>
      </c>
      <c r="B4607" s="205" t="s">
        <v>230</v>
      </c>
      <c r="C4607" s="127" t="s">
        <v>4986</v>
      </c>
      <c r="D4607" s="121" t="s">
        <v>274</v>
      </c>
      <c r="E4607" s="122">
        <v>24.94</v>
      </c>
      <c r="F4607" s="123">
        <f t="shared" ref="F4607:F4638" si="1652">IF(E4607=0,0,ROUND(E4607*(1+E$10)*(1-E$11),2))</f>
        <v>30.07</v>
      </c>
      <c r="G4607" s="206"/>
      <c r="H4607" s="183"/>
      <c r="I4607" s="182">
        <f t="shared" ref="I4607:I4638" si="1653">IF(ISBLANK(E4607),0,ROUND(F4607*G4607,2))</f>
        <v>0</v>
      </c>
      <c r="J4607" s="182">
        <f t="shared" ref="J4607:J4638" si="1654">IF(ISBLANK(G4607),0,ROUND(G4607*H4607,2))</f>
        <v>0</v>
      </c>
      <c r="K4607" s="179"/>
      <c r="L4607" s="183">
        <f t="shared" ref="L4607:M4638" si="1655">G4607</f>
        <v>0</v>
      </c>
      <c r="M4607" s="183">
        <f t="shared" si="1655"/>
        <v>0</v>
      </c>
      <c r="N4607" s="184">
        <f t="shared" ref="N4607:N4638" si="1656">IF(ISBLANK(E4607),0,ROUND(F4607*L4607,2))</f>
        <v>0</v>
      </c>
      <c r="O4607" s="184">
        <f t="shared" ref="O4607:O4638" si="1657">IF(ISBLANK(L4607),0,ROUND(L4607*M4607,2))</f>
        <v>0</v>
      </c>
      <c r="P4607" s="181"/>
      <c r="Q4607" s="199"/>
      <c r="R4607" s="197" t="str">
        <f t="shared" si="1620"/>
        <v/>
      </c>
      <c r="S4607" s="197" t="str">
        <f t="shared" ref="S4607:S4640" si="1658">IF(Q4607="X","x",IF(Q4607="xx","x",IF(OR(J4607&gt;0,O4607&gt;0),"x","")))</f>
        <v/>
      </c>
    </row>
    <row r="4608" spans="1:19" ht="25.5" hidden="1">
      <c r="A4608" s="200">
        <v>89533</v>
      </c>
      <c r="B4608" s="205" t="s">
        <v>230</v>
      </c>
      <c r="C4608" s="127" t="s">
        <v>4987</v>
      </c>
      <c r="D4608" s="121" t="s">
        <v>274</v>
      </c>
      <c r="E4608" s="122">
        <v>23.47</v>
      </c>
      <c r="F4608" s="123">
        <f t="shared" si="1652"/>
        <v>28.3</v>
      </c>
      <c r="G4608" s="206"/>
      <c r="H4608" s="183"/>
      <c r="I4608" s="182">
        <f t="shared" si="1653"/>
        <v>0</v>
      </c>
      <c r="J4608" s="182">
        <f t="shared" si="1654"/>
        <v>0</v>
      </c>
      <c r="K4608" s="179"/>
      <c r="L4608" s="183">
        <f t="shared" si="1655"/>
        <v>0</v>
      </c>
      <c r="M4608" s="183">
        <f t="shared" si="1655"/>
        <v>0</v>
      </c>
      <c r="N4608" s="184">
        <f t="shared" si="1656"/>
        <v>0</v>
      </c>
      <c r="O4608" s="184">
        <f t="shared" si="1657"/>
        <v>0</v>
      </c>
      <c r="P4608" s="181"/>
      <c r="Q4608" s="199"/>
      <c r="R4608" s="197" t="str">
        <f t="shared" si="1620"/>
        <v/>
      </c>
      <c r="S4608" s="197" t="str">
        <f t="shared" si="1658"/>
        <v/>
      </c>
    </row>
    <row r="4609" spans="1:19" ht="25.5" hidden="1">
      <c r="A4609" s="200">
        <v>89535</v>
      </c>
      <c r="B4609" s="205" t="s">
        <v>230</v>
      </c>
      <c r="C4609" s="127" t="s">
        <v>4988</v>
      </c>
      <c r="D4609" s="121" t="s">
        <v>274</v>
      </c>
      <c r="E4609" s="122">
        <v>36.76</v>
      </c>
      <c r="F4609" s="123">
        <f t="shared" si="1652"/>
        <v>44.32</v>
      </c>
      <c r="G4609" s="206"/>
      <c r="H4609" s="183"/>
      <c r="I4609" s="182">
        <f t="shared" si="1653"/>
        <v>0</v>
      </c>
      <c r="J4609" s="182">
        <f t="shared" si="1654"/>
        <v>0</v>
      </c>
      <c r="K4609" s="179"/>
      <c r="L4609" s="183">
        <f t="shared" si="1655"/>
        <v>0</v>
      </c>
      <c r="M4609" s="183">
        <f t="shared" si="1655"/>
        <v>0</v>
      </c>
      <c r="N4609" s="184">
        <f t="shared" si="1656"/>
        <v>0</v>
      </c>
      <c r="O4609" s="184">
        <f t="shared" si="1657"/>
        <v>0</v>
      </c>
      <c r="P4609" s="181"/>
      <c r="Q4609" s="199"/>
      <c r="R4609" s="197" t="str">
        <f t="shared" si="1620"/>
        <v/>
      </c>
      <c r="S4609" s="197" t="str">
        <f t="shared" si="1658"/>
        <v/>
      </c>
    </row>
    <row r="4610" spans="1:19" ht="25.5" hidden="1">
      <c r="A4610" s="200">
        <v>89546</v>
      </c>
      <c r="B4610" s="205" t="s">
        <v>230</v>
      </c>
      <c r="C4610" s="127" t="s">
        <v>4989</v>
      </c>
      <c r="D4610" s="121" t="s">
        <v>274</v>
      </c>
      <c r="E4610" s="122">
        <v>7.59</v>
      </c>
      <c r="F4610" s="123">
        <f t="shared" si="1652"/>
        <v>9.15</v>
      </c>
      <c r="G4610" s="206"/>
      <c r="H4610" s="183"/>
      <c r="I4610" s="182">
        <f t="shared" si="1653"/>
        <v>0</v>
      </c>
      <c r="J4610" s="182">
        <f t="shared" si="1654"/>
        <v>0</v>
      </c>
      <c r="K4610" s="179"/>
      <c r="L4610" s="183">
        <f t="shared" si="1655"/>
        <v>0</v>
      </c>
      <c r="M4610" s="183">
        <f t="shared" si="1655"/>
        <v>0</v>
      </c>
      <c r="N4610" s="184">
        <f t="shared" si="1656"/>
        <v>0</v>
      </c>
      <c r="O4610" s="184">
        <f t="shared" si="1657"/>
        <v>0</v>
      </c>
      <c r="P4610" s="181"/>
      <c r="Q4610" s="199"/>
      <c r="R4610" s="197" t="str">
        <f t="shared" si="1620"/>
        <v/>
      </c>
      <c r="S4610" s="197" t="str">
        <f t="shared" si="1658"/>
        <v/>
      </c>
    </row>
    <row r="4611" spans="1:19" ht="25.5" hidden="1">
      <c r="A4611" s="200">
        <v>95694</v>
      </c>
      <c r="B4611" s="205" t="s">
        <v>230</v>
      </c>
      <c r="C4611" s="127" t="s">
        <v>4990</v>
      </c>
      <c r="D4611" s="121" t="s">
        <v>274</v>
      </c>
      <c r="E4611" s="122">
        <v>45.54</v>
      </c>
      <c r="F4611" s="123">
        <f t="shared" si="1652"/>
        <v>54.9</v>
      </c>
      <c r="G4611" s="206"/>
      <c r="H4611" s="183"/>
      <c r="I4611" s="182">
        <f t="shared" si="1653"/>
        <v>0</v>
      </c>
      <c r="J4611" s="182">
        <f t="shared" si="1654"/>
        <v>0</v>
      </c>
      <c r="K4611" s="179"/>
      <c r="L4611" s="183">
        <f t="shared" si="1655"/>
        <v>0</v>
      </c>
      <c r="M4611" s="183">
        <f t="shared" si="1655"/>
        <v>0</v>
      </c>
      <c r="N4611" s="184">
        <f t="shared" si="1656"/>
        <v>0</v>
      </c>
      <c r="O4611" s="184">
        <f t="shared" si="1657"/>
        <v>0</v>
      </c>
      <c r="P4611" s="181"/>
      <c r="Q4611" s="199"/>
      <c r="R4611" s="197" t="str">
        <f t="shared" si="1620"/>
        <v/>
      </c>
      <c r="S4611" s="197" t="str">
        <f t="shared" si="1658"/>
        <v/>
      </c>
    </row>
    <row r="4612" spans="1:19" ht="25.5" hidden="1">
      <c r="A4612" s="200">
        <v>89516</v>
      </c>
      <c r="B4612" s="205" t="s">
        <v>230</v>
      </c>
      <c r="C4612" s="127" t="s">
        <v>4991</v>
      </c>
      <c r="D4612" s="121" t="s">
        <v>274</v>
      </c>
      <c r="E4612" s="122">
        <v>6.27</v>
      </c>
      <c r="F4612" s="123">
        <f t="shared" si="1652"/>
        <v>7.56</v>
      </c>
      <c r="G4612" s="206"/>
      <c r="H4612" s="183"/>
      <c r="I4612" s="182">
        <f t="shared" si="1653"/>
        <v>0</v>
      </c>
      <c r="J4612" s="182">
        <f t="shared" si="1654"/>
        <v>0</v>
      </c>
      <c r="K4612" s="179"/>
      <c r="L4612" s="183">
        <f t="shared" si="1655"/>
        <v>0</v>
      </c>
      <c r="M4612" s="183">
        <f t="shared" si="1655"/>
        <v>0</v>
      </c>
      <c r="N4612" s="184">
        <f t="shared" si="1656"/>
        <v>0</v>
      </c>
      <c r="O4612" s="184">
        <f t="shared" si="1657"/>
        <v>0</v>
      </c>
      <c r="P4612" s="181"/>
      <c r="Q4612" s="199"/>
      <c r="R4612" s="197" t="str">
        <f t="shared" si="1620"/>
        <v/>
      </c>
      <c r="S4612" s="197" t="str">
        <f t="shared" si="1658"/>
        <v/>
      </c>
    </row>
    <row r="4613" spans="1:19" ht="25.5" hidden="1">
      <c r="A4613" s="200">
        <v>89520</v>
      </c>
      <c r="B4613" s="205" t="s">
        <v>230</v>
      </c>
      <c r="C4613" s="127" t="s">
        <v>4992</v>
      </c>
      <c r="D4613" s="121" t="s">
        <v>274</v>
      </c>
      <c r="E4613" s="122">
        <v>8.6199999999999992</v>
      </c>
      <c r="F4613" s="123">
        <f t="shared" si="1652"/>
        <v>10.39</v>
      </c>
      <c r="G4613" s="206"/>
      <c r="H4613" s="183"/>
      <c r="I4613" s="182">
        <f t="shared" si="1653"/>
        <v>0</v>
      </c>
      <c r="J4613" s="182">
        <f t="shared" si="1654"/>
        <v>0</v>
      </c>
      <c r="K4613" s="179"/>
      <c r="L4613" s="183">
        <f t="shared" si="1655"/>
        <v>0</v>
      </c>
      <c r="M4613" s="183">
        <f t="shared" si="1655"/>
        <v>0</v>
      </c>
      <c r="N4613" s="184">
        <f t="shared" si="1656"/>
        <v>0</v>
      </c>
      <c r="O4613" s="184">
        <f t="shared" si="1657"/>
        <v>0</v>
      </c>
      <c r="P4613" s="181"/>
      <c r="Q4613" s="199"/>
      <c r="R4613" s="197" t="str">
        <f t="shared" si="1620"/>
        <v/>
      </c>
      <c r="S4613" s="197" t="str">
        <f t="shared" si="1658"/>
        <v/>
      </c>
    </row>
    <row r="4614" spans="1:19" ht="25.5" hidden="1">
      <c r="A4614" s="200">
        <v>89524</v>
      </c>
      <c r="B4614" s="205" t="s">
        <v>230</v>
      </c>
      <c r="C4614" s="127" t="s">
        <v>4993</v>
      </c>
      <c r="D4614" s="121" t="s">
        <v>274</v>
      </c>
      <c r="E4614" s="122">
        <v>17.18</v>
      </c>
      <c r="F4614" s="123">
        <f t="shared" si="1652"/>
        <v>20.71</v>
      </c>
      <c r="G4614" s="206"/>
      <c r="H4614" s="183"/>
      <c r="I4614" s="182">
        <f t="shared" si="1653"/>
        <v>0</v>
      </c>
      <c r="J4614" s="182">
        <f t="shared" si="1654"/>
        <v>0</v>
      </c>
      <c r="K4614" s="179"/>
      <c r="L4614" s="183">
        <f t="shared" si="1655"/>
        <v>0</v>
      </c>
      <c r="M4614" s="183">
        <f t="shared" si="1655"/>
        <v>0</v>
      </c>
      <c r="N4614" s="184">
        <f t="shared" si="1656"/>
        <v>0</v>
      </c>
      <c r="O4614" s="184">
        <f t="shared" si="1657"/>
        <v>0</v>
      </c>
      <c r="P4614" s="181"/>
      <c r="Q4614" s="199"/>
      <c r="R4614" s="197" t="str">
        <f t="shared" si="1620"/>
        <v/>
      </c>
      <c r="S4614" s="197" t="str">
        <f t="shared" si="1658"/>
        <v/>
      </c>
    </row>
    <row r="4615" spans="1:19" ht="25.5" hidden="1">
      <c r="A4615" s="200">
        <v>89531</v>
      </c>
      <c r="B4615" s="205" t="s">
        <v>230</v>
      </c>
      <c r="C4615" s="127" t="s">
        <v>4994</v>
      </c>
      <c r="D4615" s="121" t="s">
        <v>274</v>
      </c>
      <c r="E4615" s="122">
        <v>23.47</v>
      </c>
      <c r="F4615" s="123">
        <f t="shared" si="1652"/>
        <v>28.3</v>
      </c>
      <c r="G4615" s="206"/>
      <c r="H4615" s="183"/>
      <c r="I4615" s="182">
        <f t="shared" si="1653"/>
        <v>0</v>
      </c>
      <c r="J4615" s="182">
        <f t="shared" si="1654"/>
        <v>0</v>
      </c>
      <c r="K4615" s="179"/>
      <c r="L4615" s="183">
        <f t="shared" si="1655"/>
        <v>0</v>
      </c>
      <c r="M4615" s="183">
        <f t="shared" si="1655"/>
        <v>0</v>
      </c>
      <c r="N4615" s="184">
        <f t="shared" si="1656"/>
        <v>0</v>
      </c>
      <c r="O4615" s="184">
        <f t="shared" si="1657"/>
        <v>0</v>
      </c>
      <c r="P4615" s="181"/>
      <c r="Q4615" s="199"/>
      <c r="R4615" s="197" t="str">
        <f t="shared" si="1620"/>
        <v/>
      </c>
      <c r="S4615" s="197" t="str">
        <f t="shared" si="1658"/>
        <v/>
      </c>
    </row>
    <row r="4616" spans="1:19" ht="25.5" hidden="1">
      <c r="A4616" s="200">
        <v>89514</v>
      </c>
      <c r="B4616" s="205" t="s">
        <v>230</v>
      </c>
      <c r="C4616" s="127" t="s">
        <v>4995</v>
      </c>
      <c r="D4616" s="121" t="s">
        <v>274</v>
      </c>
      <c r="E4616" s="122">
        <v>7.11</v>
      </c>
      <c r="F4616" s="123">
        <f t="shared" si="1652"/>
        <v>8.57</v>
      </c>
      <c r="G4616" s="206"/>
      <c r="H4616" s="183"/>
      <c r="I4616" s="182">
        <f t="shared" si="1653"/>
        <v>0</v>
      </c>
      <c r="J4616" s="182">
        <f t="shared" si="1654"/>
        <v>0</v>
      </c>
      <c r="K4616" s="179"/>
      <c r="L4616" s="183">
        <f t="shared" si="1655"/>
        <v>0</v>
      </c>
      <c r="M4616" s="183">
        <f t="shared" si="1655"/>
        <v>0</v>
      </c>
      <c r="N4616" s="184">
        <f t="shared" si="1656"/>
        <v>0</v>
      </c>
      <c r="O4616" s="184">
        <f t="shared" si="1657"/>
        <v>0</v>
      </c>
      <c r="P4616" s="181"/>
      <c r="Q4616" s="199"/>
      <c r="R4616" s="197" t="str">
        <f t="shared" si="1620"/>
        <v/>
      </c>
      <c r="S4616" s="197" t="str">
        <f t="shared" si="1658"/>
        <v/>
      </c>
    </row>
    <row r="4617" spans="1:19" ht="25.5" hidden="1">
      <c r="A4617" s="200">
        <v>89518</v>
      </c>
      <c r="B4617" s="205" t="s">
        <v>230</v>
      </c>
      <c r="C4617" s="127" t="s">
        <v>4996</v>
      </c>
      <c r="D4617" s="121" t="s">
        <v>274</v>
      </c>
      <c r="E4617" s="122">
        <v>9.73</v>
      </c>
      <c r="F4617" s="123">
        <f t="shared" si="1652"/>
        <v>11.73</v>
      </c>
      <c r="G4617" s="206"/>
      <c r="H4617" s="183"/>
      <c r="I4617" s="182">
        <f t="shared" si="1653"/>
        <v>0</v>
      </c>
      <c r="J4617" s="182">
        <f t="shared" si="1654"/>
        <v>0</v>
      </c>
      <c r="K4617" s="179"/>
      <c r="L4617" s="183">
        <f t="shared" si="1655"/>
        <v>0</v>
      </c>
      <c r="M4617" s="183">
        <f t="shared" si="1655"/>
        <v>0</v>
      </c>
      <c r="N4617" s="184">
        <f t="shared" si="1656"/>
        <v>0</v>
      </c>
      <c r="O4617" s="184">
        <f t="shared" si="1657"/>
        <v>0</v>
      </c>
      <c r="P4617" s="181"/>
      <c r="Q4617" s="199"/>
      <c r="R4617" s="197" t="str">
        <f t="shared" si="1620"/>
        <v/>
      </c>
      <c r="S4617" s="197" t="str">
        <f t="shared" si="1658"/>
        <v/>
      </c>
    </row>
    <row r="4618" spans="1:19" ht="25.5" hidden="1">
      <c r="A4618" s="200">
        <v>89522</v>
      </c>
      <c r="B4618" s="205" t="s">
        <v>230</v>
      </c>
      <c r="C4618" s="127" t="s">
        <v>4997</v>
      </c>
      <c r="D4618" s="121" t="s">
        <v>274</v>
      </c>
      <c r="E4618" s="122">
        <v>19.309999999999999</v>
      </c>
      <c r="F4618" s="123">
        <f t="shared" si="1652"/>
        <v>23.28</v>
      </c>
      <c r="G4618" s="206"/>
      <c r="H4618" s="183"/>
      <c r="I4618" s="182">
        <f t="shared" si="1653"/>
        <v>0</v>
      </c>
      <c r="J4618" s="182">
        <f t="shared" si="1654"/>
        <v>0</v>
      </c>
      <c r="K4618" s="179"/>
      <c r="L4618" s="183">
        <f t="shared" si="1655"/>
        <v>0</v>
      </c>
      <c r="M4618" s="183">
        <f t="shared" si="1655"/>
        <v>0</v>
      </c>
      <c r="N4618" s="184">
        <f t="shared" si="1656"/>
        <v>0</v>
      </c>
      <c r="O4618" s="184">
        <f t="shared" si="1657"/>
        <v>0</v>
      </c>
      <c r="P4618" s="181"/>
      <c r="Q4618" s="199"/>
      <c r="R4618" s="197" t="str">
        <f t="shared" si="1620"/>
        <v/>
      </c>
      <c r="S4618" s="197" t="str">
        <f t="shared" si="1658"/>
        <v/>
      </c>
    </row>
    <row r="4619" spans="1:19" ht="25.5" hidden="1">
      <c r="A4619" s="200">
        <v>89529</v>
      </c>
      <c r="B4619" s="205" t="s">
        <v>230</v>
      </c>
      <c r="C4619" s="127" t="s">
        <v>4998</v>
      </c>
      <c r="D4619" s="121" t="s">
        <v>274</v>
      </c>
      <c r="E4619" s="122">
        <v>28.64</v>
      </c>
      <c r="F4619" s="123">
        <f t="shared" si="1652"/>
        <v>34.53</v>
      </c>
      <c r="G4619" s="206"/>
      <c r="H4619" s="183"/>
      <c r="I4619" s="182">
        <f t="shared" si="1653"/>
        <v>0</v>
      </c>
      <c r="J4619" s="182">
        <f t="shared" si="1654"/>
        <v>0</v>
      </c>
      <c r="K4619" s="179"/>
      <c r="L4619" s="183">
        <f t="shared" si="1655"/>
        <v>0</v>
      </c>
      <c r="M4619" s="183">
        <f t="shared" si="1655"/>
        <v>0</v>
      </c>
      <c r="N4619" s="184">
        <f t="shared" si="1656"/>
        <v>0</v>
      </c>
      <c r="O4619" s="184">
        <f t="shared" si="1657"/>
        <v>0</v>
      </c>
      <c r="P4619" s="181"/>
      <c r="Q4619" s="199"/>
      <c r="R4619" s="197" t="str">
        <f t="shared" si="1620"/>
        <v/>
      </c>
      <c r="S4619" s="197" t="str">
        <f t="shared" si="1658"/>
        <v/>
      </c>
    </row>
    <row r="4620" spans="1:19" ht="25.5" hidden="1">
      <c r="A4620" s="200">
        <v>89544</v>
      </c>
      <c r="B4620" s="205" t="s">
        <v>230</v>
      </c>
      <c r="C4620" s="127" t="s">
        <v>4999</v>
      </c>
      <c r="D4620" s="121" t="s">
        <v>274</v>
      </c>
      <c r="E4620" s="122">
        <v>6.19</v>
      </c>
      <c r="F4620" s="123">
        <f t="shared" si="1652"/>
        <v>7.46</v>
      </c>
      <c r="G4620" s="206"/>
      <c r="H4620" s="183"/>
      <c r="I4620" s="182">
        <f t="shared" si="1653"/>
        <v>0</v>
      </c>
      <c r="J4620" s="182">
        <f t="shared" si="1654"/>
        <v>0</v>
      </c>
      <c r="K4620" s="179"/>
      <c r="L4620" s="183">
        <f t="shared" si="1655"/>
        <v>0</v>
      </c>
      <c r="M4620" s="183">
        <f t="shared" si="1655"/>
        <v>0</v>
      </c>
      <c r="N4620" s="184">
        <f t="shared" si="1656"/>
        <v>0</v>
      </c>
      <c r="O4620" s="184">
        <f t="shared" si="1657"/>
        <v>0</v>
      </c>
      <c r="P4620" s="181"/>
      <c r="Q4620" s="199"/>
      <c r="R4620" s="197" t="str">
        <f t="shared" si="1620"/>
        <v/>
      </c>
      <c r="S4620" s="197" t="str">
        <f t="shared" si="1658"/>
        <v/>
      </c>
    </row>
    <row r="4621" spans="1:19" ht="25.5" hidden="1">
      <c r="A4621" s="200">
        <v>89545</v>
      </c>
      <c r="B4621" s="205" t="s">
        <v>230</v>
      </c>
      <c r="C4621" s="127" t="s">
        <v>5000</v>
      </c>
      <c r="D4621" s="121" t="s">
        <v>274</v>
      </c>
      <c r="E4621" s="122">
        <v>8.7100000000000009</v>
      </c>
      <c r="F4621" s="123">
        <f t="shared" si="1652"/>
        <v>10.5</v>
      </c>
      <c r="G4621" s="206"/>
      <c r="H4621" s="183"/>
      <c r="I4621" s="182">
        <f t="shared" si="1653"/>
        <v>0</v>
      </c>
      <c r="J4621" s="182">
        <f t="shared" si="1654"/>
        <v>0</v>
      </c>
      <c r="K4621" s="179"/>
      <c r="L4621" s="183">
        <f t="shared" si="1655"/>
        <v>0</v>
      </c>
      <c r="M4621" s="183">
        <f t="shared" si="1655"/>
        <v>0</v>
      </c>
      <c r="N4621" s="184">
        <f t="shared" si="1656"/>
        <v>0</v>
      </c>
      <c r="O4621" s="184">
        <f t="shared" si="1657"/>
        <v>0</v>
      </c>
      <c r="P4621" s="181"/>
      <c r="Q4621" s="199"/>
      <c r="R4621" s="197" t="str">
        <f t="shared" si="1620"/>
        <v/>
      </c>
      <c r="S4621" s="197" t="str">
        <f t="shared" si="1658"/>
        <v/>
      </c>
    </row>
    <row r="4622" spans="1:19" ht="25.5" hidden="1">
      <c r="A4622" s="200">
        <v>89547</v>
      </c>
      <c r="B4622" s="205" t="s">
        <v>230</v>
      </c>
      <c r="C4622" s="127" t="s">
        <v>5001</v>
      </c>
      <c r="D4622" s="121" t="s">
        <v>274</v>
      </c>
      <c r="E4622" s="122">
        <v>13.06</v>
      </c>
      <c r="F4622" s="123">
        <f t="shared" si="1652"/>
        <v>15.75</v>
      </c>
      <c r="G4622" s="206"/>
      <c r="H4622" s="183"/>
      <c r="I4622" s="182">
        <f t="shared" si="1653"/>
        <v>0</v>
      </c>
      <c r="J4622" s="182">
        <f t="shared" si="1654"/>
        <v>0</v>
      </c>
      <c r="K4622" s="179"/>
      <c r="L4622" s="183">
        <f t="shared" si="1655"/>
        <v>0</v>
      </c>
      <c r="M4622" s="183">
        <f t="shared" si="1655"/>
        <v>0</v>
      </c>
      <c r="N4622" s="184">
        <f t="shared" si="1656"/>
        <v>0</v>
      </c>
      <c r="O4622" s="184">
        <f t="shared" si="1657"/>
        <v>0</v>
      </c>
      <c r="P4622" s="181"/>
      <c r="Q4622" s="199"/>
      <c r="R4622" s="197" t="str">
        <f t="shared" si="1620"/>
        <v/>
      </c>
      <c r="S4622" s="197" t="str">
        <f t="shared" si="1658"/>
        <v/>
      </c>
    </row>
    <row r="4623" spans="1:19" ht="25.5" hidden="1">
      <c r="A4623" s="200">
        <v>89548</v>
      </c>
      <c r="B4623" s="205" t="s">
        <v>230</v>
      </c>
      <c r="C4623" s="127" t="s">
        <v>5002</v>
      </c>
      <c r="D4623" s="121" t="s">
        <v>274</v>
      </c>
      <c r="E4623" s="122">
        <v>14.12</v>
      </c>
      <c r="F4623" s="123">
        <f t="shared" si="1652"/>
        <v>17.02</v>
      </c>
      <c r="G4623" s="206"/>
      <c r="H4623" s="183"/>
      <c r="I4623" s="182">
        <f t="shared" si="1653"/>
        <v>0</v>
      </c>
      <c r="J4623" s="182">
        <f t="shared" si="1654"/>
        <v>0</v>
      </c>
      <c r="K4623" s="179"/>
      <c r="L4623" s="183">
        <f t="shared" si="1655"/>
        <v>0</v>
      </c>
      <c r="M4623" s="183">
        <f t="shared" si="1655"/>
        <v>0</v>
      </c>
      <c r="N4623" s="184">
        <f t="shared" si="1656"/>
        <v>0</v>
      </c>
      <c r="O4623" s="184">
        <f t="shared" si="1657"/>
        <v>0</v>
      </c>
      <c r="P4623" s="181"/>
      <c r="Q4623" s="199"/>
      <c r="R4623" s="197" t="str">
        <f t="shared" si="1620"/>
        <v/>
      </c>
      <c r="S4623" s="197" t="str">
        <f t="shared" si="1658"/>
        <v/>
      </c>
    </row>
    <row r="4624" spans="1:19" ht="25.5" hidden="1">
      <c r="A4624" s="200">
        <v>89554</v>
      </c>
      <c r="B4624" s="205" t="s">
        <v>230</v>
      </c>
      <c r="C4624" s="127" t="s">
        <v>5003</v>
      </c>
      <c r="D4624" s="121" t="s">
        <v>274</v>
      </c>
      <c r="E4624" s="122">
        <v>16.21</v>
      </c>
      <c r="F4624" s="123">
        <f t="shared" si="1652"/>
        <v>19.54</v>
      </c>
      <c r="G4624" s="206"/>
      <c r="H4624" s="183"/>
      <c r="I4624" s="182">
        <f t="shared" si="1653"/>
        <v>0</v>
      </c>
      <c r="J4624" s="182">
        <f t="shared" si="1654"/>
        <v>0</v>
      </c>
      <c r="K4624" s="179"/>
      <c r="L4624" s="183">
        <f t="shared" si="1655"/>
        <v>0</v>
      </c>
      <c r="M4624" s="183">
        <f t="shared" si="1655"/>
        <v>0</v>
      </c>
      <c r="N4624" s="184">
        <f t="shared" si="1656"/>
        <v>0</v>
      </c>
      <c r="O4624" s="184">
        <f t="shared" si="1657"/>
        <v>0</v>
      </c>
      <c r="P4624" s="181"/>
      <c r="Q4624" s="199"/>
      <c r="R4624" s="197" t="str">
        <f t="shared" si="1620"/>
        <v/>
      </c>
      <c r="S4624" s="197" t="str">
        <f t="shared" si="1658"/>
        <v/>
      </c>
    </row>
    <row r="4625" spans="1:19" ht="25.5" hidden="1">
      <c r="A4625" s="200">
        <v>89556</v>
      </c>
      <c r="B4625" s="205" t="s">
        <v>230</v>
      </c>
      <c r="C4625" s="127" t="s">
        <v>5004</v>
      </c>
      <c r="D4625" s="121" t="s">
        <v>274</v>
      </c>
      <c r="E4625" s="122">
        <v>23.45</v>
      </c>
      <c r="F4625" s="123">
        <f t="shared" si="1652"/>
        <v>28.27</v>
      </c>
      <c r="G4625" s="206"/>
      <c r="H4625" s="183"/>
      <c r="I4625" s="182">
        <f t="shared" si="1653"/>
        <v>0</v>
      </c>
      <c r="J4625" s="182">
        <f t="shared" si="1654"/>
        <v>0</v>
      </c>
      <c r="K4625" s="179"/>
      <c r="L4625" s="183">
        <f t="shared" si="1655"/>
        <v>0</v>
      </c>
      <c r="M4625" s="183">
        <f t="shared" si="1655"/>
        <v>0</v>
      </c>
      <c r="N4625" s="184">
        <f t="shared" si="1656"/>
        <v>0</v>
      </c>
      <c r="O4625" s="184">
        <f t="shared" si="1657"/>
        <v>0</v>
      </c>
      <c r="P4625" s="181"/>
      <c r="Q4625" s="199"/>
      <c r="R4625" s="197" t="str">
        <f t="shared" si="1620"/>
        <v/>
      </c>
      <c r="S4625" s="197" t="str">
        <f t="shared" si="1658"/>
        <v/>
      </c>
    </row>
    <row r="4626" spans="1:19" ht="25.5" hidden="1">
      <c r="A4626" s="200">
        <v>89549</v>
      </c>
      <c r="B4626" s="205" t="s">
        <v>230</v>
      </c>
      <c r="C4626" s="127" t="s">
        <v>5005</v>
      </c>
      <c r="D4626" s="121" t="s">
        <v>274</v>
      </c>
      <c r="E4626" s="122">
        <v>10.23</v>
      </c>
      <c r="F4626" s="123">
        <f t="shared" si="1652"/>
        <v>12.33</v>
      </c>
      <c r="G4626" s="206"/>
      <c r="H4626" s="183"/>
      <c r="I4626" s="182">
        <f t="shared" si="1653"/>
        <v>0</v>
      </c>
      <c r="J4626" s="182">
        <f t="shared" si="1654"/>
        <v>0</v>
      </c>
      <c r="K4626" s="179"/>
      <c r="L4626" s="183">
        <f t="shared" si="1655"/>
        <v>0</v>
      </c>
      <c r="M4626" s="183">
        <f t="shared" si="1655"/>
        <v>0</v>
      </c>
      <c r="N4626" s="184">
        <f t="shared" si="1656"/>
        <v>0</v>
      </c>
      <c r="O4626" s="184">
        <f t="shared" si="1657"/>
        <v>0</v>
      </c>
      <c r="P4626" s="181"/>
      <c r="Q4626" s="199"/>
      <c r="R4626" s="197" t="str">
        <f t="shared" si="1620"/>
        <v/>
      </c>
      <c r="S4626" s="197" t="str">
        <f t="shared" si="1658"/>
        <v/>
      </c>
    </row>
    <row r="4627" spans="1:19" ht="25.5" hidden="1">
      <c r="A4627" s="200">
        <v>89550</v>
      </c>
      <c r="B4627" s="205" t="s">
        <v>230</v>
      </c>
      <c r="C4627" s="127" t="s">
        <v>5006</v>
      </c>
      <c r="D4627" s="121" t="s">
        <v>274</v>
      </c>
      <c r="E4627" s="122">
        <v>24.68</v>
      </c>
      <c r="F4627" s="123">
        <f t="shared" si="1652"/>
        <v>29.75</v>
      </c>
      <c r="G4627" s="206"/>
      <c r="H4627" s="183"/>
      <c r="I4627" s="182">
        <f t="shared" si="1653"/>
        <v>0</v>
      </c>
      <c r="J4627" s="182">
        <f t="shared" si="1654"/>
        <v>0</v>
      </c>
      <c r="K4627" s="179"/>
      <c r="L4627" s="183">
        <f t="shared" si="1655"/>
        <v>0</v>
      </c>
      <c r="M4627" s="183">
        <f t="shared" si="1655"/>
        <v>0</v>
      </c>
      <c r="N4627" s="184">
        <f t="shared" si="1656"/>
        <v>0</v>
      </c>
      <c r="O4627" s="184">
        <f t="shared" si="1657"/>
        <v>0</v>
      </c>
      <c r="P4627" s="181"/>
      <c r="Q4627" s="199"/>
      <c r="R4627" s="197" t="str">
        <f t="shared" si="1620"/>
        <v/>
      </c>
      <c r="S4627" s="197" t="str">
        <f t="shared" si="1658"/>
        <v/>
      </c>
    </row>
    <row r="4628" spans="1:19" ht="25.5" hidden="1">
      <c r="A4628" s="200">
        <v>89559</v>
      </c>
      <c r="B4628" s="205" t="s">
        <v>230</v>
      </c>
      <c r="C4628" s="127" t="s">
        <v>5007</v>
      </c>
      <c r="D4628" s="121" t="s">
        <v>274</v>
      </c>
      <c r="E4628" s="122">
        <v>40.72</v>
      </c>
      <c r="F4628" s="123">
        <f t="shared" si="1652"/>
        <v>49.09</v>
      </c>
      <c r="G4628" s="206"/>
      <c r="H4628" s="183"/>
      <c r="I4628" s="182">
        <f t="shared" si="1653"/>
        <v>0</v>
      </c>
      <c r="J4628" s="182">
        <f t="shared" si="1654"/>
        <v>0</v>
      </c>
      <c r="K4628" s="179"/>
      <c r="L4628" s="183">
        <f t="shared" si="1655"/>
        <v>0</v>
      </c>
      <c r="M4628" s="183">
        <f t="shared" si="1655"/>
        <v>0</v>
      </c>
      <c r="N4628" s="184">
        <f t="shared" si="1656"/>
        <v>0</v>
      </c>
      <c r="O4628" s="184">
        <f t="shared" si="1657"/>
        <v>0</v>
      </c>
      <c r="P4628" s="181"/>
      <c r="Q4628" s="199"/>
      <c r="R4628" s="197" t="str">
        <f t="shared" si="1620"/>
        <v/>
      </c>
      <c r="S4628" s="197" t="str">
        <f t="shared" si="1658"/>
        <v/>
      </c>
    </row>
    <row r="4629" spans="1:19" ht="25.5" hidden="1">
      <c r="A4629" s="200">
        <v>89571</v>
      </c>
      <c r="B4629" s="205" t="s">
        <v>230</v>
      </c>
      <c r="C4629" s="127" t="s">
        <v>5008</v>
      </c>
      <c r="D4629" s="121" t="s">
        <v>274</v>
      </c>
      <c r="E4629" s="122">
        <v>47.26</v>
      </c>
      <c r="F4629" s="123">
        <f t="shared" si="1652"/>
        <v>56.98</v>
      </c>
      <c r="G4629" s="206"/>
      <c r="H4629" s="183"/>
      <c r="I4629" s="182">
        <f t="shared" si="1653"/>
        <v>0</v>
      </c>
      <c r="J4629" s="182">
        <f t="shared" si="1654"/>
        <v>0</v>
      </c>
      <c r="K4629" s="179"/>
      <c r="L4629" s="183">
        <f t="shared" si="1655"/>
        <v>0</v>
      </c>
      <c r="M4629" s="183">
        <f t="shared" si="1655"/>
        <v>0</v>
      </c>
      <c r="N4629" s="184">
        <f t="shared" si="1656"/>
        <v>0</v>
      </c>
      <c r="O4629" s="184">
        <f t="shared" si="1657"/>
        <v>0</v>
      </c>
      <c r="P4629" s="181"/>
      <c r="Q4629" s="199"/>
      <c r="R4629" s="197" t="str">
        <f t="shared" si="1620"/>
        <v/>
      </c>
      <c r="S4629" s="197" t="str">
        <f t="shared" si="1658"/>
        <v/>
      </c>
    </row>
    <row r="4630" spans="1:19" ht="25.5" hidden="1">
      <c r="A4630" s="200">
        <v>89573</v>
      </c>
      <c r="B4630" s="205" t="s">
        <v>230</v>
      </c>
      <c r="C4630" s="127" t="s">
        <v>5009</v>
      </c>
      <c r="D4630" s="121" t="s">
        <v>274</v>
      </c>
      <c r="E4630" s="122">
        <v>43.15</v>
      </c>
      <c r="F4630" s="123">
        <f t="shared" si="1652"/>
        <v>52.02</v>
      </c>
      <c r="G4630" s="206"/>
      <c r="H4630" s="183"/>
      <c r="I4630" s="182">
        <f t="shared" si="1653"/>
        <v>0</v>
      </c>
      <c r="J4630" s="182">
        <f t="shared" si="1654"/>
        <v>0</v>
      </c>
      <c r="K4630" s="179"/>
      <c r="L4630" s="183">
        <f t="shared" si="1655"/>
        <v>0</v>
      </c>
      <c r="M4630" s="183">
        <f t="shared" si="1655"/>
        <v>0</v>
      </c>
      <c r="N4630" s="184">
        <f t="shared" si="1656"/>
        <v>0</v>
      </c>
      <c r="O4630" s="184">
        <f t="shared" si="1657"/>
        <v>0</v>
      </c>
      <c r="P4630" s="181"/>
      <c r="Q4630" s="199"/>
      <c r="R4630" s="197" t="str">
        <f t="shared" si="1620"/>
        <v/>
      </c>
      <c r="S4630" s="197" t="str">
        <f t="shared" si="1658"/>
        <v/>
      </c>
    </row>
    <row r="4631" spans="1:19" ht="25.5" hidden="1">
      <c r="A4631" s="200">
        <v>89557</v>
      </c>
      <c r="B4631" s="205" t="s">
        <v>230</v>
      </c>
      <c r="C4631" s="127" t="s">
        <v>5010</v>
      </c>
      <c r="D4631" s="121" t="s">
        <v>274</v>
      </c>
      <c r="E4631" s="122">
        <v>18.690000000000001</v>
      </c>
      <c r="F4631" s="123">
        <f t="shared" si="1652"/>
        <v>22.53</v>
      </c>
      <c r="G4631" s="206"/>
      <c r="H4631" s="183"/>
      <c r="I4631" s="182">
        <f t="shared" si="1653"/>
        <v>0</v>
      </c>
      <c r="J4631" s="182">
        <f t="shared" si="1654"/>
        <v>0</v>
      </c>
      <c r="K4631" s="179"/>
      <c r="L4631" s="183">
        <f t="shared" si="1655"/>
        <v>0</v>
      </c>
      <c r="M4631" s="183">
        <f t="shared" si="1655"/>
        <v>0</v>
      </c>
      <c r="N4631" s="184">
        <f t="shared" si="1656"/>
        <v>0</v>
      </c>
      <c r="O4631" s="184">
        <f t="shared" si="1657"/>
        <v>0</v>
      </c>
      <c r="P4631" s="181"/>
      <c r="Q4631" s="199"/>
      <c r="R4631" s="197" t="str">
        <f t="shared" si="1620"/>
        <v/>
      </c>
      <c r="S4631" s="197" t="str">
        <f t="shared" si="1658"/>
        <v/>
      </c>
    </row>
    <row r="4632" spans="1:19" ht="25.5" hidden="1">
      <c r="A4632" s="200">
        <v>89561</v>
      </c>
      <c r="B4632" s="205" t="s">
        <v>230</v>
      </c>
      <c r="C4632" s="127" t="s">
        <v>5011</v>
      </c>
      <c r="D4632" s="121" t="s">
        <v>274</v>
      </c>
      <c r="E4632" s="122">
        <v>9.27</v>
      </c>
      <c r="F4632" s="123">
        <f t="shared" si="1652"/>
        <v>11.18</v>
      </c>
      <c r="G4632" s="206"/>
      <c r="H4632" s="183"/>
      <c r="I4632" s="182">
        <f t="shared" si="1653"/>
        <v>0</v>
      </c>
      <c r="J4632" s="182">
        <f t="shared" si="1654"/>
        <v>0</v>
      </c>
      <c r="K4632" s="179"/>
      <c r="L4632" s="183">
        <f t="shared" si="1655"/>
        <v>0</v>
      </c>
      <c r="M4632" s="183">
        <f t="shared" si="1655"/>
        <v>0</v>
      </c>
      <c r="N4632" s="184">
        <f t="shared" si="1656"/>
        <v>0</v>
      </c>
      <c r="O4632" s="184">
        <f t="shared" si="1657"/>
        <v>0</v>
      </c>
      <c r="P4632" s="181"/>
      <c r="Q4632" s="199"/>
      <c r="R4632" s="197" t="str">
        <f t="shared" si="1620"/>
        <v/>
      </c>
      <c r="S4632" s="197" t="str">
        <f t="shared" si="1658"/>
        <v/>
      </c>
    </row>
    <row r="4633" spans="1:19" ht="25.5" hidden="1">
      <c r="A4633" s="200">
        <v>89563</v>
      </c>
      <c r="B4633" s="205" t="s">
        <v>230</v>
      </c>
      <c r="C4633" s="127" t="s">
        <v>5012</v>
      </c>
      <c r="D4633" s="121" t="s">
        <v>274</v>
      </c>
      <c r="E4633" s="122">
        <v>14.45</v>
      </c>
      <c r="F4633" s="123">
        <f t="shared" si="1652"/>
        <v>17.420000000000002</v>
      </c>
      <c r="G4633" s="206"/>
      <c r="H4633" s="183"/>
      <c r="I4633" s="182">
        <f t="shared" si="1653"/>
        <v>0</v>
      </c>
      <c r="J4633" s="182">
        <f t="shared" si="1654"/>
        <v>0</v>
      </c>
      <c r="K4633" s="179"/>
      <c r="L4633" s="183">
        <f t="shared" si="1655"/>
        <v>0</v>
      </c>
      <c r="M4633" s="183">
        <f t="shared" si="1655"/>
        <v>0</v>
      </c>
      <c r="N4633" s="184">
        <f t="shared" si="1656"/>
        <v>0</v>
      </c>
      <c r="O4633" s="184">
        <f t="shared" si="1657"/>
        <v>0</v>
      </c>
      <c r="P4633" s="181"/>
      <c r="Q4633" s="199"/>
      <c r="R4633" s="197" t="str">
        <f t="shared" si="1620"/>
        <v/>
      </c>
      <c r="S4633" s="197" t="str">
        <f t="shared" si="1658"/>
        <v/>
      </c>
    </row>
    <row r="4634" spans="1:19" ht="25.5" hidden="1">
      <c r="A4634" s="200">
        <v>89565</v>
      </c>
      <c r="B4634" s="205" t="s">
        <v>230</v>
      </c>
      <c r="C4634" s="127" t="s">
        <v>5013</v>
      </c>
      <c r="D4634" s="121" t="s">
        <v>274</v>
      </c>
      <c r="E4634" s="122">
        <v>34.65</v>
      </c>
      <c r="F4634" s="123">
        <f t="shared" si="1652"/>
        <v>41.77</v>
      </c>
      <c r="G4634" s="206"/>
      <c r="H4634" s="183"/>
      <c r="I4634" s="182">
        <f t="shared" si="1653"/>
        <v>0</v>
      </c>
      <c r="J4634" s="182">
        <f t="shared" si="1654"/>
        <v>0</v>
      </c>
      <c r="K4634" s="179"/>
      <c r="L4634" s="183">
        <f t="shared" si="1655"/>
        <v>0</v>
      </c>
      <c r="M4634" s="183">
        <f t="shared" si="1655"/>
        <v>0</v>
      </c>
      <c r="N4634" s="184">
        <f t="shared" si="1656"/>
        <v>0</v>
      </c>
      <c r="O4634" s="184">
        <f t="shared" si="1657"/>
        <v>0</v>
      </c>
      <c r="P4634" s="181"/>
      <c r="Q4634" s="199"/>
      <c r="R4634" s="197" t="str">
        <f t="shared" si="1620"/>
        <v/>
      </c>
      <c r="S4634" s="197" t="str">
        <f t="shared" si="1658"/>
        <v/>
      </c>
    </row>
    <row r="4635" spans="1:19" ht="25.5" hidden="1">
      <c r="A4635" s="200">
        <v>89566</v>
      </c>
      <c r="B4635" s="205" t="s">
        <v>230</v>
      </c>
      <c r="C4635" s="127" t="s">
        <v>5014</v>
      </c>
      <c r="D4635" s="121" t="s">
        <v>274</v>
      </c>
      <c r="E4635" s="122">
        <v>30.06</v>
      </c>
      <c r="F4635" s="123">
        <f t="shared" si="1652"/>
        <v>36.24</v>
      </c>
      <c r="G4635" s="206"/>
      <c r="H4635" s="183"/>
      <c r="I4635" s="182">
        <f t="shared" si="1653"/>
        <v>0</v>
      </c>
      <c r="J4635" s="182">
        <f t="shared" si="1654"/>
        <v>0</v>
      </c>
      <c r="K4635" s="179"/>
      <c r="L4635" s="183">
        <f t="shared" si="1655"/>
        <v>0</v>
      </c>
      <c r="M4635" s="183">
        <f t="shared" si="1655"/>
        <v>0</v>
      </c>
      <c r="N4635" s="184">
        <f t="shared" si="1656"/>
        <v>0</v>
      </c>
      <c r="O4635" s="184">
        <f t="shared" si="1657"/>
        <v>0</v>
      </c>
      <c r="P4635" s="181"/>
      <c r="Q4635" s="199"/>
      <c r="R4635" s="197" t="str">
        <f t="shared" si="1620"/>
        <v/>
      </c>
      <c r="S4635" s="197" t="str">
        <f t="shared" si="1658"/>
        <v/>
      </c>
    </row>
    <row r="4636" spans="1:19" ht="25.5" hidden="1">
      <c r="A4636" s="200">
        <v>89567</v>
      </c>
      <c r="B4636" s="205" t="s">
        <v>230</v>
      </c>
      <c r="C4636" s="127" t="s">
        <v>5015</v>
      </c>
      <c r="D4636" s="121" t="s">
        <v>274</v>
      </c>
      <c r="E4636" s="122">
        <v>51.28</v>
      </c>
      <c r="F4636" s="123">
        <f t="shared" si="1652"/>
        <v>61.82</v>
      </c>
      <c r="G4636" s="206"/>
      <c r="H4636" s="183"/>
      <c r="I4636" s="182">
        <f t="shared" si="1653"/>
        <v>0</v>
      </c>
      <c r="J4636" s="182">
        <f t="shared" si="1654"/>
        <v>0</v>
      </c>
      <c r="K4636" s="179"/>
      <c r="L4636" s="183">
        <f t="shared" si="1655"/>
        <v>0</v>
      </c>
      <c r="M4636" s="183">
        <f t="shared" si="1655"/>
        <v>0</v>
      </c>
      <c r="N4636" s="184">
        <f t="shared" si="1656"/>
        <v>0</v>
      </c>
      <c r="O4636" s="184">
        <f t="shared" si="1657"/>
        <v>0</v>
      </c>
      <c r="P4636" s="181"/>
      <c r="Q4636" s="199"/>
      <c r="R4636" s="197" t="str">
        <f t="shared" si="1620"/>
        <v/>
      </c>
      <c r="S4636" s="197" t="str">
        <f t="shared" si="1658"/>
        <v/>
      </c>
    </row>
    <row r="4637" spans="1:19" ht="25.5" hidden="1">
      <c r="A4637" s="200">
        <v>89569</v>
      </c>
      <c r="B4637" s="205" t="s">
        <v>230</v>
      </c>
      <c r="C4637" s="127" t="s">
        <v>5016</v>
      </c>
      <c r="D4637" s="121" t="s">
        <v>274</v>
      </c>
      <c r="E4637" s="122">
        <v>48.6</v>
      </c>
      <c r="F4637" s="123">
        <f t="shared" si="1652"/>
        <v>58.59</v>
      </c>
      <c r="G4637" s="206"/>
      <c r="H4637" s="183"/>
      <c r="I4637" s="182">
        <f t="shared" si="1653"/>
        <v>0</v>
      </c>
      <c r="J4637" s="182">
        <f t="shared" si="1654"/>
        <v>0</v>
      </c>
      <c r="K4637" s="179"/>
      <c r="L4637" s="183">
        <f t="shared" si="1655"/>
        <v>0</v>
      </c>
      <c r="M4637" s="183">
        <f t="shared" si="1655"/>
        <v>0</v>
      </c>
      <c r="N4637" s="184">
        <f t="shared" si="1656"/>
        <v>0</v>
      </c>
      <c r="O4637" s="184">
        <f t="shared" si="1657"/>
        <v>0</v>
      </c>
      <c r="P4637" s="181"/>
      <c r="Q4637" s="199"/>
      <c r="R4637" s="197" t="str">
        <f t="shared" si="1620"/>
        <v/>
      </c>
      <c r="S4637" s="197" t="str">
        <f t="shared" si="1658"/>
        <v/>
      </c>
    </row>
    <row r="4638" spans="1:19" ht="25.5" hidden="1">
      <c r="A4638" s="200">
        <v>89574</v>
      </c>
      <c r="B4638" s="205" t="s">
        <v>230</v>
      </c>
      <c r="C4638" s="127" t="s">
        <v>5017</v>
      </c>
      <c r="D4638" s="121" t="s">
        <v>274</v>
      </c>
      <c r="E4638" s="122">
        <v>83.57</v>
      </c>
      <c r="F4638" s="123">
        <f t="shared" si="1652"/>
        <v>100.75</v>
      </c>
      <c r="G4638" s="206"/>
      <c r="H4638" s="183"/>
      <c r="I4638" s="182">
        <f t="shared" si="1653"/>
        <v>0</v>
      </c>
      <c r="J4638" s="182">
        <f t="shared" si="1654"/>
        <v>0</v>
      </c>
      <c r="K4638" s="179"/>
      <c r="L4638" s="183">
        <f t="shared" si="1655"/>
        <v>0</v>
      </c>
      <c r="M4638" s="183">
        <f t="shared" si="1655"/>
        <v>0</v>
      </c>
      <c r="N4638" s="184">
        <f t="shared" si="1656"/>
        <v>0</v>
      </c>
      <c r="O4638" s="184">
        <f t="shared" si="1657"/>
        <v>0</v>
      </c>
      <c r="P4638" s="181"/>
      <c r="Q4638" s="199"/>
      <c r="R4638" s="197" t="str">
        <f t="shared" si="1620"/>
        <v/>
      </c>
      <c r="S4638" s="197" t="str">
        <f t="shared" si="1658"/>
        <v/>
      </c>
    </row>
    <row r="4639" spans="1:19" hidden="1">
      <c r="A4639" s="200" t="s">
        <v>5018</v>
      </c>
      <c r="B4639" s="205"/>
      <c r="C4639" s="127" t="s">
        <v>5019</v>
      </c>
      <c r="D4639" s="121"/>
      <c r="E4639" s="122"/>
      <c r="F4639" s="123"/>
      <c r="G4639" s="253"/>
      <c r="H4639" s="253"/>
      <c r="I4639" s="254"/>
      <c r="J4639" s="255"/>
      <c r="K4639" s="179"/>
      <c r="L4639" s="253"/>
      <c r="M4639" s="253"/>
      <c r="N4639" s="254"/>
      <c r="O4639" s="255"/>
      <c r="P4639" s="181"/>
      <c r="Q4639" s="198" t="str">
        <f>IF(OR(SUM(J4640:J4666)&gt;0,SUM(O4640:O4666)&gt;0),"xx","")</f>
        <v/>
      </c>
      <c r="R4639" s="197" t="str">
        <f>IF(Q4639="X","x",IF(Q4639="xx","x",IF(O4639&gt;0,"x","")))</f>
        <v/>
      </c>
      <c r="S4639" s="197" t="str">
        <f t="shared" si="1658"/>
        <v/>
      </c>
    </row>
    <row r="4640" spans="1:19" ht="25.5" hidden="1">
      <c r="A4640" s="200">
        <v>89582</v>
      </c>
      <c r="B4640" s="205" t="s">
        <v>230</v>
      </c>
      <c r="C4640" s="127" t="s">
        <v>5020</v>
      </c>
      <c r="D4640" s="121" t="s">
        <v>274</v>
      </c>
      <c r="E4640" s="122">
        <v>15.62</v>
      </c>
      <c r="F4640" s="123">
        <f t="shared" ref="F4640:F4666" si="1659">IF(E4640=0,0,ROUND(E4640*(1+E$10)*(1-E$11),2))</f>
        <v>18.829999999999998</v>
      </c>
      <c r="G4640" s="206"/>
      <c r="H4640" s="183"/>
      <c r="I4640" s="182">
        <f t="shared" ref="I4640:I4666" si="1660">IF(ISBLANK(E4640),0,ROUND(F4640*G4640,2))</f>
        <v>0</v>
      </c>
      <c r="J4640" s="182">
        <f t="shared" ref="J4640:J4666" si="1661">IF(ISBLANK(G4640),0,ROUND(G4640*H4640,2))</f>
        <v>0</v>
      </c>
      <c r="K4640" s="179"/>
      <c r="L4640" s="183">
        <f t="shared" ref="L4640:M4666" si="1662">G4640</f>
        <v>0</v>
      </c>
      <c r="M4640" s="183">
        <f t="shared" si="1662"/>
        <v>0</v>
      </c>
      <c r="N4640" s="184">
        <f t="shared" ref="N4640:N4666" si="1663">IF(ISBLANK(E4640),0,ROUND(F4640*L4640,2))</f>
        <v>0</v>
      </c>
      <c r="O4640" s="184">
        <f t="shared" ref="O4640:O4666" si="1664">IF(ISBLANK(L4640),0,ROUND(L4640*M4640,2))</f>
        <v>0</v>
      </c>
      <c r="P4640" s="181"/>
      <c r="Q4640" s="199"/>
      <c r="R4640" s="197" t="str">
        <f>IF(Q4640="X","x",IF(Q4640="xx","x",IF(O4640&gt;0,"x","")))</f>
        <v/>
      </c>
      <c r="S4640" s="197" t="str">
        <f t="shared" si="1658"/>
        <v/>
      </c>
    </row>
    <row r="4641" spans="1:19" ht="25.5" hidden="1">
      <c r="A4641" s="200">
        <v>89585</v>
      </c>
      <c r="B4641" s="205" t="s">
        <v>230</v>
      </c>
      <c r="C4641" s="127" t="s">
        <v>5021</v>
      </c>
      <c r="D4641" s="121" t="s">
        <v>274</v>
      </c>
      <c r="E4641" s="122">
        <v>21.91</v>
      </c>
      <c r="F4641" s="123">
        <f t="shared" si="1659"/>
        <v>26.41</v>
      </c>
      <c r="G4641" s="206"/>
      <c r="H4641" s="183"/>
      <c r="I4641" s="182">
        <f t="shared" si="1660"/>
        <v>0</v>
      </c>
      <c r="J4641" s="182">
        <f t="shared" si="1661"/>
        <v>0</v>
      </c>
      <c r="K4641" s="179"/>
      <c r="L4641" s="183">
        <f t="shared" si="1662"/>
        <v>0</v>
      </c>
      <c r="M4641" s="183">
        <f t="shared" si="1662"/>
        <v>0</v>
      </c>
      <c r="N4641" s="184">
        <f t="shared" si="1663"/>
        <v>0</v>
      </c>
      <c r="O4641" s="184">
        <f t="shared" si="1664"/>
        <v>0</v>
      </c>
      <c r="P4641" s="181"/>
      <c r="Q4641" s="199"/>
      <c r="R4641" s="197" t="str">
        <f t="shared" ref="R4641:R4666" si="1665">IF(Q4641="X","x",IF(Q4641="xx","x",IF(O4641&gt;0,"x","")))</f>
        <v/>
      </c>
      <c r="S4641" s="197" t="str">
        <f t="shared" ref="S4641:S4704" si="1666">IF(Q4641="X","x",IF(Q4641="xx","x",IF(OR(J4641&gt;0,O4641&gt;0),"x","")))</f>
        <v/>
      </c>
    </row>
    <row r="4642" spans="1:19" ht="25.5" hidden="1">
      <c r="A4642" s="200">
        <v>89591</v>
      </c>
      <c r="B4642" s="205" t="s">
        <v>230</v>
      </c>
      <c r="C4642" s="127" t="s">
        <v>5022</v>
      </c>
      <c r="D4642" s="121" t="s">
        <v>274</v>
      </c>
      <c r="E4642" s="122">
        <v>68.95</v>
      </c>
      <c r="F4642" s="123">
        <f t="shared" si="1659"/>
        <v>83.13</v>
      </c>
      <c r="G4642" s="206"/>
      <c r="H4642" s="183"/>
      <c r="I4642" s="182">
        <f t="shared" si="1660"/>
        <v>0</v>
      </c>
      <c r="J4642" s="182">
        <f t="shared" si="1661"/>
        <v>0</v>
      </c>
      <c r="K4642" s="179"/>
      <c r="L4642" s="183">
        <f t="shared" si="1662"/>
        <v>0</v>
      </c>
      <c r="M4642" s="183">
        <f t="shared" si="1662"/>
        <v>0</v>
      </c>
      <c r="N4642" s="184">
        <f t="shared" si="1663"/>
        <v>0</v>
      </c>
      <c r="O4642" s="184">
        <f t="shared" si="1664"/>
        <v>0</v>
      </c>
      <c r="P4642" s="181"/>
      <c r="Q4642" s="199"/>
      <c r="R4642" s="197" t="str">
        <f t="shared" si="1665"/>
        <v/>
      </c>
      <c r="S4642" s="197" t="str">
        <f t="shared" si="1666"/>
        <v/>
      </c>
    </row>
    <row r="4643" spans="1:19" ht="25.5" hidden="1">
      <c r="A4643" s="200">
        <v>89581</v>
      </c>
      <c r="B4643" s="205" t="s">
        <v>230</v>
      </c>
      <c r="C4643" s="127" t="s">
        <v>5023</v>
      </c>
      <c r="D4643" s="121" t="s">
        <v>274</v>
      </c>
      <c r="E4643" s="122">
        <v>17.75</v>
      </c>
      <c r="F4643" s="123">
        <f t="shared" si="1659"/>
        <v>21.4</v>
      </c>
      <c r="G4643" s="206"/>
      <c r="H4643" s="183"/>
      <c r="I4643" s="182">
        <f t="shared" si="1660"/>
        <v>0</v>
      </c>
      <c r="J4643" s="182">
        <f t="shared" si="1661"/>
        <v>0</v>
      </c>
      <c r="K4643" s="179"/>
      <c r="L4643" s="183">
        <f t="shared" si="1662"/>
        <v>0</v>
      </c>
      <c r="M4643" s="183">
        <f t="shared" si="1662"/>
        <v>0</v>
      </c>
      <c r="N4643" s="184">
        <f t="shared" si="1663"/>
        <v>0</v>
      </c>
      <c r="O4643" s="184">
        <f t="shared" si="1664"/>
        <v>0</v>
      </c>
      <c r="P4643" s="181"/>
      <c r="Q4643" s="199"/>
      <c r="R4643" s="197" t="str">
        <f t="shared" si="1665"/>
        <v/>
      </c>
      <c r="S4643" s="197" t="str">
        <f t="shared" si="1666"/>
        <v/>
      </c>
    </row>
    <row r="4644" spans="1:19" ht="25.5" hidden="1">
      <c r="A4644" s="200">
        <v>89584</v>
      </c>
      <c r="B4644" s="205" t="s">
        <v>230</v>
      </c>
      <c r="C4644" s="127" t="s">
        <v>5024</v>
      </c>
      <c r="D4644" s="121" t="s">
        <v>274</v>
      </c>
      <c r="E4644" s="122">
        <v>27.08</v>
      </c>
      <c r="F4644" s="123">
        <f t="shared" si="1659"/>
        <v>32.65</v>
      </c>
      <c r="G4644" s="206"/>
      <c r="H4644" s="183"/>
      <c r="I4644" s="182">
        <f t="shared" si="1660"/>
        <v>0</v>
      </c>
      <c r="J4644" s="182">
        <f t="shared" si="1661"/>
        <v>0</v>
      </c>
      <c r="K4644" s="179"/>
      <c r="L4644" s="183">
        <f t="shared" si="1662"/>
        <v>0</v>
      </c>
      <c r="M4644" s="183">
        <f t="shared" si="1662"/>
        <v>0</v>
      </c>
      <c r="N4644" s="184">
        <f t="shared" si="1663"/>
        <v>0</v>
      </c>
      <c r="O4644" s="184">
        <f t="shared" si="1664"/>
        <v>0</v>
      </c>
      <c r="P4644" s="181"/>
      <c r="Q4644" s="199"/>
      <c r="R4644" s="197" t="str">
        <f t="shared" si="1665"/>
        <v/>
      </c>
      <c r="S4644" s="197" t="str">
        <f t="shared" si="1666"/>
        <v/>
      </c>
    </row>
    <row r="4645" spans="1:19" ht="25.5" hidden="1">
      <c r="A4645" s="200">
        <v>89590</v>
      </c>
      <c r="B4645" s="205" t="s">
        <v>230</v>
      </c>
      <c r="C4645" s="127" t="s">
        <v>5025</v>
      </c>
      <c r="D4645" s="121" t="s">
        <v>274</v>
      </c>
      <c r="E4645" s="122">
        <v>83.82</v>
      </c>
      <c r="F4645" s="123">
        <f t="shared" si="1659"/>
        <v>101.05</v>
      </c>
      <c r="G4645" s="206"/>
      <c r="H4645" s="183"/>
      <c r="I4645" s="182">
        <f t="shared" si="1660"/>
        <v>0</v>
      </c>
      <c r="J4645" s="182">
        <f t="shared" si="1661"/>
        <v>0</v>
      </c>
      <c r="K4645" s="179"/>
      <c r="L4645" s="183">
        <f t="shared" si="1662"/>
        <v>0</v>
      </c>
      <c r="M4645" s="183">
        <f t="shared" si="1662"/>
        <v>0</v>
      </c>
      <c r="N4645" s="184">
        <f t="shared" si="1663"/>
        <v>0</v>
      </c>
      <c r="O4645" s="184">
        <f t="shared" si="1664"/>
        <v>0</v>
      </c>
      <c r="P4645" s="181"/>
      <c r="Q4645" s="199"/>
      <c r="R4645" s="197" t="str">
        <f t="shared" si="1665"/>
        <v/>
      </c>
      <c r="S4645" s="197" t="str">
        <f t="shared" si="1666"/>
        <v/>
      </c>
    </row>
    <row r="4646" spans="1:19" ht="25.5" hidden="1">
      <c r="A4646" s="200">
        <v>89599</v>
      </c>
      <c r="B4646" s="205" t="s">
        <v>230</v>
      </c>
      <c r="C4646" s="127" t="s">
        <v>5026</v>
      </c>
      <c r="D4646" s="121" t="s">
        <v>274</v>
      </c>
      <c r="E4646" s="122">
        <v>11.89</v>
      </c>
      <c r="F4646" s="123">
        <f t="shared" si="1659"/>
        <v>14.33</v>
      </c>
      <c r="G4646" s="206"/>
      <c r="H4646" s="183"/>
      <c r="I4646" s="182">
        <f t="shared" si="1660"/>
        <v>0</v>
      </c>
      <c r="J4646" s="182">
        <f t="shared" si="1661"/>
        <v>0</v>
      </c>
      <c r="K4646" s="179"/>
      <c r="L4646" s="183">
        <f t="shared" si="1662"/>
        <v>0</v>
      </c>
      <c r="M4646" s="183">
        <f t="shared" si="1662"/>
        <v>0</v>
      </c>
      <c r="N4646" s="184">
        <f t="shared" si="1663"/>
        <v>0</v>
      </c>
      <c r="O4646" s="184">
        <f t="shared" si="1664"/>
        <v>0</v>
      </c>
      <c r="P4646" s="181"/>
      <c r="Q4646" s="199"/>
      <c r="R4646" s="197" t="str">
        <f t="shared" si="1665"/>
        <v/>
      </c>
      <c r="S4646" s="197" t="str">
        <f t="shared" si="1666"/>
        <v/>
      </c>
    </row>
    <row r="4647" spans="1:19" ht="25.5" hidden="1">
      <c r="A4647" s="200">
        <v>89600</v>
      </c>
      <c r="B4647" s="205" t="s">
        <v>230</v>
      </c>
      <c r="C4647" s="127" t="s">
        <v>5027</v>
      </c>
      <c r="D4647" s="121" t="s">
        <v>274</v>
      </c>
      <c r="E4647" s="122">
        <v>12.95</v>
      </c>
      <c r="F4647" s="123">
        <f t="shared" si="1659"/>
        <v>15.61</v>
      </c>
      <c r="G4647" s="206"/>
      <c r="H4647" s="183"/>
      <c r="I4647" s="182">
        <f t="shared" si="1660"/>
        <v>0</v>
      </c>
      <c r="J4647" s="182">
        <f t="shared" si="1661"/>
        <v>0</v>
      </c>
      <c r="K4647" s="179"/>
      <c r="L4647" s="183">
        <f t="shared" si="1662"/>
        <v>0</v>
      </c>
      <c r="M4647" s="183">
        <f t="shared" si="1662"/>
        <v>0</v>
      </c>
      <c r="N4647" s="184">
        <f t="shared" si="1663"/>
        <v>0</v>
      </c>
      <c r="O4647" s="184">
        <f t="shared" si="1664"/>
        <v>0</v>
      </c>
      <c r="P4647" s="181"/>
      <c r="Q4647" s="199"/>
      <c r="R4647" s="197" t="str">
        <f t="shared" si="1665"/>
        <v/>
      </c>
      <c r="S4647" s="197" t="str">
        <f t="shared" si="1666"/>
        <v/>
      </c>
    </row>
    <row r="4648" spans="1:19" ht="25.5" hidden="1">
      <c r="A4648" s="200">
        <v>89669</v>
      </c>
      <c r="B4648" s="205" t="s">
        <v>230</v>
      </c>
      <c r="C4648" s="127" t="s">
        <v>5028</v>
      </c>
      <c r="D4648" s="121" t="s">
        <v>274</v>
      </c>
      <c r="E4648" s="122">
        <v>15.24</v>
      </c>
      <c r="F4648" s="123">
        <f t="shared" si="1659"/>
        <v>18.37</v>
      </c>
      <c r="G4648" s="206"/>
      <c r="H4648" s="183"/>
      <c r="I4648" s="182">
        <f t="shared" si="1660"/>
        <v>0</v>
      </c>
      <c r="J4648" s="182">
        <f t="shared" si="1661"/>
        <v>0</v>
      </c>
      <c r="K4648" s="179"/>
      <c r="L4648" s="183">
        <f t="shared" si="1662"/>
        <v>0</v>
      </c>
      <c r="M4648" s="183">
        <f t="shared" si="1662"/>
        <v>0</v>
      </c>
      <c r="N4648" s="184">
        <f t="shared" si="1663"/>
        <v>0</v>
      </c>
      <c r="O4648" s="184">
        <f t="shared" si="1664"/>
        <v>0</v>
      </c>
      <c r="P4648" s="181"/>
      <c r="Q4648" s="199"/>
      <c r="R4648" s="197" t="str">
        <f t="shared" si="1665"/>
        <v/>
      </c>
      <c r="S4648" s="197" t="str">
        <f t="shared" si="1666"/>
        <v/>
      </c>
    </row>
    <row r="4649" spans="1:19" ht="25.5" hidden="1">
      <c r="A4649" s="200">
        <v>89671</v>
      </c>
      <c r="B4649" s="205" t="s">
        <v>230</v>
      </c>
      <c r="C4649" s="127" t="s">
        <v>5029</v>
      </c>
      <c r="D4649" s="121" t="s">
        <v>274</v>
      </c>
      <c r="E4649" s="122">
        <v>22.48</v>
      </c>
      <c r="F4649" s="123">
        <f t="shared" si="1659"/>
        <v>27.1</v>
      </c>
      <c r="G4649" s="206"/>
      <c r="H4649" s="183"/>
      <c r="I4649" s="182">
        <f t="shared" si="1660"/>
        <v>0</v>
      </c>
      <c r="J4649" s="182">
        <f t="shared" si="1661"/>
        <v>0</v>
      </c>
      <c r="K4649" s="179"/>
      <c r="L4649" s="183">
        <f t="shared" si="1662"/>
        <v>0</v>
      </c>
      <c r="M4649" s="183">
        <f t="shared" si="1662"/>
        <v>0</v>
      </c>
      <c r="N4649" s="184">
        <f t="shared" si="1663"/>
        <v>0</v>
      </c>
      <c r="O4649" s="184">
        <f t="shared" si="1664"/>
        <v>0</v>
      </c>
      <c r="P4649" s="181"/>
      <c r="Q4649" s="199"/>
      <c r="R4649" s="197" t="str">
        <f t="shared" si="1665"/>
        <v/>
      </c>
      <c r="S4649" s="197" t="str">
        <f t="shared" si="1666"/>
        <v/>
      </c>
    </row>
    <row r="4650" spans="1:19" ht="25.5" hidden="1">
      <c r="A4650" s="200">
        <v>89677</v>
      </c>
      <c r="B4650" s="205" t="s">
        <v>230</v>
      </c>
      <c r="C4650" s="127" t="s">
        <v>5030</v>
      </c>
      <c r="D4650" s="121" t="s">
        <v>274</v>
      </c>
      <c r="E4650" s="122">
        <v>42.74</v>
      </c>
      <c r="F4650" s="123">
        <f t="shared" si="1659"/>
        <v>51.53</v>
      </c>
      <c r="G4650" s="206"/>
      <c r="H4650" s="183"/>
      <c r="I4650" s="182">
        <f t="shared" si="1660"/>
        <v>0</v>
      </c>
      <c r="J4650" s="182">
        <f t="shared" si="1661"/>
        <v>0</v>
      </c>
      <c r="K4650" s="179"/>
      <c r="L4650" s="183">
        <f t="shared" si="1662"/>
        <v>0</v>
      </c>
      <c r="M4650" s="183">
        <f t="shared" si="1662"/>
        <v>0</v>
      </c>
      <c r="N4650" s="184">
        <f t="shared" si="1663"/>
        <v>0</v>
      </c>
      <c r="O4650" s="184">
        <f t="shared" si="1664"/>
        <v>0</v>
      </c>
      <c r="P4650" s="181"/>
      <c r="Q4650" s="199"/>
      <c r="R4650" s="197" t="str">
        <f t="shared" si="1665"/>
        <v/>
      </c>
      <c r="S4650" s="197" t="str">
        <f t="shared" si="1666"/>
        <v/>
      </c>
    </row>
    <row r="4651" spans="1:19" ht="25.5" hidden="1">
      <c r="A4651" s="200">
        <v>89679</v>
      </c>
      <c r="B4651" s="205" t="s">
        <v>230</v>
      </c>
      <c r="C4651" s="127" t="s">
        <v>5031</v>
      </c>
      <c r="D4651" s="121" t="s">
        <v>274</v>
      </c>
      <c r="E4651" s="122">
        <v>68.59</v>
      </c>
      <c r="F4651" s="123">
        <f t="shared" si="1659"/>
        <v>82.69</v>
      </c>
      <c r="G4651" s="206"/>
      <c r="H4651" s="183"/>
      <c r="I4651" s="182">
        <f t="shared" si="1660"/>
        <v>0</v>
      </c>
      <c r="J4651" s="182">
        <f t="shared" si="1661"/>
        <v>0</v>
      </c>
      <c r="K4651" s="179"/>
      <c r="L4651" s="183">
        <f t="shared" si="1662"/>
        <v>0</v>
      </c>
      <c r="M4651" s="183">
        <f t="shared" si="1662"/>
        <v>0</v>
      </c>
      <c r="N4651" s="184">
        <f t="shared" si="1663"/>
        <v>0</v>
      </c>
      <c r="O4651" s="184">
        <f t="shared" si="1664"/>
        <v>0</v>
      </c>
      <c r="P4651" s="181"/>
      <c r="Q4651" s="199"/>
      <c r="R4651" s="197" t="str">
        <f t="shared" si="1665"/>
        <v/>
      </c>
      <c r="S4651" s="197" t="str">
        <f t="shared" si="1666"/>
        <v/>
      </c>
    </row>
    <row r="4652" spans="1:19" ht="25.5" hidden="1">
      <c r="A4652" s="200">
        <v>89685</v>
      </c>
      <c r="B4652" s="205" t="s">
        <v>230</v>
      </c>
      <c r="C4652" s="127" t="s">
        <v>5032</v>
      </c>
      <c r="D4652" s="121" t="s">
        <v>274</v>
      </c>
      <c r="E4652" s="122">
        <v>32.51</v>
      </c>
      <c r="F4652" s="123">
        <f t="shared" si="1659"/>
        <v>39.19</v>
      </c>
      <c r="G4652" s="206"/>
      <c r="H4652" s="183"/>
      <c r="I4652" s="182">
        <f t="shared" si="1660"/>
        <v>0</v>
      </c>
      <c r="J4652" s="182">
        <f t="shared" si="1661"/>
        <v>0</v>
      </c>
      <c r="K4652" s="179"/>
      <c r="L4652" s="183">
        <f t="shared" si="1662"/>
        <v>0</v>
      </c>
      <c r="M4652" s="183">
        <f t="shared" si="1662"/>
        <v>0</v>
      </c>
      <c r="N4652" s="184">
        <f t="shared" si="1663"/>
        <v>0</v>
      </c>
      <c r="O4652" s="184">
        <f t="shared" si="1664"/>
        <v>0</v>
      </c>
      <c r="P4652" s="181"/>
      <c r="Q4652" s="199"/>
      <c r="R4652" s="197" t="str">
        <f t="shared" si="1665"/>
        <v/>
      </c>
      <c r="S4652" s="197" t="str">
        <f t="shared" si="1666"/>
        <v/>
      </c>
    </row>
    <row r="4653" spans="1:19" ht="25.5" hidden="1">
      <c r="A4653" s="200">
        <v>89690</v>
      </c>
      <c r="B4653" s="205" t="s">
        <v>230</v>
      </c>
      <c r="C4653" s="127" t="s">
        <v>5033</v>
      </c>
      <c r="D4653" s="121" t="s">
        <v>274</v>
      </c>
      <c r="E4653" s="122">
        <v>49.14</v>
      </c>
      <c r="F4653" s="123">
        <f t="shared" si="1659"/>
        <v>59.24</v>
      </c>
      <c r="G4653" s="206"/>
      <c r="H4653" s="183"/>
      <c r="I4653" s="182">
        <f t="shared" si="1660"/>
        <v>0</v>
      </c>
      <c r="J4653" s="182">
        <f t="shared" si="1661"/>
        <v>0</v>
      </c>
      <c r="K4653" s="179"/>
      <c r="L4653" s="183">
        <f t="shared" si="1662"/>
        <v>0</v>
      </c>
      <c r="M4653" s="183">
        <f t="shared" si="1662"/>
        <v>0</v>
      </c>
      <c r="N4653" s="184">
        <f t="shared" si="1663"/>
        <v>0</v>
      </c>
      <c r="O4653" s="184">
        <f t="shared" si="1664"/>
        <v>0</v>
      </c>
      <c r="P4653" s="181"/>
      <c r="Q4653" s="199"/>
      <c r="R4653" s="197" t="str">
        <f t="shared" si="1665"/>
        <v/>
      </c>
      <c r="S4653" s="197" t="str">
        <f t="shared" si="1666"/>
        <v/>
      </c>
    </row>
    <row r="4654" spans="1:19" ht="25.5" hidden="1">
      <c r="A4654" s="200">
        <v>89692</v>
      </c>
      <c r="B4654" s="205" t="s">
        <v>230</v>
      </c>
      <c r="C4654" s="127" t="s">
        <v>5034</v>
      </c>
      <c r="D4654" s="121" t="s">
        <v>274</v>
      </c>
      <c r="E4654" s="122">
        <v>46.46</v>
      </c>
      <c r="F4654" s="123">
        <f t="shared" si="1659"/>
        <v>56.01</v>
      </c>
      <c r="G4654" s="206"/>
      <c r="H4654" s="183"/>
      <c r="I4654" s="182">
        <f t="shared" si="1660"/>
        <v>0</v>
      </c>
      <c r="J4654" s="182">
        <f t="shared" si="1661"/>
        <v>0</v>
      </c>
      <c r="K4654" s="179"/>
      <c r="L4654" s="183">
        <f t="shared" si="1662"/>
        <v>0</v>
      </c>
      <c r="M4654" s="183">
        <f t="shared" si="1662"/>
        <v>0</v>
      </c>
      <c r="N4654" s="184">
        <f t="shared" si="1663"/>
        <v>0</v>
      </c>
      <c r="O4654" s="184">
        <f t="shared" si="1664"/>
        <v>0</v>
      </c>
      <c r="P4654" s="181"/>
      <c r="Q4654" s="199"/>
      <c r="R4654" s="197" t="str">
        <f t="shared" si="1665"/>
        <v/>
      </c>
      <c r="S4654" s="197" t="str">
        <f t="shared" si="1666"/>
        <v/>
      </c>
    </row>
    <row r="4655" spans="1:19" ht="25.5" hidden="1">
      <c r="A4655" s="200">
        <v>89698</v>
      </c>
      <c r="B4655" s="205" t="s">
        <v>230</v>
      </c>
      <c r="C4655" s="127" t="s">
        <v>5035</v>
      </c>
      <c r="D4655" s="121" t="s">
        <v>274</v>
      </c>
      <c r="E4655" s="122">
        <v>143.11000000000001</v>
      </c>
      <c r="F4655" s="123">
        <f t="shared" si="1659"/>
        <v>172.53</v>
      </c>
      <c r="G4655" s="206"/>
      <c r="H4655" s="183"/>
      <c r="I4655" s="182">
        <f t="shared" si="1660"/>
        <v>0</v>
      </c>
      <c r="J4655" s="182">
        <f t="shared" si="1661"/>
        <v>0</v>
      </c>
      <c r="K4655" s="179"/>
      <c r="L4655" s="183">
        <f t="shared" si="1662"/>
        <v>0</v>
      </c>
      <c r="M4655" s="183">
        <f t="shared" si="1662"/>
        <v>0</v>
      </c>
      <c r="N4655" s="184">
        <f t="shared" si="1663"/>
        <v>0</v>
      </c>
      <c r="O4655" s="184">
        <f t="shared" si="1664"/>
        <v>0</v>
      </c>
      <c r="P4655" s="181"/>
      <c r="Q4655" s="199"/>
      <c r="R4655" s="197" t="str">
        <f t="shared" si="1665"/>
        <v/>
      </c>
      <c r="S4655" s="197" t="str">
        <f t="shared" si="1666"/>
        <v/>
      </c>
    </row>
    <row r="4656" spans="1:19" ht="25.5" hidden="1">
      <c r="A4656" s="200">
        <v>89699</v>
      </c>
      <c r="B4656" s="205" t="s">
        <v>230</v>
      </c>
      <c r="C4656" s="127" t="s">
        <v>5036</v>
      </c>
      <c r="D4656" s="121" t="s">
        <v>274</v>
      </c>
      <c r="E4656" s="122">
        <v>123.32</v>
      </c>
      <c r="F4656" s="123">
        <f t="shared" si="1659"/>
        <v>148.66999999999999</v>
      </c>
      <c r="G4656" s="206"/>
      <c r="H4656" s="183"/>
      <c r="I4656" s="182">
        <f t="shared" si="1660"/>
        <v>0</v>
      </c>
      <c r="J4656" s="182">
        <f t="shared" si="1661"/>
        <v>0</v>
      </c>
      <c r="K4656" s="179"/>
      <c r="L4656" s="183">
        <f t="shared" si="1662"/>
        <v>0</v>
      </c>
      <c r="M4656" s="183">
        <f t="shared" si="1662"/>
        <v>0</v>
      </c>
      <c r="N4656" s="184">
        <f t="shared" si="1663"/>
        <v>0</v>
      </c>
      <c r="O4656" s="184">
        <f t="shared" si="1664"/>
        <v>0</v>
      </c>
      <c r="P4656" s="181"/>
      <c r="Q4656" s="199"/>
      <c r="R4656" s="197" t="str">
        <f t="shared" si="1665"/>
        <v/>
      </c>
      <c r="S4656" s="197" t="str">
        <f t="shared" si="1666"/>
        <v/>
      </c>
    </row>
    <row r="4657" spans="1:19" ht="25.5" hidden="1">
      <c r="A4657" s="200">
        <v>89687</v>
      </c>
      <c r="B4657" s="205" t="s">
        <v>230</v>
      </c>
      <c r="C4657" s="127" t="s">
        <v>5037</v>
      </c>
      <c r="D4657" s="121" t="s">
        <v>274</v>
      </c>
      <c r="E4657" s="122">
        <v>27.92</v>
      </c>
      <c r="F4657" s="123">
        <f t="shared" si="1659"/>
        <v>33.659999999999997</v>
      </c>
      <c r="G4657" s="206"/>
      <c r="H4657" s="183"/>
      <c r="I4657" s="182">
        <f t="shared" si="1660"/>
        <v>0</v>
      </c>
      <c r="J4657" s="182">
        <f t="shared" si="1661"/>
        <v>0</v>
      </c>
      <c r="K4657" s="179"/>
      <c r="L4657" s="183">
        <f t="shared" si="1662"/>
        <v>0</v>
      </c>
      <c r="M4657" s="183">
        <f t="shared" si="1662"/>
        <v>0</v>
      </c>
      <c r="N4657" s="184">
        <f t="shared" si="1663"/>
        <v>0</v>
      </c>
      <c r="O4657" s="184">
        <f t="shared" si="1664"/>
        <v>0</v>
      </c>
      <c r="P4657" s="181"/>
      <c r="Q4657" s="199"/>
      <c r="R4657" s="197" t="str">
        <f t="shared" si="1665"/>
        <v/>
      </c>
      <c r="S4657" s="197" t="str">
        <f t="shared" si="1666"/>
        <v/>
      </c>
    </row>
    <row r="4658" spans="1:19" ht="25.5" hidden="1">
      <c r="A4658" s="200">
        <v>89693</v>
      </c>
      <c r="B4658" s="205" t="s">
        <v>230</v>
      </c>
      <c r="C4658" s="127" t="s">
        <v>5038</v>
      </c>
      <c r="D4658" s="121" t="s">
        <v>274</v>
      </c>
      <c r="E4658" s="122">
        <v>45.12</v>
      </c>
      <c r="F4658" s="123">
        <f t="shared" si="1659"/>
        <v>54.4</v>
      </c>
      <c r="G4658" s="206"/>
      <c r="H4658" s="183"/>
      <c r="I4658" s="182">
        <f t="shared" si="1660"/>
        <v>0</v>
      </c>
      <c r="J4658" s="182">
        <f t="shared" si="1661"/>
        <v>0</v>
      </c>
      <c r="K4658" s="179"/>
      <c r="L4658" s="183">
        <f t="shared" si="1662"/>
        <v>0</v>
      </c>
      <c r="M4658" s="183">
        <f t="shared" si="1662"/>
        <v>0</v>
      </c>
      <c r="N4658" s="184">
        <f t="shared" si="1663"/>
        <v>0</v>
      </c>
      <c r="O4658" s="184">
        <f t="shared" si="1664"/>
        <v>0</v>
      </c>
      <c r="P4658" s="181"/>
      <c r="Q4658" s="199"/>
      <c r="R4658" s="197" t="str">
        <f t="shared" si="1665"/>
        <v/>
      </c>
      <c r="S4658" s="197" t="str">
        <f t="shared" si="1666"/>
        <v/>
      </c>
    </row>
    <row r="4659" spans="1:19" ht="25.5" hidden="1">
      <c r="A4659" s="200">
        <v>89696</v>
      </c>
      <c r="B4659" s="205" t="s">
        <v>230</v>
      </c>
      <c r="C4659" s="127" t="s">
        <v>5039</v>
      </c>
      <c r="D4659" s="121" t="s">
        <v>274</v>
      </c>
      <c r="E4659" s="122">
        <v>41.01</v>
      </c>
      <c r="F4659" s="123">
        <f t="shared" si="1659"/>
        <v>49.44</v>
      </c>
      <c r="G4659" s="206"/>
      <c r="H4659" s="183"/>
      <c r="I4659" s="182">
        <f t="shared" si="1660"/>
        <v>0</v>
      </c>
      <c r="J4659" s="182">
        <f t="shared" si="1661"/>
        <v>0</v>
      </c>
      <c r="K4659" s="179"/>
      <c r="L4659" s="183">
        <f t="shared" si="1662"/>
        <v>0</v>
      </c>
      <c r="M4659" s="183">
        <f t="shared" si="1662"/>
        <v>0</v>
      </c>
      <c r="N4659" s="184">
        <f t="shared" si="1663"/>
        <v>0</v>
      </c>
      <c r="O4659" s="184">
        <f t="shared" si="1664"/>
        <v>0</v>
      </c>
      <c r="P4659" s="181"/>
      <c r="Q4659" s="199"/>
      <c r="R4659" s="197" t="str">
        <f t="shared" si="1665"/>
        <v/>
      </c>
      <c r="S4659" s="197" t="str">
        <f t="shared" si="1666"/>
        <v/>
      </c>
    </row>
    <row r="4660" spans="1:19" ht="25.5" hidden="1">
      <c r="A4660" s="200">
        <v>89701</v>
      </c>
      <c r="B4660" s="205" t="s">
        <v>230</v>
      </c>
      <c r="C4660" s="127" t="s">
        <v>5040</v>
      </c>
      <c r="D4660" s="121" t="s">
        <v>274</v>
      </c>
      <c r="E4660" s="122">
        <v>97.49</v>
      </c>
      <c r="F4660" s="123">
        <f t="shared" si="1659"/>
        <v>117.53</v>
      </c>
      <c r="G4660" s="206"/>
      <c r="H4660" s="183"/>
      <c r="I4660" s="182">
        <f t="shared" si="1660"/>
        <v>0</v>
      </c>
      <c r="J4660" s="182">
        <f t="shared" si="1661"/>
        <v>0</v>
      </c>
      <c r="K4660" s="179"/>
      <c r="L4660" s="183">
        <f t="shared" si="1662"/>
        <v>0</v>
      </c>
      <c r="M4660" s="183">
        <f t="shared" si="1662"/>
        <v>0</v>
      </c>
      <c r="N4660" s="184">
        <f t="shared" si="1663"/>
        <v>0</v>
      </c>
      <c r="O4660" s="184">
        <f t="shared" si="1664"/>
        <v>0</v>
      </c>
      <c r="P4660" s="181"/>
      <c r="Q4660" s="199"/>
      <c r="R4660" s="197" t="str">
        <f t="shared" si="1665"/>
        <v/>
      </c>
      <c r="S4660" s="197" t="str">
        <f t="shared" si="1666"/>
        <v/>
      </c>
    </row>
    <row r="4661" spans="1:19" ht="25.5" hidden="1">
      <c r="A4661" s="200">
        <v>89704</v>
      </c>
      <c r="B4661" s="205" t="s">
        <v>230</v>
      </c>
      <c r="C4661" s="127" t="s">
        <v>5041</v>
      </c>
      <c r="D4661" s="121" t="s">
        <v>274</v>
      </c>
      <c r="E4661" s="122">
        <v>78.09</v>
      </c>
      <c r="F4661" s="123">
        <f t="shared" si="1659"/>
        <v>94.15</v>
      </c>
      <c r="G4661" s="206"/>
      <c r="H4661" s="183"/>
      <c r="I4661" s="182">
        <f t="shared" si="1660"/>
        <v>0</v>
      </c>
      <c r="J4661" s="182">
        <f t="shared" si="1661"/>
        <v>0</v>
      </c>
      <c r="K4661" s="179"/>
      <c r="L4661" s="183">
        <f t="shared" si="1662"/>
        <v>0</v>
      </c>
      <c r="M4661" s="183">
        <f t="shared" si="1662"/>
        <v>0</v>
      </c>
      <c r="N4661" s="184">
        <f t="shared" si="1663"/>
        <v>0</v>
      </c>
      <c r="O4661" s="184">
        <f t="shared" si="1664"/>
        <v>0</v>
      </c>
      <c r="P4661" s="181"/>
      <c r="Q4661" s="199"/>
      <c r="R4661" s="197" t="str">
        <f t="shared" si="1665"/>
        <v/>
      </c>
      <c r="S4661" s="197" t="str">
        <f t="shared" si="1666"/>
        <v/>
      </c>
    </row>
    <row r="4662" spans="1:19" ht="25.5" hidden="1">
      <c r="A4662" s="200">
        <v>89665</v>
      </c>
      <c r="B4662" s="205" t="s">
        <v>230</v>
      </c>
      <c r="C4662" s="127" t="s">
        <v>5042</v>
      </c>
      <c r="D4662" s="121" t="s">
        <v>274</v>
      </c>
      <c r="E4662" s="122">
        <v>9.06</v>
      </c>
      <c r="F4662" s="123">
        <f t="shared" si="1659"/>
        <v>10.92</v>
      </c>
      <c r="G4662" s="206"/>
      <c r="H4662" s="183"/>
      <c r="I4662" s="182">
        <f t="shared" si="1660"/>
        <v>0</v>
      </c>
      <c r="J4662" s="182">
        <f t="shared" si="1661"/>
        <v>0</v>
      </c>
      <c r="K4662" s="179"/>
      <c r="L4662" s="183">
        <f t="shared" si="1662"/>
        <v>0</v>
      </c>
      <c r="M4662" s="183">
        <f t="shared" si="1662"/>
        <v>0</v>
      </c>
      <c r="N4662" s="184">
        <f t="shared" si="1663"/>
        <v>0</v>
      </c>
      <c r="O4662" s="184">
        <f t="shared" si="1664"/>
        <v>0</v>
      </c>
      <c r="P4662" s="181"/>
      <c r="Q4662" s="199"/>
      <c r="R4662" s="197" t="str">
        <f t="shared" si="1665"/>
        <v/>
      </c>
      <c r="S4662" s="197" t="str">
        <f t="shared" si="1666"/>
        <v/>
      </c>
    </row>
    <row r="4663" spans="1:19" ht="25.5" hidden="1">
      <c r="A4663" s="200">
        <v>89667</v>
      </c>
      <c r="B4663" s="205" t="s">
        <v>230</v>
      </c>
      <c r="C4663" s="127" t="s">
        <v>5043</v>
      </c>
      <c r="D4663" s="121" t="s">
        <v>274</v>
      </c>
      <c r="E4663" s="122">
        <v>23.51</v>
      </c>
      <c r="F4663" s="123">
        <f t="shared" si="1659"/>
        <v>28.34</v>
      </c>
      <c r="G4663" s="206"/>
      <c r="H4663" s="183"/>
      <c r="I4663" s="182">
        <f t="shared" si="1660"/>
        <v>0</v>
      </c>
      <c r="J4663" s="182">
        <f t="shared" si="1661"/>
        <v>0</v>
      </c>
      <c r="K4663" s="179"/>
      <c r="L4663" s="183">
        <f t="shared" si="1662"/>
        <v>0</v>
      </c>
      <c r="M4663" s="183">
        <f t="shared" si="1662"/>
        <v>0</v>
      </c>
      <c r="N4663" s="184">
        <f t="shared" si="1663"/>
        <v>0</v>
      </c>
      <c r="O4663" s="184">
        <f t="shared" si="1664"/>
        <v>0</v>
      </c>
      <c r="P4663" s="181"/>
      <c r="Q4663" s="199"/>
      <c r="R4663" s="197" t="str">
        <f t="shared" si="1665"/>
        <v/>
      </c>
      <c r="S4663" s="197" t="str">
        <f t="shared" si="1666"/>
        <v/>
      </c>
    </row>
    <row r="4664" spans="1:19" ht="25.5" hidden="1">
      <c r="A4664" s="200">
        <v>89673</v>
      </c>
      <c r="B4664" s="205" t="s">
        <v>230</v>
      </c>
      <c r="C4664" s="127" t="s">
        <v>5044</v>
      </c>
      <c r="D4664" s="121" t="s">
        <v>274</v>
      </c>
      <c r="E4664" s="122">
        <v>17.72</v>
      </c>
      <c r="F4664" s="123">
        <f t="shared" si="1659"/>
        <v>21.36</v>
      </c>
      <c r="G4664" s="206"/>
      <c r="H4664" s="183"/>
      <c r="I4664" s="182">
        <f t="shared" si="1660"/>
        <v>0</v>
      </c>
      <c r="J4664" s="182">
        <f t="shared" si="1661"/>
        <v>0</v>
      </c>
      <c r="K4664" s="179"/>
      <c r="L4664" s="183">
        <f t="shared" si="1662"/>
        <v>0</v>
      </c>
      <c r="M4664" s="183">
        <f t="shared" si="1662"/>
        <v>0</v>
      </c>
      <c r="N4664" s="184">
        <f t="shared" si="1663"/>
        <v>0</v>
      </c>
      <c r="O4664" s="184">
        <f t="shared" si="1664"/>
        <v>0</v>
      </c>
      <c r="P4664" s="181"/>
      <c r="Q4664" s="199"/>
      <c r="R4664" s="197" t="str">
        <f t="shared" si="1665"/>
        <v/>
      </c>
      <c r="S4664" s="197" t="str">
        <f t="shared" si="1666"/>
        <v/>
      </c>
    </row>
    <row r="4665" spans="1:19" ht="25.5" hidden="1">
      <c r="A4665" s="200">
        <v>89675</v>
      </c>
      <c r="B4665" s="205" t="s">
        <v>230</v>
      </c>
      <c r="C4665" s="127" t="s">
        <v>5045</v>
      </c>
      <c r="D4665" s="121" t="s">
        <v>274</v>
      </c>
      <c r="E4665" s="122">
        <v>39.75</v>
      </c>
      <c r="F4665" s="123">
        <f t="shared" si="1659"/>
        <v>47.92</v>
      </c>
      <c r="G4665" s="206"/>
      <c r="H4665" s="183"/>
      <c r="I4665" s="182">
        <f t="shared" si="1660"/>
        <v>0</v>
      </c>
      <c r="J4665" s="182">
        <f t="shared" si="1661"/>
        <v>0</v>
      </c>
      <c r="K4665" s="179"/>
      <c r="L4665" s="183">
        <f t="shared" si="1662"/>
        <v>0</v>
      </c>
      <c r="M4665" s="183">
        <f t="shared" si="1662"/>
        <v>0</v>
      </c>
      <c r="N4665" s="184">
        <f t="shared" si="1663"/>
        <v>0</v>
      </c>
      <c r="O4665" s="184">
        <f t="shared" si="1664"/>
        <v>0</v>
      </c>
      <c r="P4665" s="181"/>
      <c r="Q4665" s="199"/>
      <c r="R4665" s="197" t="str">
        <f t="shared" si="1665"/>
        <v/>
      </c>
      <c r="S4665" s="197" t="str">
        <f t="shared" si="1666"/>
        <v/>
      </c>
    </row>
    <row r="4666" spans="1:19" ht="25.5" hidden="1">
      <c r="A4666" s="200">
        <v>89681</v>
      </c>
      <c r="B4666" s="205" t="s">
        <v>230</v>
      </c>
      <c r="C4666" s="127" t="s">
        <v>5046</v>
      </c>
      <c r="D4666" s="121" t="s">
        <v>274</v>
      </c>
      <c r="E4666" s="122">
        <v>47.32</v>
      </c>
      <c r="F4666" s="123">
        <f t="shared" si="1659"/>
        <v>57.05</v>
      </c>
      <c r="G4666" s="206"/>
      <c r="H4666" s="183"/>
      <c r="I4666" s="182">
        <f t="shared" si="1660"/>
        <v>0</v>
      </c>
      <c r="J4666" s="182">
        <f t="shared" si="1661"/>
        <v>0</v>
      </c>
      <c r="K4666" s="179"/>
      <c r="L4666" s="183">
        <f t="shared" si="1662"/>
        <v>0</v>
      </c>
      <c r="M4666" s="183">
        <f t="shared" si="1662"/>
        <v>0</v>
      </c>
      <c r="N4666" s="184">
        <f t="shared" si="1663"/>
        <v>0</v>
      </c>
      <c r="O4666" s="184">
        <f t="shared" si="1664"/>
        <v>0</v>
      </c>
      <c r="P4666" s="181"/>
      <c r="Q4666" s="199"/>
      <c r="R4666" s="197" t="str">
        <f t="shared" si="1665"/>
        <v/>
      </c>
      <c r="S4666" s="197" t="str">
        <f t="shared" si="1666"/>
        <v/>
      </c>
    </row>
    <row r="4667" spans="1:19" hidden="1">
      <c r="A4667" s="200" t="s">
        <v>5047</v>
      </c>
      <c r="B4667" s="205"/>
      <c r="C4667" s="127" t="s">
        <v>5048</v>
      </c>
      <c r="D4667" s="121"/>
      <c r="E4667" s="122"/>
      <c r="F4667" s="123"/>
      <c r="G4667" s="253"/>
      <c r="H4667" s="253"/>
      <c r="I4667" s="254"/>
      <c r="J4667" s="255"/>
      <c r="K4667" s="179"/>
      <c r="L4667" s="253"/>
      <c r="M4667" s="253"/>
      <c r="N4667" s="254"/>
      <c r="O4667" s="255"/>
      <c r="P4667" s="181"/>
      <c r="Q4667" s="198" t="str">
        <f>IF(OR(SUM(J4668:J4672)&gt;0,SUM(O4668:O4672)&gt;0),"xx","")</f>
        <v/>
      </c>
      <c r="R4667" s="197" t="str">
        <f t="shared" si="1620"/>
        <v/>
      </c>
      <c r="S4667" s="197" t="str">
        <f t="shared" si="1666"/>
        <v/>
      </c>
    </row>
    <row r="4668" spans="1:19" ht="25.5" hidden="1">
      <c r="A4668" s="200">
        <v>89865</v>
      </c>
      <c r="B4668" s="205" t="s">
        <v>230</v>
      </c>
      <c r="C4668" s="127" t="s">
        <v>5049</v>
      </c>
      <c r="D4668" s="121" t="s">
        <v>258</v>
      </c>
      <c r="E4668" s="122">
        <v>10.050000000000001</v>
      </c>
      <c r="F4668" s="123">
        <f>IF(E4668=0,0,ROUND(E4668*(1+E$10)*(1-E$11),2))</f>
        <v>12.12</v>
      </c>
      <c r="G4668" s="206"/>
      <c r="H4668" s="183"/>
      <c r="I4668" s="182">
        <f t="shared" ref="I4668:I4672" si="1667">IF(ISBLANK(E4668),0,ROUND(F4668*G4668,2))</f>
        <v>0</v>
      </c>
      <c r="J4668" s="182">
        <f t="shared" ref="J4668:J4672" si="1668">IF(ISBLANK(G4668),0,ROUND(G4668*H4668,2))</f>
        <v>0</v>
      </c>
      <c r="K4668" s="179"/>
      <c r="L4668" s="183">
        <f t="shared" ref="L4668:M4672" si="1669">G4668</f>
        <v>0</v>
      </c>
      <c r="M4668" s="183">
        <f t="shared" si="1669"/>
        <v>0</v>
      </c>
      <c r="N4668" s="184">
        <f t="shared" ref="N4668:N4672" si="1670">IF(ISBLANK(E4668),0,ROUND(F4668*L4668,2))</f>
        <v>0</v>
      </c>
      <c r="O4668" s="184">
        <f t="shared" ref="O4668:O4672" si="1671">IF(ISBLANK(L4668),0,ROUND(L4668*M4668,2))</f>
        <v>0</v>
      </c>
      <c r="P4668" s="181"/>
      <c r="Q4668" s="199"/>
      <c r="R4668" s="197" t="str">
        <f t="shared" si="1620"/>
        <v/>
      </c>
      <c r="S4668" s="197" t="str">
        <f t="shared" si="1666"/>
        <v/>
      </c>
    </row>
    <row r="4669" spans="1:19" ht="25.5" hidden="1">
      <c r="A4669" s="200">
        <v>89866</v>
      </c>
      <c r="B4669" s="205" t="s">
        <v>230</v>
      </c>
      <c r="C4669" s="127" t="s">
        <v>5050</v>
      </c>
      <c r="D4669" s="121" t="s">
        <v>274</v>
      </c>
      <c r="E4669" s="122">
        <v>4.0599999999999996</v>
      </c>
      <c r="F4669" s="123">
        <f>IF(E4669=0,0,ROUND(E4669*(1+E$10)*(1-E$11),2))</f>
        <v>4.8899999999999997</v>
      </c>
      <c r="G4669" s="206"/>
      <c r="H4669" s="183"/>
      <c r="I4669" s="182">
        <f t="shared" si="1667"/>
        <v>0</v>
      </c>
      <c r="J4669" s="182">
        <f t="shared" si="1668"/>
        <v>0</v>
      </c>
      <c r="K4669" s="179"/>
      <c r="L4669" s="183">
        <f t="shared" si="1669"/>
        <v>0</v>
      </c>
      <c r="M4669" s="183">
        <f t="shared" si="1669"/>
        <v>0</v>
      </c>
      <c r="N4669" s="184">
        <f t="shared" si="1670"/>
        <v>0</v>
      </c>
      <c r="O4669" s="184">
        <f t="shared" si="1671"/>
        <v>0</v>
      </c>
      <c r="P4669" s="181"/>
      <c r="Q4669" s="198"/>
      <c r="R4669" s="197" t="str">
        <f t="shared" si="1620"/>
        <v/>
      </c>
      <c r="S4669" s="197" t="str">
        <f t="shared" si="1666"/>
        <v/>
      </c>
    </row>
    <row r="4670" spans="1:19" ht="25.5" hidden="1">
      <c r="A4670" s="200">
        <v>89867</v>
      </c>
      <c r="B4670" s="205" t="s">
        <v>230</v>
      </c>
      <c r="C4670" s="127" t="s">
        <v>5051</v>
      </c>
      <c r="D4670" s="121" t="s">
        <v>274</v>
      </c>
      <c r="E4670" s="122">
        <v>4.5599999999999996</v>
      </c>
      <c r="F4670" s="123">
        <f>IF(E4670=0,0,ROUND(E4670*(1+E$10)*(1-E$11),2))</f>
        <v>5.5</v>
      </c>
      <c r="G4670" s="206"/>
      <c r="H4670" s="183"/>
      <c r="I4670" s="182">
        <f t="shared" si="1667"/>
        <v>0</v>
      </c>
      <c r="J4670" s="182">
        <f t="shared" si="1668"/>
        <v>0</v>
      </c>
      <c r="K4670" s="179"/>
      <c r="L4670" s="183">
        <f t="shared" si="1669"/>
        <v>0</v>
      </c>
      <c r="M4670" s="183">
        <f t="shared" si="1669"/>
        <v>0</v>
      </c>
      <c r="N4670" s="184">
        <f t="shared" si="1670"/>
        <v>0</v>
      </c>
      <c r="O4670" s="184">
        <f t="shared" si="1671"/>
        <v>0</v>
      </c>
      <c r="P4670" s="181"/>
      <c r="Q4670" s="198"/>
      <c r="R4670" s="197" t="str">
        <f t="shared" si="1620"/>
        <v/>
      </c>
      <c r="S4670" s="197" t="str">
        <f t="shared" si="1666"/>
        <v/>
      </c>
    </row>
    <row r="4671" spans="1:19" ht="25.5" hidden="1">
      <c r="A4671" s="200">
        <v>89868</v>
      </c>
      <c r="B4671" s="205" t="s">
        <v>230</v>
      </c>
      <c r="C4671" s="127" t="s">
        <v>5052</v>
      </c>
      <c r="D4671" s="121" t="s">
        <v>274</v>
      </c>
      <c r="E4671" s="122">
        <v>2.92</v>
      </c>
      <c r="F4671" s="123">
        <f>IF(E4671=0,0,ROUND(E4671*(1+E$10)*(1-E$11),2))</f>
        <v>3.52</v>
      </c>
      <c r="G4671" s="206"/>
      <c r="H4671" s="183"/>
      <c r="I4671" s="182">
        <f t="shared" si="1667"/>
        <v>0</v>
      </c>
      <c r="J4671" s="182">
        <f t="shared" si="1668"/>
        <v>0</v>
      </c>
      <c r="K4671" s="179"/>
      <c r="L4671" s="183">
        <f t="shared" si="1669"/>
        <v>0</v>
      </c>
      <c r="M4671" s="183">
        <f t="shared" si="1669"/>
        <v>0</v>
      </c>
      <c r="N4671" s="184">
        <f t="shared" si="1670"/>
        <v>0</v>
      </c>
      <c r="O4671" s="184">
        <f t="shared" si="1671"/>
        <v>0</v>
      </c>
      <c r="P4671" s="181"/>
      <c r="Q4671" s="198"/>
      <c r="R4671" s="197" t="str">
        <f t="shared" si="1620"/>
        <v/>
      </c>
      <c r="S4671" s="197" t="str">
        <f t="shared" si="1666"/>
        <v/>
      </c>
    </row>
    <row r="4672" spans="1:19" ht="25.5" hidden="1">
      <c r="A4672" s="200">
        <v>89869</v>
      </c>
      <c r="B4672" s="205" t="s">
        <v>230</v>
      </c>
      <c r="C4672" s="127" t="s">
        <v>5053</v>
      </c>
      <c r="D4672" s="121" t="s">
        <v>274</v>
      </c>
      <c r="E4672" s="122">
        <v>6.39</v>
      </c>
      <c r="F4672" s="123">
        <f>IF(E4672=0,0,ROUND(E4672*(1+E$10)*(1-E$11),2))</f>
        <v>7.7</v>
      </c>
      <c r="G4672" s="206"/>
      <c r="H4672" s="183"/>
      <c r="I4672" s="182">
        <f t="shared" si="1667"/>
        <v>0</v>
      </c>
      <c r="J4672" s="182">
        <f t="shared" si="1668"/>
        <v>0</v>
      </c>
      <c r="K4672" s="179"/>
      <c r="L4672" s="183">
        <f t="shared" si="1669"/>
        <v>0</v>
      </c>
      <c r="M4672" s="183">
        <f t="shared" si="1669"/>
        <v>0</v>
      </c>
      <c r="N4672" s="184">
        <f t="shared" si="1670"/>
        <v>0</v>
      </c>
      <c r="O4672" s="184">
        <f t="shared" si="1671"/>
        <v>0</v>
      </c>
      <c r="P4672" s="181"/>
      <c r="Q4672" s="199"/>
      <c r="R4672" s="197" t="str">
        <f t="shared" si="1620"/>
        <v/>
      </c>
      <c r="S4672" s="197" t="str">
        <f t="shared" si="1666"/>
        <v/>
      </c>
    </row>
    <row r="4673" spans="1:19" hidden="1">
      <c r="A4673" s="200" t="s">
        <v>5054</v>
      </c>
      <c r="B4673" s="205"/>
      <c r="C4673" s="127" t="s">
        <v>5055</v>
      </c>
      <c r="D4673" s="121"/>
      <c r="E4673" s="122"/>
      <c r="F4673" s="123"/>
      <c r="G4673" s="253"/>
      <c r="H4673" s="253"/>
      <c r="I4673" s="254"/>
      <c r="J4673" s="255"/>
      <c r="K4673" s="179"/>
      <c r="L4673" s="253"/>
      <c r="M4673" s="253"/>
      <c r="N4673" s="254"/>
      <c r="O4673" s="255"/>
      <c r="P4673" s="181"/>
      <c r="Q4673" s="198" t="str">
        <f>IF(OR(SUM(J4673)&gt;0,SUM(O4673)&gt;0),"xx","")</f>
        <v/>
      </c>
      <c r="R4673" s="197" t="str">
        <f t="shared" si="1620"/>
        <v/>
      </c>
      <c r="S4673" s="197" t="str">
        <f t="shared" si="1666"/>
        <v/>
      </c>
    </row>
    <row r="4674" spans="1:19" hidden="1">
      <c r="A4674" s="200" t="s">
        <v>5056</v>
      </c>
      <c r="B4674" s="205"/>
      <c r="C4674" s="127" t="s">
        <v>5057</v>
      </c>
      <c r="D4674" s="121"/>
      <c r="E4674" s="122"/>
      <c r="F4674" s="123"/>
      <c r="G4674" s="253"/>
      <c r="H4674" s="253"/>
      <c r="I4674" s="254"/>
      <c r="J4674" s="255"/>
      <c r="K4674" s="179"/>
      <c r="L4674" s="253"/>
      <c r="M4674" s="253"/>
      <c r="N4674" s="254"/>
      <c r="O4674" s="255"/>
      <c r="P4674" s="181"/>
      <c r="Q4674" s="198" t="str">
        <f>IF(OR(SUM(J4675:J4719)&gt;0,SUM(O4675:O4719)&gt;0),"xx","")</f>
        <v/>
      </c>
      <c r="R4674" s="197" t="str">
        <f t="shared" si="1620"/>
        <v/>
      </c>
      <c r="S4674" s="197" t="str">
        <f t="shared" si="1666"/>
        <v/>
      </c>
    </row>
    <row r="4675" spans="1:19" ht="38.25" hidden="1">
      <c r="A4675" s="200">
        <v>95463</v>
      </c>
      <c r="B4675" s="205" t="s">
        <v>292</v>
      </c>
      <c r="C4675" s="127" t="s">
        <v>5058</v>
      </c>
      <c r="D4675" s="121" t="s">
        <v>274</v>
      </c>
      <c r="E4675" s="122">
        <v>1493.76</v>
      </c>
      <c r="F4675" s="123">
        <f t="shared" ref="F4675:F4719" si="1672">IF(E4675=0,0,ROUND(E4675*(1+E$10)*(1-E$11),2))</f>
        <v>1800.88</v>
      </c>
      <c r="G4675" s="206"/>
      <c r="H4675" s="183"/>
      <c r="I4675" s="182">
        <f t="shared" ref="I4675:I4719" si="1673">IF(ISBLANK(E4675),0,ROUND(F4675*G4675,2))</f>
        <v>0</v>
      </c>
      <c r="J4675" s="182">
        <f t="shared" ref="J4675:J4719" si="1674">IF(ISBLANK(G4675),0,ROUND(G4675*H4675,2))</f>
        <v>0</v>
      </c>
      <c r="K4675" s="179"/>
      <c r="L4675" s="183">
        <f t="shared" ref="L4675:M4719" si="1675">G4675</f>
        <v>0</v>
      </c>
      <c r="M4675" s="183">
        <f t="shared" si="1675"/>
        <v>0</v>
      </c>
      <c r="N4675" s="184">
        <f t="shared" ref="N4675:N4719" si="1676">IF(ISBLANK(E4675),0,ROUND(F4675*L4675,2))</f>
        <v>0</v>
      </c>
      <c r="O4675" s="184">
        <f t="shared" ref="O4675:O4719" si="1677">IF(ISBLANK(L4675),0,ROUND(L4675*M4675,2))</f>
        <v>0</v>
      </c>
      <c r="P4675" s="181"/>
      <c r="Q4675" s="199"/>
      <c r="R4675" s="197" t="str">
        <f t="shared" si="1620"/>
        <v/>
      </c>
      <c r="S4675" s="197" t="str">
        <f t="shared" si="1666"/>
        <v/>
      </c>
    </row>
    <row r="4676" spans="1:19" ht="25.5" hidden="1">
      <c r="A4676" s="200">
        <v>98052</v>
      </c>
      <c r="B4676" s="205" t="s">
        <v>230</v>
      </c>
      <c r="C4676" s="127" t="s">
        <v>5059</v>
      </c>
      <c r="D4676" s="121" t="s">
        <v>274</v>
      </c>
      <c r="E4676" s="122">
        <v>1033.82</v>
      </c>
      <c r="F4676" s="123">
        <f t="shared" si="1672"/>
        <v>1246.3699999999999</v>
      </c>
      <c r="G4676" s="206"/>
      <c r="H4676" s="183"/>
      <c r="I4676" s="182">
        <f t="shared" si="1673"/>
        <v>0</v>
      </c>
      <c r="J4676" s="182">
        <f t="shared" si="1674"/>
        <v>0</v>
      </c>
      <c r="K4676" s="179"/>
      <c r="L4676" s="183">
        <f t="shared" si="1675"/>
        <v>0</v>
      </c>
      <c r="M4676" s="183">
        <f t="shared" si="1675"/>
        <v>0</v>
      </c>
      <c r="N4676" s="184">
        <f t="shared" si="1676"/>
        <v>0</v>
      </c>
      <c r="O4676" s="184">
        <f t="shared" si="1677"/>
        <v>0</v>
      </c>
      <c r="P4676" s="181"/>
      <c r="Q4676" s="199"/>
      <c r="R4676" s="197" t="str">
        <f t="shared" si="1620"/>
        <v/>
      </c>
      <c r="S4676" s="197" t="str">
        <f t="shared" si="1666"/>
        <v/>
      </c>
    </row>
    <row r="4677" spans="1:19" ht="25.5" hidden="1">
      <c r="A4677" s="200">
        <v>98053</v>
      </c>
      <c r="B4677" s="205" t="s">
        <v>230</v>
      </c>
      <c r="C4677" s="127" t="s">
        <v>5060</v>
      </c>
      <c r="D4677" s="121" t="s">
        <v>274</v>
      </c>
      <c r="E4677" s="122">
        <v>1507.45</v>
      </c>
      <c r="F4677" s="123">
        <f t="shared" si="1672"/>
        <v>1817.38</v>
      </c>
      <c r="G4677" s="206"/>
      <c r="H4677" s="183"/>
      <c r="I4677" s="182">
        <f t="shared" si="1673"/>
        <v>0</v>
      </c>
      <c r="J4677" s="182">
        <f t="shared" si="1674"/>
        <v>0</v>
      </c>
      <c r="K4677" s="179"/>
      <c r="L4677" s="183">
        <f t="shared" si="1675"/>
        <v>0</v>
      </c>
      <c r="M4677" s="183">
        <f t="shared" si="1675"/>
        <v>0</v>
      </c>
      <c r="N4677" s="184">
        <f t="shared" si="1676"/>
        <v>0</v>
      </c>
      <c r="O4677" s="184">
        <f t="shared" si="1677"/>
        <v>0</v>
      </c>
      <c r="P4677" s="181"/>
      <c r="Q4677" s="199"/>
      <c r="R4677" s="197" t="str">
        <f t="shared" si="1620"/>
        <v/>
      </c>
      <c r="S4677" s="197" t="str">
        <f t="shared" si="1666"/>
        <v/>
      </c>
    </row>
    <row r="4678" spans="1:19" ht="25.5" hidden="1">
      <c r="A4678" s="200">
        <v>98054</v>
      </c>
      <c r="B4678" s="205" t="s">
        <v>230</v>
      </c>
      <c r="C4678" s="127" t="s">
        <v>5061</v>
      </c>
      <c r="D4678" s="121" t="s">
        <v>274</v>
      </c>
      <c r="E4678" s="122">
        <v>2191.9</v>
      </c>
      <c r="F4678" s="123">
        <f t="shared" si="1672"/>
        <v>2642.55</v>
      </c>
      <c r="G4678" s="206"/>
      <c r="H4678" s="183"/>
      <c r="I4678" s="182">
        <f t="shared" si="1673"/>
        <v>0</v>
      </c>
      <c r="J4678" s="182">
        <f t="shared" si="1674"/>
        <v>0</v>
      </c>
      <c r="K4678" s="179"/>
      <c r="L4678" s="183">
        <f t="shared" si="1675"/>
        <v>0</v>
      </c>
      <c r="M4678" s="183">
        <f t="shared" si="1675"/>
        <v>0</v>
      </c>
      <c r="N4678" s="184">
        <f t="shared" si="1676"/>
        <v>0</v>
      </c>
      <c r="O4678" s="184">
        <f t="shared" si="1677"/>
        <v>0</v>
      </c>
      <c r="P4678" s="181"/>
      <c r="Q4678" s="199"/>
      <c r="R4678" s="197" t="str">
        <f t="shared" si="1620"/>
        <v/>
      </c>
      <c r="S4678" s="197" t="str">
        <f t="shared" si="1666"/>
        <v/>
      </c>
    </row>
    <row r="4679" spans="1:19" ht="25.5" hidden="1">
      <c r="A4679" s="200">
        <v>98055</v>
      </c>
      <c r="B4679" s="205" t="s">
        <v>230</v>
      </c>
      <c r="C4679" s="127" t="s">
        <v>5062</v>
      </c>
      <c r="D4679" s="121" t="s">
        <v>274</v>
      </c>
      <c r="E4679" s="122">
        <v>2910.64</v>
      </c>
      <c r="F4679" s="123">
        <f t="shared" si="1672"/>
        <v>3509.07</v>
      </c>
      <c r="G4679" s="206"/>
      <c r="H4679" s="183"/>
      <c r="I4679" s="182">
        <f t="shared" si="1673"/>
        <v>0</v>
      </c>
      <c r="J4679" s="182">
        <f t="shared" si="1674"/>
        <v>0</v>
      </c>
      <c r="K4679" s="179"/>
      <c r="L4679" s="183">
        <f t="shared" si="1675"/>
        <v>0</v>
      </c>
      <c r="M4679" s="183">
        <f t="shared" si="1675"/>
        <v>0</v>
      </c>
      <c r="N4679" s="184">
        <f t="shared" si="1676"/>
        <v>0</v>
      </c>
      <c r="O4679" s="184">
        <f t="shared" si="1677"/>
        <v>0</v>
      </c>
      <c r="P4679" s="181"/>
      <c r="Q4679" s="199"/>
      <c r="R4679" s="197" t="str">
        <f t="shared" si="1620"/>
        <v/>
      </c>
      <c r="S4679" s="197" t="str">
        <f t="shared" si="1666"/>
        <v/>
      </c>
    </row>
    <row r="4680" spans="1:19" ht="25.5" hidden="1">
      <c r="A4680" s="200">
        <v>98056</v>
      </c>
      <c r="B4680" s="205" t="s">
        <v>230</v>
      </c>
      <c r="C4680" s="127" t="s">
        <v>5063</v>
      </c>
      <c r="D4680" s="121" t="s">
        <v>274</v>
      </c>
      <c r="E4680" s="122">
        <v>3357.24</v>
      </c>
      <c r="F4680" s="123">
        <f t="shared" si="1672"/>
        <v>4047.49</v>
      </c>
      <c r="G4680" s="206"/>
      <c r="H4680" s="183"/>
      <c r="I4680" s="182">
        <f t="shared" si="1673"/>
        <v>0</v>
      </c>
      <c r="J4680" s="182">
        <f t="shared" si="1674"/>
        <v>0</v>
      </c>
      <c r="K4680" s="179"/>
      <c r="L4680" s="183">
        <f t="shared" si="1675"/>
        <v>0</v>
      </c>
      <c r="M4680" s="183">
        <f t="shared" si="1675"/>
        <v>0</v>
      </c>
      <c r="N4680" s="184">
        <f t="shared" si="1676"/>
        <v>0</v>
      </c>
      <c r="O4680" s="184">
        <f t="shared" si="1677"/>
        <v>0</v>
      </c>
      <c r="P4680" s="181"/>
      <c r="Q4680" s="199"/>
      <c r="R4680" s="197" t="str">
        <f t="shared" si="1620"/>
        <v/>
      </c>
      <c r="S4680" s="197" t="str">
        <f t="shared" si="1666"/>
        <v/>
      </c>
    </row>
    <row r="4681" spans="1:19" ht="25.5" hidden="1">
      <c r="A4681" s="200">
        <v>98057</v>
      </c>
      <c r="B4681" s="205" t="s">
        <v>230</v>
      </c>
      <c r="C4681" s="127" t="s">
        <v>5064</v>
      </c>
      <c r="D4681" s="121" t="s">
        <v>274</v>
      </c>
      <c r="E4681" s="122">
        <v>4406.88</v>
      </c>
      <c r="F4681" s="123">
        <f t="shared" si="1672"/>
        <v>5312.93</v>
      </c>
      <c r="G4681" s="206"/>
      <c r="H4681" s="183"/>
      <c r="I4681" s="182">
        <f t="shared" si="1673"/>
        <v>0</v>
      </c>
      <c r="J4681" s="182">
        <f t="shared" si="1674"/>
        <v>0</v>
      </c>
      <c r="K4681" s="179"/>
      <c r="L4681" s="183">
        <f t="shared" si="1675"/>
        <v>0</v>
      </c>
      <c r="M4681" s="183">
        <f t="shared" si="1675"/>
        <v>0</v>
      </c>
      <c r="N4681" s="184">
        <f t="shared" si="1676"/>
        <v>0</v>
      </c>
      <c r="O4681" s="184">
        <f t="shared" si="1677"/>
        <v>0</v>
      </c>
      <c r="P4681" s="181"/>
      <c r="Q4681" s="199"/>
      <c r="R4681" s="197" t="str">
        <f t="shared" si="1620"/>
        <v/>
      </c>
      <c r="S4681" s="197" t="str">
        <f t="shared" si="1666"/>
        <v/>
      </c>
    </row>
    <row r="4682" spans="1:19" ht="38.25" hidden="1">
      <c r="A4682" s="200">
        <v>98066</v>
      </c>
      <c r="B4682" s="205" t="s">
        <v>230</v>
      </c>
      <c r="C4682" s="127" t="s">
        <v>5065</v>
      </c>
      <c r="D4682" s="121" t="s">
        <v>274</v>
      </c>
      <c r="E4682" s="122">
        <v>3635.59</v>
      </c>
      <c r="F4682" s="123">
        <f t="shared" si="1672"/>
        <v>4383.07</v>
      </c>
      <c r="G4682" s="206"/>
      <c r="H4682" s="183"/>
      <c r="I4682" s="182">
        <f t="shared" si="1673"/>
        <v>0</v>
      </c>
      <c r="J4682" s="182">
        <f t="shared" si="1674"/>
        <v>0</v>
      </c>
      <c r="K4682" s="179"/>
      <c r="L4682" s="183">
        <f t="shared" si="1675"/>
        <v>0</v>
      </c>
      <c r="M4682" s="183">
        <f t="shared" si="1675"/>
        <v>0</v>
      </c>
      <c r="N4682" s="184">
        <f t="shared" si="1676"/>
        <v>0</v>
      </c>
      <c r="O4682" s="184">
        <f t="shared" si="1677"/>
        <v>0</v>
      </c>
      <c r="P4682" s="181"/>
      <c r="Q4682" s="199"/>
      <c r="R4682" s="197" t="str">
        <f t="shared" si="1620"/>
        <v/>
      </c>
      <c r="S4682" s="197" t="str">
        <f t="shared" si="1666"/>
        <v/>
      </c>
    </row>
    <row r="4683" spans="1:19" ht="38.25" hidden="1">
      <c r="A4683" s="200">
        <v>98067</v>
      </c>
      <c r="B4683" s="205" t="s">
        <v>230</v>
      </c>
      <c r="C4683" s="127" t="s">
        <v>5066</v>
      </c>
      <c r="D4683" s="121" t="s">
        <v>274</v>
      </c>
      <c r="E4683" s="122">
        <v>4858.79</v>
      </c>
      <c r="F4683" s="123">
        <f t="shared" si="1672"/>
        <v>5857.76</v>
      </c>
      <c r="G4683" s="206"/>
      <c r="H4683" s="183"/>
      <c r="I4683" s="182">
        <f t="shared" si="1673"/>
        <v>0</v>
      </c>
      <c r="J4683" s="182">
        <f t="shared" si="1674"/>
        <v>0</v>
      </c>
      <c r="K4683" s="179"/>
      <c r="L4683" s="183">
        <f t="shared" si="1675"/>
        <v>0</v>
      </c>
      <c r="M4683" s="183">
        <f t="shared" si="1675"/>
        <v>0</v>
      </c>
      <c r="N4683" s="184">
        <f t="shared" si="1676"/>
        <v>0</v>
      </c>
      <c r="O4683" s="184">
        <f t="shared" si="1677"/>
        <v>0</v>
      </c>
      <c r="P4683" s="181"/>
      <c r="Q4683" s="199"/>
      <c r="R4683" s="197" t="str">
        <f t="shared" si="1620"/>
        <v/>
      </c>
      <c r="S4683" s="197" t="str">
        <f t="shared" si="1666"/>
        <v/>
      </c>
    </row>
    <row r="4684" spans="1:19" ht="38.25" hidden="1">
      <c r="A4684" s="200">
        <v>98068</v>
      </c>
      <c r="B4684" s="205" t="s">
        <v>230</v>
      </c>
      <c r="C4684" s="127" t="s">
        <v>5067</v>
      </c>
      <c r="D4684" s="121" t="s">
        <v>274</v>
      </c>
      <c r="E4684" s="122">
        <v>6873.72</v>
      </c>
      <c r="F4684" s="123">
        <f t="shared" si="1672"/>
        <v>8286.9599999999991</v>
      </c>
      <c r="G4684" s="206"/>
      <c r="H4684" s="183"/>
      <c r="I4684" s="182">
        <f t="shared" si="1673"/>
        <v>0</v>
      </c>
      <c r="J4684" s="182">
        <f t="shared" si="1674"/>
        <v>0</v>
      </c>
      <c r="K4684" s="179"/>
      <c r="L4684" s="183">
        <f t="shared" si="1675"/>
        <v>0</v>
      </c>
      <c r="M4684" s="183">
        <f t="shared" si="1675"/>
        <v>0</v>
      </c>
      <c r="N4684" s="184">
        <f t="shared" si="1676"/>
        <v>0</v>
      </c>
      <c r="O4684" s="184">
        <f t="shared" si="1677"/>
        <v>0</v>
      </c>
      <c r="P4684" s="181"/>
      <c r="Q4684" s="199"/>
      <c r="R4684" s="197" t="str">
        <f t="shared" si="1620"/>
        <v/>
      </c>
      <c r="S4684" s="197" t="str">
        <f t="shared" si="1666"/>
        <v/>
      </c>
    </row>
    <row r="4685" spans="1:19" ht="38.25" hidden="1">
      <c r="A4685" s="200">
        <v>98069</v>
      </c>
      <c r="B4685" s="205" t="s">
        <v>230</v>
      </c>
      <c r="C4685" s="127" t="s">
        <v>5068</v>
      </c>
      <c r="D4685" s="121" t="s">
        <v>274</v>
      </c>
      <c r="E4685" s="122">
        <v>9222.34</v>
      </c>
      <c r="F4685" s="123">
        <f t="shared" si="1672"/>
        <v>11118.45</v>
      </c>
      <c r="G4685" s="206"/>
      <c r="H4685" s="183"/>
      <c r="I4685" s="182">
        <f t="shared" si="1673"/>
        <v>0</v>
      </c>
      <c r="J4685" s="182">
        <f t="shared" si="1674"/>
        <v>0</v>
      </c>
      <c r="K4685" s="179"/>
      <c r="L4685" s="183">
        <f t="shared" si="1675"/>
        <v>0</v>
      </c>
      <c r="M4685" s="183">
        <f t="shared" si="1675"/>
        <v>0</v>
      </c>
      <c r="N4685" s="184">
        <f t="shared" si="1676"/>
        <v>0</v>
      </c>
      <c r="O4685" s="184">
        <f t="shared" si="1677"/>
        <v>0</v>
      </c>
      <c r="P4685" s="181"/>
      <c r="Q4685" s="199"/>
      <c r="R4685" s="197" t="str">
        <f t="shared" si="1620"/>
        <v/>
      </c>
      <c r="S4685" s="197" t="str">
        <f t="shared" si="1666"/>
        <v/>
      </c>
    </row>
    <row r="4686" spans="1:19" ht="38.25" hidden="1">
      <c r="A4686" s="200">
        <v>98070</v>
      </c>
      <c r="B4686" s="205" t="s">
        <v>230</v>
      </c>
      <c r="C4686" s="127" t="s">
        <v>5069</v>
      </c>
      <c r="D4686" s="121" t="s">
        <v>274</v>
      </c>
      <c r="E4686" s="122">
        <v>10566.32</v>
      </c>
      <c r="F4686" s="123">
        <f t="shared" si="1672"/>
        <v>12738.76</v>
      </c>
      <c r="G4686" s="206"/>
      <c r="H4686" s="183"/>
      <c r="I4686" s="182">
        <f t="shared" si="1673"/>
        <v>0</v>
      </c>
      <c r="J4686" s="182">
        <f t="shared" si="1674"/>
        <v>0</v>
      </c>
      <c r="K4686" s="179"/>
      <c r="L4686" s="183">
        <f t="shared" si="1675"/>
        <v>0</v>
      </c>
      <c r="M4686" s="183">
        <f t="shared" si="1675"/>
        <v>0</v>
      </c>
      <c r="N4686" s="184">
        <f t="shared" si="1676"/>
        <v>0</v>
      </c>
      <c r="O4686" s="184">
        <f t="shared" si="1677"/>
        <v>0</v>
      </c>
      <c r="P4686" s="181"/>
      <c r="Q4686" s="199"/>
      <c r="R4686" s="197" t="str">
        <f t="shared" si="1620"/>
        <v/>
      </c>
      <c r="S4686" s="197" t="str">
        <f t="shared" si="1666"/>
        <v/>
      </c>
    </row>
    <row r="4687" spans="1:19" ht="38.25" hidden="1">
      <c r="A4687" s="200">
        <v>98071</v>
      </c>
      <c r="B4687" s="205" t="s">
        <v>230</v>
      </c>
      <c r="C4687" s="127" t="s">
        <v>5070</v>
      </c>
      <c r="D4687" s="121" t="s">
        <v>274</v>
      </c>
      <c r="E4687" s="122">
        <v>11589.46</v>
      </c>
      <c r="F4687" s="123">
        <f t="shared" si="1672"/>
        <v>13972.25</v>
      </c>
      <c r="G4687" s="206"/>
      <c r="H4687" s="183"/>
      <c r="I4687" s="182">
        <f t="shared" si="1673"/>
        <v>0</v>
      </c>
      <c r="J4687" s="182">
        <f t="shared" si="1674"/>
        <v>0</v>
      </c>
      <c r="K4687" s="179"/>
      <c r="L4687" s="183">
        <f t="shared" si="1675"/>
        <v>0</v>
      </c>
      <c r="M4687" s="183">
        <f t="shared" si="1675"/>
        <v>0</v>
      </c>
      <c r="N4687" s="184">
        <f t="shared" si="1676"/>
        <v>0</v>
      </c>
      <c r="O4687" s="184">
        <f t="shared" si="1677"/>
        <v>0</v>
      </c>
      <c r="P4687" s="181"/>
      <c r="Q4687" s="199"/>
      <c r="R4687" s="197" t="str">
        <f t="shared" si="1620"/>
        <v/>
      </c>
      <c r="S4687" s="197" t="str">
        <f t="shared" si="1666"/>
        <v/>
      </c>
    </row>
    <row r="4688" spans="1:19" ht="25.5" hidden="1">
      <c r="A4688" s="200">
        <v>98078</v>
      </c>
      <c r="B4688" s="205" t="s">
        <v>230</v>
      </c>
      <c r="C4688" s="127" t="s">
        <v>5071</v>
      </c>
      <c r="D4688" s="121" t="s">
        <v>274</v>
      </c>
      <c r="E4688" s="122">
        <v>3022.49</v>
      </c>
      <c r="F4688" s="123">
        <f t="shared" si="1672"/>
        <v>3643.91</v>
      </c>
      <c r="G4688" s="206"/>
      <c r="H4688" s="183"/>
      <c r="I4688" s="182">
        <f t="shared" si="1673"/>
        <v>0</v>
      </c>
      <c r="J4688" s="182">
        <f t="shared" si="1674"/>
        <v>0</v>
      </c>
      <c r="K4688" s="179"/>
      <c r="L4688" s="183">
        <f t="shared" si="1675"/>
        <v>0</v>
      </c>
      <c r="M4688" s="183">
        <f t="shared" si="1675"/>
        <v>0</v>
      </c>
      <c r="N4688" s="184">
        <f t="shared" si="1676"/>
        <v>0</v>
      </c>
      <c r="O4688" s="184">
        <f t="shared" si="1677"/>
        <v>0</v>
      </c>
      <c r="P4688" s="181"/>
      <c r="Q4688" s="198"/>
      <c r="R4688" s="197" t="str">
        <f t="shared" si="1620"/>
        <v/>
      </c>
      <c r="S4688" s="197" t="str">
        <f t="shared" si="1666"/>
        <v/>
      </c>
    </row>
    <row r="4689" spans="1:19" ht="25.5" hidden="1">
      <c r="A4689" s="200">
        <v>98079</v>
      </c>
      <c r="B4689" s="205" t="s">
        <v>230</v>
      </c>
      <c r="C4689" s="127" t="s">
        <v>5072</v>
      </c>
      <c r="D4689" s="121" t="s">
        <v>274</v>
      </c>
      <c r="E4689" s="122">
        <v>5290.7</v>
      </c>
      <c r="F4689" s="123">
        <f t="shared" si="1672"/>
        <v>6378.47</v>
      </c>
      <c r="G4689" s="206"/>
      <c r="H4689" s="183"/>
      <c r="I4689" s="182">
        <f t="shared" si="1673"/>
        <v>0</v>
      </c>
      <c r="J4689" s="182">
        <f t="shared" si="1674"/>
        <v>0</v>
      </c>
      <c r="K4689" s="179"/>
      <c r="L4689" s="183">
        <f t="shared" si="1675"/>
        <v>0</v>
      </c>
      <c r="M4689" s="183">
        <f t="shared" si="1675"/>
        <v>0</v>
      </c>
      <c r="N4689" s="184">
        <f t="shared" si="1676"/>
        <v>0</v>
      </c>
      <c r="O4689" s="184">
        <f t="shared" si="1677"/>
        <v>0</v>
      </c>
      <c r="P4689" s="181"/>
      <c r="Q4689" s="198"/>
      <c r="R4689" s="197" t="str">
        <f t="shared" si="1620"/>
        <v/>
      </c>
      <c r="S4689" s="197" t="str">
        <f t="shared" si="1666"/>
        <v/>
      </c>
    </row>
    <row r="4690" spans="1:19" ht="38.25" hidden="1">
      <c r="A4690" s="200">
        <v>98080</v>
      </c>
      <c r="B4690" s="205" t="s">
        <v>230</v>
      </c>
      <c r="C4690" s="127" t="s">
        <v>5073</v>
      </c>
      <c r="D4690" s="121" t="s">
        <v>274</v>
      </c>
      <c r="E4690" s="122">
        <v>6799.01</v>
      </c>
      <c r="F4690" s="123">
        <f t="shared" si="1672"/>
        <v>8196.89</v>
      </c>
      <c r="G4690" s="206"/>
      <c r="H4690" s="183"/>
      <c r="I4690" s="182">
        <f t="shared" si="1673"/>
        <v>0</v>
      </c>
      <c r="J4690" s="182">
        <f t="shared" si="1674"/>
        <v>0</v>
      </c>
      <c r="K4690" s="179"/>
      <c r="L4690" s="183">
        <f t="shared" si="1675"/>
        <v>0</v>
      </c>
      <c r="M4690" s="183">
        <f t="shared" si="1675"/>
        <v>0</v>
      </c>
      <c r="N4690" s="184">
        <f t="shared" si="1676"/>
        <v>0</v>
      </c>
      <c r="O4690" s="184">
        <f t="shared" si="1677"/>
        <v>0</v>
      </c>
      <c r="P4690" s="181"/>
      <c r="Q4690" s="198"/>
      <c r="R4690" s="197" t="str">
        <f t="shared" si="1620"/>
        <v/>
      </c>
      <c r="S4690" s="197" t="str">
        <f t="shared" si="1666"/>
        <v/>
      </c>
    </row>
    <row r="4691" spans="1:19" ht="25.5" hidden="1">
      <c r="A4691" s="200">
        <v>98081</v>
      </c>
      <c r="B4691" s="205" t="s">
        <v>230</v>
      </c>
      <c r="C4691" s="127" t="s">
        <v>5074</v>
      </c>
      <c r="D4691" s="121" t="s">
        <v>274</v>
      </c>
      <c r="E4691" s="122">
        <v>10069.129999999999</v>
      </c>
      <c r="F4691" s="123">
        <f t="shared" si="1672"/>
        <v>12139.34</v>
      </c>
      <c r="G4691" s="206"/>
      <c r="H4691" s="183"/>
      <c r="I4691" s="182">
        <f t="shared" si="1673"/>
        <v>0</v>
      </c>
      <c r="J4691" s="182">
        <f t="shared" si="1674"/>
        <v>0</v>
      </c>
      <c r="K4691" s="179"/>
      <c r="L4691" s="183">
        <f t="shared" si="1675"/>
        <v>0</v>
      </c>
      <c r="M4691" s="183">
        <f t="shared" si="1675"/>
        <v>0</v>
      </c>
      <c r="N4691" s="184">
        <f t="shared" si="1676"/>
        <v>0</v>
      </c>
      <c r="O4691" s="184">
        <f t="shared" si="1677"/>
        <v>0</v>
      </c>
      <c r="P4691" s="181"/>
      <c r="Q4691" s="198"/>
      <c r="R4691" s="197" t="str">
        <f t="shared" si="1620"/>
        <v/>
      </c>
      <c r="S4691" s="197" t="str">
        <f t="shared" si="1666"/>
        <v/>
      </c>
    </row>
    <row r="4692" spans="1:19" ht="25.5" hidden="1">
      <c r="A4692" s="200">
        <v>98101</v>
      </c>
      <c r="B4692" s="205" t="s">
        <v>230</v>
      </c>
      <c r="C4692" s="127" t="s">
        <v>5075</v>
      </c>
      <c r="D4692" s="121" t="s">
        <v>274</v>
      </c>
      <c r="E4692" s="122">
        <v>6877.38</v>
      </c>
      <c r="F4692" s="123">
        <f t="shared" si="1672"/>
        <v>8291.3700000000008</v>
      </c>
      <c r="G4692" s="206"/>
      <c r="H4692" s="183"/>
      <c r="I4692" s="182">
        <f t="shared" si="1673"/>
        <v>0</v>
      </c>
      <c r="J4692" s="182">
        <f t="shared" si="1674"/>
        <v>0</v>
      </c>
      <c r="K4692" s="179"/>
      <c r="L4692" s="183">
        <f t="shared" si="1675"/>
        <v>0</v>
      </c>
      <c r="M4692" s="183">
        <f t="shared" si="1675"/>
        <v>0</v>
      </c>
      <c r="N4692" s="184">
        <f t="shared" si="1676"/>
        <v>0</v>
      </c>
      <c r="O4692" s="184">
        <f t="shared" si="1677"/>
        <v>0</v>
      </c>
      <c r="P4692" s="181"/>
      <c r="Q4692" s="198"/>
      <c r="R4692" s="197" t="str">
        <f t="shared" si="1620"/>
        <v/>
      </c>
      <c r="S4692" s="197" t="str">
        <f t="shared" si="1666"/>
        <v/>
      </c>
    </row>
    <row r="4693" spans="1:19" ht="25.5" hidden="1">
      <c r="A4693" s="200">
        <v>98101</v>
      </c>
      <c r="B4693" s="205" t="s">
        <v>230</v>
      </c>
      <c r="C4693" s="127" t="s">
        <v>5075</v>
      </c>
      <c r="D4693" s="121" t="s">
        <v>274</v>
      </c>
      <c r="E4693" s="122">
        <v>6877.38</v>
      </c>
      <c r="F4693" s="123">
        <f t="shared" si="1672"/>
        <v>8291.3700000000008</v>
      </c>
      <c r="G4693" s="206"/>
      <c r="H4693" s="183"/>
      <c r="I4693" s="182">
        <f t="shared" si="1673"/>
        <v>0</v>
      </c>
      <c r="J4693" s="182">
        <f t="shared" si="1674"/>
        <v>0</v>
      </c>
      <c r="K4693" s="179"/>
      <c r="L4693" s="183">
        <f t="shared" si="1675"/>
        <v>0</v>
      </c>
      <c r="M4693" s="183">
        <f t="shared" si="1675"/>
        <v>0</v>
      </c>
      <c r="N4693" s="184">
        <f t="shared" si="1676"/>
        <v>0</v>
      </c>
      <c r="O4693" s="184">
        <f t="shared" si="1677"/>
        <v>0</v>
      </c>
      <c r="P4693" s="181"/>
      <c r="Q4693" s="198"/>
      <c r="R4693" s="197" t="str">
        <f t="shared" si="1620"/>
        <v/>
      </c>
      <c r="S4693" s="197" t="str">
        <f t="shared" si="1666"/>
        <v/>
      </c>
    </row>
    <row r="4694" spans="1:19" ht="25.5" hidden="1">
      <c r="A4694" s="200">
        <v>98101</v>
      </c>
      <c r="B4694" s="205" t="s">
        <v>230</v>
      </c>
      <c r="C4694" s="127" t="s">
        <v>5075</v>
      </c>
      <c r="D4694" s="121" t="s">
        <v>274</v>
      </c>
      <c r="E4694" s="122">
        <v>6877.38</v>
      </c>
      <c r="F4694" s="123">
        <f t="shared" si="1672"/>
        <v>8291.3700000000008</v>
      </c>
      <c r="G4694" s="206"/>
      <c r="H4694" s="183"/>
      <c r="I4694" s="182">
        <f t="shared" si="1673"/>
        <v>0</v>
      </c>
      <c r="J4694" s="182">
        <f t="shared" si="1674"/>
        <v>0</v>
      </c>
      <c r="K4694" s="179"/>
      <c r="L4694" s="183">
        <f t="shared" si="1675"/>
        <v>0</v>
      </c>
      <c r="M4694" s="183">
        <f t="shared" si="1675"/>
        <v>0</v>
      </c>
      <c r="N4694" s="184">
        <f t="shared" si="1676"/>
        <v>0</v>
      </c>
      <c r="O4694" s="184">
        <f t="shared" si="1677"/>
        <v>0</v>
      </c>
      <c r="P4694" s="181"/>
      <c r="Q4694" s="198"/>
      <c r="R4694" s="197" t="str">
        <f t="shared" si="1620"/>
        <v/>
      </c>
      <c r="S4694" s="197" t="str">
        <f t="shared" si="1666"/>
        <v/>
      </c>
    </row>
    <row r="4695" spans="1:19" ht="25.5" hidden="1">
      <c r="A4695" s="200">
        <v>98101</v>
      </c>
      <c r="B4695" s="205" t="s">
        <v>230</v>
      </c>
      <c r="C4695" s="127" t="s">
        <v>5075</v>
      </c>
      <c r="D4695" s="121" t="s">
        <v>274</v>
      </c>
      <c r="E4695" s="122">
        <v>6877.38</v>
      </c>
      <c r="F4695" s="123">
        <f t="shared" si="1672"/>
        <v>8291.3700000000008</v>
      </c>
      <c r="G4695" s="206"/>
      <c r="H4695" s="183"/>
      <c r="I4695" s="182">
        <f t="shared" si="1673"/>
        <v>0</v>
      </c>
      <c r="J4695" s="182">
        <f t="shared" si="1674"/>
        <v>0</v>
      </c>
      <c r="K4695" s="179"/>
      <c r="L4695" s="183">
        <f t="shared" si="1675"/>
        <v>0</v>
      </c>
      <c r="M4695" s="183">
        <f t="shared" si="1675"/>
        <v>0</v>
      </c>
      <c r="N4695" s="184">
        <f t="shared" si="1676"/>
        <v>0</v>
      </c>
      <c r="O4695" s="184">
        <f t="shared" si="1677"/>
        <v>0</v>
      </c>
      <c r="P4695" s="181"/>
      <c r="Q4695" s="198"/>
      <c r="R4695" s="197" t="str">
        <f t="shared" si="1620"/>
        <v/>
      </c>
      <c r="S4695" s="197" t="str">
        <f t="shared" si="1666"/>
        <v/>
      </c>
    </row>
    <row r="4696" spans="1:19" ht="25.5" hidden="1">
      <c r="A4696" s="200">
        <v>98094</v>
      </c>
      <c r="B4696" s="205" t="s">
        <v>230</v>
      </c>
      <c r="C4696" s="127" t="s">
        <v>5076</v>
      </c>
      <c r="D4696" s="121" t="s">
        <v>274</v>
      </c>
      <c r="E4696" s="122">
        <v>2088.04</v>
      </c>
      <c r="F4696" s="123">
        <f t="shared" si="1672"/>
        <v>2517.34</v>
      </c>
      <c r="G4696" s="206"/>
      <c r="H4696" s="183"/>
      <c r="I4696" s="182">
        <f t="shared" si="1673"/>
        <v>0</v>
      </c>
      <c r="J4696" s="182">
        <f t="shared" si="1674"/>
        <v>0</v>
      </c>
      <c r="K4696" s="179"/>
      <c r="L4696" s="183">
        <f t="shared" si="1675"/>
        <v>0</v>
      </c>
      <c r="M4696" s="183">
        <f t="shared" si="1675"/>
        <v>0</v>
      </c>
      <c r="N4696" s="184">
        <f t="shared" si="1676"/>
        <v>0</v>
      </c>
      <c r="O4696" s="184">
        <f t="shared" si="1677"/>
        <v>0</v>
      </c>
      <c r="P4696" s="181"/>
      <c r="Q4696" s="198"/>
      <c r="R4696" s="197" t="str">
        <f t="shared" si="1620"/>
        <v/>
      </c>
      <c r="S4696" s="197" t="str">
        <f t="shared" si="1666"/>
        <v/>
      </c>
    </row>
    <row r="4697" spans="1:19" ht="25.5" hidden="1">
      <c r="A4697" s="200">
        <v>98099</v>
      </c>
      <c r="B4697" s="205" t="s">
        <v>230</v>
      </c>
      <c r="C4697" s="127" t="s">
        <v>5077</v>
      </c>
      <c r="D4697" s="121" t="s">
        <v>274</v>
      </c>
      <c r="E4697" s="122">
        <v>3579.12</v>
      </c>
      <c r="F4697" s="123">
        <f t="shared" si="1672"/>
        <v>4314.99</v>
      </c>
      <c r="G4697" s="206"/>
      <c r="H4697" s="183"/>
      <c r="I4697" s="182">
        <f t="shared" si="1673"/>
        <v>0</v>
      </c>
      <c r="J4697" s="182">
        <f t="shared" si="1674"/>
        <v>0</v>
      </c>
      <c r="K4697" s="179"/>
      <c r="L4697" s="183">
        <f t="shared" si="1675"/>
        <v>0</v>
      </c>
      <c r="M4697" s="183">
        <f t="shared" si="1675"/>
        <v>0</v>
      </c>
      <c r="N4697" s="184">
        <f t="shared" si="1676"/>
        <v>0</v>
      </c>
      <c r="O4697" s="184">
        <f t="shared" si="1677"/>
        <v>0</v>
      </c>
      <c r="P4697" s="181"/>
      <c r="Q4697" s="198"/>
      <c r="R4697" s="197" t="str">
        <f t="shared" si="1620"/>
        <v/>
      </c>
      <c r="S4697" s="197" t="str">
        <f t="shared" si="1666"/>
        <v/>
      </c>
    </row>
    <row r="4698" spans="1:19" ht="25.5" hidden="1">
      <c r="A4698" s="200">
        <v>98100</v>
      </c>
      <c r="B4698" s="205" t="s">
        <v>230</v>
      </c>
      <c r="C4698" s="127" t="s">
        <v>5078</v>
      </c>
      <c r="D4698" s="121" t="s">
        <v>274</v>
      </c>
      <c r="E4698" s="122">
        <v>4655.67</v>
      </c>
      <c r="F4698" s="123">
        <f t="shared" si="1672"/>
        <v>5612.88</v>
      </c>
      <c r="G4698" s="206"/>
      <c r="H4698" s="183"/>
      <c r="I4698" s="182">
        <f t="shared" si="1673"/>
        <v>0</v>
      </c>
      <c r="J4698" s="182">
        <f t="shared" si="1674"/>
        <v>0</v>
      </c>
      <c r="K4698" s="179"/>
      <c r="L4698" s="183">
        <f t="shared" si="1675"/>
        <v>0</v>
      </c>
      <c r="M4698" s="183">
        <f t="shared" si="1675"/>
        <v>0</v>
      </c>
      <c r="N4698" s="184">
        <f t="shared" si="1676"/>
        <v>0</v>
      </c>
      <c r="O4698" s="184">
        <f t="shared" si="1677"/>
        <v>0</v>
      </c>
      <c r="P4698" s="181"/>
      <c r="Q4698" s="198"/>
      <c r="R4698" s="197" t="str">
        <f t="shared" si="1620"/>
        <v/>
      </c>
      <c r="S4698" s="197" t="str">
        <f t="shared" si="1666"/>
        <v/>
      </c>
    </row>
    <row r="4699" spans="1:19" ht="38.25" hidden="1">
      <c r="A4699" s="200">
        <v>98072</v>
      </c>
      <c r="B4699" s="205" t="s">
        <v>230</v>
      </c>
      <c r="C4699" s="127" t="s">
        <v>5079</v>
      </c>
      <c r="D4699" s="121" t="s">
        <v>274</v>
      </c>
      <c r="E4699" s="122">
        <v>3024.47</v>
      </c>
      <c r="F4699" s="123">
        <f t="shared" si="1672"/>
        <v>3646.3</v>
      </c>
      <c r="G4699" s="206"/>
      <c r="H4699" s="183"/>
      <c r="I4699" s="182">
        <f t="shared" si="1673"/>
        <v>0</v>
      </c>
      <c r="J4699" s="182">
        <f t="shared" si="1674"/>
        <v>0</v>
      </c>
      <c r="K4699" s="179"/>
      <c r="L4699" s="183">
        <f t="shared" si="1675"/>
        <v>0</v>
      </c>
      <c r="M4699" s="183">
        <f t="shared" si="1675"/>
        <v>0</v>
      </c>
      <c r="N4699" s="184">
        <f t="shared" si="1676"/>
        <v>0</v>
      </c>
      <c r="O4699" s="184">
        <f t="shared" si="1677"/>
        <v>0</v>
      </c>
      <c r="P4699" s="181"/>
      <c r="Q4699" s="198"/>
      <c r="R4699" s="197" t="str">
        <f t="shared" si="1620"/>
        <v/>
      </c>
      <c r="S4699" s="197" t="str">
        <f t="shared" si="1666"/>
        <v/>
      </c>
    </row>
    <row r="4700" spans="1:19" ht="38.25" hidden="1">
      <c r="A4700" s="200">
        <v>98073</v>
      </c>
      <c r="B4700" s="205" t="s">
        <v>230</v>
      </c>
      <c r="C4700" s="127" t="s">
        <v>5080</v>
      </c>
      <c r="D4700" s="121" t="s">
        <v>274</v>
      </c>
      <c r="E4700" s="122">
        <v>4712.0600000000004</v>
      </c>
      <c r="F4700" s="123">
        <f t="shared" si="1672"/>
        <v>5680.86</v>
      </c>
      <c r="G4700" s="206"/>
      <c r="H4700" s="183"/>
      <c r="I4700" s="182">
        <f t="shared" si="1673"/>
        <v>0</v>
      </c>
      <c r="J4700" s="182">
        <f t="shared" si="1674"/>
        <v>0</v>
      </c>
      <c r="K4700" s="179"/>
      <c r="L4700" s="183">
        <f t="shared" si="1675"/>
        <v>0</v>
      </c>
      <c r="M4700" s="183">
        <f t="shared" si="1675"/>
        <v>0</v>
      </c>
      <c r="N4700" s="184">
        <f t="shared" si="1676"/>
        <v>0</v>
      </c>
      <c r="O4700" s="184">
        <f t="shared" si="1677"/>
        <v>0</v>
      </c>
      <c r="P4700" s="181"/>
      <c r="Q4700" s="198"/>
      <c r="R4700" s="197" t="str">
        <f t="shared" si="1620"/>
        <v/>
      </c>
      <c r="S4700" s="197" t="str">
        <f t="shared" si="1666"/>
        <v/>
      </c>
    </row>
    <row r="4701" spans="1:19" ht="38.25" hidden="1">
      <c r="A4701" s="200">
        <v>98074</v>
      </c>
      <c r="B4701" s="205" t="s">
        <v>230</v>
      </c>
      <c r="C4701" s="127" t="s">
        <v>5081</v>
      </c>
      <c r="D4701" s="121" t="s">
        <v>274</v>
      </c>
      <c r="E4701" s="122">
        <v>7290.02</v>
      </c>
      <c r="F4701" s="123">
        <f t="shared" si="1672"/>
        <v>8788.85</v>
      </c>
      <c r="G4701" s="206"/>
      <c r="H4701" s="183"/>
      <c r="I4701" s="182">
        <f t="shared" si="1673"/>
        <v>0</v>
      </c>
      <c r="J4701" s="182">
        <f t="shared" si="1674"/>
        <v>0</v>
      </c>
      <c r="K4701" s="179"/>
      <c r="L4701" s="183">
        <f t="shared" si="1675"/>
        <v>0</v>
      </c>
      <c r="M4701" s="183">
        <f t="shared" si="1675"/>
        <v>0</v>
      </c>
      <c r="N4701" s="184">
        <f t="shared" si="1676"/>
        <v>0</v>
      </c>
      <c r="O4701" s="184">
        <f t="shared" si="1677"/>
        <v>0</v>
      </c>
      <c r="P4701" s="181"/>
      <c r="Q4701" s="198"/>
      <c r="R4701" s="197" t="str">
        <f t="shared" si="1620"/>
        <v/>
      </c>
      <c r="S4701" s="197" t="str">
        <f t="shared" si="1666"/>
        <v/>
      </c>
    </row>
    <row r="4702" spans="1:19" ht="38.25" hidden="1">
      <c r="A4702" s="200">
        <v>98075</v>
      </c>
      <c r="B4702" s="205" t="s">
        <v>230</v>
      </c>
      <c r="C4702" s="127" t="s">
        <v>5082</v>
      </c>
      <c r="D4702" s="121" t="s">
        <v>274</v>
      </c>
      <c r="E4702" s="122">
        <v>9464.31</v>
      </c>
      <c r="F4702" s="123">
        <f t="shared" si="1672"/>
        <v>11410.17</v>
      </c>
      <c r="G4702" s="206"/>
      <c r="H4702" s="183"/>
      <c r="I4702" s="182">
        <f t="shared" si="1673"/>
        <v>0</v>
      </c>
      <c r="J4702" s="182">
        <f t="shared" si="1674"/>
        <v>0</v>
      </c>
      <c r="K4702" s="179"/>
      <c r="L4702" s="183">
        <f t="shared" si="1675"/>
        <v>0</v>
      </c>
      <c r="M4702" s="183">
        <f t="shared" si="1675"/>
        <v>0</v>
      </c>
      <c r="N4702" s="184">
        <f t="shared" si="1676"/>
        <v>0</v>
      </c>
      <c r="O4702" s="184">
        <f t="shared" si="1677"/>
        <v>0</v>
      </c>
      <c r="P4702" s="181"/>
      <c r="Q4702" s="198"/>
      <c r="R4702" s="197" t="str">
        <f t="shared" si="1620"/>
        <v/>
      </c>
      <c r="S4702" s="197" t="str">
        <f t="shared" si="1666"/>
        <v/>
      </c>
    </row>
    <row r="4703" spans="1:19" ht="38.25" hidden="1">
      <c r="A4703" s="200">
        <v>98076</v>
      </c>
      <c r="B4703" s="205" t="s">
        <v>230</v>
      </c>
      <c r="C4703" s="127" t="s">
        <v>5083</v>
      </c>
      <c r="D4703" s="121" t="s">
        <v>274</v>
      </c>
      <c r="E4703" s="122">
        <v>10890.71</v>
      </c>
      <c r="F4703" s="123">
        <f t="shared" si="1672"/>
        <v>13129.84</v>
      </c>
      <c r="G4703" s="206"/>
      <c r="H4703" s="183"/>
      <c r="I4703" s="182">
        <f t="shared" si="1673"/>
        <v>0</v>
      </c>
      <c r="J4703" s="182">
        <f t="shared" si="1674"/>
        <v>0</v>
      </c>
      <c r="K4703" s="179"/>
      <c r="L4703" s="183">
        <f t="shared" si="1675"/>
        <v>0</v>
      </c>
      <c r="M4703" s="183">
        <f t="shared" si="1675"/>
        <v>0</v>
      </c>
      <c r="N4703" s="184">
        <f t="shared" si="1676"/>
        <v>0</v>
      </c>
      <c r="O4703" s="184">
        <f t="shared" si="1677"/>
        <v>0</v>
      </c>
      <c r="P4703" s="181"/>
      <c r="Q4703" s="198"/>
      <c r="R4703" s="197" t="str">
        <f t="shared" si="1620"/>
        <v/>
      </c>
      <c r="S4703" s="197" t="str">
        <f t="shared" si="1666"/>
        <v/>
      </c>
    </row>
    <row r="4704" spans="1:19" ht="38.25" hidden="1">
      <c r="A4704" s="200">
        <v>98077</v>
      </c>
      <c r="B4704" s="205" t="s">
        <v>230</v>
      </c>
      <c r="C4704" s="127" t="s">
        <v>5084</v>
      </c>
      <c r="D4704" s="121" t="s">
        <v>274</v>
      </c>
      <c r="E4704" s="122">
        <v>12811.05</v>
      </c>
      <c r="F4704" s="123">
        <f t="shared" si="1672"/>
        <v>15445</v>
      </c>
      <c r="G4704" s="206"/>
      <c r="H4704" s="183"/>
      <c r="I4704" s="182">
        <f t="shared" si="1673"/>
        <v>0</v>
      </c>
      <c r="J4704" s="182">
        <f t="shared" si="1674"/>
        <v>0</v>
      </c>
      <c r="K4704" s="179"/>
      <c r="L4704" s="183">
        <f t="shared" si="1675"/>
        <v>0</v>
      </c>
      <c r="M4704" s="183">
        <f t="shared" si="1675"/>
        <v>0</v>
      </c>
      <c r="N4704" s="184">
        <f t="shared" si="1676"/>
        <v>0</v>
      </c>
      <c r="O4704" s="184">
        <f t="shared" si="1677"/>
        <v>0</v>
      </c>
      <c r="P4704" s="181"/>
      <c r="Q4704" s="198"/>
      <c r="R4704" s="197" t="str">
        <f t="shared" si="1620"/>
        <v/>
      </c>
      <c r="S4704" s="197" t="str">
        <f t="shared" si="1666"/>
        <v/>
      </c>
    </row>
    <row r="4705" spans="1:19" ht="25.5" hidden="1">
      <c r="A4705" s="200">
        <v>98082</v>
      </c>
      <c r="B4705" s="205" t="s">
        <v>230</v>
      </c>
      <c r="C4705" s="127" t="s">
        <v>5085</v>
      </c>
      <c r="D4705" s="121" t="s">
        <v>274</v>
      </c>
      <c r="E4705" s="122">
        <v>2919</v>
      </c>
      <c r="F4705" s="123">
        <f t="shared" si="1672"/>
        <v>3519.15</v>
      </c>
      <c r="G4705" s="206"/>
      <c r="H4705" s="183"/>
      <c r="I4705" s="182">
        <f t="shared" si="1673"/>
        <v>0</v>
      </c>
      <c r="J4705" s="182">
        <f t="shared" si="1674"/>
        <v>0</v>
      </c>
      <c r="K4705" s="179"/>
      <c r="L4705" s="183">
        <f t="shared" si="1675"/>
        <v>0</v>
      </c>
      <c r="M4705" s="183">
        <f t="shared" si="1675"/>
        <v>0</v>
      </c>
      <c r="N4705" s="184">
        <f t="shared" si="1676"/>
        <v>0</v>
      </c>
      <c r="O4705" s="184">
        <f t="shared" si="1677"/>
        <v>0</v>
      </c>
      <c r="P4705" s="181"/>
      <c r="Q4705" s="198"/>
      <c r="R4705" s="197" t="str">
        <f t="shared" si="1620"/>
        <v/>
      </c>
      <c r="S4705" s="197" t="str">
        <f t="shared" ref="S4705:S4768" si="1678">IF(Q4705="X","x",IF(Q4705="xx","x",IF(OR(J4705&gt;0,O4705&gt;0),"x","")))</f>
        <v/>
      </c>
    </row>
    <row r="4706" spans="1:19" ht="25.5" hidden="1">
      <c r="A4706" s="200">
        <v>98083</v>
      </c>
      <c r="B4706" s="205" t="s">
        <v>230</v>
      </c>
      <c r="C4706" s="127" t="s">
        <v>5086</v>
      </c>
      <c r="D4706" s="121" t="s">
        <v>274</v>
      </c>
      <c r="E4706" s="122">
        <v>3867.07</v>
      </c>
      <c r="F4706" s="123">
        <f t="shared" si="1672"/>
        <v>4662.1400000000003</v>
      </c>
      <c r="G4706" s="206"/>
      <c r="H4706" s="183"/>
      <c r="I4706" s="182">
        <f t="shared" si="1673"/>
        <v>0</v>
      </c>
      <c r="J4706" s="182">
        <f t="shared" si="1674"/>
        <v>0</v>
      </c>
      <c r="K4706" s="179"/>
      <c r="L4706" s="183">
        <f t="shared" si="1675"/>
        <v>0</v>
      </c>
      <c r="M4706" s="183">
        <f t="shared" si="1675"/>
        <v>0</v>
      </c>
      <c r="N4706" s="184">
        <f t="shared" si="1676"/>
        <v>0</v>
      </c>
      <c r="O4706" s="184">
        <f t="shared" si="1677"/>
        <v>0</v>
      </c>
      <c r="P4706" s="181"/>
      <c r="Q4706" s="198"/>
      <c r="R4706" s="197" t="str">
        <f t="shared" si="1620"/>
        <v/>
      </c>
      <c r="S4706" s="197" t="str">
        <f t="shared" si="1678"/>
        <v/>
      </c>
    </row>
    <row r="4707" spans="1:19" ht="25.5" hidden="1">
      <c r="A4707" s="200">
        <v>98084</v>
      </c>
      <c r="B4707" s="205" t="s">
        <v>230</v>
      </c>
      <c r="C4707" s="127" t="s">
        <v>5087</v>
      </c>
      <c r="D4707" s="121" t="s">
        <v>274</v>
      </c>
      <c r="E4707" s="122">
        <v>5440.57</v>
      </c>
      <c r="F4707" s="123">
        <f t="shared" si="1672"/>
        <v>6559.15</v>
      </c>
      <c r="G4707" s="206"/>
      <c r="H4707" s="183"/>
      <c r="I4707" s="182">
        <f t="shared" si="1673"/>
        <v>0</v>
      </c>
      <c r="J4707" s="182">
        <f t="shared" si="1674"/>
        <v>0</v>
      </c>
      <c r="K4707" s="179"/>
      <c r="L4707" s="183">
        <f t="shared" si="1675"/>
        <v>0</v>
      </c>
      <c r="M4707" s="183">
        <f t="shared" si="1675"/>
        <v>0</v>
      </c>
      <c r="N4707" s="184">
        <f t="shared" si="1676"/>
        <v>0</v>
      </c>
      <c r="O4707" s="184">
        <f t="shared" si="1677"/>
        <v>0</v>
      </c>
      <c r="P4707" s="181"/>
      <c r="Q4707" s="198"/>
      <c r="R4707" s="197" t="str">
        <f t="shared" si="1620"/>
        <v/>
      </c>
      <c r="S4707" s="197" t="str">
        <f t="shared" si="1678"/>
        <v/>
      </c>
    </row>
    <row r="4708" spans="1:19" ht="25.5" hidden="1">
      <c r="A4708" s="200">
        <v>98085</v>
      </c>
      <c r="B4708" s="205" t="s">
        <v>230</v>
      </c>
      <c r="C4708" s="127" t="s">
        <v>5088</v>
      </c>
      <c r="D4708" s="121" t="s">
        <v>274</v>
      </c>
      <c r="E4708" s="122">
        <v>7364.27</v>
      </c>
      <c r="F4708" s="123">
        <f t="shared" si="1672"/>
        <v>8878.36</v>
      </c>
      <c r="G4708" s="206"/>
      <c r="H4708" s="183"/>
      <c r="I4708" s="182">
        <f t="shared" si="1673"/>
        <v>0</v>
      </c>
      <c r="J4708" s="182">
        <f t="shared" si="1674"/>
        <v>0</v>
      </c>
      <c r="K4708" s="179"/>
      <c r="L4708" s="183">
        <f t="shared" si="1675"/>
        <v>0</v>
      </c>
      <c r="M4708" s="183">
        <f t="shared" si="1675"/>
        <v>0</v>
      </c>
      <c r="N4708" s="184">
        <f t="shared" si="1676"/>
        <v>0</v>
      </c>
      <c r="O4708" s="184">
        <f t="shared" si="1677"/>
        <v>0</v>
      </c>
      <c r="P4708" s="181"/>
      <c r="Q4708" s="198"/>
      <c r="R4708" s="197" t="str">
        <f t="shared" si="1620"/>
        <v/>
      </c>
      <c r="S4708" s="197" t="str">
        <f t="shared" si="1678"/>
        <v/>
      </c>
    </row>
    <row r="4709" spans="1:19" ht="25.5" hidden="1">
      <c r="A4709" s="200">
        <v>98086</v>
      </c>
      <c r="B4709" s="205" t="s">
        <v>230</v>
      </c>
      <c r="C4709" s="127" t="s">
        <v>5089</v>
      </c>
      <c r="D4709" s="121" t="s">
        <v>274</v>
      </c>
      <c r="E4709" s="122">
        <v>8345.64</v>
      </c>
      <c r="F4709" s="123">
        <f t="shared" si="1672"/>
        <v>10061.5</v>
      </c>
      <c r="G4709" s="206"/>
      <c r="H4709" s="183"/>
      <c r="I4709" s="182">
        <f t="shared" si="1673"/>
        <v>0</v>
      </c>
      <c r="J4709" s="182">
        <f t="shared" si="1674"/>
        <v>0</v>
      </c>
      <c r="K4709" s="179"/>
      <c r="L4709" s="183">
        <f t="shared" si="1675"/>
        <v>0</v>
      </c>
      <c r="M4709" s="183">
        <f t="shared" si="1675"/>
        <v>0</v>
      </c>
      <c r="N4709" s="184">
        <f t="shared" si="1676"/>
        <v>0</v>
      </c>
      <c r="O4709" s="184">
        <f t="shared" si="1677"/>
        <v>0</v>
      </c>
      <c r="P4709" s="181"/>
      <c r="Q4709" s="198"/>
      <c r="R4709" s="197" t="str">
        <f t="shared" si="1620"/>
        <v/>
      </c>
      <c r="S4709" s="197" t="str">
        <f t="shared" si="1678"/>
        <v/>
      </c>
    </row>
    <row r="4710" spans="1:19" ht="25.5" hidden="1">
      <c r="A4710" s="200">
        <v>98087</v>
      </c>
      <c r="B4710" s="205" t="s">
        <v>230</v>
      </c>
      <c r="C4710" s="127" t="s">
        <v>5090</v>
      </c>
      <c r="D4710" s="121" t="s">
        <v>274</v>
      </c>
      <c r="E4710" s="122">
        <v>8970.7099999999991</v>
      </c>
      <c r="F4710" s="123">
        <f t="shared" si="1672"/>
        <v>10815.09</v>
      </c>
      <c r="G4710" s="206"/>
      <c r="H4710" s="183"/>
      <c r="I4710" s="182">
        <f t="shared" si="1673"/>
        <v>0</v>
      </c>
      <c r="J4710" s="182">
        <f t="shared" si="1674"/>
        <v>0</v>
      </c>
      <c r="K4710" s="179"/>
      <c r="L4710" s="183">
        <f t="shared" si="1675"/>
        <v>0</v>
      </c>
      <c r="M4710" s="183">
        <f t="shared" si="1675"/>
        <v>0</v>
      </c>
      <c r="N4710" s="184">
        <f t="shared" si="1676"/>
        <v>0</v>
      </c>
      <c r="O4710" s="184">
        <f t="shared" si="1677"/>
        <v>0</v>
      </c>
      <c r="P4710" s="181"/>
      <c r="Q4710" s="198"/>
      <c r="R4710" s="197" t="str">
        <f t="shared" si="1620"/>
        <v/>
      </c>
      <c r="S4710" s="197" t="str">
        <f t="shared" si="1678"/>
        <v/>
      </c>
    </row>
    <row r="4711" spans="1:19" ht="25.5" hidden="1">
      <c r="A4711" s="200">
        <v>98088</v>
      </c>
      <c r="B4711" s="205" t="s">
        <v>230</v>
      </c>
      <c r="C4711" s="127" t="s">
        <v>5091</v>
      </c>
      <c r="D4711" s="121" t="s">
        <v>274</v>
      </c>
      <c r="E4711" s="122">
        <v>2469.98</v>
      </c>
      <c r="F4711" s="123">
        <f t="shared" si="1672"/>
        <v>2977.81</v>
      </c>
      <c r="G4711" s="206"/>
      <c r="H4711" s="183"/>
      <c r="I4711" s="182">
        <f t="shared" si="1673"/>
        <v>0</v>
      </c>
      <c r="J4711" s="182">
        <f t="shared" si="1674"/>
        <v>0</v>
      </c>
      <c r="K4711" s="179"/>
      <c r="L4711" s="183">
        <f t="shared" si="1675"/>
        <v>0</v>
      </c>
      <c r="M4711" s="183">
        <f t="shared" si="1675"/>
        <v>0</v>
      </c>
      <c r="N4711" s="184">
        <f t="shared" si="1676"/>
        <v>0</v>
      </c>
      <c r="O4711" s="184">
        <f t="shared" si="1677"/>
        <v>0</v>
      </c>
      <c r="P4711" s="181"/>
      <c r="Q4711" s="198"/>
      <c r="R4711" s="197" t="str">
        <f t="shared" si="1620"/>
        <v/>
      </c>
      <c r="S4711" s="197" t="str">
        <f t="shared" si="1678"/>
        <v/>
      </c>
    </row>
    <row r="4712" spans="1:19" ht="25.5" hidden="1">
      <c r="A4712" s="200">
        <v>98089</v>
      </c>
      <c r="B4712" s="205" t="s">
        <v>230</v>
      </c>
      <c r="C4712" s="127" t="s">
        <v>5092</v>
      </c>
      <c r="D4712" s="121" t="s">
        <v>274</v>
      </c>
      <c r="E4712" s="122">
        <v>3886.91</v>
      </c>
      <c r="F4712" s="123">
        <f t="shared" si="1672"/>
        <v>4686.0600000000004</v>
      </c>
      <c r="G4712" s="206"/>
      <c r="H4712" s="183"/>
      <c r="I4712" s="182">
        <f t="shared" si="1673"/>
        <v>0</v>
      </c>
      <c r="J4712" s="182">
        <f t="shared" si="1674"/>
        <v>0</v>
      </c>
      <c r="K4712" s="179"/>
      <c r="L4712" s="183">
        <f t="shared" si="1675"/>
        <v>0</v>
      </c>
      <c r="M4712" s="183">
        <f t="shared" si="1675"/>
        <v>0</v>
      </c>
      <c r="N4712" s="184">
        <f t="shared" si="1676"/>
        <v>0</v>
      </c>
      <c r="O4712" s="184">
        <f t="shared" si="1677"/>
        <v>0</v>
      </c>
      <c r="P4712" s="181"/>
      <c r="Q4712" s="198"/>
      <c r="R4712" s="197" t="str">
        <f t="shared" si="1620"/>
        <v/>
      </c>
      <c r="S4712" s="197" t="str">
        <f t="shared" si="1678"/>
        <v/>
      </c>
    </row>
    <row r="4713" spans="1:19" ht="25.5" hidden="1">
      <c r="A4713" s="200">
        <v>98090</v>
      </c>
      <c r="B4713" s="205" t="s">
        <v>230</v>
      </c>
      <c r="C4713" s="127" t="s">
        <v>5093</v>
      </c>
      <c r="D4713" s="121" t="s">
        <v>274</v>
      </c>
      <c r="E4713" s="122">
        <v>6074.46</v>
      </c>
      <c r="F4713" s="123">
        <f t="shared" si="1672"/>
        <v>7323.37</v>
      </c>
      <c r="G4713" s="206"/>
      <c r="H4713" s="183"/>
      <c r="I4713" s="182">
        <f t="shared" si="1673"/>
        <v>0</v>
      </c>
      <c r="J4713" s="182">
        <f t="shared" si="1674"/>
        <v>0</v>
      </c>
      <c r="K4713" s="179"/>
      <c r="L4713" s="183">
        <f t="shared" si="1675"/>
        <v>0</v>
      </c>
      <c r="M4713" s="183">
        <f t="shared" si="1675"/>
        <v>0</v>
      </c>
      <c r="N4713" s="184">
        <f t="shared" si="1676"/>
        <v>0</v>
      </c>
      <c r="O4713" s="184">
        <f t="shared" si="1677"/>
        <v>0</v>
      </c>
      <c r="P4713" s="181"/>
      <c r="Q4713" s="198"/>
      <c r="R4713" s="197" t="str">
        <f t="shared" si="1620"/>
        <v/>
      </c>
      <c r="S4713" s="197" t="str">
        <f t="shared" si="1678"/>
        <v/>
      </c>
    </row>
    <row r="4714" spans="1:19" ht="25.5" hidden="1">
      <c r="A4714" s="200">
        <v>98091</v>
      </c>
      <c r="B4714" s="205" t="s">
        <v>230</v>
      </c>
      <c r="C4714" s="127" t="s">
        <v>5094</v>
      </c>
      <c r="D4714" s="121" t="s">
        <v>274</v>
      </c>
      <c r="E4714" s="122">
        <v>7830.77</v>
      </c>
      <c r="F4714" s="123">
        <f t="shared" si="1672"/>
        <v>9440.7800000000007</v>
      </c>
      <c r="G4714" s="206"/>
      <c r="H4714" s="183"/>
      <c r="I4714" s="182">
        <f t="shared" si="1673"/>
        <v>0</v>
      </c>
      <c r="J4714" s="182">
        <f t="shared" si="1674"/>
        <v>0</v>
      </c>
      <c r="K4714" s="179"/>
      <c r="L4714" s="183">
        <f t="shared" si="1675"/>
        <v>0</v>
      </c>
      <c r="M4714" s="183">
        <f t="shared" si="1675"/>
        <v>0</v>
      </c>
      <c r="N4714" s="184">
        <f t="shared" si="1676"/>
        <v>0</v>
      </c>
      <c r="O4714" s="184">
        <f t="shared" si="1677"/>
        <v>0</v>
      </c>
      <c r="P4714" s="181"/>
      <c r="Q4714" s="198"/>
      <c r="R4714" s="197" t="str">
        <f t="shared" si="1620"/>
        <v/>
      </c>
      <c r="S4714" s="197" t="str">
        <f t="shared" si="1678"/>
        <v/>
      </c>
    </row>
    <row r="4715" spans="1:19" ht="25.5" hidden="1">
      <c r="A4715" s="200">
        <v>98092</v>
      </c>
      <c r="B4715" s="205" t="s">
        <v>230</v>
      </c>
      <c r="C4715" s="127" t="s">
        <v>5095</v>
      </c>
      <c r="D4715" s="121" t="s">
        <v>274</v>
      </c>
      <c r="E4715" s="122">
        <v>9172.74</v>
      </c>
      <c r="F4715" s="123">
        <f t="shared" si="1672"/>
        <v>11058.66</v>
      </c>
      <c r="G4715" s="206"/>
      <c r="H4715" s="183"/>
      <c r="I4715" s="182">
        <f t="shared" si="1673"/>
        <v>0</v>
      </c>
      <c r="J4715" s="182">
        <f t="shared" si="1674"/>
        <v>0</v>
      </c>
      <c r="K4715" s="179"/>
      <c r="L4715" s="183">
        <f t="shared" si="1675"/>
        <v>0</v>
      </c>
      <c r="M4715" s="183">
        <f t="shared" si="1675"/>
        <v>0</v>
      </c>
      <c r="N4715" s="184">
        <f t="shared" si="1676"/>
        <v>0</v>
      </c>
      <c r="O4715" s="184">
        <f t="shared" si="1677"/>
        <v>0</v>
      </c>
      <c r="P4715" s="181"/>
      <c r="Q4715" s="198"/>
      <c r="R4715" s="197" t="str">
        <f t="shared" si="1620"/>
        <v/>
      </c>
      <c r="S4715" s="197" t="str">
        <f t="shared" si="1678"/>
        <v/>
      </c>
    </row>
    <row r="4716" spans="1:19" ht="25.5" hidden="1">
      <c r="A4716" s="200">
        <v>98093</v>
      </c>
      <c r="B4716" s="205" t="s">
        <v>230</v>
      </c>
      <c r="C4716" s="127" t="s">
        <v>5096</v>
      </c>
      <c r="D4716" s="121" t="s">
        <v>274</v>
      </c>
      <c r="E4716" s="122">
        <v>10815.41</v>
      </c>
      <c r="F4716" s="123">
        <f t="shared" si="1672"/>
        <v>13039.06</v>
      </c>
      <c r="G4716" s="206"/>
      <c r="H4716" s="183"/>
      <c r="I4716" s="182">
        <f t="shared" si="1673"/>
        <v>0</v>
      </c>
      <c r="J4716" s="182">
        <f t="shared" si="1674"/>
        <v>0</v>
      </c>
      <c r="K4716" s="179"/>
      <c r="L4716" s="183">
        <f t="shared" si="1675"/>
        <v>0</v>
      </c>
      <c r="M4716" s="183">
        <f t="shared" si="1675"/>
        <v>0</v>
      </c>
      <c r="N4716" s="184">
        <f t="shared" si="1676"/>
        <v>0</v>
      </c>
      <c r="O4716" s="184">
        <f t="shared" si="1677"/>
        <v>0</v>
      </c>
      <c r="P4716" s="181"/>
      <c r="Q4716" s="198"/>
      <c r="R4716" s="197" t="str">
        <f t="shared" si="1620"/>
        <v/>
      </c>
      <c r="S4716" s="197" t="str">
        <f t="shared" si="1678"/>
        <v/>
      </c>
    </row>
    <row r="4717" spans="1:19" ht="25.5" hidden="1">
      <c r="A4717" s="200">
        <v>98111</v>
      </c>
      <c r="B4717" s="205" t="s">
        <v>230</v>
      </c>
      <c r="C4717" s="127" t="s">
        <v>5097</v>
      </c>
      <c r="D4717" s="121" t="s">
        <v>274</v>
      </c>
      <c r="E4717" s="122">
        <v>22.37</v>
      </c>
      <c r="F4717" s="123">
        <f t="shared" si="1672"/>
        <v>26.97</v>
      </c>
      <c r="G4717" s="206"/>
      <c r="H4717" s="183"/>
      <c r="I4717" s="182">
        <f t="shared" si="1673"/>
        <v>0</v>
      </c>
      <c r="J4717" s="182">
        <f t="shared" si="1674"/>
        <v>0</v>
      </c>
      <c r="K4717" s="179"/>
      <c r="L4717" s="183">
        <f t="shared" si="1675"/>
        <v>0</v>
      </c>
      <c r="M4717" s="183">
        <f t="shared" si="1675"/>
        <v>0</v>
      </c>
      <c r="N4717" s="184">
        <f t="shared" si="1676"/>
        <v>0</v>
      </c>
      <c r="O4717" s="184">
        <f t="shared" si="1677"/>
        <v>0</v>
      </c>
      <c r="P4717" s="181"/>
      <c r="Q4717" s="198"/>
      <c r="R4717" s="197" t="str">
        <f t="shared" si="1620"/>
        <v/>
      </c>
      <c r="S4717" s="197" t="str">
        <f t="shared" si="1678"/>
        <v/>
      </c>
    </row>
    <row r="4718" spans="1:19" ht="25.5" hidden="1">
      <c r="A4718" s="200">
        <v>98114</v>
      </c>
      <c r="B4718" s="205" t="s">
        <v>230</v>
      </c>
      <c r="C4718" s="127" t="s">
        <v>5098</v>
      </c>
      <c r="D4718" s="121" t="s">
        <v>274</v>
      </c>
      <c r="E4718" s="122">
        <v>417.75</v>
      </c>
      <c r="F4718" s="123">
        <f t="shared" si="1672"/>
        <v>503.64</v>
      </c>
      <c r="G4718" s="206"/>
      <c r="H4718" s="183"/>
      <c r="I4718" s="182">
        <f t="shared" si="1673"/>
        <v>0</v>
      </c>
      <c r="J4718" s="182">
        <f t="shared" si="1674"/>
        <v>0</v>
      </c>
      <c r="K4718" s="179"/>
      <c r="L4718" s="183">
        <f t="shared" si="1675"/>
        <v>0</v>
      </c>
      <c r="M4718" s="183">
        <f t="shared" si="1675"/>
        <v>0</v>
      </c>
      <c r="N4718" s="184">
        <f t="shared" si="1676"/>
        <v>0</v>
      </c>
      <c r="O4718" s="184">
        <f t="shared" si="1677"/>
        <v>0</v>
      </c>
      <c r="P4718" s="181"/>
      <c r="Q4718" s="198"/>
      <c r="R4718" s="197" t="str">
        <f t="shared" si="1620"/>
        <v/>
      </c>
      <c r="S4718" s="197" t="str">
        <f t="shared" si="1678"/>
        <v/>
      </c>
    </row>
    <row r="4719" spans="1:19" ht="25.5" hidden="1">
      <c r="A4719" s="200">
        <v>98115</v>
      </c>
      <c r="B4719" s="205" t="s">
        <v>230</v>
      </c>
      <c r="C4719" s="127" t="s">
        <v>5099</v>
      </c>
      <c r="D4719" s="121" t="s">
        <v>274</v>
      </c>
      <c r="E4719" s="122">
        <v>83.97</v>
      </c>
      <c r="F4719" s="123">
        <f t="shared" si="1672"/>
        <v>101.23</v>
      </c>
      <c r="G4719" s="206"/>
      <c r="H4719" s="183"/>
      <c r="I4719" s="182">
        <f t="shared" si="1673"/>
        <v>0</v>
      </c>
      <c r="J4719" s="182">
        <f t="shared" si="1674"/>
        <v>0</v>
      </c>
      <c r="K4719" s="179"/>
      <c r="L4719" s="183">
        <f t="shared" si="1675"/>
        <v>0</v>
      </c>
      <c r="M4719" s="183">
        <f t="shared" si="1675"/>
        <v>0</v>
      </c>
      <c r="N4719" s="184">
        <f t="shared" si="1676"/>
        <v>0</v>
      </c>
      <c r="O4719" s="184">
        <f t="shared" si="1677"/>
        <v>0</v>
      </c>
      <c r="P4719" s="181"/>
      <c r="Q4719" s="198"/>
      <c r="R4719" s="197" t="str">
        <f t="shared" si="1620"/>
        <v/>
      </c>
      <c r="S4719" s="197" t="str">
        <f t="shared" si="1678"/>
        <v/>
      </c>
    </row>
    <row r="4720" spans="1:19">
      <c r="A4720" s="200" t="s">
        <v>5100</v>
      </c>
      <c r="B4720" s="205"/>
      <c r="C4720" s="127" t="s">
        <v>5101</v>
      </c>
      <c r="D4720" s="121"/>
      <c r="E4720" s="122"/>
      <c r="F4720" s="123"/>
      <c r="G4720" s="253"/>
      <c r="H4720" s="207">
        <f>F4720</f>
        <v>0</v>
      </c>
      <c r="I4720" s="254"/>
      <c r="J4720" s="255"/>
      <c r="K4720" s="179"/>
      <c r="L4720" s="253"/>
      <c r="M4720" s="253"/>
      <c r="N4720" s="254"/>
      <c r="O4720" s="255"/>
      <c r="P4720" s="181"/>
      <c r="Q4720" s="252" t="str">
        <f>IF(OR(SUM(J4721:J5000)&gt;0,SUM(O4721:O524964)&gt;0),"xx","")</f>
        <v>xx</v>
      </c>
      <c r="R4720" s="237" t="str">
        <f t="shared" si="1620"/>
        <v>x</v>
      </c>
      <c r="S4720" s="197" t="str">
        <f t="shared" si="1678"/>
        <v>x</v>
      </c>
    </row>
    <row r="4721" spans="1:19" ht="25.5" hidden="1">
      <c r="A4721" s="200">
        <v>89583</v>
      </c>
      <c r="B4721" s="205" t="s">
        <v>230</v>
      </c>
      <c r="C4721" s="127" t="s">
        <v>5102</v>
      </c>
      <c r="D4721" s="121" t="s">
        <v>274</v>
      </c>
      <c r="E4721" s="122">
        <v>23.38</v>
      </c>
      <c r="F4721" s="123">
        <f t="shared" ref="F4721:F4784" si="1679">IF(E4721=0,0,ROUND(E4721*(1+E$10)*(1-E$11),2))</f>
        <v>28.19</v>
      </c>
      <c r="G4721" s="206"/>
      <c r="H4721" s="183"/>
      <c r="I4721" s="182">
        <f t="shared" ref="I4721:I4975" si="1680">IF(ISBLANK(E4721),0,ROUND(F4721*G4721,2))</f>
        <v>0</v>
      </c>
      <c r="J4721" s="182">
        <f t="shared" ref="J4721:J4975" si="1681">IF(ISBLANK(G4721),0,ROUND(G4721*H4721,2))</f>
        <v>0</v>
      </c>
      <c r="K4721" s="179"/>
      <c r="L4721" s="183">
        <f t="shared" ref="L4721:M4784" si="1682">G4721</f>
        <v>0</v>
      </c>
      <c r="M4721" s="183">
        <f t="shared" si="1682"/>
        <v>0</v>
      </c>
      <c r="N4721" s="184">
        <f t="shared" ref="N4721:N4784" si="1683">IF(ISBLANK(E4721),0,ROUND(F4721*L4721,2))</f>
        <v>0</v>
      </c>
      <c r="O4721" s="184">
        <f t="shared" ref="O4721:O4784" si="1684">IF(ISBLANK(L4721),0,ROUND(L4721*M4721,2))</f>
        <v>0</v>
      </c>
      <c r="P4721" s="181"/>
      <c r="Q4721" s="199"/>
      <c r="R4721" s="197" t="str">
        <f t="shared" si="1620"/>
        <v/>
      </c>
      <c r="S4721" s="197" t="str">
        <f t="shared" si="1678"/>
        <v/>
      </c>
    </row>
    <row r="4722" spans="1:19" ht="38.25" hidden="1">
      <c r="A4722" s="200">
        <v>89586</v>
      </c>
      <c r="B4722" s="205" t="s">
        <v>230</v>
      </c>
      <c r="C4722" s="127" t="s">
        <v>5103</v>
      </c>
      <c r="D4722" s="121" t="s">
        <v>274</v>
      </c>
      <c r="E4722" s="122">
        <v>21.91</v>
      </c>
      <c r="F4722" s="123">
        <f t="shared" si="1679"/>
        <v>26.41</v>
      </c>
      <c r="G4722" s="206"/>
      <c r="H4722" s="183"/>
      <c r="I4722" s="182">
        <f t="shared" si="1680"/>
        <v>0</v>
      </c>
      <c r="J4722" s="182">
        <f t="shared" si="1681"/>
        <v>0</v>
      </c>
      <c r="K4722" s="179"/>
      <c r="L4722" s="183">
        <f t="shared" si="1682"/>
        <v>0</v>
      </c>
      <c r="M4722" s="183">
        <f t="shared" si="1682"/>
        <v>0</v>
      </c>
      <c r="N4722" s="184">
        <f t="shared" si="1683"/>
        <v>0</v>
      </c>
      <c r="O4722" s="184">
        <f t="shared" si="1684"/>
        <v>0</v>
      </c>
      <c r="P4722" s="181"/>
      <c r="Q4722" s="199"/>
      <c r="R4722" s="197" t="str">
        <f t="shared" si="1620"/>
        <v/>
      </c>
      <c r="S4722" s="197" t="str">
        <f t="shared" si="1678"/>
        <v/>
      </c>
    </row>
    <row r="4723" spans="1:19" ht="25.5" hidden="1">
      <c r="A4723" s="200">
        <v>89587</v>
      </c>
      <c r="B4723" s="205" t="s">
        <v>230</v>
      </c>
      <c r="C4723" s="127" t="s">
        <v>5104</v>
      </c>
      <c r="D4723" s="121" t="s">
        <v>274</v>
      </c>
      <c r="E4723" s="122">
        <v>35.200000000000003</v>
      </c>
      <c r="F4723" s="123">
        <f t="shared" si="1679"/>
        <v>42.44</v>
      </c>
      <c r="G4723" s="206"/>
      <c r="H4723" s="183"/>
      <c r="I4723" s="182">
        <f t="shared" si="1680"/>
        <v>0</v>
      </c>
      <c r="J4723" s="182">
        <f t="shared" si="1681"/>
        <v>0</v>
      </c>
      <c r="K4723" s="179"/>
      <c r="L4723" s="183">
        <f t="shared" si="1682"/>
        <v>0</v>
      </c>
      <c r="M4723" s="183">
        <f t="shared" si="1682"/>
        <v>0</v>
      </c>
      <c r="N4723" s="184">
        <f t="shared" si="1683"/>
        <v>0</v>
      </c>
      <c r="O4723" s="184">
        <f t="shared" si="1684"/>
        <v>0</v>
      </c>
      <c r="P4723" s="181"/>
      <c r="Q4723" s="199"/>
      <c r="R4723" s="197" t="str">
        <f t="shared" si="1620"/>
        <v/>
      </c>
      <c r="S4723" s="197" t="str">
        <f t="shared" si="1678"/>
        <v/>
      </c>
    </row>
    <row r="4724" spans="1:19" ht="25.5" hidden="1">
      <c r="A4724" s="200">
        <v>89592</v>
      </c>
      <c r="B4724" s="205" t="s">
        <v>230</v>
      </c>
      <c r="C4724" s="127" t="s">
        <v>5105</v>
      </c>
      <c r="D4724" s="121" t="s">
        <v>274</v>
      </c>
      <c r="E4724" s="122">
        <v>112.19</v>
      </c>
      <c r="F4724" s="123">
        <f t="shared" si="1679"/>
        <v>135.26</v>
      </c>
      <c r="G4724" s="206"/>
      <c r="H4724" s="183"/>
      <c r="I4724" s="182">
        <f t="shared" si="1680"/>
        <v>0</v>
      </c>
      <c r="J4724" s="182">
        <f t="shared" si="1681"/>
        <v>0</v>
      </c>
      <c r="K4724" s="179"/>
      <c r="L4724" s="183">
        <f t="shared" si="1682"/>
        <v>0</v>
      </c>
      <c r="M4724" s="183">
        <f t="shared" si="1682"/>
        <v>0</v>
      </c>
      <c r="N4724" s="184">
        <f t="shared" si="1683"/>
        <v>0</v>
      </c>
      <c r="O4724" s="184">
        <f t="shared" si="1684"/>
        <v>0</v>
      </c>
      <c r="P4724" s="181"/>
      <c r="Q4724" s="199"/>
      <c r="R4724" s="197" t="str">
        <f t="shared" si="1620"/>
        <v/>
      </c>
      <c r="S4724" s="197" t="str">
        <f t="shared" si="1678"/>
        <v/>
      </c>
    </row>
    <row r="4725" spans="1:19" ht="25.5" hidden="1">
      <c r="A4725" s="200">
        <v>95695</v>
      </c>
      <c r="B4725" s="205" t="s">
        <v>230</v>
      </c>
      <c r="C4725" s="127" t="s">
        <v>5106</v>
      </c>
      <c r="D4725" s="121" t="s">
        <v>274</v>
      </c>
      <c r="E4725" s="122">
        <v>43.98</v>
      </c>
      <c r="F4725" s="123">
        <f t="shared" si="1679"/>
        <v>53.02</v>
      </c>
      <c r="G4725" s="206"/>
      <c r="H4725" s="183"/>
      <c r="I4725" s="182">
        <f t="shared" si="1680"/>
        <v>0</v>
      </c>
      <c r="J4725" s="182">
        <f t="shared" si="1681"/>
        <v>0</v>
      </c>
      <c r="K4725" s="179"/>
      <c r="L4725" s="183">
        <f t="shared" si="1682"/>
        <v>0</v>
      </c>
      <c r="M4725" s="183">
        <f t="shared" si="1682"/>
        <v>0</v>
      </c>
      <c r="N4725" s="184">
        <f t="shared" si="1683"/>
        <v>0</v>
      </c>
      <c r="O4725" s="184">
        <f t="shared" si="1684"/>
        <v>0</v>
      </c>
      <c r="P4725" s="181"/>
      <c r="Q4725" s="199"/>
      <c r="R4725" s="197" t="str">
        <f t="shared" si="1620"/>
        <v/>
      </c>
      <c r="S4725" s="197" t="str">
        <f t="shared" si="1678"/>
        <v/>
      </c>
    </row>
    <row r="4726" spans="1:19" ht="25.5" hidden="1">
      <c r="A4726" s="200">
        <v>96637</v>
      </c>
      <c r="B4726" s="205" t="s">
        <v>230</v>
      </c>
      <c r="C4726" s="127" t="s">
        <v>5107</v>
      </c>
      <c r="D4726" s="121" t="s">
        <v>274</v>
      </c>
      <c r="E4726" s="122">
        <v>11.33</v>
      </c>
      <c r="F4726" s="123">
        <f t="shared" si="1679"/>
        <v>13.66</v>
      </c>
      <c r="G4726" s="206"/>
      <c r="H4726" s="183"/>
      <c r="I4726" s="182">
        <f t="shared" si="1680"/>
        <v>0</v>
      </c>
      <c r="J4726" s="182">
        <f t="shared" si="1681"/>
        <v>0</v>
      </c>
      <c r="K4726" s="179"/>
      <c r="L4726" s="183">
        <f t="shared" si="1682"/>
        <v>0</v>
      </c>
      <c r="M4726" s="183">
        <f t="shared" si="1682"/>
        <v>0</v>
      </c>
      <c r="N4726" s="184">
        <f t="shared" si="1683"/>
        <v>0</v>
      </c>
      <c r="O4726" s="184">
        <f t="shared" si="1684"/>
        <v>0</v>
      </c>
      <c r="P4726" s="181"/>
      <c r="Q4726" s="199"/>
      <c r="R4726" s="197" t="str">
        <f t="shared" si="1620"/>
        <v/>
      </c>
      <c r="S4726" s="197" t="str">
        <f t="shared" si="1678"/>
        <v/>
      </c>
    </row>
    <row r="4727" spans="1:19" ht="25.5" hidden="1">
      <c r="A4727" s="200">
        <v>96638</v>
      </c>
      <c r="B4727" s="205" t="s">
        <v>230</v>
      </c>
      <c r="C4727" s="127" t="s">
        <v>5108</v>
      </c>
      <c r="D4727" s="121" t="s">
        <v>274</v>
      </c>
      <c r="E4727" s="122">
        <v>10.93</v>
      </c>
      <c r="F4727" s="123">
        <f t="shared" si="1679"/>
        <v>13.18</v>
      </c>
      <c r="G4727" s="206"/>
      <c r="H4727" s="183"/>
      <c r="I4727" s="182">
        <f t="shared" si="1680"/>
        <v>0</v>
      </c>
      <c r="J4727" s="182">
        <f t="shared" si="1681"/>
        <v>0</v>
      </c>
      <c r="K4727" s="179"/>
      <c r="L4727" s="183">
        <f t="shared" si="1682"/>
        <v>0</v>
      </c>
      <c r="M4727" s="183">
        <f t="shared" si="1682"/>
        <v>0</v>
      </c>
      <c r="N4727" s="184">
        <f t="shared" si="1683"/>
        <v>0</v>
      </c>
      <c r="O4727" s="184">
        <f t="shared" si="1684"/>
        <v>0</v>
      </c>
      <c r="P4727" s="181"/>
      <c r="Q4727" s="199"/>
      <c r="R4727" s="197" t="str">
        <f t="shared" si="1620"/>
        <v/>
      </c>
      <c r="S4727" s="197" t="str">
        <f t="shared" si="1678"/>
        <v/>
      </c>
    </row>
    <row r="4728" spans="1:19" ht="25.5" hidden="1">
      <c r="A4728" s="200">
        <v>96639</v>
      </c>
      <c r="B4728" s="205" t="s">
        <v>230</v>
      </c>
      <c r="C4728" s="127" t="s">
        <v>5109</v>
      </c>
      <c r="D4728" s="121" t="s">
        <v>274</v>
      </c>
      <c r="E4728" s="122">
        <v>7.88</v>
      </c>
      <c r="F4728" s="123">
        <f t="shared" si="1679"/>
        <v>9.5</v>
      </c>
      <c r="G4728" s="206"/>
      <c r="H4728" s="183"/>
      <c r="I4728" s="182">
        <f t="shared" si="1680"/>
        <v>0</v>
      </c>
      <c r="J4728" s="182">
        <f t="shared" si="1681"/>
        <v>0</v>
      </c>
      <c r="K4728" s="179"/>
      <c r="L4728" s="183">
        <f t="shared" si="1682"/>
        <v>0</v>
      </c>
      <c r="M4728" s="183">
        <f t="shared" si="1682"/>
        <v>0</v>
      </c>
      <c r="N4728" s="184">
        <f t="shared" si="1683"/>
        <v>0</v>
      </c>
      <c r="O4728" s="184">
        <f t="shared" si="1684"/>
        <v>0</v>
      </c>
      <c r="P4728" s="181"/>
      <c r="Q4728" s="199"/>
      <c r="R4728" s="197" t="str">
        <f t="shared" si="1620"/>
        <v/>
      </c>
      <c r="S4728" s="197" t="str">
        <f t="shared" si="1678"/>
        <v/>
      </c>
    </row>
    <row r="4729" spans="1:19" ht="25.5" hidden="1">
      <c r="A4729" s="200">
        <v>96640</v>
      </c>
      <c r="B4729" s="205" t="s">
        <v>230</v>
      </c>
      <c r="C4729" s="127" t="s">
        <v>5110</v>
      </c>
      <c r="D4729" s="121" t="s">
        <v>274</v>
      </c>
      <c r="E4729" s="122">
        <v>18.920000000000002</v>
      </c>
      <c r="F4729" s="123">
        <f t="shared" si="1679"/>
        <v>22.81</v>
      </c>
      <c r="G4729" s="206"/>
      <c r="H4729" s="183"/>
      <c r="I4729" s="182">
        <f t="shared" si="1680"/>
        <v>0</v>
      </c>
      <c r="J4729" s="182">
        <f t="shared" si="1681"/>
        <v>0</v>
      </c>
      <c r="K4729" s="179"/>
      <c r="L4729" s="183">
        <f t="shared" si="1682"/>
        <v>0</v>
      </c>
      <c r="M4729" s="183">
        <f t="shared" si="1682"/>
        <v>0</v>
      </c>
      <c r="N4729" s="184">
        <f t="shared" si="1683"/>
        <v>0</v>
      </c>
      <c r="O4729" s="184">
        <f t="shared" si="1684"/>
        <v>0</v>
      </c>
      <c r="P4729" s="181"/>
      <c r="Q4729" s="199"/>
      <c r="R4729" s="197" t="str">
        <f t="shared" si="1620"/>
        <v/>
      </c>
      <c r="S4729" s="197" t="str">
        <f t="shared" si="1678"/>
        <v/>
      </c>
    </row>
    <row r="4730" spans="1:19" ht="25.5" hidden="1">
      <c r="A4730" s="200">
        <v>96641</v>
      </c>
      <c r="B4730" s="205" t="s">
        <v>230</v>
      </c>
      <c r="C4730" s="127" t="s">
        <v>5111</v>
      </c>
      <c r="D4730" s="121" t="s">
        <v>274</v>
      </c>
      <c r="E4730" s="122">
        <v>14.97</v>
      </c>
      <c r="F4730" s="123">
        <f t="shared" si="1679"/>
        <v>18.05</v>
      </c>
      <c r="G4730" s="206"/>
      <c r="H4730" s="183"/>
      <c r="I4730" s="182">
        <f t="shared" si="1680"/>
        <v>0</v>
      </c>
      <c r="J4730" s="182">
        <f t="shared" si="1681"/>
        <v>0</v>
      </c>
      <c r="K4730" s="179"/>
      <c r="L4730" s="183">
        <f t="shared" si="1682"/>
        <v>0</v>
      </c>
      <c r="M4730" s="183">
        <f t="shared" si="1682"/>
        <v>0</v>
      </c>
      <c r="N4730" s="184">
        <f t="shared" si="1683"/>
        <v>0</v>
      </c>
      <c r="O4730" s="184">
        <f t="shared" si="1684"/>
        <v>0</v>
      </c>
      <c r="P4730" s="181"/>
      <c r="Q4730" s="199"/>
      <c r="R4730" s="197" t="str">
        <f t="shared" si="1620"/>
        <v/>
      </c>
      <c r="S4730" s="197" t="str">
        <f t="shared" si="1678"/>
        <v/>
      </c>
    </row>
    <row r="4731" spans="1:19" ht="25.5" hidden="1">
      <c r="A4731" s="200">
        <v>96642</v>
      </c>
      <c r="B4731" s="205" t="s">
        <v>230</v>
      </c>
      <c r="C4731" s="127" t="s">
        <v>5112</v>
      </c>
      <c r="D4731" s="121" t="s">
        <v>274</v>
      </c>
      <c r="E4731" s="122">
        <v>15.02</v>
      </c>
      <c r="F4731" s="123">
        <f t="shared" si="1679"/>
        <v>18.11</v>
      </c>
      <c r="G4731" s="206"/>
      <c r="H4731" s="183"/>
      <c r="I4731" s="182">
        <f t="shared" si="1680"/>
        <v>0</v>
      </c>
      <c r="J4731" s="182">
        <f t="shared" si="1681"/>
        <v>0</v>
      </c>
      <c r="K4731" s="179"/>
      <c r="L4731" s="183">
        <f t="shared" si="1682"/>
        <v>0</v>
      </c>
      <c r="M4731" s="183">
        <f t="shared" si="1682"/>
        <v>0</v>
      </c>
      <c r="N4731" s="184">
        <f t="shared" si="1683"/>
        <v>0</v>
      </c>
      <c r="O4731" s="184">
        <f t="shared" si="1684"/>
        <v>0</v>
      </c>
      <c r="P4731" s="181"/>
      <c r="Q4731" s="199"/>
      <c r="R4731" s="197" t="str">
        <f t="shared" si="1620"/>
        <v/>
      </c>
      <c r="S4731" s="197" t="str">
        <f t="shared" si="1678"/>
        <v/>
      </c>
    </row>
    <row r="4732" spans="1:19" ht="25.5" hidden="1">
      <c r="A4732" s="200">
        <v>96643</v>
      </c>
      <c r="B4732" s="205" t="s">
        <v>230</v>
      </c>
      <c r="C4732" s="127" t="s">
        <v>5113</v>
      </c>
      <c r="D4732" s="121" t="s">
        <v>274</v>
      </c>
      <c r="E4732" s="122">
        <v>38.130000000000003</v>
      </c>
      <c r="F4732" s="123">
        <f t="shared" si="1679"/>
        <v>45.97</v>
      </c>
      <c r="G4732" s="206"/>
      <c r="H4732" s="183"/>
      <c r="I4732" s="182">
        <f t="shared" si="1680"/>
        <v>0</v>
      </c>
      <c r="J4732" s="182">
        <f t="shared" si="1681"/>
        <v>0</v>
      </c>
      <c r="K4732" s="179"/>
      <c r="L4732" s="183">
        <f t="shared" si="1682"/>
        <v>0</v>
      </c>
      <c r="M4732" s="183">
        <f t="shared" si="1682"/>
        <v>0</v>
      </c>
      <c r="N4732" s="184">
        <f t="shared" si="1683"/>
        <v>0</v>
      </c>
      <c r="O4732" s="184">
        <f t="shared" si="1684"/>
        <v>0</v>
      </c>
      <c r="P4732" s="181"/>
      <c r="Q4732" s="199"/>
      <c r="R4732" s="197" t="str">
        <f t="shared" si="1620"/>
        <v/>
      </c>
      <c r="S4732" s="197" t="str">
        <f t="shared" si="1678"/>
        <v/>
      </c>
    </row>
    <row r="4733" spans="1:19" ht="25.5" hidden="1">
      <c r="A4733" s="200">
        <v>96650</v>
      </c>
      <c r="B4733" s="205" t="s">
        <v>230</v>
      </c>
      <c r="C4733" s="127" t="s">
        <v>5114</v>
      </c>
      <c r="D4733" s="121" t="s">
        <v>274</v>
      </c>
      <c r="E4733" s="122">
        <v>8.3800000000000008</v>
      </c>
      <c r="F4733" s="123">
        <f t="shared" si="1679"/>
        <v>10.1</v>
      </c>
      <c r="G4733" s="206"/>
      <c r="H4733" s="183"/>
      <c r="I4733" s="182">
        <f t="shared" si="1680"/>
        <v>0</v>
      </c>
      <c r="J4733" s="182">
        <f t="shared" si="1681"/>
        <v>0</v>
      </c>
      <c r="K4733" s="179"/>
      <c r="L4733" s="183">
        <f t="shared" si="1682"/>
        <v>0</v>
      </c>
      <c r="M4733" s="183">
        <f t="shared" si="1682"/>
        <v>0</v>
      </c>
      <c r="N4733" s="184">
        <f t="shared" si="1683"/>
        <v>0</v>
      </c>
      <c r="O4733" s="184">
        <f t="shared" si="1684"/>
        <v>0</v>
      </c>
      <c r="P4733" s="181"/>
      <c r="Q4733" s="199"/>
      <c r="R4733" s="197" t="str">
        <f t="shared" si="1620"/>
        <v/>
      </c>
      <c r="S4733" s="197" t="str">
        <f t="shared" si="1678"/>
        <v/>
      </c>
    </row>
    <row r="4734" spans="1:19" ht="25.5" hidden="1">
      <c r="A4734" s="200">
        <v>96651</v>
      </c>
      <c r="B4734" s="205" t="s">
        <v>230</v>
      </c>
      <c r="C4734" s="127" t="s">
        <v>5115</v>
      </c>
      <c r="D4734" s="121" t="s">
        <v>274</v>
      </c>
      <c r="E4734" s="122">
        <v>7.98</v>
      </c>
      <c r="F4734" s="123">
        <f t="shared" si="1679"/>
        <v>9.6199999999999992</v>
      </c>
      <c r="G4734" s="206"/>
      <c r="H4734" s="183"/>
      <c r="I4734" s="182">
        <f t="shared" si="1680"/>
        <v>0</v>
      </c>
      <c r="J4734" s="182">
        <f t="shared" si="1681"/>
        <v>0</v>
      </c>
      <c r="K4734" s="179"/>
      <c r="L4734" s="183">
        <f t="shared" si="1682"/>
        <v>0</v>
      </c>
      <c r="M4734" s="183">
        <f t="shared" si="1682"/>
        <v>0</v>
      </c>
      <c r="N4734" s="184">
        <f t="shared" si="1683"/>
        <v>0</v>
      </c>
      <c r="O4734" s="184">
        <f t="shared" si="1684"/>
        <v>0</v>
      </c>
      <c r="P4734" s="181"/>
      <c r="Q4734" s="199"/>
      <c r="R4734" s="197" t="str">
        <f t="shared" si="1620"/>
        <v/>
      </c>
      <c r="S4734" s="197" t="str">
        <f t="shared" si="1678"/>
        <v/>
      </c>
    </row>
    <row r="4735" spans="1:19" ht="25.5" hidden="1">
      <c r="A4735" s="200">
        <v>96652</v>
      </c>
      <c r="B4735" s="205" t="s">
        <v>230</v>
      </c>
      <c r="C4735" s="127" t="s">
        <v>5116</v>
      </c>
      <c r="D4735" s="121" t="s">
        <v>274</v>
      </c>
      <c r="E4735" s="122">
        <v>16.059999999999999</v>
      </c>
      <c r="F4735" s="123">
        <f t="shared" si="1679"/>
        <v>19.36</v>
      </c>
      <c r="G4735" s="206"/>
      <c r="H4735" s="183"/>
      <c r="I4735" s="182">
        <f t="shared" si="1680"/>
        <v>0</v>
      </c>
      <c r="J4735" s="182">
        <f t="shared" si="1681"/>
        <v>0</v>
      </c>
      <c r="K4735" s="179"/>
      <c r="L4735" s="183">
        <f t="shared" si="1682"/>
        <v>0</v>
      </c>
      <c r="M4735" s="183">
        <f t="shared" si="1682"/>
        <v>0</v>
      </c>
      <c r="N4735" s="184">
        <f t="shared" si="1683"/>
        <v>0</v>
      </c>
      <c r="O4735" s="184">
        <f t="shared" si="1684"/>
        <v>0</v>
      </c>
      <c r="P4735" s="181"/>
      <c r="Q4735" s="199"/>
      <c r="R4735" s="197" t="str">
        <f t="shared" si="1620"/>
        <v/>
      </c>
      <c r="S4735" s="197" t="str">
        <f t="shared" si="1678"/>
        <v/>
      </c>
    </row>
    <row r="4736" spans="1:19" ht="25.5" hidden="1">
      <c r="A4736" s="200">
        <v>96653</v>
      </c>
      <c r="B4736" s="205" t="s">
        <v>230</v>
      </c>
      <c r="C4736" s="127" t="s">
        <v>5117</v>
      </c>
      <c r="D4736" s="121" t="s">
        <v>274</v>
      </c>
      <c r="E4736" s="122">
        <v>16.02</v>
      </c>
      <c r="F4736" s="123">
        <f t="shared" si="1679"/>
        <v>19.309999999999999</v>
      </c>
      <c r="G4736" s="206"/>
      <c r="H4736" s="183"/>
      <c r="I4736" s="182">
        <f t="shared" si="1680"/>
        <v>0</v>
      </c>
      <c r="J4736" s="182">
        <f t="shared" si="1681"/>
        <v>0</v>
      </c>
      <c r="K4736" s="179"/>
      <c r="L4736" s="183">
        <f t="shared" si="1682"/>
        <v>0</v>
      </c>
      <c r="M4736" s="183">
        <f t="shared" si="1682"/>
        <v>0</v>
      </c>
      <c r="N4736" s="184">
        <f t="shared" si="1683"/>
        <v>0</v>
      </c>
      <c r="O4736" s="184">
        <f t="shared" si="1684"/>
        <v>0</v>
      </c>
      <c r="P4736" s="181"/>
      <c r="Q4736" s="199"/>
      <c r="R4736" s="197" t="str">
        <f t="shared" si="1620"/>
        <v/>
      </c>
      <c r="S4736" s="197" t="str">
        <f t="shared" si="1678"/>
        <v/>
      </c>
    </row>
    <row r="4737" spans="1:19" ht="25.5" hidden="1">
      <c r="A4737" s="200">
        <v>96654</v>
      </c>
      <c r="B4737" s="205" t="s">
        <v>230</v>
      </c>
      <c r="C4737" s="127" t="s">
        <v>5118</v>
      </c>
      <c r="D4737" s="121" t="s">
        <v>274</v>
      </c>
      <c r="E4737" s="122">
        <v>26.5</v>
      </c>
      <c r="F4737" s="123">
        <f t="shared" si="1679"/>
        <v>31.95</v>
      </c>
      <c r="G4737" s="206"/>
      <c r="H4737" s="183"/>
      <c r="I4737" s="182">
        <f t="shared" si="1680"/>
        <v>0</v>
      </c>
      <c r="J4737" s="182">
        <f t="shared" si="1681"/>
        <v>0</v>
      </c>
      <c r="K4737" s="179"/>
      <c r="L4737" s="183">
        <f t="shared" si="1682"/>
        <v>0</v>
      </c>
      <c r="M4737" s="183">
        <f t="shared" si="1682"/>
        <v>0</v>
      </c>
      <c r="N4737" s="184">
        <f t="shared" si="1683"/>
        <v>0</v>
      </c>
      <c r="O4737" s="184">
        <f t="shared" si="1684"/>
        <v>0</v>
      </c>
      <c r="P4737" s="181"/>
      <c r="Q4737" s="199"/>
      <c r="R4737" s="197" t="str">
        <f t="shared" si="1620"/>
        <v/>
      </c>
      <c r="S4737" s="197" t="str">
        <f t="shared" si="1678"/>
        <v/>
      </c>
    </row>
    <row r="4738" spans="1:19" ht="25.5" hidden="1">
      <c r="A4738" s="200">
        <v>96655</v>
      </c>
      <c r="B4738" s="205" t="s">
        <v>230</v>
      </c>
      <c r="C4738" s="127" t="s">
        <v>5119</v>
      </c>
      <c r="D4738" s="121" t="s">
        <v>274</v>
      </c>
      <c r="E4738" s="122">
        <v>26.07</v>
      </c>
      <c r="F4738" s="123">
        <f t="shared" si="1679"/>
        <v>31.43</v>
      </c>
      <c r="G4738" s="206"/>
      <c r="H4738" s="183"/>
      <c r="I4738" s="182">
        <f t="shared" si="1680"/>
        <v>0</v>
      </c>
      <c r="J4738" s="182">
        <f t="shared" si="1681"/>
        <v>0</v>
      </c>
      <c r="K4738" s="179"/>
      <c r="L4738" s="183">
        <f t="shared" si="1682"/>
        <v>0</v>
      </c>
      <c r="M4738" s="183">
        <f t="shared" si="1682"/>
        <v>0</v>
      </c>
      <c r="N4738" s="184">
        <f t="shared" si="1683"/>
        <v>0</v>
      </c>
      <c r="O4738" s="184">
        <f t="shared" si="1684"/>
        <v>0</v>
      </c>
      <c r="P4738" s="181"/>
      <c r="Q4738" s="199"/>
      <c r="R4738" s="197" t="str">
        <f t="shared" si="1620"/>
        <v/>
      </c>
      <c r="S4738" s="197" t="str">
        <f t="shared" si="1678"/>
        <v/>
      </c>
    </row>
    <row r="4739" spans="1:19" ht="25.5" hidden="1">
      <c r="A4739" s="200">
        <v>96656</v>
      </c>
      <c r="B4739" s="205" t="s">
        <v>230</v>
      </c>
      <c r="C4739" s="127" t="s">
        <v>5120</v>
      </c>
      <c r="D4739" s="121" t="s">
        <v>274</v>
      </c>
      <c r="E4739" s="122">
        <v>5.93</v>
      </c>
      <c r="F4739" s="123">
        <f t="shared" si="1679"/>
        <v>7.15</v>
      </c>
      <c r="G4739" s="206"/>
      <c r="H4739" s="183"/>
      <c r="I4739" s="182">
        <f t="shared" si="1680"/>
        <v>0</v>
      </c>
      <c r="J4739" s="182">
        <f t="shared" si="1681"/>
        <v>0</v>
      </c>
      <c r="K4739" s="179"/>
      <c r="L4739" s="183">
        <f t="shared" si="1682"/>
        <v>0</v>
      </c>
      <c r="M4739" s="183">
        <f t="shared" si="1682"/>
        <v>0</v>
      </c>
      <c r="N4739" s="184">
        <f t="shared" si="1683"/>
        <v>0</v>
      </c>
      <c r="O4739" s="184">
        <f t="shared" si="1684"/>
        <v>0</v>
      </c>
      <c r="P4739" s="181"/>
      <c r="Q4739" s="199"/>
      <c r="R4739" s="197" t="str">
        <f t="shared" si="1620"/>
        <v/>
      </c>
      <c r="S4739" s="197" t="str">
        <f t="shared" si="1678"/>
        <v/>
      </c>
    </row>
    <row r="4740" spans="1:19" ht="25.5" hidden="1">
      <c r="A4740" s="200">
        <v>96657</v>
      </c>
      <c r="B4740" s="205" t="s">
        <v>230</v>
      </c>
      <c r="C4740" s="127" t="s">
        <v>5121</v>
      </c>
      <c r="D4740" s="121" t="s">
        <v>274</v>
      </c>
      <c r="E4740" s="122">
        <v>16.97</v>
      </c>
      <c r="F4740" s="123">
        <f t="shared" si="1679"/>
        <v>20.46</v>
      </c>
      <c r="G4740" s="206"/>
      <c r="H4740" s="183"/>
      <c r="I4740" s="182">
        <f t="shared" si="1680"/>
        <v>0</v>
      </c>
      <c r="J4740" s="182">
        <f t="shared" si="1681"/>
        <v>0</v>
      </c>
      <c r="K4740" s="179"/>
      <c r="L4740" s="183">
        <f t="shared" si="1682"/>
        <v>0</v>
      </c>
      <c r="M4740" s="183">
        <f t="shared" si="1682"/>
        <v>0</v>
      </c>
      <c r="N4740" s="184">
        <f t="shared" si="1683"/>
        <v>0</v>
      </c>
      <c r="O4740" s="184">
        <f t="shared" si="1684"/>
        <v>0</v>
      </c>
      <c r="P4740" s="181"/>
      <c r="Q4740" s="199"/>
      <c r="R4740" s="197" t="str">
        <f t="shared" si="1620"/>
        <v/>
      </c>
      <c r="S4740" s="197" t="str">
        <f t="shared" si="1678"/>
        <v/>
      </c>
    </row>
    <row r="4741" spans="1:19" ht="25.5" hidden="1">
      <c r="A4741" s="200">
        <v>96658</v>
      </c>
      <c r="B4741" s="205" t="s">
        <v>230</v>
      </c>
      <c r="C4741" s="127" t="s">
        <v>5122</v>
      </c>
      <c r="D4741" s="121" t="s">
        <v>274</v>
      </c>
      <c r="E4741" s="122">
        <v>13.02</v>
      </c>
      <c r="F4741" s="123">
        <f t="shared" si="1679"/>
        <v>15.7</v>
      </c>
      <c r="G4741" s="206"/>
      <c r="H4741" s="183"/>
      <c r="I4741" s="182">
        <f t="shared" si="1680"/>
        <v>0</v>
      </c>
      <c r="J4741" s="182">
        <f t="shared" si="1681"/>
        <v>0</v>
      </c>
      <c r="K4741" s="179"/>
      <c r="L4741" s="183">
        <f t="shared" si="1682"/>
        <v>0</v>
      </c>
      <c r="M4741" s="183">
        <f t="shared" si="1682"/>
        <v>0</v>
      </c>
      <c r="N4741" s="184">
        <f t="shared" si="1683"/>
        <v>0</v>
      </c>
      <c r="O4741" s="184">
        <f t="shared" si="1684"/>
        <v>0</v>
      </c>
      <c r="P4741" s="181"/>
      <c r="Q4741" s="199"/>
      <c r="R4741" s="197" t="str">
        <f t="shared" si="1620"/>
        <v/>
      </c>
      <c r="S4741" s="197" t="str">
        <f t="shared" si="1678"/>
        <v/>
      </c>
    </row>
    <row r="4742" spans="1:19" ht="25.5" hidden="1">
      <c r="A4742" s="200">
        <v>96659</v>
      </c>
      <c r="B4742" s="205" t="s">
        <v>230</v>
      </c>
      <c r="C4742" s="127" t="s">
        <v>5123</v>
      </c>
      <c r="D4742" s="121" t="s">
        <v>274</v>
      </c>
      <c r="E4742" s="122">
        <v>10.84</v>
      </c>
      <c r="F4742" s="123">
        <f t="shared" si="1679"/>
        <v>13.07</v>
      </c>
      <c r="G4742" s="206"/>
      <c r="H4742" s="183"/>
      <c r="I4742" s="182">
        <f t="shared" si="1680"/>
        <v>0</v>
      </c>
      <c r="J4742" s="182">
        <f t="shared" si="1681"/>
        <v>0</v>
      </c>
      <c r="K4742" s="179"/>
      <c r="L4742" s="183">
        <f t="shared" si="1682"/>
        <v>0</v>
      </c>
      <c r="M4742" s="183">
        <f t="shared" si="1682"/>
        <v>0</v>
      </c>
      <c r="N4742" s="184">
        <f t="shared" si="1683"/>
        <v>0</v>
      </c>
      <c r="O4742" s="184">
        <f t="shared" si="1684"/>
        <v>0</v>
      </c>
      <c r="P4742" s="181"/>
      <c r="Q4742" s="199"/>
      <c r="R4742" s="197" t="str">
        <f t="shared" si="1620"/>
        <v/>
      </c>
      <c r="S4742" s="197" t="str">
        <f t="shared" si="1678"/>
        <v/>
      </c>
    </row>
    <row r="4743" spans="1:19" ht="25.5" hidden="1">
      <c r="A4743" s="200">
        <v>96660</v>
      </c>
      <c r="B4743" s="205" t="s">
        <v>230</v>
      </c>
      <c r="C4743" s="127" t="s">
        <v>5124</v>
      </c>
      <c r="D4743" s="121" t="s">
        <v>274</v>
      </c>
      <c r="E4743" s="122">
        <v>29.25</v>
      </c>
      <c r="F4743" s="123">
        <f t="shared" si="1679"/>
        <v>35.26</v>
      </c>
      <c r="G4743" s="206"/>
      <c r="H4743" s="183"/>
      <c r="I4743" s="182">
        <f t="shared" si="1680"/>
        <v>0</v>
      </c>
      <c r="J4743" s="182">
        <f t="shared" si="1681"/>
        <v>0</v>
      </c>
      <c r="K4743" s="179"/>
      <c r="L4743" s="183">
        <f t="shared" si="1682"/>
        <v>0</v>
      </c>
      <c r="M4743" s="183">
        <f t="shared" si="1682"/>
        <v>0</v>
      </c>
      <c r="N4743" s="184">
        <f t="shared" si="1683"/>
        <v>0</v>
      </c>
      <c r="O4743" s="184">
        <f t="shared" si="1684"/>
        <v>0</v>
      </c>
      <c r="P4743" s="181"/>
      <c r="Q4743" s="199"/>
      <c r="R4743" s="197" t="str">
        <f t="shared" si="1620"/>
        <v/>
      </c>
      <c r="S4743" s="197" t="str">
        <f t="shared" si="1678"/>
        <v/>
      </c>
    </row>
    <row r="4744" spans="1:19" ht="25.5" hidden="1">
      <c r="A4744" s="200">
        <v>96661</v>
      </c>
      <c r="B4744" s="205" t="s">
        <v>230</v>
      </c>
      <c r="C4744" s="127" t="s">
        <v>5125</v>
      </c>
      <c r="D4744" s="121" t="s">
        <v>274</v>
      </c>
      <c r="E4744" s="122">
        <v>23.19</v>
      </c>
      <c r="F4744" s="123">
        <f t="shared" si="1679"/>
        <v>27.96</v>
      </c>
      <c r="G4744" s="206"/>
      <c r="H4744" s="183"/>
      <c r="I4744" s="182">
        <f t="shared" si="1680"/>
        <v>0</v>
      </c>
      <c r="J4744" s="182">
        <f t="shared" si="1681"/>
        <v>0</v>
      </c>
      <c r="K4744" s="179"/>
      <c r="L4744" s="183">
        <f t="shared" si="1682"/>
        <v>0</v>
      </c>
      <c r="M4744" s="183">
        <f t="shared" si="1682"/>
        <v>0</v>
      </c>
      <c r="N4744" s="184">
        <f t="shared" si="1683"/>
        <v>0</v>
      </c>
      <c r="O4744" s="184">
        <f t="shared" si="1684"/>
        <v>0</v>
      </c>
      <c r="P4744" s="181"/>
      <c r="Q4744" s="199"/>
      <c r="R4744" s="197" t="str">
        <f t="shared" si="1620"/>
        <v/>
      </c>
      <c r="S4744" s="197" t="str">
        <f t="shared" si="1678"/>
        <v/>
      </c>
    </row>
    <row r="4745" spans="1:19" ht="25.5" hidden="1">
      <c r="A4745" s="200">
        <v>96662</v>
      </c>
      <c r="B4745" s="205" t="s">
        <v>230</v>
      </c>
      <c r="C4745" s="127" t="s">
        <v>5126</v>
      </c>
      <c r="D4745" s="121" t="s">
        <v>274</v>
      </c>
      <c r="E4745" s="122">
        <v>11.05</v>
      </c>
      <c r="F4745" s="123">
        <f t="shared" si="1679"/>
        <v>13.32</v>
      </c>
      <c r="G4745" s="206"/>
      <c r="H4745" s="183"/>
      <c r="I4745" s="182">
        <f t="shared" si="1680"/>
        <v>0</v>
      </c>
      <c r="J4745" s="182">
        <f t="shared" si="1681"/>
        <v>0</v>
      </c>
      <c r="K4745" s="179"/>
      <c r="L4745" s="183">
        <f t="shared" si="1682"/>
        <v>0</v>
      </c>
      <c r="M4745" s="183">
        <f t="shared" si="1682"/>
        <v>0</v>
      </c>
      <c r="N4745" s="184">
        <f t="shared" si="1683"/>
        <v>0</v>
      </c>
      <c r="O4745" s="184">
        <f t="shared" si="1684"/>
        <v>0</v>
      </c>
      <c r="P4745" s="181"/>
      <c r="Q4745" s="199"/>
      <c r="R4745" s="197" t="str">
        <f t="shared" si="1620"/>
        <v/>
      </c>
      <c r="S4745" s="197" t="str">
        <f t="shared" si="1678"/>
        <v/>
      </c>
    </row>
    <row r="4746" spans="1:19" ht="25.5" hidden="1">
      <c r="A4746" s="200">
        <v>96663</v>
      </c>
      <c r="B4746" s="205" t="s">
        <v>230</v>
      </c>
      <c r="C4746" s="127" t="s">
        <v>5127</v>
      </c>
      <c r="D4746" s="121" t="s">
        <v>274</v>
      </c>
      <c r="E4746" s="122">
        <v>19.420000000000002</v>
      </c>
      <c r="F4746" s="123">
        <f t="shared" si="1679"/>
        <v>23.41</v>
      </c>
      <c r="G4746" s="206"/>
      <c r="H4746" s="183"/>
      <c r="I4746" s="182">
        <f t="shared" si="1680"/>
        <v>0</v>
      </c>
      <c r="J4746" s="182">
        <f t="shared" si="1681"/>
        <v>0</v>
      </c>
      <c r="K4746" s="179"/>
      <c r="L4746" s="183">
        <f t="shared" si="1682"/>
        <v>0</v>
      </c>
      <c r="M4746" s="183">
        <f t="shared" si="1682"/>
        <v>0</v>
      </c>
      <c r="N4746" s="184">
        <f t="shared" si="1683"/>
        <v>0</v>
      </c>
      <c r="O4746" s="184">
        <f t="shared" si="1684"/>
        <v>0</v>
      </c>
      <c r="P4746" s="181"/>
      <c r="Q4746" s="199"/>
      <c r="R4746" s="197" t="str">
        <f t="shared" si="1620"/>
        <v/>
      </c>
      <c r="S4746" s="197" t="str">
        <f t="shared" si="1678"/>
        <v/>
      </c>
    </row>
    <row r="4747" spans="1:19" ht="25.5" hidden="1">
      <c r="A4747" s="200">
        <v>96664</v>
      </c>
      <c r="B4747" s="205" t="s">
        <v>230</v>
      </c>
      <c r="C4747" s="127" t="s">
        <v>5128</v>
      </c>
      <c r="D4747" s="121" t="s">
        <v>274</v>
      </c>
      <c r="E4747" s="122">
        <v>20.72</v>
      </c>
      <c r="F4747" s="123">
        <f t="shared" si="1679"/>
        <v>24.98</v>
      </c>
      <c r="G4747" s="206"/>
      <c r="H4747" s="183"/>
      <c r="I4747" s="182">
        <f t="shared" si="1680"/>
        <v>0</v>
      </c>
      <c r="J4747" s="182">
        <f t="shared" si="1681"/>
        <v>0</v>
      </c>
      <c r="K4747" s="179"/>
      <c r="L4747" s="183">
        <f t="shared" si="1682"/>
        <v>0</v>
      </c>
      <c r="M4747" s="183">
        <f t="shared" si="1682"/>
        <v>0</v>
      </c>
      <c r="N4747" s="184">
        <f t="shared" si="1683"/>
        <v>0</v>
      </c>
      <c r="O4747" s="184">
        <f t="shared" si="1684"/>
        <v>0</v>
      </c>
      <c r="P4747" s="181"/>
      <c r="Q4747" s="199"/>
      <c r="R4747" s="197" t="str">
        <f t="shared" si="1620"/>
        <v/>
      </c>
      <c r="S4747" s="197" t="str">
        <f t="shared" si="1678"/>
        <v/>
      </c>
    </row>
    <row r="4748" spans="1:19" ht="25.5" hidden="1">
      <c r="A4748" s="200">
        <v>96665</v>
      </c>
      <c r="B4748" s="205" t="s">
        <v>230</v>
      </c>
      <c r="C4748" s="127" t="s">
        <v>5129</v>
      </c>
      <c r="D4748" s="121" t="s">
        <v>274</v>
      </c>
      <c r="E4748" s="122">
        <v>11.04</v>
      </c>
      <c r="F4748" s="123">
        <f t="shared" si="1679"/>
        <v>13.31</v>
      </c>
      <c r="G4748" s="206"/>
      <c r="H4748" s="183"/>
      <c r="I4748" s="182">
        <f t="shared" si="1680"/>
        <v>0</v>
      </c>
      <c r="J4748" s="182">
        <f t="shared" si="1681"/>
        <v>0</v>
      </c>
      <c r="K4748" s="179"/>
      <c r="L4748" s="183">
        <f t="shared" si="1682"/>
        <v>0</v>
      </c>
      <c r="M4748" s="183">
        <f t="shared" si="1682"/>
        <v>0</v>
      </c>
      <c r="N4748" s="184">
        <f t="shared" si="1683"/>
        <v>0</v>
      </c>
      <c r="O4748" s="184">
        <f t="shared" si="1684"/>
        <v>0</v>
      </c>
      <c r="P4748" s="181"/>
      <c r="Q4748" s="199"/>
      <c r="R4748" s="197" t="str">
        <f t="shared" si="1620"/>
        <v/>
      </c>
      <c r="S4748" s="197" t="str">
        <f t="shared" si="1678"/>
        <v/>
      </c>
    </row>
    <row r="4749" spans="1:19" ht="25.5" hidden="1">
      <c r="A4749" s="200">
        <v>96666</v>
      </c>
      <c r="B4749" s="205" t="s">
        <v>230</v>
      </c>
      <c r="C4749" s="127" t="s">
        <v>5130</v>
      </c>
      <c r="D4749" s="121" t="s">
        <v>274</v>
      </c>
      <c r="E4749" s="122">
        <v>21.51</v>
      </c>
      <c r="F4749" s="123">
        <f t="shared" si="1679"/>
        <v>25.93</v>
      </c>
      <c r="G4749" s="206"/>
      <c r="H4749" s="183"/>
      <c r="I4749" s="182">
        <f t="shared" si="1680"/>
        <v>0</v>
      </c>
      <c r="J4749" s="182">
        <f t="shared" si="1681"/>
        <v>0</v>
      </c>
      <c r="K4749" s="179"/>
      <c r="L4749" s="183">
        <f t="shared" si="1682"/>
        <v>0</v>
      </c>
      <c r="M4749" s="183">
        <f t="shared" si="1682"/>
        <v>0</v>
      </c>
      <c r="N4749" s="184">
        <f t="shared" si="1683"/>
        <v>0</v>
      </c>
      <c r="O4749" s="184">
        <f t="shared" si="1684"/>
        <v>0</v>
      </c>
      <c r="P4749" s="181"/>
      <c r="Q4749" s="199"/>
      <c r="R4749" s="197" t="str">
        <f t="shared" si="1620"/>
        <v/>
      </c>
      <c r="S4749" s="197" t="str">
        <f t="shared" si="1678"/>
        <v/>
      </c>
    </row>
    <row r="4750" spans="1:19" ht="25.5" hidden="1">
      <c r="A4750" s="200">
        <v>96667</v>
      </c>
      <c r="B4750" s="205" t="s">
        <v>230</v>
      </c>
      <c r="C4750" s="127" t="s">
        <v>5131</v>
      </c>
      <c r="D4750" s="121" t="s">
        <v>274</v>
      </c>
      <c r="E4750" s="122">
        <v>37.14</v>
      </c>
      <c r="F4750" s="123">
        <f t="shared" si="1679"/>
        <v>44.78</v>
      </c>
      <c r="G4750" s="206"/>
      <c r="H4750" s="183"/>
      <c r="I4750" s="182">
        <f t="shared" si="1680"/>
        <v>0</v>
      </c>
      <c r="J4750" s="182">
        <f t="shared" si="1681"/>
        <v>0</v>
      </c>
      <c r="K4750" s="179"/>
      <c r="L4750" s="183">
        <f t="shared" si="1682"/>
        <v>0</v>
      </c>
      <c r="M4750" s="183">
        <f t="shared" si="1682"/>
        <v>0</v>
      </c>
      <c r="N4750" s="184">
        <f t="shared" si="1683"/>
        <v>0</v>
      </c>
      <c r="O4750" s="184">
        <f t="shared" si="1684"/>
        <v>0</v>
      </c>
      <c r="P4750" s="181"/>
      <c r="Q4750" s="199"/>
      <c r="R4750" s="197" t="str">
        <f t="shared" si="1620"/>
        <v/>
      </c>
      <c r="S4750" s="197" t="str">
        <f t="shared" si="1678"/>
        <v/>
      </c>
    </row>
    <row r="4751" spans="1:19" ht="25.5" hidden="1">
      <c r="A4751" s="200">
        <v>96684</v>
      </c>
      <c r="B4751" s="205" t="s">
        <v>230</v>
      </c>
      <c r="C4751" s="127" t="s">
        <v>5132</v>
      </c>
      <c r="D4751" s="121" t="s">
        <v>274</v>
      </c>
      <c r="E4751" s="122">
        <v>3.93</v>
      </c>
      <c r="F4751" s="123">
        <f t="shared" si="1679"/>
        <v>4.74</v>
      </c>
      <c r="G4751" s="206"/>
      <c r="H4751" s="183"/>
      <c r="I4751" s="182">
        <f t="shared" si="1680"/>
        <v>0</v>
      </c>
      <c r="J4751" s="182">
        <f t="shared" si="1681"/>
        <v>0</v>
      </c>
      <c r="K4751" s="179"/>
      <c r="L4751" s="183">
        <f t="shared" si="1682"/>
        <v>0</v>
      </c>
      <c r="M4751" s="183">
        <f t="shared" si="1682"/>
        <v>0</v>
      </c>
      <c r="N4751" s="184">
        <f t="shared" si="1683"/>
        <v>0</v>
      </c>
      <c r="O4751" s="184">
        <f t="shared" si="1684"/>
        <v>0</v>
      </c>
      <c r="P4751" s="181"/>
      <c r="Q4751" s="199"/>
      <c r="R4751" s="197" t="str">
        <f t="shared" si="1620"/>
        <v/>
      </c>
      <c r="S4751" s="197" t="str">
        <f t="shared" si="1678"/>
        <v/>
      </c>
    </row>
    <row r="4752" spans="1:19" ht="25.5" hidden="1">
      <c r="A4752" s="200">
        <v>96685</v>
      </c>
      <c r="B4752" s="205" t="s">
        <v>230</v>
      </c>
      <c r="C4752" s="127" t="s">
        <v>5133</v>
      </c>
      <c r="D4752" s="121" t="s">
        <v>274</v>
      </c>
      <c r="E4752" s="122">
        <v>3.53</v>
      </c>
      <c r="F4752" s="123">
        <f t="shared" si="1679"/>
        <v>4.26</v>
      </c>
      <c r="G4752" s="206"/>
      <c r="H4752" s="183"/>
      <c r="I4752" s="182">
        <f t="shared" si="1680"/>
        <v>0</v>
      </c>
      <c r="J4752" s="182">
        <f t="shared" si="1681"/>
        <v>0</v>
      </c>
      <c r="K4752" s="179"/>
      <c r="L4752" s="183">
        <f t="shared" si="1682"/>
        <v>0</v>
      </c>
      <c r="M4752" s="183">
        <f t="shared" si="1682"/>
        <v>0</v>
      </c>
      <c r="N4752" s="184">
        <f t="shared" si="1683"/>
        <v>0</v>
      </c>
      <c r="O4752" s="184">
        <f t="shared" si="1684"/>
        <v>0</v>
      </c>
      <c r="P4752" s="181"/>
      <c r="Q4752" s="199"/>
      <c r="R4752" s="197" t="str">
        <f t="shared" si="1620"/>
        <v/>
      </c>
      <c r="S4752" s="197" t="str">
        <f t="shared" si="1678"/>
        <v/>
      </c>
    </row>
    <row r="4753" spans="1:19" ht="25.5" hidden="1">
      <c r="A4753" s="200">
        <v>96686</v>
      </c>
      <c r="B4753" s="205" t="s">
        <v>230</v>
      </c>
      <c r="C4753" s="127" t="s">
        <v>5134</v>
      </c>
      <c r="D4753" s="121" t="s">
        <v>274</v>
      </c>
      <c r="E4753" s="122">
        <v>5.89</v>
      </c>
      <c r="F4753" s="123">
        <f t="shared" si="1679"/>
        <v>7.1</v>
      </c>
      <c r="G4753" s="206"/>
      <c r="H4753" s="183"/>
      <c r="I4753" s="182">
        <f t="shared" si="1680"/>
        <v>0</v>
      </c>
      <c r="J4753" s="182">
        <f t="shared" si="1681"/>
        <v>0</v>
      </c>
      <c r="K4753" s="179"/>
      <c r="L4753" s="183">
        <f t="shared" si="1682"/>
        <v>0</v>
      </c>
      <c r="M4753" s="183">
        <f t="shared" si="1682"/>
        <v>0</v>
      </c>
      <c r="N4753" s="184">
        <f t="shared" si="1683"/>
        <v>0</v>
      </c>
      <c r="O4753" s="184">
        <f t="shared" si="1684"/>
        <v>0</v>
      </c>
      <c r="P4753" s="181"/>
      <c r="Q4753" s="199"/>
      <c r="R4753" s="197" t="str">
        <f t="shared" si="1620"/>
        <v/>
      </c>
      <c r="S4753" s="197" t="str">
        <f t="shared" si="1678"/>
        <v/>
      </c>
    </row>
    <row r="4754" spans="1:19" ht="25.5" hidden="1">
      <c r="A4754" s="200">
        <v>96687</v>
      </c>
      <c r="B4754" s="205" t="s">
        <v>230</v>
      </c>
      <c r="C4754" s="127" t="s">
        <v>5135</v>
      </c>
      <c r="D4754" s="121" t="s">
        <v>274</v>
      </c>
      <c r="E4754" s="122">
        <v>5.85</v>
      </c>
      <c r="F4754" s="123">
        <f t="shared" si="1679"/>
        <v>7.05</v>
      </c>
      <c r="G4754" s="206"/>
      <c r="H4754" s="183"/>
      <c r="I4754" s="182">
        <f t="shared" si="1680"/>
        <v>0</v>
      </c>
      <c r="J4754" s="182">
        <f t="shared" si="1681"/>
        <v>0</v>
      </c>
      <c r="K4754" s="179"/>
      <c r="L4754" s="183">
        <f t="shared" si="1682"/>
        <v>0</v>
      </c>
      <c r="M4754" s="183">
        <f t="shared" si="1682"/>
        <v>0</v>
      </c>
      <c r="N4754" s="184">
        <f t="shared" si="1683"/>
        <v>0</v>
      </c>
      <c r="O4754" s="184">
        <f t="shared" si="1684"/>
        <v>0</v>
      </c>
      <c r="P4754" s="181"/>
      <c r="Q4754" s="199"/>
      <c r="R4754" s="197" t="str">
        <f t="shared" si="1620"/>
        <v/>
      </c>
      <c r="S4754" s="197" t="str">
        <f t="shared" si="1678"/>
        <v/>
      </c>
    </row>
    <row r="4755" spans="1:19" ht="25.5" hidden="1">
      <c r="A4755" s="200">
        <v>96688</v>
      </c>
      <c r="B4755" s="205" t="s">
        <v>230</v>
      </c>
      <c r="C4755" s="127" t="s">
        <v>5136</v>
      </c>
      <c r="D4755" s="121" t="s">
        <v>274</v>
      </c>
      <c r="E4755" s="122">
        <v>10.06</v>
      </c>
      <c r="F4755" s="123">
        <f t="shared" si="1679"/>
        <v>12.13</v>
      </c>
      <c r="G4755" s="206"/>
      <c r="H4755" s="183"/>
      <c r="I4755" s="182">
        <f t="shared" si="1680"/>
        <v>0</v>
      </c>
      <c r="J4755" s="182">
        <f t="shared" si="1681"/>
        <v>0</v>
      </c>
      <c r="K4755" s="179"/>
      <c r="L4755" s="183">
        <f t="shared" si="1682"/>
        <v>0</v>
      </c>
      <c r="M4755" s="183">
        <f t="shared" si="1682"/>
        <v>0</v>
      </c>
      <c r="N4755" s="184">
        <f t="shared" si="1683"/>
        <v>0</v>
      </c>
      <c r="O4755" s="184">
        <f t="shared" si="1684"/>
        <v>0</v>
      </c>
      <c r="P4755" s="181"/>
      <c r="Q4755" s="199"/>
      <c r="R4755" s="197" t="str">
        <f t="shared" si="1620"/>
        <v/>
      </c>
      <c r="S4755" s="197" t="str">
        <f t="shared" si="1678"/>
        <v/>
      </c>
    </row>
    <row r="4756" spans="1:19" ht="25.5" hidden="1">
      <c r="A4756" s="200">
        <v>96689</v>
      </c>
      <c r="B4756" s="205" t="s">
        <v>230</v>
      </c>
      <c r="C4756" s="127" t="s">
        <v>5137</v>
      </c>
      <c r="D4756" s="121" t="s">
        <v>274</v>
      </c>
      <c r="E4756" s="122">
        <v>9.6300000000000008</v>
      </c>
      <c r="F4756" s="123">
        <f t="shared" si="1679"/>
        <v>11.61</v>
      </c>
      <c r="G4756" s="206"/>
      <c r="H4756" s="183"/>
      <c r="I4756" s="182">
        <f t="shared" si="1680"/>
        <v>0</v>
      </c>
      <c r="J4756" s="182">
        <f t="shared" si="1681"/>
        <v>0</v>
      </c>
      <c r="K4756" s="179"/>
      <c r="L4756" s="183">
        <f t="shared" si="1682"/>
        <v>0</v>
      </c>
      <c r="M4756" s="183">
        <f t="shared" si="1682"/>
        <v>0</v>
      </c>
      <c r="N4756" s="184">
        <f t="shared" si="1683"/>
        <v>0</v>
      </c>
      <c r="O4756" s="184">
        <f t="shared" si="1684"/>
        <v>0</v>
      </c>
      <c r="P4756" s="181"/>
      <c r="Q4756" s="199"/>
      <c r="R4756" s="197" t="str">
        <f t="shared" si="1620"/>
        <v/>
      </c>
      <c r="S4756" s="197" t="str">
        <f t="shared" si="1678"/>
        <v/>
      </c>
    </row>
    <row r="4757" spans="1:19" ht="25.5" hidden="1">
      <c r="A4757" s="200">
        <v>96690</v>
      </c>
      <c r="B4757" s="205" t="s">
        <v>230</v>
      </c>
      <c r="C4757" s="127" t="s">
        <v>5138</v>
      </c>
      <c r="D4757" s="121" t="s">
        <v>274</v>
      </c>
      <c r="E4757" s="122">
        <v>18.559999999999999</v>
      </c>
      <c r="F4757" s="123">
        <f t="shared" si="1679"/>
        <v>22.38</v>
      </c>
      <c r="G4757" s="206"/>
      <c r="H4757" s="183"/>
      <c r="I4757" s="182">
        <f t="shared" si="1680"/>
        <v>0</v>
      </c>
      <c r="J4757" s="182">
        <f t="shared" si="1681"/>
        <v>0</v>
      </c>
      <c r="K4757" s="179"/>
      <c r="L4757" s="183">
        <f t="shared" si="1682"/>
        <v>0</v>
      </c>
      <c r="M4757" s="183">
        <f t="shared" si="1682"/>
        <v>0</v>
      </c>
      <c r="N4757" s="184">
        <f t="shared" si="1683"/>
        <v>0</v>
      </c>
      <c r="O4757" s="184">
        <f t="shared" si="1684"/>
        <v>0</v>
      </c>
      <c r="P4757" s="181"/>
      <c r="Q4757" s="199"/>
      <c r="R4757" s="197" t="str">
        <f t="shared" si="1620"/>
        <v/>
      </c>
      <c r="S4757" s="197" t="str">
        <f t="shared" si="1678"/>
        <v/>
      </c>
    </row>
    <row r="4758" spans="1:19" ht="25.5" hidden="1">
      <c r="A4758" s="200">
        <v>96691</v>
      </c>
      <c r="B4758" s="205" t="s">
        <v>230</v>
      </c>
      <c r="C4758" s="127" t="s">
        <v>5139</v>
      </c>
      <c r="D4758" s="121" t="s">
        <v>274</v>
      </c>
      <c r="E4758" s="122">
        <v>19.149999999999999</v>
      </c>
      <c r="F4758" s="123">
        <f t="shared" si="1679"/>
        <v>23.09</v>
      </c>
      <c r="G4758" s="206"/>
      <c r="H4758" s="183"/>
      <c r="I4758" s="182">
        <f t="shared" si="1680"/>
        <v>0</v>
      </c>
      <c r="J4758" s="182">
        <f t="shared" si="1681"/>
        <v>0</v>
      </c>
      <c r="K4758" s="179"/>
      <c r="L4758" s="183">
        <f t="shared" si="1682"/>
        <v>0</v>
      </c>
      <c r="M4758" s="183">
        <f t="shared" si="1682"/>
        <v>0</v>
      </c>
      <c r="N4758" s="184">
        <f t="shared" si="1683"/>
        <v>0</v>
      </c>
      <c r="O4758" s="184">
        <f t="shared" si="1684"/>
        <v>0</v>
      </c>
      <c r="P4758" s="181"/>
      <c r="Q4758" s="199"/>
      <c r="R4758" s="197" t="str">
        <f t="shared" ref="R4758:R4821" si="1685">IF(Q4758="X","x",IF(Q4758="xx","x",IF(O4758&gt;0,"x","")))</f>
        <v/>
      </c>
      <c r="S4758" s="197" t="str">
        <f t="shared" si="1678"/>
        <v/>
      </c>
    </row>
    <row r="4759" spans="1:19" ht="25.5" hidden="1">
      <c r="A4759" s="200">
        <v>96692</v>
      </c>
      <c r="B4759" s="205" t="s">
        <v>230</v>
      </c>
      <c r="C4759" s="127" t="s">
        <v>5140</v>
      </c>
      <c r="D4759" s="121" t="s">
        <v>274</v>
      </c>
      <c r="E4759" s="122">
        <v>28.08</v>
      </c>
      <c r="F4759" s="123">
        <f t="shared" si="1679"/>
        <v>33.85</v>
      </c>
      <c r="G4759" s="206"/>
      <c r="H4759" s="183"/>
      <c r="I4759" s="182">
        <f t="shared" si="1680"/>
        <v>0</v>
      </c>
      <c r="J4759" s="182">
        <f t="shared" si="1681"/>
        <v>0</v>
      </c>
      <c r="K4759" s="179"/>
      <c r="L4759" s="183">
        <f t="shared" si="1682"/>
        <v>0</v>
      </c>
      <c r="M4759" s="183">
        <f t="shared" si="1682"/>
        <v>0</v>
      </c>
      <c r="N4759" s="184">
        <f t="shared" si="1683"/>
        <v>0</v>
      </c>
      <c r="O4759" s="184">
        <f t="shared" si="1684"/>
        <v>0</v>
      </c>
      <c r="P4759" s="181"/>
      <c r="Q4759" s="199"/>
      <c r="R4759" s="197" t="str">
        <f t="shared" si="1685"/>
        <v/>
      </c>
      <c r="S4759" s="197" t="str">
        <f t="shared" si="1678"/>
        <v/>
      </c>
    </row>
    <row r="4760" spans="1:19" ht="25.5" hidden="1">
      <c r="A4760" s="200">
        <v>96693</v>
      </c>
      <c r="B4760" s="205" t="s">
        <v>230</v>
      </c>
      <c r="C4760" s="127" t="s">
        <v>5141</v>
      </c>
      <c r="D4760" s="121" t="s">
        <v>274</v>
      </c>
      <c r="E4760" s="122">
        <v>26.64</v>
      </c>
      <c r="F4760" s="123">
        <f t="shared" si="1679"/>
        <v>32.119999999999997</v>
      </c>
      <c r="G4760" s="206"/>
      <c r="H4760" s="183"/>
      <c r="I4760" s="182">
        <f t="shared" si="1680"/>
        <v>0</v>
      </c>
      <c r="J4760" s="182">
        <f t="shared" si="1681"/>
        <v>0</v>
      </c>
      <c r="K4760" s="179"/>
      <c r="L4760" s="183">
        <f t="shared" si="1682"/>
        <v>0</v>
      </c>
      <c r="M4760" s="183">
        <f t="shared" si="1682"/>
        <v>0</v>
      </c>
      <c r="N4760" s="184">
        <f t="shared" si="1683"/>
        <v>0</v>
      </c>
      <c r="O4760" s="184">
        <f t="shared" si="1684"/>
        <v>0</v>
      </c>
      <c r="P4760" s="181"/>
      <c r="Q4760" s="199"/>
      <c r="R4760" s="197" t="str">
        <f t="shared" si="1685"/>
        <v/>
      </c>
      <c r="S4760" s="197" t="str">
        <f t="shared" si="1678"/>
        <v/>
      </c>
    </row>
    <row r="4761" spans="1:19" ht="25.5" hidden="1">
      <c r="A4761" s="200">
        <v>96694</v>
      </c>
      <c r="B4761" s="205" t="s">
        <v>230</v>
      </c>
      <c r="C4761" s="127" t="s">
        <v>5142</v>
      </c>
      <c r="D4761" s="121" t="s">
        <v>274</v>
      </c>
      <c r="E4761" s="122">
        <v>61.1</v>
      </c>
      <c r="F4761" s="123">
        <f t="shared" si="1679"/>
        <v>73.66</v>
      </c>
      <c r="G4761" s="206"/>
      <c r="H4761" s="183"/>
      <c r="I4761" s="182">
        <f t="shared" si="1680"/>
        <v>0</v>
      </c>
      <c r="J4761" s="182">
        <f t="shared" si="1681"/>
        <v>0</v>
      </c>
      <c r="K4761" s="179"/>
      <c r="L4761" s="183">
        <f t="shared" si="1682"/>
        <v>0</v>
      </c>
      <c r="M4761" s="183">
        <f t="shared" si="1682"/>
        <v>0</v>
      </c>
      <c r="N4761" s="184">
        <f t="shared" si="1683"/>
        <v>0</v>
      </c>
      <c r="O4761" s="184">
        <f t="shared" si="1684"/>
        <v>0</v>
      </c>
      <c r="P4761" s="181"/>
      <c r="Q4761" s="199"/>
      <c r="R4761" s="197" t="str">
        <f t="shared" si="1685"/>
        <v/>
      </c>
      <c r="S4761" s="197" t="str">
        <f t="shared" si="1678"/>
        <v/>
      </c>
    </row>
    <row r="4762" spans="1:19" ht="25.5" hidden="1">
      <c r="A4762" s="200">
        <v>96695</v>
      </c>
      <c r="B4762" s="205" t="s">
        <v>230</v>
      </c>
      <c r="C4762" s="127" t="s">
        <v>5143</v>
      </c>
      <c r="D4762" s="121" t="s">
        <v>274</v>
      </c>
      <c r="E4762" s="122">
        <v>59.4</v>
      </c>
      <c r="F4762" s="123">
        <f t="shared" si="1679"/>
        <v>71.61</v>
      </c>
      <c r="G4762" s="206"/>
      <c r="H4762" s="183"/>
      <c r="I4762" s="182">
        <f t="shared" si="1680"/>
        <v>0</v>
      </c>
      <c r="J4762" s="182">
        <f t="shared" si="1681"/>
        <v>0</v>
      </c>
      <c r="K4762" s="179"/>
      <c r="L4762" s="183">
        <f t="shared" si="1682"/>
        <v>0</v>
      </c>
      <c r="M4762" s="183">
        <f t="shared" si="1682"/>
        <v>0</v>
      </c>
      <c r="N4762" s="184">
        <f t="shared" si="1683"/>
        <v>0</v>
      </c>
      <c r="O4762" s="184">
        <f t="shared" si="1684"/>
        <v>0</v>
      </c>
      <c r="P4762" s="181"/>
      <c r="Q4762" s="199"/>
      <c r="R4762" s="197" t="str">
        <f t="shared" si="1685"/>
        <v/>
      </c>
      <c r="S4762" s="197" t="str">
        <f t="shared" si="1678"/>
        <v/>
      </c>
    </row>
    <row r="4763" spans="1:19" ht="25.5" hidden="1">
      <c r="A4763" s="200">
        <v>96696</v>
      </c>
      <c r="B4763" s="205" t="s">
        <v>230</v>
      </c>
      <c r="C4763" s="127" t="s">
        <v>5144</v>
      </c>
      <c r="D4763" s="121" t="s">
        <v>274</v>
      </c>
      <c r="E4763" s="122">
        <v>91.92</v>
      </c>
      <c r="F4763" s="123">
        <f t="shared" si="1679"/>
        <v>110.82</v>
      </c>
      <c r="G4763" s="206"/>
      <c r="H4763" s="183"/>
      <c r="I4763" s="182">
        <f t="shared" si="1680"/>
        <v>0</v>
      </c>
      <c r="J4763" s="182">
        <f t="shared" si="1681"/>
        <v>0</v>
      </c>
      <c r="K4763" s="179"/>
      <c r="L4763" s="183">
        <f t="shared" si="1682"/>
        <v>0</v>
      </c>
      <c r="M4763" s="183">
        <f t="shared" si="1682"/>
        <v>0</v>
      </c>
      <c r="N4763" s="184">
        <f t="shared" si="1683"/>
        <v>0</v>
      </c>
      <c r="O4763" s="184">
        <f t="shared" si="1684"/>
        <v>0</v>
      </c>
      <c r="P4763" s="181"/>
      <c r="Q4763" s="199"/>
      <c r="R4763" s="197" t="str">
        <f t="shared" si="1685"/>
        <v/>
      </c>
      <c r="S4763" s="197" t="str">
        <f t="shared" si="1678"/>
        <v/>
      </c>
    </row>
    <row r="4764" spans="1:19" ht="25.5" hidden="1">
      <c r="A4764" s="200">
        <v>96697</v>
      </c>
      <c r="B4764" s="205" t="s">
        <v>230</v>
      </c>
      <c r="C4764" s="127" t="s">
        <v>5145</v>
      </c>
      <c r="D4764" s="121" t="s">
        <v>274</v>
      </c>
      <c r="E4764" s="122">
        <v>137.49</v>
      </c>
      <c r="F4764" s="123">
        <f t="shared" si="1679"/>
        <v>165.76</v>
      </c>
      <c r="G4764" s="206"/>
      <c r="H4764" s="183"/>
      <c r="I4764" s="182">
        <f t="shared" si="1680"/>
        <v>0</v>
      </c>
      <c r="J4764" s="182">
        <f t="shared" si="1681"/>
        <v>0</v>
      </c>
      <c r="K4764" s="179"/>
      <c r="L4764" s="183">
        <f t="shared" si="1682"/>
        <v>0</v>
      </c>
      <c r="M4764" s="183">
        <f t="shared" si="1682"/>
        <v>0</v>
      </c>
      <c r="N4764" s="184">
        <f t="shared" si="1683"/>
        <v>0</v>
      </c>
      <c r="O4764" s="184">
        <f t="shared" si="1684"/>
        <v>0</v>
      </c>
      <c r="P4764" s="181"/>
      <c r="Q4764" s="199"/>
      <c r="R4764" s="197" t="str">
        <f t="shared" si="1685"/>
        <v/>
      </c>
      <c r="S4764" s="197" t="str">
        <f t="shared" si="1678"/>
        <v/>
      </c>
    </row>
    <row r="4765" spans="1:19" ht="25.5" hidden="1">
      <c r="A4765" s="200">
        <v>96698</v>
      </c>
      <c r="B4765" s="205" t="s">
        <v>230</v>
      </c>
      <c r="C4765" s="127" t="s">
        <v>5146</v>
      </c>
      <c r="D4765" s="121" t="s">
        <v>274</v>
      </c>
      <c r="E4765" s="122">
        <v>2.97</v>
      </c>
      <c r="F4765" s="123">
        <f t="shared" si="1679"/>
        <v>3.58</v>
      </c>
      <c r="G4765" s="206"/>
      <c r="H4765" s="183"/>
      <c r="I4765" s="182">
        <f t="shared" si="1680"/>
        <v>0</v>
      </c>
      <c r="J4765" s="182">
        <f t="shared" si="1681"/>
        <v>0</v>
      </c>
      <c r="K4765" s="179"/>
      <c r="L4765" s="183">
        <f t="shared" si="1682"/>
        <v>0</v>
      </c>
      <c r="M4765" s="183">
        <f t="shared" si="1682"/>
        <v>0</v>
      </c>
      <c r="N4765" s="184">
        <f t="shared" si="1683"/>
        <v>0</v>
      </c>
      <c r="O4765" s="184">
        <f t="shared" si="1684"/>
        <v>0</v>
      </c>
      <c r="P4765" s="181"/>
      <c r="Q4765" s="199"/>
      <c r="R4765" s="197" t="str">
        <f t="shared" si="1685"/>
        <v/>
      </c>
      <c r="S4765" s="197" t="str">
        <f t="shared" si="1678"/>
        <v/>
      </c>
    </row>
    <row r="4766" spans="1:19" ht="25.5" hidden="1">
      <c r="A4766" s="200">
        <v>96699</v>
      </c>
      <c r="B4766" s="205" t="s">
        <v>230</v>
      </c>
      <c r="C4766" s="127" t="s">
        <v>5147</v>
      </c>
      <c r="D4766" s="121" t="s">
        <v>274</v>
      </c>
      <c r="E4766" s="122">
        <v>14.01</v>
      </c>
      <c r="F4766" s="123">
        <f t="shared" si="1679"/>
        <v>16.89</v>
      </c>
      <c r="G4766" s="206"/>
      <c r="H4766" s="183"/>
      <c r="I4766" s="182">
        <f t="shared" si="1680"/>
        <v>0</v>
      </c>
      <c r="J4766" s="182">
        <f t="shared" si="1681"/>
        <v>0</v>
      </c>
      <c r="K4766" s="179"/>
      <c r="L4766" s="183">
        <f t="shared" si="1682"/>
        <v>0</v>
      </c>
      <c r="M4766" s="183">
        <f t="shared" si="1682"/>
        <v>0</v>
      </c>
      <c r="N4766" s="184">
        <f t="shared" si="1683"/>
        <v>0</v>
      </c>
      <c r="O4766" s="184">
        <f t="shared" si="1684"/>
        <v>0</v>
      </c>
      <c r="P4766" s="181"/>
      <c r="Q4766" s="199"/>
      <c r="R4766" s="197" t="str">
        <f t="shared" si="1685"/>
        <v/>
      </c>
      <c r="S4766" s="197" t="str">
        <f t="shared" si="1678"/>
        <v/>
      </c>
    </row>
    <row r="4767" spans="1:19" ht="25.5" hidden="1">
      <c r="A4767" s="200">
        <v>96700</v>
      </c>
      <c r="B4767" s="205" t="s">
        <v>230</v>
      </c>
      <c r="C4767" s="127" t="s">
        <v>5148</v>
      </c>
      <c r="D4767" s="121" t="s">
        <v>274</v>
      </c>
      <c r="E4767" s="122">
        <v>10.06</v>
      </c>
      <c r="F4767" s="123">
        <f t="shared" si="1679"/>
        <v>12.13</v>
      </c>
      <c r="G4767" s="206"/>
      <c r="H4767" s="183"/>
      <c r="I4767" s="182">
        <f t="shared" si="1680"/>
        <v>0</v>
      </c>
      <c r="J4767" s="182">
        <f t="shared" si="1681"/>
        <v>0</v>
      </c>
      <c r="K4767" s="179"/>
      <c r="L4767" s="183">
        <f t="shared" si="1682"/>
        <v>0</v>
      </c>
      <c r="M4767" s="183">
        <f t="shared" si="1682"/>
        <v>0</v>
      </c>
      <c r="N4767" s="184">
        <f t="shared" si="1683"/>
        <v>0</v>
      </c>
      <c r="O4767" s="184">
        <f t="shared" si="1684"/>
        <v>0</v>
      </c>
      <c r="P4767" s="181"/>
      <c r="Q4767" s="199"/>
      <c r="R4767" s="197" t="str">
        <f t="shared" si="1685"/>
        <v/>
      </c>
      <c r="S4767" s="197" t="str">
        <f t="shared" si="1678"/>
        <v/>
      </c>
    </row>
    <row r="4768" spans="1:19" ht="25.5" hidden="1">
      <c r="A4768" s="200">
        <v>96701</v>
      </c>
      <c r="B4768" s="205" t="s">
        <v>230</v>
      </c>
      <c r="C4768" s="127" t="s">
        <v>5149</v>
      </c>
      <c r="D4768" s="121" t="s">
        <v>274</v>
      </c>
      <c r="E4768" s="122">
        <v>4.0599999999999996</v>
      </c>
      <c r="F4768" s="123">
        <f t="shared" si="1679"/>
        <v>4.8899999999999997</v>
      </c>
      <c r="G4768" s="206"/>
      <c r="H4768" s="183"/>
      <c r="I4768" s="182">
        <f t="shared" si="1680"/>
        <v>0</v>
      </c>
      <c r="J4768" s="182">
        <f t="shared" si="1681"/>
        <v>0</v>
      </c>
      <c r="K4768" s="179"/>
      <c r="L4768" s="183">
        <f t="shared" si="1682"/>
        <v>0</v>
      </c>
      <c r="M4768" s="183">
        <f t="shared" si="1682"/>
        <v>0</v>
      </c>
      <c r="N4768" s="184">
        <f t="shared" si="1683"/>
        <v>0</v>
      </c>
      <c r="O4768" s="184">
        <f t="shared" si="1684"/>
        <v>0</v>
      </c>
      <c r="P4768" s="181"/>
      <c r="Q4768" s="199"/>
      <c r="R4768" s="197" t="str">
        <f t="shared" si="1685"/>
        <v/>
      </c>
      <c r="S4768" s="197" t="str">
        <f t="shared" si="1678"/>
        <v/>
      </c>
    </row>
    <row r="4769" spans="1:19" ht="25.5" hidden="1">
      <c r="A4769" s="200">
        <v>96702</v>
      </c>
      <c r="B4769" s="205" t="s">
        <v>230</v>
      </c>
      <c r="C4769" s="127" t="s">
        <v>5150</v>
      </c>
      <c r="D4769" s="121" t="s">
        <v>274</v>
      </c>
      <c r="E4769" s="122">
        <v>4.2699999999999996</v>
      </c>
      <c r="F4769" s="123">
        <f t="shared" si="1679"/>
        <v>5.15</v>
      </c>
      <c r="G4769" s="206"/>
      <c r="H4769" s="183"/>
      <c r="I4769" s="182">
        <f t="shared" si="1680"/>
        <v>0</v>
      </c>
      <c r="J4769" s="182">
        <f t="shared" si="1681"/>
        <v>0</v>
      </c>
      <c r="K4769" s="179"/>
      <c r="L4769" s="183">
        <f t="shared" si="1682"/>
        <v>0</v>
      </c>
      <c r="M4769" s="183">
        <f t="shared" si="1682"/>
        <v>0</v>
      </c>
      <c r="N4769" s="184">
        <f t="shared" si="1683"/>
        <v>0</v>
      </c>
      <c r="O4769" s="184">
        <f t="shared" si="1684"/>
        <v>0</v>
      </c>
      <c r="P4769" s="181"/>
      <c r="Q4769" s="199"/>
      <c r="R4769" s="197" t="str">
        <f t="shared" si="1685"/>
        <v/>
      </c>
      <c r="S4769" s="197" t="str">
        <f t="shared" ref="S4769:S4832" si="1686">IF(Q4769="X","x",IF(Q4769="xx","x",IF(OR(J4769&gt;0,O4769&gt;0),"x","")))</f>
        <v/>
      </c>
    </row>
    <row r="4770" spans="1:19" ht="25.5" hidden="1">
      <c r="A4770" s="200">
        <v>96703</v>
      </c>
      <c r="B4770" s="205" t="s">
        <v>230</v>
      </c>
      <c r="C4770" s="127" t="s">
        <v>5151</v>
      </c>
      <c r="D4770" s="121" t="s">
        <v>274</v>
      </c>
      <c r="E4770" s="122">
        <v>8.43</v>
      </c>
      <c r="F4770" s="123">
        <f t="shared" si="1679"/>
        <v>10.16</v>
      </c>
      <c r="G4770" s="206"/>
      <c r="H4770" s="183"/>
      <c r="I4770" s="182">
        <f t="shared" si="1680"/>
        <v>0</v>
      </c>
      <c r="J4770" s="182">
        <f t="shared" si="1681"/>
        <v>0</v>
      </c>
      <c r="K4770" s="179"/>
      <c r="L4770" s="183">
        <f t="shared" si="1682"/>
        <v>0</v>
      </c>
      <c r="M4770" s="183">
        <f t="shared" si="1682"/>
        <v>0</v>
      </c>
      <c r="N4770" s="184">
        <f t="shared" si="1683"/>
        <v>0</v>
      </c>
      <c r="O4770" s="184">
        <f t="shared" si="1684"/>
        <v>0</v>
      </c>
      <c r="P4770" s="181"/>
      <c r="Q4770" s="199"/>
      <c r="R4770" s="197" t="str">
        <f t="shared" si="1685"/>
        <v/>
      </c>
      <c r="S4770" s="197" t="str">
        <f t="shared" si="1686"/>
        <v/>
      </c>
    </row>
    <row r="4771" spans="1:19" ht="25.5" hidden="1">
      <c r="A4771" s="200">
        <v>96704</v>
      </c>
      <c r="B4771" s="205" t="s">
        <v>230</v>
      </c>
      <c r="C4771" s="127" t="s">
        <v>5152</v>
      </c>
      <c r="D4771" s="121" t="s">
        <v>274</v>
      </c>
      <c r="E4771" s="122">
        <v>9.73</v>
      </c>
      <c r="F4771" s="123">
        <f t="shared" si="1679"/>
        <v>11.73</v>
      </c>
      <c r="G4771" s="206"/>
      <c r="H4771" s="183"/>
      <c r="I4771" s="182">
        <f t="shared" si="1680"/>
        <v>0</v>
      </c>
      <c r="J4771" s="182">
        <f t="shared" si="1681"/>
        <v>0</v>
      </c>
      <c r="K4771" s="179"/>
      <c r="L4771" s="183">
        <f t="shared" si="1682"/>
        <v>0</v>
      </c>
      <c r="M4771" s="183">
        <f t="shared" si="1682"/>
        <v>0</v>
      </c>
      <c r="N4771" s="184">
        <f t="shared" si="1683"/>
        <v>0</v>
      </c>
      <c r="O4771" s="184">
        <f t="shared" si="1684"/>
        <v>0</v>
      </c>
      <c r="P4771" s="181"/>
      <c r="Q4771" s="199"/>
      <c r="R4771" s="197" t="str">
        <f t="shared" si="1685"/>
        <v/>
      </c>
      <c r="S4771" s="197" t="str">
        <f t="shared" si="1686"/>
        <v/>
      </c>
    </row>
    <row r="4772" spans="1:19" ht="25.5" hidden="1">
      <c r="A4772" s="200">
        <v>96705</v>
      </c>
      <c r="B4772" s="205" t="s">
        <v>230</v>
      </c>
      <c r="C4772" s="127" t="s">
        <v>5153</v>
      </c>
      <c r="D4772" s="121" t="s">
        <v>274</v>
      </c>
      <c r="E4772" s="122">
        <v>12.7</v>
      </c>
      <c r="F4772" s="123">
        <f t="shared" si="1679"/>
        <v>15.31</v>
      </c>
      <c r="G4772" s="206"/>
      <c r="H4772" s="183"/>
      <c r="I4772" s="182">
        <f t="shared" si="1680"/>
        <v>0</v>
      </c>
      <c r="J4772" s="182">
        <f t="shared" si="1681"/>
        <v>0</v>
      </c>
      <c r="K4772" s="179"/>
      <c r="L4772" s="183">
        <f t="shared" si="1682"/>
        <v>0</v>
      </c>
      <c r="M4772" s="183">
        <f t="shared" si="1682"/>
        <v>0</v>
      </c>
      <c r="N4772" s="184">
        <f t="shared" si="1683"/>
        <v>0</v>
      </c>
      <c r="O4772" s="184">
        <f t="shared" si="1684"/>
        <v>0</v>
      </c>
      <c r="P4772" s="181"/>
      <c r="Q4772" s="199"/>
      <c r="R4772" s="197" t="str">
        <f t="shared" si="1685"/>
        <v/>
      </c>
      <c r="S4772" s="197" t="str">
        <f t="shared" si="1686"/>
        <v/>
      </c>
    </row>
    <row r="4773" spans="1:19" ht="25.5" hidden="1">
      <c r="A4773" s="200">
        <v>96706</v>
      </c>
      <c r="B4773" s="205" t="s">
        <v>230</v>
      </c>
      <c r="C4773" s="127" t="s">
        <v>5154</v>
      </c>
      <c r="D4773" s="121" t="s">
        <v>274</v>
      </c>
      <c r="E4773" s="122">
        <v>19.09</v>
      </c>
      <c r="F4773" s="123">
        <f t="shared" si="1679"/>
        <v>23.01</v>
      </c>
      <c r="G4773" s="206"/>
      <c r="H4773" s="183"/>
      <c r="I4773" s="182">
        <f t="shared" si="1680"/>
        <v>0</v>
      </c>
      <c r="J4773" s="182">
        <f t="shared" si="1681"/>
        <v>0</v>
      </c>
      <c r="K4773" s="179"/>
      <c r="L4773" s="183">
        <f t="shared" si="1682"/>
        <v>0</v>
      </c>
      <c r="M4773" s="183">
        <f t="shared" si="1682"/>
        <v>0</v>
      </c>
      <c r="N4773" s="184">
        <f t="shared" si="1683"/>
        <v>0</v>
      </c>
      <c r="O4773" s="184">
        <f t="shared" si="1684"/>
        <v>0</v>
      </c>
      <c r="P4773" s="181"/>
      <c r="Q4773" s="199"/>
      <c r="R4773" s="197" t="str">
        <f t="shared" si="1685"/>
        <v/>
      </c>
      <c r="S4773" s="197" t="str">
        <f t="shared" si="1686"/>
        <v/>
      </c>
    </row>
    <row r="4774" spans="1:19" ht="25.5" hidden="1">
      <c r="A4774" s="200">
        <v>96707</v>
      </c>
      <c r="B4774" s="205" t="s">
        <v>230</v>
      </c>
      <c r="C4774" s="127" t="s">
        <v>5155</v>
      </c>
      <c r="D4774" s="121" t="s">
        <v>274</v>
      </c>
      <c r="E4774" s="122">
        <v>39.299999999999997</v>
      </c>
      <c r="F4774" s="123">
        <f t="shared" si="1679"/>
        <v>47.38</v>
      </c>
      <c r="G4774" s="206"/>
      <c r="H4774" s="183"/>
      <c r="I4774" s="182">
        <f t="shared" si="1680"/>
        <v>0</v>
      </c>
      <c r="J4774" s="182">
        <f t="shared" si="1681"/>
        <v>0</v>
      </c>
      <c r="K4774" s="179"/>
      <c r="L4774" s="183">
        <f t="shared" si="1682"/>
        <v>0</v>
      </c>
      <c r="M4774" s="183">
        <f t="shared" si="1682"/>
        <v>0</v>
      </c>
      <c r="N4774" s="184">
        <f t="shared" si="1683"/>
        <v>0</v>
      </c>
      <c r="O4774" s="184">
        <f t="shared" si="1684"/>
        <v>0</v>
      </c>
      <c r="P4774" s="181"/>
      <c r="Q4774" s="199"/>
      <c r="R4774" s="197" t="str">
        <f t="shared" si="1685"/>
        <v/>
      </c>
      <c r="S4774" s="197" t="str">
        <f t="shared" si="1686"/>
        <v/>
      </c>
    </row>
    <row r="4775" spans="1:19" ht="25.5" hidden="1">
      <c r="A4775" s="200">
        <v>96708</v>
      </c>
      <c r="B4775" s="205" t="s">
        <v>230</v>
      </c>
      <c r="C4775" s="127" t="s">
        <v>5156</v>
      </c>
      <c r="D4775" s="121" t="s">
        <v>274</v>
      </c>
      <c r="E4775" s="122">
        <v>61.87</v>
      </c>
      <c r="F4775" s="123">
        <f t="shared" si="1679"/>
        <v>74.59</v>
      </c>
      <c r="G4775" s="206"/>
      <c r="H4775" s="183"/>
      <c r="I4775" s="182">
        <f t="shared" si="1680"/>
        <v>0</v>
      </c>
      <c r="J4775" s="182">
        <f t="shared" si="1681"/>
        <v>0</v>
      </c>
      <c r="K4775" s="179"/>
      <c r="L4775" s="183">
        <f t="shared" si="1682"/>
        <v>0</v>
      </c>
      <c r="M4775" s="183">
        <f t="shared" si="1682"/>
        <v>0</v>
      </c>
      <c r="N4775" s="184">
        <f t="shared" si="1683"/>
        <v>0</v>
      </c>
      <c r="O4775" s="184">
        <f t="shared" si="1684"/>
        <v>0</v>
      </c>
      <c r="P4775" s="181"/>
      <c r="Q4775" s="199"/>
      <c r="R4775" s="197" t="str">
        <f t="shared" si="1685"/>
        <v/>
      </c>
      <c r="S4775" s="197" t="str">
        <f t="shared" si="1686"/>
        <v/>
      </c>
    </row>
    <row r="4776" spans="1:19" ht="25.5" hidden="1">
      <c r="A4776" s="200">
        <v>96709</v>
      </c>
      <c r="B4776" s="205" t="s">
        <v>230</v>
      </c>
      <c r="C4776" s="127" t="s">
        <v>5157</v>
      </c>
      <c r="D4776" s="121" t="s">
        <v>274</v>
      </c>
      <c r="E4776" s="122">
        <v>97.62</v>
      </c>
      <c r="F4776" s="123">
        <f t="shared" si="1679"/>
        <v>117.69</v>
      </c>
      <c r="G4776" s="206"/>
      <c r="H4776" s="183"/>
      <c r="I4776" s="182">
        <f t="shared" si="1680"/>
        <v>0</v>
      </c>
      <c r="J4776" s="182">
        <f t="shared" si="1681"/>
        <v>0</v>
      </c>
      <c r="K4776" s="179"/>
      <c r="L4776" s="183">
        <f t="shared" si="1682"/>
        <v>0</v>
      </c>
      <c r="M4776" s="183">
        <f t="shared" si="1682"/>
        <v>0</v>
      </c>
      <c r="N4776" s="184">
        <f t="shared" si="1683"/>
        <v>0</v>
      </c>
      <c r="O4776" s="184">
        <f t="shared" si="1684"/>
        <v>0</v>
      </c>
      <c r="P4776" s="181"/>
      <c r="Q4776" s="199"/>
      <c r="R4776" s="197" t="str">
        <f t="shared" si="1685"/>
        <v/>
      </c>
      <c r="S4776" s="197" t="str">
        <f t="shared" si="1686"/>
        <v/>
      </c>
    </row>
    <row r="4777" spans="1:19" ht="25.5" hidden="1">
      <c r="A4777" s="200">
        <v>96710</v>
      </c>
      <c r="B4777" s="205" t="s">
        <v>230</v>
      </c>
      <c r="C4777" s="127" t="s">
        <v>5158</v>
      </c>
      <c r="D4777" s="121" t="s">
        <v>274</v>
      </c>
      <c r="E4777" s="122">
        <v>5.16</v>
      </c>
      <c r="F4777" s="123">
        <f t="shared" si="1679"/>
        <v>6.22</v>
      </c>
      <c r="G4777" s="206"/>
      <c r="H4777" s="183"/>
      <c r="I4777" s="182">
        <f t="shared" si="1680"/>
        <v>0</v>
      </c>
      <c r="J4777" s="182">
        <f t="shared" si="1681"/>
        <v>0</v>
      </c>
      <c r="K4777" s="179"/>
      <c r="L4777" s="183">
        <f t="shared" si="1682"/>
        <v>0</v>
      </c>
      <c r="M4777" s="183">
        <f t="shared" si="1682"/>
        <v>0</v>
      </c>
      <c r="N4777" s="184">
        <f t="shared" si="1683"/>
        <v>0</v>
      </c>
      <c r="O4777" s="184">
        <f t="shared" si="1684"/>
        <v>0</v>
      </c>
      <c r="P4777" s="181"/>
      <c r="Q4777" s="199"/>
      <c r="R4777" s="197" t="str">
        <f t="shared" si="1685"/>
        <v/>
      </c>
      <c r="S4777" s="197" t="str">
        <f t="shared" si="1686"/>
        <v/>
      </c>
    </row>
    <row r="4778" spans="1:19" ht="25.5" hidden="1">
      <c r="A4778" s="200">
        <v>96711</v>
      </c>
      <c r="B4778" s="205" t="s">
        <v>230</v>
      </c>
      <c r="C4778" s="127" t="s">
        <v>5159</v>
      </c>
      <c r="D4778" s="121" t="s">
        <v>274</v>
      </c>
      <c r="E4778" s="122">
        <v>7.99</v>
      </c>
      <c r="F4778" s="123">
        <f t="shared" si="1679"/>
        <v>9.6300000000000008</v>
      </c>
      <c r="G4778" s="206"/>
      <c r="H4778" s="183"/>
      <c r="I4778" s="182">
        <f t="shared" si="1680"/>
        <v>0</v>
      </c>
      <c r="J4778" s="182">
        <f t="shared" si="1681"/>
        <v>0</v>
      </c>
      <c r="K4778" s="179"/>
      <c r="L4778" s="183">
        <f t="shared" si="1682"/>
        <v>0</v>
      </c>
      <c r="M4778" s="183">
        <f t="shared" si="1682"/>
        <v>0</v>
      </c>
      <c r="N4778" s="184">
        <f t="shared" si="1683"/>
        <v>0</v>
      </c>
      <c r="O4778" s="184">
        <f t="shared" si="1684"/>
        <v>0</v>
      </c>
      <c r="P4778" s="181"/>
      <c r="Q4778" s="199"/>
      <c r="R4778" s="197" t="str">
        <f t="shared" si="1685"/>
        <v/>
      </c>
      <c r="S4778" s="197" t="str">
        <f t="shared" si="1686"/>
        <v/>
      </c>
    </row>
    <row r="4779" spans="1:19" ht="25.5" hidden="1">
      <c r="A4779" s="200">
        <v>96712</v>
      </c>
      <c r="B4779" s="205" t="s">
        <v>230</v>
      </c>
      <c r="C4779" s="127" t="s">
        <v>5160</v>
      </c>
      <c r="D4779" s="121" t="s">
        <v>274</v>
      </c>
      <c r="E4779" s="122">
        <v>15.17</v>
      </c>
      <c r="F4779" s="123">
        <f t="shared" si="1679"/>
        <v>18.29</v>
      </c>
      <c r="G4779" s="206"/>
      <c r="H4779" s="183"/>
      <c r="I4779" s="182">
        <f t="shared" si="1680"/>
        <v>0</v>
      </c>
      <c r="J4779" s="182">
        <f t="shared" si="1681"/>
        <v>0</v>
      </c>
      <c r="K4779" s="179"/>
      <c r="L4779" s="183">
        <f t="shared" si="1682"/>
        <v>0</v>
      </c>
      <c r="M4779" s="183">
        <f t="shared" si="1682"/>
        <v>0</v>
      </c>
      <c r="N4779" s="184">
        <f t="shared" si="1683"/>
        <v>0</v>
      </c>
      <c r="O4779" s="184">
        <f t="shared" si="1684"/>
        <v>0</v>
      </c>
      <c r="P4779" s="181"/>
      <c r="Q4779" s="199"/>
      <c r="R4779" s="197" t="str">
        <f t="shared" si="1685"/>
        <v/>
      </c>
      <c r="S4779" s="197" t="str">
        <f t="shared" si="1686"/>
        <v/>
      </c>
    </row>
    <row r="4780" spans="1:19" ht="25.5" hidden="1">
      <c r="A4780" s="200">
        <v>96713</v>
      </c>
      <c r="B4780" s="205" t="s">
        <v>230</v>
      </c>
      <c r="C4780" s="127" t="s">
        <v>5161</v>
      </c>
      <c r="D4780" s="121" t="s">
        <v>274</v>
      </c>
      <c r="E4780" s="122">
        <v>21.1</v>
      </c>
      <c r="F4780" s="123">
        <f t="shared" si="1679"/>
        <v>25.44</v>
      </c>
      <c r="G4780" s="206"/>
      <c r="H4780" s="183"/>
      <c r="I4780" s="182">
        <f t="shared" si="1680"/>
        <v>0</v>
      </c>
      <c r="J4780" s="182">
        <f t="shared" si="1681"/>
        <v>0</v>
      </c>
      <c r="K4780" s="179"/>
      <c r="L4780" s="183">
        <f t="shared" si="1682"/>
        <v>0</v>
      </c>
      <c r="M4780" s="183">
        <f t="shared" si="1682"/>
        <v>0</v>
      </c>
      <c r="N4780" s="184">
        <f t="shared" si="1683"/>
        <v>0</v>
      </c>
      <c r="O4780" s="184">
        <f t="shared" si="1684"/>
        <v>0</v>
      </c>
      <c r="P4780" s="181"/>
      <c r="Q4780" s="199"/>
      <c r="R4780" s="197" t="str">
        <f t="shared" si="1685"/>
        <v/>
      </c>
      <c r="S4780" s="197" t="str">
        <f t="shared" si="1686"/>
        <v/>
      </c>
    </row>
    <row r="4781" spans="1:19" ht="25.5" hidden="1">
      <c r="A4781" s="200">
        <v>96714</v>
      </c>
      <c r="B4781" s="205" t="s">
        <v>230</v>
      </c>
      <c r="C4781" s="127" t="s">
        <v>5162</v>
      </c>
      <c r="D4781" s="121" t="s">
        <v>274</v>
      </c>
      <c r="E4781" s="122">
        <v>35.479999999999997</v>
      </c>
      <c r="F4781" s="123">
        <f t="shared" si="1679"/>
        <v>42.77</v>
      </c>
      <c r="G4781" s="206"/>
      <c r="H4781" s="183"/>
      <c r="I4781" s="182">
        <f t="shared" si="1680"/>
        <v>0</v>
      </c>
      <c r="J4781" s="182">
        <f t="shared" si="1681"/>
        <v>0</v>
      </c>
      <c r="K4781" s="179"/>
      <c r="L4781" s="183">
        <f t="shared" si="1682"/>
        <v>0</v>
      </c>
      <c r="M4781" s="183">
        <f t="shared" si="1682"/>
        <v>0</v>
      </c>
      <c r="N4781" s="184">
        <f t="shared" si="1683"/>
        <v>0</v>
      </c>
      <c r="O4781" s="184">
        <f t="shared" si="1684"/>
        <v>0</v>
      </c>
      <c r="P4781" s="181"/>
      <c r="Q4781" s="199"/>
      <c r="R4781" s="197" t="str">
        <f t="shared" si="1685"/>
        <v/>
      </c>
      <c r="S4781" s="197" t="str">
        <f t="shared" si="1686"/>
        <v/>
      </c>
    </row>
    <row r="4782" spans="1:19" ht="25.5" hidden="1">
      <c r="A4782" s="200">
        <v>96715</v>
      </c>
      <c r="B4782" s="205" t="s">
        <v>230</v>
      </c>
      <c r="C4782" s="127" t="s">
        <v>5163</v>
      </c>
      <c r="D4782" s="121" t="s">
        <v>274</v>
      </c>
      <c r="E4782" s="122">
        <v>66.09</v>
      </c>
      <c r="F4782" s="123">
        <f t="shared" si="1679"/>
        <v>79.680000000000007</v>
      </c>
      <c r="G4782" s="206"/>
      <c r="H4782" s="183"/>
      <c r="I4782" s="182">
        <f t="shared" si="1680"/>
        <v>0</v>
      </c>
      <c r="J4782" s="182">
        <f t="shared" si="1681"/>
        <v>0</v>
      </c>
      <c r="K4782" s="179"/>
      <c r="L4782" s="183">
        <f t="shared" si="1682"/>
        <v>0</v>
      </c>
      <c r="M4782" s="183">
        <f t="shared" si="1682"/>
        <v>0</v>
      </c>
      <c r="N4782" s="184">
        <f t="shared" si="1683"/>
        <v>0</v>
      </c>
      <c r="O4782" s="184">
        <f t="shared" si="1684"/>
        <v>0</v>
      </c>
      <c r="P4782" s="181"/>
      <c r="Q4782" s="199"/>
      <c r="R4782" s="197" t="str">
        <f t="shared" si="1685"/>
        <v/>
      </c>
      <c r="S4782" s="197" t="str">
        <f t="shared" si="1686"/>
        <v/>
      </c>
    </row>
    <row r="4783" spans="1:19" ht="25.5" hidden="1">
      <c r="A4783" s="200">
        <v>96716</v>
      </c>
      <c r="B4783" s="205" t="s">
        <v>230</v>
      </c>
      <c r="C4783" s="127" t="s">
        <v>5164</v>
      </c>
      <c r="D4783" s="121" t="s">
        <v>274</v>
      </c>
      <c r="E4783" s="122">
        <v>99.12</v>
      </c>
      <c r="F4783" s="123">
        <f t="shared" si="1679"/>
        <v>119.5</v>
      </c>
      <c r="G4783" s="206"/>
      <c r="H4783" s="183"/>
      <c r="I4783" s="182">
        <f t="shared" si="1680"/>
        <v>0</v>
      </c>
      <c r="J4783" s="182">
        <f t="shared" si="1681"/>
        <v>0</v>
      </c>
      <c r="K4783" s="179"/>
      <c r="L4783" s="183">
        <f t="shared" si="1682"/>
        <v>0</v>
      </c>
      <c r="M4783" s="183">
        <f t="shared" si="1682"/>
        <v>0</v>
      </c>
      <c r="N4783" s="184">
        <f t="shared" si="1683"/>
        <v>0</v>
      </c>
      <c r="O4783" s="184">
        <f t="shared" si="1684"/>
        <v>0</v>
      </c>
      <c r="P4783" s="181"/>
      <c r="Q4783" s="199"/>
      <c r="R4783" s="197" t="str">
        <f t="shared" si="1685"/>
        <v/>
      </c>
      <c r="S4783" s="197" t="str">
        <f t="shared" si="1686"/>
        <v/>
      </c>
    </row>
    <row r="4784" spans="1:19" ht="25.5" hidden="1">
      <c r="A4784" s="200">
        <v>96717</v>
      </c>
      <c r="B4784" s="205" t="s">
        <v>230</v>
      </c>
      <c r="C4784" s="127" t="s">
        <v>5165</v>
      </c>
      <c r="D4784" s="121" t="s">
        <v>274</v>
      </c>
      <c r="E4784" s="122">
        <v>155.84</v>
      </c>
      <c r="F4784" s="123">
        <f t="shared" si="1679"/>
        <v>187.88</v>
      </c>
      <c r="G4784" s="206"/>
      <c r="H4784" s="183"/>
      <c r="I4784" s="182">
        <f t="shared" si="1680"/>
        <v>0</v>
      </c>
      <c r="J4784" s="182">
        <f t="shared" si="1681"/>
        <v>0</v>
      </c>
      <c r="K4784" s="179"/>
      <c r="L4784" s="183">
        <f t="shared" si="1682"/>
        <v>0</v>
      </c>
      <c r="M4784" s="183">
        <f t="shared" si="1682"/>
        <v>0</v>
      </c>
      <c r="N4784" s="184">
        <f t="shared" si="1683"/>
        <v>0</v>
      </c>
      <c r="O4784" s="184">
        <f t="shared" si="1684"/>
        <v>0</v>
      </c>
      <c r="P4784" s="181"/>
      <c r="Q4784" s="199"/>
      <c r="R4784" s="197" t="str">
        <f t="shared" si="1685"/>
        <v/>
      </c>
      <c r="S4784" s="197" t="str">
        <f t="shared" si="1686"/>
        <v/>
      </c>
    </row>
    <row r="4785" spans="1:19" ht="38.25" hidden="1">
      <c r="A4785" s="200">
        <v>96736</v>
      </c>
      <c r="B4785" s="205" t="s">
        <v>230</v>
      </c>
      <c r="C4785" s="127" t="s">
        <v>5166</v>
      </c>
      <c r="D4785" s="121" t="s">
        <v>274</v>
      </c>
      <c r="E4785" s="122">
        <v>4.51</v>
      </c>
      <c r="F4785" s="123">
        <f t="shared" ref="F4785:F4848" si="1687">IF(E4785=0,0,ROUND(E4785*(1+E$10)*(1-E$11),2))</f>
        <v>5.44</v>
      </c>
      <c r="G4785" s="206"/>
      <c r="H4785" s="183"/>
      <c r="I4785" s="182">
        <f t="shared" si="1680"/>
        <v>0</v>
      </c>
      <c r="J4785" s="182">
        <f t="shared" si="1681"/>
        <v>0</v>
      </c>
      <c r="K4785" s="179"/>
      <c r="L4785" s="183">
        <f t="shared" ref="L4785:M4848" si="1688">G4785</f>
        <v>0</v>
      </c>
      <c r="M4785" s="183">
        <f t="shared" si="1688"/>
        <v>0</v>
      </c>
      <c r="N4785" s="184">
        <f t="shared" ref="N4785:N4848" si="1689">IF(ISBLANK(E4785),0,ROUND(F4785*L4785,2))</f>
        <v>0</v>
      </c>
      <c r="O4785" s="184">
        <f t="shared" ref="O4785:O4848" si="1690">IF(ISBLANK(L4785),0,ROUND(L4785*M4785,2))</f>
        <v>0</v>
      </c>
      <c r="P4785" s="181"/>
      <c r="Q4785" s="199"/>
      <c r="R4785" s="197" t="str">
        <f t="shared" si="1685"/>
        <v/>
      </c>
      <c r="S4785" s="197" t="str">
        <f t="shared" si="1686"/>
        <v/>
      </c>
    </row>
    <row r="4786" spans="1:19" ht="38.25" hidden="1">
      <c r="A4786" s="200">
        <v>96737</v>
      </c>
      <c r="B4786" s="205" t="s">
        <v>230</v>
      </c>
      <c r="C4786" s="127" t="s">
        <v>5167</v>
      </c>
      <c r="D4786" s="121" t="s">
        <v>274</v>
      </c>
      <c r="E4786" s="122">
        <v>5.1100000000000003</v>
      </c>
      <c r="F4786" s="123">
        <f t="shared" si="1687"/>
        <v>6.16</v>
      </c>
      <c r="G4786" s="206"/>
      <c r="H4786" s="183"/>
      <c r="I4786" s="182">
        <f t="shared" si="1680"/>
        <v>0</v>
      </c>
      <c r="J4786" s="182">
        <f t="shared" si="1681"/>
        <v>0</v>
      </c>
      <c r="K4786" s="179"/>
      <c r="L4786" s="183">
        <f t="shared" si="1688"/>
        <v>0</v>
      </c>
      <c r="M4786" s="183">
        <f t="shared" si="1688"/>
        <v>0</v>
      </c>
      <c r="N4786" s="184">
        <f t="shared" si="1689"/>
        <v>0</v>
      </c>
      <c r="O4786" s="184">
        <f t="shared" si="1690"/>
        <v>0</v>
      </c>
      <c r="P4786" s="181"/>
      <c r="Q4786" s="199"/>
      <c r="R4786" s="197" t="str">
        <f t="shared" si="1685"/>
        <v/>
      </c>
      <c r="S4786" s="197" t="str">
        <f t="shared" si="1686"/>
        <v/>
      </c>
    </row>
    <row r="4787" spans="1:19" ht="38.25" hidden="1">
      <c r="A4787" s="200">
        <v>96738</v>
      </c>
      <c r="B4787" s="205" t="s">
        <v>230</v>
      </c>
      <c r="C4787" s="127" t="s">
        <v>5168</v>
      </c>
      <c r="D4787" s="121" t="s">
        <v>274</v>
      </c>
      <c r="E4787" s="122">
        <v>16.149999999999999</v>
      </c>
      <c r="F4787" s="123">
        <f t="shared" si="1687"/>
        <v>19.47</v>
      </c>
      <c r="G4787" s="206"/>
      <c r="H4787" s="183"/>
      <c r="I4787" s="182">
        <f t="shared" si="1680"/>
        <v>0</v>
      </c>
      <c r="J4787" s="182">
        <f t="shared" si="1681"/>
        <v>0</v>
      </c>
      <c r="K4787" s="179"/>
      <c r="L4787" s="183">
        <f t="shared" si="1688"/>
        <v>0</v>
      </c>
      <c r="M4787" s="183">
        <f t="shared" si="1688"/>
        <v>0</v>
      </c>
      <c r="N4787" s="184">
        <f t="shared" si="1689"/>
        <v>0</v>
      </c>
      <c r="O4787" s="184">
        <f t="shared" si="1690"/>
        <v>0</v>
      </c>
      <c r="P4787" s="181"/>
      <c r="Q4787" s="199"/>
      <c r="R4787" s="197" t="str">
        <f t="shared" si="1685"/>
        <v/>
      </c>
      <c r="S4787" s="197" t="str">
        <f t="shared" si="1686"/>
        <v/>
      </c>
    </row>
    <row r="4788" spans="1:19" ht="38.25" hidden="1">
      <c r="A4788" s="200">
        <v>96739</v>
      </c>
      <c r="B4788" s="205" t="s">
        <v>230</v>
      </c>
      <c r="C4788" s="127" t="s">
        <v>5169</v>
      </c>
      <c r="D4788" s="121" t="s">
        <v>274</v>
      </c>
      <c r="E4788" s="122">
        <v>6.6</v>
      </c>
      <c r="F4788" s="123">
        <f t="shared" si="1687"/>
        <v>7.96</v>
      </c>
      <c r="G4788" s="206"/>
      <c r="H4788" s="183"/>
      <c r="I4788" s="182">
        <f t="shared" si="1680"/>
        <v>0</v>
      </c>
      <c r="J4788" s="182">
        <f t="shared" si="1681"/>
        <v>0</v>
      </c>
      <c r="K4788" s="179"/>
      <c r="L4788" s="183">
        <f t="shared" si="1688"/>
        <v>0</v>
      </c>
      <c r="M4788" s="183">
        <f t="shared" si="1688"/>
        <v>0</v>
      </c>
      <c r="N4788" s="184">
        <f t="shared" si="1689"/>
        <v>0</v>
      </c>
      <c r="O4788" s="184">
        <f t="shared" si="1690"/>
        <v>0</v>
      </c>
      <c r="P4788" s="181"/>
      <c r="Q4788" s="199"/>
      <c r="R4788" s="197" t="str">
        <f t="shared" si="1685"/>
        <v/>
      </c>
      <c r="S4788" s="197" t="str">
        <f t="shared" si="1686"/>
        <v/>
      </c>
    </row>
    <row r="4789" spans="1:19" ht="38.25" hidden="1">
      <c r="A4789" s="200">
        <v>96740</v>
      </c>
      <c r="B4789" s="205" t="s">
        <v>230</v>
      </c>
      <c r="C4789" s="127" t="s">
        <v>5170</v>
      </c>
      <c r="D4789" s="121" t="s">
        <v>274</v>
      </c>
      <c r="E4789" s="122">
        <v>25.01</v>
      </c>
      <c r="F4789" s="123">
        <f t="shared" si="1687"/>
        <v>30.15</v>
      </c>
      <c r="G4789" s="206"/>
      <c r="H4789" s="183"/>
      <c r="I4789" s="182">
        <f t="shared" si="1680"/>
        <v>0</v>
      </c>
      <c r="J4789" s="182">
        <f t="shared" si="1681"/>
        <v>0</v>
      </c>
      <c r="K4789" s="179"/>
      <c r="L4789" s="183">
        <f t="shared" si="1688"/>
        <v>0</v>
      </c>
      <c r="M4789" s="183">
        <f t="shared" si="1688"/>
        <v>0</v>
      </c>
      <c r="N4789" s="184">
        <f t="shared" si="1689"/>
        <v>0</v>
      </c>
      <c r="O4789" s="184">
        <f t="shared" si="1690"/>
        <v>0</v>
      </c>
      <c r="P4789" s="181"/>
      <c r="Q4789" s="199"/>
      <c r="R4789" s="197" t="str">
        <f t="shared" si="1685"/>
        <v/>
      </c>
      <c r="S4789" s="197" t="str">
        <f t="shared" si="1686"/>
        <v/>
      </c>
    </row>
    <row r="4790" spans="1:19" ht="38.25" hidden="1">
      <c r="A4790" s="200">
        <v>96741</v>
      </c>
      <c r="B4790" s="205" t="s">
        <v>230</v>
      </c>
      <c r="C4790" s="127" t="s">
        <v>5171</v>
      </c>
      <c r="D4790" s="121" t="s">
        <v>274</v>
      </c>
      <c r="E4790" s="122">
        <v>10.19</v>
      </c>
      <c r="F4790" s="123">
        <f t="shared" si="1687"/>
        <v>12.29</v>
      </c>
      <c r="G4790" s="206"/>
      <c r="H4790" s="183"/>
      <c r="I4790" s="182">
        <f t="shared" si="1680"/>
        <v>0</v>
      </c>
      <c r="J4790" s="182">
        <f t="shared" si="1681"/>
        <v>0</v>
      </c>
      <c r="K4790" s="179"/>
      <c r="L4790" s="183">
        <f t="shared" si="1688"/>
        <v>0</v>
      </c>
      <c r="M4790" s="183">
        <f t="shared" si="1688"/>
        <v>0</v>
      </c>
      <c r="N4790" s="184">
        <f t="shared" si="1689"/>
        <v>0</v>
      </c>
      <c r="O4790" s="184">
        <f t="shared" si="1690"/>
        <v>0</v>
      </c>
      <c r="P4790" s="181"/>
      <c r="Q4790" s="199"/>
      <c r="R4790" s="197" t="str">
        <f t="shared" si="1685"/>
        <v/>
      </c>
      <c r="S4790" s="197" t="str">
        <f t="shared" si="1686"/>
        <v/>
      </c>
    </row>
    <row r="4791" spans="1:19" ht="38.25" hidden="1">
      <c r="A4791" s="200">
        <v>96742</v>
      </c>
      <c r="B4791" s="205" t="s">
        <v>230</v>
      </c>
      <c r="C4791" s="127" t="s">
        <v>5172</v>
      </c>
      <c r="D4791" s="121" t="s">
        <v>274</v>
      </c>
      <c r="E4791" s="122">
        <v>15.47</v>
      </c>
      <c r="F4791" s="123">
        <f t="shared" si="1687"/>
        <v>18.649999999999999</v>
      </c>
      <c r="G4791" s="206"/>
      <c r="H4791" s="183"/>
      <c r="I4791" s="182">
        <f t="shared" si="1680"/>
        <v>0</v>
      </c>
      <c r="J4791" s="182">
        <f t="shared" si="1681"/>
        <v>0</v>
      </c>
      <c r="K4791" s="179"/>
      <c r="L4791" s="183">
        <f t="shared" si="1688"/>
        <v>0</v>
      </c>
      <c r="M4791" s="183">
        <f t="shared" si="1688"/>
        <v>0</v>
      </c>
      <c r="N4791" s="184">
        <f t="shared" si="1689"/>
        <v>0</v>
      </c>
      <c r="O4791" s="184">
        <f t="shared" si="1690"/>
        <v>0</v>
      </c>
      <c r="P4791" s="181"/>
      <c r="Q4791" s="199"/>
      <c r="R4791" s="197" t="str">
        <f t="shared" si="1685"/>
        <v/>
      </c>
      <c r="S4791" s="197" t="str">
        <f t="shared" si="1686"/>
        <v/>
      </c>
    </row>
    <row r="4792" spans="1:19" ht="38.25" hidden="1">
      <c r="A4792" s="200">
        <v>96743</v>
      </c>
      <c r="B4792" s="205" t="s">
        <v>230</v>
      </c>
      <c r="C4792" s="127" t="s">
        <v>5173</v>
      </c>
      <c r="D4792" s="121" t="s">
        <v>274</v>
      </c>
      <c r="E4792" s="122">
        <v>19.84</v>
      </c>
      <c r="F4792" s="123">
        <f t="shared" si="1687"/>
        <v>23.92</v>
      </c>
      <c r="G4792" s="206"/>
      <c r="H4792" s="183"/>
      <c r="I4792" s="182">
        <f t="shared" si="1680"/>
        <v>0</v>
      </c>
      <c r="J4792" s="182">
        <f t="shared" si="1681"/>
        <v>0</v>
      </c>
      <c r="K4792" s="179"/>
      <c r="L4792" s="183">
        <f t="shared" si="1688"/>
        <v>0</v>
      </c>
      <c r="M4792" s="183">
        <f t="shared" si="1688"/>
        <v>0</v>
      </c>
      <c r="N4792" s="184">
        <f t="shared" si="1689"/>
        <v>0</v>
      </c>
      <c r="O4792" s="184">
        <f t="shared" si="1690"/>
        <v>0</v>
      </c>
      <c r="P4792" s="181"/>
      <c r="Q4792" s="199"/>
      <c r="R4792" s="197" t="str">
        <f t="shared" si="1685"/>
        <v/>
      </c>
      <c r="S4792" s="197" t="str">
        <f t="shared" si="1686"/>
        <v/>
      </c>
    </row>
    <row r="4793" spans="1:19" ht="38.25" hidden="1">
      <c r="A4793" s="200">
        <v>96744</v>
      </c>
      <c r="B4793" s="205" t="s">
        <v>230</v>
      </c>
      <c r="C4793" s="127" t="s">
        <v>5174</v>
      </c>
      <c r="D4793" s="121" t="s">
        <v>274</v>
      </c>
      <c r="E4793" s="122">
        <v>42.02</v>
      </c>
      <c r="F4793" s="123">
        <f t="shared" si="1687"/>
        <v>50.66</v>
      </c>
      <c r="G4793" s="206"/>
      <c r="H4793" s="183"/>
      <c r="I4793" s="182">
        <f t="shared" si="1680"/>
        <v>0</v>
      </c>
      <c r="J4793" s="182">
        <f t="shared" si="1681"/>
        <v>0</v>
      </c>
      <c r="K4793" s="179"/>
      <c r="L4793" s="183">
        <f t="shared" si="1688"/>
        <v>0</v>
      </c>
      <c r="M4793" s="183">
        <f t="shared" si="1688"/>
        <v>0</v>
      </c>
      <c r="N4793" s="184">
        <f t="shared" si="1689"/>
        <v>0</v>
      </c>
      <c r="O4793" s="184">
        <f t="shared" si="1690"/>
        <v>0</v>
      </c>
      <c r="P4793" s="181"/>
      <c r="Q4793" s="199"/>
      <c r="R4793" s="197" t="str">
        <f t="shared" si="1685"/>
        <v/>
      </c>
      <c r="S4793" s="197" t="str">
        <f t="shared" si="1686"/>
        <v/>
      </c>
    </row>
    <row r="4794" spans="1:19" ht="38.25" hidden="1">
      <c r="A4794" s="200">
        <v>96745</v>
      </c>
      <c r="B4794" s="205" t="s">
        <v>230</v>
      </c>
      <c r="C4794" s="127" t="s">
        <v>5175</v>
      </c>
      <c r="D4794" s="121" t="s">
        <v>274</v>
      </c>
      <c r="E4794" s="122">
        <v>61.2</v>
      </c>
      <c r="F4794" s="123">
        <f t="shared" si="1687"/>
        <v>73.78</v>
      </c>
      <c r="G4794" s="206"/>
      <c r="H4794" s="183"/>
      <c r="I4794" s="182">
        <f t="shared" si="1680"/>
        <v>0</v>
      </c>
      <c r="J4794" s="182">
        <f t="shared" si="1681"/>
        <v>0</v>
      </c>
      <c r="K4794" s="179"/>
      <c r="L4794" s="183">
        <f t="shared" si="1688"/>
        <v>0</v>
      </c>
      <c r="M4794" s="183">
        <f t="shared" si="1688"/>
        <v>0</v>
      </c>
      <c r="N4794" s="184">
        <f t="shared" si="1689"/>
        <v>0</v>
      </c>
      <c r="O4794" s="184">
        <f t="shared" si="1690"/>
        <v>0</v>
      </c>
      <c r="P4794" s="181"/>
      <c r="Q4794" s="199"/>
      <c r="R4794" s="197" t="str">
        <f t="shared" si="1685"/>
        <v/>
      </c>
      <c r="S4794" s="197" t="str">
        <f t="shared" si="1686"/>
        <v/>
      </c>
    </row>
    <row r="4795" spans="1:19" ht="38.25" hidden="1">
      <c r="A4795" s="200">
        <v>96746</v>
      </c>
      <c r="B4795" s="205" t="s">
        <v>230</v>
      </c>
      <c r="C4795" s="127" t="s">
        <v>5176</v>
      </c>
      <c r="D4795" s="121" t="s">
        <v>274</v>
      </c>
      <c r="E4795" s="122">
        <v>97.59</v>
      </c>
      <c r="F4795" s="123">
        <f t="shared" si="1687"/>
        <v>117.65</v>
      </c>
      <c r="G4795" s="206"/>
      <c r="H4795" s="183"/>
      <c r="I4795" s="182">
        <f t="shared" si="1680"/>
        <v>0</v>
      </c>
      <c r="J4795" s="182">
        <f t="shared" si="1681"/>
        <v>0</v>
      </c>
      <c r="K4795" s="179"/>
      <c r="L4795" s="183">
        <f t="shared" si="1688"/>
        <v>0</v>
      </c>
      <c r="M4795" s="183">
        <f t="shared" si="1688"/>
        <v>0</v>
      </c>
      <c r="N4795" s="184">
        <f t="shared" si="1689"/>
        <v>0</v>
      </c>
      <c r="O4795" s="184">
        <f t="shared" si="1690"/>
        <v>0</v>
      </c>
      <c r="P4795" s="181"/>
      <c r="Q4795" s="199"/>
      <c r="R4795" s="197" t="str">
        <f t="shared" si="1685"/>
        <v/>
      </c>
      <c r="S4795" s="197" t="str">
        <f t="shared" si="1686"/>
        <v/>
      </c>
    </row>
    <row r="4796" spans="1:19" ht="38.25" hidden="1">
      <c r="A4796" s="200">
        <v>96747</v>
      </c>
      <c r="B4796" s="205" t="s">
        <v>230</v>
      </c>
      <c r="C4796" s="127" t="s">
        <v>5177</v>
      </c>
      <c r="D4796" s="121" t="s">
        <v>274</v>
      </c>
      <c r="E4796" s="122">
        <v>6.41</v>
      </c>
      <c r="F4796" s="123">
        <f t="shared" si="1687"/>
        <v>7.73</v>
      </c>
      <c r="G4796" s="206"/>
      <c r="H4796" s="183"/>
      <c r="I4796" s="182">
        <f t="shared" si="1680"/>
        <v>0</v>
      </c>
      <c r="J4796" s="182">
        <f t="shared" si="1681"/>
        <v>0</v>
      </c>
      <c r="K4796" s="179"/>
      <c r="L4796" s="183">
        <f t="shared" si="1688"/>
        <v>0</v>
      </c>
      <c r="M4796" s="183">
        <f t="shared" si="1688"/>
        <v>0</v>
      </c>
      <c r="N4796" s="184">
        <f t="shared" si="1689"/>
        <v>0</v>
      </c>
      <c r="O4796" s="184">
        <f t="shared" si="1690"/>
        <v>0</v>
      </c>
      <c r="P4796" s="181"/>
      <c r="Q4796" s="199"/>
      <c r="R4796" s="197" t="str">
        <f t="shared" si="1685"/>
        <v/>
      </c>
      <c r="S4796" s="197" t="str">
        <f t="shared" si="1686"/>
        <v/>
      </c>
    </row>
    <row r="4797" spans="1:19" ht="38.25" hidden="1">
      <c r="A4797" s="200">
        <v>96748</v>
      </c>
      <c r="B4797" s="205" t="s">
        <v>230</v>
      </c>
      <c r="C4797" s="127" t="s">
        <v>5178</v>
      </c>
      <c r="D4797" s="121" t="s">
        <v>274</v>
      </c>
      <c r="E4797" s="122">
        <v>7.17</v>
      </c>
      <c r="F4797" s="123">
        <f t="shared" si="1687"/>
        <v>8.64</v>
      </c>
      <c r="G4797" s="206"/>
      <c r="H4797" s="183"/>
      <c r="I4797" s="182">
        <f t="shared" si="1680"/>
        <v>0</v>
      </c>
      <c r="J4797" s="182">
        <f t="shared" si="1681"/>
        <v>0</v>
      </c>
      <c r="K4797" s="179"/>
      <c r="L4797" s="183">
        <f t="shared" si="1688"/>
        <v>0</v>
      </c>
      <c r="M4797" s="183">
        <f t="shared" si="1688"/>
        <v>0</v>
      </c>
      <c r="N4797" s="184">
        <f t="shared" si="1689"/>
        <v>0</v>
      </c>
      <c r="O4797" s="184">
        <f t="shared" si="1690"/>
        <v>0</v>
      </c>
      <c r="P4797" s="181"/>
      <c r="Q4797" s="199"/>
      <c r="R4797" s="197" t="str">
        <f t="shared" si="1685"/>
        <v/>
      </c>
      <c r="S4797" s="197" t="str">
        <f t="shared" si="1686"/>
        <v/>
      </c>
    </row>
    <row r="4798" spans="1:19" ht="38.25" hidden="1">
      <c r="A4798" s="200">
        <v>96749</v>
      </c>
      <c r="B4798" s="205" t="s">
        <v>230</v>
      </c>
      <c r="C4798" s="127" t="s">
        <v>5179</v>
      </c>
      <c r="D4798" s="121" t="s">
        <v>274</v>
      </c>
      <c r="E4798" s="122">
        <v>9.7100000000000009</v>
      </c>
      <c r="F4798" s="123">
        <f t="shared" si="1687"/>
        <v>11.71</v>
      </c>
      <c r="G4798" s="206"/>
      <c r="H4798" s="183"/>
      <c r="I4798" s="182">
        <f t="shared" si="1680"/>
        <v>0</v>
      </c>
      <c r="J4798" s="182">
        <f t="shared" si="1681"/>
        <v>0</v>
      </c>
      <c r="K4798" s="179"/>
      <c r="L4798" s="183">
        <f t="shared" si="1688"/>
        <v>0</v>
      </c>
      <c r="M4798" s="183">
        <f t="shared" si="1688"/>
        <v>0</v>
      </c>
      <c r="N4798" s="184">
        <f t="shared" si="1689"/>
        <v>0</v>
      </c>
      <c r="O4798" s="184">
        <f t="shared" si="1690"/>
        <v>0</v>
      </c>
      <c r="P4798" s="181"/>
      <c r="Q4798" s="199"/>
      <c r="R4798" s="197" t="str">
        <f t="shared" si="1685"/>
        <v/>
      </c>
      <c r="S4798" s="197" t="str">
        <f t="shared" si="1686"/>
        <v/>
      </c>
    </row>
    <row r="4799" spans="1:19" ht="38.25" hidden="1">
      <c r="A4799" s="200">
        <v>96750</v>
      </c>
      <c r="B4799" s="205" t="s">
        <v>230</v>
      </c>
      <c r="C4799" s="127" t="s">
        <v>5180</v>
      </c>
      <c r="D4799" s="121" t="s">
        <v>274</v>
      </c>
      <c r="E4799" s="122">
        <v>12.67</v>
      </c>
      <c r="F4799" s="123">
        <f t="shared" si="1687"/>
        <v>15.27</v>
      </c>
      <c r="G4799" s="206"/>
      <c r="H4799" s="183"/>
      <c r="I4799" s="182">
        <f t="shared" si="1680"/>
        <v>0</v>
      </c>
      <c r="J4799" s="182">
        <f t="shared" si="1681"/>
        <v>0</v>
      </c>
      <c r="K4799" s="179"/>
      <c r="L4799" s="183">
        <f t="shared" si="1688"/>
        <v>0</v>
      </c>
      <c r="M4799" s="183">
        <f t="shared" si="1688"/>
        <v>0</v>
      </c>
      <c r="N4799" s="184">
        <f t="shared" si="1689"/>
        <v>0</v>
      </c>
      <c r="O4799" s="184">
        <f t="shared" si="1690"/>
        <v>0</v>
      </c>
      <c r="P4799" s="181"/>
      <c r="Q4799" s="199"/>
      <c r="R4799" s="197" t="str">
        <f t="shared" si="1685"/>
        <v/>
      </c>
      <c r="S4799" s="197" t="str">
        <f t="shared" si="1686"/>
        <v/>
      </c>
    </row>
    <row r="4800" spans="1:19" ht="38.25" hidden="1">
      <c r="A4800" s="200">
        <v>96751</v>
      </c>
      <c r="B4800" s="205" t="s">
        <v>230</v>
      </c>
      <c r="C4800" s="127" t="s">
        <v>5181</v>
      </c>
      <c r="D4800" s="121" t="s">
        <v>274</v>
      </c>
      <c r="E4800" s="122">
        <v>22.69</v>
      </c>
      <c r="F4800" s="123">
        <f t="shared" si="1687"/>
        <v>27.36</v>
      </c>
      <c r="G4800" s="206"/>
      <c r="H4800" s="183"/>
      <c r="I4800" s="182">
        <f t="shared" si="1680"/>
        <v>0</v>
      </c>
      <c r="J4800" s="182">
        <f t="shared" si="1681"/>
        <v>0</v>
      </c>
      <c r="K4800" s="179"/>
      <c r="L4800" s="183">
        <f t="shared" si="1688"/>
        <v>0</v>
      </c>
      <c r="M4800" s="183">
        <f t="shared" si="1688"/>
        <v>0</v>
      </c>
      <c r="N4800" s="184">
        <f t="shared" si="1689"/>
        <v>0</v>
      </c>
      <c r="O4800" s="184">
        <f t="shared" si="1690"/>
        <v>0</v>
      </c>
      <c r="P4800" s="181"/>
      <c r="Q4800" s="199"/>
      <c r="R4800" s="197" t="str">
        <f t="shared" si="1685"/>
        <v/>
      </c>
      <c r="S4800" s="197" t="str">
        <f t="shared" si="1686"/>
        <v/>
      </c>
    </row>
    <row r="4801" spans="1:19" ht="38.25" hidden="1">
      <c r="A4801" s="200">
        <v>96752</v>
      </c>
      <c r="B4801" s="205" t="s">
        <v>230</v>
      </c>
      <c r="C4801" s="127" t="s">
        <v>5182</v>
      </c>
      <c r="D4801" s="121" t="s">
        <v>274</v>
      </c>
      <c r="E4801" s="122">
        <v>29.17</v>
      </c>
      <c r="F4801" s="123">
        <f t="shared" si="1687"/>
        <v>35.17</v>
      </c>
      <c r="G4801" s="206"/>
      <c r="H4801" s="183"/>
      <c r="I4801" s="182">
        <f t="shared" si="1680"/>
        <v>0</v>
      </c>
      <c r="J4801" s="182">
        <f t="shared" si="1681"/>
        <v>0</v>
      </c>
      <c r="K4801" s="179"/>
      <c r="L4801" s="183">
        <f t="shared" si="1688"/>
        <v>0</v>
      </c>
      <c r="M4801" s="183">
        <f t="shared" si="1688"/>
        <v>0</v>
      </c>
      <c r="N4801" s="184">
        <f t="shared" si="1689"/>
        <v>0</v>
      </c>
      <c r="O4801" s="184">
        <f t="shared" si="1690"/>
        <v>0</v>
      </c>
      <c r="P4801" s="181"/>
      <c r="Q4801" s="199"/>
      <c r="R4801" s="197" t="str">
        <f t="shared" si="1685"/>
        <v/>
      </c>
      <c r="S4801" s="197" t="str">
        <f t="shared" si="1686"/>
        <v/>
      </c>
    </row>
    <row r="4802" spans="1:19" ht="38.25" hidden="1">
      <c r="A4802" s="200">
        <v>96753</v>
      </c>
      <c r="B4802" s="205" t="s">
        <v>230</v>
      </c>
      <c r="C4802" s="127" t="s">
        <v>5183</v>
      </c>
      <c r="D4802" s="121" t="s">
        <v>274</v>
      </c>
      <c r="E4802" s="122">
        <v>65.19</v>
      </c>
      <c r="F4802" s="123">
        <f t="shared" si="1687"/>
        <v>78.59</v>
      </c>
      <c r="G4802" s="206"/>
      <c r="H4802" s="183"/>
      <c r="I4802" s="182">
        <f t="shared" si="1680"/>
        <v>0</v>
      </c>
      <c r="J4802" s="182">
        <f t="shared" si="1681"/>
        <v>0</v>
      </c>
      <c r="K4802" s="179"/>
      <c r="L4802" s="183">
        <f t="shared" si="1688"/>
        <v>0</v>
      </c>
      <c r="M4802" s="183">
        <f t="shared" si="1688"/>
        <v>0</v>
      </c>
      <c r="N4802" s="184">
        <f t="shared" si="1689"/>
        <v>0</v>
      </c>
      <c r="O4802" s="184">
        <f t="shared" si="1690"/>
        <v>0</v>
      </c>
      <c r="P4802" s="181"/>
      <c r="Q4802" s="199"/>
      <c r="R4802" s="197" t="str">
        <f t="shared" si="1685"/>
        <v/>
      </c>
      <c r="S4802" s="197" t="str">
        <f t="shared" si="1686"/>
        <v/>
      </c>
    </row>
    <row r="4803" spans="1:19" ht="38.25" hidden="1">
      <c r="A4803" s="200">
        <v>96754</v>
      </c>
      <c r="B4803" s="205" t="s">
        <v>230</v>
      </c>
      <c r="C4803" s="127" t="s">
        <v>5184</v>
      </c>
      <c r="D4803" s="121" t="s">
        <v>274</v>
      </c>
      <c r="E4803" s="122">
        <v>90.9</v>
      </c>
      <c r="F4803" s="123">
        <f t="shared" si="1687"/>
        <v>109.59</v>
      </c>
      <c r="G4803" s="206"/>
      <c r="H4803" s="183"/>
      <c r="I4803" s="182">
        <f t="shared" si="1680"/>
        <v>0</v>
      </c>
      <c r="J4803" s="182">
        <f t="shared" si="1681"/>
        <v>0</v>
      </c>
      <c r="K4803" s="179"/>
      <c r="L4803" s="183">
        <f t="shared" si="1688"/>
        <v>0</v>
      </c>
      <c r="M4803" s="183">
        <f t="shared" si="1688"/>
        <v>0</v>
      </c>
      <c r="N4803" s="184">
        <f t="shared" si="1689"/>
        <v>0</v>
      </c>
      <c r="O4803" s="184">
        <f t="shared" si="1690"/>
        <v>0</v>
      </c>
      <c r="P4803" s="181"/>
      <c r="Q4803" s="199"/>
      <c r="R4803" s="197" t="str">
        <f t="shared" si="1685"/>
        <v/>
      </c>
      <c r="S4803" s="197" t="str">
        <f t="shared" si="1686"/>
        <v/>
      </c>
    </row>
    <row r="4804" spans="1:19" ht="38.25" hidden="1">
      <c r="A4804" s="200">
        <v>96755</v>
      </c>
      <c r="B4804" s="205" t="s">
        <v>230</v>
      </c>
      <c r="C4804" s="127" t="s">
        <v>5185</v>
      </c>
      <c r="D4804" s="121" t="s">
        <v>274</v>
      </c>
      <c r="E4804" s="122">
        <v>137.44999999999999</v>
      </c>
      <c r="F4804" s="123">
        <f t="shared" si="1687"/>
        <v>165.71</v>
      </c>
      <c r="G4804" s="206"/>
      <c r="H4804" s="183"/>
      <c r="I4804" s="182">
        <f t="shared" si="1680"/>
        <v>0</v>
      </c>
      <c r="J4804" s="182">
        <f t="shared" si="1681"/>
        <v>0</v>
      </c>
      <c r="K4804" s="179"/>
      <c r="L4804" s="183">
        <f t="shared" si="1688"/>
        <v>0</v>
      </c>
      <c r="M4804" s="183">
        <f t="shared" si="1688"/>
        <v>0</v>
      </c>
      <c r="N4804" s="184">
        <f t="shared" si="1689"/>
        <v>0</v>
      </c>
      <c r="O4804" s="184">
        <f t="shared" si="1690"/>
        <v>0</v>
      </c>
      <c r="P4804" s="181"/>
      <c r="Q4804" s="199"/>
      <c r="R4804" s="197" t="str">
        <f t="shared" si="1685"/>
        <v/>
      </c>
      <c r="S4804" s="197" t="str">
        <f t="shared" si="1686"/>
        <v/>
      </c>
    </row>
    <row r="4805" spans="1:19" ht="38.25" hidden="1">
      <c r="A4805" s="200">
        <v>96756</v>
      </c>
      <c r="B4805" s="205" t="s">
        <v>230</v>
      </c>
      <c r="C4805" s="127" t="s">
        <v>5186</v>
      </c>
      <c r="D4805" s="121" t="s">
        <v>274</v>
      </c>
      <c r="E4805" s="122">
        <v>11.41</v>
      </c>
      <c r="F4805" s="123">
        <f t="shared" si="1687"/>
        <v>13.76</v>
      </c>
      <c r="G4805" s="206"/>
      <c r="H4805" s="183"/>
      <c r="I4805" s="182">
        <f t="shared" si="1680"/>
        <v>0</v>
      </c>
      <c r="J4805" s="182">
        <f t="shared" si="1681"/>
        <v>0</v>
      </c>
      <c r="K4805" s="179"/>
      <c r="L4805" s="183">
        <f t="shared" si="1688"/>
        <v>0</v>
      </c>
      <c r="M4805" s="183">
        <f t="shared" si="1688"/>
        <v>0</v>
      </c>
      <c r="N4805" s="184">
        <f t="shared" si="1689"/>
        <v>0</v>
      </c>
      <c r="O4805" s="184">
        <f t="shared" si="1690"/>
        <v>0</v>
      </c>
      <c r="P4805" s="181"/>
      <c r="Q4805" s="199"/>
      <c r="R4805" s="197" t="str">
        <f t="shared" si="1685"/>
        <v/>
      </c>
      <c r="S4805" s="197" t="str">
        <f t="shared" si="1686"/>
        <v/>
      </c>
    </row>
    <row r="4806" spans="1:19" ht="38.25" hidden="1">
      <c r="A4806" s="200">
        <v>96757</v>
      </c>
      <c r="B4806" s="205" t="s">
        <v>230</v>
      </c>
      <c r="C4806" s="127" t="s">
        <v>5187</v>
      </c>
      <c r="D4806" s="121" t="s">
        <v>274</v>
      </c>
      <c r="E4806" s="122">
        <v>11.01</v>
      </c>
      <c r="F4806" s="123">
        <f t="shared" si="1687"/>
        <v>13.27</v>
      </c>
      <c r="G4806" s="206"/>
      <c r="H4806" s="183"/>
      <c r="I4806" s="182">
        <f t="shared" si="1680"/>
        <v>0</v>
      </c>
      <c r="J4806" s="182">
        <f t="shared" si="1681"/>
        <v>0</v>
      </c>
      <c r="K4806" s="179"/>
      <c r="L4806" s="183">
        <f t="shared" si="1688"/>
        <v>0</v>
      </c>
      <c r="M4806" s="183">
        <f t="shared" si="1688"/>
        <v>0</v>
      </c>
      <c r="N4806" s="184">
        <f t="shared" si="1689"/>
        <v>0</v>
      </c>
      <c r="O4806" s="184">
        <f t="shared" si="1690"/>
        <v>0</v>
      </c>
      <c r="P4806" s="181"/>
      <c r="Q4806" s="199"/>
      <c r="R4806" s="197" t="str">
        <f t="shared" si="1685"/>
        <v/>
      </c>
      <c r="S4806" s="197" t="str">
        <f t="shared" si="1686"/>
        <v/>
      </c>
    </row>
    <row r="4807" spans="1:19" ht="25.5" hidden="1">
      <c r="A4807" s="200">
        <v>96758</v>
      </c>
      <c r="B4807" s="205" t="s">
        <v>230</v>
      </c>
      <c r="C4807" s="127" t="s">
        <v>5188</v>
      </c>
      <c r="D4807" s="121" t="s">
        <v>274</v>
      </c>
      <c r="E4807" s="122">
        <v>13.05</v>
      </c>
      <c r="F4807" s="123">
        <f t="shared" si="1687"/>
        <v>15.73</v>
      </c>
      <c r="G4807" s="206"/>
      <c r="H4807" s="183"/>
      <c r="I4807" s="182">
        <f t="shared" si="1680"/>
        <v>0</v>
      </c>
      <c r="J4807" s="182">
        <f t="shared" si="1681"/>
        <v>0</v>
      </c>
      <c r="K4807" s="179"/>
      <c r="L4807" s="183">
        <f t="shared" si="1688"/>
        <v>0</v>
      </c>
      <c r="M4807" s="183">
        <f t="shared" si="1688"/>
        <v>0</v>
      </c>
      <c r="N4807" s="184">
        <f t="shared" si="1689"/>
        <v>0</v>
      </c>
      <c r="O4807" s="184">
        <f t="shared" si="1690"/>
        <v>0</v>
      </c>
      <c r="P4807" s="181"/>
      <c r="Q4807" s="199"/>
      <c r="R4807" s="197" t="str">
        <f t="shared" si="1685"/>
        <v/>
      </c>
      <c r="S4807" s="197" t="str">
        <f t="shared" si="1686"/>
        <v/>
      </c>
    </row>
    <row r="4808" spans="1:19" ht="25.5" hidden="1">
      <c r="A4808" s="200">
        <v>96759</v>
      </c>
      <c r="B4808" s="205" t="s">
        <v>230</v>
      </c>
      <c r="C4808" s="127" t="s">
        <v>5189</v>
      </c>
      <c r="D4808" s="121" t="s">
        <v>274</v>
      </c>
      <c r="E4808" s="122">
        <v>18.670000000000002</v>
      </c>
      <c r="F4808" s="123">
        <f t="shared" si="1687"/>
        <v>22.51</v>
      </c>
      <c r="G4808" s="206"/>
      <c r="H4808" s="183"/>
      <c r="I4808" s="182">
        <f t="shared" si="1680"/>
        <v>0</v>
      </c>
      <c r="J4808" s="182">
        <f t="shared" si="1681"/>
        <v>0</v>
      </c>
      <c r="K4808" s="179"/>
      <c r="L4808" s="183">
        <f t="shared" si="1688"/>
        <v>0</v>
      </c>
      <c r="M4808" s="183">
        <f t="shared" si="1688"/>
        <v>0</v>
      </c>
      <c r="N4808" s="184">
        <f t="shared" si="1689"/>
        <v>0</v>
      </c>
      <c r="O4808" s="184">
        <f t="shared" si="1690"/>
        <v>0</v>
      </c>
      <c r="P4808" s="181"/>
      <c r="Q4808" s="199"/>
      <c r="R4808" s="197" t="str">
        <f t="shared" si="1685"/>
        <v/>
      </c>
      <c r="S4808" s="197" t="str">
        <f t="shared" si="1686"/>
        <v/>
      </c>
    </row>
    <row r="4809" spans="1:19" ht="25.5" hidden="1">
      <c r="A4809" s="200">
        <v>96760</v>
      </c>
      <c r="B4809" s="205" t="s">
        <v>230</v>
      </c>
      <c r="C4809" s="127" t="s">
        <v>5190</v>
      </c>
      <c r="D4809" s="121" t="s">
        <v>274</v>
      </c>
      <c r="E4809" s="122">
        <v>26.59</v>
      </c>
      <c r="F4809" s="123">
        <f t="shared" si="1687"/>
        <v>32.06</v>
      </c>
      <c r="G4809" s="206"/>
      <c r="H4809" s="183"/>
      <c r="I4809" s="182">
        <f t="shared" si="1680"/>
        <v>0</v>
      </c>
      <c r="J4809" s="182">
        <f t="shared" si="1681"/>
        <v>0</v>
      </c>
      <c r="K4809" s="179"/>
      <c r="L4809" s="183">
        <f t="shared" si="1688"/>
        <v>0</v>
      </c>
      <c r="M4809" s="183">
        <f t="shared" si="1688"/>
        <v>0</v>
      </c>
      <c r="N4809" s="184">
        <f t="shared" si="1689"/>
        <v>0</v>
      </c>
      <c r="O4809" s="184">
        <f t="shared" si="1690"/>
        <v>0</v>
      </c>
      <c r="P4809" s="181"/>
      <c r="Q4809" s="199"/>
      <c r="R4809" s="197" t="str">
        <f t="shared" si="1685"/>
        <v/>
      </c>
      <c r="S4809" s="197" t="str">
        <f t="shared" si="1686"/>
        <v/>
      </c>
    </row>
    <row r="4810" spans="1:19" ht="25.5" hidden="1">
      <c r="A4810" s="200">
        <v>96761</v>
      </c>
      <c r="B4810" s="205" t="s">
        <v>230</v>
      </c>
      <c r="C4810" s="127" t="s">
        <v>5191</v>
      </c>
      <c r="D4810" s="121" t="s">
        <v>274</v>
      </c>
      <c r="E4810" s="122">
        <v>36.96</v>
      </c>
      <c r="F4810" s="123">
        <f t="shared" si="1687"/>
        <v>44.56</v>
      </c>
      <c r="G4810" s="206"/>
      <c r="H4810" s="183"/>
      <c r="I4810" s="182">
        <f t="shared" si="1680"/>
        <v>0</v>
      </c>
      <c r="J4810" s="182">
        <f t="shared" si="1681"/>
        <v>0</v>
      </c>
      <c r="K4810" s="179"/>
      <c r="L4810" s="183">
        <f t="shared" si="1688"/>
        <v>0</v>
      </c>
      <c r="M4810" s="183">
        <f t="shared" si="1688"/>
        <v>0</v>
      </c>
      <c r="N4810" s="184">
        <f t="shared" si="1689"/>
        <v>0</v>
      </c>
      <c r="O4810" s="184">
        <f t="shared" si="1690"/>
        <v>0</v>
      </c>
      <c r="P4810" s="181"/>
      <c r="Q4810" s="199"/>
      <c r="R4810" s="197" t="str">
        <f t="shared" si="1685"/>
        <v/>
      </c>
      <c r="S4810" s="197" t="str">
        <f t="shared" si="1686"/>
        <v/>
      </c>
    </row>
    <row r="4811" spans="1:19" ht="25.5" hidden="1">
      <c r="A4811" s="200">
        <v>96762</v>
      </c>
      <c r="B4811" s="205" t="s">
        <v>230</v>
      </c>
      <c r="C4811" s="127" t="s">
        <v>5192</v>
      </c>
      <c r="D4811" s="121" t="s">
        <v>274</v>
      </c>
      <c r="E4811" s="122">
        <v>71.5</v>
      </c>
      <c r="F4811" s="123">
        <f t="shared" si="1687"/>
        <v>86.2</v>
      </c>
      <c r="G4811" s="206"/>
      <c r="H4811" s="183"/>
      <c r="I4811" s="182">
        <f t="shared" si="1680"/>
        <v>0</v>
      </c>
      <c r="J4811" s="182">
        <f t="shared" si="1681"/>
        <v>0</v>
      </c>
      <c r="K4811" s="179"/>
      <c r="L4811" s="183">
        <f t="shared" si="1688"/>
        <v>0</v>
      </c>
      <c r="M4811" s="183">
        <f t="shared" si="1688"/>
        <v>0</v>
      </c>
      <c r="N4811" s="184">
        <f t="shared" si="1689"/>
        <v>0</v>
      </c>
      <c r="O4811" s="184">
        <f t="shared" si="1690"/>
        <v>0</v>
      </c>
      <c r="P4811" s="181"/>
      <c r="Q4811" s="199"/>
      <c r="R4811" s="197" t="str">
        <f t="shared" si="1685"/>
        <v/>
      </c>
      <c r="S4811" s="197" t="str">
        <f t="shared" si="1686"/>
        <v/>
      </c>
    </row>
    <row r="4812" spans="1:19" ht="25.5" hidden="1">
      <c r="A4812" s="200">
        <v>96763</v>
      </c>
      <c r="B4812" s="205" t="s">
        <v>230</v>
      </c>
      <c r="C4812" s="127" t="s">
        <v>5193</v>
      </c>
      <c r="D4812" s="121" t="s">
        <v>274</v>
      </c>
      <c r="E4812" s="122">
        <v>97.75</v>
      </c>
      <c r="F4812" s="123">
        <f t="shared" si="1687"/>
        <v>117.85</v>
      </c>
      <c r="G4812" s="206"/>
      <c r="H4812" s="183"/>
      <c r="I4812" s="182">
        <f t="shared" si="1680"/>
        <v>0</v>
      </c>
      <c r="J4812" s="182">
        <f t="shared" si="1681"/>
        <v>0</v>
      </c>
      <c r="K4812" s="179"/>
      <c r="L4812" s="183">
        <f t="shared" si="1688"/>
        <v>0</v>
      </c>
      <c r="M4812" s="183">
        <f t="shared" si="1688"/>
        <v>0</v>
      </c>
      <c r="N4812" s="184">
        <f t="shared" si="1689"/>
        <v>0</v>
      </c>
      <c r="O4812" s="184">
        <f t="shared" si="1690"/>
        <v>0</v>
      </c>
      <c r="P4812" s="181"/>
      <c r="Q4812" s="199"/>
      <c r="R4812" s="197" t="str">
        <f t="shared" si="1685"/>
        <v/>
      </c>
      <c r="S4812" s="197" t="str">
        <f t="shared" si="1686"/>
        <v/>
      </c>
    </row>
    <row r="4813" spans="1:19" ht="38.25" hidden="1">
      <c r="A4813" s="200">
        <v>96764</v>
      </c>
      <c r="B4813" s="205" t="s">
        <v>230</v>
      </c>
      <c r="C4813" s="127" t="s">
        <v>5194</v>
      </c>
      <c r="D4813" s="121" t="s">
        <v>274</v>
      </c>
      <c r="E4813" s="122">
        <v>155.77000000000001</v>
      </c>
      <c r="F4813" s="123">
        <f t="shared" si="1687"/>
        <v>187.8</v>
      </c>
      <c r="G4813" s="206"/>
      <c r="H4813" s="183"/>
      <c r="I4813" s="182">
        <f t="shared" si="1680"/>
        <v>0</v>
      </c>
      <c r="J4813" s="182">
        <f t="shared" si="1681"/>
        <v>0</v>
      </c>
      <c r="K4813" s="179"/>
      <c r="L4813" s="183">
        <f t="shared" si="1688"/>
        <v>0</v>
      </c>
      <c r="M4813" s="183">
        <f t="shared" si="1688"/>
        <v>0</v>
      </c>
      <c r="N4813" s="184">
        <f t="shared" si="1689"/>
        <v>0</v>
      </c>
      <c r="O4813" s="184">
        <f t="shared" si="1690"/>
        <v>0</v>
      </c>
      <c r="P4813" s="181"/>
      <c r="Q4813" s="199"/>
      <c r="R4813" s="197" t="str">
        <f t="shared" si="1685"/>
        <v/>
      </c>
      <c r="S4813" s="197" t="str">
        <f t="shared" si="1686"/>
        <v/>
      </c>
    </row>
    <row r="4814" spans="1:19" ht="25.5" hidden="1">
      <c r="A4814" s="200">
        <v>96802</v>
      </c>
      <c r="B4814" s="205" t="s">
        <v>230</v>
      </c>
      <c r="C4814" s="127" t="s">
        <v>5195</v>
      </c>
      <c r="D4814" s="121" t="s">
        <v>274</v>
      </c>
      <c r="E4814" s="122">
        <v>195.54</v>
      </c>
      <c r="F4814" s="123">
        <f t="shared" si="1687"/>
        <v>235.74</v>
      </c>
      <c r="G4814" s="206"/>
      <c r="H4814" s="183"/>
      <c r="I4814" s="182">
        <f t="shared" si="1680"/>
        <v>0</v>
      </c>
      <c r="J4814" s="182">
        <f t="shared" si="1681"/>
        <v>0</v>
      </c>
      <c r="K4814" s="179"/>
      <c r="L4814" s="183">
        <f t="shared" si="1688"/>
        <v>0</v>
      </c>
      <c r="M4814" s="183">
        <f t="shared" si="1688"/>
        <v>0</v>
      </c>
      <c r="N4814" s="184">
        <f t="shared" si="1689"/>
        <v>0</v>
      </c>
      <c r="O4814" s="184">
        <f t="shared" si="1690"/>
        <v>0</v>
      </c>
      <c r="P4814" s="181"/>
      <c r="Q4814" s="199"/>
      <c r="R4814" s="197" t="str">
        <f t="shared" si="1685"/>
        <v/>
      </c>
      <c r="S4814" s="197" t="str">
        <f t="shared" si="1686"/>
        <v/>
      </c>
    </row>
    <row r="4815" spans="1:19" ht="25.5" hidden="1">
      <c r="A4815" s="200">
        <v>96803</v>
      </c>
      <c r="B4815" s="205" t="s">
        <v>230</v>
      </c>
      <c r="C4815" s="127" t="s">
        <v>5196</v>
      </c>
      <c r="D4815" s="121" t="s">
        <v>274</v>
      </c>
      <c r="E4815" s="122">
        <v>100.96</v>
      </c>
      <c r="F4815" s="123">
        <f t="shared" si="1687"/>
        <v>121.72</v>
      </c>
      <c r="G4815" s="206"/>
      <c r="H4815" s="183"/>
      <c r="I4815" s="182">
        <f t="shared" si="1680"/>
        <v>0</v>
      </c>
      <c r="J4815" s="182">
        <f t="shared" si="1681"/>
        <v>0</v>
      </c>
      <c r="K4815" s="179"/>
      <c r="L4815" s="183">
        <f t="shared" si="1688"/>
        <v>0</v>
      </c>
      <c r="M4815" s="183">
        <f t="shared" si="1688"/>
        <v>0</v>
      </c>
      <c r="N4815" s="184">
        <f t="shared" si="1689"/>
        <v>0</v>
      </c>
      <c r="O4815" s="184">
        <f t="shared" si="1690"/>
        <v>0</v>
      </c>
      <c r="P4815" s="181"/>
      <c r="Q4815" s="199"/>
      <c r="R4815" s="197" t="str">
        <f t="shared" si="1685"/>
        <v/>
      </c>
      <c r="S4815" s="197" t="str">
        <f t="shared" si="1686"/>
        <v/>
      </c>
    </row>
    <row r="4816" spans="1:19" ht="25.5" hidden="1">
      <c r="A4816" s="200">
        <v>96804</v>
      </c>
      <c r="B4816" s="205" t="s">
        <v>230</v>
      </c>
      <c r="C4816" s="127" t="s">
        <v>5197</v>
      </c>
      <c r="D4816" s="121" t="s">
        <v>274</v>
      </c>
      <c r="E4816" s="122">
        <v>182.2</v>
      </c>
      <c r="F4816" s="123">
        <f t="shared" si="1687"/>
        <v>219.66</v>
      </c>
      <c r="G4816" s="206"/>
      <c r="H4816" s="183"/>
      <c r="I4816" s="182">
        <f t="shared" si="1680"/>
        <v>0</v>
      </c>
      <c r="J4816" s="182">
        <f t="shared" si="1681"/>
        <v>0</v>
      </c>
      <c r="K4816" s="179"/>
      <c r="L4816" s="183">
        <f t="shared" si="1688"/>
        <v>0</v>
      </c>
      <c r="M4816" s="183">
        <f t="shared" si="1688"/>
        <v>0</v>
      </c>
      <c r="N4816" s="184">
        <f t="shared" si="1689"/>
        <v>0</v>
      </c>
      <c r="O4816" s="184">
        <f t="shared" si="1690"/>
        <v>0</v>
      </c>
      <c r="P4816" s="181"/>
      <c r="Q4816" s="199"/>
      <c r="R4816" s="197" t="str">
        <f t="shared" si="1685"/>
        <v/>
      </c>
      <c r="S4816" s="197" t="str">
        <f t="shared" si="1686"/>
        <v/>
      </c>
    </row>
    <row r="4817" spans="1:19" ht="25.5" hidden="1">
      <c r="A4817" s="200">
        <v>96805</v>
      </c>
      <c r="B4817" s="205" t="s">
        <v>230</v>
      </c>
      <c r="C4817" s="127" t="s">
        <v>5198</v>
      </c>
      <c r="D4817" s="121" t="s">
        <v>274</v>
      </c>
      <c r="E4817" s="122">
        <v>202.95</v>
      </c>
      <c r="F4817" s="123">
        <f t="shared" si="1687"/>
        <v>244.68</v>
      </c>
      <c r="G4817" s="206"/>
      <c r="H4817" s="183"/>
      <c r="I4817" s="182">
        <f t="shared" si="1680"/>
        <v>0</v>
      </c>
      <c r="J4817" s="182">
        <f t="shared" si="1681"/>
        <v>0</v>
      </c>
      <c r="K4817" s="179"/>
      <c r="L4817" s="183">
        <f t="shared" si="1688"/>
        <v>0</v>
      </c>
      <c r="M4817" s="183">
        <f t="shared" si="1688"/>
        <v>0</v>
      </c>
      <c r="N4817" s="184">
        <f t="shared" si="1689"/>
        <v>0</v>
      </c>
      <c r="O4817" s="184">
        <f t="shared" si="1690"/>
        <v>0</v>
      </c>
      <c r="P4817" s="181"/>
      <c r="Q4817" s="199"/>
      <c r="R4817" s="197" t="str">
        <f t="shared" si="1685"/>
        <v/>
      </c>
      <c r="S4817" s="197" t="str">
        <f t="shared" si="1686"/>
        <v/>
      </c>
    </row>
    <row r="4818" spans="1:19" ht="25.5" hidden="1">
      <c r="A4818" s="200">
        <v>96806</v>
      </c>
      <c r="B4818" s="205" t="s">
        <v>230</v>
      </c>
      <c r="C4818" s="127" t="s">
        <v>5199</v>
      </c>
      <c r="D4818" s="121" t="s">
        <v>274</v>
      </c>
      <c r="E4818" s="122">
        <v>99.66</v>
      </c>
      <c r="F4818" s="123">
        <f t="shared" si="1687"/>
        <v>120.15</v>
      </c>
      <c r="G4818" s="206"/>
      <c r="H4818" s="183"/>
      <c r="I4818" s="182">
        <f t="shared" si="1680"/>
        <v>0</v>
      </c>
      <c r="J4818" s="182">
        <f t="shared" si="1681"/>
        <v>0</v>
      </c>
      <c r="K4818" s="179"/>
      <c r="L4818" s="183">
        <f t="shared" si="1688"/>
        <v>0</v>
      </c>
      <c r="M4818" s="183">
        <f t="shared" si="1688"/>
        <v>0</v>
      </c>
      <c r="N4818" s="184">
        <f t="shared" si="1689"/>
        <v>0</v>
      </c>
      <c r="O4818" s="184">
        <f t="shared" si="1690"/>
        <v>0</v>
      </c>
      <c r="P4818" s="181"/>
      <c r="Q4818" s="199"/>
      <c r="R4818" s="197" t="str">
        <f t="shared" si="1685"/>
        <v/>
      </c>
      <c r="S4818" s="197" t="str">
        <f t="shared" si="1686"/>
        <v/>
      </c>
    </row>
    <row r="4819" spans="1:19" ht="25.5" hidden="1">
      <c r="A4819" s="200">
        <v>96807</v>
      </c>
      <c r="B4819" s="205" t="s">
        <v>230</v>
      </c>
      <c r="C4819" s="127" t="s">
        <v>5200</v>
      </c>
      <c r="D4819" s="121" t="s">
        <v>274</v>
      </c>
      <c r="E4819" s="122">
        <v>167.1</v>
      </c>
      <c r="F4819" s="123">
        <f t="shared" si="1687"/>
        <v>201.46</v>
      </c>
      <c r="G4819" s="206"/>
      <c r="H4819" s="183"/>
      <c r="I4819" s="182">
        <f t="shared" si="1680"/>
        <v>0</v>
      </c>
      <c r="J4819" s="182">
        <f t="shared" si="1681"/>
        <v>0</v>
      </c>
      <c r="K4819" s="179"/>
      <c r="L4819" s="183">
        <f t="shared" si="1688"/>
        <v>0</v>
      </c>
      <c r="M4819" s="183">
        <f t="shared" si="1688"/>
        <v>0</v>
      </c>
      <c r="N4819" s="184">
        <f t="shared" si="1689"/>
        <v>0</v>
      </c>
      <c r="O4819" s="184">
        <f t="shared" si="1690"/>
        <v>0</v>
      </c>
      <c r="P4819" s="181"/>
      <c r="Q4819" s="199"/>
      <c r="R4819" s="197" t="str">
        <f t="shared" si="1685"/>
        <v/>
      </c>
      <c r="S4819" s="197" t="str">
        <f t="shared" si="1686"/>
        <v/>
      </c>
    </row>
    <row r="4820" spans="1:19" ht="25.5" hidden="1">
      <c r="A4820" s="200">
        <v>96808</v>
      </c>
      <c r="B4820" s="205" t="s">
        <v>230</v>
      </c>
      <c r="C4820" s="127" t="s">
        <v>5201</v>
      </c>
      <c r="D4820" s="121" t="s">
        <v>274</v>
      </c>
      <c r="E4820" s="122">
        <v>9.8000000000000007</v>
      </c>
      <c r="F4820" s="123">
        <f t="shared" si="1687"/>
        <v>11.81</v>
      </c>
      <c r="G4820" s="206"/>
      <c r="H4820" s="183"/>
      <c r="I4820" s="182">
        <f t="shared" si="1680"/>
        <v>0</v>
      </c>
      <c r="J4820" s="182">
        <f t="shared" si="1681"/>
        <v>0</v>
      </c>
      <c r="K4820" s="179"/>
      <c r="L4820" s="183">
        <f t="shared" si="1688"/>
        <v>0</v>
      </c>
      <c r="M4820" s="183">
        <f t="shared" si="1688"/>
        <v>0</v>
      </c>
      <c r="N4820" s="184">
        <f t="shared" si="1689"/>
        <v>0</v>
      </c>
      <c r="O4820" s="184">
        <f t="shared" si="1690"/>
        <v>0</v>
      </c>
      <c r="P4820" s="181"/>
      <c r="Q4820" s="199"/>
      <c r="R4820" s="197" t="str">
        <f t="shared" si="1685"/>
        <v/>
      </c>
      <c r="S4820" s="197" t="str">
        <f t="shared" si="1686"/>
        <v/>
      </c>
    </row>
    <row r="4821" spans="1:19" ht="25.5" hidden="1">
      <c r="A4821" s="200">
        <v>96809</v>
      </c>
      <c r="B4821" s="205" t="s">
        <v>230</v>
      </c>
      <c r="C4821" s="127" t="s">
        <v>5202</v>
      </c>
      <c r="D4821" s="121" t="s">
        <v>274</v>
      </c>
      <c r="E4821" s="122">
        <v>11.11</v>
      </c>
      <c r="F4821" s="123">
        <f t="shared" si="1687"/>
        <v>13.39</v>
      </c>
      <c r="G4821" s="206"/>
      <c r="H4821" s="183"/>
      <c r="I4821" s="182">
        <f t="shared" si="1680"/>
        <v>0</v>
      </c>
      <c r="J4821" s="182">
        <f t="shared" si="1681"/>
        <v>0</v>
      </c>
      <c r="K4821" s="179"/>
      <c r="L4821" s="183">
        <f t="shared" si="1688"/>
        <v>0</v>
      </c>
      <c r="M4821" s="183">
        <f t="shared" si="1688"/>
        <v>0</v>
      </c>
      <c r="N4821" s="184">
        <f t="shared" si="1689"/>
        <v>0</v>
      </c>
      <c r="O4821" s="184">
        <f t="shared" si="1690"/>
        <v>0</v>
      </c>
      <c r="P4821" s="181"/>
      <c r="Q4821" s="199"/>
      <c r="R4821" s="197" t="str">
        <f t="shared" si="1685"/>
        <v/>
      </c>
      <c r="S4821" s="197" t="str">
        <f t="shared" si="1686"/>
        <v/>
      </c>
    </row>
    <row r="4822" spans="1:19" ht="25.5" hidden="1">
      <c r="A4822" s="200">
        <v>96810</v>
      </c>
      <c r="B4822" s="205" t="s">
        <v>230</v>
      </c>
      <c r="C4822" s="127" t="s">
        <v>5203</v>
      </c>
      <c r="D4822" s="121" t="s">
        <v>274</v>
      </c>
      <c r="E4822" s="122">
        <v>11.99</v>
      </c>
      <c r="F4822" s="123">
        <f t="shared" si="1687"/>
        <v>14.46</v>
      </c>
      <c r="G4822" s="206"/>
      <c r="H4822" s="183"/>
      <c r="I4822" s="182">
        <f t="shared" si="1680"/>
        <v>0</v>
      </c>
      <c r="J4822" s="182">
        <f t="shared" si="1681"/>
        <v>0</v>
      </c>
      <c r="K4822" s="179"/>
      <c r="L4822" s="183">
        <f t="shared" si="1688"/>
        <v>0</v>
      </c>
      <c r="M4822" s="183">
        <f t="shared" si="1688"/>
        <v>0</v>
      </c>
      <c r="N4822" s="184">
        <f t="shared" si="1689"/>
        <v>0</v>
      </c>
      <c r="O4822" s="184">
        <f t="shared" si="1690"/>
        <v>0</v>
      </c>
      <c r="P4822" s="181"/>
      <c r="Q4822" s="199"/>
      <c r="R4822" s="197" t="str">
        <f t="shared" ref="R4822:R4885" si="1691">IF(Q4822="X","x",IF(Q4822="xx","x",IF(O4822&gt;0,"x","")))</f>
        <v/>
      </c>
      <c r="S4822" s="197" t="str">
        <f t="shared" si="1686"/>
        <v/>
      </c>
    </row>
    <row r="4823" spans="1:19" ht="25.5" hidden="1">
      <c r="A4823" s="200">
        <v>96811</v>
      </c>
      <c r="B4823" s="205" t="s">
        <v>230</v>
      </c>
      <c r="C4823" s="127" t="s">
        <v>5204</v>
      </c>
      <c r="D4823" s="121" t="s">
        <v>274</v>
      </c>
      <c r="E4823" s="122">
        <v>12.97</v>
      </c>
      <c r="F4823" s="123">
        <f t="shared" si="1687"/>
        <v>15.64</v>
      </c>
      <c r="G4823" s="206"/>
      <c r="H4823" s="183"/>
      <c r="I4823" s="182">
        <f t="shared" si="1680"/>
        <v>0</v>
      </c>
      <c r="J4823" s="182">
        <f t="shared" si="1681"/>
        <v>0</v>
      </c>
      <c r="K4823" s="179"/>
      <c r="L4823" s="183">
        <f t="shared" si="1688"/>
        <v>0</v>
      </c>
      <c r="M4823" s="183">
        <f t="shared" si="1688"/>
        <v>0</v>
      </c>
      <c r="N4823" s="184">
        <f t="shared" si="1689"/>
        <v>0</v>
      </c>
      <c r="O4823" s="184">
        <f t="shared" si="1690"/>
        <v>0</v>
      </c>
      <c r="P4823" s="181"/>
      <c r="Q4823" s="199"/>
      <c r="R4823" s="197" t="str">
        <f t="shared" si="1691"/>
        <v/>
      </c>
      <c r="S4823" s="197" t="str">
        <f t="shared" si="1686"/>
        <v/>
      </c>
    </row>
    <row r="4824" spans="1:19" ht="25.5" hidden="1">
      <c r="A4824" s="200">
        <v>96812</v>
      </c>
      <c r="B4824" s="205" t="s">
        <v>230</v>
      </c>
      <c r="C4824" s="127" t="s">
        <v>5205</v>
      </c>
      <c r="D4824" s="121" t="s">
        <v>274</v>
      </c>
      <c r="E4824" s="122">
        <v>12.5</v>
      </c>
      <c r="F4824" s="123">
        <f t="shared" si="1687"/>
        <v>15.07</v>
      </c>
      <c r="G4824" s="206"/>
      <c r="H4824" s="183"/>
      <c r="I4824" s="182">
        <f t="shared" si="1680"/>
        <v>0</v>
      </c>
      <c r="J4824" s="182">
        <f t="shared" si="1681"/>
        <v>0</v>
      </c>
      <c r="K4824" s="179"/>
      <c r="L4824" s="183">
        <f t="shared" si="1688"/>
        <v>0</v>
      </c>
      <c r="M4824" s="183">
        <f t="shared" si="1688"/>
        <v>0</v>
      </c>
      <c r="N4824" s="184">
        <f t="shared" si="1689"/>
        <v>0</v>
      </c>
      <c r="O4824" s="184">
        <f t="shared" si="1690"/>
        <v>0</v>
      </c>
      <c r="P4824" s="181"/>
      <c r="Q4824" s="199"/>
      <c r="R4824" s="197" t="str">
        <f t="shared" si="1691"/>
        <v/>
      </c>
      <c r="S4824" s="197" t="str">
        <f t="shared" si="1686"/>
        <v/>
      </c>
    </row>
    <row r="4825" spans="1:19" ht="25.5" hidden="1">
      <c r="A4825" s="200">
        <v>96813</v>
      </c>
      <c r="B4825" s="205" t="s">
        <v>230</v>
      </c>
      <c r="C4825" s="127" t="s">
        <v>5206</v>
      </c>
      <c r="D4825" s="121" t="s">
        <v>274</v>
      </c>
      <c r="E4825" s="122">
        <v>14.26</v>
      </c>
      <c r="F4825" s="123">
        <f t="shared" si="1687"/>
        <v>17.190000000000001</v>
      </c>
      <c r="G4825" s="206"/>
      <c r="H4825" s="183"/>
      <c r="I4825" s="182">
        <f t="shared" si="1680"/>
        <v>0</v>
      </c>
      <c r="J4825" s="182">
        <f t="shared" si="1681"/>
        <v>0</v>
      </c>
      <c r="K4825" s="179"/>
      <c r="L4825" s="183">
        <f t="shared" si="1688"/>
        <v>0</v>
      </c>
      <c r="M4825" s="183">
        <f t="shared" si="1688"/>
        <v>0</v>
      </c>
      <c r="N4825" s="184">
        <f t="shared" si="1689"/>
        <v>0</v>
      </c>
      <c r="O4825" s="184">
        <f t="shared" si="1690"/>
        <v>0</v>
      </c>
      <c r="P4825" s="181"/>
      <c r="Q4825" s="199"/>
      <c r="R4825" s="197" t="str">
        <f t="shared" si="1691"/>
        <v/>
      </c>
      <c r="S4825" s="197" t="str">
        <f t="shared" si="1686"/>
        <v/>
      </c>
    </row>
    <row r="4826" spans="1:19" ht="25.5" hidden="1">
      <c r="A4826" s="200">
        <v>96814</v>
      </c>
      <c r="B4826" s="205" t="s">
        <v>230</v>
      </c>
      <c r="C4826" s="127" t="s">
        <v>5207</v>
      </c>
      <c r="D4826" s="121" t="s">
        <v>274</v>
      </c>
      <c r="E4826" s="122">
        <v>12.2</v>
      </c>
      <c r="F4826" s="123">
        <f t="shared" si="1687"/>
        <v>14.71</v>
      </c>
      <c r="G4826" s="206"/>
      <c r="H4826" s="183"/>
      <c r="I4826" s="182">
        <f t="shared" si="1680"/>
        <v>0</v>
      </c>
      <c r="J4826" s="182">
        <f t="shared" si="1681"/>
        <v>0</v>
      </c>
      <c r="K4826" s="179"/>
      <c r="L4826" s="183">
        <f t="shared" si="1688"/>
        <v>0</v>
      </c>
      <c r="M4826" s="183">
        <f t="shared" si="1688"/>
        <v>0</v>
      </c>
      <c r="N4826" s="184">
        <f t="shared" si="1689"/>
        <v>0</v>
      </c>
      <c r="O4826" s="184">
        <f t="shared" si="1690"/>
        <v>0</v>
      </c>
      <c r="P4826" s="181"/>
      <c r="Q4826" s="199"/>
      <c r="R4826" s="197" t="str">
        <f t="shared" si="1691"/>
        <v/>
      </c>
      <c r="S4826" s="197" t="str">
        <f t="shared" si="1686"/>
        <v/>
      </c>
    </row>
    <row r="4827" spans="1:19" ht="25.5" hidden="1">
      <c r="A4827" s="200">
        <v>96815</v>
      </c>
      <c r="B4827" s="205" t="s">
        <v>230</v>
      </c>
      <c r="C4827" s="127" t="s">
        <v>5208</v>
      </c>
      <c r="D4827" s="121" t="s">
        <v>274</v>
      </c>
      <c r="E4827" s="122">
        <v>20.100000000000001</v>
      </c>
      <c r="F4827" s="123">
        <f t="shared" si="1687"/>
        <v>24.23</v>
      </c>
      <c r="G4827" s="206"/>
      <c r="H4827" s="183"/>
      <c r="I4827" s="182">
        <f t="shared" si="1680"/>
        <v>0</v>
      </c>
      <c r="J4827" s="182">
        <f t="shared" si="1681"/>
        <v>0</v>
      </c>
      <c r="K4827" s="179"/>
      <c r="L4827" s="183">
        <f t="shared" si="1688"/>
        <v>0</v>
      </c>
      <c r="M4827" s="183">
        <f t="shared" si="1688"/>
        <v>0</v>
      </c>
      <c r="N4827" s="184">
        <f t="shared" si="1689"/>
        <v>0</v>
      </c>
      <c r="O4827" s="184">
        <f t="shared" si="1690"/>
        <v>0</v>
      </c>
      <c r="P4827" s="181"/>
      <c r="Q4827" s="199"/>
      <c r="R4827" s="197" t="str">
        <f t="shared" si="1691"/>
        <v/>
      </c>
      <c r="S4827" s="197" t="str">
        <f t="shared" si="1686"/>
        <v/>
      </c>
    </row>
    <row r="4828" spans="1:19" ht="25.5" hidden="1">
      <c r="A4828" s="200">
        <v>96816</v>
      </c>
      <c r="B4828" s="205" t="s">
        <v>230</v>
      </c>
      <c r="C4828" s="127" t="s">
        <v>5209</v>
      </c>
      <c r="D4828" s="121" t="s">
        <v>274</v>
      </c>
      <c r="E4828" s="122">
        <v>16.75</v>
      </c>
      <c r="F4828" s="123">
        <f t="shared" si="1687"/>
        <v>20.190000000000001</v>
      </c>
      <c r="G4828" s="206"/>
      <c r="H4828" s="183"/>
      <c r="I4828" s="182">
        <f t="shared" si="1680"/>
        <v>0</v>
      </c>
      <c r="J4828" s="182">
        <f t="shared" si="1681"/>
        <v>0</v>
      </c>
      <c r="K4828" s="179"/>
      <c r="L4828" s="183">
        <f t="shared" si="1688"/>
        <v>0</v>
      </c>
      <c r="M4828" s="183">
        <f t="shared" si="1688"/>
        <v>0</v>
      </c>
      <c r="N4828" s="184">
        <f t="shared" si="1689"/>
        <v>0</v>
      </c>
      <c r="O4828" s="184">
        <f t="shared" si="1690"/>
        <v>0</v>
      </c>
      <c r="P4828" s="181"/>
      <c r="Q4828" s="199"/>
      <c r="R4828" s="197" t="str">
        <f t="shared" si="1691"/>
        <v/>
      </c>
      <c r="S4828" s="197" t="str">
        <f t="shared" si="1686"/>
        <v/>
      </c>
    </row>
    <row r="4829" spans="1:19" ht="25.5" hidden="1">
      <c r="A4829" s="200">
        <v>96817</v>
      </c>
      <c r="B4829" s="205" t="s">
        <v>230</v>
      </c>
      <c r="C4829" s="127" t="s">
        <v>5210</v>
      </c>
      <c r="D4829" s="121" t="s">
        <v>274</v>
      </c>
      <c r="E4829" s="122">
        <v>18.89</v>
      </c>
      <c r="F4829" s="123">
        <f t="shared" si="1687"/>
        <v>22.77</v>
      </c>
      <c r="G4829" s="206"/>
      <c r="H4829" s="183"/>
      <c r="I4829" s="182">
        <f t="shared" si="1680"/>
        <v>0</v>
      </c>
      <c r="J4829" s="182">
        <f t="shared" si="1681"/>
        <v>0</v>
      </c>
      <c r="K4829" s="179"/>
      <c r="L4829" s="183">
        <f t="shared" si="1688"/>
        <v>0</v>
      </c>
      <c r="M4829" s="183">
        <f t="shared" si="1688"/>
        <v>0</v>
      </c>
      <c r="N4829" s="184">
        <f t="shared" si="1689"/>
        <v>0</v>
      </c>
      <c r="O4829" s="184">
        <f t="shared" si="1690"/>
        <v>0</v>
      </c>
      <c r="P4829" s="181"/>
      <c r="Q4829" s="199"/>
      <c r="R4829" s="197" t="str">
        <f t="shared" si="1691"/>
        <v/>
      </c>
      <c r="S4829" s="197" t="str">
        <f t="shared" si="1686"/>
        <v/>
      </c>
    </row>
    <row r="4830" spans="1:19" ht="25.5" hidden="1">
      <c r="A4830" s="200">
        <v>96818</v>
      </c>
      <c r="B4830" s="205" t="s">
        <v>230</v>
      </c>
      <c r="C4830" s="127" t="s">
        <v>5211</v>
      </c>
      <c r="D4830" s="121" t="s">
        <v>274</v>
      </c>
      <c r="E4830" s="122">
        <v>17.670000000000002</v>
      </c>
      <c r="F4830" s="123">
        <f t="shared" si="1687"/>
        <v>21.3</v>
      </c>
      <c r="G4830" s="206"/>
      <c r="H4830" s="183"/>
      <c r="I4830" s="182">
        <f t="shared" si="1680"/>
        <v>0</v>
      </c>
      <c r="J4830" s="182">
        <f t="shared" si="1681"/>
        <v>0</v>
      </c>
      <c r="K4830" s="179"/>
      <c r="L4830" s="183">
        <f t="shared" si="1688"/>
        <v>0</v>
      </c>
      <c r="M4830" s="183">
        <f t="shared" si="1688"/>
        <v>0</v>
      </c>
      <c r="N4830" s="184">
        <f t="shared" si="1689"/>
        <v>0</v>
      </c>
      <c r="O4830" s="184">
        <f t="shared" si="1690"/>
        <v>0</v>
      </c>
      <c r="P4830" s="181"/>
      <c r="Q4830" s="199"/>
      <c r="R4830" s="197" t="str">
        <f t="shared" si="1691"/>
        <v/>
      </c>
      <c r="S4830" s="197" t="str">
        <f t="shared" si="1686"/>
        <v/>
      </c>
    </row>
    <row r="4831" spans="1:19" ht="25.5" hidden="1">
      <c r="A4831" s="200">
        <v>96819</v>
      </c>
      <c r="B4831" s="205" t="s">
        <v>230</v>
      </c>
      <c r="C4831" s="127" t="s">
        <v>5212</v>
      </c>
      <c r="D4831" s="121" t="s">
        <v>274</v>
      </c>
      <c r="E4831" s="122">
        <v>17.670000000000002</v>
      </c>
      <c r="F4831" s="123">
        <f t="shared" si="1687"/>
        <v>21.3</v>
      </c>
      <c r="G4831" s="206"/>
      <c r="H4831" s="183"/>
      <c r="I4831" s="182">
        <f t="shared" si="1680"/>
        <v>0</v>
      </c>
      <c r="J4831" s="182">
        <f t="shared" si="1681"/>
        <v>0</v>
      </c>
      <c r="K4831" s="179"/>
      <c r="L4831" s="183">
        <f t="shared" si="1688"/>
        <v>0</v>
      </c>
      <c r="M4831" s="183">
        <f t="shared" si="1688"/>
        <v>0</v>
      </c>
      <c r="N4831" s="184">
        <f t="shared" si="1689"/>
        <v>0</v>
      </c>
      <c r="O4831" s="184">
        <f t="shared" si="1690"/>
        <v>0</v>
      </c>
      <c r="P4831" s="181"/>
      <c r="Q4831" s="199"/>
      <c r="R4831" s="197" t="str">
        <f t="shared" si="1691"/>
        <v/>
      </c>
      <c r="S4831" s="197" t="str">
        <f t="shared" si="1686"/>
        <v/>
      </c>
    </row>
    <row r="4832" spans="1:19" ht="25.5" hidden="1">
      <c r="A4832" s="200">
        <v>96820</v>
      </c>
      <c r="B4832" s="205" t="s">
        <v>230</v>
      </c>
      <c r="C4832" s="127" t="s">
        <v>5213</v>
      </c>
      <c r="D4832" s="121" t="s">
        <v>274</v>
      </c>
      <c r="E4832" s="122">
        <v>31.43</v>
      </c>
      <c r="F4832" s="123">
        <f t="shared" si="1687"/>
        <v>37.89</v>
      </c>
      <c r="G4832" s="206"/>
      <c r="H4832" s="183"/>
      <c r="I4832" s="182">
        <f t="shared" si="1680"/>
        <v>0</v>
      </c>
      <c r="J4832" s="182">
        <f t="shared" si="1681"/>
        <v>0</v>
      </c>
      <c r="K4832" s="179"/>
      <c r="L4832" s="183">
        <f t="shared" si="1688"/>
        <v>0</v>
      </c>
      <c r="M4832" s="183">
        <f t="shared" si="1688"/>
        <v>0</v>
      </c>
      <c r="N4832" s="184">
        <f t="shared" si="1689"/>
        <v>0</v>
      </c>
      <c r="O4832" s="184">
        <f t="shared" si="1690"/>
        <v>0</v>
      </c>
      <c r="P4832" s="181"/>
      <c r="Q4832" s="199"/>
      <c r="R4832" s="197" t="str">
        <f t="shared" si="1691"/>
        <v/>
      </c>
      <c r="S4832" s="197" t="str">
        <f t="shared" si="1686"/>
        <v/>
      </c>
    </row>
    <row r="4833" spans="1:19" ht="25.5" hidden="1">
      <c r="A4833" s="200">
        <v>96821</v>
      </c>
      <c r="B4833" s="205" t="s">
        <v>230</v>
      </c>
      <c r="C4833" s="127" t="s">
        <v>5214</v>
      </c>
      <c r="D4833" s="121" t="s">
        <v>274</v>
      </c>
      <c r="E4833" s="122">
        <v>27</v>
      </c>
      <c r="F4833" s="123">
        <f t="shared" si="1687"/>
        <v>32.549999999999997</v>
      </c>
      <c r="G4833" s="206"/>
      <c r="H4833" s="183"/>
      <c r="I4833" s="182">
        <f t="shared" si="1680"/>
        <v>0</v>
      </c>
      <c r="J4833" s="182">
        <f t="shared" si="1681"/>
        <v>0</v>
      </c>
      <c r="K4833" s="179"/>
      <c r="L4833" s="183">
        <f t="shared" si="1688"/>
        <v>0</v>
      </c>
      <c r="M4833" s="183">
        <f t="shared" si="1688"/>
        <v>0</v>
      </c>
      <c r="N4833" s="184">
        <f t="shared" si="1689"/>
        <v>0</v>
      </c>
      <c r="O4833" s="184">
        <f t="shared" si="1690"/>
        <v>0</v>
      </c>
      <c r="P4833" s="181"/>
      <c r="Q4833" s="199"/>
      <c r="R4833" s="197" t="str">
        <f t="shared" si="1691"/>
        <v/>
      </c>
      <c r="S4833" s="197" t="str">
        <f t="shared" ref="S4833:S4896" si="1692">IF(Q4833="X","x",IF(Q4833="xx","x",IF(OR(J4833&gt;0,O4833&gt;0),"x","")))</f>
        <v/>
      </c>
    </row>
    <row r="4834" spans="1:19" ht="25.5" hidden="1">
      <c r="A4834" s="200">
        <v>96822</v>
      </c>
      <c r="B4834" s="205" t="s">
        <v>230</v>
      </c>
      <c r="C4834" s="127" t="s">
        <v>5215</v>
      </c>
      <c r="D4834" s="121" t="s">
        <v>274</v>
      </c>
      <c r="E4834" s="122">
        <v>27.34</v>
      </c>
      <c r="F4834" s="123">
        <f t="shared" si="1687"/>
        <v>32.96</v>
      </c>
      <c r="G4834" s="206"/>
      <c r="H4834" s="183"/>
      <c r="I4834" s="182">
        <f t="shared" si="1680"/>
        <v>0</v>
      </c>
      <c r="J4834" s="182">
        <f t="shared" si="1681"/>
        <v>0</v>
      </c>
      <c r="K4834" s="179"/>
      <c r="L4834" s="183">
        <f t="shared" si="1688"/>
        <v>0</v>
      </c>
      <c r="M4834" s="183">
        <f t="shared" si="1688"/>
        <v>0</v>
      </c>
      <c r="N4834" s="184">
        <f t="shared" si="1689"/>
        <v>0</v>
      </c>
      <c r="O4834" s="184">
        <f t="shared" si="1690"/>
        <v>0</v>
      </c>
      <c r="P4834" s="181"/>
      <c r="Q4834" s="199"/>
      <c r="R4834" s="197" t="str">
        <f t="shared" si="1691"/>
        <v/>
      </c>
      <c r="S4834" s="197" t="str">
        <f t="shared" si="1692"/>
        <v/>
      </c>
    </row>
    <row r="4835" spans="1:19" ht="25.5" hidden="1">
      <c r="A4835" s="200">
        <v>96823</v>
      </c>
      <c r="B4835" s="205" t="s">
        <v>230</v>
      </c>
      <c r="C4835" s="127" t="s">
        <v>5216</v>
      </c>
      <c r="D4835" s="121" t="s">
        <v>274</v>
      </c>
      <c r="E4835" s="122">
        <v>11.31</v>
      </c>
      <c r="F4835" s="123">
        <f t="shared" si="1687"/>
        <v>13.64</v>
      </c>
      <c r="G4835" s="206"/>
      <c r="H4835" s="183"/>
      <c r="I4835" s="182">
        <f t="shared" si="1680"/>
        <v>0</v>
      </c>
      <c r="J4835" s="182">
        <f t="shared" si="1681"/>
        <v>0</v>
      </c>
      <c r="K4835" s="179"/>
      <c r="L4835" s="183">
        <f t="shared" si="1688"/>
        <v>0</v>
      </c>
      <c r="M4835" s="183">
        <f t="shared" si="1688"/>
        <v>0</v>
      </c>
      <c r="N4835" s="184">
        <f t="shared" si="1689"/>
        <v>0</v>
      </c>
      <c r="O4835" s="184">
        <f t="shared" si="1690"/>
        <v>0</v>
      </c>
      <c r="P4835" s="181"/>
      <c r="Q4835" s="199"/>
      <c r="R4835" s="197" t="str">
        <f t="shared" si="1691"/>
        <v/>
      </c>
      <c r="S4835" s="197" t="str">
        <f t="shared" si="1692"/>
        <v/>
      </c>
    </row>
    <row r="4836" spans="1:19" ht="25.5" hidden="1">
      <c r="A4836" s="200">
        <v>96824</v>
      </c>
      <c r="B4836" s="205" t="s">
        <v>230</v>
      </c>
      <c r="C4836" s="127" t="s">
        <v>5217</v>
      </c>
      <c r="D4836" s="121" t="s">
        <v>274</v>
      </c>
      <c r="E4836" s="122">
        <v>12.68</v>
      </c>
      <c r="F4836" s="123">
        <f t="shared" si="1687"/>
        <v>15.29</v>
      </c>
      <c r="G4836" s="206"/>
      <c r="H4836" s="183"/>
      <c r="I4836" s="182">
        <f t="shared" si="1680"/>
        <v>0</v>
      </c>
      <c r="J4836" s="182">
        <f t="shared" si="1681"/>
        <v>0</v>
      </c>
      <c r="K4836" s="179"/>
      <c r="L4836" s="183">
        <f t="shared" si="1688"/>
        <v>0</v>
      </c>
      <c r="M4836" s="183">
        <f t="shared" si="1688"/>
        <v>0</v>
      </c>
      <c r="N4836" s="184">
        <f t="shared" si="1689"/>
        <v>0</v>
      </c>
      <c r="O4836" s="184">
        <f t="shared" si="1690"/>
        <v>0</v>
      </c>
      <c r="P4836" s="181"/>
      <c r="Q4836" s="199"/>
      <c r="R4836" s="197" t="str">
        <f t="shared" si="1691"/>
        <v/>
      </c>
      <c r="S4836" s="197" t="str">
        <f t="shared" si="1692"/>
        <v/>
      </c>
    </row>
    <row r="4837" spans="1:19" ht="25.5" hidden="1">
      <c r="A4837" s="200">
        <v>96825</v>
      </c>
      <c r="B4837" s="205" t="s">
        <v>230</v>
      </c>
      <c r="C4837" s="127" t="s">
        <v>5218</v>
      </c>
      <c r="D4837" s="121" t="s">
        <v>274</v>
      </c>
      <c r="E4837" s="122">
        <v>16.940000000000001</v>
      </c>
      <c r="F4837" s="123">
        <f t="shared" si="1687"/>
        <v>20.420000000000002</v>
      </c>
      <c r="G4837" s="206"/>
      <c r="H4837" s="183"/>
      <c r="I4837" s="182">
        <f t="shared" si="1680"/>
        <v>0</v>
      </c>
      <c r="J4837" s="182">
        <f t="shared" si="1681"/>
        <v>0</v>
      </c>
      <c r="K4837" s="179"/>
      <c r="L4837" s="183">
        <f t="shared" si="1688"/>
        <v>0</v>
      </c>
      <c r="M4837" s="183">
        <f t="shared" si="1688"/>
        <v>0</v>
      </c>
      <c r="N4837" s="184">
        <f t="shared" si="1689"/>
        <v>0</v>
      </c>
      <c r="O4837" s="184">
        <f t="shared" si="1690"/>
        <v>0</v>
      </c>
      <c r="P4837" s="181"/>
      <c r="Q4837" s="199"/>
      <c r="R4837" s="197" t="str">
        <f t="shared" si="1691"/>
        <v/>
      </c>
      <c r="S4837" s="197" t="str">
        <f t="shared" si="1692"/>
        <v/>
      </c>
    </row>
    <row r="4838" spans="1:19" ht="25.5" hidden="1">
      <c r="A4838" s="200">
        <v>96826</v>
      </c>
      <c r="B4838" s="205" t="s">
        <v>230</v>
      </c>
      <c r="C4838" s="127" t="s">
        <v>5219</v>
      </c>
      <c r="D4838" s="121" t="s">
        <v>274</v>
      </c>
      <c r="E4838" s="122">
        <v>15.55</v>
      </c>
      <c r="F4838" s="123">
        <f t="shared" si="1687"/>
        <v>18.75</v>
      </c>
      <c r="G4838" s="206"/>
      <c r="H4838" s="183"/>
      <c r="I4838" s="182">
        <f t="shared" si="1680"/>
        <v>0</v>
      </c>
      <c r="J4838" s="182">
        <f t="shared" si="1681"/>
        <v>0</v>
      </c>
      <c r="K4838" s="179"/>
      <c r="L4838" s="183">
        <f t="shared" si="1688"/>
        <v>0</v>
      </c>
      <c r="M4838" s="183">
        <f t="shared" si="1688"/>
        <v>0</v>
      </c>
      <c r="N4838" s="184">
        <f t="shared" si="1689"/>
        <v>0</v>
      </c>
      <c r="O4838" s="184">
        <f t="shared" si="1690"/>
        <v>0</v>
      </c>
      <c r="P4838" s="181"/>
      <c r="Q4838" s="199"/>
      <c r="R4838" s="197" t="str">
        <f t="shared" si="1691"/>
        <v/>
      </c>
      <c r="S4838" s="197" t="str">
        <f t="shared" si="1692"/>
        <v/>
      </c>
    </row>
    <row r="4839" spans="1:19" ht="25.5" hidden="1">
      <c r="A4839" s="200">
        <v>96827</v>
      </c>
      <c r="B4839" s="205" t="s">
        <v>230</v>
      </c>
      <c r="C4839" s="127" t="s">
        <v>5220</v>
      </c>
      <c r="D4839" s="121" t="s">
        <v>274</v>
      </c>
      <c r="E4839" s="122">
        <v>16.11</v>
      </c>
      <c r="F4839" s="123">
        <f t="shared" si="1687"/>
        <v>19.420000000000002</v>
      </c>
      <c r="G4839" s="206"/>
      <c r="H4839" s="183"/>
      <c r="I4839" s="182">
        <f t="shared" si="1680"/>
        <v>0</v>
      </c>
      <c r="J4839" s="182">
        <f t="shared" si="1681"/>
        <v>0</v>
      </c>
      <c r="K4839" s="179"/>
      <c r="L4839" s="183">
        <f t="shared" si="1688"/>
        <v>0</v>
      </c>
      <c r="M4839" s="183">
        <f t="shared" si="1688"/>
        <v>0</v>
      </c>
      <c r="N4839" s="184">
        <f t="shared" si="1689"/>
        <v>0</v>
      </c>
      <c r="O4839" s="184">
        <f t="shared" si="1690"/>
        <v>0</v>
      </c>
      <c r="P4839" s="181"/>
      <c r="Q4839" s="199"/>
      <c r="R4839" s="197" t="str">
        <f t="shared" si="1691"/>
        <v/>
      </c>
      <c r="S4839" s="197" t="str">
        <f t="shared" si="1692"/>
        <v/>
      </c>
    </row>
    <row r="4840" spans="1:19" ht="25.5" hidden="1">
      <c r="A4840" s="200">
        <v>96828</v>
      </c>
      <c r="B4840" s="205" t="s">
        <v>230</v>
      </c>
      <c r="C4840" s="127" t="s">
        <v>5221</v>
      </c>
      <c r="D4840" s="121" t="s">
        <v>274</v>
      </c>
      <c r="E4840" s="122">
        <v>20.02</v>
      </c>
      <c r="F4840" s="123">
        <f t="shared" si="1687"/>
        <v>24.14</v>
      </c>
      <c r="G4840" s="206"/>
      <c r="H4840" s="183"/>
      <c r="I4840" s="182">
        <f t="shared" si="1680"/>
        <v>0</v>
      </c>
      <c r="J4840" s="182">
        <f t="shared" si="1681"/>
        <v>0</v>
      </c>
      <c r="K4840" s="179"/>
      <c r="L4840" s="183">
        <f t="shared" si="1688"/>
        <v>0</v>
      </c>
      <c r="M4840" s="183">
        <f t="shared" si="1688"/>
        <v>0</v>
      </c>
      <c r="N4840" s="184">
        <f t="shared" si="1689"/>
        <v>0</v>
      </c>
      <c r="O4840" s="184">
        <f t="shared" si="1690"/>
        <v>0</v>
      </c>
      <c r="P4840" s="181"/>
      <c r="Q4840" s="199"/>
      <c r="R4840" s="197" t="str">
        <f t="shared" si="1691"/>
        <v/>
      </c>
      <c r="S4840" s="197" t="str">
        <f t="shared" si="1692"/>
        <v/>
      </c>
    </row>
    <row r="4841" spans="1:19" ht="25.5" hidden="1">
      <c r="A4841" s="200">
        <v>96829</v>
      </c>
      <c r="B4841" s="205" t="s">
        <v>230</v>
      </c>
      <c r="C4841" s="127" t="s">
        <v>5222</v>
      </c>
      <c r="D4841" s="121" t="s">
        <v>274</v>
      </c>
      <c r="E4841" s="122">
        <v>15.53</v>
      </c>
      <c r="F4841" s="123">
        <f t="shared" si="1687"/>
        <v>18.72</v>
      </c>
      <c r="G4841" s="206"/>
      <c r="H4841" s="183"/>
      <c r="I4841" s="182">
        <f t="shared" si="1680"/>
        <v>0</v>
      </c>
      <c r="J4841" s="182">
        <f t="shared" si="1681"/>
        <v>0</v>
      </c>
      <c r="K4841" s="179"/>
      <c r="L4841" s="183">
        <f t="shared" si="1688"/>
        <v>0</v>
      </c>
      <c r="M4841" s="183">
        <f t="shared" si="1688"/>
        <v>0</v>
      </c>
      <c r="N4841" s="184">
        <f t="shared" si="1689"/>
        <v>0</v>
      </c>
      <c r="O4841" s="184">
        <f t="shared" si="1690"/>
        <v>0</v>
      </c>
      <c r="P4841" s="181"/>
      <c r="Q4841" s="199"/>
      <c r="R4841" s="197" t="str">
        <f t="shared" si="1691"/>
        <v/>
      </c>
      <c r="S4841" s="197" t="str">
        <f t="shared" si="1692"/>
        <v/>
      </c>
    </row>
    <row r="4842" spans="1:19" ht="25.5" hidden="1">
      <c r="A4842" s="200">
        <v>96830</v>
      </c>
      <c r="B4842" s="205" t="s">
        <v>230</v>
      </c>
      <c r="C4842" s="127" t="s">
        <v>5223</v>
      </c>
      <c r="D4842" s="121" t="s">
        <v>274</v>
      </c>
      <c r="E4842" s="122">
        <v>22.36</v>
      </c>
      <c r="F4842" s="123">
        <f t="shared" si="1687"/>
        <v>26.96</v>
      </c>
      <c r="G4842" s="206"/>
      <c r="H4842" s="183"/>
      <c r="I4842" s="182">
        <f t="shared" si="1680"/>
        <v>0</v>
      </c>
      <c r="J4842" s="182">
        <f t="shared" si="1681"/>
        <v>0</v>
      </c>
      <c r="K4842" s="179"/>
      <c r="L4842" s="183">
        <f t="shared" si="1688"/>
        <v>0</v>
      </c>
      <c r="M4842" s="183">
        <f t="shared" si="1688"/>
        <v>0</v>
      </c>
      <c r="N4842" s="184">
        <f t="shared" si="1689"/>
        <v>0</v>
      </c>
      <c r="O4842" s="184">
        <f t="shared" si="1690"/>
        <v>0</v>
      </c>
      <c r="P4842" s="181"/>
      <c r="Q4842" s="199"/>
      <c r="R4842" s="197" t="str">
        <f t="shared" si="1691"/>
        <v/>
      </c>
      <c r="S4842" s="197" t="str">
        <f t="shared" si="1692"/>
        <v/>
      </c>
    </row>
    <row r="4843" spans="1:19" ht="25.5" hidden="1">
      <c r="A4843" s="200">
        <v>96831</v>
      </c>
      <c r="B4843" s="205" t="s">
        <v>230</v>
      </c>
      <c r="C4843" s="127" t="s">
        <v>5224</v>
      </c>
      <c r="D4843" s="121" t="s">
        <v>274</v>
      </c>
      <c r="E4843" s="122">
        <v>18.41</v>
      </c>
      <c r="F4843" s="123">
        <f t="shared" si="1687"/>
        <v>22.2</v>
      </c>
      <c r="G4843" s="206"/>
      <c r="H4843" s="183"/>
      <c r="I4843" s="182">
        <f t="shared" si="1680"/>
        <v>0</v>
      </c>
      <c r="J4843" s="182">
        <f t="shared" si="1681"/>
        <v>0</v>
      </c>
      <c r="K4843" s="179"/>
      <c r="L4843" s="183">
        <f t="shared" si="1688"/>
        <v>0</v>
      </c>
      <c r="M4843" s="183">
        <f t="shared" si="1688"/>
        <v>0</v>
      </c>
      <c r="N4843" s="184">
        <f t="shared" si="1689"/>
        <v>0</v>
      </c>
      <c r="O4843" s="184">
        <f t="shared" si="1690"/>
        <v>0</v>
      </c>
      <c r="P4843" s="181"/>
      <c r="Q4843" s="199"/>
      <c r="R4843" s="197" t="str">
        <f t="shared" si="1691"/>
        <v/>
      </c>
      <c r="S4843" s="197" t="str">
        <f t="shared" si="1692"/>
        <v/>
      </c>
    </row>
    <row r="4844" spans="1:19" ht="25.5" hidden="1">
      <c r="A4844" s="200">
        <v>96832</v>
      </c>
      <c r="B4844" s="205" t="s">
        <v>230</v>
      </c>
      <c r="C4844" s="127" t="s">
        <v>5225</v>
      </c>
      <c r="D4844" s="121" t="s">
        <v>274</v>
      </c>
      <c r="E4844" s="122">
        <v>21.13</v>
      </c>
      <c r="F4844" s="123">
        <f t="shared" si="1687"/>
        <v>25.47</v>
      </c>
      <c r="G4844" s="206"/>
      <c r="H4844" s="183"/>
      <c r="I4844" s="182">
        <f t="shared" si="1680"/>
        <v>0</v>
      </c>
      <c r="J4844" s="182">
        <f t="shared" si="1681"/>
        <v>0</v>
      </c>
      <c r="K4844" s="179"/>
      <c r="L4844" s="183">
        <f t="shared" si="1688"/>
        <v>0</v>
      </c>
      <c r="M4844" s="183">
        <f t="shared" si="1688"/>
        <v>0</v>
      </c>
      <c r="N4844" s="184">
        <f t="shared" si="1689"/>
        <v>0</v>
      </c>
      <c r="O4844" s="184">
        <f t="shared" si="1690"/>
        <v>0</v>
      </c>
      <c r="P4844" s="181"/>
      <c r="Q4844" s="199"/>
      <c r="R4844" s="197" t="str">
        <f t="shared" si="1691"/>
        <v/>
      </c>
      <c r="S4844" s="197" t="str">
        <f t="shared" si="1692"/>
        <v/>
      </c>
    </row>
    <row r="4845" spans="1:19" ht="25.5" hidden="1">
      <c r="A4845" s="200">
        <v>96833</v>
      </c>
      <c r="B4845" s="205" t="s">
        <v>230</v>
      </c>
      <c r="C4845" s="127" t="s">
        <v>5226</v>
      </c>
      <c r="D4845" s="121" t="s">
        <v>274</v>
      </c>
      <c r="E4845" s="122">
        <v>19.850000000000001</v>
      </c>
      <c r="F4845" s="123">
        <f t="shared" si="1687"/>
        <v>23.93</v>
      </c>
      <c r="G4845" s="206"/>
      <c r="H4845" s="183"/>
      <c r="I4845" s="182">
        <f t="shared" si="1680"/>
        <v>0</v>
      </c>
      <c r="J4845" s="182">
        <f t="shared" si="1681"/>
        <v>0</v>
      </c>
      <c r="K4845" s="179"/>
      <c r="L4845" s="183">
        <f t="shared" si="1688"/>
        <v>0</v>
      </c>
      <c r="M4845" s="183">
        <f t="shared" si="1688"/>
        <v>0</v>
      </c>
      <c r="N4845" s="184">
        <f t="shared" si="1689"/>
        <v>0</v>
      </c>
      <c r="O4845" s="184">
        <f t="shared" si="1690"/>
        <v>0</v>
      </c>
      <c r="P4845" s="181"/>
      <c r="Q4845" s="199"/>
      <c r="R4845" s="197" t="str">
        <f t="shared" si="1691"/>
        <v/>
      </c>
      <c r="S4845" s="197" t="str">
        <f t="shared" si="1692"/>
        <v/>
      </c>
    </row>
    <row r="4846" spans="1:19" ht="25.5" hidden="1">
      <c r="A4846" s="200">
        <v>96834</v>
      </c>
      <c r="B4846" s="205" t="s">
        <v>230</v>
      </c>
      <c r="C4846" s="127" t="s">
        <v>5227</v>
      </c>
      <c r="D4846" s="121" t="s">
        <v>274</v>
      </c>
      <c r="E4846" s="122">
        <v>32.39</v>
      </c>
      <c r="F4846" s="123">
        <f t="shared" si="1687"/>
        <v>39.049999999999997</v>
      </c>
      <c r="G4846" s="206"/>
      <c r="H4846" s="183"/>
      <c r="I4846" s="182">
        <f t="shared" si="1680"/>
        <v>0</v>
      </c>
      <c r="J4846" s="182">
        <f t="shared" si="1681"/>
        <v>0</v>
      </c>
      <c r="K4846" s="179"/>
      <c r="L4846" s="183">
        <f t="shared" si="1688"/>
        <v>0</v>
      </c>
      <c r="M4846" s="183">
        <f t="shared" si="1688"/>
        <v>0</v>
      </c>
      <c r="N4846" s="184">
        <f t="shared" si="1689"/>
        <v>0</v>
      </c>
      <c r="O4846" s="184">
        <f t="shared" si="1690"/>
        <v>0</v>
      </c>
      <c r="P4846" s="181"/>
      <c r="Q4846" s="199"/>
      <c r="R4846" s="197" t="str">
        <f t="shared" si="1691"/>
        <v/>
      </c>
      <c r="S4846" s="197" t="str">
        <f t="shared" si="1692"/>
        <v/>
      </c>
    </row>
    <row r="4847" spans="1:19" ht="25.5" hidden="1">
      <c r="A4847" s="200">
        <v>96835</v>
      </c>
      <c r="B4847" s="205" t="s">
        <v>230</v>
      </c>
      <c r="C4847" s="127" t="s">
        <v>5228</v>
      </c>
      <c r="D4847" s="121" t="s">
        <v>274</v>
      </c>
      <c r="E4847" s="122">
        <v>28.16</v>
      </c>
      <c r="F4847" s="123">
        <f t="shared" si="1687"/>
        <v>33.950000000000003</v>
      </c>
      <c r="G4847" s="206"/>
      <c r="H4847" s="183"/>
      <c r="I4847" s="182">
        <f t="shared" si="1680"/>
        <v>0</v>
      </c>
      <c r="J4847" s="182">
        <f t="shared" si="1681"/>
        <v>0</v>
      </c>
      <c r="K4847" s="179"/>
      <c r="L4847" s="183">
        <f t="shared" si="1688"/>
        <v>0</v>
      </c>
      <c r="M4847" s="183">
        <f t="shared" si="1688"/>
        <v>0</v>
      </c>
      <c r="N4847" s="184">
        <f t="shared" si="1689"/>
        <v>0</v>
      </c>
      <c r="O4847" s="184">
        <f t="shared" si="1690"/>
        <v>0</v>
      </c>
      <c r="P4847" s="181"/>
      <c r="Q4847" s="199"/>
      <c r="R4847" s="197" t="str">
        <f t="shared" si="1691"/>
        <v/>
      </c>
      <c r="S4847" s="197" t="str">
        <f t="shared" si="1692"/>
        <v/>
      </c>
    </row>
    <row r="4848" spans="1:19" ht="25.5" hidden="1">
      <c r="A4848" s="200">
        <v>96836</v>
      </c>
      <c r="B4848" s="205" t="s">
        <v>230</v>
      </c>
      <c r="C4848" s="127" t="s">
        <v>5229</v>
      </c>
      <c r="D4848" s="121" t="s">
        <v>274</v>
      </c>
      <c r="E4848" s="122">
        <v>29.92</v>
      </c>
      <c r="F4848" s="123">
        <f t="shared" si="1687"/>
        <v>36.07</v>
      </c>
      <c r="G4848" s="206"/>
      <c r="H4848" s="183"/>
      <c r="I4848" s="182">
        <f t="shared" si="1680"/>
        <v>0</v>
      </c>
      <c r="J4848" s="182">
        <f t="shared" si="1681"/>
        <v>0</v>
      </c>
      <c r="K4848" s="179"/>
      <c r="L4848" s="183">
        <f t="shared" si="1688"/>
        <v>0</v>
      </c>
      <c r="M4848" s="183">
        <f t="shared" si="1688"/>
        <v>0</v>
      </c>
      <c r="N4848" s="184">
        <f t="shared" si="1689"/>
        <v>0</v>
      </c>
      <c r="O4848" s="184">
        <f t="shared" si="1690"/>
        <v>0</v>
      </c>
      <c r="P4848" s="181"/>
      <c r="Q4848" s="199"/>
      <c r="R4848" s="197" t="str">
        <f t="shared" si="1691"/>
        <v/>
      </c>
      <c r="S4848" s="197" t="str">
        <f t="shared" si="1692"/>
        <v/>
      </c>
    </row>
    <row r="4849" spans="1:19" ht="25.5" hidden="1">
      <c r="A4849" s="200">
        <v>96837</v>
      </c>
      <c r="B4849" s="205" t="s">
        <v>230</v>
      </c>
      <c r="C4849" s="127" t="s">
        <v>5230</v>
      </c>
      <c r="D4849" s="121" t="s">
        <v>274</v>
      </c>
      <c r="E4849" s="122">
        <v>16.89</v>
      </c>
      <c r="F4849" s="123">
        <f t="shared" ref="F4849:F4912" si="1693">IF(E4849=0,0,ROUND(E4849*(1+E$10)*(1-E$11),2))</f>
        <v>20.36</v>
      </c>
      <c r="G4849" s="206"/>
      <c r="H4849" s="183"/>
      <c r="I4849" s="182">
        <f t="shared" si="1680"/>
        <v>0</v>
      </c>
      <c r="J4849" s="182">
        <f t="shared" si="1681"/>
        <v>0</v>
      </c>
      <c r="K4849" s="179"/>
      <c r="L4849" s="183">
        <f t="shared" ref="L4849:M4912" si="1694">G4849</f>
        <v>0</v>
      </c>
      <c r="M4849" s="183">
        <f t="shared" si="1694"/>
        <v>0</v>
      </c>
      <c r="N4849" s="184">
        <f t="shared" ref="N4849:N4912" si="1695">IF(ISBLANK(E4849),0,ROUND(F4849*L4849,2))</f>
        <v>0</v>
      </c>
      <c r="O4849" s="184">
        <f t="shared" ref="O4849:O4912" si="1696">IF(ISBLANK(L4849),0,ROUND(L4849*M4849,2))</f>
        <v>0</v>
      </c>
      <c r="P4849" s="181"/>
      <c r="Q4849" s="199"/>
      <c r="R4849" s="197" t="str">
        <f t="shared" si="1691"/>
        <v/>
      </c>
      <c r="S4849" s="197" t="str">
        <f t="shared" si="1692"/>
        <v/>
      </c>
    </row>
    <row r="4850" spans="1:19" ht="25.5" hidden="1">
      <c r="A4850" s="200">
        <v>96838</v>
      </c>
      <c r="B4850" s="205" t="s">
        <v>230</v>
      </c>
      <c r="C4850" s="127" t="s">
        <v>5231</v>
      </c>
      <c r="D4850" s="121" t="s">
        <v>274</v>
      </c>
      <c r="E4850" s="122">
        <v>15.63</v>
      </c>
      <c r="F4850" s="123">
        <f t="shared" si="1693"/>
        <v>18.84</v>
      </c>
      <c r="G4850" s="206"/>
      <c r="H4850" s="183"/>
      <c r="I4850" s="182">
        <f t="shared" si="1680"/>
        <v>0</v>
      </c>
      <c r="J4850" s="182">
        <f t="shared" si="1681"/>
        <v>0</v>
      </c>
      <c r="K4850" s="179"/>
      <c r="L4850" s="183">
        <f t="shared" si="1694"/>
        <v>0</v>
      </c>
      <c r="M4850" s="183">
        <f t="shared" si="1694"/>
        <v>0</v>
      </c>
      <c r="N4850" s="184">
        <f t="shared" si="1695"/>
        <v>0</v>
      </c>
      <c r="O4850" s="184">
        <f t="shared" si="1696"/>
        <v>0</v>
      </c>
      <c r="P4850" s="181"/>
      <c r="Q4850" s="199"/>
      <c r="R4850" s="197" t="str">
        <f t="shared" si="1691"/>
        <v/>
      </c>
      <c r="S4850" s="197" t="str">
        <f t="shared" si="1692"/>
        <v/>
      </c>
    </row>
    <row r="4851" spans="1:19" ht="25.5" hidden="1">
      <c r="A4851" s="200">
        <v>96839</v>
      </c>
      <c r="B4851" s="205" t="s">
        <v>230</v>
      </c>
      <c r="C4851" s="127" t="s">
        <v>5232</v>
      </c>
      <c r="D4851" s="121" t="s">
        <v>274</v>
      </c>
      <c r="E4851" s="122">
        <v>15.41</v>
      </c>
      <c r="F4851" s="123">
        <f t="shared" si="1693"/>
        <v>18.579999999999998</v>
      </c>
      <c r="G4851" s="206"/>
      <c r="H4851" s="183"/>
      <c r="I4851" s="182">
        <f t="shared" si="1680"/>
        <v>0</v>
      </c>
      <c r="J4851" s="182">
        <f t="shared" si="1681"/>
        <v>0</v>
      </c>
      <c r="K4851" s="179"/>
      <c r="L4851" s="183">
        <f t="shared" si="1694"/>
        <v>0</v>
      </c>
      <c r="M4851" s="183">
        <f t="shared" si="1694"/>
        <v>0</v>
      </c>
      <c r="N4851" s="184">
        <f t="shared" si="1695"/>
        <v>0</v>
      </c>
      <c r="O4851" s="184">
        <f t="shared" si="1696"/>
        <v>0</v>
      </c>
      <c r="P4851" s="181"/>
      <c r="Q4851" s="199"/>
      <c r="R4851" s="197" t="str">
        <f t="shared" si="1691"/>
        <v/>
      </c>
      <c r="S4851" s="197" t="str">
        <f t="shared" si="1692"/>
        <v/>
      </c>
    </row>
    <row r="4852" spans="1:19" ht="25.5" hidden="1">
      <c r="A4852" s="200">
        <v>96840</v>
      </c>
      <c r="B4852" s="205" t="s">
        <v>230</v>
      </c>
      <c r="C4852" s="127" t="s">
        <v>5233</v>
      </c>
      <c r="D4852" s="121" t="s">
        <v>274</v>
      </c>
      <c r="E4852" s="122">
        <v>19.77</v>
      </c>
      <c r="F4852" s="123">
        <f t="shared" si="1693"/>
        <v>23.83</v>
      </c>
      <c r="G4852" s="206"/>
      <c r="H4852" s="183"/>
      <c r="I4852" s="182">
        <f t="shared" si="1680"/>
        <v>0</v>
      </c>
      <c r="J4852" s="182">
        <f t="shared" si="1681"/>
        <v>0</v>
      </c>
      <c r="K4852" s="179"/>
      <c r="L4852" s="183">
        <f t="shared" si="1694"/>
        <v>0</v>
      </c>
      <c r="M4852" s="183">
        <f t="shared" si="1694"/>
        <v>0</v>
      </c>
      <c r="N4852" s="184">
        <f t="shared" si="1695"/>
        <v>0</v>
      </c>
      <c r="O4852" s="184">
        <f t="shared" si="1696"/>
        <v>0</v>
      </c>
      <c r="P4852" s="181"/>
      <c r="Q4852" s="199"/>
      <c r="R4852" s="197" t="str">
        <f t="shared" si="1691"/>
        <v/>
      </c>
      <c r="S4852" s="197" t="str">
        <f t="shared" si="1692"/>
        <v/>
      </c>
    </row>
    <row r="4853" spans="1:19" ht="25.5" hidden="1">
      <c r="A4853" s="200">
        <v>96841</v>
      </c>
      <c r="B4853" s="205" t="s">
        <v>230</v>
      </c>
      <c r="C4853" s="127" t="s">
        <v>5234</v>
      </c>
      <c r="D4853" s="121" t="s">
        <v>274</v>
      </c>
      <c r="E4853" s="122">
        <v>17.5</v>
      </c>
      <c r="F4853" s="123">
        <f t="shared" si="1693"/>
        <v>21.1</v>
      </c>
      <c r="G4853" s="206"/>
      <c r="H4853" s="183"/>
      <c r="I4853" s="182">
        <f t="shared" si="1680"/>
        <v>0</v>
      </c>
      <c r="J4853" s="182">
        <f t="shared" si="1681"/>
        <v>0</v>
      </c>
      <c r="K4853" s="179"/>
      <c r="L4853" s="183">
        <f t="shared" si="1694"/>
        <v>0</v>
      </c>
      <c r="M4853" s="183">
        <f t="shared" si="1694"/>
        <v>0</v>
      </c>
      <c r="N4853" s="184">
        <f t="shared" si="1695"/>
        <v>0</v>
      </c>
      <c r="O4853" s="184">
        <f t="shared" si="1696"/>
        <v>0</v>
      </c>
      <c r="P4853" s="181"/>
      <c r="Q4853" s="199"/>
      <c r="R4853" s="197" t="str">
        <f t="shared" si="1691"/>
        <v/>
      </c>
      <c r="S4853" s="197" t="str">
        <f t="shared" si="1692"/>
        <v/>
      </c>
    </row>
    <row r="4854" spans="1:19" ht="25.5" hidden="1">
      <c r="A4854" s="200">
        <v>96842</v>
      </c>
      <c r="B4854" s="205" t="s">
        <v>230</v>
      </c>
      <c r="C4854" s="127" t="s">
        <v>5235</v>
      </c>
      <c r="D4854" s="121" t="s">
        <v>274</v>
      </c>
      <c r="E4854" s="122">
        <v>21.85</v>
      </c>
      <c r="F4854" s="123">
        <f t="shared" si="1693"/>
        <v>26.34</v>
      </c>
      <c r="G4854" s="206"/>
      <c r="H4854" s="183"/>
      <c r="I4854" s="182">
        <f t="shared" si="1680"/>
        <v>0</v>
      </c>
      <c r="J4854" s="182">
        <f t="shared" si="1681"/>
        <v>0</v>
      </c>
      <c r="K4854" s="179"/>
      <c r="L4854" s="183">
        <f t="shared" si="1694"/>
        <v>0</v>
      </c>
      <c r="M4854" s="183">
        <f t="shared" si="1694"/>
        <v>0</v>
      </c>
      <c r="N4854" s="184">
        <f t="shared" si="1695"/>
        <v>0</v>
      </c>
      <c r="O4854" s="184">
        <f t="shared" si="1696"/>
        <v>0</v>
      </c>
      <c r="P4854" s="181"/>
      <c r="Q4854" s="199"/>
      <c r="R4854" s="197" t="str">
        <f t="shared" si="1691"/>
        <v/>
      </c>
      <c r="S4854" s="197" t="str">
        <f t="shared" si="1692"/>
        <v/>
      </c>
    </row>
    <row r="4855" spans="1:19" ht="25.5" hidden="1">
      <c r="A4855" s="200">
        <v>96843</v>
      </c>
      <c r="B4855" s="205" t="s">
        <v>230</v>
      </c>
      <c r="C4855" s="127" t="s">
        <v>5236</v>
      </c>
      <c r="D4855" s="121" t="s">
        <v>274</v>
      </c>
      <c r="E4855" s="122">
        <v>21.07</v>
      </c>
      <c r="F4855" s="123">
        <f t="shared" si="1693"/>
        <v>25.4</v>
      </c>
      <c r="G4855" s="206"/>
      <c r="H4855" s="183"/>
      <c r="I4855" s="182">
        <f t="shared" si="1680"/>
        <v>0</v>
      </c>
      <c r="J4855" s="182">
        <f t="shared" si="1681"/>
        <v>0</v>
      </c>
      <c r="K4855" s="179"/>
      <c r="L4855" s="183">
        <f t="shared" si="1694"/>
        <v>0</v>
      </c>
      <c r="M4855" s="183">
        <f t="shared" si="1694"/>
        <v>0</v>
      </c>
      <c r="N4855" s="184">
        <f t="shared" si="1695"/>
        <v>0</v>
      </c>
      <c r="O4855" s="184">
        <f t="shared" si="1696"/>
        <v>0</v>
      </c>
      <c r="P4855" s="181"/>
      <c r="Q4855" s="199"/>
      <c r="R4855" s="197" t="str">
        <f t="shared" si="1691"/>
        <v/>
      </c>
      <c r="S4855" s="197" t="str">
        <f t="shared" si="1692"/>
        <v/>
      </c>
    </row>
    <row r="4856" spans="1:19" ht="25.5" hidden="1">
      <c r="A4856" s="200">
        <v>96844</v>
      </c>
      <c r="B4856" s="205" t="s">
        <v>230</v>
      </c>
      <c r="C4856" s="127" t="s">
        <v>5237</v>
      </c>
      <c r="D4856" s="121" t="s">
        <v>274</v>
      </c>
      <c r="E4856" s="122">
        <v>28.17</v>
      </c>
      <c r="F4856" s="123">
        <f t="shared" si="1693"/>
        <v>33.96</v>
      </c>
      <c r="G4856" s="206"/>
      <c r="H4856" s="183"/>
      <c r="I4856" s="182">
        <f t="shared" si="1680"/>
        <v>0</v>
      </c>
      <c r="J4856" s="182">
        <f t="shared" si="1681"/>
        <v>0</v>
      </c>
      <c r="K4856" s="179"/>
      <c r="L4856" s="183">
        <f t="shared" si="1694"/>
        <v>0</v>
      </c>
      <c r="M4856" s="183">
        <f t="shared" si="1694"/>
        <v>0</v>
      </c>
      <c r="N4856" s="184">
        <f t="shared" si="1695"/>
        <v>0</v>
      </c>
      <c r="O4856" s="184">
        <f t="shared" si="1696"/>
        <v>0</v>
      </c>
      <c r="P4856" s="181"/>
      <c r="Q4856" s="199"/>
      <c r="R4856" s="197" t="str">
        <f t="shared" si="1691"/>
        <v/>
      </c>
      <c r="S4856" s="197" t="str">
        <f t="shared" si="1692"/>
        <v/>
      </c>
    </row>
    <row r="4857" spans="1:19" ht="25.5" hidden="1">
      <c r="A4857" s="200">
        <v>96845</v>
      </c>
      <c r="B4857" s="205" t="s">
        <v>230</v>
      </c>
      <c r="C4857" s="127" t="s">
        <v>5238</v>
      </c>
      <c r="D4857" s="121" t="s">
        <v>274</v>
      </c>
      <c r="E4857" s="122">
        <v>30.35</v>
      </c>
      <c r="F4857" s="123">
        <f t="shared" si="1693"/>
        <v>36.590000000000003</v>
      </c>
      <c r="G4857" s="206"/>
      <c r="H4857" s="183"/>
      <c r="I4857" s="182">
        <f t="shared" si="1680"/>
        <v>0</v>
      </c>
      <c r="J4857" s="182">
        <f t="shared" si="1681"/>
        <v>0</v>
      </c>
      <c r="K4857" s="179"/>
      <c r="L4857" s="183">
        <f t="shared" si="1694"/>
        <v>0</v>
      </c>
      <c r="M4857" s="183">
        <f t="shared" si="1694"/>
        <v>0</v>
      </c>
      <c r="N4857" s="184">
        <f t="shared" si="1695"/>
        <v>0</v>
      </c>
      <c r="O4857" s="184">
        <f t="shared" si="1696"/>
        <v>0</v>
      </c>
      <c r="P4857" s="181"/>
      <c r="Q4857" s="199"/>
      <c r="R4857" s="197" t="str">
        <f t="shared" si="1691"/>
        <v/>
      </c>
      <c r="S4857" s="197" t="str">
        <f t="shared" si="1692"/>
        <v/>
      </c>
    </row>
    <row r="4858" spans="1:19" ht="25.5" hidden="1">
      <c r="A4858" s="200">
        <v>96846</v>
      </c>
      <c r="B4858" s="205" t="s">
        <v>230</v>
      </c>
      <c r="C4858" s="127" t="s">
        <v>5239</v>
      </c>
      <c r="D4858" s="121" t="s">
        <v>274</v>
      </c>
      <c r="E4858" s="122">
        <v>24.28</v>
      </c>
      <c r="F4858" s="123">
        <f t="shared" si="1693"/>
        <v>29.27</v>
      </c>
      <c r="G4858" s="206"/>
      <c r="H4858" s="183"/>
      <c r="I4858" s="182">
        <f t="shared" si="1680"/>
        <v>0</v>
      </c>
      <c r="J4858" s="182">
        <f t="shared" si="1681"/>
        <v>0</v>
      </c>
      <c r="K4858" s="179"/>
      <c r="L4858" s="183">
        <f t="shared" si="1694"/>
        <v>0</v>
      </c>
      <c r="M4858" s="183">
        <f t="shared" si="1694"/>
        <v>0</v>
      </c>
      <c r="N4858" s="184">
        <f t="shared" si="1695"/>
        <v>0</v>
      </c>
      <c r="O4858" s="184">
        <f t="shared" si="1696"/>
        <v>0</v>
      </c>
      <c r="P4858" s="181"/>
      <c r="Q4858" s="199"/>
      <c r="R4858" s="197" t="str">
        <f t="shared" si="1691"/>
        <v/>
      </c>
      <c r="S4858" s="197" t="str">
        <f t="shared" si="1692"/>
        <v/>
      </c>
    </row>
    <row r="4859" spans="1:19" ht="25.5" hidden="1">
      <c r="A4859" s="200">
        <v>96847</v>
      </c>
      <c r="B4859" s="205" t="s">
        <v>230</v>
      </c>
      <c r="C4859" s="127" t="s">
        <v>5240</v>
      </c>
      <c r="D4859" s="121" t="s">
        <v>274</v>
      </c>
      <c r="E4859" s="122">
        <v>26.51</v>
      </c>
      <c r="F4859" s="123">
        <f t="shared" si="1693"/>
        <v>31.96</v>
      </c>
      <c r="G4859" s="206"/>
      <c r="H4859" s="183"/>
      <c r="I4859" s="182">
        <f t="shared" si="1680"/>
        <v>0</v>
      </c>
      <c r="J4859" s="182">
        <f t="shared" si="1681"/>
        <v>0</v>
      </c>
      <c r="K4859" s="179"/>
      <c r="L4859" s="183">
        <f t="shared" si="1694"/>
        <v>0</v>
      </c>
      <c r="M4859" s="183">
        <f t="shared" si="1694"/>
        <v>0</v>
      </c>
      <c r="N4859" s="184">
        <f t="shared" si="1695"/>
        <v>0</v>
      </c>
      <c r="O4859" s="184">
        <f t="shared" si="1696"/>
        <v>0</v>
      </c>
      <c r="P4859" s="181"/>
      <c r="Q4859" s="199"/>
      <c r="R4859" s="197" t="str">
        <f t="shared" si="1691"/>
        <v/>
      </c>
      <c r="S4859" s="197" t="str">
        <f t="shared" si="1692"/>
        <v/>
      </c>
    </row>
    <row r="4860" spans="1:19" ht="25.5" hidden="1">
      <c r="A4860" s="200">
        <v>96848</v>
      </c>
      <c r="B4860" s="205" t="s">
        <v>230</v>
      </c>
      <c r="C4860" s="127" t="s">
        <v>5241</v>
      </c>
      <c r="D4860" s="121" t="s">
        <v>274</v>
      </c>
      <c r="E4860" s="122">
        <v>39.229999999999997</v>
      </c>
      <c r="F4860" s="123">
        <f t="shared" si="1693"/>
        <v>47.3</v>
      </c>
      <c r="G4860" s="206"/>
      <c r="H4860" s="183"/>
      <c r="I4860" s="182">
        <f t="shared" si="1680"/>
        <v>0</v>
      </c>
      <c r="J4860" s="182">
        <f t="shared" si="1681"/>
        <v>0</v>
      </c>
      <c r="K4860" s="179"/>
      <c r="L4860" s="183">
        <f t="shared" si="1694"/>
        <v>0</v>
      </c>
      <c r="M4860" s="183">
        <f t="shared" si="1694"/>
        <v>0</v>
      </c>
      <c r="N4860" s="184">
        <f t="shared" si="1695"/>
        <v>0</v>
      </c>
      <c r="O4860" s="184">
        <f t="shared" si="1696"/>
        <v>0</v>
      </c>
      <c r="P4860" s="181"/>
      <c r="Q4860" s="199"/>
      <c r="R4860" s="197" t="str">
        <f t="shared" si="1691"/>
        <v/>
      </c>
      <c r="S4860" s="197" t="str">
        <f t="shared" si="1692"/>
        <v/>
      </c>
    </row>
    <row r="4861" spans="1:19" ht="25.5" hidden="1">
      <c r="A4861" s="200">
        <v>96849</v>
      </c>
      <c r="B4861" s="205" t="s">
        <v>230</v>
      </c>
      <c r="C4861" s="127" t="s">
        <v>5242</v>
      </c>
      <c r="D4861" s="121" t="s">
        <v>274</v>
      </c>
      <c r="E4861" s="122">
        <v>14.42</v>
      </c>
      <c r="F4861" s="123">
        <f t="shared" si="1693"/>
        <v>17.38</v>
      </c>
      <c r="G4861" s="206"/>
      <c r="H4861" s="183"/>
      <c r="I4861" s="182">
        <f t="shared" si="1680"/>
        <v>0</v>
      </c>
      <c r="J4861" s="182">
        <f t="shared" si="1681"/>
        <v>0</v>
      </c>
      <c r="K4861" s="179"/>
      <c r="L4861" s="183">
        <f t="shared" si="1694"/>
        <v>0</v>
      </c>
      <c r="M4861" s="183">
        <f t="shared" si="1694"/>
        <v>0</v>
      </c>
      <c r="N4861" s="184">
        <f t="shared" si="1695"/>
        <v>0</v>
      </c>
      <c r="O4861" s="184">
        <f t="shared" si="1696"/>
        <v>0</v>
      </c>
      <c r="P4861" s="181"/>
      <c r="Q4861" s="199"/>
      <c r="R4861" s="197" t="str">
        <f t="shared" si="1691"/>
        <v/>
      </c>
      <c r="S4861" s="197" t="str">
        <f t="shared" si="1692"/>
        <v/>
      </c>
    </row>
    <row r="4862" spans="1:19" ht="25.5" hidden="1">
      <c r="A4862" s="200">
        <v>96850</v>
      </c>
      <c r="B4862" s="205" t="s">
        <v>230</v>
      </c>
      <c r="C4862" s="127" t="s">
        <v>5243</v>
      </c>
      <c r="D4862" s="121" t="s">
        <v>274</v>
      </c>
      <c r="E4862" s="122">
        <v>16.690000000000001</v>
      </c>
      <c r="F4862" s="123">
        <f t="shared" si="1693"/>
        <v>20.12</v>
      </c>
      <c r="G4862" s="206"/>
      <c r="H4862" s="183"/>
      <c r="I4862" s="182">
        <f t="shared" si="1680"/>
        <v>0</v>
      </c>
      <c r="J4862" s="182">
        <f t="shared" si="1681"/>
        <v>0</v>
      </c>
      <c r="K4862" s="179"/>
      <c r="L4862" s="183">
        <f t="shared" si="1694"/>
        <v>0</v>
      </c>
      <c r="M4862" s="183">
        <f t="shared" si="1694"/>
        <v>0</v>
      </c>
      <c r="N4862" s="184">
        <f t="shared" si="1695"/>
        <v>0</v>
      </c>
      <c r="O4862" s="184">
        <f t="shared" si="1696"/>
        <v>0</v>
      </c>
      <c r="P4862" s="181"/>
      <c r="Q4862" s="199"/>
      <c r="R4862" s="197" t="str">
        <f t="shared" si="1691"/>
        <v/>
      </c>
      <c r="S4862" s="197" t="str">
        <f t="shared" si="1692"/>
        <v/>
      </c>
    </row>
    <row r="4863" spans="1:19" ht="25.5" hidden="1">
      <c r="A4863" s="200">
        <v>96851</v>
      </c>
      <c r="B4863" s="205" t="s">
        <v>230</v>
      </c>
      <c r="C4863" s="127" t="s">
        <v>5244</v>
      </c>
      <c r="D4863" s="121" t="s">
        <v>274</v>
      </c>
      <c r="E4863" s="122">
        <v>21.77</v>
      </c>
      <c r="F4863" s="123">
        <f t="shared" si="1693"/>
        <v>26.25</v>
      </c>
      <c r="G4863" s="206"/>
      <c r="H4863" s="183"/>
      <c r="I4863" s="182">
        <f t="shared" si="1680"/>
        <v>0</v>
      </c>
      <c r="J4863" s="182">
        <f t="shared" si="1681"/>
        <v>0</v>
      </c>
      <c r="K4863" s="179"/>
      <c r="L4863" s="183">
        <f t="shared" si="1694"/>
        <v>0</v>
      </c>
      <c r="M4863" s="183">
        <f t="shared" si="1694"/>
        <v>0</v>
      </c>
      <c r="N4863" s="184">
        <f t="shared" si="1695"/>
        <v>0</v>
      </c>
      <c r="O4863" s="184">
        <f t="shared" si="1696"/>
        <v>0</v>
      </c>
      <c r="P4863" s="181"/>
      <c r="Q4863" s="199"/>
      <c r="R4863" s="197" t="str">
        <f t="shared" si="1691"/>
        <v/>
      </c>
      <c r="S4863" s="197" t="str">
        <f t="shared" si="1692"/>
        <v/>
      </c>
    </row>
    <row r="4864" spans="1:19" ht="25.5" hidden="1">
      <c r="A4864" s="200">
        <v>96852</v>
      </c>
      <c r="B4864" s="205" t="s">
        <v>230</v>
      </c>
      <c r="C4864" s="127" t="s">
        <v>5245</v>
      </c>
      <c r="D4864" s="121" t="s">
        <v>274</v>
      </c>
      <c r="E4864" s="122">
        <v>19.03</v>
      </c>
      <c r="F4864" s="123">
        <f t="shared" si="1693"/>
        <v>22.94</v>
      </c>
      <c r="G4864" s="206"/>
      <c r="H4864" s="183"/>
      <c r="I4864" s="182">
        <f t="shared" si="1680"/>
        <v>0</v>
      </c>
      <c r="J4864" s="182">
        <f t="shared" si="1681"/>
        <v>0</v>
      </c>
      <c r="K4864" s="179"/>
      <c r="L4864" s="183">
        <f t="shared" si="1694"/>
        <v>0</v>
      </c>
      <c r="M4864" s="183">
        <f t="shared" si="1694"/>
        <v>0</v>
      </c>
      <c r="N4864" s="184">
        <f t="shared" si="1695"/>
        <v>0</v>
      </c>
      <c r="O4864" s="184">
        <f t="shared" si="1696"/>
        <v>0</v>
      </c>
      <c r="P4864" s="181"/>
      <c r="Q4864" s="199"/>
      <c r="R4864" s="197" t="str">
        <f t="shared" si="1691"/>
        <v/>
      </c>
      <c r="S4864" s="197" t="str">
        <f t="shared" si="1692"/>
        <v/>
      </c>
    </row>
    <row r="4865" spans="1:19" ht="25.5" hidden="1">
      <c r="A4865" s="200">
        <v>96853</v>
      </c>
      <c r="B4865" s="205" t="s">
        <v>230</v>
      </c>
      <c r="C4865" s="127" t="s">
        <v>5246</v>
      </c>
      <c r="D4865" s="121" t="s">
        <v>274</v>
      </c>
      <c r="E4865" s="122">
        <v>21.25</v>
      </c>
      <c r="F4865" s="123">
        <f t="shared" si="1693"/>
        <v>25.62</v>
      </c>
      <c r="G4865" s="206"/>
      <c r="H4865" s="183"/>
      <c r="I4865" s="182">
        <f t="shared" si="1680"/>
        <v>0</v>
      </c>
      <c r="J4865" s="182">
        <f t="shared" si="1681"/>
        <v>0</v>
      </c>
      <c r="K4865" s="179"/>
      <c r="L4865" s="183">
        <f t="shared" si="1694"/>
        <v>0</v>
      </c>
      <c r="M4865" s="183">
        <f t="shared" si="1694"/>
        <v>0</v>
      </c>
      <c r="N4865" s="184">
        <f t="shared" si="1695"/>
        <v>0</v>
      </c>
      <c r="O4865" s="184">
        <f t="shared" si="1696"/>
        <v>0</v>
      </c>
      <c r="P4865" s="181"/>
      <c r="Q4865" s="199"/>
      <c r="R4865" s="197" t="str">
        <f t="shared" si="1691"/>
        <v/>
      </c>
      <c r="S4865" s="197" t="str">
        <f t="shared" si="1692"/>
        <v/>
      </c>
    </row>
    <row r="4866" spans="1:19" ht="25.5" hidden="1">
      <c r="A4866" s="200">
        <v>96854</v>
      </c>
      <c r="B4866" s="205" t="s">
        <v>230</v>
      </c>
      <c r="C4866" s="127" t="s">
        <v>5247</v>
      </c>
      <c r="D4866" s="121" t="s">
        <v>274</v>
      </c>
      <c r="E4866" s="122">
        <v>25.18</v>
      </c>
      <c r="F4866" s="123">
        <f t="shared" si="1693"/>
        <v>30.36</v>
      </c>
      <c r="G4866" s="206"/>
      <c r="H4866" s="183"/>
      <c r="I4866" s="182">
        <f t="shared" si="1680"/>
        <v>0</v>
      </c>
      <c r="J4866" s="182">
        <f t="shared" si="1681"/>
        <v>0</v>
      </c>
      <c r="K4866" s="179"/>
      <c r="L4866" s="183">
        <f t="shared" si="1694"/>
        <v>0</v>
      </c>
      <c r="M4866" s="183">
        <f t="shared" si="1694"/>
        <v>0</v>
      </c>
      <c r="N4866" s="184">
        <f t="shared" si="1695"/>
        <v>0</v>
      </c>
      <c r="O4866" s="184">
        <f t="shared" si="1696"/>
        <v>0</v>
      </c>
      <c r="P4866" s="181"/>
      <c r="Q4866" s="199"/>
      <c r="R4866" s="197" t="str">
        <f t="shared" si="1691"/>
        <v/>
      </c>
      <c r="S4866" s="197" t="str">
        <f t="shared" si="1692"/>
        <v/>
      </c>
    </row>
    <row r="4867" spans="1:19" ht="25.5" hidden="1">
      <c r="A4867" s="200">
        <v>96855</v>
      </c>
      <c r="B4867" s="205" t="s">
        <v>230</v>
      </c>
      <c r="C4867" s="127" t="s">
        <v>5248</v>
      </c>
      <c r="D4867" s="121" t="s">
        <v>274</v>
      </c>
      <c r="E4867" s="122">
        <v>23.58</v>
      </c>
      <c r="F4867" s="123">
        <f t="shared" si="1693"/>
        <v>28.43</v>
      </c>
      <c r="G4867" s="206"/>
      <c r="H4867" s="183"/>
      <c r="I4867" s="182">
        <f t="shared" si="1680"/>
        <v>0</v>
      </c>
      <c r="J4867" s="182">
        <f t="shared" si="1681"/>
        <v>0</v>
      </c>
      <c r="K4867" s="179"/>
      <c r="L4867" s="183">
        <f t="shared" si="1694"/>
        <v>0</v>
      </c>
      <c r="M4867" s="183">
        <f t="shared" si="1694"/>
        <v>0</v>
      </c>
      <c r="N4867" s="184">
        <f t="shared" si="1695"/>
        <v>0</v>
      </c>
      <c r="O4867" s="184">
        <f t="shared" si="1696"/>
        <v>0</v>
      </c>
      <c r="P4867" s="181"/>
      <c r="Q4867" s="199"/>
      <c r="R4867" s="197" t="str">
        <f t="shared" si="1691"/>
        <v/>
      </c>
      <c r="S4867" s="197" t="str">
        <f t="shared" si="1692"/>
        <v/>
      </c>
    </row>
    <row r="4868" spans="1:19" ht="25.5" hidden="1">
      <c r="A4868" s="200">
        <v>96856</v>
      </c>
      <c r="B4868" s="205" t="s">
        <v>230</v>
      </c>
      <c r="C4868" s="127" t="s">
        <v>5249</v>
      </c>
      <c r="D4868" s="121" t="s">
        <v>274</v>
      </c>
      <c r="E4868" s="122">
        <v>23.9</v>
      </c>
      <c r="F4868" s="123">
        <f t="shared" si="1693"/>
        <v>28.81</v>
      </c>
      <c r="G4868" s="206"/>
      <c r="H4868" s="183"/>
      <c r="I4868" s="182">
        <f t="shared" si="1680"/>
        <v>0</v>
      </c>
      <c r="J4868" s="182">
        <f t="shared" si="1681"/>
        <v>0</v>
      </c>
      <c r="K4868" s="179"/>
      <c r="L4868" s="183">
        <f t="shared" si="1694"/>
        <v>0</v>
      </c>
      <c r="M4868" s="183">
        <f t="shared" si="1694"/>
        <v>0</v>
      </c>
      <c r="N4868" s="184">
        <f t="shared" si="1695"/>
        <v>0</v>
      </c>
      <c r="O4868" s="184">
        <f t="shared" si="1696"/>
        <v>0</v>
      </c>
      <c r="P4868" s="181"/>
      <c r="Q4868" s="199"/>
      <c r="R4868" s="197" t="str">
        <f t="shared" si="1691"/>
        <v/>
      </c>
      <c r="S4868" s="197" t="str">
        <f t="shared" si="1692"/>
        <v/>
      </c>
    </row>
    <row r="4869" spans="1:19" ht="25.5" hidden="1">
      <c r="A4869" s="200">
        <v>96857</v>
      </c>
      <c r="B4869" s="205" t="s">
        <v>230</v>
      </c>
      <c r="C4869" s="127" t="s">
        <v>5250</v>
      </c>
      <c r="D4869" s="121" t="s">
        <v>274</v>
      </c>
      <c r="E4869" s="122">
        <v>37.19</v>
      </c>
      <c r="F4869" s="123">
        <f t="shared" si="1693"/>
        <v>44.84</v>
      </c>
      <c r="G4869" s="206"/>
      <c r="H4869" s="183"/>
      <c r="I4869" s="182">
        <f t="shared" si="1680"/>
        <v>0</v>
      </c>
      <c r="J4869" s="182">
        <f t="shared" si="1681"/>
        <v>0</v>
      </c>
      <c r="K4869" s="179"/>
      <c r="L4869" s="183">
        <f t="shared" si="1694"/>
        <v>0</v>
      </c>
      <c r="M4869" s="183">
        <f t="shared" si="1694"/>
        <v>0</v>
      </c>
      <c r="N4869" s="184">
        <f t="shared" si="1695"/>
        <v>0</v>
      </c>
      <c r="O4869" s="184">
        <f t="shared" si="1696"/>
        <v>0</v>
      </c>
      <c r="P4869" s="181"/>
      <c r="Q4869" s="199"/>
      <c r="R4869" s="197" t="str">
        <f t="shared" si="1691"/>
        <v/>
      </c>
      <c r="S4869" s="197" t="str">
        <f t="shared" si="1692"/>
        <v/>
      </c>
    </row>
    <row r="4870" spans="1:19" ht="25.5" hidden="1">
      <c r="A4870" s="200">
        <v>96858</v>
      </c>
      <c r="B4870" s="205" t="s">
        <v>230</v>
      </c>
      <c r="C4870" s="127" t="s">
        <v>5251</v>
      </c>
      <c r="D4870" s="121" t="s">
        <v>274</v>
      </c>
      <c r="E4870" s="122">
        <v>37.93</v>
      </c>
      <c r="F4870" s="123">
        <f t="shared" si="1693"/>
        <v>45.73</v>
      </c>
      <c r="G4870" s="206"/>
      <c r="H4870" s="183"/>
      <c r="I4870" s="182">
        <f t="shared" si="1680"/>
        <v>0</v>
      </c>
      <c r="J4870" s="182">
        <f t="shared" si="1681"/>
        <v>0</v>
      </c>
      <c r="K4870" s="179"/>
      <c r="L4870" s="183">
        <f t="shared" si="1694"/>
        <v>0</v>
      </c>
      <c r="M4870" s="183">
        <f t="shared" si="1694"/>
        <v>0</v>
      </c>
      <c r="N4870" s="184">
        <f t="shared" si="1695"/>
        <v>0</v>
      </c>
      <c r="O4870" s="184">
        <f t="shared" si="1696"/>
        <v>0</v>
      </c>
      <c r="P4870" s="181"/>
      <c r="Q4870" s="199"/>
      <c r="R4870" s="197" t="str">
        <f t="shared" si="1691"/>
        <v/>
      </c>
      <c r="S4870" s="197" t="str">
        <f t="shared" si="1692"/>
        <v/>
      </c>
    </row>
    <row r="4871" spans="1:19" ht="25.5" hidden="1">
      <c r="A4871" s="200">
        <v>96859</v>
      </c>
      <c r="B4871" s="205" t="s">
        <v>230</v>
      </c>
      <c r="C4871" s="127" t="s">
        <v>5252</v>
      </c>
      <c r="D4871" s="121" t="s">
        <v>274</v>
      </c>
      <c r="E4871" s="122">
        <v>46.57</v>
      </c>
      <c r="F4871" s="123">
        <f t="shared" si="1693"/>
        <v>56.14</v>
      </c>
      <c r="G4871" s="206"/>
      <c r="H4871" s="183"/>
      <c r="I4871" s="182">
        <f t="shared" si="1680"/>
        <v>0</v>
      </c>
      <c r="J4871" s="182">
        <f t="shared" si="1681"/>
        <v>0</v>
      </c>
      <c r="K4871" s="179"/>
      <c r="L4871" s="183">
        <f t="shared" si="1694"/>
        <v>0</v>
      </c>
      <c r="M4871" s="183">
        <f t="shared" si="1694"/>
        <v>0</v>
      </c>
      <c r="N4871" s="184">
        <f t="shared" si="1695"/>
        <v>0</v>
      </c>
      <c r="O4871" s="184">
        <f t="shared" si="1696"/>
        <v>0</v>
      </c>
      <c r="P4871" s="181"/>
      <c r="Q4871" s="199"/>
      <c r="R4871" s="197" t="str">
        <f t="shared" si="1691"/>
        <v/>
      </c>
      <c r="S4871" s="197" t="str">
        <f t="shared" si="1692"/>
        <v/>
      </c>
    </row>
    <row r="4872" spans="1:19" ht="25.5" hidden="1">
      <c r="A4872" s="200">
        <v>96860</v>
      </c>
      <c r="B4872" s="205" t="s">
        <v>230</v>
      </c>
      <c r="C4872" s="127" t="s">
        <v>5253</v>
      </c>
      <c r="D4872" s="121" t="s">
        <v>274</v>
      </c>
      <c r="E4872" s="122">
        <v>19.86</v>
      </c>
      <c r="F4872" s="123">
        <f t="shared" si="1693"/>
        <v>23.94</v>
      </c>
      <c r="G4872" s="206"/>
      <c r="H4872" s="183"/>
      <c r="I4872" s="182">
        <f t="shared" si="1680"/>
        <v>0</v>
      </c>
      <c r="J4872" s="182">
        <f t="shared" si="1681"/>
        <v>0</v>
      </c>
      <c r="K4872" s="179"/>
      <c r="L4872" s="183">
        <f t="shared" si="1694"/>
        <v>0</v>
      </c>
      <c r="M4872" s="183">
        <f t="shared" si="1694"/>
        <v>0</v>
      </c>
      <c r="N4872" s="184">
        <f t="shared" si="1695"/>
        <v>0</v>
      </c>
      <c r="O4872" s="184">
        <f t="shared" si="1696"/>
        <v>0</v>
      </c>
      <c r="P4872" s="181"/>
      <c r="Q4872" s="199"/>
      <c r="R4872" s="197" t="str">
        <f t="shared" si="1691"/>
        <v/>
      </c>
      <c r="S4872" s="197" t="str">
        <f t="shared" si="1692"/>
        <v/>
      </c>
    </row>
    <row r="4873" spans="1:19" ht="25.5" hidden="1">
      <c r="A4873" s="200">
        <v>96861</v>
      </c>
      <c r="B4873" s="205" t="s">
        <v>230</v>
      </c>
      <c r="C4873" s="127" t="s">
        <v>5254</v>
      </c>
      <c r="D4873" s="121" t="s">
        <v>274</v>
      </c>
      <c r="E4873" s="122">
        <v>21.29</v>
      </c>
      <c r="F4873" s="123">
        <f t="shared" si="1693"/>
        <v>25.67</v>
      </c>
      <c r="G4873" s="206"/>
      <c r="H4873" s="183"/>
      <c r="I4873" s="182">
        <f t="shared" si="1680"/>
        <v>0</v>
      </c>
      <c r="J4873" s="182">
        <f t="shared" si="1681"/>
        <v>0</v>
      </c>
      <c r="K4873" s="179"/>
      <c r="L4873" s="183">
        <f t="shared" si="1694"/>
        <v>0</v>
      </c>
      <c r="M4873" s="183">
        <f t="shared" si="1694"/>
        <v>0</v>
      </c>
      <c r="N4873" s="184">
        <f t="shared" si="1695"/>
        <v>0</v>
      </c>
      <c r="O4873" s="184">
        <f t="shared" si="1696"/>
        <v>0</v>
      </c>
      <c r="P4873" s="181"/>
      <c r="Q4873" s="199"/>
      <c r="R4873" s="197" t="str">
        <f t="shared" si="1691"/>
        <v/>
      </c>
      <c r="S4873" s="197" t="str">
        <f t="shared" si="1692"/>
        <v/>
      </c>
    </row>
    <row r="4874" spans="1:19" ht="25.5" hidden="1">
      <c r="A4874" s="200">
        <v>96862</v>
      </c>
      <c r="B4874" s="205" t="s">
        <v>230</v>
      </c>
      <c r="C4874" s="127" t="s">
        <v>5255</v>
      </c>
      <c r="D4874" s="121" t="s">
        <v>274</v>
      </c>
      <c r="E4874" s="122">
        <v>23.88</v>
      </c>
      <c r="F4874" s="123">
        <f t="shared" si="1693"/>
        <v>28.79</v>
      </c>
      <c r="G4874" s="206"/>
      <c r="H4874" s="183"/>
      <c r="I4874" s="182">
        <f t="shared" si="1680"/>
        <v>0</v>
      </c>
      <c r="J4874" s="182">
        <f t="shared" si="1681"/>
        <v>0</v>
      </c>
      <c r="K4874" s="179"/>
      <c r="L4874" s="183">
        <f t="shared" si="1694"/>
        <v>0</v>
      </c>
      <c r="M4874" s="183">
        <f t="shared" si="1694"/>
        <v>0</v>
      </c>
      <c r="N4874" s="184">
        <f t="shared" si="1695"/>
        <v>0</v>
      </c>
      <c r="O4874" s="184">
        <f t="shared" si="1696"/>
        <v>0</v>
      </c>
      <c r="P4874" s="181"/>
      <c r="Q4874" s="199"/>
      <c r="R4874" s="197" t="str">
        <f t="shared" si="1691"/>
        <v/>
      </c>
      <c r="S4874" s="197" t="str">
        <f t="shared" si="1692"/>
        <v/>
      </c>
    </row>
    <row r="4875" spans="1:19" ht="25.5" hidden="1">
      <c r="A4875" s="200">
        <v>96863</v>
      </c>
      <c r="B4875" s="205" t="s">
        <v>230</v>
      </c>
      <c r="C4875" s="127" t="s">
        <v>5256</v>
      </c>
      <c r="D4875" s="121" t="s">
        <v>274</v>
      </c>
      <c r="E4875" s="122">
        <v>23.64</v>
      </c>
      <c r="F4875" s="123">
        <f t="shared" si="1693"/>
        <v>28.5</v>
      </c>
      <c r="G4875" s="206"/>
      <c r="H4875" s="183"/>
      <c r="I4875" s="182">
        <f t="shared" si="1680"/>
        <v>0</v>
      </c>
      <c r="J4875" s="182">
        <f t="shared" si="1681"/>
        <v>0</v>
      </c>
      <c r="K4875" s="179"/>
      <c r="L4875" s="183">
        <f t="shared" si="1694"/>
        <v>0</v>
      </c>
      <c r="M4875" s="183">
        <f t="shared" si="1694"/>
        <v>0</v>
      </c>
      <c r="N4875" s="184">
        <f t="shared" si="1695"/>
        <v>0</v>
      </c>
      <c r="O4875" s="184">
        <f t="shared" si="1696"/>
        <v>0</v>
      </c>
      <c r="P4875" s="181"/>
      <c r="Q4875" s="199"/>
      <c r="R4875" s="197" t="str">
        <f t="shared" si="1691"/>
        <v/>
      </c>
      <c r="S4875" s="197" t="str">
        <f t="shared" si="1692"/>
        <v/>
      </c>
    </row>
    <row r="4876" spans="1:19" ht="25.5" hidden="1">
      <c r="A4876" s="200">
        <v>96864</v>
      </c>
      <c r="B4876" s="205" t="s">
        <v>230</v>
      </c>
      <c r="C4876" s="127" t="s">
        <v>5257</v>
      </c>
      <c r="D4876" s="121" t="s">
        <v>274</v>
      </c>
      <c r="E4876" s="122">
        <v>36.619999999999997</v>
      </c>
      <c r="F4876" s="123">
        <f t="shared" si="1693"/>
        <v>44.15</v>
      </c>
      <c r="G4876" s="206"/>
      <c r="H4876" s="183"/>
      <c r="I4876" s="182">
        <f t="shared" si="1680"/>
        <v>0</v>
      </c>
      <c r="J4876" s="182">
        <f t="shared" si="1681"/>
        <v>0</v>
      </c>
      <c r="K4876" s="179"/>
      <c r="L4876" s="183">
        <f t="shared" si="1694"/>
        <v>0</v>
      </c>
      <c r="M4876" s="183">
        <f t="shared" si="1694"/>
        <v>0</v>
      </c>
      <c r="N4876" s="184">
        <f t="shared" si="1695"/>
        <v>0</v>
      </c>
      <c r="O4876" s="184">
        <f t="shared" si="1696"/>
        <v>0</v>
      </c>
      <c r="P4876" s="181"/>
      <c r="Q4876" s="199"/>
      <c r="R4876" s="197" t="str">
        <f t="shared" si="1691"/>
        <v/>
      </c>
      <c r="S4876" s="197" t="str">
        <f t="shared" si="1692"/>
        <v/>
      </c>
    </row>
    <row r="4877" spans="1:19" ht="25.5" hidden="1">
      <c r="A4877" s="200">
        <v>96865</v>
      </c>
      <c r="B4877" s="205" t="s">
        <v>230</v>
      </c>
      <c r="C4877" s="127" t="s">
        <v>5258</v>
      </c>
      <c r="D4877" s="121" t="s">
        <v>274</v>
      </c>
      <c r="E4877" s="122">
        <v>35.92</v>
      </c>
      <c r="F4877" s="123">
        <f t="shared" si="1693"/>
        <v>43.31</v>
      </c>
      <c r="G4877" s="206"/>
      <c r="H4877" s="183"/>
      <c r="I4877" s="182">
        <f t="shared" si="1680"/>
        <v>0</v>
      </c>
      <c r="J4877" s="182">
        <f t="shared" si="1681"/>
        <v>0</v>
      </c>
      <c r="K4877" s="179"/>
      <c r="L4877" s="183">
        <f t="shared" si="1694"/>
        <v>0</v>
      </c>
      <c r="M4877" s="183">
        <f t="shared" si="1694"/>
        <v>0</v>
      </c>
      <c r="N4877" s="184">
        <f t="shared" si="1695"/>
        <v>0</v>
      </c>
      <c r="O4877" s="184">
        <f t="shared" si="1696"/>
        <v>0</v>
      </c>
      <c r="P4877" s="181"/>
      <c r="Q4877" s="199"/>
      <c r="R4877" s="197" t="str">
        <f t="shared" si="1691"/>
        <v/>
      </c>
      <c r="S4877" s="197" t="str">
        <f t="shared" si="1692"/>
        <v/>
      </c>
    </row>
    <row r="4878" spans="1:19" ht="25.5" hidden="1">
      <c r="A4878" s="200">
        <v>96866</v>
      </c>
      <c r="B4878" s="205" t="s">
        <v>230</v>
      </c>
      <c r="C4878" s="127" t="s">
        <v>5259</v>
      </c>
      <c r="D4878" s="121" t="s">
        <v>274</v>
      </c>
      <c r="E4878" s="122">
        <v>47.92</v>
      </c>
      <c r="F4878" s="123">
        <f t="shared" si="1693"/>
        <v>57.77</v>
      </c>
      <c r="G4878" s="206"/>
      <c r="H4878" s="183"/>
      <c r="I4878" s="182">
        <f t="shared" si="1680"/>
        <v>0</v>
      </c>
      <c r="J4878" s="182">
        <f t="shared" si="1681"/>
        <v>0</v>
      </c>
      <c r="K4878" s="179"/>
      <c r="L4878" s="183">
        <f t="shared" si="1694"/>
        <v>0</v>
      </c>
      <c r="M4878" s="183">
        <f t="shared" si="1694"/>
        <v>0</v>
      </c>
      <c r="N4878" s="184">
        <f t="shared" si="1695"/>
        <v>0</v>
      </c>
      <c r="O4878" s="184">
        <f t="shared" si="1696"/>
        <v>0</v>
      </c>
      <c r="P4878" s="181"/>
      <c r="Q4878" s="199"/>
      <c r="R4878" s="197" t="str">
        <f t="shared" si="1691"/>
        <v/>
      </c>
      <c r="S4878" s="197" t="str">
        <f t="shared" si="1692"/>
        <v/>
      </c>
    </row>
    <row r="4879" spans="1:19" ht="25.5" hidden="1">
      <c r="A4879" s="200">
        <v>96867</v>
      </c>
      <c r="B4879" s="205" t="s">
        <v>230</v>
      </c>
      <c r="C4879" s="127" t="s">
        <v>5260</v>
      </c>
      <c r="D4879" s="121" t="s">
        <v>274</v>
      </c>
      <c r="E4879" s="122">
        <v>55.17</v>
      </c>
      <c r="F4879" s="123">
        <f t="shared" si="1693"/>
        <v>66.510000000000005</v>
      </c>
      <c r="G4879" s="206"/>
      <c r="H4879" s="183"/>
      <c r="I4879" s="182">
        <f t="shared" si="1680"/>
        <v>0</v>
      </c>
      <c r="J4879" s="182">
        <f t="shared" si="1681"/>
        <v>0</v>
      </c>
      <c r="K4879" s="179"/>
      <c r="L4879" s="183">
        <f t="shared" si="1694"/>
        <v>0</v>
      </c>
      <c r="M4879" s="183">
        <f t="shared" si="1694"/>
        <v>0</v>
      </c>
      <c r="N4879" s="184">
        <f t="shared" si="1695"/>
        <v>0</v>
      </c>
      <c r="O4879" s="184">
        <f t="shared" si="1696"/>
        <v>0</v>
      </c>
      <c r="P4879" s="181"/>
      <c r="Q4879" s="199"/>
      <c r="R4879" s="197" t="str">
        <f t="shared" si="1691"/>
        <v/>
      </c>
      <c r="S4879" s="197" t="str">
        <f t="shared" si="1692"/>
        <v/>
      </c>
    </row>
    <row r="4880" spans="1:19" ht="25.5" hidden="1">
      <c r="A4880" s="200">
        <v>96868</v>
      </c>
      <c r="B4880" s="205" t="s">
        <v>230</v>
      </c>
      <c r="C4880" s="127" t="s">
        <v>5261</v>
      </c>
      <c r="D4880" s="121" t="s">
        <v>274</v>
      </c>
      <c r="E4880" s="122">
        <v>22.12</v>
      </c>
      <c r="F4880" s="123">
        <f t="shared" si="1693"/>
        <v>26.67</v>
      </c>
      <c r="G4880" s="206"/>
      <c r="H4880" s="183"/>
      <c r="I4880" s="182">
        <f t="shared" si="1680"/>
        <v>0</v>
      </c>
      <c r="J4880" s="182">
        <f t="shared" si="1681"/>
        <v>0</v>
      </c>
      <c r="K4880" s="179"/>
      <c r="L4880" s="183">
        <f t="shared" si="1694"/>
        <v>0</v>
      </c>
      <c r="M4880" s="183">
        <f t="shared" si="1694"/>
        <v>0</v>
      </c>
      <c r="N4880" s="184">
        <f t="shared" si="1695"/>
        <v>0</v>
      </c>
      <c r="O4880" s="184">
        <f t="shared" si="1696"/>
        <v>0</v>
      </c>
      <c r="P4880" s="181"/>
      <c r="Q4880" s="199"/>
      <c r="R4880" s="197" t="str">
        <f t="shared" si="1691"/>
        <v/>
      </c>
      <c r="S4880" s="197" t="str">
        <f t="shared" si="1692"/>
        <v/>
      </c>
    </row>
    <row r="4881" spans="1:19" ht="25.5" hidden="1">
      <c r="A4881" s="200">
        <v>96869</v>
      </c>
      <c r="B4881" s="205" t="s">
        <v>230</v>
      </c>
      <c r="C4881" s="127" t="s">
        <v>5262</v>
      </c>
      <c r="D4881" s="121" t="s">
        <v>274</v>
      </c>
      <c r="E4881" s="122">
        <v>26.41</v>
      </c>
      <c r="F4881" s="123">
        <f t="shared" si="1693"/>
        <v>31.84</v>
      </c>
      <c r="G4881" s="206"/>
      <c r="H4881" s="183"/>
      <c r="I4881" s="182">
        <f t="shared" si="1680"/>
        <v>0</v>
      </c>
      <c r="J4881" s="182">
        <f t="shared" si="1681"/>
        <v>0</v>
      </c>
      <c r="K4881" s="179"/>
      <c r="L4881" s="183">
        <f t="shared" si="1694"/>
        <v>0</v>
      </c>
      <c r="M4881" s="183">
        <f t="shared" si="1694"/>
        <v>0</v>
      </c>
      <c r="N4881" s="184">
        <f t="shared" si="1695"/>
        <v>0</v>
      </c>
      <c r="O4881" s="184">
        <f t="shared" si="1696"/>
        <v>0</v>
      </c>
      <c r="P4881" s="181"/>
      <c r="Q4881" s="199"/>
      <c r="R4881" s="197" t="str">
        <f t="shared" si="1691"/>
        <v/>
      </c>
      <c r="S4881" s="197" t="str">
        <f t="shared" si="1692"/>
        <v/>
      </c>
    </row>
    <row r="4882" spans="1:19" hidden="1">
      <c r="A4882" s="200">
        <v>96870</v>
      </c>
      <c r="B4882" s="205" t="s">
        <v>230</v>
      </c>
      <c r="C4882" s="127" t="s">
        <v>5263</v>
      </c>
      <c r="D4882" s="121" t="s">
        <v>274</v>
      </c>
      <c r="E4882" s="122">
        <v>41.07</v>
      </c>
      <c r="F4882" s="123">
        <f t="shared" si="1693"/>
        <v>49.51</v>
      </c>
      <c r="G4882" s="206"/>
      <c r="H4882" s="183"/>
      <c r="I4882" s="182">
        <f t="shared" si="1680"/>
        <v>0</v>
      </c>
      <c r="J4882" s="182">
        <f t="shared" si="1681"/>
        <v>0</v>
      </c>
      <c r="K4882" s="179"/>
      <c r="L4882" s="183">
        <f t="shared" si="1694"/>
        <v>0</v>
      </c>
      <c r="M4882" s="183">
        <f t="shared" si="1694"/>
        <v>0</v>
      </c>
      <c r="N4882" s="184">
        <f t="shared" si="1695"/>
        <v>0</v>
      </c>
      <c r="O4882" s="184">
        <f t="shared" si="1696"/>
        <v>0</v>
      </c>
      <c r="P4882" s="181"/>
      <c r="Q4882" s="199"/>
      <c r="R4882" s="197" t="str">
        <f t="shared" si="1691"/>
        <v/>
      </c>
      <c r="S4882" s="197" t="str">
        <f t="shared" si="1692"/>
        <v/>
      </c>
    </row>
    <row r="4883" spans="1:19" ht="25.5" hidden="1">
      <c r="A4883" s="200">
        <v>96871</v>
      </c>
      <c r="B4883" s="205" t="s">
        <v>230</v>
      </c>
      <c r="C4883" s="127" t="s">
        <v>5264</v>
      </c>
      <c r="D4883" s="121" t="s">
        <v>274</v>
      </c>
      <c r="E4883" s="122">
        <v>59.11</v>
      </c>
      <c r="F4883" s="123">
        <f t="shared" si="1693"/>
        <v>71.260000000000005</v>
      </c>
      <c r="G4883" s="206"/>
      <c r="H4883" s="183"/>
      <c r="I4883" s="182">
        <f t="shared" si="1680"/>
        <v>0</v>
      </c>
      <c r="J4883" s="182">
        <f t="shared" si="1681"/>
        <v>0</v>
      </c>
      <c r="K4883" s="179"/>
      <c r="L4883" s="183">
        <f t="shared" si="1694"/>
        <v>0</v>
      </c>
      <c r="M4883" s="183">
        <f t="shared" si="1694"/>
        <v>0</v>
      </c>
      <c r="N4883" s="184">
        <f t="shared" si="1695"/>
        <v>0</v>
      </c>
      <c r="O4883" s="184">
        <f t="shared" si="1696"/>
        <v>0</v>
      </c>
      <c r="P4883" s="181"/>
      <c r="Q4883" s="199"/>
      <c r="R4883" s="197" t="str">
        <f t="shared" si="1691"/>
        <v/>
      </c>
      <c r="S4883" s="197" t="str">
        <f t="shared" si="1692"/>
        <v/>
      </c>
    </row>
    <row r="4884" spans="1:19" ht="25.5" hidden="1">
      <c r="A4884" s="200">
        <v>96872</v>
      </c>
      <c r="B4884" s="205" t="s">
        <v>230</v>
      </c>
      <c r="C4884" s="127" t="s">
        <v>5265</v>
      </c>
      <c r="D4884" s="121" t="s">
        <v>274</v>
      </c>
      <c r="E4884" s="122">
        <v>57.04</v>
      </c>
      <c r="F4884" s="123">
        <f t="shared" si="1693"/>
        <v>68.77</v>
      </c>
      <c r="G4884" s="206"/>
      <c r="H4884" s="183"/>
      <c r="I4884" s="182">
        <f t="shared" si="1680"/>
        <v>0</v>
      </c>
      <c r="J4884" s="182">
        <f t="shared" si="1681"/>
        <v>0</v>
      </c>
      <c r="K4884" s="179"/>
      <c r="L4884" s="183">
        <f t="shared" si="1694"/>
        <v>0</v>
      </c>
      <c r="M4884" s="183">
        <f t="shared" si="1694"/>
        <v>0</v>
      </c>
      <c r="N4884" s="184">
        <f t="shared" si="1695"/>
        <v>0</v>
      </c>
      <c r="O4884" s="184">
        <f t="shared" si="1696"/>
        <v>0</v>
      </c>
      <c r="P4884" s="181"/>
      <c r="Q4884" s="199"/>
      <c r="R4884" s="197" t="str">
        <f t="shared" si="1691"/>
        <v/>
      </c>
      <c r="S4884" s="197" t="str">
        <f t="shared" si="1692"/>
        <v/>
      </c>
    </row>
    <row r="4885" spans="1:19" ht="25.5" hidden="1">
      <c r="A4885" s="200">
        <v>96873</v>
      </c>
      <c r="B4885" s="205" t="s">
        <v>230</v>
      </c>
      <c r="C4885" s="127" t="s">
        <v>5266</v>
      </c>
      <c r="D4885" s="121" t="s">
        <v>274</v>
      </c>
      <c r="E4885" s="122">
        <v>65.03</v>
      </c>
      <c r="F4885" s="123">
        <f t="shared" si="1693"/>
        <v>78.400000000000006</v>
      </c>
      <c r="G4885" s="206"/>
      <c r="H4885" s="183"/>
      <c r="I4885" s="182">
        <f t="shared" si="1680"/>
        <v>0</v>
      </c>
      <c r="J4885" s="182">
        <f t="shared" si="1681"/>
        <v>0</v>
      </c>
      <c r="K4885" s="179"/>
      <c r="L4885" s="183">
        <f t="shared" si="1694"/>
        <v>0</v>
      </c>
      <c r="M4885" s="183">
        <f t="shared" si="1694"/>
        <v>0</v>
      </c>
      <c r="N4885" s="184">
        <f t="shared" si="1695"/>
        <v>0</v>
      </c>
      <c r="O4885" s="184">
        <f t="shared" si="1696"/>
        <v>0</v>
      </c>
      <c r="P4885" s="181"/>
      <c r="Q4885" s="199"/>
      <c r="R4885" s="197" t="str">
        <f t="shared" si="1691"/>
        <v/>
      </c>
      <c r="S4885" s="197" t="str">
        <f t="shared" si="1692"/>
        <v/>
      </c>
    </row>
    <row r="4886" spans="1:19" ht="25.5" hidden="1">
      <c r="A4886" s="200">
        <v>96874</v>
      </c>
      <c r="B4886" s="205" t="s">
        <v>230</v>
      </c>
      <c r="C4886" s="127" t="s">
        <v>5267</v>
      </c>
      <c r="D4886" s="121" t="s">
        <v>274</v>
      </c>
      <c r="E4886" s="122">
        <v>69.569999999999993</v>
      </c>
      <c r="F4886" s="123">
        <f t="shared" si="1693"/>
        <v>83.87</v>
      </c>
      <c r="G4886" s="206"/>
      <c r="H4886" s="183"/>
      <c r="I4886" s="182">
        <f t="shared" si="1680"/>
        <v>0</v>
      </c>
      <c r="J4886" s="182">
        <f t="shared" si="1681"/>
        <v>0</v>
      </c>
      <c r="K4886" s="179"/>
      <c r="L4886" s="183">
        <f t="shared" si="1694"/>
        <v>0</v>
      </c>
      <c r="M4886" s="183">
        <f t="shared" si="1694"/>
        <v>0</v>
      </c>
      <c r="N4886" s="184">
        <f t="shared" si="1695"/>
        <v>0</v>
      </c>
      <c r="O4886" s="184">
        <f t="shared" si="1696"/>
        <v>0</v>
      </c>
      <c r="P4886" s="181"/>
      <c r="Q4886" s="199"/>
      <c r="R4886" s="197" t="str">
        <f t="shared" ref="R4886:R4949" si="1697">IF(Q4886="X","x",IF(Q4886="xx","x",IF(O4886&gt;0,"x","")))</f>
        <v/>
      </c>
      <c r="S4886" s="197" t="str">
        <f t="shared" si="1692"/>
        <v/>
      </c>
    </row>
    <row r="4887" spans="1:19" ht="25.5" hidden="1">
      <c r="A4887" s="200">
        <v>96875</v>
      </c>
      <c r="B4887" s="205" t="s">
        <v>230</v>
      </c>
      <c r="C4887" s="127" t="s">
        <v>5268</v>
      </c>
      <c r="D4887" s="121" t="s">
        <v>274</v>
      </c>
      <c r="E4887" s="122">
        <v>82.43</v>
      </c>
      <c r="F4887" s="123">
        <f t="shared" si="1693"/>
        <v>99.38</v>
      </c>
      <c r="G4887" s="206"/>
      <c r="H4887" s="183"/>
      <c r="I4887" s="182">
        <f t="shared" si="1680"/>
        <v>0</v>
      </c>
      <c r="J4887" s="182">
        <f t="shared" si="1681"/>
        <v>0</v>
      </c>
      <c r="K4887" s="179"/>
      <c r="L4887" s="183">
        <f t="shared" si="1694"/>
        <v>0</v>
      </c>
      <c r="M4887" s="183">
        <f t="shared" si="1694"/>
        <v>0</v>
      </c>
      <c r="N4887" s="184">
        <f t="shared" si="1695"/>
        <v>0</v>
      </c>
      <c r="O4887" s="184">
        <f t="shared" si="1696"/>
        <v>0</v>
      </c>
      <c r="P4887" s="181"/>
      <c r="Q4887" s="199"/>
      <c r="R4887" s="197" t="str">
        <f t="shared" si="1697"/>
        <v/>
      </c>
      <c r="S4887" s="197" t="str">
        <f t="shared" si="1692"/>
        <v/>
      </c>
    </row>
    <row r="4888" spans="1:19" ht="25.5" hidden="1">
      <c r="A4888" s="200">
        <v>96876</v>
      </c>
      <c r="B4888" s="205" t="s">
        <v>230</v>
      </c>
      <c r="C4888" s="127" t="s">
        <v>5269</v>
      </c>
      <c r="D4888" s="121" t="s">
        <v>274</v>
      </c>
      <c r="E4888" s="122">
        <v>140.12</v>
      </c>
      <c r="F4888" s="123">
        <f t="shared" si="1693"/>
        <v>168.93</v>
      </c>
      <c r="G4888" s="206"/>
      <c r="H4888" s="183"/>
      <c r="I4888" s="182">
        <f t="shared" si="1680"/>
        <v>0</v>
      </c>
      <c r="J4888" s="182">
        <f t="shared" si="1681"/>
        <v>0</v>
      </c>
      <c r="K4888" s="179"/>
      <c r="L4888" s="183">
        <f t="shared" si="1694"/>
        <v>0</v>
      </c>
      <c r="M4888" s="183">
        <f t="shared" si="1694"/>
        <v>0</v>
      </c>
      <c r="N4888" s="184">
        <f t="shared" si="1695"/>
        <v>0</v>
      </c>
      <c r="O4888" s="184">
        <f t="shared" si="1696"/>
        <v>0</v>
      </c>
      <c r="P4888" s="181"/>
      <c r="Q4888" s="199"/>
      <c r="R4888" s="197" t="str">
        <f t="shared" si="1697"/>
        <v/>
      </c>
      <c r="S4888" s="197" t="str">
        <f t="shared" si="1692"/>
        <v/>
      </c>
    </row>
    <row r="4889" spans="1:19" ht="25.5" hidden="1">
      <c r="A4889" s="200">
        <v>96877</v>
      </c>
      <c r="B4889" s="205" t="s">
        <v>230</v>
      </c>
      <c r="C4889" s="127" t="s">
        <v>5270</v>
      </c>
      <c r="D4889" s="121" t="s">
        <v>274</v>
      </c>
      <c r="E4889" s="122">
        <v>149.46</v>
      </c>
      <c r="F4889" s="123">
        <f t="shared" si="1693"/>
        <v>180.19</v>
      </c>
      <c r="G4889" s="206"/>
      <c r="H4889" s="183"/>
      <c r="I4889" s="182">
        <f t="shared" si="1680"/>
        <v>0</v>
      </c>
      <c r="J4889" s="182">
        <f t="shared" si="1681"/>
        <v>0</v>
      </c>
      <c r="K4889" s="179"/>
      <c r="L4889" s="183">
        <f t="shared" si="1694"/>
        <v>0</v>
      </c>
      <c r="M4889" s="183">
        <f t="shared" si="1694"/>
        <v>0</v>
      </c>
      <c r="N4889" s="184">
        <f t="shared" si="1695"/>
        <v>0</v>
      </c>
      <c r="O4889" s="184">
        <f t="shared" si="1696"/>
        <v>0</v>
      </c>
      <c r="P4889" s="181"/>
      <c r="Q4889" s="199"/>
      <c r="R4889" s="197" t="str">
        <f t="shared" si="1697"/>
        <v/>
      </c>
      <c r="S4889" s="197" t="str">
        <f t="shared" si="1692"/>
        <v/>
      </c>
    </row>
    <row r="4890" spans="1:19" ht="25.5" hidden="1">
      <c r="A4890" s="200">
        <v>96878</v>
      </c>
      <c r="B4890" s="205" t="s">
        <v>230</v>
      </c>
      <c r="C4890" s="127" t="s">
        <v>5271</v>
      </c>
      <c r="D4890" s="121" t="s">
        <v>274</v>
      </c>
      <c r="E4890" s="122">
        <v>151.21</v>
      </c>
      <c r="F4890" s="123">
        <f t="shared" si="1693"/>
        <v>182.3</v>
      </c>
      <c r="G4890" s="206"/>
      <c r="H4890" s="183"/>
      <c r="I4890" s="182">
        <f t="shared" si="1680"/>
        <v>0</v>
      </c>
      <c r="J4890" s="182">
        <f t="shared" si="1681"/>
        <v>0</v>
      </c>
      <c r="K4890" s="179"/>
      <c r="L4890" s="183">
        <f t="shared" si="1694"/>
        <v>0</v>
      </c>
      <c r="M4890" s="183">
        <f t="shared" si="1694"/>
        <v>0</v>
      </c>
      <c r="N4890" s="184">
        <f t="shared" si="1695"/>
        <v>0</v>
      </c>
      <c r="O4890" s="184">
        <f t="shared" si="1696"/>
        <v>0</v>
      </c>
      <c r="P4890" s="181"/>
      <c r="Q4890" s="199"/>
      <c r="R4890" s="197" t="str">
        <f t="shared" si="1697"/>
        <v/>
      </c>
      <c r="S4890" s="197" t="str">
        <f t="shared" si="1692"/>
        <v/>
      </c>
    </row>
    <row r="4891" spans="1:19" ht="25.5" hidden="1">
      <c r="A4891" s="200">
        <v>96879</v>
      </c>
      <c r="B4891" s="205" t="s">
        <v>230</v>
      </c>
      <c r="C4891" s="127" t="s">
        <v>5272</v>
      </c>
      <c r="D4891" s="121" t="s">
        <v>274</v>
      </c>
      <c r="E4891" s="122">
        <v>152.71</v>
      </c>
      <c r="F4891" s="123">
        <f t="shared" si="1693"/>
        <v>184.11</v>
      </c>
      <c r="G4891" s="206"/>
      <c r="H4891" s="183"/>
      <c r="I4891" s="182">
        <f t="shared" si="1680"/>
        <v>0</v>
      </c>
      <c r="J4891" s="182">
        <f t="shared" si="1681"/>
        <v>0</v>
      </c>
      <c r="K4891" s="179"/>
      <c r="L4891" s="183">
        <f t="shared" si="1694"/>
        <v>0</v>
      </c>
      <c r="M4891" s="183">
        <f t="shared" si="1694"/>
        <v>0</v>
      </c>
      <c r="N4891" s="184">
        <f t="shared" si="1695"/>
        <v>0</v>
      </c>
      <c r="O4891" s="184">
        <f t="shared" si="1696"/>
        <v>0</v>
      </c>
      <c r="P4891" s="181"/>
      <c r="Q4891" s="199"/>
      <c r="R4891" s="197" t="str">
        <f t="shared" si="1697"/>
        <v/>
      </c>
      <c r="S4891" s="197" t="str">
        <f t="shared" si="1692"/>
        <v/>
      </c>
    </row>
    <row r="4892" spans="1:19" ht="25.5" hidden="1">
      <c r="A4892" s="200">
        <v>96880</v>
      </c>
      <c r="B4892" s="205" t="s">
        <v>230</v>
      </c>
      <c r="C4892" s="127" t="s">
        <v>5273</v>
      </c>
      <c r="D4892" s="121" t="s">
        <v>274</v>
      </c>
      <c r="E4892" s="122">
        <v>173.62</v>
      </c>
      <c r="F4892" s="123">
        <f t="shared" si="1693"/>
        <v>209.32</v>
      </c>
      <c r="G4892" s="206"/>
      <c r="H4892" s="183"/>
      <c r="I4892" s="182">
        <f t="shared" si="1680"/>
        <v>0</v>
      </c>
      <c r="J4892" s="182">
        <f t="shared" si="1681"/>
        <v>0</v>
      </c>
      <c r="K4892" s="179"/>
      <c r="L4892" s="183">
        <f t="shared" si="1694"/>
        <v>0</v>
      </c>
      <c r="M4892" s="183">
        <f t="shared" si="1694"/>
        <v>0</v>
      </c>
      <c r="N4892" s="184">
        <f t="shared" si="1695"/>
        <v>0</v>
      </c>
      <c r="O4892" s="184">
        <f t="shared" si="1696"/>
        <v>0</v>
      </c>
      <c r="P4892" s="181"/>
      <c r="Q4892" s="199"/>
      <c r="R4892" s="197" t="str">
        <f t="shared" si="1697"/>
        <v/>
      </c>
      <c r="S4892" s="197" t="str">
        <f t="shared" si="1692"/>
        <v/>
      </c>
    </row>
    <row r="4893" spans="1:19" ht="25.5" hidden="1">
      <c r="A4893" s="200">
        <v>96881</v>
      </c>
      <c r="B4893" s="205" t="s">
        <v>230</v>
      </c>
      <c r="C4893" s="127" t="s">
        <v>5274</v>
      </c>
      <c r="D4893" s="121" t="s">
        <v>274</v>
      </c>
      <c r="E4893" s="122">
        <v>183.1</v>
      </c>
      <c r="F4893" s="123">
        <f t="shared" si="1693"/>
        <v>220.75</v>
      </c>
      <c r="G4893" s="206"/>
      <c r="H4893" s="183"/>
      <c r="I4893" s="182">
        <f t="shared" si="1680"/>
        <v>0</v>
      </c>
      <c r="J4893" s="182">
        <f t="shared" si="1681"/>
        <v>0</v>
      </c>
      <c r="K4893" s="179"/>
      <c r="L4893" s="183">
        <f t="shared" si="1694"/>
        <v>0</v>
      </c>
      <c r="M4893" s="183">
        <f t="shared" si="1694"/>
        <v>0</v>
      </c>
      <c r="N4893" s="184">
        <f t="shared" si="1695"/>
        <v>0</v>
      </c>
      <c r="O4893" s="184">
        <f t="shared" si="1696"/>
        <v>0</v>
      </c>
      <c r="P4893" s="181"/>
      <c r="Q4893" s="199"/>
      <c r="R4893" s="197" t="str">
        <f t="shared" si="1697"/>
        <v/>
      </c>
      <c r="S4893" s="197" t="str">
        <f t="shared" si="1692"/>
        <v/>
      </c>
    </row>
    <row r="4894" spans="1:19" ht="25.5" hidden="1">
      <c r="A4894" s="200">
        <v>97425</v>
      </c>
      <c r="B4894" s="205" t="s">
        <v>230</v>
      </c>
      <c r="C4894" s="127" t="s">
        <v>5275</v>
      </c>
      <c r="D4894" s="121" t="s">
        <v>274</v>
      </c>
      <c r="E4894" s="122">
        <v>21.68</v>
      </c>
      <c r="F4894" s="123">
        <f t="shared" si="1693"/>
        <v>26.14</v>
      </c>
      <c r="G4894" s="206"/>
      <c r="H4894" s="183"/>
      <c r="I4894" s="182">
        <f t="shared" si="1680"/>
        <v>0</v>
      </c>
      <c r="J4894" s="182">
        <f t="shared" si="1681"/>
        <v>0</v>
      </c>
      <c r="K4894" s="179"/>
      <c r="L4894" s="183">
        <f t="shared" si="1694"/>
        <v>0</v>
      </c>
      <c r="M4894" s="183">
        <f t="shared" si="1694"/>
        <v>0</v>
      </c>
      <c r="N4894" s="184">
        <f t="shared" si="1695"/>
        <v>0</v>
      </c>
      <c r="O4894" s="184">
        <f t="shared" si="1696"/>
        <v>0</v>
      </c>
      <c r="P4894" s="181"/>
      <c r="Q4894" s="199"/>
      <c r="R4894" s="197" t="str">
        <f t="shared" si="1697"/>
        <v/>
      </c>
      <c r="S4894" s="197" t="str">
        <f t="shared" si="1692"/>
        <v/>
      </c>
    </row>
    <row r="4895" spans="1:19" ht="25.5" hidden="1">
      <c r="A4895" s="200">
        <v>97426</v>
      </c>
      <c r="B4895" s="205" t="s">
        <v>230</v>
      </c>
      <c r="C4895" s="127" t="s">
        <v>5276</v>
      </c>
      <c r="D4895" s="121" t="s">
        <v>274</v>
      </c>
      <c r="E4895" s="122">
        <v>25.81</v>
      </c>
      <c r="F4895" s="123">
        <f t="shared" si="1693"/>
        <v>31.12</v>
      </c>
      <c r="G4895" s="206"/>
      <c r="H4895" s="183"/>
      <c r="I4895" s="182">
        <f t="shared" si="1680"/>
        <v>0</v>
      </c>
      <c r="J4895" s="182">
        <f t="shared" si="1681"/>
        <v>0</v>
      </c>
      <c r="K4895" s="179"/>
      <c r="L4895" s="183">
        <f t="shared" si="1694"/>
        <v>0</v>
      </c>
      <c r="M4895" s="183">
        <f t="shared" si="1694"/>
        <v>0</v>
      </c>
      <c r="N4895" s="184">
        <f t="shared" si="1695"/>
        <v>0</v>
      </c>
      <c r="O4895" s="184">
        <f t="shared" si="1696"/>
        <v>0</v>
      </c>
      <c r="P4895" s="181"/>
      <c r="Q4895" s="199"/>
      <c r="R4895" s="197" t="str">
        <f t="shared" si="1697"/>
        <v/>
      </c>
      <c r="S4895" s="197" t="str">
        <f t="shared" si="1692"/>
        <v/>
      </c>
    </row>
    <row r="4896" spans="1:19" ht="25.5" hidden="1">
      <c r="A4896" s="200">
        <v>97427</v>
      </c>
      <c r="B4896" s="205" t="s">
        <v>230</v>
      </c>
      <c r="C4896" s="127" t="s">
        <v>5277</v>
      </c>
      <c r="D4896" s="121" t="s">
        <v>274</v>
      </c>
      <c r="E4896" s="122">
        <v>28.93</v>
      </c>
      <c r="F4896" s="123">
        <f t="shared" si="1693"/>
        <v>34.880000000000003</v>
      </c>
      <c r="G4896" s="206"/>
      <c r="H4896" s="183"/>
      <c r="I4896" s="182">
        <f t="shared" si="1680"/>
        <v>0</v>
      </c>
      <c r="J4896" s="182">
        <f t="shared" si="1681"/>
        <v>0</v>
      </c>
      <c r="K4896" s="179"/>
      <c r="L4896" s="183">
        <f t="shared" si="1694"/>
        <v>0</v>
      </c>
      <c r="M4896" s="183">
        <f t="shared" si="1694"/>
        <v>0</v>
      </c>
      <c r="N4896" s="184">
        <f t="shared" si="1695"/>
        <v>0</v>
      </c>
      <c r="O4896" s="184">
        <f t="shared" si="1696"/>
        <v>0</v>
      </c>
      <c r="P4896" s="181"/>
      <c r="Q4896" s="199"/>
      <c r="R4896" s="197" t="str">
        <f t="shared" si="1697"/>
        <v/>
      </c>
      <c r="S4896" s="197" t="str">
        <f t="shared" si="1692"/>
        <v/>
      </c>
    </row>
    <row r="4897" spans="1:19" ht="25.5" hidden="1">
      <c r="A4897" s="200">
        <v>97428</v>
      </c>
      <c r="B4897" s="205" t="s">
        <v>230</v>
      </c>
      <c r="C4897" s="127" t="s">
        <v>5278</v>
      </c>
      <c r="D4897" s="121" t="s">
        <v>274</v>
      </c>
      <c r="E4897" s="122">
        <v>36.18</v>
      </c>
      <c r="F4897" s="123">
        <f t="shared" si="1693"/>
        <v>43.62</v>
      </c>
      <c r="G4897" s="206"/>
      <c r="H4897" s="183"/>
      <c r="I4897" s="182">
        <f t="shared" si="1680"/>
        <v>0</v>
      </c>
      <c r="J4897" s="182">
        <f t="shared" si="1681"/>
        <v>0</v>
      </c>
      <c r="K4897" s="179"/>
      <c r="L4897" s="183">
        <f t="shared" si="1694"/>
        <v>0</v>
      </c>
      <c r="M4897" s="183">
        <f t="shared" si="1694"/>
        <v>0</v>
      </c>
      <c r="N4897" s="184">
        <f t="shared" si="1695"/>
        <v>0</v>
      </c>
      <c r="O4897" s="184">
        <f t="shared" si="1696"/>
        <v>0</v>
      </c>
      <c r="P4897" s="181"/>
      <c r="Q4897" s="199"/>
      <c r="R4897" s="197" t="str">
        <f t="shared" si="1697"/>
        <v/>
      </c>
      <c r="S4897" s="197" t="str">
        <f t="shared" ref="S4897:S4960" si="1698">IF(Q4897="X","x",IF(Q4897="xx","x",IF(OR(J4897&gt;0,O4897&gt;0),"x","")))</f>
        <v/>
      </c>
    </row>
    <row r="4898" spans="1:19" ht="25.5" hidden="1">
      <c r="A4898" s="200">
        <v>97429</v>
      </c>
      <c r="B4898" s="205" t="s">
        <v>230</v>
      </c>
      <c r="C4898" s="127" t="s">
        <v>5279</v>
      </c>
      <c r="D4898" s="121" t="s">
        <v>274</v>
      </c>
      <c r="E4898" s="122">
        <v>42.84</v>
      </c>
      <c r="F4898" s="123">
        <f t="shared" si="1693"/>
        <v>51.65</v>
      </c>
      <c r="G4898" s="206"/>
      <c r="H4898" s="183"/>
      <c r="I4898" s="182">
        <f t="shared" si="1680"/>
        <v>0</v>
      </c>
      <c r="J4898" s="182">
        <f t="shared" si="1681"/>
        <v>0</v>
      </c>
      <c r="K4898" s="179"/>
      <c r="L4898" s="183">
        <f t="shared" si="1694"/>
        <v>0</v>
      </c>
      <c r="M4898" s="183">
        <f t="shared" si="1694"/>
        <v>0</v>
      </c>
      <c r="N4898" s="184">
        <f t="shared" si="1695"/>
        <v>0</v>
      </c>
      <c r="O4898" s="184">
        <f t="shared" si="1696"/>
        <v>0</v>
      </c>
      <c r="P4898" s="181"/>
      <c r="Q4898" s="199"/>
      <c r="R4898" s="197" t="str">
        <f t="shared" si="1697"/>
        <v/>
      </c>
      <c r="S4898" s="197" t="str">
        <f t="shared" si="1698"/>
        <v/>
      </c>
    </row>
    <row r="4899" spans="1:19" ht="25.5" hidden="1">
      <c r="A4899" s="200">
        <v>97430</v>
      </c>
      <c r="B4899" s="205" t="s">
        <v>230</v>
      </c>
      <c r="C4899" s="127" t="s">
        <v>5280</v>
      </c>
      <c r="D4899" s="121" t="s">
        <v>274</v>
      </c>
      <c r="E4899" s="122">
        <v>27.73</v>
      </c>
      <c r="F4899" s="123">
        <f t="shared" si="1693"/>
        <v>33.43</v>
      </c>
      <c r="G4899" s="206"/>
      <c r="H4899" s="183"/>
      <c r="I4899" s="182">
        <f t="shared" si="1680"/>
        <v>0</v>
      </c>
      <c r="J4899" s="182">
        <f t="shared" si="1681"/>
        <v>0</v>
      </c>
      <c r="K4899" s="179"/>
      <c r="L4899" s="183">
        <f t="shared" si="1694"/>
        <v>0</v>
      </c>
      <c r="M4899" s="183">
        <f t="shared" si="1694"/>
        <v>0</v>
      </c>
      <c r="N4899" s="184">
        <f t="shared" si="1695"/>
        <v>0</v>
      </c>
      <c r="O4899" s="184">
        <f t="shared" si="1696"/>
        <v>0</v>
      </c>
      <c r="P4899" s="181"/>
      <c r="Q4899" s="199"/>
      <c r="R4899" s="197" t="str">
        <f t="shared" si="1697"/>
        <v/>
      </c>
      <c r="S4899" s="197" t="str">
        <f t="shared" si="1698"/>
        <v/>
      </c>
    </row>
    <row r="4900" spans="1:19" ht="25.5" hidden="1">
      <c r="A4900" s="200">
        <v>97431</v>
      </c>
      <c r="B4900" s="205" t="s">
        <v>230</v>
      </c>
      <c r="C4900" s="127" t="s">
        <v>5281</v>
      </c>
      <c r="D4900" s="121" t="s">
        <v>274</v>
      </c>
      <c r="E4900" s="122">
        <v>31.09</v>
      </c>
      <c r="F4900" s="123">
        <f t="shared" si="1693"/>
        <v>37.479999999999997</v>
      </c>
      <c r="G4900" s="206"/>
      <c r="H4900" s="183"/>
      <c r="I4900" s="182">
        <f t="shared" si="1680"/>
        <v>0</v>
      </c>
      <c r="J4900" s="182">
        <f t="shared" si="1681"/>
        <v>0</v>
      </c>
      <c r="K4900" s="179"/>
      <c r="L4900" s="183">
        <f t="shared" si="1694"/>
        <v>0</v>
      </c>
      <c r="M4900" s="183">
        <f t="shared" si="1694"/>
        <v>0</v>
      </c>
      <c r="N4900" s="184">
        <f t="shared" si="1695"/>
        <v>0</v>
      </c>
      <c r="O4900" s="184">
        <f t="shared" si="1696"/>
        <v>0</v>
      </c>
      <c r="P4900" s="181"/>
      <c r="Q4900" s="199"/>
      <c r="R4900" s="197" t="str">
        <f t="shared" si="1697"/>
        <v/>
      </c>
      <c r="S4900" s="197" t="str">
        <f t="shared" si="1698"/>
        <v/>
      </c>
    </row>
    <row r="4901" spans="1:19" ht="25.5" hidden="1">
      <c r="A4901" s="200">
        <v>97432</v>
      </c>
      <c r="B4901" s="205" t="s">
        <v>230</v>
      </c>
      <c r="C4901" s="127" t="s">
        <v>5282</v>
      </c>
      <c r="D4901" s="121" t="s">
        <v>274</v>
      </c>
      <c r="E4901" s="122">
        <v>35.1</v>
      </c>
      <c r="F4901" s="123">
        <f t="shared" si="1693"/>
        <v>42.32</v>
      </c>
      <c r="G4901" s="206"/>
      <c r="H4901" s="183"/>
      <c r="I4901" s="182">
        <f t="shared" si="1680"/>
        <v>0</v>
      </c>
      <c r="J4901" s="182">
        <f t="shared" si="1681"/>
        <v>0</v>
      </c>
      <c r="K4901" s="179"/>
      <c r="L4901" s="183">
        <f t="shared" si="1694"/>
        <v>0</v>
      </c>
      <c r="M4901" s="183">
        <f t="shared" si="1694"/>
        <v>0</v>
      </c>
      <c r="N4901" s="184">
        <f t="shared" si="1695"/>
        <v>0</v>
      </c>
      <c r="O4901" s="184">
        <f t="shared" si="1696"/>
        <v>0</v>
      </c>
      <c r="P4901" s="181"/>
      <c r="Q4901" s="199"/>
      <c r="R4901" s="197" t="str">
        <f t="shared" si="1697"/>
        <v/>
      </c>
      <c r="S4901" s="197" t="str">
        <f t="shared" si="1698"/>
        <v/>
      </c>
    </row>
    <row r="4902" spans="1:19" ht="25.5" hidden="1">
      <c r="A4902" s="200">
        <v>97433</v>
      </c>
      <c r="B4902" s="205" t="s">
        <v>230</v>
      </c>
      <c r="C4902" s="127" t="s">
        <v>5283</v>
      </c>
      <c r="D4902" s="121" t="s">
        <v>274</v>
      </c>
      <c r="E4902" s="122">
        <v>60.46</v>
      </c>
      <c r="F4902" s="123">
        <f t="shared" si="1693"/>
        <v>72.89</v>
      </c>
      <c r="G4902" s="206"/>
      <c r="H4902" s="183"/>
      <c r="I4902" s="182">
        <f t="shared" si="1680"/>
        <v>0</v>
      </c>
      <c r="J4902" s="182">
        <f t="shared" si="1681"/>
        <v>0</v>
      </c>
      <c r="K4902" s="179"/>
      <c r="L4902" s="183">
        <f t="shared" si="1694"/>
        <v>0</v>
      </c>
      <c r="M4902" s="183">
        <f t="shared" si="1694"/>
        <v>0</v>
      </c>
      <c r="N4902" s="184">
        <f t="shared" si="1695"/>
        <v>0</v>
      </c>
      <c r="O4902" s="184">
        <f t="shared" si="1696"/>
        <v>0</v>
      </c>
      <c r="P4902" s="181"/>
      <c r="Q4902" s="199"/>
      <c r="R4902" s="197" t="str">
        <f t="shared" si="1697"/>
        <v/>
      </c>
      <c r="S4902" s="197" t="str">
        <f t="shared" si="1698"/>
        <v/>
      </c>
    </row>
    <row r="4903" spans="1:19" ht="25.5" hidden="1">
      <c r="A4903" s="200">
        <v>97434</v>
      </c>
      <c r="B4903" s="205" t="s">
        <v>230</v>
      </c>
      <c r="C4903" s="127" t="s">
        <v>5284</v>
      </c>
      <c r="D4903" s="121" t="s">
        <v>274</v>
      </c>
      <c r="E4903" s="122">
        <v>61.49</v>
      </c>
      <c r="F4903" s="123">
        <f t="shared" si="1693"/>
        <v>74.13</v>
      </c>
      <c r="G4903" s="206"/>
      <c r="H4903" s="183"/>
      <c r="I4903" s="182">
        <f t="shared" si="1680"/>
        <v>0</v>
      </c>
      <c r="J4903" s="182">
        <f t="shared" si="1681"/>
        <v>0</v>
      </c>
      <c r="K4903" s="179"/>
      <c r="L4903" s="183">
        <f t="shared" si="1694"/>
        <v>0</v>
      </c>
      <c r="M4903" s="183">
        <f t="shared" si="1694"/>
        <v>0</v>
      </c>
      <c r="N4903" s="184">
        <f t="shared" si="1695"/>
        <v>0</v>
      </c>
      <c r="O4903" s="184">
        <f t="shared" si="1696"/>
        <v>0</v>
      </c>
      <c r="P4903" s="181"/>
      <c r="Q4903" s="199"/>
      <c r="R4903" s="197" t="str">
        <f t="shared" si="1697"/>
        <v/>
      </c>
      <c r="S4903" s="197" t="str">
        <f t="shared" si="1698"/>
        <v/>
      </c>
    </row>
    <row r="4904" spans="1:19" ht="25.5" hidden="1">
      <c r="A4904" s="200">
        <v>97435</v>
      </c>
      <c r="B4904" s="205" t="s">
        <v>230</v>
      </c>
      <c r="C4904" s="127" t="s">
        <v>5285</v>
      </c>
      <c r="D4904" s="121" t="s">
        <v>274</v>
      </c>
      <c r="E4904" s="122">
        <v>70.64</v>
      </c>
      <c r="F4904" s="123">
        <f t="shared" si="1693"/>
        <v>85.16</v>
      </c>
      <c r="G4904" s="206"/>
      <c r="H4904" s="183"/>
      <c r="I4904" s="182">
        <f t="shared" si="1680"/>
        <v>0</v>
      </c>
      <c r="J4904" s="182">
        <f t="shared" si="1681"/>
        <v>0</v>
      </c>
      <c r="K4904" s="179"/>
      <c r="L4904" s="183">
        <f t="shared" si="1694"/>
        <v>0</v>
      </c>
      <c r="M4904" s="183">
        <f t="shared" si="1694"/>
        <v>0</v>
      </c>
      <c r="N4904" s="184">
        <f t="shared" si="1695"/>
        <v>0</v>
      </c>
      <c r="O4904" s="184">
        <f t="shared" si="1696"/>
        <v>0</v>
      </c>
      <c r="P4904" s="181"/>
      <c r="Q4904" s="199"/>
      <c r="R4904" s="197" t="str">
        <f t="shared" si="1697"/>
        <v/>
      </c>
      <c r="S4904" s="197" t="str">
        <f t="shared" si="1698"/>
        <v/>
      </c>
    </row>
    <row r="4905" spans="1:19" ht="25.5" hidden="1">
      <c r="A4905" s="200">
        <v>97436</v>
      </c>
      <c r="B4905" s="205" t="s">
        <v>230</v>
      </c>
      <c r="C4905" s="127" t="s">
        <v>5286</v>
      </c>
      <c r="D4905" s="121" t="s">
        <v>274</v>
      </c>
      <c r="E4905" s="122">
        <v>72.62</v>
      </c>
      <c r="F4905" s="123">
        <f t="shared" si="1693"/>
        <v>87.55</v>
      </c>
      <c r="G4905" s="206"/>
      <c r="H4905" s="183"/>
      <c r="I4905" s="182">
        <f t="shared" si="1680"/>
        <v>0</v>
      </c>
      <c r="J4905" s="182">
        <f t="shared" si="1681"/>
        <v>0</v>
      </c>
      <c r="K4905" s="179"/>
      <c r="L4905" s="183">
        <f t="shared" si="1694"/>
        <v>0</v>
      </c>
      <c r="M4905" s="183">
        <f t="shared" si="1694"/>
        <v>0</v>
      </c>
      <c r="N4905" s="184">
        <f t="shared" si="1695"/>
        <v>0</v>
      </c>
      <c r="O4905" s="184">
        <f t="shared" si="1696"/>
        <v>0</v>
      </c>
      <c r="P4905" s="181"/>
      <c r="Q4905" s="199"/>
      <c r="R4905" s="197" t="str">
        <f t="shared" si="1697"/>
        <v/>
      </c>
      <c r="S4905" s="197" t="str">
        <f t="shared" si="1698"/>
        <v/>
      </c>
    </row>
    <row r="4906" spans="1:19" ht="25.5" hidden="1">
      <c r="A4906" s="200">
        <v>97437</v>
      </c>
      <c r="B4906" s="205" t="s">
        <v>230</v>
      </c>
      <c r="C4906" s="127" t="s">
        <v>5287</v>
      </c>
      <c r="D4906" s="121" t="s">
        <v>274</v>
      </c>
      <c r="E4906" s="122">
        <v>80.77</v>
      </c>
      <c r="F4906" s="123">
        <f t="shared" si="1693"/>
        <v>97.38</v>
      </c>
      <c r="G4906" s="206"/>
      <c r="H4906" s="183"/>
      <c r="I4906" s="182">
        <f t="shared" si="1680"/>
        <v>0</v>
      </c>
      <c r="J4906" s="182">
        <f t="shared" si="1681"/>
        <v>0</v>
      </c>
      <c r="K4906" s="179"/>
      <c r="L4906" s="183">
        <f t="shared" si="1694"/>
        <v>0</v>
      </c>
      <c r="M4906" s="183">
        <f t="shared" si="1694"/>
        <v>0</v>
      </c>
      <c r="N4906" s="184">
        <f t="shared" si="1695"/>
        <v>0</v>
      </c>
      <c r="O4906" s="184">
        <f t="shared" si="1696"/>
        <v>0</v>
      </c>
      <c r="P4906" s="181"/>
      <c r="Q4906" s="199"/>
      <c r="R4906" s="197" t="str">
        <f t="shared" si="1697"/>
        <v/>
      </c>
      <c r="S4906" s="197" t="str">
        <f t="shared" si="1698"/>
        <v/>
      </c>
    </row>
    <row r="4907" spans="1:19" ht="25.5" hidden="1">
      <c r="A4907" s="200">
        <v>97438</v>
      </c>
      <c r="B4907" s="205" t="s">
        <v>230</v>
      </c>
      <c r="C4907" s="127" t="s">
        <v>5288</v>
      </c>
      <c r="D4907" s="121" t="s">
        <v>274</v>
      </c>
      <c r="E4907" s="122">
        <v>82.89</v>
      </c>
      <c r="F4907" s="123">
        <f t="shared" si="1693"/>
        <v>99.93</v>
      </c>
      <c r="G4907" s="206"/>
      <c r="H4907" s="183"/>
      <c r="I4907" s="182">
        <f t="shared" si="1680"/>
        <v>0</v>
      </c>
      <c r="J4907" s="182">
        <f t="shared" si="1681"/>
        <v>0</v>
      </c>
      <c r="K4907" s="179"/>
      <c r="L4907" s="183">
        <f t="shared" si="1694"/>
        <v>0</v>
      </c>
      <c r="M4907" s="183">
        <f t="shared" si="1694"/>
        <v>0</v>
      </c>
      <c r="N4907" s="184">
        <f t="shared" si="1695"/>
        <v>0</v>
      </c>
      <c r="O4907" s="184">
        <f t="shared" si="1696"/>
        <v>0</v>
      </c>
      <c r="P4907" s="181"/>
      <c r="Q4907" s="199"/>
      <c r="R4907" s="197" t="str">
        <f t="shared" si="1697"/>
        <v/>
      </c>
      <c r="S4907" s="197" t="str">
        <f t="shared" si="1698"/>
        <v/>
      </c>
    </row>
    <row r="4908" spans="1:19" ht="25.5" hidden="1">
      <c r="A4908" s="200">
        <v>97439</v>
      </c>
      <c r="B4908" s="205" t="s">
        <v>230</v>
      </c>
      <c r="C4908" s="127" t="s">
        <v>5289</v>
      </c>
      <c r="D4908" s="121" t="s">
        <v>274</v>
      </c>
      <c r="E4908" s="122">
        <v>90.48</v>
      </c>
      <c r="F4908" s="123">
        <f t="shared" si="1693"/>
        <v>109.08</v>
      </c>
      <c r="G4908" s="206"/>
      <c r="H4908" s="183"/>
      <c r="I4908" s="182">
        <f t="shared" si="1680"/>
        <v>0</v>
      </c>
      <c r="J4908" s="182">
        <f t="shared" si="1681"/>
        <v>0</v>
      </c>
      <c r="K4908" s="179"/>
      <c r="L4908" s="183">
        <f t="shared" si="1694"/>
        <v>0</v>
      </c>
      <c r="M4908" s="183">
        <f t="shared" si="1694"/>
        <v>0</v>
      </c>
      <c r="N4908" s="184">
        <f t="shared" si="1695"/>
        <v>0</v>
      </c>
      <c r="O4908" s="184">
        <f t="shared" si="1696"/>
        <v>0</v>
      </c>
      <c r="P4908" s="181"/>
      <c r="Q4908" s="199"/>
      <c r="R4908" s="197" t="str">
        <f t="shared" si="1697"/>
        <v/>
      </c>
      <c r="S4908" s="197" t="str">
        <f t="shared" si="1698"/>
        <v/>
      </c>
    </row>
    <row r="4909" spans="1:19" ht="25.5" hidden="1">
      <c r="A4909" s="200">
        <v>97440</v>
      </c>
      <c r="B4909" s="205" t="s">
        <v>230</v>
      </c>
      <c r="C4909" s="127" t="s">
        <v>5290</v>
      </c>
      <c r="D4909" s="121" t="s">
        <v>274</v>
      </c>
      <c r="E4909" s="122">
        <v>108.17</v>
      </c>
      <c r="F4909" s="123">
        <f t="shared" si="1693"/>
        <v>130.41</v>
      </c>
      <c r="G4909" s="206"/>
      <c r="H4909" s="183"/>
      <c r="I4909" s="182">
        <f t="shared" si="1680"/>
        <v>0</v>
      </c>
      <c r="J4909" s="182">
        <f t="shared" si="1681"/>
        <v>0</v>
      </c>
      <c r="K4909" s="179"/>
      <c r="L4909" s="183">
        <f t="shared" si="1694"/>
        <v>0</v>
      </c>
      <c r="M4909" s="183">
        <f t="shared" si="1694"/>
        <v>0</v>
      </c>
      <c r="N4909" s="184">
        <f t="shared" si="1695"/>
        <v>0</v>
      </c>
      <c r="O4909" s="184">
        <f t="shared" si="1696"/>
        <v>0</v>
      </c>
      <c r="P4909" s="181"/>
      <c r="Q4909" s="199"/>
      <c r="R4909" s="197" t="str">
        <f t="shared" si="1697"/>
        <v/>
      </c>
      <c r="S4909" s="197" t="str">
        <f t="shared" si="1698"/>
        <v/>
      </c>
    </row>
    <row r="4910" spans="1:19" ht="25.5" hidden="1">
      <c r="A4910" s="200">
        <v>97442</v>
      </c>
      <c r="B4910" s="205" t="s">
        <v>230</v>
      </c>
      <c r="C4910" s="127" t="s">
        <v>5291</v>
      </c>
      <c r="D4910" s="121" t="s">
        <v>274</v>
      </c>
      <c r="E4910" s="122">
        <v>119.63</v>
      </c>
      <c r="F4910" s="123">
        <f t="shared" si="1693"/>
        <v>144.22999999999999</v>
      </c>
      <c r="G4910" s="206"/>
      <c r="H4910" s="183"/>
      <c r="I4910" s="182">
        <f t="shared" si="1680"/>
        <v>0</v>
      </c>
      <c r="J4910" s="182">
        <f t="shared" si="1681"/>
        <v>0</v>
      </c>
      <c r="K4910" s="179"/>
      <c r="L4910" s="183">
        <f t="shared" si="1694"/>
        <v>0</v>
      </c>
      <c r="M4910" s="183">
        <f t="shared" si="1694"/>
        <v>0</v>
      </c>
      <c r="N4910" s="184">
        <f t="shared" si="1695"/>
        <v>0</v>
      </c>
      <c r="O4910" s="184">
        <f t="shared" si="1696"/>
        <v>0</v>
      </c>
      <c r="P4910" s="181"/>
      <c r="Q4910" s="199"/>
      <c r="R4910" s="197" t="str">
        <f t="shared" si="1697"/>
        <v/>
      </c>
      <c r="S4910" s="197" t="str">
        <f t="shared" si="1698"/>
        <v/>
      </c>
    </row>
    <row r="4911" spans="1:19" ht="25.5" hidden="1">
      <c r="A4911" s="200">
        <v>97443</v>
      </c>
      <c r="B4911" s="205" t="s">
        <v>230</v>
      </c>
      <c r="C4911" s="127" t="s">
        <v>5292</v>
      </c>
      <c r="D4911" s="121" t="s">
        <v>274</v>
      </c>
      <c r="E4911" s="122">
        <v>70.010000000000005</v>
      </c>
      <c r="F4911" s="123">
        <f t="shared" si="1693"/>
        <v>84.4</v>
      </c>
      <c r="G4911" s="206"/>
      <c r="H4911" s="183"/>
      <c r="I4911" s="182">
        <f t="shared" si="1680"/>
        <v>0</v>
      </c>
      <c r="J4911" s="182">
        <f t="shared" si="1681"/>
        <v>0</v>
      </c>
      <c r="K4911" s="179"/>
      <c r="L4911" s="183">
        <f t="shared" si="1694"/>
        <v>0</v>
      </c>
      <c r="M4911" s="183">
        <f t="shared" si="1694"/>
        <v>0</v>
      </c>
      <c r="N4911" s="184">
        <f t="shared" si="1695"/>
        <v>0</v>
      </c>
      <c r="O4911" s="184">
        <f t="shared" si="1696"/>
        <v>0</v>
      </c>
      <c r="P4911" s="181"/>
      <c r="Q4911" s="199"/>
      <c r="R4911" s="197" t="str">
        <f t="shared" si="1697"/>
        <v/>
      </c>
      <c r="S4911" s="197" t="str">
        <f t="shared" si="1698"/>
        <v/>
      </c>
    </row>
    <row r="4912" spans="1:19" ht="25.5" hidden="1">
      <c r="A4912" s="200">
        <v>97444</v>
      </c>
      <c r="B4912" s="205" t="s">
        <v>230</v>
      </c>
      <c r="C4912" s="127" t="s">
        <v>5293</v>
      </c>
      <c r="D4912" s="121" t="s">
        <v>274</v>
      </c>
      <c r="E4912" s="122">
        <v>80.52</v>
      </c>
      <c r="F4912" s="123">
        <f t="shared" si="1693"/>
        <v>97.07</v>
      </c>
      <c r="G4912" s="206"/>
      <c r="H4912" s="183"/>
      <c r="I4912" s="182">
        <f t="shared" si="1680"/>
        <v>0</v>
      </c>
      <c r="J4912" s="182">
        <f t="shared" si="1681"/>
        <v>0</v>
      </c>
      <c r="K4912" s="179"/>
      <c r="L4912" s="183">
        <f t="shared" si="1694"/>
        <v>0</v>
      </c>
      <c r="M4912" s="183">
        <f t="shared" si="1694"/>
        <v>0</v>
      </c>
      <c r="N4912" s="184">
        <f t="shared" si="1695"/>
        <v>0</v>
      </c>
      <c r="O4912" s="184">
        <f t="shared" si="1696"/>
        <v>0</v>
      </c>
      <c r="P4912" s="181"/>
      <c r="Q4912" s="199"/>
      <c r="R4912" s="197" t="str">
        <f t="shared" si="1697"/>
        <v/>
      </c>
      <c r="S4912" s="197" t="str">
        <f t="shared" si="1698"/>
        <v/>
      </c>
    </row>
    <row r="4913" spans="1:19" ht="25.5" hidden="1">
      <c r="A4913" s="200">
        <v>97446</v>
      </c>
      <c r="B4913" s="205" t="s">
        <v>230</v>
      </c>
      <c r="C4913" s="127" t="s">
        <v>5294</v>
      </c>
      <c r="D4913" s="121" t="s">
        <v>274</v>
      </c>
      <c r="E4913" s="122">
        <v>132.81</v>
      </c>
      <c r="F4913" s="123">
        <f t="shared" ref="F4913:F4976" si="1699">IF(E4913=0,0,ROUND(E4913*(1+E$10)*(1-E$11),2))</f>
        <v>160.12</v>
      </c>
      <c r="G4913" s="206"/>
      <c r="H4913" s="183"/>
      <c r="I4913" s="182">
        <f t="shared" si="1680"/>
        <v>0</v>
      </c>
      <c r="J4913" s="182">
        <f t="shared" si="1681"/>
        <v>0</v>
      </c>
      <c r="K4913" s="179"/>
      <c r="L4913" s="183">
        <f t="shared" ref="L4913:M4976" si="1700">G4913</f>
        <v>0</v>
      </c>
      <c r="M4913" s="183">
        <f t="shared" si="1700"/>
        <v>0</v>
      </c>
      <c r="N4913" s="184">
        <f t="shared" ref="N4913:N4976" si="1701">IF(ISBLANK(E4913),0,ROUND(F4913*L4913,2))</f>
        <v>0</v>
      </c>
      <c r="O4913" s="184">
        <f t="shared" ref="O4913:O4976" si="1702">IF(ISBLANK(L4913),0,ROUND(L4913*M4913,2))</f>
        <v>0</v>
      </c>
      <c r="P4913" s="181"/>
      <c r="Q4913" s="199"/>
      <c r="R4913" s="197" t="str">
        <f t="shared" si="1697"/>
        <v/>
      </c>
      <c r="S4913" s="197" t="str">
        <f t="shared" si="1698"/>
        <v/>
      </c>
    </row>
    <row r="4914" spans="1:19" ht="25.5" hidden="1">
      <c r="A4914" s="200">
        <v>97447</v>
      </c>
      <c r="B4914" s="205" t="s">
        <v>230</v>
      </c>
      <c r="C4914" s="127" t="s">
        <v>5295</v>
      </c>
      <c r="D4914" s="121" t="s">
        <v>274</v>
      </c>
      <c r="E4914" s="122">
        <v>132.81</v>
      </c>
      <c r="F4914" s="123">
        <f t="shared" si="1699"/>
        <v>160.12</v>
      </c>
      <c r="G4914" s="206"/>
      <c r="H4914" s="183"/>
      <c r="I4914" s="182">
        <f t="shared" si="1680"/>
        <v>0</v>
      </c>
      <c r="J4914" s="182">
        <f t="shared" si="1681"/>
        <v>0</v>
      </c>
      <c r="K4914" s="179"/>
      <c r="L4914" s="183">
        <f t="shared" si="1700"/>
        <v>0</v>
      </c>
      <c r="M4914" s="183">
        <f t="shared" si="1700"/>
        <v>0</v>
      </c>
      <c r="N4914" s="184">
        <f t="shared" si="1701"/>
        <v>0</v>
      </c>
      <c r="O4914" s="184">
        <f t="shared" si="1702"/>
        <v>0</v>
      </c>
      <c r="P4914" s="181"/>
      <c r="Q4914" s="199"/>
      <c r="R4914" s="197" t="str">
        <f t="shared" si="1697"/>
        <v/>
      </c>
      <c r="S4914" s="197" t="str">
        <f t="shared" si="1698"/>
        <v/>
      </c>
    </row>
    <row r="4915" spans="1:19" ht="25.5" hidden="1">
      <c r="A4915" s="200">
        <v>97449</v>
      </c>
      <c r="B4915" s="205" t="s">
        <v>230</v>
      </c>
      <c r="C4915" s="127" t="s">
        <v>5296</v>
      </c>
      <c r="D4915" s="121" t="s">
        <v>274</v>
      </c>
      <c r="E4915" s="122">
        <v>141.94</v>
      </c>
      <c r="F4915" s="123">
        <f t="shared" si="1699"/>
        <v>171.12</v>
      </c>
      <c r="G4915" s="206"/>
      <c r="H4915" s="183"/>
      <c r="I4915" s="182">
        <f t="shared" si="1680"/>
        <v>0</v>
      </c>
      <c r="J4915" s="182">
        <f t="shared" si="1681"/>
        <v>0</v>
      </c>
      <c r="K4915" s="179"/>
      <c r="L4915" s="183">
        <f t="shared" si="1700"/>
        <v>0</v>
      </c>
      <c r="M4915" s="183">
        <f t="shared" si="1700"/>
        <v>0</v>
      </c>
      <c r="N4915" s="184">
        <f t="shared" si="1701"/>
        <v>0</v>
      </c>
      <c r="O4915" s="184">
        <f t="shared" si="1702"/>
        <v>0</v>
      </c>
      <c r="P4915" s="181"/>
      <c r="Q4915" s="199"/>
      <c r="R4915" s="197" t="str">
        <f t="shared" si="1697"/>
        <v/>
      </c>
      <c r="S4915" s="197" t="str">
        <f t="shared" si="1698"/>
        <v/>
      </c>
    </row>
    <row r="4916" spans="1:19" ht="25.5" hidden="1">
      <c r="A4916" s="200">
        <v>97450</v>
      </c>
      <c r="B4916" s="205" t="s">
        <v>230</v>
      </c>
      <c r="C4916" s="127" t="s">
        <v>5297</v>
      </c>
      <c r="D4916" s="121" t="s">
        <v>274</v>
      </c>
      <c r="E4916" s="122">
        <v>170.57</v>
      </c>
      <c r="F4916" s="123">
        <f t="shared" si="1699"/>
        <v>205.64</v>
      </c>
      <c r="G4916" s="206"/>
      <c r="H4916" s="183"/>
      <c r="I4916" s="182">
        <f t="shared" si="1680"/>
        <v>0</v>
      </c>
      <c r="J4916" s="182">
        <f t="shared" si="1681"/>
        <v>0</v>
      </c>
      <c r="K4916" s="179"/>
      <c r="L4916" s="183">
        <f t="shared" si="1700"/>
        <v>0</v>
      </c>
      <c r="M4916" s="183">
        <f t="shared" si="1700"/>
        <v>0</v>
      </c>
      <c r="N4916" s="184">
        <f t="shared" si="1701"/>
        <v>0</v>
      </c>
      <c r="O4916" s="184">
        <f t="shared" si="1702"/>
        <v>0</v>
      </c>
      <c r="P4916" s="181"/>
      <c r="Q4916" s="199"/>
      <c r="R4916" s="197" t="str">
        <f t="shared" si="1697"/>
        <v/>
      </c>
      <c r="S4916" s="197" t="str">
        <f t="shared" si="1698"/>
        <v/>
      </c>
    </row>
    <row r="4917" spans="1:19" ht="25.5" hidden="1">
      <c r="A4917" s="200">
        <v>97452</v>
      </c>
      <c r="B4917" s="205" t="s">
        <v>230</v>
      </c>
      <c r="C4917" s="127" t="s">
        <v>5298</v>
      </c>
      <c r="D4917" s="121" t="s">
        <v>274</v>
      </c>
      <c r="E4917" s="122">
        <v>113.49</v>
      </c>
      <c r="F4917" s="123">
        <f t="shared" si="1699"/>
        <v>136.82</v>
      </c>
      <c r="G4917" s="206"/>
      <c r="H4917" s="183"/>
      <c r="I4917" s="182">
        <f t="shared" si="1680"/>
        <v>0</v>
      </c>
      <c r="J4917" s="182">
        <f t="shared" si="1681"/>
        <v>0</v>
      </c>
      <c r="K4917" s="179"/>
      <c r="L4917" s="183">
        <f t="shared" si="1700"/>
        <v>0</v>
      </c>
      <c r="M4917" s="183">
        <f t="shared" si="1700"/>
        <v>0</v>
      </c>
      <c r="N4917" s="184">
        <f t="shared" si="1701"/>
        <v>0</v>
      </c>
      <c r="O4917" s="184">
        <f t="shared" si="1702"/>
        <v>0</v>
      </c>
      <c r="P4917" s="181"/>
      <c r="Q4917" s="199"/>
      <c r="R4917" s="197" t="str">
        <f t="shared" si="1697"/>
        <v/>
      </c>
      <c r="S4917" s="197" t="str">
        <f t="shared" si="1698"/>
        <v/>
      </c>
    </row>
    <row r="4918" spans="1:19" ht="25.5" hidden="1">
      <c r="A4918" s="200">
        <v>97453</v>
      </c>
      <c r="B4918" s="205" t="s">
        <v>230</v>
      </c>
      <c r="C4918" s="127" t="s">
        <v>5299</v>
      </c>
      <c r="D4918" s="121" t="s">
        <v>274</v>
      </c>
      <c r="E4918" s="122">
        <v>119.49</v>
      </c>
      <c r="F4918" s="123">
        <f t="shared" si="1699"/>
        <v>144.06</v>
      </c>
      <c r="G4918" s="206"/>
      <c r="H4918" s="183"/>
      <c r="I4918" s="182">
        <f t="shared" si="1680"/>
        <v>0</v>
      </c>
      <c r="J4918" s="182">
        <f t="shared" si="1681"/>
        <v>0</v>
      </c>
      <c r="K4918" s="179"/>
      <c r="L4918" s="183">
        <f t="shared" si="1700"/>
        <v>0</v>
      </c>
      <c r="M4918" s="183">
        <f t="shared" si="1700"/>
        <v>0</v>
      </c>
      <c r="N4918" s="184">
        <f t="shared" si="1701"/>
        <v>0</v>
      </c>
      <c r="O4918" s="184">
        <f t="shared" si="1702"/>
        <v>0</v>
      </c>
      <c r="P4918" s="181"/>
      <c r="Q4918" s="199"/>
      <c r="R4918" s="197" t="str">
        <f t="shared" si="1697"/>
        <v/>
      </c>
      <c r="S4918" s="197" t="str">
        <f t="shared" si="1698"/>
        <v/>
      </c>
    </row>
    <row r="4919" spans="1:19" ht="25.5" hidden="1">
      <c r="A4919" s="200">
        <v>97454</v>
      </c>
      <c r="B4919" s="205" t="s">
        <v>230</v>
      </c>
      <c r="C4919" s="127" t="s">
        <v>5300</v>
      </c>
      <c r="D4919" s="121" t="s">
        <v>274</v>
      </c>
      <c r="E4919" s="122">
        <v>183.87</v>
      </c>
      <c r="F4919" s="123">
        <f t="shared" si="1699"/>
        <v>221.67</v>
      </c>
      <c r="G4919" s="206"/>
      <c r="H4919" s="183"/>
      <c r="I4919" s="182">
        <f t="shared" si="1680"/>
        <v>0</v>
      </c>
      <c r="J4919" s="182">
        <f t="shared" si="1681"/>
        <v>0</v>
      </c>
      <c r="K4919" s="179"/>
      <c r="L4919" s="183">
        <f t="shared" si="1700"/>
        <v>0</v>
      </c>
      <c r="M4919" s="183">
        <f t="shared" si="1700"/>
        <v>0</v>
      </c>
      <c r="N4919" s="184">
        <f t="shared" si="1701"/>
        <v>0</v>
      </c>
      <c r="O4919" s="184">
        <f t="shared" si="1702"/>
        <v>0</v>
      </c>
      <c r="P4919" s="181"/>
      <c r="Q4919" s="199"/>
      <c r="R4919" s="197" t="str">
        <f t="shared" si="1697"/>
        <v/>
      </c>
      <c r="S4919" s="197" t="str">
        <f t="shared" si="1698"/>
        <v/>
      </c>
    </row>
    <row r="4920" spans="1:19" ht="25.5" hidden="1">
      <c r="A4920" s="200">
        <v>97455</v>
      </c>
      <c r="B4920" s="205" t="s">
        <v>230</v>
      </c>
      <c r="C4920" s="127" t="s">
        <v>5301</v>
      </c>
      <c r="D4920" s="121" t="s">
        <v>274</v>
      </c>
      <c r="E4920" s="122">
        <v>193.47</v>
      </c>
      <c r="F4920" s="123">
        <f t="shared" si="1699"/>
        <v>233.25</v>
      </c>
      <c r="G4920" s="206"/>
      <c r="H4920" s="183"/>
      <c r="I4920" s="182">
        <f t="shared" si="1680"/>
        <v>0</v>
      </c>
      <c r="J4920" s="182">
        <f t="shared" si="1681"/>
        <v>0</v>
      </c>
      <c r="K4920" s="179"/>
      <c r="L4920" s="183">
        <f t="shared" si="1700"/>
        <v>0</v>
      </c>
      <c r="M4920" s="183">
        <f t="shared" si="1700"/>
        <v>0</v>
      </c>
      <c r="N4920" s="184">
        <f t="shared" si="1701"/>
        <v>0</v>
      </c>
      <c r="O4920" s="184">
        <f t="shared" si="1702"/>
        <v>0</v>
      </c>
      <c r="P4920" s="181"/>
      <c r="Q4920" s="199"/>
      <c r="R4920" s="197" t="str">
        <f t="shared" si="1697"/>
        <v/>
      </c>
      <c r="S4920" s="197" t="str">
        <f t="shared" si="1698"/>
        <v/>
      </c>
    </row>
    <row r="4921" spans="1:19" ht="25.5" hidden="1">
      <c r="A4921" s="200">
        <v>97456</v>
      </c>
      <c r="B4921" s="205" t="s">
        <v>230</v>
      </c>
      <c r="C4921" s="127" t="s">
        <v>5302</v>
      </c>
      <c r="D4921" s="121" t="s">
        <v>274</v>
      </c>
      <c r="E4921" s="122">
        <v>395.8</v>
      </c>
      <c r="F4921" s="123">
        <f t="shared" si="1699"/>
        <v>477.18</v>
      </c>
      <c r="G4921" s="206"/>
      <c r="H4921" s="183"/>
      <c r="I4921" s="182">
        <f t="shared" si="1680"/>
        <v>0</v>
      </c>
      <c r="J4921" s="182">
        <f t="shared" si="1681"/>
        <v>0</v>
      </c>
      <c r="K4921" s="179"/>
      <c r="L4921" s="183">
        <f t="shared" si="1700"/>
        <v>0</v>
      </c>
      <c r="M4921" s="183">
        <f t="shared" si="1700"/>
        <v>0</v>
      </c>
      <c r="N4921" s="184">
        <f t="shared" si="1701"/>
        <v>0</v>
      </c>
      <c r="O4921" s="184">
        <f t="shared" si="1702"/>
        <v>0</v>
      </c>
      <c r="P4921" s="181"/>
      <c r="Q4921" s="199"/>
      <c r="R4921" s="197" t="str">
        <f t="shared" si="1697"/>
        <v/>
      </c>
      <c r="S4921" s="197" t="str">
        <f t="shared" si="1698"/>
        <v/>
      </c>
    </row>
    <row r="4922" spans="1:19" ht="25.5" hidden="1">
      <c r="A4922" s="200">
        <v>97457</v>
      </c>
      <c r="B4922" s="205" t="s">
        <v>230</v>
      </c>
      <c r="C4922" s="127" t="s">
        <v>5303</v>
      </c>
      <c r="D4922" s="121" t="s">
        <v>274</v>
      </c>
      <c r="E4922" s="122">
        <v>352.74</v>
      </c>
      <c r="F4922" s="123">
        <f t="shared" si="1699"/>
        <v>425.26</v>
      </c>
      <c r="G4922" s="206"/>
      <c r="H4922" s="183"/>
      <c r="I4922" s="182">
        <f t="shared" si="1680"/>
        <v>0</v>
      </c>
      <c r="J4922" s="182">
        <f t="shared" si="1681"/>
        <v>0</v>
      </c>
      <c r="K4922" s="179"/>
      <c r="L4922" s="183">
        <f t="shared" si="1700"/>
        <v>0</v>
      </c>
      <c r="M4922" s="183">
        <f t="shared" si="1700"/>
        <v>0</v>
      </c>
      <c r="N4922" s="184">
        <f t="shared" si="1701"/>
        <v>0</v>
      </c>
      <c r="O4922" s="184">
        <f t="shared" si="1702"/>
        <v>0</v>
      </c>
      <c r="P4922" s="181"/>
      <c r="Q4922" s="199"/>
      <c r="R4922" s="197" t="str">
        <f t="shared" si="1697"/>
        <v/>
      </c>
      <c r="S4922" s="197" t="str">
        <f t="shared" si="1698"/>
        <v/>
      </c>
    </row>
    <row r="4923" spans="1:19" ht="25.5" hidden="1">
      <c r="A4923" s="200">
        <v>97458</v>
      </c>
      <c r="B4923" s="205" t="s">
        <v>230</v>
      </c>
      <c r="C4923" s="127" t="s">
        <v>5304</v>
      </c>
      <c r="D4923" s="121" t="s">
        <v>274</v>
      </c>
      <c r="E4923" s="122">
        <v>175.5</v>
      </c>
      <c r="F4923" s="123">
        <f t="shared" si="1699"/>
        <v>211.58</v>
      </c>
      <c r="G4923" s="206"/>
      <c r="H4923" s="183"/>
      <c r="I4923" s="182">
        <f t="shared" si="1680"/>
        <v>0</v>
      </c>
      <c r="J4923" s="182">
        <f t="shared" si="1681"/>
        <v>0</v>
      </c>
      <c r="K4923" s="179"/>
      <c r="L4923" s="183">
        <f t="shared" si="1700"/>
        <v>0</v>
      </c>
      <c r="M4923" s="183">
        <f t="shared" si="1700"/>
        <v>0</v>
      </c>
      <c r="N4923" s="184">
        <f t="shared" si="1701"/>
        <v>0</v>
      </c>
      <c r="O4923" s="184">
        <f t="shared" si="1702"/>
        <v>0</v>
      </c>
      <c r="P4923" s="181"/>
      <c r="Q4923" s="199"/>
      <c r="R4923" s="197" t="str">
        <f t="shared" si="1697"/>
        <v/>
      </c>
      <c r="S4923" s="197" t="str">
        <f t="shared" si="1698"/>
        <v/>
      </c>
    </row>
    <row r="4924" spans="1:19" ht="25.5" hidden="1">
      <c r="A4924" s="200">
        <v>97459</v>
      </c>
      <c r="B4924" s="205" t="s">
        <v>230</v>
      </c>
      <c r="C4924" s="127" t="s">
        <v>5305</v>
      </c>
      <c r="D4924" s="121" t="s">
        <v>274</v>
      </c>
      <c r="E4924" s="122">
        <v>288.37</v>
      </c>
      <c r="F4924" s="123">
        <f t="shared" si="1699"/>
        <v>347.66</v>
      </c>
      <c r="G4924" s="206"/>
      <c r="H4924" s="183"/>
      <c r="I4924" s="182">
        <f t="shared" si="1680"/>
        <v>0</v>
      </c>
      <c r="J4924" s="182">
        <f t="shared" si="1681"/>
        <v>0</v>
      </c>
      <c r="K4924" s="179"/>
      <c r="L4924" s="183">
        <f t="shared" si="1700"/>
        <v>0</v>
      </c>
      <c r="M4924" s="183">
        <f t="shared" si="1700"/>
        <v>0</v>
      </c>
      <c r="N4924" s="184">
        <f t="shared" si="1701"/>
        <v>0</v>
      </c>
      <c r="O4924" s="184">
        <f t="shared" si="1702"/>
        <v>0</v>
      </c>
      <c r="P4924" s="181"/>
      <c r="Q4924" s="199"/>
      <c r="R4924" s="197" t="str">
        <f t="shared" si="1697"/>
        <v/>
      </c>
      <c r="S4924" s="197" t="str">
        <f t="shared" si="1698"/>
        <v/>
      </c>
    </row>
    <row r="4925" spans="1:19" ht="25.5" hidden="1">
      <c r="A4925" s="200">
        <v>97460</v>
      </c>
      <c r="B4925" s="205" t="s">
        <v>230</v>
      </c>
      <c r="C4925" s="127" t="s">
        <v>5306</v>
      </c>
      <c r="D4925" s="121" t="s">
        <v>274</v>
      </c>
      <c r="E4925" s="122">
        <v>432.85</v>
      </c>
      <c r="F4925" s="123">
        <f t="shared" si="1699"/>
        <v>521.84</v>
      </c>
      <c r="G4925" s="206"/>
      <c r="H4925" s="183"/>
      <c r="I4925" s="182">
        <f t="shared" si="1680"/>
        <v>0</v>
      </c>
      <c r="J4925" s="182">
        <f t="shared" si="1681"/>
        <v>0</v>
      </c>
      <c r="K4925" s="179"/>
      <c r="L4925" s="183">
        <f t="shared" si="1700"/>
        <v>0</v>
      </c>
      <c r="M4925" s="183">
        <f t="shared" si="1700"/>
        <v>0</v>
      </c>
      <c r="N4925" s="184">
        <f t="shared" si="1701"/>
        <v>0</v>
      </c>
      <c r="O4925" s="184">
        <f t="shared" si="1702"/>
        <v>0</v>
      </c>
      <c r="P4925" s="181"/>
      <c r="Q4925" s="199"/>
      <c r="R4925" s="197" t="str">
        <f t="shared" si="1697"/>
        <v/>
      </c>
      <c r="S4925" s="197" t="str">
        <f t="shared" si="1698"/>
        <v/>
      </c>
    </row>
    <row r="4926" spans="1:19" ht="25.5" hidden="1">
      <c r="A4926" s="200">
        <v>97461</v>
      </c>
      <c r="B4926" s="205" t="s">
        <v>230</v>
      </c>
      <c r="C4926" s="127" t="s">
        <v>5307</v>
      </c>
      <c r="D4926" s="121" t="s">
        <v>274</v>
      </c>
      <c r="E4926" s="122">
        <v>21.88</v>
      </c>
      <c r="F4926" s="123">
        <f t="shared" si="1699"/>
        <v>26.38</v>
      </c>
      <c r="G4926" s="206"/>
      <c r="H4926" s="183"/>
      <c r="I4926" s="182">
        <f t="shared" si="1680"/>
        <v>0</v>
      </c>
      <c r="J4926" s="182">
        <f t="shared" si="1681"/>
        <v>0</v>
      </c>
      <c r="K4926" s="179"/>
      <c r="L4926" s="183">
        <f t="shared" si="1700"/>
        <v>0</v>
      </c>
      <c r="M4926" s="183">
        <f t="shared" si="1700"/>
        <v>0</v>
      </c>
      <c r="N4926" s="184">
        <f t="shared" si="1701"/>
        <v>0</v>
      </c>
      <c r="O4926" s="184">
        <f t="shared" si="1702"/>
        <v>0</v>
      </c>
      <c r="P4926" s="181"/>
      <c r="Q4926" s="199"/>
      <c r="R4926" s="197" t="str">
        <f t="shared" si="1697"/>
        <v/>
      </c>
      <c r="S4926" s="197" t="str">
        <f t="shared" si="1698"/>
        <v/>
      </c>
    </row>
    <row r="4927" spans="1:19" ht="25.5" hidden="1">
      <c r="A4927" s="200">
        <v>97462</v>
      </c>
      <c r="B4927" s="205" t="s">
        <v>230</v>
      </c>
      <c r="C4927" s="127" t="s">
        <v>5308</v>
      </c>
      <c r="D4927" s="121" t="s">
        <v>274</v>
      </c>
      <c r="E4927" s="122">
        <v>18.8</v>
      </c>
      <c r="F4927" s="123">
        <f t="shared" si="1699"/>
        <v>22.67</v>
      </c>
      <c r="G4927" s="206"/>
      <c r="H4927" s="183"/>
      <c r="I4927" s="182">
        <f t="shared" si="1680"/>
        <v>0</v>
      </c>
      <c r="J4927" s="182">
        <f t="shared" si="1681"/>
        <v>0</v>
      </c>
      <c r="K4927" s="179"/>
      <c r="L4927" s="183">
        <f t="shared" si="1700"/>
        <v>0</v>
      </c>
      <c r="M4927" s="183">
        <f t="shared" si="1700"/>
        <v>0</v>
      </c>
      <c r="N4927" s="184">
        <f t="shared" si="1701"/>
        <v>0</v>
      </c>
      <c r="O4927" s="184">
        <f t="shared" si="1702"/>
        <v>0</v>
      </c>
      <c r="P4927" s="181"/>
      <c r="Q4927" s="199"/>
      <c r="R4927" s="197" t="str">
        <f t="shared" si="1697"/>
        <v/>
      </c>
      <c r="S4927" s="197" t="str">
        <f t="shared" si="1698"/>
        <v/>
      </c>
    </row>
    <row r="4928" spans="1:19" ht="25.5" hidden="1">
      <c r="A4928" s="200">
        <v>97464</v>
      </c>
      <c r="B4928" s="205" t="s">
        <v>230</v>
      </c>
      <c r="C4928" s="127" t="s">
        <v>5309</v>
      </c>
      <c r="D4928" s="121" t="s">
        <v>274</v>
      </c>
      <c r="E4928" s="122">
        <v>30.99</v>
      </c>
      <c r="F4928" s="123">
        <f t="shared" si="1699"/>
        <v>37.36</v>
      </c>
      <c r="G4928" s="206"/>
      <c r="H4928" s="183"/>
      <c r="I4928" s="182">
        <f t="shared" si="1680"/>
        <v>0</v>
      </c>
      <c r="J4928" s="182">
        <f t="shared" si="1681"/>
        <v>0</v>
      </c>
      <c r="K4928" s="179"/>
      <c r="L4928" s="183">
        <f t="shared" si="1700"/>
        <v>0</v>
      </c>
      <c r="M4928" s="183">
        <f t="shared" si="1700"/>
        <v>0</v>
      </c>
      <c r="N4928" s="184">
        <f t="shared" si="1701"/>
        <v>0</v>
      </c>
      <c r="O4928" s="184">
        <f t="shared" si="1702"/>
        <v>0</v>
      </c>
      <c r="P4928" s="181"/>
      <c r="Q4928" s="199"/>
      <c r="R4928" s="197" t="str">
        <f t="shared" si="1697"/>
        <v/>
      </c>
      <c r="S4928" s="197" t="str">
        <f t="shared" si="1698"/>
        <v/>
      </c>
    </row>
    <row r="4929" spans="1:19" ht="25.5" hidden="1">
      <c r="A4929" s="200">
        <v>97465</v>
      </c>
      <c r="B4929" s="205" t="s">
        <v>230</v>
      </c>
      <c r="C4929" s="127" t="s">
        <v>5310</v>
      </c>
      <c r="D4929" s="121" t="s">
        <v>274</v>
      </c>
      <c r="E4929" s="122">
        <v>36.19</v>
      </c>
      <c r="F4929" s="123">
        <f t="shared" si="1699"/>
        <v>43.63</v>
      </c>
      <c r="G4929" s="206"/>
      <c r="H4929" s="183"/>
      <c r="I4929" s="182">
        <f t="shared" si="1680"/>
        <v>0</v>
      </c>
      <c r="J4929" s="182">
        <f t="shared" si="1681"/>
        <v>0</v>
      </c>
      <c r="K4929" s="179"/>
      <c r="L4929" s="183">
        <f t="shared" si="1700"/>
        <v>0</v>
      </c>
      <c r="M4929" s="183">
        <f t="shared" si="1700"/>
        <v>0</v>
      </c>
      <c r="N4929" s="184">
        <f t="shared" si="1701"/>
        <v>0</v>
      </c>
      <c r="O4929" s="184">
        <f t="shared" si="1702"/>
        <v>0</v>
      </c>
      <c r="P4929" s="181"/>
      <c r="Q4929" s="199"/>
      <c r="R4929" s="197" t="str">
        <f t="shared" si="1697"/>
        <v/>
      </c>
      <c r="S4929" s="197" t="str">
        <f t="shared" si="1698"/>
        <v/>
      </c>
    </row>
    <row r="4930" spans="1:19" ht="25.5" hidden="1">
      <c r="A4930" s="200">
        <v>97467</v>
      </c>
      <c r="B4930" s="205" t="s">
        <v>230</v>
      </c>
      <c r="C4930" s="127" t="s">
        <v>5311</v>
      </c>
      <c r="D4930" s="121" t="s">
        <v>274</v>
      </c>
      <c r="E4930" s="122">
        <v>39.25</v>
      </c>
      <c r="F4930" s="123">
        <f t="shared" si="1699"/>
        <v>47.32</v>
      </c>
      <c r="G4930" s="206"/>
      <c r="H4930" s="183"/>
      <c r="I4930" s="182">
        <f t="shared" si="1680"/>
        <v>0</v>
      </c>
      <c r="J4930" s="182">
        <f t="shared" si="1681"/>
        <v>0</v>
      </c>
      <c r="K4930" s="179"/>
      <c r="L4930" s="183">
        <f t="shared" si="1700"/>
        <v>0</v>
      </c>
      <c r="M4930" s="183">
        <f t="shared" si="1700"/>
        <v>0</v>
      </c>
      <c r="N4930" s="184">
        <f t="shared" si="1701"/>
        <v>0</v>
      </c>
      <c r="O4930" s="184">
        <f t="shared" si="1702"/>
        <v>0</v>
      </c>
      <c r="P4930" s="181"/>
      <c r="Q4930" s="199"/>
      <c r="R4930" s="197" t="str">
        <f t="shared" si="1697"/>
        <v/>
      </c>
      <c r="S4930" s="197" t="str">
        <f t="shared" si="1698"/>
        <v/>
      </c>
    </row>
    <row r="4931" spans="1:19" ht="25.5" hidden="1">
      <c r="A4931" s="200">
        <v>97468</v>
      </c>
      <c r="B4931" s="205" t="s">
        <v>230</v>
      </c>
      <c r="C4931" s="127" t="s">
        <v>5312</v>
      </c>
      <c r="D4931" s="121" t="s">
        <v>274</v>
      </c>
      <c r="E4931" s="122">
        <v>45.9</v>
      </c>
      <c r="F4931" s="123">
        <f t="shared" si="1699"/>
        <v>55.34</v>
      </c>
      <c r="G4931" s="206"/>
      <c r="H4931" s="183"/>
      <c r="I4931" s="182">
        <f t="shared" si="1680"/>
        <v>0</v>
      </c>
      <c r="J4931" s="182">
        <f t="shared" si="1681"/>
        <v>0</v>
      </c>
      <c r="K4931" s="179"/>
      <c r="L4931" s="183">
        <f t="shared" si="1700"/>
        <v>0</v>
      </c>
      <c r="M4931" s="183">
        <f t="shared" si="1700"/>
        <v>0</v>
      </c>
      <c r="N4931" s="184">
        <f t="shared" si="1701"/>
        <v>0</v>
      </c>
      <c r="O4931" s="184">
        <f t="shared" si="1702"/>
        <v>0</v>
      </c>
      <c r="P4931" s="181"/>
      <c r="Q4931" s="199"/>
      <c r="R4931" s="197" t="str">
        <f t="shared" si="1697"/>
        <v/>
      </c>
      <c r="S4931" s="197" t="str">
        <f t="shared" si="1698"/>
        <v/>
      </c>
    </row>
    <row r="4932" spans="1:19" ht="25.5" hidden="1">
      <c r="A4932" s="200">
        <v>97470</v>
      </c>
      <c r="B4932" s="205" t="s">
        <v>230</v>
      </c>
      <c r="C4932" s="127" t="s">
        <v>5313</v>
      </c>
      <c r="D4932" s="121" t="s">
        <v>274</v>
      </c>
      <c r="E4932" s="122">
        <v>56.82</v>
      </c>
      <c r="F4932" s="123">
        <f t="shared" si="1699"/>
        <v>68.5</v>
      </c>
      <c r="G4932" s="206"/>
      <c r="H4932" s="183"/>
      <c r="I4932" s="182">
        <f t="shared" si="1680"/>
        <v>0</v>
      </c>
      <c r="J4932" s="182">
        <f t="shared" si="1681"/>
        <v>0</v>
      </c>
      <c r="K4932" s="179"/>
      <c r="L4932" s="183">
        <f t="shared" si="1700"/>
        <v>0</v>
      </c>
      <c r="M4932" s="183">
        <f t="shared" si="1700"/>
        <v>0</v>
      </c>
      <c r="N4932" s="184">
        <f t="shared" si="1701"/>
        <v>0</v>
      </c>
      <c r="O4932" s="184">
        <f t="shared" si="1702"/>
        <v>0</v>
      </c>
      <c r="P4932" s="181"/>
      <c r="Q4932" s="199"/>
      <c r="R4932" s="197" t="str">
        <f t="shared" si="1697"/>
        <v/>
      </c>
      <c r="S4932" s="197" t="str">
        <f t="shared" si="1698"/>
        <v/>
      </c>
    </row>
    <row r="4933" spans="1:19" ht="25.5" hidden="1">
      <c r="A4933" s="200">
        <v>97471</v>
      </c>
      <c r="B4933" s="205" t="s">
        <v>230</v>
      </c>
      <c r="C4933" s="127" t="s">
        <v>5314</v>
      </c>
      <c r="D4933" s="121" t="s">
        <v>274</v>
      </c>
      <c r="E4933" s="122">
        <v>67.33</v>
      </c>
      <c r="F4933" s="123">
        <f t="shared" si="1699"/>
        <v>81.17</v>
      </c>
      <c r="G4933" s="206"/>
      <c r="H4933" s="183"/>
      <c r="I4933" s="182">
        <f t="shared" si="1680"/>
        <v>0</v>
      </c>
      <c r="J4933" s="182">
        <f t="shared" si="1681"/>
        <v>0</v>
      </c>
      <c r="K4933" s="179"/>
      <c r="L4933" s="183">
        <f t="shared" si="1700"/>
        <v>0</v>
      </c>
      <c r="M4933" s="183">
        <f t="shared" si="1700"/>
        <v>0</v>
      </c>
      <c r="N4933" s="184">
        <f t="shared" si="1701"/>
        <v>0</v>
      </c>
      <c r="O4933" s="184">
        <f t="shared" si="1702"/>
        <v>0</v>
      </c>
      <c r="P4933" s="181"/>
      <c r="Q4933" s="199"/>
      <c r="R4933" s="197" t="str">
        <f t="shared" si="1697"/>
        <v/>
      </c>
      <c r="S4933" s="197" t="str">
        <f t="shared" si="1698"/>
        <v/>
      </c>
    </row>
    <row r="4934" spans="1:19" ht="25.5" hidden="1">
      <c r="A4934" s="200">
        <v>97474</v>
      </c>
      <c r="B4934" s="205" t="s">
        <v>230</v>
      </c>
      <c r="C4934" s="127" t="s">
        <v>5315</v>
      </c>
      <c r="D4934" s="121" t="s">
        <v>274</v>
      </c>
      <c r="E4934" s="122">
        <v>100.63</v>
      </c>
      <c r="F4934" s="123">
        <f t="shared" si="1699"/>
        <v>121.32</v>
      </c>
      <c r="G4934" s="206"/>
      <c r="H4934" s="183"/>
      <c r="I4934" s="182">
        <f t="shared" si="1680"/>
        <v>0</v>
      </c>
      <c r="J4934" s="182">
        <f t="shared" si="1681"/>
        <v>0</v>
      </c>
      <c r="K4934" s="179"/>
      <c r="L4934" s="183">
        <f t="shared" si="1700"/>
        <v>0</v>
      </c>
      <c r="M4934" s="183">
        <f t="shared" si="1700"/>
        <v>0</v>
      </c>
      <c r="N4934" s="184">
        <f t="shared" si="1701"/>
        <v>0</v>
      </c>
      <c r="O4934" s="184">
        <f t="shared" si="1702"/>
        <v>0</v>
      </c>
      <c r="P4934" s="181"/>
      <c r="Q4934" s="199"/>
      <c r="R4934" s="197" t="str">
        <f t="shared" si="1697"/>
        <v/>
      </c>
      <c r="S4934" s="197" t="str">
        <f t="shared" si="1698"/>
        <v/>
      </c>
    </row>
    <row r="4935" spans="1:19" ht="25.5" hidden="1">
      <c r="A4935" s="200">
        <v>97475</v>
      </c>
      <c r="B4935" s="205" t="s">
        <v>230</v>
      </c>
      <c r="C4935" s="127" t="s">
        <v>5316</v>
      </c>
      <c r="D4935" s="121" t="s">
        <v>274</v>
      </c>
      <c r="E4935" s="122">
        <v>121.88</v>
      </c>
      <c r="F4935" s="123">
        <f t="shared" si="1699"/>
        <v>146.94</v>
      </c>
      <c r="G4935" s="206"/>
      <c r="H4935" s="183"/>
      <c r="I4935" s="182">
        <f t="shared" si="1680"/>
        <v>0</v>
      </c>
      <c r="J4935" s="182">
        <f t="shared" si="1681"/>
        <v>0</v>
      </c>
      <c r="K4935" s="179"/>
      <c r="L4935" s="183">
        <f t="shared" si="1700"/>
        <v>0</v>
      </c>
      <c r="M4935" s="183">
        <f t="shared" si="1700"/>
        <v>0</v>
      </c>
      <c r="N4935" s="184">
        <f t="shared" si="1701"/>
        <v>0</v>
      </c>
      <c r="O4935" s="184">
        <f t="shared" si="1702"/>
        <v>0</v>
      </c>
      <c r="P4935" s="181"/>
      <c r="Q4935" s="199"/>
      <c r="R4935" s="197" t="str">
        <f t="shared" si="1697"/>
        <v/>
      </c>
      <c r="S4935" s="197" t="str">
        <f t="shared" si="1698"/>
        <v/>
      </c>
    </row>
    <row r="4936" spans="1:19" ht="25.5" hidden="1">
      <c r="A4936" s="200">
        <v>97477</v>
      </c>
      <c r="B4936" s="205" t="s">
        <v>230</v>
      </c>
      <c r="C4936" s="127" t="s">
        <v>5317</v>
      </c>
      <c r="D4936" s="121" t="s">
        <v>274</v>
      </c>
      <c r="E4936" s="122">
        <v>133.26</v>
      </c>
      <c r="F4936" s="123">
        <f t="shared" si="1699"/>
        <v>160.66</v>
      </c>
      <c r="G4936" s="206"/>
      <c r="H4936" s="183"/>
      <c r="I4936" s="182">
        <f t="shared" si="1680"/>
        <v>0</v>
      </c>
      <c r="J4936" s="182">
        <f t="shared" si="1681"/>
        <v>0</v>
      </c>
      <c r="K4936" s="179"/>
      <c r="L4936" s="183">
        <f t="shared" si="1700"/>
        <v>0</v>
      </c>
      <c r="M4936" s="183">
        <f t="shared" si="1700"/>
        <v>0</v>
      </c>
      <c r="N4936" s="184">
        <f t="shared" si="1701"/>
        <v>0</v>
      </c>
      <c r="O4936" s="184">
        <f t="shared" si="1702"/>
        <v>0</v>
      </c>
      <c r="P4936" s="181"/>
      <c r="Q4936" s="199"/>
      <c r="R4936" s="197" t="str">
        <f t="shared" si="1697"/>
        <v/>
      </c>
      <c r="S4936" s="197" t="str">
        <f t="shared" si="1698"/>
        <v/>
      </c>
    </row>
    <row r="4937" spans="1:19" ht="25.5" hidden="1">
      <c r="A4937" s="200">
        <v>97478</v>
      </c>
      <c r="B4937" s="205" t="s">
        <v>230</v>
      </c>
      <c r="C4937" s="127" t="s">
        <v>5318</v>
      </c>
      <c r="D4937" s="121" t="s">
        <v>274</v>
      </c>
      <c r="E4937" s="122">
        <v>161.88999999999999</v>
      </c>
      <c r="F4937" s="123">
        <f t="shared" si="1699"/>
        <v>195.17</v>
      </c>
      <c r="G4937" s="206"/>
      <c r="H4937" s="183"/>
      <c r="I4937" s="182">
        <f t="shared" si="1680"/>
        <v>0</v>
      </c>
      <c r="J4937" s="182">
        <f t="shared" si="1681"/>
        <v>0</v>
      </c>
      <c r="K4937" s="179"/>
      <c r="L4937" s="183">
        <f t="shared" si="1700"/>
        <v>0</v>
      </c>
      <c r="M4937" s="183">
        <f t="shared" si="1700"/>
        <v>0</v>
      </c>
      <c r="N4937" s="184">
        <f t="shared" si="1701"/>
        <v>0</v>
      </c>
      <c r="O4937" s="184">
        <f t="shared" si="1702"/>
        <v>0</v>
      </c>
      <c r="P4937" s="181"/>
      <c r="Q4937" s="199"/>
      <c r="R4937" s="197" t="str">
        <f t="shared" si="1697"/>
        <v/>
      </c>
      <c r="S4937" s="197" t="str">
        <f t="shared" si="1698"/>
        <v/>
      </c>
    </row>
    <row r="4938" spans="1:19" ht="25.5" hidden="1">
      <c r="A4938" s="200">
        <v>97479</v>
      </c>
      <c r="B4938" s="205" t="s">
        <v>230</v>
      </c>
      <c r="C4938" s="127" t="s">
        <v>5319</v>
      </c>
      <c r="D4938" s="121" t="s">
        <v>274</v>
      </c>
      <c r="E4938" s="122">
        <v>34.869999999999997</v>
      </c>
      <c r="F4938" s="123">
        <f t="shared" si="1699"/>
        <v>42.04</v>
      </c>
      <c r="G4938" s="206"/>
      <c r="H4938" s="183"/>
      <c r="I4938" s="182">
        <f t="shared" si="1680"/>
        <v>0</v>
      </c>
      <c r="J4938" s="182">
        <f t="shared" si="1681"/>
        <v>0</v>
      </c>
      <c r="K4938" s="179"/>
      <c r="L4938" s="183">
        <f t="shared" si="1700"/>
        <v>0</v>
      </c>
      <c r="M4938" s="183">
        <f t="shared" si="1700"/>
        <v>0</v>
      </c>
      <c r="N4938" s="184">
        <f t="shared" si="1701"/>
        <v>0</v>
      </c>
      <c r="O4938" s="184">
        <f t="shared" si="1702"/>
        <v>0</v>
      </c>
      <c r="P4938" s="181"/>
      <c r="Q4938" s="199"/>
      <c r="R4938" s="197" t="str">
        <f t="shared" si="1697"/>
        <v/>
      </c>
      <c r="S4938" s="197" t="str">
        <f t="shared" si="1698"/>
        <v/>
      </c>
    </row>
    <row r="4939" spans="1:19" ht="25.5" hidden="1">
      <c r="A4939" s="200">
        <v>97480</v>
      </c>
      <c r="B4939" s="205" t="s">
        <v>230</v>
      </c>
      <c r="C4939" s="127" t="s">
        <v>5320</v>
      </c>
      <c r="D4939" s="121" t="s">
        <v>274</v>
      </c>
      <c r="E4939" s="122">
        <v>34.869999999999997</v>
      </c>
      <c r="F4939" s="123">
        <f t="shared" si="1699"/>
        <v>42.04</v>
      </c>
      <c r="G4939" s="206"/>
      <c r="H4939" s="183"/>
      <c r="I4939" s="182">
        <f t="shared" si="1680"/>
        <v>0</v>
      </c>
      <c r="J4939" s="182">
        <f t="shared" si="1681"/>
        <v>0</v>
      </c>
      <c r="K4939" s="179"/>
      <c r="L4939" s="183">
        <f t="shared" si="1700"/>
        <v>0</v>
      </c>
      <c r="M4939" s="183">
        <f t="shared" si="1700"/>
        <v>0</v>
      </c>
      <c r="N4939" s="184">
        <f t="shared" si="1701"/>
        <v>0</v>
      </c>
      <c r="O4939" s="184">
        <f t="shared" si="1702"/>
        <v>0</v>
      </c>
      <c r="P4939" s="181"/>
      <c r="Q4939" s="199"/>
      <c r="R4939" s="197" t="str">
        <f t="shared" si="1697"/>
        <v/>
      </c>
      <c r="S4939" s="197" t="str">
        <f t="shared" si="1698"/>
        <v/>
      </c>
    </row>
    <row r="4940" spans="1:19" ht="25.5" hidden="1">
      <c r="A4940" s="200">
        <v>97481</v>
      </c>
      <c r="B4940" s="205" t="s">
        <v>230</v>
      </c>
      <c r="C4940" s="127" t="s">
        <v>5321</v>
      </c>
      <c r="D4940" s="121" t="s">
        <v>274</v>
      </c>
      <c r="E4940" s="122">
        <v>49.71</v>
      </c>
      <c r="F4940" s="123">
        <f t="shared" si="1699"/>
        <v>59.93</v>
      </c>
      <c r="G4940" s="206"/>
      <c r="H4940" s="183"/>
      <c r="I4940" s="182">
        <f t="shared" si="1680"/>
        <v>0</v>
      </c>
      <c r="J4940" s="182">
        <f t="shared" si="1681"/>
        <v>0</v>
      </c>
      <c r="K4940" s="179"/>
      <c r="L4940" s="183">
        <f t="shared" si="1700"/>
        <v>0</v>
      </c>
      <c r="M4940" s="183">
        <f t="shared" si="1700"/>
        <v>0</v>
      </c>
      <c r="N4940" s="184">
        <f t="shared" si="1701"/>
        <v>0</v>
      </c>
      <c r="O4940" s="184">
        <f t="shared" si="1702"/>
        <v>0</v>
      </c>
      <c r="P4940" s="181"/>
      <c r="Q4940" s="199"/>
      <c r="R4940" s="197" t="str">
        <f t="shared" si="1697"/>
        <v/>
      </c>
      <c r="S4940" s="197" t="str">
        <f t="shared" si="1698"/>
        <v/>
      </c>
    </row>
    <row r="4941" spans="1:19" ht="25.5" hidden="1">
      <c r="A4941" s="200">
        <v>97482</v>
      </c>
      <c r="B4941" s="205" t="s">
        <v>230</v>
      </c>
      <c r="C4941" s="127" t="s">
        <v>5322</v>
      </c>
      <c r="D4941" s="121" t="s">
        <v>274</v>
      </c>
      <c r="E4941" s="122">
        <v>49.71</v>
      </c>
      <c r="F4941" s="123">
        <f t="shared" si="1699"/>
        <v>59.93</v>
      </c>
      <c r="G4941" s="206"/>
      <c r="H4941" s="183"/>
      <c r="I4941" s="182">
        <f t="shared" si="1680"/>
        <v>0</v>
      </c>
      <c r="J4941" s="182">
        <f t="shared" si="1681"/>
        <v>0</v>
      </c>
      <c r="K4941" s="179"/>
      <c r="L4941" s="183">
        <f t="shared" si="1700"/>
        <v>0</v>
      </c>
      <c r="M4941" s="183">
        <f t="shared" si="1700"/>
        <v>0</v>
      </c>
      <c r="N4941" s="184">
        <f t="shared" si="1701"/>
        <v>0</v>
      </c>
      <c r="O4941" s="184">
        <f t="shared" si="1702"/>
        <v>0</v>
      </c>
      <c r="P4941" s="181"/>
      <c r="Q4941" s="199"/>
      <c r="R4941" s="197" t="str">
        <f t="shared" si="1697"/>
        <v/>
      </c>
      <c r="S4941" s="197" t="str">
        <f t="shared" si="1698"/>
        <v/>
      </c>
    </row>
    <row r="4942" spans="1:19" ht="25.5" hidden="1">
      <c r="A4942" s="200">
        <v>97483</v>
      </c>
      <c r="B4942" s="205" t="s">
        <v>230</v>
      </c>
      <c r="C4942" s="127" t="s">
        <v>5323</v>
      </c>
      <c r="D4942" s="121" t="s">
        <v>274</v>
      </c>
      <c r="E4942" s="122">
        <v>68.69</v>
      </c>
      <c r="F4942" s="123">
        <f t="shared" si="1699"/>
        <v>82.81</v>
      </c>
      <c r="G4942" s="206"/>
      <c r="H4942" s="183"/>
      <c r="I4942" s="182">
        <f t="shared" si="1680"/>
        <v>0</v>
      </c>
      <c r="J4942" s="182">
        <f t="shared" si="1681"/>
        <v>0</v>
      </c>
      <c r="K4942" s="179"/>
      <c r="L4942" s="183">
        <f t="shared" si="1700"/>
        <v>0</v>
      </c>
      <c r="M4942" s="183">
        <f t="shared" si="1700"/>
        <v>0</v>
      </c>
      <c r="N4942" s="184">
        <f t="shared" si="1701"/>
        <v>0</v>
      </c>
      <c r="O4942" s="184">
        <f t="shared" si="1702"/>
        <v>0</v>
      </c>
      <c r="P4942" s="181"/>
      <c r="Q4942" s="199"/>
      <c r="R4942" s="197" t="str">
        <f t="shared" si="1697"/>
        <v/>
      </c>
      <c r="S4942" s="197" t="str">
        <f t="shared" si="1698"/>
        <v/>
      </c>
    </row>
    <row r="4943" spans="1:19" ht="25.5" hidden="1">
      <c r="A4943" s="200">
        <v>97484</v>
      </c>
      <c r="B4943" s="205" t="s">
        <v>230</v>
      </c>
      <c r="C4943" s="127" t="s">
        <v>5324</v>
      </c>
      <c r="D4943" s="121" t="s">
        <v>274</v>
      </c>
      <c r="E4943" s="122">
        <v>68.69</v>
      </c>
      <c r="F4943" s="123">
        <f t="shared" si="1699"/>
        <v>82.81</v>
      </c>
      <c r="G4943" s="206"/>
      <c r="H4943" s="183"/>
      <c r="I4943" s="182">
        <f t="shared" si="1680"/>
        <v>0</v>
      </c>
      <c r="J4943" s="182">
        <f t="shared" si="1681"/>
        <v>0</v>
      </c>
      <c r="K4943" s="179"/>
      <c r="L4943" s="183">
        <f t="shared" si="1700"/>
        <v>0</v>
      </c>
      <c r="M4943" s="183">
        <f t="shared" si="1700"/>
        <v>0</v>
      </c>
      <c r="N4943" s="184">
        <f t="shared" si="1701"/>
        <v>0</v>
      </c>
      <c r="O4943" s="184">
        <f t="shared" si="1702"/>
        <v>0</v>
      </c>
      <c r="P4943" s="181"/>
      <c r="Q4943" s="199"/>
      <c r="R4943" s="197" t="str">
        <f t="shared" si="1697"/>
        <v/>
      </c>
      <c r="S4943" s="197" t="str">
        <f t="shared" si="1698"/>
        <v/>
      </c>
    </row>
    <row r="4944" spans="1:19" ht="25.5" hidden="1">
      <c r="A4944" s="200">
        <v>97485</v>
      </c>
      <c r="B4944" s="205" t="s">
        <v>230</v>
      </c>
      <c r="C4944" s="127" t="s">
        <v>5325</v>
      </c>
      <c r="D4944" s="121" t="s">
        <v>274</v>
      </c>
      <c r="E4944" s="122">
        <v>93.75</v>
      </c>
      <c r="F4944" s="123">
        <f t="shared" si="1699"/>
        <v>113.03</v>
      </c>
      <c r="G4944" s="206"/>
      <c r="H4944" s="183"/>
      <c r="I4944" s="182">
        <f t="shared" si="1680"/>
        <v>0</v>
      </c>
      <c r="J4944" s="182">
        <f t="shared" si="1681"/>
        <v>0</v>
      </c>
      <c r="K4944" s="179"/>
      <c r="L4944" s="183">
        <f t="shared" si="1700"/>
        <v>0</v>
      </c>
      <c r="M4944" s="183">
        <f t="shared" si="1700"/>
        <v>0</v>
      </c>
      <c r="N4944" s="184">
        <f t="shared" si="1701"/>
        <v>0</v>
      </c>
      <c r="O4944" s="184">
        <f t="shared" si="1702"/>
        <v>0</v>
      </c>
      <c r="P4944" s="181"/>
      <c r="Q4944" s="199"/>
      <c r="R4944" s="197" t="str">
        <f t="shared" si="1697"/>
        <v/>
      </c>
      <c r="S4944" s="197" t="str">
        <f t="shared" si="1698"/>
        <v/>
      </c>
    </row>
    <row r="4945" spans="1:19" ht="25.5" hidden="1">
      <c r="A4945" s="200">
        <v>97486</v>
      </c>
      <c r="B4945" s="205" t="s">
        <v>230</v>
      </c>
      <c r="C4945" s="127" t="s">
        <v>5326</v>
      </c>
      <c r="D4945" s="121" t="s">
        <v>274</v>
      </c>
      <c r="E4945" s="122">
        <v>99.75</v>
      </c>
      <c r="F4945" s="123">
        <f t="shared" si="1699"/>
        <v>120.26</v>
      </c>
      <c r="G4945" s="206"/>
      <c r="H4945" s="183"/>
      <c r="I4945" s="182">
        <f t="shared" si="1680"/>
        <v>0</v>
      </c>
      <c r="J4945" s="182">
        <f t="shared" si="1681"/>
        <v>0</v>
      </c>
      <c r="K4945" s="179"/>
      <c r="L4945" s="183">
        <f t="shared" si="1700"/>
        <v>0</v>
      </c>
      <c r="M4945" s="183">
        <f t="shared" si="1700"/>
        <v>0</v>
      </c>
      <c r="N4945" s="184">
        <f t="shared" si="1701"/>
        <v>0</v>
      </c>
      <c r="O4945" s="184">
        <f t="shared" si="1702"/>
        <v>0</v>
      </c>
      <c r="P4945" s="181"/>
      <c r="Q4945" s="199"/>
      <c r="R4945" s="197" t="str">
        <f t="shared" si="1697"/>
        <v/>
      </c>
      <c r="S4945" s="197" t="str">
        <f t="shared" si="1698"/>
        <v/>
      </c>
    </row>
    <row r="4946" spans="1:19" ht="25.5" hidden="1">
      <c r="A4946" s="200">
        <v>97487</v>
      </c>
      <c r="B4946" s="205" t="s">
        <v>230</v>
      </c>
      <c r="C4946" s="127" t="s">
        <v>5327</v>
      </c>
      <c r="D4946" s="121" t="s">
        <v>274</v>
      </c>
      <c r="E4946" s="122">
        <v>167.49</v>
      </c>
      <c r="F4946" s="123">
        <f t="shared" si="1699"/>
        <v>201.93</v>
      </c>
      <c r="G4946" s="206"/>
      <c r="H4946" s="183"/>
      <c r="I4946" s="182">
        <f t="shared" si="1680"/>
        <v>0</v>
      </c>
      <c r="J4946" s="182">
        <f t="shared" si="1681"/>
        <v>0</v>
      </c>
      <c r="K4946" s="179"/>
      <c r="L4946" s="183">
        <f t="shared" si="1700"/>
        <v>0</v>
      </c>
      <c r="M4946" s="183">
        <f t="shared" si="1700"/>
        <v>0</v>
      </c>
      <c r="N4946" s="184">
        <f t="shared" si="1701"/>
        <v>0</v>
      </c>
      <c r="O4946" s="184">
        <f t="shared" si="1702"/>
        <v>0</v>
      </c>
      <c r="P4946" s="181"/>
      <c r="Q4946" s="199"/>
      <c r="R4946" s="197" t="str">
        <f t="shared" si="1697"/>
        <v/>
      </c>
      <c r="S4946" s="197" t="str">
        <f t="shared" si="1698"/>
        <v/>
      </c>
    </row>
    <row r="4947" spans="1:19" ht="25.5" hidden="1">
      <c r="A4947" s="200">
        <v>97488</v>
      </c>
      <c r="B4947" s="205" t="s">
        <v>230</v>
      </c>
      <c r="C4947" s="127" t="s">
        <v>5328</v>
      </c>
      <c r="D4947" s="121" t="s">
        <v>274</v>
      </c>
      <c r="E4947" s="122">
        <v>177.09</v>
      </c>
      <c r="F4947" s="123">
        <f t="shared" si="1699"/>
        <v>213.5</v>
      </c>
      <c r="G4947" s="206"/>
      <c r="H4947" s="183"/>
      <c r="I4947" s="182">
        <f t="shared" si="1680"/>
        <v>0</v>
      </c>
      <c r="J4947" s="182">
        <f t="shared" si="1681"/>
        <v>0</v>
      </c>
      <c r="K4947" s="179"/>
      <c r="L4947" s="183">
        <f t="shared" si="1700"/>
        <v>0</v>
      </c>
      <c r="M4947" s="183">
        <f t="shared" si="1700"/>
        <v>0</v>
      </c>
      <c r="N4947" s="184">
        <f t="shared" si="1701"/>
        <v>0</v>
      </c>
      <c r="O4947" s="184">
        <f t="shared" si="1702"/>
        <v>0</v>
      </c>
      <c r="P4947" s="181"/>
      <c r="Q4947" s="199"/>
      <c r="R4947" s="197" t="str">
        <f t="shared" si="1697"/>
        <v/>
      </c>
      <c r="S4947" s="197" t="str">
        <f t="shared" si="1698"/>
        <v/>
      </c>
    </row>
    <row r="4948" spans="1:19" ht="25.5" hidden="1">
      <c r="A4948" s="200">
        <v>97489</v>
      </c>
      <c r="B4948" s="205" t="s">
        <v>230</v>
      </c>
      <c r="C4948" s="127" t="s">
        <v>5329</v>
      </c>
      <c r="D4948" s="121" t="s">
        <v>274</v>
      </c>
      <c r="E4948" s="122">
        <v>382.73</v>
      </c>
      <c r="F4948" s="123">
        <f t="shared" si="1699"/>
        <v>461.42</v>
      </c>
      <c r="G4948" s="206"/>
      <c r="H4948" s="183"/>
      <c r="I4948" s="182">
        <f t="shared" si="1680"/>
        <v>0</v>
      </c>
      <c r="J4948" s="182">
        <f t="shared" si="1681"/>
        <v>0</v>
      </c>
      <c r="K4948" s="179"/>
      <c r="L4948" s="183">
        <f t="shared" si="1700"/>
        <v>0</v>
      </c>
      <c r="M4948" s="183">
        <f t="shared" si="1700"/>
        <v>0</v>
      </c>
      <c r="N4948" s="184">
        <f t="shared" si="1701"/>
        <v>0</v>
      </c>
      <c r="O4948" s="184">
        <f t="shared" si="1702"/>
        <v>0</v>
      </c>
      <c r="P4948" s="181"/>
      <c r="Q4948" s="199"/>
      <c r="R4948" s="197" t="str">
        <f t="shared" si="1697"/>
        <v/>
      </c>
      <c r="S4948" s="197" t="str">
        <f t="shared" si="1698"/>
        <v/>
      </c>
    </row>
    <row r="4949" spans="1:19" ht="25.5" hidden="1">
      <c r="A4949" s="200">
        <v>97490</v>
      </c>
      <c r="B4949" s="205" t="s">
        <v>230</v>
      </c>
      <c r="C4949" s="127" t="s">
        <v>5330</v>
      </c>
      <c r="D4949" s="121" t="s">
        <v>274</v>
      </c>
      <c r="E4949" s="122">
        <v>339.67</v>
      </c>
      <c r="F4949" s="123">
        <f t="shared" si="1699"/>
        <v>409.51</v>
      </c>
      <c r="G4949" s="206"/>
      <c r="H4949" s="183"/>
      <c r="I4949" s="182">
        <f t="shared" si="1680"/>
        <v>0</v>
      </c>
      <c r="J4949" s="182">
        <f t="shared" si="1681"/>
        <v>0</v>
      </c>
      <c r="K4949" s="179"/>
      <c r="L4949" s="183">
        <f t="shared" si="1700"/>
        <v>0</v>
      </c>
      <c r="M4949" s="183">
        <f t="shared" si="1700"/>
        <v>0</v>
      </c>
      <c r="N4949" s="184">
        <f t="shared" si="1701"/>
        <v>0</v>
      </c>
      <c r="O4949" s="184">
        <f t="shared" si="1702"/>
        <v>0</v>
      </c>
      <c r="P4949" s="181"/>
      <c r="Q4949" s="199"/>
      <c r="R4949" s="197" t="str">
        <f t="shared" si="1697"/>
        <v/>
      </c>
      <c r="S4949" s="197" t="str">
        <f t="shared" si="1698"/>
        <v/>
      </c>
    </row>
    <row r="4950" spans="1:19" ht="25.5" hidden="1">
      <c r="A4950" s="200">
        <v>97491</v>
      </c>
      <c r="B4950" s="205" t="s">
        <v>230</v>
      </c>
      <c r="C4950" s="127" t="s">
        <v>5331</v>
      </c>
      <c r="D4950" s="121" t="s">
        <v>274</v>
      </c>
      <c r="E4950" s="122">
        <v>52.84</v>
      </c>
      <c r="F4950" s="123">
        <f t="shared" si="1699"/>
        <v>63.7</v>
      </c>
      <c r="G4950" s="206"/>
      <c r="H4950" s="183"/>
      <c r="I4950" s="182">
        <f t="shared" si="1680"/>
        <v>0</v>
      </c>
      <c r="J4950" s="182">
        <f t="shared" si="1681"/>
        <v>0</v>
      </c>
      <c r="K4950" s="179"/>
      <c r="L4950" s="183">
        <f t="shared" si="1700"/>
        <v>0</v>
      </c>
      <c r="M4950" s="183">
        <f t="shared" si="1700"/>
        <v>0</v>
      </c>
      <c r="N4950" s="184">
        <f t="shared" si="1701"/>
        <v>0</v>
      </c>
      <c r="O4950" s="184">
        <f t="shared" si="1702"/>
        <v>0</v>
      </c>
      <c r="P4950" s="181"/>
      <c r="Q4950" s="199"/>
      <c r="R4950" s="197" t="str">
        <f t="shared" ref="R4950:R5013" si="1703">IF(Q4950="X","x",IF(Q4950="xx","x",IF(O4950&gt;0,"x","")))</f>
        <v/>
      </c>
      <c r="S4950" s="197" t="str">
        <f t="shared" si="1698"/>
        <v/>
      </c>
    </row>
    <row r="4951" spans="1:19" ht="25.5" hidden="1">
      <c r="A4951" s="200">
        <v>97492</v>
      </c>
      <c r="B4951" s="205" t="s">
        <v>230</v>
      </c>
      <c r="C4951" s="127" t="s">
        <v>5332</v>
      </c>
      <c r="D4951" s="121" t="s">
        <v>274</v>
      </c>
      <c r="E4951" s="122">
        <v>76.349999999999994</v>
      </c>
      <c r="F4951" s="123">
        <f t="shared" si="1699"/>
        <v>92.05</v>
      </c>
      <c r="G4951" s="206"/>
      <c r="H4951" s="183"/>
      <c r="I4951" s="182">
        <f t="shared" si="1680"/>
        <v>0</v>
      </c>
      <c r="J4951" s="182">
        <f t="shared" si="1681"/>
        <v>0</v>
      </c>
      <c r="K4951" s="179"/>
      <c r="L4951" s="183">
        <f t="shared" si="1700"/>
        <v>0</v>
      </c>
      <c r="M4951" s="183">
        <f t="shared" si="1700"/>
        <v>0</v>
      </c>
      <c r="N4951" s="184">
        <f t="shared" si="1701"/>
        <v>0</v>
      </c>
      <c r="O4951" s="184">
        <f t="shared" si="1702"/>
        <v>0</v>
      </c>
      <c r="P4951" s="181"/>
      <c r="Q4951" s="199"/>
      <c r="R4951" s="197" t="str">
        <f t="shared" si="1703"/>
        <v/>
      </c>
      <c r="S4951" s="197" t="str">
        <f t="shared" si="1698"/>
        <v/>
      </c>
    </row>
    <row r="4952" spans="1:19" ht="25.5" hidden="1">
      <c r="A4952" s="200">
        <v>97493</v>
      </c>
      <c r="B4952" s="205" t="s">
        <v>230</v>
      </c>
      <c r="C4952" s="127" t="s">
        <v>5333</v>
      </c>
      <c r="D4952" s="121" t="s">
        <v>274</v>
      </c>
      <c r="E4952" s="122">
        <v>98.13</v>
      </c>
      <c r="F4952" s="123">
        <f t="shared" si="1699"/>
        <v>118.31</v>
      </c>
      <c r="G4952" s="206"/>
      <c r="H4952" s="183"/>
      <c r="I4952" s="182">
        <f t="shared" si="1680"/>
        <v>0</v>
      </c>
      <c r="J4952" s="182">
        <f t="shared" si="1681"/>
        <v>0</v>
      </c>
      <c r="K4952" s="179"/>
      <c r="L4952" s="183">
        <f t="shared" si="1700"/>
        <v>0</v>
      </c>
      <c r="M4952" s="183">
        <f t="shared" si="1700"/>
        <v>0</v>
      </c>
      <c r="N4952" s="184">
        <f t="shared" si="1701"/>
        <v>0</v>
      </c>
      <c r="O4952" s="184">
        <f t="shared" si="1702"/>
        <v>0</v>
      </c>
      <c r="P4952" s="181"/>
      <c r="Q4952" s="199"/>
      <c r="R4952" s="197" t="str">
        <f t="shared" si="1703"/>
        <v/>
      </c>
      <c r="S4952" s="197" t="str">
        <f t="shared" si="1698"/>
        <v/>
      </c>
    </row>
    <row r="4953" spans="1:19" ht="25.5" hidden="1">
      <c r="A4953" s="200">
        <v>97494</v>
      </c>
      <c r="B4953" s="205" t="s">
        <v>230</v>
      </c>
      <c r="C4953" s="127" t="s">
        <v>5334</v>
      </c>
      <c r="D4953" s="121" t="s">
        <v>274</v>
      </c>
      <c r="E4953" s="122">
        <v>149.13</v>
      </c>
      <c r="F4953" s="123">
        <f t="shared" si="1699"/>
        <v>179.79</v>
      </c>
      <c r="G4953" s="206"/>
      <c r="H4953" s="183"/>
      <c r="I4953" s="182">
        <f t="shared" si="1680"/>
        <v>0</v>
      </c>
      <c r="J4953" s="182">
        <f t="shared" si="1681"/>
        <v>0</v>
      </c>
      <c r="K4953" s="179"/>
      <c r="L4953" s="183">
        <f t="shared" si="1700"/>
        <v>0</v>
      </c>
      <c r="M4953" s="183">
        <f t="shared" si="1700"/>
        <v>0</v>
      </c>
      <c r="N4953" s="184">
        <f t="shared" si="1701"/>
        <v>0</v>
      </c>
      <c r="O4953" s="184">
        <f t="shared" si="1702"/>
        <v>0</v>
      </c>
      <c r="P4953" s="181"/>
      <c r="Q4953" s="199"/>
      <c r="R4953" s="197" t="str">
        <f t="shared" si="1703"/>
        <v/>
      </c>
      <c r="S4953" s="197" t="str">
        <f t="shared" si="1698"/>
        <v/>
      </c>
    </row>
    <row r="4954" spans="1:19" ht="25.5" hidden="1">
      <c r="A4954" s="200">
        <v>97495</v>
      </c>
      <c r="B4954" s="205" t="s">
        <v>230</v>
      </c>
      <c r="C4954" s="127" t="s">
        <v>5335</v>
      </c>
      <c r="D4954" s="121" t="s">
        <v>274</v>
      </c>
      <c r="E4954" s="122">
        <v>266.49</v>
      </c>
      <c r="F4954" s="123">
        <f t="shared" si="1699"/>
        <v>321.27999999999997</v>
      </c>
      <c r="G4954" s="206"/>
      <c r="H4954" s="183"/>
      <c r="I4954" s="182">
        <f t="shared" si="1680"/>
        <v>0</v>
      </c>
      <c r="J4954" s="182">
        <f t="shared" si="1681"/>
        <v>0</v>
      </c>
      <c r="K4954" s="179"/>
      <c r="L4954" s="183">
        <f t="shared" si="1700"/>
        <v>0</v>
      </c>
      <c r="M4954" s="183">
        <f t="shared" si="1700"/>
        <v>0</v>
      </c>
      <c r="N4954" s="184">
        <f t="shared" si="1701"/>
        <v>0</v>
      </c>
      <c r="O4954" s="184">
        <f t="shared" si="1702"/>
        <v>0</v>
      </c>
      <c r="P4954" s="181"/>
      <c r="Q4954" s="199"/>
      <c r="R4954" s="197" t="str">
        <f t="shared" si="1703"/>
        <v/>
      </c>
      <c r="S4954" s="197" t="str">
        <f t="shared" si="1698"/>
        <v/>
      </c>
    </row>
    <row r="4955" spans="1:19" ht="25.5" hidden="1">
      <c r="A4955" s="200">
        <v>97496</v>
      </c>
      <c r="B4955" s="205" t="s">
        <v>230</v>
      </c>
      <c r="C4955" s="127" t="s">
        <v>5336</v>
      </c>
      <c r="D4955" s="121" t="s">
        <v>274</v>
      </c>
      <c r="E4955" s="122">
        <v>415.48</v>
      </c>
      <c r="F4955" s="123">
        <f t="shared" si="1699"/>
        <v>500.9</v>
      </c>
      <c r="G4955" s="206"/>
      <c r="H4955" s="183"/>
      <c r="I4955" s="182">
        <f t="shared" si="1680"/>
        <v>0</v>
      </c>
      <c r="J4955" s="182">
        <f t="shared" si="1681"/>
        <v>0</v>
      </c>
      <c r="K4955" s="179"/>
      <c r="L4955" s="183">
        <f t="shared" si="1700"/>
        <v>0</v>
      </c>
      <c r="M4955" s="183">
        <f t="shared" si="1700"/>
        <v>0</v>
      </c>
      <c r="N4955" s="184">
        <f t="shared" si="1701"/>
        <v>0</v>
      </c>
      <c r="O4955" s="184">
        <f t="shared" si="1702"/>
        <v>0</v>
      </c>
      <c r="P4955" s="181"/>
      <c r="Q4955" s="199"/>
      <c r="R4955" s="197" t="str">
        <f t="shared" si="1703"/>
        <v/>
      </c>
      <c r="S4955" s="197" t="str">
        <f t="shared" si="1698"/>
        <v/>
      </c>
    </row>
    <row r="4956" spans="1:19" ht="25.5" hidden="1">
      <c r="A4956" s="200">
        <v>97499</v>
      </c>
      <c r="B4956" s="205" t="s">
        <v>230</v>
      </c>
      <c r="C4956" s="127" t="s">
        <v>5337</v>
      </c>
      <c r="D4956" s="121" t="s">
        <v>274</v>
      </c>
      <c r="E4956" s="122">
        <v>19.75</v>
      </c>
      <c r="F4956" s="123">
        <f t="shared" si="1699"/>
        <v>23.81</v>
      </c>
      <c r="G4956" s="206"/>
      <c r="H4956" s="183"/>
      <c r="I4956" s="182">
        <f t="shared" si="1680"/>
        <v>0</v>
      </c>
      <c r="J4956" s="182">
        <f t="shared" si="1681"/>
        <v>0</v>
      </c>
      <c r="K4956" s="179"/>
      <c r="L4956" s="183">
        <f t="shared" si="1700"/>
        <v>0</v>
      </c>
      <c r="M4956" s="183">
        <f t="shared" si="1700"/>
        <v>0</v>
      </c>
      <c r="N4956" s="184">
        <f t="shared" si="1701"/>
        <v>0</v>
      </c>
      <c r="O4956" s="184">
        <f t="shared" si="1702"/>
        <v>0</v>
      </c>
      <c r="P4956" s="181"/>
      <c r="Q4956" s="199"/>
      <c r="R4956" s="197" t="str">
        <f t="shared" si="1703"/>
        <v/>
      </c>
      <c r="S4956" s="197" t="str">
        <f t="shared" si="1698"/>
        <v/>
      </c>
    </row>
    <row r="4957" spans="1:19" ht="25.5" hidden="1">
      <c r="A4957" s="200">
        <v>97500</v>
      </c>
      <c r="B4957" s="205" t="s">
        <v>230</v>
      </c>
      <c r="C4957" s="127" t="s">
        <v>5338</v>
      </c>
      <c r="D4957" s="121" t="s">
        <v>274</v>
      </c>
      <c r="E4957" s="122">
        <v>16.670000000000002</v>
      </c>
      <c r="F4957" s="123">
        <f t="shared" si="1699"/>
        <v>20.100000000000001</v>
      </c>
      <c r="G4957" s="206"/>
      <c r="H4957" s="183"/>
      <c r="I4957" s="182">
        <f t="shared" si="1680"/>
        <v>0</v>
      </c>
      <c r="J4957" s="182">
        <f t="shared" si="1681"/>
        <v>0</v>
      </c>
      <c r="K4957" s="179"/>
      <c r="L4957" s="183">
        <f t="shared" si="1700"/>
        <v>0</v>
      </c>
      <c r="M4957" s="183">
        <f t="shared" si="1700"/>
        <v>0</v>
      </c>
      <c r="N4957" s="184">
        <f t="shared" si="1701"/>
        <v>0</v>
      </c>
      <c r="O4957" s="184">
        <f t="shared" si="1702"/>
        <v>0</v>
      </c>
      <c r="P4957" s="181"/>
      <c r="Q4957" s="199"/>
      <c r="R4957" s="197" t="str">
        <f t="shared" si="1703"/>
        <v/>
      </c>
      <c r="S4957" s="197" t="str">
        <f t="shared" si="1698"/>
        <v/>
      </c>
    </row>
    <row r="4958" spans="1:19" ht="25.5" hidden="1">
      <c r="A4958" s="200">
        <v>97502</v>
      </c>
      <c r="B4958" s="205" t="s">
        <v>230</v>
      </c>
      <c r="C4958" s="127" t="s">
        <v>5339</v>
      </c>
      <c r="D4958" s="121" t="s">
        <v>274</v>
      </c>
      <c r="E4958" s="122">
        <v>27.04</v>
      </c>
      <c r="F4958" s="123">
        <f t="shared" si="1699"/>
        <v>32.6</v>
      </c>
      <c r="G4958" s="206"/>
      <c r="H4958" s="183"/>
      <c r="I4958" s="182">
        <f t="shared" si="1680"/>
        <v>0</v>
      </c>
      <c r="J4958" s="182">
        <f t="shared" si="1681"/>
        <v>0</v>
      </c>
      <c r="K4958" s="179"/>
      <c r="L4958" s="183">
        <f t="shared" si="1700"/>
        <v>0</v>
      </c>
      <c r="M4958" s="183">
        <f t="shared" si="1700"/>
        <v>0</v>
      </c>
      <c r="N4958" s="184">
        <f t="shared" si="1701"/>
        <v>0</v>
      </c>
      <c r="O4958" s="184">
        <f t="shared" si="1702"/>
        <v>0</v>
      </c>
      <c r="P4958" s="181"/>
      <c r="Q4958" s="199"/>
      <c r="R4958" s="197" t="str">
        <f t="shared" si="1703"/>
        <v/>
      </c>
      <c r="S4958" s="197" t="str">
        <f t="shared" si="1698"/>
        <v/>
      </c>
    </row>
    <row r="4959" spans="1:19" ht="25.5" hidden="1">
      <c r="A4959" s="200">
        <v>97503</v>
      </c>
      <c r="B4959" s="205" t="s">
        <v>230</v>
      </c>
      <c r="C4959" s="127" t="s">
        <v>5340</v>
      </c>
      <c r="D4959" s="121" t="s">
        <v>274</v>
      </c>
      <c r="E4959" s="122">
        <v>32.44</v>
      </c>
      <c r="F4959" s="123">
        <f t="shared" si="1699"/>
        <v>39.11</v>
      </c>
      <c r="G4959" s="206"/>
      <c r="H4959" s="183"/>
      <c r="I4959" s="182">
        <f t="shared" si="1680"/>
        <v>0</v>
      </c>
      <c r="J4959" s="182">
        <f t="shared" si="1681"/>
        <v>0</v>
      </c>
      <c r="K4959" s="179"/>
      <c r="L4959" s="183">
        <f t="shared" si="1700"/>
        <v>0</v>
      </c>
      <c r="M4959" s="183">
        <f t="shared" si="1700"/>
        <v>0</v>
      </c>
      <c r="N4959" s="184">
        <f t="shared" si="1701"/>
        <v>0</v>
      </c>
      <c r="O4959" s="184">
        <f t="shared" si="1702"/>
        <v>0</v>
      </c>
      <c r="P4959" s="181"/>
      <c r="Q4959" s="199"/>
      <c r="R4959" s="197" t="str">
        <f t="shared" si="1703"/>
        <v/>
      </c>
      <c r="S4959" s="197" t="str">
        <f t="shared" si="1698"/>
        <v/>
      </c>
    </row>
    <row r="4960" spans="1:19" ht="25.5" hidden="1">
      <c r="A4960" s="200">
        <v>97505</v>
      </c>
      <c r="B4960" s="205" t="s">
        <v>230</v>
      </c>
      <c r="C4960" s="127" t="s">
        <v>5341</v>
      </c>
      <c r="D4960" s="121" t="s">
        <v>274</v>
      </c>
      <c r="E4960" s="122">
        <v>33.700000000000003</v>
      </c>
      <c r="F4960" s="123">
        <f t="shared" si="1699"/>
        <v>40.630000000000003</v>
      </c>
      <c r="G4960" s="206"/>
      <c r="H4960" s="183"/>
      <c r="I4960" s="182">
        <f t="shared" si="1680"/>
        <v>0</v>
      </c>
      <c r="J4960" s="182">
        <f t="shared" si="1681"/>
        <v>0</v>
      </c>
      <c r="K4960" s="179"/>
      <c r="L4960" s="183">
        <f t="shared" si="1700"/>
        <v>0</v>
      </c>
      <c r="M4960" s="183">
        <f t="shared" si="1700"/>
        <v>0</v>
      </c>
      <c r="N4960" s="184">
        <f t="shared" si="1701"/>
        <v>0</v>
      </c>
      <c r="O4960" s="184">
        <f t="shared" si="1702"/>
        <v>0</v>
      </c>
      <c r="P4960" s="181"/>
      <c r="Q4960" s="199"/>
      <c r="R4960" s="197" t="str">
        <f t="shared" si="1703"/>
        <v/>
      </c>
      <c r="S4960" s="197" t="str">
        <f t="shared" si="1698"/>
        <v/>
      </c>
    </row>
    <row r="4961" spans="1:19" ht="25.5" hidden="1">
      <c r="A4961" s="200">
        <v>97506</v>
      </c>
      <c r="B4961" s="205" t="s">
        <v>230</v>
      </c>
      <c r="C4961" s="127" t="s">
        <v>5342</v>
      </c>
      <c r="D4961" s="121" t="s">
        <v>274</v>
      </c>
      <c r="E4961" s="122">
        <v>40.35</v>
      </c>
      <c r="F4961" s="123">
        <f t="shared" si="1699"/>
        <v>48.65</v>
      </c>
      <c r="G4961" s="206"/>
      <c r="H4961" s="183"/>
      <c r="I4961" s="182">
        <f t="shared" si="1680"/>
        <v>0</v>
      </c>
      <c r="J4961" s="182">
        <f t="shared" si="1681"/>
        <v>0</v>
      </c>
      <c r="K4961" s="179"/>
      <c r="L4961" s="183">
        <f t="shared" si="1700"/>
        <v>0</v>
      </c>
      <c r="M4961" s="183">
        <f t="shared" si="1700"/>
        <v>0</v>
      </c>
      <c r="N4961" s="184">
        <f t="shared" si="1701"/>
        <v>0</v>
      </c>
      <c r="O4961" s="184">
        <f t="shared" si="1702"/>
        <v>0</v>
      </c>
      <c r="P4961" s="181"/>
      <c r="Q4961" s="199"/>
      <c r="R4961" s="197" t="str">
        <f t="shared" si="1703"/>
        <v/>
      </c>
      <c r="S4961" s="197" t="str">
        <f t="shared" ref="S4961:S5024" si="1704">IF(Q4961="X","x",IF(Q4961="xx","x",IF(OR(J4961&gt;0,O4961&gt;0),"x","")))</f>
        <v/>
      </c>
    </row>
    <row r="4962" spans="1:19" ht="25.5" hidden="1">
      <c r="A4962" s="200">
        <v>97508</v>
      </c>
      <c r="B4962" s="205" t="s">
        <v>230</v>
      </c>
      <c r="C4962" s="127" t="s">
        <v>5343</v>
      </c>
      <c r="D4962" s="121" t="s">
        <v>274</v>
      </c>
      <c r="E4962" s="122">
        <v>48.95</v>
      </c>
      <c r="F4962" s="123">
        <f t="shared" si="1699"/>
        <v>59.01</v>
      </c>
      <c r="G4962" s="206"/>
      <c r="H4962" s="183"/>
      <c r="I4962" s="182">
        <f t="shared" si="1680"/>
        <v>0</v>
      </c>
      <c r="J4962" s="182">
        <f t="shared" si="1681"/>
        <v>0</v>
      </c>
      <c r="K4962" s="179"/>
      <c r="L4962" s="183">
        <f t="shared" si="1700"/>
        <v>0</v>
      </c>
      <c r="M4962" s="183">
        <f t="shared" si="1700"/>
        <v>0</v>
      </c>
      <c r="N4962" s="184">
        <f t="shared" si="1701"/>
        <v>0</v>
      </c>
      <c r="O4962" s="184">
        <f t="shared" si="1702"/>
        <v>0</v>
      </c>
      <c r="P4962" s="181"/>
      <c r="Q4962" s="199"/>
      <c r="R4962" s="197" t="str">
        <f t="shared" si="1703"/>
        <v/>
      </c>
      <c r="S4962" s="197" t="str">
        <f t="shared" si="1704"/>
        <v/>
      </c>
    </row>
    <row r="4963" spans="1:19" ht="25.5" hidden="1">
      <c r="A4963" s="200">
        <v>97509</v>
      </c>
      <c r="B4963" s="205" t="s">
        <v>230</v>
      </c>
      <c r="C4963" s="127" t="s">
        <v>5344</v>
      </c>
      <c r="D4963" s="121" t="s">
        <v>274</v>
      </c>
      <c r="E4963" s="122">
        <v>59.46</v>
      </c>
      <c r="F4963" s="123">
        <f t="shared" si="1699"/>
        <v>71.680000000000007</v>
      </c>
      <c r="G4963" s="206"/>
      <c r="H4963" s="183"/>
      <c r="I4963" s="182">
        <f t="shared" si="1680"/>
        <v>0</v>
      </c>
      <c r="J4963" s="182">
        <f t="shared" si="1681"/>
        <v>0</v>
      </c>
      <c r="K4963" s="179"/>
      <c r="L4963" s="183">
        <f t="shared" si="1700"/>
        <v>0</v>
      </c>
      <c r="M4963" s="183">
        <f t="shared" si="1700"/>
        <v>0</v>
      </c>
      <c r="N4963" s="184">
        <f t="shared" si="1701"/>
        <v>0</v>
      </c>
      <c r="O4963" s="184">
        <f t="shared" si="1702"/>
        <v>0</v>
      </c>
      <c r="P4963" s="181"/>
      <c r="Q4963" s="199"/>
      <c r="R4963" s="197" t="str">
        <f t="shared" si="1703"/>
        <v/>
      </c>
      <c r="S4963" s="197" t="str">
        <f t="shared" si="1704"/>
        <v/>
      </c>
    </row>
    <row r="4964" spans="1:19" ht="25.5" hidden="1">
      <c r="A4964" s="200">
        <v>97511</v>
      </c>
      <c r="B4964" s="205" t="s">
        <v>230</v>
      </c>
      <c r="C4964" s="127" t="s">
        <v>5345</v>
      </c>
      <c r="D4964" s="121" t="s">
        <v>274</v>
      </c>
      <c r="E4964" s="122">
        <v>89.31</v>
      </c>
      <c r="F4964" s="123">
        <f t="shared" si="1699"/>
        <v>107.67</v>
      </c>
      <c r="G4964" s="206"/>
      <c r="H4964" s="183"/>
      <c r="I4964" s="182">
        <f t="shared" si="1680"/>
        <v>0</v>
      </c>
      <c r="J4964" s="182">
        <f t="shared" si="1681"/>
        <v>0</v>
      </c>
      <c r="K4964" s="179"/>
      <c r="L4964" s="183">
        <f t="shared" si="1700"/>
        <v>0</v>
      </c>
      <c r="M4964" s="183">
        <f t="shared" si="1700"/>
        <v>0</v>
      </c>
      <c r="N4964" s="184">
        <f t="shared" si="1701"/>
        <v>0</v>
      </c>
      <c r="O4964" s="184">
        <f t="shared" si="1702"/>
        <v>0</v>
      </c>
      <c r="P4964" s="181"/>
      <c r="Q4964" s="199"/>
      <c r="R4964" s="197" t="str">
        <f t="shared" si="1703"/>
        <v/>
      </c>
      <c r="S4964" s="197" t="str">
        <f t="shared" si="1704"/>
        <v/>
      </c>
    </row>
    <row r="4965" spans="1:19" ht="25.5" hidden="1">
      <c r="A4965" s="200">
        <v>97512</v>
      </c>
      <c r="B4965" s="205" t="s">
        <v>230</v>
      </c>
      <c r="C4965" s="127" t="s">
        <v>5346</v>
      </c>
      <c r="D4965" s="121" t="s">
        <v>274</v>
      </c>
      <c r="E4965" s="122">
        <v>110.56</v>
      </c>
      <c r="F4965" s="123">
        <f t="shared" si="1699"/>
        <v>133.29</v>
      </c>
      <c r="G4965" s="206"/>
      <c r="H4965" s="183"/>
      <c r="I4965" s="182">
        <f t="shared" si="1680"/>
        <v>0</v>
      </c>
      <c r="J4965" s="182">
        <f t="shared" si="1681"/>
        <v>0</v>
      </c>
      <c r="K4965" s="179"/>
      <c r="L4965" s="183">
        <f t="shared" si="1700"/>
        <v>0</v>
      </c>
      <c r="M4965" s="183">
        <f t="shared" si="1700"/>
        <v>0</v>
      </c>
      <c r="N4965" s="184">
        <f t="shared" si="1701"/>
        <v>0</v>
      </c>
      <c r="O4965" s="184">
        <f t="shared" si="1702"/>
        <v>0</v>
      </c>
      <c r="P4965" s="181"/>
      <c r="Q4965" s="199"/>
      <c r="R4965" s="197" t="str">
        <f t="shared" si="1703"/>
        <v/>
      </c>
      <c r="S4965" s="197" t="str">
        <f t="shared" si="1704"/>
        <v/>
      </c>
    </row>
    <row r="4966" spans="1:19" ht="25.5" hidden="1">
      <c r="A4966" s="200">
        <v>97514</v>
      </c>
      <c r="B4966" s="205" t="s">
        <v>230</v>
      </c>
      <c r="C4966" s="127" t="s">
        <v>5347</v>
      </c>
      <c r="D4966" s="121" t="s">
        <v>274</v>
      </c>
      <c r="E4966" s="122">
        <v>118.38</v>
      </c>
      <c r="F4966" s="123">
        <f t="shared" si="1699"/>
        <v>142.72</v>
      </c>
      <c r="G4966" s="206"/>
      <c r="H4966" s="183"/>
      <c r="I4966" s="182">
        <f t="shared" si="1680"/>
        <v>0</v>
      </c>
      <c r="J4966" s="182">
        <f t="shared" si="1681"/>
        <v>0</v>
      </c>
      <c r="K4966" s="179"/>
      <c r="L4966" s="183">
        <f t="shared" si="1700"/>
        <v>0</v>
      </c>
      <c r="M4966" s="183">
        <f t="shared" si="1700"/>
        <v>0</v>
      </c>
      <c r="N4966" s="184">
        <f t="shared" si="1701"/>
        <v>0</v>
      </c>
      <c r="O4966" s="184">
        <f t="shared" si="1702"/>
        <v>0</v>
      </c>
      <c r="P4966" s="181"/>
      <c r="Q4966" s="199"/>
      <c r="R4966" s="197" t="str">
        <f t="shared" si="1703"/>
        <v/>
      </c>
      <c r="S4966" s="197" t="str">
        <f t="shared" si="1704"/>
        <v/>
      </c>
    </row>
    <row r="4967" spans="1:19" ht="25.5" hidden="1">
      <c r="A4967" s="200">
        <v>97515</v>
      </c>
      <c r="B4967" s="205" t="s">
        <v>230</v>
      </c>
      <c r="C4967" s="127" t="s">
        <v>5348</v>
      </c>
      <c r="D4967" s="121" t="s">
        <v>274</v>
      </c>
      <c r="E4967" s="122">
        <v>147.01</v>
      </c>
      <c r="F4967" s="123">
        <f t="shared" si="1699"/>
        <v>177.24</v>
      </c>
      <c r="G4967" s="206"/>
      <c r="H4967" s="183"/>
      <c r="I4967" s="182">
        <f t="shared" si="1680"/>
        <v>0</v>
      </c>
      <c r="J4967" s="182">
        <f t="shared" si="1681"/>
        <v>0</v>
      </c>
      <c r="K4967" s="179"/>
      <c r="L4967" s="183">
        <f t="shared" si="1700"/>
        <v>0</v>
      </c>
      <c r="M4967" s="183">
        <f t="shared" si="1700"/>
        <v>0</v>
      </c>
      <c r="N4967" s="184">
        <f t="shared" si="1701"/>
        <v>0</v>
      </c>
      <c r="O4967" s="184">
        <f t="shared" si="1702"/>
        <v>0</v>
      </c>
      <c r="P4967" s="181"/>
      <c r="Q4967" s="199"/>
      <c r="R4967" s="197" t="str">
        <f t="shared" si="1703"/>
        <v/>
      </c>
      <c r="S4967" s="197" t="str">
        <f t="shared" si="1704"/>
        <v/>
      </c>
    </row>
    <row r="4968" spans="1:19" ht="25.5" hidden="1">
      <c r="A4968" s="200">
        <v>97517</v>
      </c>
      <c r="B4968" s="205" t="s">
        <v>230</v>
      </c>
      <c r="C4968" s="127" t="s">
        <v>5349</v>
      </c>
      <c r="D4968" s="121" t="s">
        <v>274</v>
      </c>
      <c r="E4968" s="122">
        <v>31.68</v>
      </c>
      <c r="F4968" s="123">
        <f t="shared" si="1699"/>
        <v>38.19</v>
      </c>
      <c r="G4968" s="206"/>
      <c r="H4968" s="183"/>
      <c r="I4968" s="182">
        <f t="shared" si="1680"/>
        <v>0</v>
      </c>
      <c r="J4968" s="182">
        <f t="shared" si="1681"/>
        <v>0</v>
      </c>
      <c r="K4968" s="179"/>
      <c r="L4968" s="183">
        <f t="shared" si="1700"/>
        <v>0</v>
      </c>
      <c r="M4968" s="183">
        <f t="shared" si="1700"/>
        <v>0</v>
      </c>
      <c r="N4968" s="184">
        <f t="shared" si="1701"/>
        <v>0</v>
      </c>
      <c r="O4968" s="184">
        <f t="shared" si="1702"/>
        <v>0</v>
      </c>
      <c r="P4968" s="181"/>
      <c r="Q4968" s="199"/>
      <c r="R4968" s="197" t="str">
        <f t="shared" si="1703"/>
        <v/>
      </c>
      <c r="S4968" s="197" t="str">
        <f t="shared" si="1704"/>
        <v/>
      </c>
    </row>
    <row r="4969" spans="1:19" ht="25.5" hidden="1">
      <c r="A4969" s="200">
        <v>97518</v>
      </c>
      <c r="B4969" s="205" t="s">
        <v>230</v>
      </c>
      <c r="C4969" s="127" t="s">
        <v>5350</v>
      </c>
      <c r="D4969" s="121" t="s">
        <v>274</v>
      </c>
      <c r="E4969" s="122">
        <v>31.68</v>
      </c>
      <c r="F4969" s="123">
        <f t="shared" si="1699"/>
        <v>38.19</v>
      </c>
      <c r="G4969" s="206"/>
      <c r="H4969" s="183"/>
      <c r="I4969" s="182">
        <f t="shared" si="1680"/>
        <v>0</v>
      </c>
      <c r="J4969" s="182">
        <f t="shared" si="1681"/>
        <v>0</v>
      </c>
      <c r="K4969" s="179"/>
      <c r="L4969" s="183">
        <f t="shared" si="1700"/>
        <v>0</v>
      </c>
      <c r="M4969" s="183">
        <f t="shared" si="1700"/>
        <v>0</v>
      </c>
      <c r="N4969" s="184">
        <f t="shared" si="1701"/>
        <v>0</v>
      </c>
      <c r="O4969" s="184">
        <f t="shared" si="1702"/>
        <v>0</v>
      </c>
      <c r="P4969" s="181"/>
      <c r="Q4969" s="199"/>
      <c r="R4969" s="197" t="str">
        <f t="shared" si="1703"/>
        <v/>
      </c>
      <c r="S4969" s="197" t="str">
        <f t="shared" si="1704"/>
        <v/>
      </c>
    </row>
    <row r="4970" spans="1:19" ht="25.5" hidden="1">
      <c r="A4970" s="200">
        <v>97519</v>
      </c>
      <c r="B4970" s="205" t="s">
        <v>230</v>
      </c>
      <c r="C4970" s="127" t="s">
        <v>5351</v>
      </c>
      <c r="D4970" s="121" t="s">
        <v>274</v>
      </c>
      <c r="E4970" s="122">
        <v>44.09</v>
      </c>
      <c r="F4970" s="123">
        <f t="shared" si="1699"/>
        <v>53.15</v>
      </c>
      <c r="G4970" s="206"/>
      <c r="H4970" s="183"/>
      <c r="I4970" s="182">
        <f t="shared" si="1680"/>
        <v>0</v>
      </c>
      <c r="J4970" s="182">
        <f t="shared" si="1681"/>
        <v>0</v>
      </c>
      <c r="K4970" s="179"/>
      <c r="L4970" s="183">
        <f t="shared" si="1700"/>
        <v>0</v>
      </c>
      <c r="M4970" s="183">
        <f t="shared" si="1700"/>
        <v>0</v>
      </c>
      <c r="N4970" s="184">
        <f t="shared" si="1701"/>
        <v>0</v>
      </c>
      <c r="O4970" s="184">
        <f t="shared" si="1702"/>
        <v>0</v>
      </c>
      <c r="P4970" s="181"/>
      <c r="Q4970" s="199"/>
      <c r="R4970" s="197" t="str">
        <f t="shared" si="1703"/>
        <v/>
      </c>
      <c r="S4970" s="197" t="str">
        <f t="shared" si="1704"/>
        <v/>
      </c>
    </row>
    <row r="4971" spans="1:19" ht="25.5" hidden="1">
      <c r="A4971" s="200">
        <v>97520</v>
      </c>
      <c r="B4971" s="205" t="s">
        <v>230</v>
      </c>
      <c r="C4971" s="127" t="s">
        <v>5352</v>
      </c>
      <c r="D4971" s="121" t="s">
        <v>274</v>
      </c>
      <c r="E4971" s="122">
        <v>44.09</v>
      </c>
      <c r="F4971" s="123">
        <f t="shared" si="1699"/>
        <v>53.15</v>
      </c>
      <c r="G4971" s="206"/>
      <c r="H4971" s="183"/>
      <c r="I4971" s="182">
        <f t="shared" si="1680"/>
        <v>0</v>
      </c>
      <c r="J4971" s="182">
        <f t="shared" si="1681"/>
        <v>0</v>
      </c>
      <c r="K4971" s="179"/>
      <c r="L4971" s="183">
        <f t="shared" si="1700"/>
        <v>0</v>
      </c>
      <c r="M4971" s="183">
        <f t="shared" si="1700"/>
        <v>0</v>
      </c>
      <c r="N4971" s="184">
        <f t="shared" si="1701"/>
        <v>0</v>
      </c>
      <c r="O4971" s="184">
        <f t="shared" si="1702"/>
        <v>0</v>
      </c>
      <c r="P4971" s="181"/>
      <c r="Q4971" s="199"/>
      <c r="R4971" s="197" t="str">
        <f t="shared" si="1703"/>
        <v/>
      </c>
      <c r="S4971" s="197" t="str">
        <f t="shared" si="1704"/>
        <v/>
      </c>
    </row>
    <row r="4972" spans="1:19" ht="25.5" hidden="1">
      <c r="A4972" s="200">
        <v>97521</v>
      </c>
      <c r="B4972" s="205" t="s">
        <v>230</v>
      </c>
      <c r="C4972" s="127" t="s">
        <v>5353</v>
      </c>
      <c r="D4972" s="121" t="s">
        <v>274</v>
      </c>
      <c r="E4972" s="122">
        <v>60.31</v>
      </c>
      <c r="F4972" s="123">
        <f t="shared" si="1699"/>
        <v>72.709999999999994</v>
      </c>
      <c r="G4972" s="206"/>
      <c r="H4972" s="183"/>
      <c r="I4972" s="182">
        <f t="shared" si="1680"/>
        <v>0</v>
      </c>
      <c r="J4972" s="182">
        <f t="shared" si="1681"/>
        <v>0</v>
      </c>
      <c r="K4972" s="179"/>
      <c r="L4972" s="183">
        <f t="shared" si="1700"/>
        <v>0</v>
      </c>
      <c r="M4972" s="183">
        <f t="shared" si="1700"/>
        <v>0</v>
      </c>
      <c r="N4972" s="184">
        <f t="shared" si="1701"/>
        <v>0</v>
      </c>
      <c r="O4972" s="184">
        <f t="shared" si="1702"/>
        <v>0</v>
      </c>
      <c r="P4972" s="181"/>
      <c r="Q4972" s="199"/>
      <c r="R4972" s="197" t="str">
        <f t="shared" si="1703"/>
        <v/>
      </c>
      <c r="S4972" s="197" t="str">
        <f t="shared" si="1704"/>
        <v/>
      </c>
    </row>
    <row r="4973" spans="1:19" ht="25.5" hidden="1">
      <c r="A4973" s="200">
        <v>97522</v>
      </c>
      <c r="B4973" s="205" t="s">
        <v>230</v>
      </c>
      <c r="C4973" s="127" t="s">
        <v>5354</v>
      </c>
      <c r="D4973" s="121" t="s">
        <v>274</v>
      </c>
      <c r="E4973" s="122">
        <v>60.31</v>
      </c>
      <c r="F4973" s="123">
        <f t="shared" si="1699"/>
        <v>72.709999999999994</v>
      </c>
      <c r="G4973" s="206"/>
      <c r="H4973" s="183"/>
      <c r="I4973" s="182">
        <f t="shared" si="1680"/>
        <v>0</v>
      </c>
      <c r="J4973" s="182">
        <f t="shared" si="1681"/>
        <v>0</v>
      </c>
      <c r="K4973" s="179"/>
      <c r="L4973" s="183">
        <f t="shared" si="1700"/>
        <v>0</v>
      </c>
      <c r="M4973" s="183">
        <f t="shared" si="1700"/>
        <v>0</v>
      </c>
      <c r="N4973" s="184">
        <f t="shared" si="1701"/>
        <v>0</v>
      </c>
      <c r="O4973" s="184">
        <f t="shared" si="1702"/>
        <v>0</v>
      </c>
      <c r="P4973" s="181"/>
      <c r="Q4973" s="199"/>
      <c r="R4973" s="197" t="str">
        <f t="shared" si="1703"/>
        <v/>
      </c>
      <c r="S4973" s="197" t="str">
        <f t="shared" si="1704"/>
        <v/>
      </c>
    </row>
    <row r="4974" spans="1:19" ht="25.5" hidden="1">
      <c r="A4974" s="200">
        <v>97523</v>
      </c>
      <c r="B4974" s="205" t="s">
        <v>230</v>
      </c>
      <c r="C4974" s="127" t="s">
        <v>5355</v>
      </c>
      <c r="D4974" s="121" t="s">
        <v>274</v>
      </c>
      <c r="E4974" s="122">
        <v>81.93</v>
      </c>
      <c r="F4974" s="123">
        <f t="shared" si="1699"/>
        <v>98.77</v>
      </c>
      <c r="G4974" s="206"/>
      <c r="H4974" s="183"/>
      <c r="I4974" s="182">
        <f t="shared" si="1680"/>
        <v>0</v>
      </c>
      <c r="J4974" s="182">
        <f t="shared" si="1681"/>
        <v>0</v>
      </c>
      <c r="K4974" s="179"/>
      <c r="L4974" s="183">
        <f t="shared" si="1700"/>
        <v>0</v>
      </c>
      <c r="M4974" s="183">
        <f t="shared" si="1700"/>
        <v>0</v>
      </c>
      <c r="N4974" s="184">
        <f t="shared" si="1701"/>
        <v>0</v>
      </c>
      <c r="O4974" s="184">
        <f t="shared" si="1702"/>
        <v>0</v>
      </c>
      <c r="P4974" s="181"/>
      <c r="Q4974" s="199"/>
      <c r="R4974" s="197" t="str">
        <f t="shared" si="1703"/>
        <v/>
      </c>
      <c r="S4974" s="197" t="str">
        <f t="shared" si="1704"/>
        <v/>
      </c>
    </row>
    <row r="4975" spans="1:19" ht="25.5" hidden="1">
      <c r="A4975" s="200">
        <v>97524</v>
      </c>
      <c r="B4975" s="205" t="s">
        <v>230</v>
      </c>
      <c r="C4975" s="127" t="s">
        <v>5356</v>
      </c>
      <c r="D4975" s="121" t="s">
        <v>274</v>
      </c>
      <c r="E4975" s="122">
        <v>87.93</v>
      </c>
      <c r="F4975" s="123">
        <f t="shared" si="1699"/>
        <v>106.01</v>
      </c>
      <c r="G4975" s="206"/>
      <c r="H4975" s="183"/>
      <c r="I4975" s="182">
        <f t="shared" si="1680"/>
        <v>0</v>
      </c>
      <c r="J4975" s="182">
        <f t="shared" si="1681"/>
        <v>0</v>
      </c>
      <c r="K4975" s="179"/>
      <c r="L4975" s="183">
        <f t="shared" si="1700"/>
        <v>0</v>
      </c>
      <c r="M4975" s="183">
        <f t="shared" si="1700"/>
        <v>0</v>
      </c>
      <c r="N4975" s="184">
        <f t="shared" si="1701"/>
        <v>0</v>
      </c>
      <c r="O4975" s="184">
        <f t="shared" si="1702"/>
        <v>0</v>
      </c>
      <c r="P4975" s="181"/>
      <c r="Q4975" s="199"/>
      <c r="R4975" s="197" t="str">
        <f t="shared" si="1703"/>
        <v/>
      </c>
      <c r="S4975" s="197" t="str">
        <f t="shared" si="1704"/>
        <v/>
      </c>
    </row>
    <row r="4976" spans="1:19" ht="25.5" hidden="1">
      <c r="A4976" s="200">
        <v>97525</v>
      </c>
      <c r="B4976" s="205" t="s">
        <v>230</v>
      </c>
      <c r="C4976" s="127" t="s">
        <v>5357</v>
      </c>
      <c r="D4976" s="121" t="s">
        <v>274</v>
      </c>
      <c r="E4976" s="122">
        <v>150.44</v>
      </c>
      <c r="F4976" s="123">
        <f t="shared" si="1699"/>
        <v>181.37</v>
      </c>
      <c r="G4976" s="206"/>
      <c r="H4976" s="183"/>
      <c r="I4976" s="182">
        <f t="shared" ref="I4976:I5000" si="1705">IF(ISBLANK(E4976),0,ROUND(F4976*G4976,2))</f>
        <v>0</v>
      </c>
      <c r="J4976" s="182">
        <f t="shared" ref="J4976:J5000" si="1706">IF(ISBLANK(G4976),0,ROUND(G4976*H4976,2))</f>
        <v>0</v>
      </c>
      <c r="K4976" s="179"/>
      <c r="L4976" s="183">
        <f t="shared" si="1700"/>
        <v>0</v>
      </c>
      <c r="M4976" s="183">
        <f t="shared" si="1700"/>
        <v>0</v>
      </c>
      <c r="N4976" s="184">
        <f t="shared" si="1701"/>
        <v>0</v>
      </c>
      <c r="O4976" s="184">
        <f t="shared" si="1702"/>
        <v>0</v>
      </c>
      <c r="P4976" s="181"/>
      <c r="Q4976" s="199"/>
      <c r="R4976" s="197" t="str">
        <f t="shared" si="1703"/>
        <v/>
      </c>
      <c r="S4976" s="197" t="str">
        <f t="shared" si="1704"/>
        <v/>
      </c>
    </row>
    <row r="4977" spans="1:19" ht="25.5" hidden="1">
      <c r="A4977" s="200">
        <v>97526</v>
      </c>
      <c r="B4977" s="205" t="s">
        <v>230</v>
      </c>
      <c r="C4977" s="127" t="s">
        <v>5358</v>
      </c>
      <c r="D4977" s="121" t="s">
        <v>274</v>
      </c>
      <c r="E4977" s="122">
        <v>160.04</v>
      </c>
      <c r="F4977" s="123">
        <f t="shared" ref="F4977:F5000" si="1707">IF(E4977=0,0,ROUND(E4977*(1+E$10)*(1-E$11),2))</f>
        <v>192.94</v>
      </c>
      <c r="G4977" s="206"/>
      <c r="H4977" s="183"/>
      <c r="I4977" s="182">
        <f t="shared" si="1705"/>
        <v>0</v>
      </c>
      <c r="J4977" s="182">
        <f t="shared" si="1706"/>
        <v>0</v>
      </c>
      <c r="K4977" s="179"/>
      <c r="L4977" s="183">
        <f t="shared" ref="L4977:M5000" si="1708">G4977</f>
        <v>0</v>
      </c>
      <c r="M4977" s="183">
        <f t="shared" si="1708"/>
        <v>0</v>
      </c>
      <c r="N4977" s="184">
        <f t="shared" ref="N4977:N5000" si="1709">IF(ISBLANK(E4977),0,ROUND(F4977*L4977,2))</f>
        <v>0</v>
      </c>
      <c r="O4977" s="184">
        <f t="shared" ref="O4977:O5000" si="1710">IF(ISBLANK(L4977),0,ROUND(L4977*M4977,2))</f>
        <v>0</v>
      </c>
      <c r="P4977" s="181"/>
      <c r="Q4977" s="199"/>
      <c r="R4977" s="197" t="str">
        <f t="shared" si="1703"/>
        <v/>
      </c>
      <c r="S4977" s="197" t="str">
        <f t="shared" si="1704"/>
        <v/>
      </c>
    </row>
    <row r="4978" spans="1:19" ht="25.5" hidden="1">
      <c r="A4978" s="200">
        <v>97527</v>
      </c>
      <c r="B4978" s="205" t="s">
        <v>230</v>
      </c>
      <c r="C4978" s="127" t="s">
        <v>5359</v>
      </c>
      <c r="D4978" s="121" t="s">
        <v>274</v>
      </c>
      <c r="E4978" s="122">
        <v>360.49</v>
      </c>
      <c r="F4978" s="123">
        <f t="shared" si="1707"/>
        <v>434.61</v>
      </c>
      <c r="G4978" s="206"/>
      <c r="H4978" s="183"/>
      <c r="I4978" s="182">
        <f t="shared" si="1705"/>
        <v>0</v>
      </c>
      <c r="J4978" s="182">
        <f t="shared" si="1706"/>
        <v>0</v>
      </c>
      <c r="K4978" s="179"/>
      <c r="L4978" s="183">
        <f t="shared" si="1708"/>
        <v>0</v>
      </c>
      <c r="M4978" s="183">
        <f t="shared" si="1708"/>
        <v>0</v>
      </c>
      <c r="N4978" s="184">
        <f t="shared" si="1709"/>
        <v>0</v>
      </c>
      <c r="O4978" s="184">
        <f t="shared" si="1710"/>
        <v>0</v>
      </c>
      <c r="P4978" s="181"/>
      <c r="Q4978" s="199"/>
      <c r="R4978" s="197" t="str">
        <f t="shared" si="1703"/>
        <v/>
      </c>
      <c r="S4978" s="197" t="str">
        <f t="shared" si="1704"/>
        <v/>
      </c>
    </row>
    <row r="4979" spans="1:19" ht="25.5" hidden="1">
      <c r="A4979" s="200">
        <v>97528</v>
      </c>
      <c r="B4979" s="205" t="s">
        <v>230</v>
      </c>
      <c r="C4979" s="127" t="s">
        <v>5360</v>
      </c>
      <c r="D4979" s="121" t="s">
        <v>274</v>
      </c>
      <c r="E4979" s="122">
        <v>317.43</v>
      </c>
      <c r="F4979" s="123">
        <f t="shared" si="1707"/>
        <v>382.69</v>
      </c>
      <c r="G4979" s="206"/>
      <c r="H4979" s="183"/>
      <c r="I4979" s="182">
        <f t="shared" si="1705"/>
        <v>0</v>
      </c>
      <c r="J4979" s="182">
        <f t="shared" si="1706"/>
        <v>0</v>
      </c>
      <c r="K4979" s="179"/>
      <c r="L4979" s="183">
        <f t="shared" si="1708"/>
        <v>0</v>
      </c>
      <c r="M4979" s="183">
        <f t="shared" si="1708"/>
        <v>0</v>
      </c>
      <c r="N4979" s="184">
        <f t="shared" si="1709"/>
        <v>0</v>
      </c>
      <c r="O4979" s="184">
        <f t="shared" si="1710"/>
        <v>0</v>
      </c>
      <c r="P4979" s="181"/>
      <c r="Q4979" s="199"/>
      <c r="R4979" s="197" t="str">
        <f t="shared" si="1703"/>
        <v/>
      </c>
      <c r="S4979" s="197" t="str">
        <f t="shared" si="1704"/>
        <v/>
      </c>
    </row>
    <row r="4980" spans="1:19" ht="25.5" hidden="1">
      <c r="A4980" s="200">
        <v>97529</v>
      </c>
      <c r="B4980" s="205" t="s">
        <v>230</v>
      </c>
      <c r="C4980" s="127" t="s">
        <v>5361</v>
      </c>
      <c r="D4980" s="121" t="s">
        <v>274</v>
      </c>
      <c r="E4980" s="122">
        <v>48.65</v>
      </c>
      <c r="F4980" s="123">
        <f t="shared" si="1707"/>
        <v>58.65</v>
      </c>
      <c r="G4980" s="206"/>
      <c r="H4980" s="183"/>
      <c r="I4980" s="182">
        <f t="shared" si="1705"/>
        <v>0</v>
      </c>
      <c r="J4980" s="182">
        <f t="shared" si="1706"/>
        <v>0</v>
      </c>
      <c r="K4980" s="179"/>
      <c r="L4980" s="183">
        <f t="shared" si="1708"/>
        <v>0</v>
      </c>
      <c r="M4980" s="183">
        <f t="shared" si="1708"/>
        <v>0</v>
      </c>
      <c r="N4980" s="184">
        <f t="shared" si="1709"/>
        <v>0</v>
      </c>
      <c r="O4980" s="184">
        <f t="shared" si="1710"/>
        <v>0</v>
      </c>
      <c r="P4980" s="181"/>
      <c r="Q4980" s="199"/>
      <c r="R4980" s="197" t="str">
        <f t="shared" si="1703"/>
        <v/>
      </c>
      <c r="S4980" s="197" t="str">
        <f t="shared" si="1704"/>
        <v/>
      </c>
    </row>
    <row r="4981" spans="1:19" ht="25.5" hidden="1">
      <c r="A4981" s="200">
        <v>97530</v>
      </c>
      <c r="B4981" s="205" t="s">
        <v>230</v>
      </c>
      <c r="C4981" s="127" t="s">
        <v>5362</v>
      </c>
      <c r="D4981" s="121" t="s">
        <v>274</v>
      </c>
      <c r="E4981" s="122">
        <v>68.849999999999994</v>
      </c>
      <c r="F4981" s="123">
        <f t="shared" si="1707"/>
        <v>83.01</v>
      </c>
      <c r="G4981" s="206"/>
      <c r="H4981" s="183"/>
      <c r="I4981" s="182">
        <f t="shared" si="1705"/>
        <v>0</v>
      </c>
      <c r="J4981" s="182">
        <f t="shared" si="1706"/>
        <v>0</v>
      </c>
      <c r="K4981" s="179"/>
      <c r="L4981" s="183">
        <f t="shared" si="1708"/>
        <v>0</v>
      </c>
      <c r="M4981" s="183">
        <f t="shared" si="1708"/>
        <v>0</v>
      </c>
      <c r="N4981" s="184">
        <f t="shared" si="1709"/>
        <v>0</v>
      </c>
      <c r="O4981" s="184">
        <f t="shared" si="1710"/>
        <v>0</v>
      </c>
      <c r="P4981" s="181"/>
      <c r="Q4981" s="199"/>
      <c r="R4981" s="197" t="str">
        <f t="shared" si="1703"/>
        <v/>
      </c>
      <c r="S4981" s="197" t="str">
        <f t="shared" si="1704"/>
        <v/>
      </c>
    </row>
    <row r="4982" spans="1:19" ht="25.5" hidden="1">
      <c r="A4982" s="200">
        <v>97531</v>
      </c>
      <c r="B4982" s="205" t="s">
        <v>230</v>
      </c>
      <c r="C4982" s="127" t="s">
        <v>5363</v>
      </c>
      <c r="D4982" s="121" t="s">
        <v>274</v>
      </c>
      <c r="E4982" s="122">
        <v>86.94</v>
      </c>
      <c r="F4982" s="123">
        <f t="shared" si="1707"/>
        <v>104.81</v>
      </c>
      <c r="G4982" s="206"/>
      <c r="H4982" s="183"/>
      <c r="I4982" s="182">
        <f t="shared" si="1705"/>
        <v>0</v>
      </c>
      <c r="J4982" s="182">
        <f t="shared" si="1706"/>
        <v>0</v>
      </c>
      <c r="K4982" s="179"/>
      <c r="L4982" s="183">
        <f t="shared" si="1708"/>
        <v>0</v>
      </c>
      <c r="M4982" s="183">
        <f t="shared" si="1708"/>
        <v>0</v>
      </c>
      <c r="N4982" s="184">
        <f t="shared" si="1709"/>
        <v>0</v>
      </c>
      <c r="O4982" s="184">
        <f t="shared" si="1710"/>
        <v>0</v>
      </c>
      <c r="P4982" s="181"/>
      <c r="Q4982" s="199"/>
      <c r="R4982" s="197" t="str">
        <f t="shared" si="1703"/>
        <v/>
      </c>
      <c r="S4982" s="197" t="str">
        <f t="shared" si="1704"/>
        <v/>
      </c>
    </row>
    <row r="4983" spans="1:19" ht="25.5" hidden="1">
      <c r="A4983" s="200">
        <v>97532</v>
      </c>
      <c r="B4983" s="205" t="s">
        <v>230</v>
      </c>
      <c r="C4983" s="127" t="s">
        <v>5364</v>
      </c>
      <c r="D4983" s="121" t="s">
        <v>274</v>
      </c>
      <c r="E4983" s="122">
        <v>133.38</v>
      </c>
      <c r="F4983" s="123">
        <f t="shared" si="1707"/>
        <v>160.80000000000001</v>
      </c>
      <c r="G4983" s="206"/>
      <c r="H4983" s="183"/>
      <c r="I4983" s="182">
        <f t="shared" si="1705"/>
        <v>0</v>
      </c>
      <c r="J4983" s="182">
        <f t="shared" si="1706"/>
        <v>0</v>
      </c>
      <c r="K4983" s="179"/>
      <c r="L4983" s="183">
        <f t="shared" si="1708"/>
        <v>0</v>
      </c>
      <c r="M4983" s="183">
        <f t="shared" si="1708"/>
        <v>0</v>
      </c>
      <c r="N4983" s="184">
        <f t="shared" si="1709"/>
        <v>0</v>
      </c>
      <c r="O4983" s="184">
        <f t="shared" si="1710"/>
        <v>0</v>
      </c>
      <c r="P4983" s="181"/>
      <c r="Q4983" s="199"/>
      <c r="R4983" s="197" t="str">
        <f t="shared" si="1703"/>
        <v/>
      </c>
      <c r="S4983" s="197" t="str">
        <f t="shared" si="1704"/>
        <v/>
      </c>
    </row>
    <row r="4984" spans="1:19" ht="25.5" hidden="1">
      <c r="A4984" s="200">
        <v>97533</v>
      </c>
      <c r="B4984" s="205" t="s">
        <v>230</v>
      </c>
      <c r="C4984" s="127" t="s">
        <v>5365</v>
      </c>
      <c r="D4984" s="121" t="s">
        <v>274</v>
      </c>
      <c r="E4984" s="122">
        <v>247.12</v>
      </c>
      <c r="F4984" s="123">
        <f t="shared" si="1707"/>
        <v>297.93</v>
      </c>
      <c r="G4984" s="206"/>
      <c r="H4984" s="183"/>
      <c r="I4984" s="182">
        <f t="shared" si="1705"/>
        <v>0</v>
      </c>
      <c r="J4984" s="182">
        <f t="shared" si="1706"/>
        <v>0</v>
      </c>
      <c r="K4984" s="179"/>
      <c r="L4984" s="183">
        <f t="shared" si="1708"/>
        <v>0</v>
      </c>
      <c r="M4984" s="183">
        <f t="shared" si="1708"/>
        <v>0</v>
      </c>
      <c r="N4984" s="184">
        <f t="shared" si="1709"/>
        <v>0</v>
      </c>
      <c r="O4984" s="184">
        <f t="shared" si="1710"/>
        <v>0</v>
      </c>
      <c r="P4984" s="181"/>
      <c r="Q4984" s="199"/>
      <c r="R4984" s="197" t="str">
        <f t="shared" si="1703"/>
        <v/>
      </c>
      <c r="S4984" s="197" t="str">
        <f t="shared" si="1704"/>
        <v/>
      </c>
    </row>
    <row r="4985" spans="1:19" ht="25.5" hidden="1">
      <c r="A4985" s="200">
        <v>97534</v>
      </c>
      <c r="B4985" s="205" t="s">
        <v>230</v>
      </c>
      <c r="C4985" s="127" t="s">
        <v>5366</v>
      </c>
      <c r="D4985" s="121" t="s">
        <v>274</v>
      </c>
      <c r="E4985" s="122">
        <v>385.8</v>
      </c>
      <c r="F4985" s="123">
        <f t="shared" si="1707"/>
        <v>465.12</v>
      </c>
      <c r="G4985" s="206"/>
      <c r="H4985" s="183"/>
      <c r="I4985" s="182">
        <f t="shared" si="1705"/>
        <v>0</v>
      </c>
      <c r="J4985" s="182">
        <f t="shared" si="1706"/>
        <v>0</v>
      </c>
      <c r="K4985" s="179"/>
      <c r="L4985" s="183">
        <f t="shared" si="1708"/>
        <v>0</v>
      </c>
      <c r="M4985" s="183">
        <f t="shared" si="1708"/>
        <v>0</v>
      </c>
      <c r="N4985" s="184">
        <f t="shared" si="1709"/>
        <v>0</v>
      </c>
      <c r="O4985" s="184">
        <f t="shared" si="1710"/>
        <v>0</v>
      </c>
      <c r="P4985" s="181"/>
      <c r="Q4985" s="199"/>
      <c r="R4985" s="197" t="str">
        <f t="shared" si="1703"/>
        <v/>
      </c>
      <c r="S4985" s="197" t="str">
        <f t="shared" si="1704"/>
        <v/>
      </c>
    </row>
    <row r="4986" spans="1:19" ht="25.5" hidden="1">
      <c r="A4986" s="200">
        <v>97537</v>
      </c>
      <c r="B4986" s="205" t="s">
        <v>230</v>
      </c>
      <c r="C4986" s="127" t="s">
        <v>5367</v>
      </c>
      <c r="D4986" s="121" t="s">
        <v>274</v>
      </c>
      <c r="E4986" s="122">
        <v>15.36</v>
      </c>
      <c r="F4986" s="123">
        <f t="shared" si="1707"/>
        <v>18.52</v>
      </c>
      <c r="G4986" s="206"/>
      <c r="H4986" s="183"/>
      <c r="I4986" s="182">
        <f t="shared" si="1705"/>
        <v>0</v>
      </c>
      <c r="J4986" s="182">
        <f t="shared" si="1706"/>
        <v>0</v>
      </c>
      <c r="K4986" s="179"/>
      <c r="L4986" s="183">
        <f t="shared" si="1708"/>
        <v>0</v>
      </c>
      <c r="M4986" s="183">
        <f t="shared" si="1708"/>
        <v>0</v>
      </c>
      <c r="N4986" s="184">
        <f t="shared" si="1709"/>
        <v>0</v>
      </c>
      <c r="O4986" s="184">
        <f t="shared" si="1710"/>
        <v>0</v>
      </c>
      <c r="P4986" s="181"/>
      <c r="Q4986" s="199"/>
      <c r="R4986" s="197" t="str">
        <f t="shared" si="1703"/>
        <v/>
      </c>
      <c r="S4986" s="197" t="str">
        <f t="shared" si="1704"/>
        <v/>
      </c>
    </row>
    <row r="4987" spans="1:19" ht="25.5" hidden="1">
      <c r="A4987" s="200">
        <v>97540</v>
      </c>
      <c r="B4987" s="205" t="s">
        <v>230</v>
      </c>
      <c r="C4987" s="127" t="s">
        <v>5368</v>
      </c>
      <c r="D4987" s="121" t="s">
        <v>274</v>
      </c>
      <c r="E4987" s="122">
        <v>21.52</v>
      </c>
      <c r="F4987" s="123">
        <f t="shared" si="1707"/>
        <v>25.94</v>
      </c>
      <c r="G4987" s="206"/>
      <c r="H4987" s="183"/>
      <c r="I4987" s="182">
        <f t="shared" si="1705"/>
        <v>0</v>
      </c>
      <c r="J4987" s="182">
        <f t="shared" si="1706"/>
        <v>0</v>
      </c>
      <c r="K4987" s="179"/>
      <c r="L4987" s="183">
        <f t="shared" si="1708"/>
        <v>0</v>
      </c>
      <c r="M4987" s="183">
        <f t="shared" si="1708"/>
        <v>0</v>
      </c>
      <c r="N4987" s="184">
        <f t="shared" si="1709"/>
        <v>0</v>
      </c>
      <c r="O4987" s="184">
        <f t="shared" si="1710"/>
        <v>0</v>
      </c>
      <c r="P4987" s="181"/>
      <c r="Q4987" s="199"/>
      <c r="R4987" s="197" t="str">
        <f t="shared" si="1703"/>
        <v/>
      </c>
      <c r="S4987" s="197" t="str">
        <f t="shared" si="1704"/>
        <v/>
      </c>
    </row>
    <row r="4988" spans="1:19" ht="25.5" hidden="1">
      <c r="A4988" s="200">
        <v>97541</v>
      </c>
      <c r="B4988" s="205" t="s">
        <v>230</v>
      </c>
      <c r="C4988" s="127" t="s">
        <v>5369</v>
      </c>
      <c r="D4988" s="121" t="s">
        <v>274</v>
      </c>
      <c r="E4988" s="122">
        <v>18.96</v>
      </c>
      <c r="F4988" s="123">
        <f t="shared" si="1707"/>
        <v>22.86</v>
      </c>
      <c r="G4988" s="206"/>
      <c r="H4988" s="183"/>
      <c r="I4988" s="182">
        <f t="shared" si="1705"/>
        <v>0</v>
      </c>
      <c r="J4988" s="182">
        <f t="shared" si="1706"/>
        <v>0</v>
      </c>
      <c r="K4988" s="179"/>
      <c r="L4988" s="183">
        <f t="shared" si="1708"/>
        <v>0</v>
      </c>
      <c r="M4988" s="183">
        <f t="shared" si="1708"/>
        <v>0</v>
      </c>
      <c r="N4988" s="184">
        <f t="shared" si="1709"/>
        <v>0</v>
      </c>
      <c r="O4988" s="184">
        <f t="shared" si="1710"/>
        <v>0</v>
      </c>
      <c r="P4988" s="181"/>
      <c r="Q4988" s="199"/>
      <c r="R4988" s="197" t="str">
        <f t="shared" si="1703"/>
        <v/>
      </c>
      <c r="S4988" s="197" t="str">
        <f t="shared" si="1704"/>
        <v/>
      </c>
    </row>
    <row r="4989" spans="1:19" ht="25.5" hidden="1">
      <c r="A4989" s="200">
        <v>97543</v>
      </c>
      <c r="B4989" s="205" t="s">
        <v>230</v>
      </c>
      <c r="C4989" s="127" t="s">
        <v>5370</v>
      </c>
      <c r="D4989" s="121" t="s">
        <v>274</v>
      </c>
      <c r="E4989" s="122">
        <v>36.31</v>
      </c>
      <c r="F4989" s="123">
        <f t="shared" si="1707"/>
        <v>43.78</v>
      </c>
      <c r="G4989" s="206"/>
      <c r="H4989" s="183"/>
      <c r="I4989" s="182">
        <f t="shared" si="1705"/>
        <v>0</v>
      </c>
      <c r="J4989" s="182">
        <f t="shared" si="1706"/>
        <v>0</v>
      </c>
      <c r="K4989" s="179"/>
      <c r="L4989" s="183">
        <f t="shared" si="1708"/>
        <v>0</v>
      </c>
      <c r="M4989" s="183">
        <f t="shared" si="1708"/>
        <v>0</v>
      </c>
      <c r="N4989" s="184">
        <f t="shared" si="1709"/>
        <v>0</v>
      </c>
      <c r="O4989" s="184">
        <f t="shared" si="1710"/>
        <v>0</v>
      </c>
      <c r="P4989" s="181"/>
      <c r="Q4989" s="199"/>
      <c r="R4989" s="197" t="str">
        <f t="shared" si="1703"/>
        <v/>
      </c>
      <c r="S4989" s="197" t="str">
        <f t="shared" si="1704"/>
        <v/>
      </c>
    </row>
    <row r="4990" spans="1:19" ht="25.5" hidden="1">
      <c r="A4990" s="200">
        <v>97544</v>
      </c>
      <c r="B4990" s="205" t="s">
        <v>230</v>
      </c>
      <c r="C4990" s="127" t="s">
        <v>5371</v>
      </c>
      <c r="D4990" s="121" t="s">
        <v>274</v>
      </c>
      <c r="E4990" s="122">
        <v>33.229999999999997</v>
      </c>
      <c r="F4990" s="123">
        <f t="shared" si="1707"/>
        <v>40.06</v>
      </c>
      <c r="G4990" s="206"/>
      <c r="H4990" s="183"/>
      <c r="I4990" s="182">
        <f t="shared" si="1705"/>
        <v>0</v>
      </c>
      <c r="J4990" s="182">
        <f t="shared" si="1706"/>
        <v>0</v>
      </c>
      <c r="K4990" s="179"/>
      <c r="L4990" s="183">
        <f t="shared" si="1708"/>
        <v>0</v>
      </c>
      <c r="M4990" s="183">
        <f t="shared" si="1708"/>
        <v>0</v>
      </c>
      <c r="N4990" s="184">
        <f t="shared" si="1709"/>
        <v>0</v>
      </c>
      <c r="O4990" s="184">
        <f t="shared" si="1710"/>
        <v>0</v>
      </c>
      <c r="P4990" s="181"/>
      <c r="Q4990" s="199"/>
      <c r="R4990" s="197" t="str">
        <f t="shared" si="1703"/>
        <v/>
      </c>
      <c r="S4990" s="197" t="str">
        <f t="shared" si="1704"/>
        <v/>
      </c>
    </row>
    <row r="4991" spans="1:19" ht="25.5" hidden="1">
      <c r="A4991" s="200">
        <v>97546</v>
      </c>
      <c r="B4991" s="205" t="s">
        <v>230</v>
      </c>
      <c r="C4991" s="127" t="s">
        <v>5372</v>
      </c>
      <c r="D4991" s="121" t="s">
        <v>274</v>
      </c>
      <c r="E4991" s="122">
        <v>21.71</v>
      </c>
      <c r="F4991" s="123">
        <f t="shared" si="1707"/>
        <v>26.17</v>
      </c>
      <c r="G4991" s="206"/>
      <c r="H4991" s="183"/>
      <c r="I4991" s="182">
        <f t="shared" si="1705"/>
        <v>0</v>
      </c>
      <c r="J4991" s="182">
        <f t="shared" si="1706"/>
        <v>0</v>
      </c>
      <c r="K4991" s="179"/>
      <c r="L4991" s="183">
        <f t="shared" si="1708"/>
        <v>0</v>
      </c>
      <c r="M4991" s="183">
        <f t="shared" si="1708"/>
        <v>0</v>
      </c>
      <c r="N4991" s="184">
        <f t="shared" si="1709"/>
        <v>0</v>
      </c>
      <c r="O4991" s="184">
        <f t="shared" si="1710"/>
        <v>0</v>
      </c>
      <c r="P4991" s="181"/>
      <c r="Q4991" s="199"/>
      <c r="R4991" s="197" t="str">
        <f t="shared" si="1703"/>
        <v/>
      </c>
      <c r="S4991" s="197" t="str">
        <f t="shared" si="1704"/>
        <v/>
      </c>
    </row>
    <row r="4992" spans="1:19" ht="25.5" hidden="1">
      <c r="A4992" s="200">
        <v>97547</v>
      </c>
      <c r="B4992" s="205" t="s">
        <v>230</v>
      </c>
      <c r="C4992" s="127" t="s">
        <v>5373</v>
      </c>
      <c r="D4992" s="121" t="s">
        <v>274</v>
      </c>
      <c r="E4992" s="122">
        <v>21.71</v>
      </c>
      <c r="F4992" s="123">
        <f t="shared" si="1707"/>
        <v>26.17</v>
      </c>
      <c r="G4992" s="206"/>
      <c r="H4992" s="183"/>
      <c r="I4992" s="182">
        <f t="shared" si="1705"/>
        <v>0</v>
      </c>
      <c r="J4992" s="182">
        <f t="shared" si="1706"/>
        <v>0</v>
      </c>
      <c r="K4992" s="179"/>
      <c r="L4992" s="183">
        <f t="shared" si="1708"/>
        <v>0</v>
      </c>
      <c r="M4992" s="183">
        <f t="shared" si="1708"/>
        <v>0</v>
      </c>
      <c r="N4992" s="184">
        <f t="shared" si="1709"/>
        <v>0</v>
      </c>
      <c r="O4992" s="184">
        <f t="shared" si="1710"/>
        <v>0</v>
      </c>
      <c r="P4992" s="181"/>
      <c r="Q4992" s="199"/>
      <c r="R4992" s="197" t="str">
        <f t="shared" si="1703"/>
        <v/>
      </c>
      <c r="S4992" s="197" t="str">
        <f t="shared" si="1704"/>
        <v/>
      </c>
    </row>
    <row r="4993" spans="1:19" ht="25.5" hidden="1">
      <c r="A4993" s="200">
        <v>97548</v>
      </c>
      <c r="B4993" s="205" t="s">
        <v>230</v>
      </c>
      <c r="C4993" s="127" t="s">
        <v>5374</v>
      </c>
      <c r="D4993" s="121" t="s">
        <v>274</v>
      </c>
      <c r="E4993" s="122">
        <v>33</v>
      </c>
      <c r="F4993" s="123">
        <f t="shared" si="1707"/>
        <v>39.78</v>
      </c>
      <c r="G4993" s="206"/>
      <c r="H4993" s="183"/>
      <c r="I4993" s="182">
        <f t="shared" si="1705"/>
        <v>0</v>
      </c>
      <c r="J4993" s="182">
        <f t="shared" si="1706"/>
        <v>0</v>
      </c>
      <c r="K4993" s="179"/>
      <c r="L4993" s="183">
        <f t="shared" si="1708"/>
        <v>0</v>
      </c>
      <c r="M4993" s="183">
        <f t="shared" si="1708"/>
        <v>0</v>
      </c>
      <c r="N4993" s="184">
        <f t="shared" si="1709"/>
        <v>0</v>
      </c>
      <c r="O4993" s="184">
        <f t="shared" si="1710"/>
        <v>0</v>
      </c>
      <c r="P4993" s="181"/>
      <c r="Q4993" s="199"/>
      <c r="R4993" s="197" t="str">
        <f t="shared" si="1703"/>
        <v/>
      </c>
      <c r="S4993" s="197" t="str">
        <f t="shared" si="1704"/>
        <v/>
      </c>
    </row>
    <row r="4994" spans="1:19" ht="25.5" hidden="1">
      <c r="A4994" s="200">
        <v>97549</v>
      </c>
      <c r="B4994" s="205" t="s">
        <v>230</v>
      </c>
      <c r="C4994" s="127" t="s">
        <v>5375</v>
      </c>
      <c r="D4994" s="121" t="s">
        <v>274</v>
      </c>
      <c r="E4994" s="122">
        <v>33</v>
      </c>
      <c r="F4994" s="123">
        <f t="shared" si="1707"/>
        <v>39.78</v>
      </c>
      <c r="G4994" s="206"/>
      <c r="H4994" s="183"/>
      <c r="I4994" s="182">
        <f t="shared" si="1705"/>
        <v>0</v>
      </c>
      <c r="J4994" s="182">
        <f t="shared" si="1706"/>
        <v>0</v>
      </c>
      <c r="K4994" s="179"/>
      <c r="L4994" s="183">
        <f t="shared" si="1708"/>
        <v>0</v>
      </c>
      <c r="M4994" s="183">
        <f t="shared" si="1708"/>
        <v>0</v>
      </c>
      <c r="N4994" s="184">
        <f t="shared" si="1709"/>
        <v>0</v>
      </c>
      <c r="O4994" s="184">
        <f t="shared" si="1710"/>
        <v>0</v>
      </c>
      <c r="P4994" s="181"/>
      <c r="Q4994" s="199"/>
      <c r="R4994" s="197" t="str">
        <f t="shared" si="1703"/>
        <v/>
      </c>
      <c r="S4994" s="197" t="str">
        <f t="shared" si="1704"/>
        <v/>
      </c>
    </row>
    <row r="4995" spans="1:19" ht="25.5" hidden="1">
      <c r="A4995" s="200">
        <v>97550</v>
      </c>
      <c r="B4995" s="205" t="s">
        <v>230</v>
      </c>
      <c r="C4995" s="127" t="s">
        <v>5376</v>
      </c>
      <c r="D4995" s="121" t="s">
        <v>274</v>
      </c>
      <c r="E4995" s="122">
        <v>56.55</v>
      </c>
      <c r="F4995" s="123">
        <f t="shared" si="1707"/>
        <v>68.180000000000007</v>
      </c>
      <c r="G4995" s="206"/>
      <c r="H4995" s="183"/>
      <c r="I4995" s="182">
        <f t="shared" si="1705"/>
        <v>0</v>
      </c>
      <c r="J4995" s="182">
        <f t="shared" si="1706"/>
        <v>0</v>
      </c>
      <c r="K4995" s="179"/>
      <c r="L4995" s="183">
        <f t="shared" si="1708"/>
        <v>0</v>
      </c>
      <c r="M4995" s="183">
        <f t="shared" si="1708"/>
        <v>0</v>
      </c>
      <c r="N4995" s="184">
        <f t="shared" si="1709"/>
        <v>0</v>
      </c>
      <c r="O4995" s="184">
        <f t="shared" si="1710"/>
        <v>0</v>
      </c>
      <c r="P4995" s="181"/>
      <c r="Q4995" s="199"/>
      <c r="R4995" s="197" t="str">
        <f t="shared" si="1703"/>
        <v/>
      </c>
      <c r="S4995" s="197" t="str">
        <f t="shared" si="1704"/>
        <v/>
      </c>
    </row>
    <row r="4996" spans="1:19" ht="25.5" hidden="1">
      <c r="A4996" s="200">
        <v>97551</v>
      </c>
      <c r="B4996" s="205" t="s">
        <v>230</v>
      </c>
      <c r="C4996" s="127" t="s">
        <v>5377</v>
      </c>
      <c r="D4996" s="121" t="s">
        <v>274</v>
      </c>
      <c r="E4996" s="122">
        <v>56.55</v>
      </c>
      <c r="F4996" s="123">
        <f t="shared" si="1707"/>
        <v>68.180000000000007</v>
      </c>
      <c r="G4996" s="206"/>
      <c r="H4996" s="183"/>
      <c r="I4996" s="182">
        <f t="shared" si="1705"/>
        <v>0</v>
      </c>
      <c r="J4996" s="182">
        <f t="shared" si="1706"/>
        <v>0</v>
      </c>
      <c r="K4996" s="179"/>
      <c r="L4996" s="183">
        <f t="shared" si="1708"/>
        <v>0</v>
      </c>
      <c r="M4996" s="183">
        <f t="shared" si="1708"/>
        <v>0</v>
      </c>
      <c r="N4996" s="184">
        <f t="shared" si="1709"/>
        <v>0</v>
      </c>
      <c r="O4996" s="184">
        <f t="shared" si="1710"/>
        <v>0</v>
      </c>
      <c r="P4996" s="181"/>
      <c r="Q4996" s="199"/>
      <c r="R4996" s="197" t="str">
        <f t="shared" si="1703"/>
        <v/>
      </c>
      <c r="S4996" s="197" t="str">
        <f t="shared" si="1704"/>
        <v/>
      </c>
    </row>
    <row r="4997" spans="1:19" ht="25.5" hidden="1">
      <c r="A4997" s="200">
        <v>97552</v>
      </c>
      <c r="B4997" s="205" t="s">
        <v>230</v>
      </c>
      <c r="C4997" s="127" t="s">
        <v>5378</v>
      </c>
      <c r="D4997" s="121" t="s">
        <v>274</v>
      </c>
      <c r="E4997" s="122">
        <v>31.19</v>
      </c>
      <c r="F4997" s="123">
        <f t="shared" si="1707"/>
        <v>37.6</v>
      </c>
      <c r="G4997" s="206"/>
      <c r="H4997" s="183"/>
      <c r="I4997" s="182">
        <f t="shared" si="1705"/>
        <v>0</v>
      </c>
      <c r="J4997" s="182">
        <f t="shared" si="1706"/>
        <v>0</v>
      </c>
      <c r="K4997" s="179"/>
      <c r="L4997" s="183">
        <f t="shared" si="1708"/>
        <v>0</v>
      </c>
      <c r="M4997" s="183">
        <f t="shared" si="1708"/>
        <v>0</v>
      </c>
      <c r="N4997" s="184">
        <f t="shared" si="1709"/>
        <v>0</v>
      </c>
      <c r="O4997" s="184">
        <f t="shared" si="1710"/>
        <v>0</v>
      </c>
      <c r="P4997" s="181"/>
      <c r="Q4997" s="199"/>
      <c r="R4997" s="197" t="str">
        <f t="shared" si="1703"/>
        <v/>
      </c>
      <c r="S4997" s="197" t="str">
        <f t="shared" si="1704"/>
        <v/>
      </c>
    </row>
    <row r="4998" spans="1:19" ht="25.5" hidden="1">
      <c r="A4998" s="200">
        <v>97553</v>
      </c>
      <c r="B4998" s="205" t="s">
        <v>230</v>
      </c>
      <c r="C4998" s="127" t="s">
        <v>5379</v>
      </c>
      <c r="D4998" s="121" t="s">
        <v>274</v>
      </c>
      <c r="E4998" s="122">
        <v>46.25</v>
      </c>
      <c r="F4998" s="123">
        <f t="shared" si="1707"/>
        <v>55.76</v>
      </c>
      <c r="G4998" s="206"/>
      <c r="H4998" s="183"/>
      <c r="I4998" s="182">
        <f t="shared" si="1705"/>
        <v>0</v>
      </c>
      <c r="J4998" s="182">
        <f t="shared" si="1706"/>
        <v>0</v>
      </c>
      <c r="K4998" s="179"/>
      <c r="L4998" s="183">
        <f t="shared" si="1708"/>
        <v>0</v>
      </c>
      <c r="M4998" s="183">
        <f t="shared" si="1708"/>
        <v>0</v>
      </c>
      <c r="N4998" s="184">
        <f t="shared" si="1709"/>
        <v>0</v>
      </c>
      <c r="O4998" s="184">
        <f t="shared" si="1710"/>
        <v>0</v>
      </c>
      <c r="P4998" s="181"/>
      <c r="Q4998" s="199"/>
      <c r="R4998" s="197" t="str">
        <f t="shared" si="1703"/>
        <v/>
      </c>
      <c r="S4998" s="197" t="str">
        <f t="shared" si="1704"/>
        <v/>
      </c>
    </row>
    <row r="4999" spans="1:19" ht="25.5" hidden="1">
      <c r="A4999" s="200">
        <v>97554</v>
      </c>
      <c r="B4999" s="205" t="s">
        <v>230</v>
      </c>
      <c r="C4999" s="127" t="s">
        <v>5380</v>
      </c>
      <c r="D4999" s="121" t="s">
        <v>274</v>
      </c>
      <c r="E4999" s="122">
        <v>81.83</v>
      </c>
      <c r="F4999" s="123">
        <f t="shared" si="1707"/>
        <v>98.65</v>
      </c>
      <c r="G4999" s="206"/>
      <c r="H4999" s="183"/>
      <c r="I4999" s="182">
        <f t="shared" si="1705"/>
        <v>0</v>
      </c>
      <c r="J4999" s="182">
        <f t="shared" si="1706"/>
        <v>0</v>
      </c>
      <c r="K4999" s="179"/>
      <c r="L4999" s="183">
        <f t="shared" si="1708"/>
        <v>0</v>
      </c>
      <c r="M4999" s="183">
        <f t="shared" si="1708"/>
        <v>0</v>
      </c>
      <c r="N4999" s="184">
        <f t="shared" si="1709"/>
        <v>0</v>
      </c>
      <c r="O4999" s="184">
        <f t="shared" si="1710"/>
        <v>0</v>
      </c>
      <c r="P4999" s="181"/>
      <c r="Q4999" s="199"/>
      <c r="R4999" s="197" t="str">
        <f t="shared" si="1703"/>
        <v/>
      </c>
      <c r="S4999" s="197" t="str">
        <f t="shared" si="1704"/>
        <v/>
      </c>
    </row>
    <row r="5000" spans="1:19" ht="25.5" hidden="1">
      <c r="A5000" s="200">
        <v>98602</v>
      </c>
      <c r="B5000" s="205" t="s">
        <v>230</v>
      </c>
      <c r="C5000" s="127" t="s">
        <v>5381</v>
      </c>
      <c r="D5000" s="121" t="s">
        <v>274</v>
      </c>
      <c r="E5000" s="122">
        <v>11.99</v>
      </c>
      <c r="F5000" s="123">
        <f t="shared" si="1707"/>
        <v>14.46</v>
      </c>
      <c r="G5000" s="206"/>
      <c r="H5000" s="183"/>
      <c r="I5000" s="182">
        <f t="shared" si="1705"/>
        <v>0</v>
      </c>
      <c r="J5000" s="182">
        <f t="shared" si="1706"/>
        <v>0</v>
      </c>
      <c r="K5000" s="179"/>
      <c r="L5000" s="183">
        <f t="shared" si="1708"/>
        <v>0</v>
      </c>
      <c r="M5000" s="183">
        <f t="shared" si="1708"/>
        <v>0</v>
      </c>
      <c r="N5000" s="184">
        <f t="shared" si="1709"/>
        <v>0</v>
      </c>
      <c r="O5000" s="184">
        <f t="shared" si="1710"/>
        <v>0</v>
      </c>
      <c r="P5000" s="181"/>
      <c r="Q5000" s="199"/>
      <c r="R5000" s="197" t="str">
        <f t="shared" si="1703"/>
        <v/>
      </c>
      <c r="S5000" s="197" t="str">
        <f t="shared" si="1704"/>
        <v/>
      </c>
    </row>
    <row r="5001" spans="1:19" hidden="1">
      <c r="A5001" s="200" t="s">
        <v>5382</v>
      </c>
      <c r="B5001" s="205"/>
      <c r="C5001" s="127" t="s">
        <v>5383</v>
      </c>
      <c r="D5001" s="121"/>
      <c r="E5001" s="122"/>
      <c r="F5001" s="123"/>
      <c r="G5001" s="253"/>
      <c r="H5001" s="253"/>
      <c r="I5001" s="254"/>
      <c r="J5001" s="255"/>
      <c r="K5001" s="179"/>
      <c r="L5001" s="253"/>
      <c r="M5001" s="253"/>
      <c r="N5001" s="254"/>
      <c r="O5001" s="255"/>
      <c r="P5001" s="181"/>
      <c r="Q5001" s="198" t="str">
        <f>IF(OR(SUM(J5003:J5014)&gt;0,SUM(O5003:O5014)&gt;0),"xx","")</f>
        <v/>
      </c>
      <c r="R5001" s="197" t="str">
        <f t="shared" si="1703"/>
        <v/>
      </c>
      <c r="S5001" s="197" t="str">
        <f t="shared" si="1704"/>
        <v/>
      </c>
    </row>
    <row r="5002" spans="1:19" hidden="1">
      <c r="A5002" s="200" t="s">
        <v>5384</v>
      </c>
      <c r="B5002" s="205"/>
      <c r="C5002" s="127" t="s">
        <v>5385</v>
      </c>
      <c r="D5002" s="121"/>
      <c r="E5002" s="122"/>
      <c r="F5002" s="123"/>
      <c r="G5002" s="253"/>
      <c r="H5002" s="253"/>
      <c r="I5002" s="254"/>
      <c r="J5002" s="255"/>
      <c r="K5002" s="179"/>
      <c r="L5002" s="253"/>
      <c r="M5002" s="253"/>
      <c r="N5002" s="254"/>
      <c r="O5002" s="255"/>
      <c r="P5002" s="181"/>
      <c r="Q5002" s="198" t="str">
        <f>IF(OR(SUM(J5003:J5003)&gt;0,SUM(O5003:O5003)&gt;0),"xx","")</f>
        <v/>
      </c>
      <c r="R5002" s="197" t="str">
        <f t="shared" si="1703"/>
        <v/>
      </c>
      <c r="S5002" s="197" t="str">
        <f t="shared" si="1704"/>
        <v/>
      </c>
    </row>
    <row r="5003" spans="1:19" ht="38.25" hidden="1">
      <c r="A5003" s="200">
        <v>73658</v>
      </c>
      <c r="B5003" s="205" t="s">
        <v>230</v>
      </c>
      <c r="C5003" s="127" t="s">
        <v>5386</v>
      </c>
      <c r="D5003" s="121" t="s">
        <v>274</v>
      </c>
      <c r="E5003" s="122">
        <v>546.01</v>
      </c>
      <c r="F5003" s="123">
        <f>IF(E5003=0,0,ROUND(E5003*(1+E$10)*(1-E$11),2))</f>
        <v>658.27</v>
      </c>
      <c r="G5003" s="206"/>
      <c r="H5003" s="183"/>
      <c r="I5003" s="182">
        <f t="shared" ref="I5003" si="1711">IF(ISBLANK(E5003),0,ROUND(F5003*G5003,2))</f>
        <v>0</v>
      </c>
      <c r="J5003" s="182">
        <f>IF(ISBLANK(G5003),0,ROUND(G5003*H5003,2))</f>
        <v>0</v>
      </c>
      <c r="K5003" s="179"/>
      <c r="L5003" s="183">
        <f t="shared" ref="L5003:M5003" si="1712">G5003</f>
        <v>0</v>
      </c>
      <c r="M5003" s="183">
        <f t="shared" si="1712"/>
        <v>0</v>
      </c>
      <c r="N5003" s="184">
        <f t="shared" ref="N5003" si="1713">IF(ISBLANK(E5003),0,ROUND(F5003*L5003,2))</f>
        <v>0</v>
      </c>
      <c r="O5003" s="184">
        <f t="shared" ref="O5003" si="1714">IF(ISBLANK(L5003),0,ROUND(L5003*M5003,2))</f>
        <v>0</v>
      </c>
      <c r="P5003" s="181"/>
      <c r="Q5003" s="198"/>
      <c r="R5003" s="197" t="str">
        <f t="shared" si="1703"/>
        <v/>
      </c>
      <c r="S5003" s="197" t="str">
        <f t="shared" si="1704"/>
        <v/>
      </c>
    </row>
    <row r="5004" spans="1:19" hidden="1">
      <c r="A5004" s="200" t="s">
        <v>5387</v>
      </c>
      <c r="B5004" s="205"/>
      <c r="C5004" s="127" t="s">
        <v>5388</v>
      </c>
      <c r="D5004" s="121"/>
      <c r="E5004" s="122"/>
      <c r="F5004" s="123"/>
      <c r="G5004" s="253"/>
      <c r="H5004" s="253"/>
      <c r="I5004" s="254"/>
      <c r="J5004" s="255"/>
      <c r="K5004" s="179"/>
      <c r="L5004" s="253"/>
      <c r="M5004" s="253"/>
      <c r="N5004" s="254"/>
      <c r="O5004" s="255"/>
      <c r="P5004" s="181"/>
      <c r="Q5004" s="198" t="str">
        <f>IF(OR(SUM(J5005:J5014)&gt;0,SUM(O5005:O5014)&gt;0),"xx","")</f>
        <v/>
      </c>
      <c r="R5004" s="197" t="str">
        <f t="shared" si="1703"/>
        <v/>
      </c>
      <c r="S5004" s="197" t="str">
        <f t="shared" si="1704"/>
        <v/>
      </c>
    </row>
    <row r="5005" spans="1:19" ht="38.25" hidden="1">
      <c r="A5005" s="200">
        <v>94869</v>
      </c>
      <c r="B5005" s="205" t="s">
        <v>230</v>
      </c>
      <c r="C5005" s="127" t="s">
        <v>5389</v>
      </c>
      <c r="D5005" s="121" t="s">
        <v>258</v>
      </c>
      <c r="E5005" s="122">
        <v>120.5</v>
      </c>
      <c r="F5005" s="123">
        <f t="shared" ref="F5005:F5014" si="1715">IF(E5005=0,0,ROUND(E5005*(1+E$10)*(1-E$11),2))</f>
        <v>145.27000000000001</v>
      </c>
      <c r="G5005" s="206"/>
      <c r="H5005" s="183"/>
      <c r="I5005" s="182">
        <f t="shared" ref="I5005:I5014" si="1716">IF(ISBLANK(E5005),0,ROUND(F5005*G5005,2))</f>
        <v>0</v>
      </c>
      <c r="J5005" s="182">
        <f t="shared" ref="J5005:J5014" si="1717">IF(ISBLANK(G5005),0,ROUND(G5005*H5005,2))</f>
        <v>0</v>
      </c>
      <c r="K5005" s="179"/>
      <c r="L5005" s="183">
        <f t="shared" ref="L5005:M5014" si="1718">G5005</f>
        <v>0</v>
      </c>
      <c r="M5005" s="183">
        <f t="shared" si="1718"/>
        <v>0</v>
      </c>
      <c r="N5005" s="184">
        <f t="shared" ref="N5005:N5014" si="1719">IF(ISBLANK(E5005),0,ROUND(F5005*L5005,2))</f>
        <v>0</v>
      </c>
      <c r="O5005" s="184">
        <f t="shared" ref="O5005:O5014" si="1720">IF(ISBLANK(L5005),0,ROUND(L5005*M5005,2))</f>
        <v>0</v>
      </c>
      <c r="P5005" s="181"/>
      <c r="Q5005" s="199"/>
      <c r="R5005" s="197" t="str">
        <f t="shared" si="1703"/>
        <v/>
      </c>
      <c r="S5005" s="197" t="str">
        <f t="shared" si="1704"/>
        <v/>
      </c>
    </row>
    <row r="5006" spans="1:19" ht="38.25" hidden="1">
      <c r="A5006" s="200">
        <v>94871</v>
      </c>
      <c r="B5006" s="205" t="s">
        <v>230</v>
      </c>
      <c r="C5006" s="127" t="s">
        <v>5390</v>
      </c>
      <c r="D5006" s="121" t="s">
        <v>258</v>
      </c>
      <c r="E5006" s="122">
        <v>142.86000000000001</v>
      </c>
      <c r="F5006" s="123">
        <f t="shared" si="1715"/>
        <v>172.23</v>
      </c>
      <c r="G5006" s="206"/>
      <c r="H5006" s="183"/>
      <c r="I5006" s="182">
        <f t="shared" si="1716"/>
        <v>0</v>
      </c>
      <c r="J5006" s="182">
        <f t="shared" si="1717"/>
        <v>0</v>
      </c>
      <c r="K5006" s="179"/>
      <c r="L5006" s="183">
        <f t="shared" si="1718"/>
        <v>0</v>
      </c>
      <c r="M5006" s="183">
        <f t="shared" si="1718"/>
        <v>0</v>
      </c>
      <c r="N5006" s="184">
        <f t="shared" si="1719"/>
        <v>0</v>
      </c>
      <c r="O5006" s="184">
        <f t="shared" si="1720"/>
        <v>0</v>
      </c>
      <c r="P5006" s="181"/>
      <c r="Q5006" s="198"/>
      <c r="R5006" s="197" t="str">
        <f t="shared" si="1703"/>
        <v/>
      </c>
      <c r="S5006" s="197" t="str">
        <f t="shared" si="1704"/>
        <v/>
      </c>
    </row>
    <row r="5007" spans="1:19" ht="38.25" hidden="1">
      <c r="A5007" s="200">
        <v>94875</v>
      </c>
      <c r="B5007" s="205" t="s">
        <v>230</v>
      </c>
      <c r="C5007" s="127" t="s">
        <v>5391</v>
      </c>
      <c r="D5007" s="121" t="s">
        <v>258</v>
      </c>
      <c r="E5007" s="122">
        <v>837.46</v>
      </c>
      <c r="F5007" s="123">
        <f t="shared" si="1715"/>
        <v>1009.64</v>
      </c>
      <c r="G5007" s="206"/>
      <c r="H5007" s="183"/>
      <c r="I5007" s="182">
        <f t="shared" si="1716"/>
        <v>0</v>
      </c>
      <c r="J5007" s="182">
        <f t="shared" si="1717"/>
        <v>0</v>
      </c>
      <c r="K5007" s="179"/>
      <c r="L5007" s="183">
        <f t="shared" si="1718"/>
        <v>0</v>
      </c>
      <c r="M5007" s="183">
        <f t="shared" si="1718"/>
        <v>0</v>
      </c>
      <c r="N5007" s="184">
        <f t="shared" si="1719"/>
        <v>0</v>
      </c>
      <c r="O5007" s="184">
        <f t="shared" si="1720"/>
        <v>0</v>
      </c>
      <c r="P5007" s="181"/>
      <c r="Q5007" s="198"/>
      <c r="R5007" s="197" t="str">
        <f t="shared" si="1703"/>
        <v/>
      </c>
      <c r="S5007" s="197" t="str">
        <f t="shared" si="1704"/>
        <v/>
      </c>
    </row>
    <row r="5008" spans="1:19" ht="38.25" hidden="1">
      <c r="A5008" s="200">
        <v>94879</v>
      </c>
      <c r="B5008" s="205" t="s">
        <v>230</v>
      </c>
      <c r="C5008" s="127" t="s">
        <v>5392</v>
      </c>
      <c r="D5008" s="121" t="s">
        <v>258</v>
      </c>
      <c r="E5008" s="122">
        <v>1116.47</v>
      </c>
      <c r="F5008" s="123">
        <f t="shared" si="1715"/>
        <v>1346.02</v>
      </c>
      <c r="G5008" s="206"/>
      <c r="H5008" s="183"/>
      <c r="I5008" s="182">
        <f t="shared" si="1716"/>
        <v>0</v>
      </c>
      <c r="J5008" s="182">
        <f t="shared" si="1717"/>
        <v>0</v>
      </c>
      <c r="K5008" s="179"/>
      <c r="L5008" s="183">
        <f t="shared" si="1718"/>
        <v>0</v>
      </c>
      <c r="M5008" s="183">
        <f t="shared" si="1718"/>
        <v>0</v>
      </c>
      <c r="N5008" s="184">
        <f t="shared" si="1719"/>
        <v>0</v>
      </c>
      <c r="O5008" s="184">
        <f t="shared" si="1720"/>
        <v>0</v>
      </c>
      <c r="P5008" s="181"/>
      <c r="Q5008" s="198"/>
      <c r="R5008" s="197" t="str">
        <f t="shared" si="1703"/>
        <v/>
      </c>
      <c r="S5008" s="197" t="str">
        <f t="shared" si="1704"/>
        <v/>
      </c>
    </row>
    <row r="5009" spans="1:19" ht="38.25" hidden="1">
      <c r="A5009" s="200">
        <v>94881</v>
      </c>
      <c r="B5009" s="205" t="s">
        <v>230</v>
      </c>
      <c r="C5009" s="127" t="s">
        <v>5393</v>
      </c>
      <c r="D5009" s="121" t="s">
        <v>258</v>
      </c>
      <c r="E5009" s="122">
        <v>1740.46</v>
      </c>
      <c r="F5009" s="123">
        <f t="shared" si="1715"/>
        <v>2098.3000000000002</v>
      </c>
      <c r="G5009" s="206"/>
      <c r="H5009" s="183"/>
      <c r="I5009" s="182">
        <f t="shared" si="1716"/>
        <v>0</v>
      </c>
      <c r="J5009" s="182">
        <f t="shared" si="1717"/>
        <v>0</v>
      </c>
      <c r="K5009" s="179"/>
      <c r="L5009" s="183">
        <f t="shared" si="1718"/>
        <v>0</v>
      </c>
      <c r="M5009" s="183">
        <f t="shared" si="1718"/>
        <v>0</v>
      </c>
      <c r="N5009" s="184">
        <f t="shared" si="1719"/>
        <v>0</v>
      </c>
      <c r="O5009" s="184">
        <f t="shared" si="1720"/>
        <v>0</v>
      </c>
      <c r="P5009" s="181"/>
      <c r="Q5009" s="198"/>
      <c r="R5009" s="197" t="str">
        <f t="shared" si="1703"/>
        <v/>
      </c>
      <c r="S5009" s="197" t="str">
        <f t="shared" si="1704"/>
        <v/>
      </c>
    </row>
    <row r="5010" spans="1:19" ht="38.25" hidden="1">
      <c r="A5010" s="200">
        <v>94885</v>
      </c>
      <c r="B5010" s="205" t="s">
        <v>230</v>
      </c>
      <c r="C5010" s="127" t="s">
        <v>5394</v>
      </c>
      <c r="D5010" s="121" t="s">
        <v>258</v>
      </c>
      <c r="E5010" s="122">
        <v>120.72</v>
      </c>
      <c r="F5010" s="123">
        <f t="shared" si="1715"/>
        <v>145.54</v>
      </c>
      <c r="G5010" s="206"/>
      <c r="H5010" s="183"/>
      <c r="I5010" s="182">
        <f t="shared" si="1716"/>
        <v>0</v>
      </c>
      <c r="J5010" s="182">
        <f t="shared" si="1717"/>
        <v>0</v>
      </c>
      <c r="K5010" s="179"/>
      <c r="L5010" s="183">
        <f t="shared" si="1718"/>
        <v>0</v>
      </c>
      <c r="M5010" s="183">
        <f t="shared" si="1718"/>
        <v>0</v>
      </c>
      <c r="N5010" s="184">
        <f t="shared" si="1719"/>
        <v>0</v>
      </c>
      <c r="O5010" s="184">
        <f t="shared" si="1720"/>
        <v>0</v>
      </c>
      <c r="P5010" s="181"/>
      <c r="Q5010" s="198"/>
      <c r="R5010" s="197" t="str">
        <f t="shared" si="1703"/>
        <v/>
      </c>
      <c r="S5010" s="197" t="str">
        <f t="shared" si="1704"/>
        <v/>
      </c>
    </row>
    <row r="5011" spans="1:19" ht="38.25" hidden="1">
      <c r="A5011" s="200">
        <v>94887</v>
      </c>
      <c r="B5011" s="205" t="s">
        <v>230</v>
      </c>
      <c r="C5011" s="127" t="s">
        <v>5395</v>
      </c>
      <c r="D5011" s="121" t="s">
        <v>258</v>
      </c>
      <c r="E5011" s="122">
        <v>143.21</v>
      </c>
      <c r="F5011" s="123">
        <f t="shared" si="1715"/>
        <v>172.65</v>
      </c>
      <c r="G5011" s="206"/>
      <c r="H5011" s="183"/>
      <c r="I5011" s="182">
        <f t="shared" si="1716"/>
        <v>0</v>
      </c>
      <c r="J5011" s="182">
        <f t="shared" si="1717"/>
        <v>0</v>
      </c>
      <c r="K5011" s="179"/>
      <c r="L5011" s="183">
        <f t="shared" si="1718"/>
        <v>0</v>
      </c>
      <c r="M5011" s="183">
        <f t="shared" si="1718"/>
        <v>0</v>
      </c>
      <c r="N5011" s="184">
        <f t="shared" si="1719"/>
        <v>0</v>
      </c>
      <c r="O5011" s="184">
        <f t="shared" si="1720"/>
        <v>0</v>
      </c>
      <c r="P5011" s="181"/>
      <c r="Q5011" s="198"/>
      <c r="R5011" s="197" t="str">
        <f t="shared" si="1703"/>
        <v/>
      </c>
      <c r="S5011" s="197" t="str">
        <f t="shared" si="1704"/>
        <v/>
      </c>
    </row>
    <row r="5012" spans="1:19" ht="38.25" hidden="1">
      <c r="A5012" s="200">
        <v>94891</v>
      </c>
      <c r="B5012" s="205" t="s">
        <v>230</v>
      </c>
      <c r="C5012" s="127" t="s">
        <v>5396</v>
      </c>
      <c r="D5012" s="121" t="s">
        <v>258</v>
      </c>
      <c r="E5012" s="122">
        <v>840.18</v>
      </c>
      <c r="F5012" s="123">
        <f t="shared" si="1715"/>
        <v>1012.92</v>
      </c>
      <c r="G5012" s="206"/>
      <c r="H5012" s="183"/>
      <c r="I5012" s="182">
        <f t="shared" si="1716"/>
        <v>0</v>
      </c>
      <c r="J5012" s="182">
        <f t="shared" si="1717"/>
        <v>0</v>
      </c>
      <c r="K5012" s="179"/>
      <c r="L5012" s="183">
        <f t="shared" si="1718"/>
        <v>0</v>
      </c>
      <c r="M5012" s="183">
        <f t="shared" si="1718"/>
        <v>0</v>
      </c>
      <c r="N5012" s="184">
        <f t="shared" si="1719"/>
        <v>0</v>
      </c>
      <c r="O5012" s="184">
        <f t="shared" si="1720"/>
        <v>0</v>
      </c>
      <c r="P5012" s="181"/>
      <c r="Q5012" s="198"/>
      <c r="R5012" s="197" t="str">
        <f t="shared" si="1703"/>
        <v/>
      </c>
      <c r="S5012" s="197" t="str">
        <f t="shared" si="1704"/>
        <v/>
      </c>
    </row>
    <row r="5013" spans="1:19" ht="38.25" hidden="1">
      <c r="A5013" s="200">
        <v>94895</v>
      </c>
      <c r="B5013" s="205" t="s">
        <v>230</v>
      </c>
      <c r="C5013" s="127" t="s">
        <v>5397</v>
      </c>
      <c r="D5013" s="121" t="s">
        <v>258</v>
      </c>
      <c r="E5013" s="122">
        <v>1119.72</v>
      </c>
      <c r="F5013" s="123">
        <f t="shared" si="1715"/>
        <v>1349.93</v>
      </c>
      <c r="G5013" s="206"/>
      <c r="H5013" s="183"/>
      <c r="I5013" s="182">
        <f t="shared" si="1716"/>
        <v>0</v>
      </c>
      <c r="J5013" s="182">
        <f t="shared" si="1717"/>
        <v>0</v>
      </c>
      <c r="K5013" s="179"/>
      <c r="L5013" s="183">
        <f t="shared" si="1718"/>
        <v>0</v>
      </c>
      <c r="M5013" s="183">
        <f t="shared" si="1718"/>
        <v>0</v>
      </c>
      <c r="N5013" s="184">
        <f t="shared" si="1719"/>
        <v>0</v>
      </c>
      <c r="O5013" s="184">
        <f t="shared" si="1720"/>
        <v>0</v>
      </c>
      <c r="P5013" s="181"/>
      <c r="Q5013" s="198"/>
      <c r="R5013" s="197" t="str">
        <f t="shared" si="1703"/>
        <v/>
      </c>
      <c r="S5013" s="197" t="str">
        <f t="shared" si="1704"/>
        <v/>
      </c>
    </row>
    <row r="5014" spans="1:19" ht="38.25" hidden="1">
      <c r="A5014" s="200">
        <v>94897</v>
      </c>
      <c r="B5014" s="205" t="s">
        <v>230</v>
      </c>
      <c r="C5014" s="127" t="s">
        <v>5398</v>
      </c>
      <c r="D5014" s="121" t="s">
        <v>258</v>
      </c>
      <c r="E5014" s="122">
        <v>1743.92</v>
      </c>
      <c r="F5014" s="123">
        <f t="shared" si="1715"/>
        <v>2102.4699999999998</v>
      </c>
      <c r="G5014" s="206"/>
      <c r="H5014" s="183"/>
      <c r="I5014" s="182">
        <f t="shared" si="1716"/>
        <v>0</v>
      </c>
      <c r="J5014" s="182">
        <f t="shared" si="1717"/>
        <v>0</v>
      </c>
      <c r="K5014" s="179"/>
      <c r="L5014" s="183">
        <f t="shared" si="1718"/>
        <v>0</v>
      </c>
      <c r="M5014" s="183">
        <f t="shared" si="1718"/>
        <v>0</v>
      </c>
      <c r="N5014" s="184">
        <f t="shared" si="1719"/>
        <v>0</v>
      </c>
      <c r="O5014" s="184">
        <f t="shared" si="1720"/>
        <v>0</v>
      </c>
      <c r="P5014" s="181"/>
      <c r="Q5014" s="198"/>
      <c r="R5014" s="197" t="str">
        <f t="shared" ref="R5014:R5077" si="1721">IF(Q5014="X","x",IF(Q5014="xx","x",IF(O5014&gt;0,"x","")))</f>
        <v/>
      </c>
      <c r="S5014" s="197" t="str">
        <f t="shared" si="1704"/>
        <v/>
      </c>
    </row>
    <row r="5015" spans="1:19">
      <c r="A5015" s="200" t="s">
        <v>5399</v>
      </c>
      <c r="B5015" s="205"/>
      <c r="C5015" s="300" t="s">
        <v>5400</v>
      </c>
      <c r="D5015" s="121"/>
      <c r="E5015" s="122"/>
      <c r="F5015" s="123"/>
      <c r="G5015" s="253"/>
      <c r="H5015" s="207">
        <f>F5015</f>
        <v>0</v>
      </c>
      <c r="I5015" s="254"/>
      <c r="J5015" s="255"/>
      <c r="K5015" s="179"/>
      <c r="L5015" s="253"/>
      <c r="M5015" s="253"/>
      <c r="N5015" s="254"/>
      <c r="O5015" s="255"/>
      <c r="P5015" s="181"/>
      <c r="Q5015" s="252" t="str">
        <f>IF(OR(SUM(J5016:J5159)&gt;0,SUM(O5016:O5159)&gt;0),"xx","")</f>
        <v>xx</v>
      </c>
      <c r="R5015" s="237" t="str">
        <f t="shared" si="1721"/>
        <v>x</v>
      </c>
      <c r="S5015" s="197" t="str">
        <f t="shared" si="1704"/>
        <v>x</v>
      </c>
    </row>
    <row r="5016" spans="1:19" hidden="1">
      <c r="A5016" s="308" t="s">
        <v>5401</v>
      </c>
      <c r="B5016" s="309"/>
      <c r="C5016" s="278" t="s">
        <v>5402</v>
      </c>
      <c r="D5016" s="121"/>
      <c r="E5016" s="122"/>
      <c r="F5016" s="123"/>
      <c r="G5016" s="253"/>
      <c r="H5016" s="253"/>
      <c r="I5016" s="254"/>
      <c r="J5016" s="255"/>
      <c r="K5016" s="179"/>
      <c r="L5016" s="253"/>
      <c r="M5016" s="253"/>
      <c r="N5016" s="254"/>
      <c r="O5016" s="255"/>
      <c r="P5016" s="181"/>
      <c r="Q5016" s="198" t="str">
        <f>IF(OR(SUM(J5017:J5020)&gt;0,SUM(O5017:O5020)&gt;0),"xx","")</f>
        <v/>
      </c>
      <c r="R5016" s="197" t="str">
        <f t="shared" si="1721"/>
        <v/>
      </c>
      <c r="S5016" s="197" t="str">
        <f t="shared" si="1704"/>
        <v/>
      </c>
    </row>
    <row r="5017" spans="1:19" hidden="1">
      <c r="A5017" s="200">
        <v>86886</v>
      </c>
      <c r="B5017" s="205" t="s">
        <v>230</v>
      </c>
      <c r="C5017" s="127" t="s">
        <v>5403</v>
      </c>
      <c r="D5017" s="121" t="s">
        <v>274</v>
      </c>
      <c r="E5017" s="122">
        <v>27.61</v>
      </c>
      <c r="F5017" s="123">
        <f>IF(E5017=0,0,ROUND(E5017*(1+E$10)*(1-E$11),2))</f>
        <v>33.29</v>
      </c>
      <c r="G5017" s="206"/>
      <c r="H5017" s="183"/>
      <c r="I5017" s="182">
        <f t="shared" ref="I5017:I5020" si="1722">IF(ISBLANK(E5017),0,ROUND(F5017*G5017,2))</f>
        <v>0</v>
      </c>
      <c r="J5017" s="182">
        <f t="shared" ref="J5017:J5020" si="1723">IF(ISBLANK(G5017),0,ROUND(G5017*H5017,2))</f>
        <v>0</v>
      </c>
      <c r="K5017" s="179"/>
      <c r="L5017" s="183">
        <f t="shared" ref="L5017:M5020" si="1724">G5017</f>
        <v>0</v>
      </c>
      <c r="M5017" s="183">
        <f t="shared" si="1724"/>
        <v>0</v>
      </c>
      <c r="N5017" s="184">
        <f t="shared" ref="N5017:N5020" si="1725">IF(ISBLANK(E5017),0,ROUND(F5017*L5017,2))</f>
        <v>0</v>
      </c>
      <c r="O5017" s="184">
        <f t="shared" ref="O5017:O5020" si="1726">IF(ISBLANK(L5017),0,ROUND(L5017*M5017,2))</f>
        <v>0</v>
      </c>
      <c r="P5017" s="181"/>
      <c r="Q5017" s="199"/>
      <c r="R5017" s="197" t="str">
        <f t="shared" si="1721"/>
        <v/>
      </c>
      <c r="S5017" s="197" t="str">
        <f t="shared" si="1704"/>
        <v/>
      </c>
    </row>
    <row r="5018" spans="1:19" hidden="1">
      <c r="A5018" s="200">
        <v>86887</v>
      </c>
      <c r="B5018" s="205" t="s">
        <v>230</v>
      </c>
      <c r="C5018" s="127" t="s">
        <v>5404</v>
      </c>
      <c r="D5018" s="121" t="s">
        <v>274</v>
      </c>
      <c r="E5018" s="122">
        <v>29.83</v>
      </c>
      <c r="F5018" s="123">
        <f>IF(E5018=0,0,ROUND(E5018*(1+E$10)*(1-E$11),2))</f>
        <v>35.96</v>
      </c>
      <c r="G5018" s="206"/>
      <c r="H5018" s="183"/>
      <c r="I5018" s="182">
        <f t="shared" si="1722"/>
        <v>0</v>
      </c>
      <c r="J5018" s="182">
        <f t="shared" si="1723"/>
        <v>0</v>
      </c>
      <c r="K5018" s="179"/>
      <c r="L5018" s="183">
        <f t="shared" si="1724"/>
        <v>0</v>
      </c>
      <c r="M5018" s="183">
        <f t="shared" si="1724"/>
        <v>0</v>
      </c>
      <c r="N5018" s="184">
        <f t="shared" si="1725"/>
        <v>0</v>
      </c>
      <c r="O5018" s="184">
        <f t="shared" si="1726"/>
        <v>0</v>
      </c>
      <c r="P5018" s="181"/>
      <c r="Q5018" s="199"/>
      <c r="R5018" s="197" t="str">
        <f t="shared" si="1721"/>
        <v/>
      </c>
      <c r="S5018" s="197" t="str">
        <f t="shared" si="1704"/>
        <v/>
      </c>
    </row>
    <row r="5019" spans="1:19" ht="25.5" hidden="1">
      <c r="A5019" s="200">
        <v>86884</v>
      </c>
      <c r="B5019" s="205" t="s">
        <v>230</v>
      </c>
      <c r="C5019" s="127" t="s">
        <v>5405</v>
      </c>
      <c r="D5019" s="121" t="s">
        <v>274</v>
      </c>
      <c r="E5019" s="122">
        <v>7.59</v>
      </c>
      <c r="F5019" s="123">
        <f>IF(E5019=0,0,ROUND(E5019*(1+E$10)*(1-E$11),2))</f>
        <v>9.15</v>
      </c>
      <c r="G5019" s="206"/>
      <c r="H5019" s="183"/>
      <c r="I5019" s="182">
        <f t="shared" si="1722"/>
        <v>0</v>
      </c>
      <c r="J5019" s="182">
        <f t="shared" si="1723"/>
        <v>0</v>
      </c>
      <c r="K5019" s="179"/>
      <c r="L5019" s="183">
        <f t="shared" si="1724"/>
        <v>0</v>
      </c>
      <c r="M5019" s="183">
        <f t="shared" si="1724"/>
        <v>0</v>
      </c>
      <c r="N5019" s="184">
        <f t="shared" si="1725"/>
        <v>0</v>
      </c>
      <c r="O5019" s="184">
        <f t="shared" si="1726"/>
        <v>0</v>
      </c>
      <c r="P5019" s="181"/>
      <c r="Q5019" s="199"/>
      <c r="R5019" s="197" t="str">
        <f t="shared" si="1721"/>
        <v/>
      </c>
      <c r="S5019" s="197" t="str">
        <f t="shared" si="1704"/>
        <v/>
      </c>
    </row>
    <row r="5020" spans="1:19" ht="25.5" hidden="1">
      <c r="A5020" s="200">
        <v>86885</v>
      </c>
      <c r="B5020" s="205" t="s">
        <v>230</v>
      </c>
      <c r="C5020" s="127" t="s">
        <v>5406</v>
      </c>
      <c r="D5020" s="121" t="s">
        <v>274</v>
      </c>
      <c r="E5020" s="122">
        <v>9.09</v>
      </c>
      <c r="F5020" s="123">
        <f>IF(E5020=0,0,ROUND(E5020*(1+E$10)*(1-E$11),2))</f>
        <v>10.96</v>
      </c>
      <c r="G5020" s="206"/>
      <c r="H5020" s="183"/>
      <c r="I5020" s="182">
        <f t="shared" si="1722"/>
        <v>0</v>
      </c>
      <c r="J5020" s="182">
        <f t="shared" si="1723"/>
        <v>0</v>
      </c>
      <c r="K5020" s="179"/>
      <c r="L5020" s="183">
        <f t="shared" si="1724"/>
        <v>0</v>
      </c>
      <c r="M5020" s="183">
        <f t="shared" si="1724"/>
        <v>0</v>
      </c>
      <c r="N5020" s="184">
        <f t="shared" si="1725"/>
        <v>0</v>
      </c>
      <c r="O5020" s="184">
        <f t="shared" si="1726"/>
        <v>0</v>
      </c>
      <c r="P5020" s="181"/>
      <c r="Q5020" s="199"/>
      <c r="R5020" s="197" t="str">
        <f t="shared" si="1721"/>
        <v/>
      </c>
      <c r="S5020" s="197" t="str">
        <f t="shared" si="1704"/>
        <v/>
      </c>
    </row>
    <row r="5021" spans="1:19" hidden="1">
      <c r="A5021" s="200" t="s">
        <v>5407</v>
      </c>
      <c r="B5021" s="205"/>
      <c r="C5021" s="127" t="s">
        <v>5408</v>
      </c>
      <c r="D5021" s="121"/>
      <c r="E5021" s="122"/>
      <c r="F5021" s="123"/>
      <c r="G5021" s="253"/>
      <c r="H5021" s="253"/>
      <c r="I5021" s="254"/>
      <c r="J5021" s="255"/>
      <c r="K5021" s="179"/>
      <c r="L5021" s="253"/>
      <c r="M5021" s="253"/>
      <c r="N5021" s="254"/>
      <c r="O5021" s="255"/>
      <c r="P5021" s="181"/>
      <c r="Q5021" s="198" t="str">
        <f>IF(OR(SUM(J5022:J5032)&gt;0,SUM(O5022:O5032)&gt;0),"xx","")</f>
        <v/>
      </c>
      <c r="R5021" s="197" t="str">
        <f t="shared" si="1721"/>
        <v/>
      </c>
      <c r="S5021" s="197" t="str">
        <f t="shared" si="1704"/>
        <v/>
      </c>
    </row>
    <row r="5022" spans="1:19" ht="25.5" hidden="1">
      <c r="A5022" s="200">
        <v>86895</v>
      </c>
      <c r="B5022" s="205" t="s">
        <v>230</v>
      </c>
      <c r="C5022" s="127" t="s">
        <v>5409</v>
      </c>
      <c r="D5022" s="121" t="s">
        <v>274</v>
      </c>
      <c r="E5022" s="122">
        <v>223.25</v>
      </c>
      <c r="F5022" s="123">
        <f t="shared" ref="F5022:F5032" si="1727">IF(E5022=0,0,ROUND(E5022*(1+E$10)*(1-E$11),2))</f>
        <v>269.14999999999998</v>
      </c>
      <c r="G5022" s="206"/>
      <c r="H5022" s="183"/>
      <c r="I5022" s="182">
        <f t="shared" ref="I5022:I5032" si="1728">IF(ISBLANK(E5022),0,ROUND(F5022*G5022,2))</f>
        <v>0</v>
      </c>
      <c r="J5022" s="182">
        <f t="shared" ref="J5022:J5032" si="1729">IF(ISBLANK(G5022),0,ROUND(G5022*H5022,2))</f>
        <v>0</v>
      </c>
      <c r="K5022" s="179"/>
      <c r="L5022" s="183">
        <f t="shared" ref="L5022:M5032" si="1730">G5022</f>
        <v>0</v>
      </c>
      <c r="M5022" s="183">
        <f t="shared" si="1730"/>
        <v>0</v>
      </c>
      <c r="N5022" s="184">
        <f t="shared" ref="N5022:N5032" si="1731">IF(ISBLANK(E5022),0,ROUND(F5022*L5022,2))</f>
        <v>0</v>
      </c>
      <c r="O5022" s="184">
        <f t="shared" ref="O5022:O5032" si="1732">IF(ISBLANK(L5022),0,ROUND(L5022*M5022,2))</f>
        <v>0</v>
      </c>
      <c r="P5022" s="181"/>
      <c r="Q5022" s="199"/>
      <c r="R5022" s="197" t="str">
        <f t="shared" si="1721"/>
        <v/>
      </c>
      <c r="S5022" s="197" t="str">
        <f t="shared" si="1704"/>
        <v/>
      </c>
    </row>
    <row r="5023" spans="1:19" ht="25.5" hidden="1">
      <c r="A5023" s="200">
        <v>86889</v>
      </c>
      <c r="B5023" s="205" t="s">
        <v>230</v>
      </c>
      <c r="C5023" s="127" t="s">
        <v>5410</v>
      </c>
      <c r="D5023" s="121" t="s">
        <v>274</v>
      </c>
      <c r="E5023" s="122">
        <v>419.61</v>
      </c>
      <c r="F5023" s="123">
        <f t="shared" si="1727"/>
        <v>505.88</v>
      </c>
      <c r="G5023" s="206"/>
      <c r="H5023" s="183"/>
      <c r="I5023" s="182">
        <f t="shared" si="1728"/>
        <v>0</v>
      </c>
      <c r="J5023" s="182">
        <f t="shared" si="1729"/>
        <v>0</v>
      </c>
      <c r="K5023" s="179"/>
      <c r="L5023" s="183">
        <f t="shared" si="1730"/>
        <v>0</v>
      </c>
      <c r="M5023" s="183">
        <f t="shared" si="1730"/>
        <v>0</v>
      </c>
      <c r="N5023" s="184">
        <f t="shared" si="1731"/>
        <v>0</v>
      </c>
      <c r="O5023" s="184">
        <f t="shared" si="1732"/>
        <v>0</v>
      </c>
      <c r="P5023" s="181"/>
      <c r="Q5023" s="199"/>
      <c r="R5023" s="197" t="str">
        <f t="shared" si="1721"/>
        <v/>
      </c>
      <c r="S5023" s="197" t="str">
        <f t="shared" si="1704"/>
        <v/>
      </c>
    </row>
    <row r="5024" spans="1:19" ht="25.5" hidden="1">
      <c r="A5024" s="200">
        <v>86899</v>
      </c>
      <c r="B5024" s="205" t="s">
        <v>230</v>
      </c>
      <c r="C5024" s="127" t="s">
        <v>5411</v>
      </c>
      <c r="D5024" s="121" t="s">
        <v>274</v>
      </c>
      <c r="E5024" s="122">
        <v>208.62</v>
      </c>
      <c r="F5024" s="123">
        <f t="shared" si="1727"/>
        <v>251.51</v>
      </c>
      <c r="G5024" s="206"/>
      <c r="H5024" s="183"/>
      <c r="I5024" s="182">
        <f t="shared" si="1728"/>
        <v>0</v>
      </c>
      <c r="J5024" s="182">
        <f t="shared" si="1729"/>
        <v>0</v>
      </c>
      <c r="K5024" s="179"/>
      <c r="L5024" s="183">
        <f t="shared" si="1730"/>
        <v>0</v>
      </c>
      <c r="M5024" s="183">
        <f t="shared" si="1730"/>
        <v>0</v>
      </c>
      <c r="N5024" s="184">
        <f t="shared" si="1731"/>
        <v>0</v>
      </c>
      <c r="O5024" s="184">
        <f t="shared" si="1732"/>
        <v>0</v>
      </c>
      <c r="P5024" s="181"/>
      <c r="Q5024" s="199"/>
      <c r="R5024" s="197" t="str">
        <f t="shared" si="1721"/>
        <v/>
      </c>
      <c r="S5024" s="197" t="str">
        <f t="shared" si="1704"/>
        <v/>
      </c>
    </row>
    <row r="5025" spans="1:19" ht="51" hidden="1">
      <c r="A5025" s="200">
        <v>86947</v>
      </c>
      <c r="B5025" s="205" t="s">
        <v>230</v>
      </c>
      <c r="C5025" s="127" t="s">
        <v>5412</v>
      </c>
      <c r="D5025" s="121" t="s">
        <v>274</v>
      </c>
      <c r="E5025" s="122">
        <v>718.55</v>
      </c>
      <c r="F5025" s="123">
        <f t="shared" si="1727"/>
        <v>866.28</v>
      </c>
      <c r="G5025" s="206"/>
      <c r="H5025" s="183"/>
      <c r="I5025" s="182">
        <f t="shared" si="1728"/>
        <v>0</v>
      </c>
      <c r="J5025" s="182">
        <f t="shared" si="1729"/>
        <v>0</v>
      </c>
      <c r="K5025" s="179"/>
      <c r="L5025" s="183">
        <f t="shared" si="1730"/>
        <v>0</v>
      </c>
      <c r="M5025" s="183">
        <f t="shared" si="1730"/>
        <v>0</v>
      </c>
      <c r="N5025" s="184">
        <f t="shared" si="1731"/>
        <v>0</v>
      </c>
      <c r="O5025" s="184">
        <f t="shared" si="1732"/>
        <v>0</v>
      </c>
      <c r="P5025" s="181"/>
      <c r="Q5025" s="199"/>
      <c r="R5025" s="197" t="str">
        <f t="shared" si="1721"/>
        <v/>
      </c>
      <c r="S5025" s="197" t="str">
        <f t="shared" ref="S5025:S5097" si="1733">IF(Q5025="X","x",IF(Q5025="xx","x",IF(OR(J5025&gt;0,O5025&gt;0),"x","")))</f>
        <v/>
      </c>
    </row>
    <row r="5026" spans="1:19" ht="25.5" hidden="1">
      <c r="A5026" s="200">
        <v>86893</v>
      </c>
      <c r="B5026" s="205" t="s">
        <v>230</v>
      </c>
      <c r="C5026" s="127" t="s">
        <v>5413</v>
      </c>
      <c r="D5026" s="121" t="s">
        <v>274</v>
      </c>
      <c r="E5026" s="122">
        <v>380.63</v>
      </c>
      <c r="F5026" s="123">
        <f t="shared" si="1727"/>
        <v>458.89</v>
      </c>
      <c r="G5026" s="206"/>
      <c r="H5026" s="183"/>
      <c r="I5026" s="182">
        <f t="shared" si="1728"/>
        <v>0</v>
      </c>
      <c r="J5026" s="182">
        <f t="shared" si="1729"/>
        <v>0</v>
      </c>
      <c r="K5026" s="179"/>
      <c r="L5026" s="183">
        <f t="shared" si="1730"/>
        <v>0</v>
      </c>
      <c r="M5026" s="183">
        <f t="shared" si="1730"/>
        <v>0</v>
      </c>
      <c r="N5026" s="184">
        <f t="shared" si="1731"/>
        <v>0</v>
      </c>
      <c r="O5026" s="184">
        <f t="shared" si="1732"/>
        <v>0</v>
      </c>
      <c r="P5026" s="181"/>
      <c r="Q5026" s="199"/>
      <c r="R5026" s="197" t="str">
        <f t="shared" si="1721"/>
        <v/>
      </c>
      <c r="S5026" s="197" t="str">
        <f t="shared" si="1733"/>
        <v/>
      </c>
    </row>
    <row r="5027" spans="1:19" ht="25.5" hidden="1">
      <c r="A5027" s="200">
        <v>86894</v>
      </c>
      <c r="B5027" s="205" t="s">
        <v>230</v>
      </c>
      <c r="C5027" s="127" t="s">
        <v>5414</v>
      </c>
      <c r="D5027" s="121" t="s">
        <v>274</v>
      </c>
      <c r="E5027" s="122">
        <v>217.08</v>
      </c>
      <c r="F5027" s="123">
        <f t="shared" si="1727"/>
        <v>261.70999999999998</v>
      </c>
      <c r="G5027" s="206"/>
      <c r="H5027" s="183"/>
      <c r="I5027" s="182">
        <f t="shared" si="1728"/>
        <v>0</v>
      </c>
      <c r="J5027" s="182">
        <f t="shared" si="1729"/>
        <v>0</v>
      </c>
      <c r="K5027" s="179"/>
      <c r="L5027" s="183">
        <f t="shared" si="1730"/>
        <v>0</v>
      </c>
      <c r="M5027" s="183">
        <f t="shared" si="1730"/>
        <v>0</v>
      </c>
      <c r="N5027" s="184">
        <f t="shared" si="1731"/>
        <v>0</v>
      </c>
      <c r="O5027" s="184">
        <f t="shared" si="1732"/>
        <v>0</v>
      </c>
      <c r="P5027" s="181"/>
      <c r="Q5027" s="199"/>
      <c r="R5027" s="197" t="str">
        <f t="shared" si="1721"/>
        <v/>
      </c>
      <c r="S5027" s="197" t="str">
        <f t="shared" si="1733"/>
        <v/>
      </c>
    </row>
    <row r="5028" spans="1:19" ht="38.25" hidden="1">
      <c r="A5028" s="200">
        <v>86934</v>
      </c>
      <c r="B5028" s="205" t="s">
        <v>230</v>
      </c>
      <c r="C5028" s="127" t="s">
        <v>5415</v>
      </c>
      <c r="D5028" s="121" t="s">
        <v>274</v>
      </c>
      <c r="E5028" s="122">
        <v>282.24</v>
      </c>
      <c r="F5028" s="123">
        <f t="shared" si="1727"/>
        <v>340.27</v>
      </c>
      <c r="G5028" s="206"/>
      <c r="H5028" s="183"/>
      <c r="I5028" s="182">
        <f t="shared" si="1728"/>
        <v>0</v>
      </c>
      <c r="J5028" s="182">
        <f t="shared" si="1729"/>
        <v>0</v>
      </c>
      <c r="K5028" s="179"/>
      <c r="L5028" s="183">
        <f t="shared" si="1730"/>
        <v>0</v>
      </c>
      <c r="M5028" s="183">
        <f t="shared" si="1730"/>
        <v>0</v>
      </c>
      <c r="N5028" s="184">
        <f t="shared" si="1731"/>
        <v>0</v>
      </c>
      <c r="O5028" s="184">
        <f t="shared" si="1732"/>
        <v>0</v>
      </c>
      <c r="P5028" s="181"/>
      <c r="Q5028" s="199"/>
      <c r="R5028" s="197" t="str">
        <f t="shared" si="1721"/>
        <v/>
      </c>
      <c r="S5028" s="197" t="str">
        <f t="shared" si="1733"/>
        <v/>
      </c>
    </row>
    <row r="5029" spans="1:19" ht="38.25" hidden="1">
      <c r="A5029" s="200">
        <v>86933</v>
      </c>
      <c r="B5029" s="205" t="s">
        <v>230</v>
      </c>
      <c r="C5029" s="127" t="s">
        <v>5416</v>
      </c>
      <c r="D5029" s="121" t="s">
        <v>274</v>
      </c>
      <c r="E5029" s="122">
        <v>289.70999999999998</v>
      </c>
      <c r="F5029" s="123">
        <f t="shared" si="1727"/>
        <v>349.27</v>
      </c>
      <c r="G5029" s="206"/>
      <c r="H5029" s="183"/>
      <c r="I5029" s="182">
        <f t="shared" si="1728"/>
        <v>0</v>
      </c>
      <c r="J5029" s="182">
        <f t="shared" si="1729"/>
        <v>0</v>
      </c>
      <c r="K5029" s="179"/>
      <c r="L5029" s="183">
        <f t="shared" si="1730"/>
        <v>0</v>
      </c>
      <c r="M5029" s="183">
        <f t="shared" si="1730"/>
        <v>0</v>
      </c>
      <c r="N5029" s="184">
        <f t="shared" si="1731"/>
        <v>0</v>
      </c>
      <c r="O5029" s="184">
        <f t="shared" si="1732"/>
        <v>0</v>
      </c>
      <c r="P5029" s="181"/>
      <c r="Q5029" s="199"/>
      <c r="R5029" s="197" t="str">
        <f t="shared" si="1721"/>
        <v/>
      </c>
      <c r="S5029" s="197" t="str">
        <f t="shared" si="1733"/>
        <v/>
      </c>
    </row>
    <row r="5030" spans="1:19" ht="38.25" hidden="1">
      <c r="A5030" s="200">
        <v>93396</v>
      </c>
      <c r="B5030" s="205" t="s">
        <v>230</v>
      </c>
      <c r="C5030" s="127" t="s">
        <v>5417</v>
      </c>
      <c r="D5030" s="121" t="s">
        <v>274</v>
      </c>
      <c r="E5030" s="122">
        <v>433.53</v>
      </c>
      <c r="F5030" s="123">
        <f t="shared" si="1727"/>
        <v>522.66</v>
      </c>
      <c r="G5030" s="206"/>
      <c r="H5030" s="183"/>
      <c r="I5030" s="182">
        <f t="shared" si="1728"/>
        <v>0</v>
      </c>
      <c r="J5030" s="182">
        <f t="shared" si="1729"/>
        <v>0</v>
      </c>
      <c r="K5030" s="179"/>
      <c r="L5030" s="183">
        <f t="shared" si="1730"/>
        <v>0</v>
      </c>
      <c r="M5030" s="183">
        <f t="shared" si="1730"/>
        <v>0</v>
      </c>
      <c r="N5030" s="184">
        <f t="shared" si="1731"/>
        <v>0</v>
      </c>
      <c r="O5030" s="184">
        <f t="shared" si="1732"/>
        <v>0</v>
      </c>
      <c r="P5030" s="181"/>
      <c r="Q5030" s="198"/>
      <c r="R5030" s="197" t="str">
        <f t="shared" si="1721"/>
        <v/>
      </c>
      <c r="S5030" s="197" t="str">
        <f t="shared" si="1733"/>
        <v/>
      </c>
    </row>
    <row r="5031" spans="1:19" ht="51" hidden="1">
      <c r="A5031" s="200">
        <v>93441</v>
      </c>
      <c r="B5031" s="205" t="s">
        <v>230</v>
      </c>
      <c r="C5031" s="127" t="s">
        <v>5418</v>
      </c>
      <c r="D5031" s="121" t="s">
        <v>274</v>
      </c>
      <c r="E5031" s="122">
        <v>667.19</v>
      </c>
      <c r="F5031" s="123">
        <f t="shared" si="1727"/>
        <v>804.36</v>
      </c>
      <c r="G5031" s="206"/>
      <c r="H5031" s="183"/>
      <c r="I5031" s="182">
        <f t="shared" si="1728"/>
        <v>0</v>
      </c>
      <c r="J5031" s="182">
        <f t="shared" si="1729"/>
        <v>0</v>
      </c>
      <c r="K5031" s="179"/>
      <c r="L5031" s="183">
        <f t="shared" si="1730"/>
        <v>0</v>
      </c>
      <c r="M5031" s="183">
        <f t="shared" si="1730"/>
        <v>0</v>
      </c>
      <c r="N5031" s="184">
        <f t="shared" si="1731"/>
        <v>0</v>
      </c>
      <c r="O5031" s="184">
        <f t="shared" si="1732"/>
        <v>0</v>
      </c>
      <c r="P5031" s="181"/>
      <c r="Q5031" s="198"/>
      <c r="R5031" s="197" t="str">
        <f t="shared" si="1721"/>
        <v/>
      </c>
      <c r="S5031" s="197" t="str">
        <f t="shared" si="1733"/>
        <v/>
      </c>
    </row>
    <row r="5032" spans="1:19" ht="51" hidden="1">
      <c r="A5032" s="200">
        <v>93442</v>
      </c>
      <c r="B5032" s="205" t="s">
        <v>230</v>
      </c>
      <c r="C5032" s="127" t="s">
        <v>5419</v>
      </c>
      <c r="D5032" s="121" t="s">
        <v>274</v>
      </c>
      <c r="E5032" s="122">
        <v>779.45</v>
      </c>
      <c r="F5032" s="123">
        <f t="shared" si="1727"/>
        <v>939.7</v>
      </c>
      <c r="G5032" s="206"/>
      <c r="H5032" s="183"/>
      <c r="I5032" s="182">
        <f t="shared" si="1728"/>
        <v>0</v>
      </c>
      <c r="J5032" s="182">
        <f t="shared" si="1729"/>
        <v>0</v>
      </c>
      <c r="K5032" s="179"/>
      <c r="L5032" s="183">
        <f t="shared" si="1730"/>
        <v>0</v>
      </c>
      <c r="M5032" s="183">
        <f t="shared" si="1730"/>
        <v>0</v>
      </c>
      <c r="N5032" s="184">
        <f t="shared" si="1731"/>
        <v>0</v>
      </c>
      <c r="O5032" s="184">
        <f t="shared" si="1732"/>
        <v>0</v>
      </c>
      <c r="P5032" s="181"/>
      <c r="Q5032" s="199"/>
      <c r="R5032" s="197" t="str">
        <f t="shared" si="1721"/>
        <v/>
      </c>
      <c r="S5032" s="197" t="str">
        <f t="shared" si="1733"/>
        <v/>
      </c>
    </row>
    <row r="5033" spans="1:19" hidden="1">
      <c r="A5033" s="200" t="s">
        <v>5420</v>
      </c>
      <c r="B5033" s="205"/>
      <c r="C5033" s="127" t="s">
        <v>5421</v>
      </c>
      <c r="D5033" s="121"/>
      <c r="E5033" s="122"/>
      <c r="F5033" s="123"/>
      <c r="G5033" s="253"/>
      <c r="H5033" s="253"/>
      <c r="I5033" s="254"/>
      <c r="J5033" s="255"/>
      <c r="K5033" s="179"/>
      <c r="L5033" s="253"/>
      <c r="M5033" s="253"/>
      <c r="N5033" s="254"/>
      <c r="O5033" s="255"/>
      <c r="P5033" s="181"/>
      <c r="Q5033" s="198" t="str">
        <f>IF(OR(SUM(J5034:J5049)&gt;0,SUM(O5034:O5049)&gt;0),"xx","")</f>
        <v/>
      </c>
      <c r="R5033" s="197" t="str">
        <f t="shared" si="1721"/>
        <v/>
      </c>
      <c r="S5033" s="197" t="str">
        <f t="shared" si="1733"/>
        <v/>
      </c>
    </row>
    <row r="5034" spans="1:19" ht="25.5" hidden="1">
      <c r="A5034" s="200">
        <v>86872</v>
      </c>
      <c r="B5034" s="205" t="s">
        <v>230</v>
      </c>
      <c r="C5034" s="127" t="s">
        <v>5422</v>
      </c>
      <c r="D5034" s="121" t="s">
        <v>274</v>
      </c>
      <c r="E5034" s="122">
        <v>696.6</v>
      </c>
      <c r="F5034" s="123">
        <f t="shared" ref="F5034:F5049" si="1734">IF(E5034=0,0,ROUND(E5034*(1+E$10)*(1-E$11),2))</f>
        <v>839.82</v>
      </c>
      <c r="G5034" s="206"/>
      <c r="H5034" s="183"/>
      <c r="I5034" s="182">
        <f t="shared" ref="I5034:I5049" si="1735">IF(ISBLANK(E5034),0,ROUND(F5034*G5034,2))</f>
        <v>0</v>
      </c>
      <c r="J5034" s="182">
        <f t="shared" ref="J5034:J5049" si="1736">IF(ISBLANK(G5034),0,ROUND(G5034*H5034,2))</f>
        <v>0</v>
      </c>
      <c r="K5034" s="179"/>
      <c r="L5034" s="183">
        <f t="shared" ref="L5034:M5049" si="1737">G5034</f>
        <v>0</v>
      </c>
      <c r="M5034" s="183">
        <f t="shared" si="1737"/>
        <v>0</v>
      </c>
      <c r="N5034" s="184">
        <f t="shared" ref="N5034:N5049" si="1738">IF(ISBLANK(E5034),0,ROUND(F5034*L5034,2))</f>
        <v>0</v>
      </c>
      <c r="O5034" s="184">
        <f t="shared" ref="O5034:O5049" si="1739">IF(ISBLANK(L5034),0,ROUND(L5034*M5034,2))</f>
        <v>0</v>
      </c>
      <c r="P5034" s="181"/>
      <c r="Q5034" s="199"/>
      <c r="R5034" s="197" t="str">
        <f t="shared" si="1721"/>
        <v/>
      </c>
      <c r="S5034" s="197" t="str">
        <f t="shared" si="1733"/>
        <v/>
      </c>
    </row>
    <row r="5035" spans="1:19" ht="38.25" hidden="1">
      <c r="A5035" s="200">
        <v>86920</v>
      </c>
      <c r="B5035" s="205" t="s">
        <v>230</v>
      </c>
      <c r="C5035" s="127" t="s">
        <v>5423</v>
      </c>
      <c r="D5035" s="121" t="s">
        <v>274</v>
      </c>
      <c r="E5035" s="122">
        <v>730.32</v>
      </c>
      <c r="F5035" s="123">
        <f t="shared" si="1734"/>
        <v>880.47</v>
      </c>
      <c r="G5035" s="206"/>
      <c r="H5035" s="183"/>
      <c r="I5035" s="182">
        <f t="shared" si="1735"/>
        <v>0</v>
      </c>
      <c r="J5035" s="182">
        <f t="shared" si="1736"/>
        <v>0</v>
      </c>
      <c r="K5035" s="179"/>
      <c r="L5035" s="183">
        <f t="shared" si="1737"/>
        <v>0</v>
      </c>
      <c r="M5035" s="183">
        <f t="shared" si="1737"/>
        <v>0</v>
      </c>
      <c r="N5035" s="184">
        <f t="shared" si="1738"/>
        <v>0</v>
      </c>
      <c r="O5035" s="184">
        <f t="shared" si="1739"/>
        <v>0</v>
      </c>
      <c r="P5035" s="181"/>
      <c r="Q5035" s="199"/>
      <c r="R5035" s="197" t="str">
        <f t="shared" si="1721"/>
        <v/>
      </c>
      <c r="S5035" s="197" t="str">
        <f t="shared" si="1733"/>
        <v/>
      </c>
    </row>
    <row r="5036" spans="1:19" ht="25.5" hidden="1">
      <c r="A5036" s="200">
        <v>86921</v>
      </c>
      <c r="B5036" s="205" t="s">
        <v>230</v>
      </c>
      <c r="C5036" s="127" t="s">
        <v>5424</v>
      </c>
      <c r="D5036" s="121" t="s">
        <v>274</v>
      </c>
      <c r="E5036" s="122">
        <v>738.56</v>
      </c>
      <c r="F5036" s="123">
        <f t="shared" si="1734"/>
        <v>890.41</v>
      </c>
      <c r="G5036" s="206"/>
      <c r="H5036" s="183"/>
      <c r="I5036" s="182">
        <f t="shared" si="1735"/>
        <v>0</v>
      </c>
      <c r="J5036" s="182">
        <f t="shared" si="1736"/>
        <v>0</v>
      </c>
      <c r="K5036" s="179"/>
      <c r="L5036" s="183">
        <f t="shared" si="1737"/>
        <v>0</v>
      </c>
      <c r="M5036" s="183">
        <f t="shared" si="1737"/>
        <v>0</v>
      </c>
      <c r="N5036" s="184">
        <f t="shared" si="1738"/>
        <v>0</v>
      </c>
      <c r="O5036" s="184">
        <f t="shared" si="1739"/>
        <v>0</v>
      </c>
      <c r="P5036" s="181"/>
      <c r="Q5036" s="199"/>
      <c r="R5036" s="197" t="str">
        <f t="shared" si="1721"/>
        <v/>
      </c>
      <c r="S5036" s="197" t="str">
        <f t="shared" si="1733"/>
        <v/>
      </c>
    </row>
    <row r="5037" spans="1:19" ht="25.5" hidden="1">
      <c r="A5037" s="200">
        <v>86874</v>
      </c>
      <c r="B5037" s="205" t="s">
        <v>230</v>
      </c>
      <c r="C5037" s="127" t="s">
        <v>5425</v>
      </c>
      <c r="D5037" s="121" t="s">
        <v>274</v>
      </c>
      <c r="E5037" s="122">
        <v>426.94</v>
      </c>
      <c r="F5037" s="123">
        <f t="shared" si="1734"/>
        <v>514.72</v>
      </c>
      <c r="G5037" s="206"/>
      <c r="H5037" s="183"/>
      <c r="I5037" s="182">
        <f t="shared" si="1735"/>
        <v>0</v>
      </c>
      <c r="J5037" s="182">
        <f t="shared" si="1736"/>
        <v>0</v>
      </c>
      <c r="K5037" s="179"/>
      <c r="L5037" s="183">
        <f t="shared" si="1737"/>
        <v>0</v>
      </c>
      <c r="M5037" s="183">
        <f t="shared" si="1737"/>
        <v>0</v>
      </c>
      <c r="N5037" s="184">
        <f t="shared" si="1738"/>
        <v>0</v>
      </c>
      <c r="O5037" s="184">
        <f t="shared" si="1739"/>
        <v>0</v>
      </c>
      <c r="P5037" s="181"/>
      <c r="Q5037" s="199"/>
      <c r="R5037" s="197" t="str">
        <f t="shared" si="1721"/>
        <v/>
      </c>
      <c r="S5037" s="197" t="str">
        <f t="shared" si="1733"/>
        <v/>
      </c>
    </row>
    <row r="5038" spans="1:19" ht="38.25" hidden="1">
      <c r="A5038" s="200">
        <v>86923</v>
      </c>
      <c r="B5038" s="205" t="s">
        <v>230</v>
      </c>
      <c r="C5038" s="127" t="s">
        <v>5426</v>
      </c>
      <c r="D5038" s="121" t="s">
        <v>274</v>
      </c>
      <c r="E5038" s="122">
        <v>468.13</v>
      </c>
      <c r="F5038" s="123">
        <f t="shared" si="1734"/>
        <v>564.38</v>
      </c>
      <c r="G5038" s="206"/>
      <c r="H5038" s="183"/>
      <c r="I5038" s="182">
        <f t="shared" si="1735"/>
        <v>0</v>
      </c>
      <c r="J5038" s="182">
        <f t="shared" si="1736"/>
        <v>0</v>
      </c>
      <c r="K5038" s="179"/>
      <c r="L5038" s="183">
        <f t="shared" si="1737"/>
        <v>0</v>
      </c>
      <c r="M5038" s="183">
        <f t="shared" si="1737"/>
        <v>0</v>
      </c>
      <c r="N5038" s="184">
        <f t="shared" si="1738"/>
        <v>0</v>
      </c>
      <c r="O5038" s="184">
        <f t="shared" si="1739"/>
        <v>0</v>
      </c>
      <c r="P5038" s="181"/>
      <c r="Q5038" s="199"/>
      <c r="R5038" s="197" t="str">
        <f t="shared" si="1721"/>
        <v/>
      </c>
      <c r="S5038" s="197" t="str">
        <f t="shared" si="1733"/>
        <v/>
      </c>
    </row>
    <row r="5039" spans="1:19" ht="38.25" hidden="1">
      <c r="A5039" s="200">
        <v>86924</v>
      </c>
      <c r="B5039" s="205" t="s">
        <v>230</v>
      </c>
      <c r="C5039" s="127" t="s">
        <v>5427</v>
      </c>
      <c r="D5039" s="121" t="s">
        <v>274</v>
      </c>
      <c r="E5039" s="122">
        <v>476.37</v>
      </c>
      <c r="F5039" s="123">
        <f t="shared" si="1734"/>
        <v>574.30999999999995</v>
      </c>
      <c r="G5039" s="206"/>
      <c r="H5039" s="183"/>
      <c r="I5039" s="182">
        <f t="shared" si="1735"/>
        <v>0</v>
      </c>
      <c r="J5039" s="182">
        <f t="shared" si="1736"/>
        <v>0</v>
      </c>
      <c r="K5039" s="179"/>
      <c r="L5039" s="183">
        <f t="shared" si="1737"/>
        <v>0</v>
      </c>
      <c r="M5039" s="183">
        <f t="shared" si="1737"/>
        <v>0</v>
      </c>
      <c r="N5039" s="184">
        <f t="shared" si="1738"/>
        <v>0</v>
      </c>
      <c r="O5039" s="184">
        <f t="shared" si="1739"/>
        <v>0</v>
      </c>
      <c r="P5039" s="181"/>
      <c r="Q5039" s="199"/>
      <c r="R5039" s="197" t="str">
        <f t="shared" si="1721"/>
        <v/>
      </c>
      <c r="S5039" s="197" t="str">
        <f t="shared" si="1733"/>
        <v/>
      </c>
    </row>
    <row r="5040" spans="1:19" ht="38.25" hidden="1">
      <c r="A5040" s="200">
        <v>86922</v>
      </c>
      <c r="B5040" s="205" t="s">
        <v>230</v>
      </c>
      <c r="C5040" s="127" t="s">
        <v>5428</v>
      </c>
      <c r="D5040" s="121" t="s">
        <v>274</v>
      </c>
      <c r="E5040" s="122">
        <v>595.58000000000004</v>
      </c>
      <c r="F5040" s="123">
        <f t="shared" si="1734"/>
        <v>718.03</v>
      </c>
      <c r="G5040" s="206"/>
      <c r="H5040" s="183"/>
      <c r="I5040" s="182">
        <f t="shared" si="1735"/>
        <v>0</v>
      </c>
      <c r="J5040" s="182">
        <f t="shared" si="1736"/>
        <v>0</v>
      </c>
      <c r="K5040" s="179"/>
      <c r="L5040" s="183">
        <f t="shared" si="1737"/>
        <v>0</v>
      </c>
      <c r="M5040" s="183">
        <f t="shared" si="1737"/>
        <v>0</v>
      </c>
      <c r="N5040" s="184">
        <f t="shared" si="1738"/>
        <v>0</v>
      </c>
      <c r="O5040" s="184">
        <f t="shared" si="1739"/>
        <v>0</v>
      </c>
      <c r="P5040" s="181"/>
      <c r="Q5040" s="199"/>
      <c r="R5040" s="197" t="str">
        <f t="shared" si="1721"/>
        <v/>
      </c>
      <c r="S5040" s="197" t="str">
        <f t="shared" si="1733"/>
        <v/>
      </c>
    </row>
    <row r="5041" spans="1:19" ht="25.5" hidden="1">
      <c r="A5041" s="200">
        <v>86876</v>
      </c>
      <c r="B5041" s="205" t="s">
        <v>230</v>
      </c>
      <c r="C5041" s="127" t="s">
        <v>5429</v>
      </c>
      <c r="D5041" s="121" t="s">
        <v>274</v>
      </c>
      <c r="E5041" s="122">
        <v>214.36</v>
      </c>
      <c r="F5041" s="123">
        <f t="shared" si="1734"/>
        <v>258.43</v>
      </c>
      <c r="G5041" s="206"/>
      <c r="H5041" s="183"/>
      <c r="I5041" s="182">
        <f t="shared" si="1735"/>
        <v>0</v>
      </c>
      <c r="J5041" s="182">
        <f t="shared" si="1736"/>
        <v>0</v>
      </c>
      <c r="K5041" s="179"/>
      <c r="L5041" s="183">
        <f t="shared" si="1737"/>
        <v>0</v>
      </c>
      <c r="M5041" s="183">
        <f t="shared" si="1737"/>
        <v>0</v>
      </c>
      <c r="N5041" s="184">
        <f t="shared" si="1738"/>
        <v>0</v>
      </c>
      <c r="O5041" s="184">
        <f t="shared" si="1739"/>
        <v>0</v>
      </c>
      <c r="P5041" s="181"/>
      <c r="Q5041" s="199"/>
      <c r="R5041" s="197" t="str">
        <f t="shared" si="1721"/>
        <v/>
      </c>
      <c r="S5041" s="197" t="str">
        <f t="shared" si="1733"/>
        <v/>
      </c>
    </row>
    <row r="5042" spans="1:19" ht="38.25" hidden="1">
      <c r="A5042" s="200">
        <v>86929</v>
      </c>
      <c r="B5042" s="205" t="s">
        <v>230</v>
      </c>
      <c r="C5042" s="127" t="s">
        <v>5430</v>
      </c>
      <c r="D5042" s="121" t="s">
        <v>274</v>
      </c>
      <c r="E5042" s="122">
        <v>248.08</v>
      </c>
      <c r="F5042" s="123">
        <f t="shared" si="1734"/>
        <v>299.08999999999997</v>
      </c>
      <c r="G5042" s="206"/>
      <c r="H5042" s="183"/>
      <c r="I5042" s="182">
        <f t="shared" si="1735"/>
        <v>0</v>
      </c>
      <c r="J5042" s="182">
        <f t="shared" si="1736"/>
        <v>0</v>
      </c>
      <c r="K5042" s="179"/>
      <c r="L5042" s="183">
        <f t="shared" si="1737"/>
        <v>0</v>
      </c>
      <c r="M5042" s="183">
        <f t="shared" si="1737"/>
        <v>0</v>
      </c>
      <c r="N5042" s="184">
        <f t="shared" si="1738"/>
        <v>0</v>
      </c>
      <c r="O5042" s="184">
        <f t="shared" si="1739"/>
        <v>0</v>
      </c>
      <c r="P5042" s="181"/>
      <c r="Q5042" s="199"/>
      <c r="R5042" s="197" t="str">
        <f t="shared" si="1721"/>
        <v/>
      </c>
      <c r="S5042" s="197" t="str">
        <f t="shared" si="1733"/>
        <v/>
      </c>
    </row>
    <row r="5043" spans="1:19" ht="38.25" hidden="1">
      <c r="A5043" s="200">
        <v>86930</v>
      </c>
      <c r="B5043" s="205" t="s">
        <v>230</v>
      </c>
      <c r="C5043" s="127" t="s">
        <v>5431</v>
      </c>
      <c r="D5043" s="121" t="s">
        <v>274</v>
      </c>
      <c r="E5043" s="122">
        <v>256.32</v>
      </c>
      <c r="F5043" s="123">
        <f t="shared" si="1734"/>
        <v>309.02</v>
      </c>
      <c r="G5043" s="206"/>
      <c r="H5043" s="183"/>
      <c r="I5043" s="182">
        <f t="shared" si="1735"/>
        <v>0</v>
      </c>
      <c r="J5043" s="182">
        <f t="shared" si="1736"/>
        <v>0</v>
      </c>
      <c r="K5043" s="179"/>
      <c r="L5043" s="183">
        <f t="shared" si="1737"/>
        <v>0</v>
      </c>
      <c r="M5043" s="183">
        <f t="shared" si="1737"/>
        <v>0</v>
      </c>
      <c r="N5043" s="184">
        <f t="shared" si="1738"/>
        <v>0</v>
      </c>
      <c r="O5043" s="184">
        <f t="shared" si="1739"/>
        <v>0</v>
      </c>
      <c r="P5043" s="181"/>
      <c r="Q5043" s="199"/>
      <c r="R5043" s="197" t="str">
        <f t="shared" si="1721"/>
        <v/>
      </c>
      <c r="S5043" s="197" t="str">
        <f t="shared" si="1733"/>
        <v/>
      </c>
    </row>
    <row r="5044" spans="1:19" ht="38.25" hidden="1">
      <c r="A5044" s="200">
        <v>86919</v>
      </c>
      <c r="B5044" s="205" t="s">
        <v>230</v>
      </c>
      <c r="C5044" s="127" t="s">
        <v>5432</v>
      </c>
      <c r="D5044" s="121" t="s">
        <v>274</v>
      </c>
      <c r="E5044" s="122">
        <v>765.46</v>
      </c>
      <c r="F5044" s="123">
        <f t="shared" si="1734"/>
        <v>922.84</v>
      </c>
      <c r="G5044" s="206"/>
      <c r="H5044" s="183"/>
      <c r="I5044" s="182">
        <f t="shared" si="1735"/>
        <v>0</v>
      </c>
      <c r="J5044" s="182">
        <f t="shared" si="1736"/>
        <v>0</v>
      </c>
      <c r="K5044" s="179"/>
      <c r="L5044" s="183">
        <f t="shared" si="1737"/>
        <v>0</v>
      </c>
      <c r="M5044" s="183">
        <f t="shared" si="1737"/>
        <v>0</v>
      </c>
      <c r="N5044" s="184">
        <f t="shared" si="1738"/>
        <v>0</v>
      </c>
      <c r="O5044" s="184">
        <f t="shared" si="1739"/>
        <v>0</v>
      </c>
      <c r="P5044" s="181"/>
      <c r="Q5044" s="199"/>
      <c r="R5044" s="197" t="str">
        <f t="shared" si="1721"/>
        <v/>
      </c>
      <c r="S5044" s="197" t="str">
        <f t="shared" si="1733"/>
        <v/>
      </c>
    </row>
    <row r="5045" spans="1:19" ht="38.25" hidden="1">
      <c r="A5045" s="200">
        <v>86927</v>
      </c>
      <c r="B5045" s="205" t="s">
        <v>230</v>
      </c>
      <c r="C5045" s="127" t="s">
        <v>5433</v>
      </c>
      <c r="D5045" s="121" t="s">
        <v>274</v>
      </c>
      <c r="E5045" s="122">
        <v>255.55</v>
      </c>
      <c r="F5045" s="123">
        <f t="shared" si="1734"/>
        <v>308.08999999999997</v>
      </c>
      <c r="G5045" s="206"/>
      <c r="H5045" s="183"/>
      <c r="I5045" s="182">
        <f t="shared" si="1735"/>
        <v>0</v>
      </c>
      <c r="J5045" s="182">
        <f t="shared" si="1736"/>
        <v>0</v>
      </c>
      <c r="K5045" s="179"/>
      <c r="L5045" s="183">
        <f t="shared" si="1737"/>
        <v>0</v>
      </c>
      <c r="M5045" s="183">
        <f t="shared" si="1737"/>
        <v>0</v>
      </c>
      <c r="N5045" s="184">
        <f t="shared" si="1738"/>
        <v>0</v>
      </c>
      <c r="O5045" s="184">
        <f t="shared" si="1739"/>
        <v>0</v>
      </c>
      <c r="P5045" s="181"/>
      <c r="Q5045" s="199"/>
      <c r="R5045" s="197" t="str">
        <f t="shared" si="1721"/>
        <v/>
      </c>
      <c r="S5045" s="197" t="str">
        <f t="shared" si="1733"/>
        <v/>
      </c>
    </row>
    <row r="5046" spans="1:19" ht="38.25" hidden="1">
      <c r="A5046" s="200">
        <v>86928</v>
      </c>
      <c r="B5046" s="205" t="s">
        <v>230</v>
      </c>
      <c r="C5046" s="127" t="s">
        <v>5434</v>
      </c>
      <c r="D5046" s="121" t="s">
        <v>274</v>
      </c>
      <c r="E5046" s="122">
        <v>263.79000000000002</v>
      </c>
      <c r="F5046" s="123">
        <f t="shared" si="1734"/>
        <v>318.02999999999997</v>
      </c>
      <c r="G5046" s="206"/>
      <c r="H5046" s="183"/>
      <c r="I5046" s="182">
        <f t="shared" si="1735"/>
        <v>0</v>
      </c>
      <c r="J5046" s="182">
        <f t="shared" si="1736"/>
        <v>0</v>
      </c>
      <c r="K5046" s="179"/>
      <c r="L5046" s="183">
        <f t="shared" si="1737"/>
        <v>0</v>
      </c>
      <c r="M5046" s="183">
        <f t="shared" si="1737"/>
        <v>0</v>
      </c>
      <c r="N5046" s="184">
        <f t="shared" si="1738"/>
        <v>0</v>
      </c>
      <c r="O5046" s="184">
        <f t="shared" si="1739"/>
        <v>0</v>
      </c>
      <c r="P5046" s="181"/>
      <c r="Q5046" s="199"/>
      <c r="R5046" s="197" t="str">
        <f t="shared" si="1721"/>
        <v/>
      </c>
      <c r="S5046" s="197" t="str">
        <f t="shared" si="1733"/>
        <v/>
      </c>
    </row>
    <row r="5047" spans="1:19" ht="38.25" hidden="1">
      <c r="A5047" s="200">
        <v>86925</v>
      </c>
      <c r="B5047" s="205" t="s">
        <v>230</v>
      </c>
      <c r="C5047" s="127" t="s">
        <v>5435</v>
      </c>
      <c r="D5047" s="121" t="s">
        <v>274</v>
      </c>
      <c r="E5047" s="122">
        <v>409.42</v>
      </c>
      <c r="F5047" s="123">
        <f t="shared" si="1734"/>
        <v>493.6</v>
      </c>
      <c r="G5047" s="206"/>
      <c r="H5047" s="183"/>
      <c r="I5047" s="182">
        <f t="shared" si="1735"/>
        <v>0</v>
      </c>
      <c r="J5047" s="182">
        <f t="shared" si="1736"/>
        <v>0</v>
      </c>
      <c r="K5047" s="179"/>
      <c r="L5047" s="183">
        <f t="shared" si="1737"/>
        <v>0</v>
      </c>
      <c r="M5047" s="183">
        <f t="shared" si="1737"/>
        <v>0</v>
      </c>
      <c r="N5047" s="184">
        <f t="shared" si="1738"/>
        <v>0</v>
      </c>
      <c r="O5047" s="184">
        <f t="shared" si="1739"/>
        <v>0</v>
      </c>
      <c r="P5047" s="181"/>
      <c r="Q5047" s="199"/>
      <c r="R5047" s="197" t="str">
        <f t="shared" si="1721"/>
        <v/>
      </c>
      <c r="S5047" s="197" t="str">
        <f t="shared" si="1733"/>
        <v/>
      </c>
    </row>
    <row r="5048" spans="1:19" ht="38.25" hidden="1">
      <c r="A5048" s="200">
        <v>86926</v>
      </c>
      <c r="B5048" s="205" t="s">
        <v>230</v>
      </c>
      <c r="C5048" s="127" t="s">
        <v>5436</v>
      </c>
      <c r="D5048" s="121" t="s">
        <v>274</v>
      </c>
      <c r="E5048" s="122">
        <v>417.66</v>
      </c>
      <c r="F5048" s="123">
        <f t="shared" si="1734"/>
        <v>503.53</v>
      </c>
      <c r="G5048" s="206"/>
      <c r="H5048" s="183"/>
      <c r="I5048" s="182">
        <f t="shared" si="1735"/>
        <v>0</v>
      </c>
      <c r="J5048" s="182">
        <f t="shared" si="1736"/>
        <v>0</v>
      </c>
      <c r="K5048" s="179"/>
      <c r="L5048" s="183">
        <f t="shared" si="1737"/>
        <v>0</v>
      </c>
      <c r="M5048" s="183">
        <f t="shared" si="1737"/>
        <v>0</v>
      </c>
      <c r="N5048" s="184">
        <f t="shared" si="1738"/>
        <v>0</v>
      </c>
      <c r="O5048" s="184">
        <f t="shared" si="1739"/>
        <v>0</v>
      </c>
      <c r="P5048" s="181"/>
      <c r="Q5048" s="199"/>
      <c r="R5048" s="197" t="str">
        <f t="shared" si="1721"/>
        <v/>
      </c>
      <c r="S5048" s="197" t="str">
        <f t="shared" si="1733"/>
        <v/>
      </c>
    </row>
    <row r="5049" spans="1:19" ht="25.5" hidden="1">
      <c r="A5049" s="200">
        <v>86875</v>
      </c>
      <c r="B5049" s="205" t="s">
        <v>230</v>
      </c>
      <c r="C5049" s="127" t="s">
        <v>5437</v>
      </c>
      <c r="D5049" s="121" t="s">
        <v>274</v>
      </c>
      <c r="E5049" s="122">
        <v>375.7</v>
      </c>
      <c r="F5049" s="123">
        <f t="shared" si="1734"/>
        <v>452.94</v>
      </c>
      <c r="G5049" s="206"/>
      <c r="H5049" s="183"/>
      <c r="I5049" s="182">
        <f t="shared" si="1735"/>
        <v>0</v>
      </c>
      <c r="J5049" s="182">
        <f t="shared" si="1736"/>
        <v>0</v>
      </c>
      <c r="K5049" s="179"/>
      <c r="L5049" s="183">
        <f t="shared" si="1737"/>
        <v>0</v>
      </c>
      <c r="M5049" s="183">
        <f t="shared" si="1737"/>
        <v>0</v>
      </c>
      <c r="N5049" s="184">
        <f t="shared" si="1738"/>
        <v>0</v>
      </c>
      <c r="O5049" s="184">
        <f t="shared" si="1739"/>
        <v>0</v>
      </c>
      <c r="P5049" s="181"/>
      <c r="Q5049" s="198"/>
      <c r="R5049" s="197" t="str">
        <f t="shared" si="1721"/>
        <v/>
      </c>
      <c r="S5049" s="197" t="str">
        <f t="shared" si="1733"/>
        <v/>
      </c>
    </row>
    <row r="5050" spans="1:19" hidden="1">
      <c r="A5050" s="200" t="s">
        <v>5438</v>
      </c>
      <c r="B5050" s="205"/>
      <c r="C5050" s="127" t="s">
        <v>5439</v>
      </c>
      <c r="D5050" s="121"/>
      <c r="E5050" s="122"/>
      <c r="F5050" s="123"/>
      <c r="G5050" s="253"/>
      <c r="H5050" s="253"/>
      <c r="I5050" s="254"/>
      <c r="J5050" s="255"/>
      <c r="K5050" s="179"/>
      <c r="L5050" s="253"/>
      <c r="M5050" s="253"/>
      <c r="N5050" s="254"/>
      <c r="O5050" s="255"/>
      <c r="P5050" s="181"/>
      <c r="Q5050" s="198" t="str">
        <f>IF(OR(SUM(J5051:J5056)&gt;0,SUM(O5051:O5056)&gt;0),"xx","")</f>
        <v/>
      </c>
      <c r="R5050" s="197" t="str">
        <f t="shared" si="1721"/>
        <v/>
      </c>
      <c r="S5050" s="197" t="str">
        <f t="shared" si="1733"/>
        <v/>
      </c>
    </row>
    <row r="5051" spans="1:19" hidden="1">
      <c r="A5051" s="200">
        <v>86900</v>
      </c>
      <c r="B5051" s="205" t="s">
        <v>230</v>
      </c>
      <c r="C5051" s="127" t="s">
        <v>5440</v>
      </c>
      <c r="D5051" s="121" t="s">
        <v>274</v>
      </c>
      <c r="E5051" s="122">
        <v>152.07</v>
      </c>
      <c r="F5051" s="123">
        <f t="shared" ref="F5051:F5056" si="1740">IF(E5051=0,0,ROUND(E5051*(1+E$10)*(1-E$11),2))</f>
        <v>183.34</v>
      </c>
      <c r="G5051" s="206"/>
      <c r="H5051" s="183"/>
      <c r="I5051" s="182">
        <f t="shared" ref="I5051:I5056" si="1741">IF(ISBLANK(E5051),0,ROUND(F5051*G5051,2))</f>
        <v>0</v>
      </c>
      <c r="J5051" s="182">
        <f t="shared" ref="J5051:J5056" si="1742">IF(ISBLANK(G5051),0,ROUND(G5051*H5051,2))</f>
        <v>0</v>
      </c>
      <c r="K5051" s="179"/>
      <c r="L5051" s="183">
        <f t="shared" ref="L5051:M5056" si="1743">G5051</f>
        <v>0</v>
      </c>
      <c r="M5051" s="183">
        <f t="shared" si="1743"/>
        <v>0</v>
      </c>
      <c r="N5051" s="184">
        <f t="shared" ref="N5051:N5056" si="1744">IF(ISBLANK(E5051),0,ROUND(F5051*L5051,2))</f>
        <v>0</v>
      </c>
      <c r="O5051" s="184">
        <f t="shared" ref="O5051:O5056" si="1745">IF(ISBLANK(L5051),0,ROUND(L5051*M5051,2))</f>
        <v>0</v>
      </c>
      <c r="P5051" s="181"/>
      <c r="Q5051" s="198"/>
      <c r="R5051" s="197" t="str">
        <f t="shared" si="1721"/>
        <v/>
      </c>
      <c r="S5051" s="197" t="str">
        <f t="shared" si="1733"/>
        <v/>
      </c>
    </row>
    <row r="5052" spans="1:19" ht="25.5" hidden="1">
      <c r="A5052" s="200">
        <v>86936</v>
      </c>
      <c r="B5052" s="205" t="s">
        <v>230</v>
      </c>
      <c r="C5052" s="127" t="s">
        <v>5441</v>
      </c>
      <c r="D5052" s="121" t="s">
        <v>274</v>
      </c>
      <c r="E5052" s="122">
        <v>301.36</v>
      </c>
      <c r="F5052" s="123">
        <f t="shared" si="1740"/>
        <v>363.32</v>
      </c>
      <c r="G5052" s="206"/>
      <c r="H5052" s="183"/>
      <c r="I5052" s="182">
        <f t="shared" si="1741"/>
        <v>0</v>
      </c>
      <c r="J5052" s="182">
        <f t="shared" si="1742"/>
        <v>0</v>
      </c>
      <c r="K5052" s="179"/>
      <c r="L5052" s="183">
        <f t="shared" si="1743"/>
        <v>0</v>
      </c>
      <c r="M5052" s="183">
        <f t="shared" si="1743"/>
        <v>0</v>
      </c>
      <c r="N5052" s="184">
        <f t="shared" si="1744"/>
        <v>0</v>
      </c>
      <c r="O5052" s="184">
        <f t="shared" si="1745"/>
        <v>0</v>
      </c>
      <c r="P5052" s="181"/>
      <c r="Q5052" s="199"/>
      <c r="R5052" s="197" t="str">
        <f t="shared" si="1721"/>
        <v/>
      </c>
      <c r="S5052" s="197" t="str">
        <f t="shared" si="1733"/>
        <v/>
      </c>
    </row>
    <row r="5053" spans="1:19" ht="25.5" hidden="1">
      <c r="A5053" s="200">
        <v>86935</v>
      </c>
      <c r="B5053" s="205" t="s">
        <v>230</v>
      </c>
      <c r="C5053" s="127" t="s">
        <v>5442</v>
      </c>
      <c r="D5053" s="121" t="s">
        <v>274</v>
      </c>
      <c r="E5053" s="122">
        <v>201.58</v>
      </c>
      <c r="F5053" s="123">
        <f t="shared" si="1740"/>
        <v>243.02</v>
      </c>
      <c r="G5053" s="206"/>
      <c r="H5053" s="183"/>
      <c r="I5053" s="182">
        <f t="shared" si="1741"/>
        <v>0</v>
      </c>
      <c r="J5053" s="182">
        <f t="shared" si="1742"/>
        <v>0</v>
      </c>
      <c r="K5053" s="179"/>
      <c r="L5053" s="183">
        <f t="shared" si="1743"/>
        <v>0</v>
      </c>
      <c r="M5053" s="183">
        <f t="shared" si="1743"/>
        <v>0</v>
      </c>
      <c r="N5053" s="184">
        <f t="shared" si="1744"/>
        <v>0</v>
      </c>
      <c r="O5053" s="184">
        <f t="shared" si="1745"/>
        <v>0</v>
      </c>
      <c r="P5053" s="181"/>
      <c r="Q5053" s="199"/>
      <c r="R5053" s="197" t="str">
        <f t="shared" si="1721"/>
        <v/>
      </c>
      <c r="S5053" s="197" t="str">
        <f t="shared" si="1733"/>
        <v/>
      </c>
    </row>
    <row r="5054" spans="1:19" ht="25.5" hidden="1">
      <c r="A5054" s="200">
        <v>86901</v>
      </c>
      <c r="B5054" s="205" t="s">
        <v>230</v>
      </c>
      <c r="C5054" s="127" t="s">
        <v>5443</v>
      </c>
      <c r="D5054" s="121" t="s">
        <v>274</v>
      </c>
      <c r="E5054" s="122">
        <v>123.88</v>
      </c>
      <c r="F5054" s="123">
        <f t="shared" si="1740"/>
        <v>149.35</v>
      </c>
      <c r="G5054" s="206"/>
      <c r="H5054" s="183"/>
      <c r="I5054" s="182">
        <f t="shared" si="1741"/>
        <v>0</v>
      </c>
      <c r="J5054" s="182">
        <f t="shared" si="1742"/>
        <v>0</v>
      </c>
      <c r="K5054" s="179"/>
      <c r="L5054" s="183">
        <f t="shared" si="1743"/>
        <v>0</v>
      </c>
      <c r="M5054" s="183">
        <f t="shared" si="1743"/>
        <v>0</v>
      </c>
      <c r="N5054" s="184">
        <f t="shared" si="1744"/>
        <v>0</v>
      </c>
      <c r="O5054" s="184">
        <f t="shared" si="1745"/>
        <v>0</v>
      </c>
      <c r="P5054" s="181"/>
      <c r="Q5054" s="199"/>
      <c r="R5054" s="197" t="str">
        <f t="shared" si="1721"/>
        <v/>
      </c>
      <c r="S5054" s="197" t="str">
        <f t="shared" si="1733"/>
        <v/>
      </c>
    </row>
    <row r="5055" spans="1:19" ht="25.5" hidden="1">
      <c r="A5055" s="200">
        <v>86938</v>
      </c>
      <c r="B5055" s="205" t="s">
        <v>230</v>
      </c>
      <c r="C5055" s="127" t="s">
        <v>5444</v>
      </c>
      <c r="D5055" s="121" t="s">
        <v>274</v>
      </c>
      <c r="E5055" s="122">
        <v>257.41000000000003</v>
      </c>
      <c r="F5055" s="123">
        <f t="shared" si="1740"/>
        <v>310.33</v>
      </c>
      <c r="G5055" s="206"/>
      <c r="H5055" s="183"/>
      <c r="I5055" s="182">
        <f t="shared" si="1741"/>
        <v>0</v>
      </c>
      <c r="J5055" s="182">
        <f t="shared" si="1742"/>
        <v>0</v>
      </c>
      <c r="K5055" s="179"/>
      <c r="L5055" s="183">
        <f t="shared" si="1743"/>
        <v>0</v>
      </c>
      <c r="M5055" s="183">
        <f t="shared" si="1743"/>
        <v>0</v>
      </c>
      <c r="N5055" s="184">
        <f t="shared" si="1744"/>
        <v>0</v>
      </c>
      <c r="O5055" s="184">
        <f t="shared" si="1745"/>
        <v>0</v>
      </c>
      <c r="P5055" s="181"/>
      <c r="Q5055" s="199"/>
      <c r="R5055" s="197" t="str">
        <f t="shared" si="1721"/>
        <v/>
      </c>
      <c r="S5055" s="197" t="str">
        <f t="shared" si="1733"/>
        <v/>
      </c>
    </row>
    <row r="5056" spans="1:19" ht="25.5" hidden="1">
      <c r="A5056" s="200">
        <v>86937</v>
      </c>
      <c r="B5056" s="205" t="s">
        <v>230</v>
      </c>
      <c r="C5056" s="127" t="s">
        <v>5445</v>
      </c>
      <c r="D5056" s="121" t="s">
        <v>274</v>
      </c>
      <c r="E5056" s="122">
        <v>157.63</v>
      </c>
      <c r="F5056" s="123">
        <f t="shared" si="1740"/>
        <v>190.04</v>
      </c>
      <c r="G5056" s="206"/>
      <c r="H5056" s="183"/>
      <c r="I5056" s="182">
        <f t="shared" si="1741"/>
        <v>0</v>
      </c>
      <c r="J5056" s="182">
        <f t="shared" si="1742"/>
        <v>0</v>
      </c>
      <c r="K5056" s="179"/>
      <c r="L5056" s="183">
        <f t="shared" si="1743"/>
        <v>0</v>
      </c>
      <c r="M5056" s="183">
        <f t="shared" si="1743"/>
        <v>0</v>
      </c>
      <c r="N5056" s="184">
        <f t="shared" si="1744"/>
        <v>0</v>
      </c>
      <c r="O5056" s="184">
        <f t="shared" si="1745"/>
        <v>0</v>
      </c>
      <c r="P5056" s="181"/>
      <c r="Q5056" s="199"/>
      <c r="R5056" s="197" t="str">
        <f t="shared" si="1721"/>
        <v/>
      </c>
      <c r="S5056" s="197" t="str">
        <f t="shared" si="1733"/>
        <v/>
      </c>
    </row>
    <row r="5057" spans="1:19" hidden="1">
      <c r="A5057" s="200" t="s">
        <v>5446</v>
      </c>
      <c r="B5057" s="205"/>
      <c r="C5057" s="127" t="s">
        <v>5447</v>
      </c>
      <c r="D5057" s="121"/>
      <c r="E5057" s="122"/>
      <c r="F5057" s="123"/>
      <c r="G5057" s="253"/>
      <c r="H5057" s="253"/>
      <c r="I5057" s="254"/>
      <c r="J5057" s="255"/>
      <c r="K5057" s="179"/>
      <c r="L5057" s="253"/>
      <c r="M5057" s="253"/>
      <c r="N5057" s="254"/>
      <c r="O5057" s="255"/>
      <c r="P5057" s="181"/>
      <c r="Q5057" s="198" t="str">
        <f>IF(OR(SUM(J5058:J5064)&gt;0,SUM(O5058:O5064)&gt;0),"xx","")</f>
        <v/>
      </c>
      <c r="R5057" s="197" t="str">
        <f t="shared" si="1721"/>
        <v/>
      </c>
      <c r="S5057" s="197" t="str">
        <f t="shared" si="1733"/>
        <v/>
      </c>
    </row>
    <row r="5058" spans="1:19" ht="51" hidden="1">
      <c r="A5058" s="200">
        <v>86941</v>
      </c>
      <c r="B5058" s="205" t="s">
        <v>230</v>
      </c>
      <c r="C5058" s="127" t="s">
        <v>5448</v>
      </c>
      <c r="D5058" s="121" t="s">
        <v>274</v>
      </c>
      <c r="E5058" s="122">
        <v>548.89</v>
      </c>
      <c r="F5058" s="123">
        <f t="shared" ref="F5058:F5064" si="1746">IF(E5058=0,0,ROUND(E5058*(1+E$10)*(1-E$11),2))</f>
        <v>661.74</v>
      </c>
      <c r="G5058" s="206"/>
      <c r="H5058" s="183"/>
      <c r="I5058" s="182">
        <f t="shared" ref="I5058:I5064" si="1747">IF(ISBLANK(E5058),0,ROUND(F5058*G5058,2))</f>
        <v>0</v>
      </c>
      <c r="J5058" s="182">
        <f t="shared" ref="J5058:J5064" si="1748">IF(ISBLANK(G5058),0,ROUND(G5058*H5058,2))</f>
        <v>0</v>
      </c>
      <c r="K5058" s="179"/>
      <c r="L5058" s="183">
        <f t="shared" ref="L5058:M5064" si="1749">G5058</f>
        <v>0</v>
      </c>
      <c r="M5058" s="183">
        <f t="shared" si="1749"/>
        <v>0</v>
      </c>
      <c r="N5058" s="184">
        <f t="shared" ref="N5058:N5064" si="1750">IF(ISBLANK(E5058),0,ROUND(F5058*L5058,2))</f>
        <v>0</v>
      </c>
      <c r="O5058" s="184">
        <f t="shared" ref="O5058:O5064" si="1751">IF(ISBLANK(L5058),0,ROUND(L5058*M5058,2))</f>
        <v>0</v>
      </c>
      <c r="P5058" s="181"/>
      <c r="Q5058" s="199"/>
      <c r="R5058" s="197" t="str">
        <f t="shared" si="1721"/>
        <v/>
      </c>
      <c r="S5058" s="197" t="str">
        <f t="shared" si="1733"/>
        <v/>
      </c>
    </row>
    <row r="5059" spans="1:19" ht="25.5" hidden="1">
      <c r="A5059" s="200">
        <v>86903</v>
      </c>
      <c r="B5059" s="205" t="s">
        <v>230</v>
      </c>
      <c r="C5059" s="127" t="s">
        <v>5449</v>
      </c>
      <c r="D5059" s="121" t="s">
        <v>274</v>
      </c>
      <c r="E5059" s="122">
        <v>310.04000000000002</v>
      </c>
      <c r="F5059" s="123">
        <f t="shared" si="1746"/>
        <v>373.78</v>
      </c>
      <c r="G5059" s="206"/>
      <c r="H5059" s="183"/>
      <c r="I5059" s="182">
        <f t="shared" si="1747"/>
        <v>0</v>
      </c>
      <c r="J5059" s="182">
        <f t="shared" si="1748"/>
        <v>0</v>
      </c>
      <c r="K5059" s="179"/>
      <c r="L5059" s="183">
        <f t="shared" si="1749"/>
        <v>0</v>
      </c>
      <c r="M5059" s="183">
        <f t="shared" si="1749"/>
        <v>0</v>
      </c>
      <c r="N5059" s="184">
        <f t="shared" si="1750"/>
        <v>0</v>
      </c>
      <c r="O5059" s="184">
        <f t="shared" si="1751"/>
        <v>0</v>
      </c>
      <c r="P5059" s="181"/>
      <c r="Q5059" s="199"/>
      <c r="R5059" s="197" t="str">
        <f t="shared" si="1721"/>
        <v/>
      </c>
      <c r="S5059" s="197" t="str">
        <f t="shared" si="1733"/>
        <v/>
      </c>
    </row>
    <row r="5060" spans="1:19" ht="25.5" hidden="1">
      <c r="A5060" s="200">
        <v>86904</v>
      </c>
      <c r="B5060" s="205" t="s">
        <v>230</v>
      </c>
      <c r="C5060" s="127" t="s">
        <v>5450</v>
      </c>
      <c r="D5060" s="121" t="s">
        <v>274</v>
      </c>
      <c r="E5060" s="122">
        <v>121.76</v>
      </c>
      <c r="F5060" s="123">
        <f t="shared" si="1746"/>
        <v>146.79</v>
      </c>
      <c r="G5060" s="206"/>
      <c r="H5060" s="183"/>
      <c r="I5060" s="182">
        <f t="shared" si="1747"/>
        <v>0</v>
      </c>
      <c r="J5060" s="182">
        <f t="shared" si="1748"/>
        <v>0</v>
      </c>
      <c r="K5060" s="179"/>
      <c r="L5060" s="183">
        <f t="shared" si="1749"/>
        <v>0</v>
      </c>
      <c r="M5060" s="183">
        <f t="shared" si="1749"/>
        <v>0</v>
      </c>
      <c r="N5060" s="184">
        <f t="shared" si="1750"/>
        <v>0</v>
      </c>
      <c r="O5060" s="184">
        <f t="shared" si="1751"/>
        <v>0</v>
      </c>
      <c r="P5060" s="181"/>
      <c r="Q5060" s="199"/>
      <c r="R5060" s="197" t="str">
        <f t="shared" si="1721"/>
        <v/>
      </c>
      <c r="S5060" s="197" t="str">
        <f t="shared" si="1733"/>
        <v/>
      </c>
    </row>
    <row r="5061" spans="1:19" ht="38.25" hidden="1">
      <c r="A5061" s="200">
        <v>86943</v>
      </c>
      <c r="B5061" s="205" t="s">
        <v>230</v>
      </c>
      <c r="C5061" s="127" t="s">
        <v>5451</v>
      </c>
      <c r="D5061" s="121" t="s">
        <v>274</v>
      </c>
      <c r="E5061" s="122">
        <v>190.52</v>
      </c>
      <c r="F5061" s="123">
        <f t="shared" si="1746"/>
        <v>229.69</v>
      </c>
      <c r="G5061" s="206"/>
      <c r="H5061" s="183"/>
      <c r="I5061" s="182">
        <f t="shared" si="1747"/>
        <v>0</v>
      </c>
      <c r="J5061" s="182">
        <f t="shared" si="1748"/>
        <v>0</v>
      </c>
      <c r="K5061" s="179"/>
      <c r="L5061" s="183">
        <f t="shared" si="1749"/>
        <v>0</v>
      </c>
      <c r="M5061" s="183">
        <f t="shared" si="1749"/>
        <v>0</v>
      </c>
      <c r="N5061" s="184">
        <f t="shared" si="1750"/>
        <v>0</v>
      </c>
      <c r="O5061" s="184">
        <f t="shared" si="1751"/>
        <v>0</v>
      </c>
      <c r="P5061" s="181"/>
      <c r="Q5061" s="199"/>
      <c r="R5061" s="197" t="str">
        <f t="shared" si="1721"/>
        <v/>
      </c>
      <c r="S5061" s="197" t="str">
        <f t="shared" si="1733"/>
        <v/>
      </c>
    </row>
    <row r="5062" spans="1:19" ht="38.25" hidden="1">
      <c r="A5062" s="200">
        <v>86942</v>
      </c>
      <c r="B5062" s="205" t="s">
        <v>230</v>
      </c>
      <c r="C5062" s="127" t="s">
        <v>5452</v>
      </c>
      <c r="D5062" s="121" t="s">
        <v>274</v>
      </c>
      <c r="E5062" s="122">
        <v>197.99</v>
      </c>
      <c r="F5062" s="123">
        <f t="shared" si="1746"/>
        <v>238.7</v>
      </c>
      <c r="G5062" s="206"/>
      <c r="H5062" s="183"/>
      <c r="I5062" s="182">
        <f t="shared" si="1747"/>
        <v>0</v>
      </c>
      <c r="J5062" s="182">
        <f t="shared" si="1748"/>
        <v>0</v>
      </c>
      <c r="K5062" s="179"/>
      <c r="L5062" s="183">
        <f t="shared" si="1749"/>
        <v>0</v>
      </c>
      <c r="M5062" s="183">
        <f t="shared" si="1749"/>
        <v>0</v>
      </c>
      <c r="N5062" s="184">
        <f t="shared" si="1750"/>
        <v>0</v>
      </c>
      <c r="O5062" s="184">
        <f t="shared" si="1751"/>
        <v>0</v>
      </c>
      <c r="P5062" s="181"/>
      <c r="Q5062" s="199"/>
      <c r="R5062" s="197" t="str">
        <f t="shared" si="1721"/>
        <v/>
      </c>
      <c r="S5062" s="197" t="str">
        <f t="shared" si="1733"/>
        <v/>
      </c>
    </row>
    <row r="5063" spans="1:19" ht="38.25" hidden="1">
      <c r="A5063" s="200">
        <v>86939</v>
      </c>
      <c r="B5063" s="205" t="s">
        <v>230</v>
      </c>
      <c r="C5063" s="127" t="s">
        <v>5453</v>
      </c>
      <c r="D5063" s="121" t="s">
        <v>274</v>
      </c>
      <c r="E5063" s="122">
        <v>301.93</v>
      </c>
      <c r="F5063" s="123">
        <f t="shared" si="1746"/>
        <v>364.01</v>
      </c>
      <c r="G5063" s="206"/>
      <c r="H5063" s="183"/>
      <c r="I5063" s="182">
        <f t="shared" si="1747"/>
        <v>0</v>
      </c>
      <c r="J5063" s="182">
        <f t="shared" si="1748"/>
        <v>0</v>
      </c>
      <c r="K5063" s="179"/>
      <c r="L5063" s="183">
        <f t="shared" si="1749"/>
        <v>0</v>
      </c>
      <c r="M5063" s="183">
        <f t="shared" si="1749"/>
        <v>0</v>
      </c>
      <c r="N5063" s="184">
        <f t="shared" si="1750"/>
        <v>0</v>
      </c>
      <c r="O5063" s="184">
        <f t="shared" si="1751"/>
        <v>0</v>
      </c>
      <c r="P5063" s="181"/>
      <c r="Q5063" s="199"/>
      <c r="R5063" s="197" t="str">
        <f t="shared" si="1721"/>
        <v/>
      </c>
      <c r="S5063" s="197" t="str">
        <f t="shared" si="1733"/>
        <v/>
      </c>
    </row>
    <row r="5064" spans="1:19" ht="38.25" hidden="1">
      <c r="A5064" s="200">
        <v>86940</v>
      </c>
      <c r="B5064" s="205" t="s">
        <v>230</v>
      </c>
      <c r="C5064" s="127" t="s">
        <v>5454</v>
      </c>
      <c r="D5064" s="121" t="s">
        <v>274</v>
      </c>
      <c r="E5064" s="122">
        <v>696.09</v>
      </c>
      <c r="F5064" s="123">
        <f t="shared" si="1746"/>
        <v>839.21</v>
      </c>
      <c r="G5064" s="206"/>
      <c r="H5064" s="183"/>
      <c r="I5064" s="182">
        <f t="shared" si="1747"/>
        <v>0</v>
      </c>
      <c r="J5064" s="182">
        <f t="shared" si="1748"/>
        <v>0</v>
      </c>
      <c r="K5064" s="179"/>
      <c r="L5064" s="183">
        <f t="shared" si="1749"/>
        <v>0</v>
      </c>
      <c r="M5064" s="183">
        <f t="shared" si="1749"/>
        <v>0</v>
      </c>
      <c r="N5064" s="184">
        <f t="shared" si="1750"/>
        <v>0</v>
      </c>
      <c r="O5064" s="184">
        <f t="shared" si="1751"/>
        <v>0</v>
      </c>
      <c r="P5064" s="181"/>
      <c r="Q5064" s="199"/>
      <c r="R5064" s="197" t="str">
        <f t="shared" si="1721"/>
        <v/>
      </c>
      <c r="S5064" s="197" t="str">
        <f t="shared" si="1733"/>
        <v/>
      </c>
    </row>
    <row r="5065" spans="1:19">
      <c r="A5065" s="200" t="s">
        <v>5455</v>
      </c>
      <c r="B5065" s="205"/>
      <c r="C5065" s="127" t="s">
        <v>5456</v>
      </c>
      <c r="D5065" s="121"/>
      <c r="E5065" s="122"/>
      <c r="F5065" s="123"/>
      <c r="G5065" s="253"/>
      <c r="H5065" s="207">
        <f>F5065</f>
        <v>0</v>
      </c>
      <c r="I5065" s="254"/>
      <c r="J5065" s="255"/>
      <c r="K5065" s="179"/>
      <c r="L5065" s="253"/>
      <c r="M5065" s="253"/>
      <c r="N5065" s="254"/>
      <c r="O5065" s="255"/>
      <c r="P5065" s="181"/>
      <c r="Q5065" s="252" t="str">
        <f>IF(OR(SUM(J5066:J5078)&gt;0,SUM(O5066:O5078)&gt;0),"xx","")</f>
        <v>xx</v>
      </c>
      <c r="R5065" s="237" t="str">
        <f t="shared" si="1721"/>
        <v>x</v>
      </c>
      <c r="S5065" s="197" t="str">
        <f t="shared" si="1733"/>
        <v>x</v>
      </c>
    </row>
    <row r="5066" spans="1:19" ht="25.5" hidden="1">
      <c r="A5066" s="200">
        <v>89973</v>
      </c>
      <c r="B5066" s="205" t="s">
        <v>230</v>
      </c>
      <c r="C5066" s="127" t="s">
        <v>5457</v>
      </c>
      <c r="D5066" s="121" t="s">
        <v>274</v>
      </c>
      <c r="E5066" s="122">
        <v>364.42</v>
      </c>
      <c r="F5066" s="123">
        <f t="shared" ref="F5066:F5078" si="1752">IF(E5066=0,0,ROUND(E5066*(1+E$10)*(1-E$11),2))</f>
        <v>439.34</v>
      </c>
      <c r="G5066" s="206"/>
      <c r="H5066" s="183"/>
      <c r="I5066" s="182">
        <f t="shared" ref="I5066:I5078" si="1753">IF(ISBLANK(E5066),0,ROUND(F5066*G5066,2))</f>
        <v>0</v>
      </c>
      <c r="J5066" s="182">
        <f t="shared" ref="J5066:J5078" si="1754">IF(ISBLANK(G5066),0,ROUND(G5066*H5066,2))</f>
        <v>0</v>
      </c>
      <c r="K5066" s="179"/>
      <c r="L5066" s="183">
        <f t="shared" ref="L5066:M5078" si="1755">G5066</f>
        <v>0</v>
      </c>
      <c r="M5066" s="183">
        <f t="shared" si="1755"/>
        <v>0</v>
      </c>
      <c r="N5066" s="184">
        <f t="shared" ref="N5066:N5078" si="1756">IF(ISBLANK(E5066),0,ROUND(F5066*L5066,2))</f>
        <v>0</v>
      </c>
      <c r="O5066" s="184">
        <f t="shared" ref="O5066:O5078" si="1757">IF(ISBLANK(L5066),0,ROUND(L5066*M5066,2))</f>
        <v>0</v>
      </c>
      <c r="P5066" s="181"/>
      <c r="Q5066" s="199"/>
      <c r="R5066" s="197" t="str">
        <f t="shared" si="1721"/>
        <v/>
      </c>
      <c r="S5066" s="197" t="str">
        <f t="shared" si="1733"/>
        <v/>
      </c>
    </row>
    <row r="5067" spans="1:19" ht="25.5" hidden="1">
      <c r="A5067" s="200">
        <v>86906</v>
      </c>
      <c r="B5067" s="205" t="s">
        <v>230</v>
      </c>
      <c r="C5067" s="127" t="s">
        <v>5458</v>
      </c>
      <c r="D5067" s="121" t="s">
        <v>274</v>
      </c>
      <c r="E5067" s="122">
        <v>45.06</v>
      </c>
      <c r="F5067" s="123">
        <f t="shared" si="1752"/>
        <v>54.32</v>
      </c>
      <c r="G5067" s="206"/>
      <c r="H5067" s="183"/>
      <c r="I5067" s="182">
        <f t="shared" si="1753"/>
        <v>0</v>
      </c>
      <c r="J5067" s="182">
        <f t="shared" si="1754"/>
        <v>0</v>
      </c>
      <c r="K5067" s="179"/>
      <c r="L5067" s="183">
        <f t="shared" si="1755"/>
        <v>0</v>
      </c>
      <c r="M5067" s="183">
        <f t="shared" si="1755"/>
        <v>0</v>
      </c>
      <c r="N5067" s="184">
        <f t="shared" si="1756"/>
        <v>0</v>
      </c>
      <c r="O5067" s="184">
        <f t="shared" si="1757"/>
        <v>0</v>
      </c>
      <c r="P5067" s="181"/>
      <c r="Q5067" s="199"/>
      <c r="R5067" s="197" t="str">
        <f t="shared" si="1721"/>
        <v/>
      </c>
      <c r="S5067" s="197" t="str">
        <f t="shared" si="1733"/>
        <v/>
      </c>
    </row>
    <row r="5068" spans="1:19" ht="25.5">
      <c r="A5068" s="200">
        <v>86912</v>
      </c>
      <c r="B5068" s="205" t="s">
        <v>230</v>
      </c>
      <c r="C5068" s="127" t="s">
        <v>5459</v>
      </c>
      <c r="D5068" s="121" t="s">
        <v>274</v>
      </c>
      <c r="E5068" s="122">
        <v>38.409999999999997</v>
      </c>
      <c r="F5068" s="123">
        <f t="shared" si="1752"/>
        <v>46.31</v>
      </c>
      <c r="G5068" s="206">
        <v>1</v>
      </c>
      <c r="H5068" s="207">
        <f>F5068</f>
        <v>46.31</v>
      </c>
      <c r="I5068" s="182">
        <f t="shared" si="1753"/>
        <v>46.31</v>
      </c>
      <c r="J5068" s="182">
        <f t="shared" si="1754"/>
        <v>46.31</v>
      </c>
      <c r="K5068" s="179"/>
      <c r="L5068" s="183">
        <f t="shared" si="1755"/>
        <v>1</v>
      </c>
      <c r="M5068" s="183">
        <f t="shared" si="1755"/>
        <v>46.31</v>
      </c>
      <c r="N5068" s="184">
        <f t="shared" si="1756"/>
        <v>46.31</v>
      </c>
      <c r="O5068" s="184">
        <f t="shared" si="1757"/>
        <v>46.31</v>
      </c>
      <c r="P5068" s="181"/>
      <c r="Q5068" s="236"/>
      <c r="R5068" s="237" t="str">
        <f t="shared" si="1721"/>
        <v>x</v>
      </c>
      <c r="S5068" s="197" t="str">
        <f t="shared" si="1733"/>
        <v>x</v>
      </c>
    </row>
    <row r="5069" spans="1:19" ht="25.5" hidden="1">
      <c r="A5069" s="200">
        <v>86911</v>
      </c>
      <c r="B5069" s="205" t="s">
        <v>230</v>
      </c>
      <c r="C5069" s="127" t="s">
        <v>5460</v>
      </c>
      <c r="D5069" s="121" t="s">
        <v>274</v>
      </c>
      <c r="E5069" s="122">
        <v>38.409999999999997</v>
      </c>
      <c r="F5069" s="123">
        <f t="shared" si="1752"/>
        <v>46.31</v>
      </c>
      <c r="G5069" s="206"/>
      <c r="H5069" s="183"/>
      <c r="I5069" s="182">
        <f t="shared" si="1753"/>
        <v>0</v>
      </c>
      <c r="J5069" s="182">
        <f t="shared" si="1754"/>
        <v>0</v>
      </c>
      <c r="K5069" s="179"/>
      <c r="L5069" s="183">
        <f t="shared" si="1755"/>
        <v>0</v>
      </c>
      <c r="M5069" s="183">
        <f t="shared" si="1755"/>
        <v>0</v>
      </c>
      <c r="N5069" s="184">
        <f t="shared" si="1756"/>
        <v>0</v>
      </c>
      <c r="O5069" s="184">
        <f t="shared" si="1757"/>
        <v>0</v>
      </c>
      <c r="P5069" s="181"/>
      <c r="Q5069" s="199"/>
      <c r="R5069" s="197" t="str">
        <f t="shared" si="1721"/>
        <v/>
      </c>
      <c r="S5069" s="197" t="str">
        <f t="shared" si="1733"/>
        <v/>
      </c>
    </row>
    <row r="5070" spans="1:19" ht="25.5" hidden="1">
      <c r="A5070" s="200">
        <v>86909</v>
      </c>
      <c r="B5070" s="205" t="s">
        <v>230</v>
      </c>
      <c r="C5070" s="127" t="s">
        <v>5461</v>
      </c>
      <c r="D5070" s="121" t="s">
        <v>274</v>
      </c>
      <c r="E5070" s="122">
        <v>89.87</v>
      </c>
      <c r="F5070" s="123">
        <f t="shared" si="1752"/>
        <v>108.35</v>
      </c>
      <c r="G5070" s="206"/>
      <c r="H5070" s="183"/>
      <c r="I5070" s="182">
        <f t="shared" si="1753"/>
        <v>0</v>
      </c>
      <c r="J5070" s="182">
        <f t="shared" si="1754"/>
        <v>0</v>
      </c>
      <c r="K5070" s="179"/>
      <c r="L5070" s="183">
        <f t="shared" si="1755"/>
        <v>0</v>
      </c>
      <c r="M5070" s="183">
        <f t="shared" si="1755"/>
        <v>0</v>
      </c>
      <c r="N5070" s="184">
        <f t="shared" si="1756"/>
        <v>0</v>
      </c>
      <c r="O5070" s="184">
        <f t="shared" si="1757"/>
        <v>0</v>
      </c>
      <c r="P5070" s="181"/>
      <c r="Q5070" s="199"/>
      <c r="R5070" s="197" t="str">
        <f t="shared" si="1721"/>
        <v/>
      </c>
      <c r="S5070" s="197" t="str">
        <f t="shared" si="1733"/>
        <v/>
      </c>
    </row>
    <row r="5071" spans="1:19" ht="25.5" hidden="1">
      <c r="A5071" s="200">
        <v>86910</v>
      </c>
      <c r="B5071" s="205" t="s">
        <v>230</v>
      </c>
      <c r="C5071" s="127" t="s">
        <v>5462</v>
      </c>
      <c r="D5071" s="121" t="s">
        <v>274</v>
      </c>
      <c r="E5071" s="122">
        <v>86.01</v>
      </c>
      <c r="F5071" s="123">
        <f t="shared" si="1752"/>
        <v>103.69</v>
      </c>
      <c r="G5071" s="206"/>
      <c r="H5071" s="183"/>
      <c r="I5071" s="182">
        <f t="shared" si="1753"/>
        <v>0</v>
      </c>
      <c r="J5071" s="182">
        <f t="shared" si="1754"/>
        <v>0</v>
      </c>
      <c r="K5071" s="179"/>
      <c r="L5071" s="183">
        <f t="shared" si="1755"/>
        <v>0</v>
      </c>
      <c r="M5071" s="183">
        <f t="shared" si="1755"/>
        <v>0</v>
      </c>
      <c r="N5071" s="184">
        <f t="shared" si="1756"/>
        <v>0</v>
      </c>
      <c r="O5071" s="184">
        <f t="shared" si="1757"/>
        <v>0</v>
      </c>
      <c r="P5071" s="181"/>
      <c r="Q5071" s="199"/>
      <c r="R5071" s="197" t="str">
        <f t="shared" si="1721"/>
        <v/>
      </c>
      <c r="S5071" s="197" t="str">
        <f t="shared" si="1733"/>
        <v/>
      </c>
    </row>
    <row r="5072" spans="1:19" ht="25.5" hidden="1">
      <c r="A5072" s="200">
        <v>86914</v>
      </c>
      <c r="B5072" s="205" t="s">
        <v>230</v>
      </c>
      <c r="C5072" s="127" t="s">
        <v>5463</v>
      </c>
      <c r="D5072" s="121" t="s">
        <v>274</v>
      </c>
      <c r="E5072" s="122">
        <v>35.11</v>
      </c>
      <c r="F5072" s="123">
        <f t="shared" si="1752"/>
        <v>42.33</v>
      </c>
      <c r="G5072" s="206"/>
      <c r="H5072" s="183"/>
      <c r="I5072" s="182">
        <f t="shared" si="1753"/>
        <v>0</v>
      </c>
      <c r="J5072" s="182">
        <f t="shared" si="1754"/>
        <v>0</v>
      </c>
      <c r="K5072" s="179"/>
      <c r="L5072" s="183">
        <f t="shared" si="1755"/>
        <v>0</v>
      </c>
      <c r="M5072" s="183">
        <f t="shared" si="1755"/>
        <v>0</v>
      </c>
      <c r="N5072" s="184">
        <f t="shared" si="1756"/>
        <v>0</v>
      </c>
      <c r="O5072" s="184">
        <f t="shared" si="1757"/>
        <v>0</v>
      </c>
      <c r="P5072" s="181"/>
      <c r="Q5072" s="199"/>
      <c r="R5072" s="197" t="str">
        <f t="shared" si="1721"/>
        <v/>
      </c>
      <c r="S5072" s="197" t="str">
        <f t="shared" si="1733"/>
        <v/>
      </c>
    </row>
    <row r="5073" spans="1:19" ht="25.5" hidden="1">
      <c r="A5073" s="200">
        <v>86913</v>
      </c>
      <c r="B5073" s="205" t="s">
        <v>230</v>
      </c>
      <c r="C5073" s="127" t="s">
        <v>5464</v>
      </c>
      <c r="D5073" s="121" t="s">
        <v>274</v>
      </c>
      <c r="E5073" s="122">
        <v>17.61</v>
      </c>
      <c r="F5073" s="123">
        <f t="shared" si="1752"/>
        <v>21.23</v>
      </c>
      <c r="G5073" s="206"/>
      <c r="H5073" s="183"/>
      <c r="I5073" s="182">
        <f t="shared" si="1753"/>
        <v>0</v>
      </c>
      <c r="J5073" s="182">
        <f t="shared" si="1754"/>
        <v>0</v>
      </c>
      <c r="K5073" s="179"/>
      <c r="L5073" s="183">
        <f t="shared" si="1755"/>
        <v>0</v>
      </c>
      <c r="M5073" s="183">
        <f t="shared" si="1755"/>
        <v>0</v>
      </c>
      <c r="N5073" s="184">
        <f t="shared" si="1756"/>
        <v>0</v>
      </c>
      <c r="O5073" s="184">
        <f t="shared" si="1757"/>
        <v>0</v>
      </c>
      <c r="P5073" s="181"/>
      <c r="Q5073" s="199"/>
      <c r="R5073" s="197" t="str">
        <f t="shared" si="1721"/>
        <v/>
      </c>
      <c r="S5073" s="197" t="str">
        <f t="shared" si="1733"/>
        <v/>
      </c>
    </row>
    <row r="5074" spans="1:19" hidden="1">
      <c r="A5074" s="200">
        <v>86916</v>
      </c>
      <c r="B5074" s="205" t="s">
        <v>230</v>
      </c>
      <c r="C5074" s="127" t="s">
        <v>5465</v>
      </c>
      <c r="D5074" s="121" t="s">
        <v>274</v>
      </c>
      <c r="E5074" s="122">
        <v>25.85</v>
      </c>
      <c r="F5074" s="123">
        <f t="shared" si="1752"/>
        <v>31.16</v>
      </c>
      <c r="G5074" s="206"/>
      <c r="H5074" s="183"/>
      <c r="I5074" s="182">
        <f t="shared" si="1753"/>
        <v>0</v>
      </c>
      <c r="J5074" s="182">
        <f t="shared" si="1754"/>
        <v>0</v>
      </c>
      <c r="K5074" s="179"/>
      <c r="L5074" s="183">
        <f t="shared" si="1755"/>
        <v>0</v>
      </c>
      <c r="M5074" s="183">
        <f t="shared" si="1755"/>
        <v>0</v>
      </c>
      <c r="N5074" s="184">
        <f t="shared" si="1756"/>
        <v>0</v>
      </c>
      <c r="O5074" s="184">
        <f t="shared" si="1757"/>
        <v>0</v>
      </c>
      <c r="P5074" s="181"/>
      <c r="Q5074" s="198"/>
      <c r="R5074" s="197" t="str">
        <f t="shared" si="1721"/>
        <v/>
      </c>
      <c r="S5074" s="197" t="str">
        <f t="shared" si="1733"/>
        <v/>
      </c>
    </row>
    <row r="5075" spans="1:19" ht="25.5" hidden="1">
      <c r="A5075" s="200">
        <v>86915</v>
      </c>
      <c r="B5075" s="205" t="s">
        <v>230</v>
      </c>
      <c r="C5075" s="127" t="s">
        <v>5466</v>
      </c>
      <c r="D5075" s="121" t="s">
        <v>274</v>
      </c>
      <c r="E5075" s="122">
        <v>75.489999999999995</v>
      </c>
      <c r="F5075" s="123">
        <f t="shared" si="1752"/>
        <v>91.01</v>
      </c>
      <c r="G5075" s="206"/>
      <c r="H5075" s="183"/>
      <c r="I5075" s="182">
        <f t="shared" si="1753"/>
        <v>0</v>
      </c>
      <c r="J5075" s="182">
        <f t="shared" si="1754"/>
        <v>0</v>
      </c>
      <c r="K5075" s="179"/>
      <c r="L5075" s="183">
        <f t="shared" si="1755"/>
        <v>0</v>
      </c>
      <c r="M5075" s="183">
        <f t="shared" si="1755"/>
        <v>0</v>
      </c>
      <c r="N5075" s="184">
        <f t="shared" si="1756"/>
        <v>0</v>
      </c>
      <c r="O5075" s="184">
        <f t="shared" si="1757"/>
        <v>0</v>
      </c>
      <c r="P5075" s="181"/>
      <c r="Q5075" s="199"/>
      <c r="R5075" s="197" t="str">
        <f t="shared" si="1721"/>
        <v/>
      </c>
      <c r="S5075" s="197" t="str">
        <f t="shared" si="1733"/>
        <v/>
      </c>
    </row>
    <row r="5076" spans="1:19" ht="25.5" hidden="1">
      <c r="A5076" s="200">
        <v>86905</v>
      </c>
      <c r="B5076" s="205" t="s">
        <v>230</v>
      </c>
      <c r="C5076" s="127" t="s">
        <v>5467</v>
      </c>
      <c r="D5076" s="121" t="s">
        <v>274</v>
      </c>
      <c r="E5076" s="122">
        <v>192.86</v>
      </c>
      <c r="F5076" s="123">
        <f t="shared" si="1752"/>
        <v>232.51</v>
      </c>
      <c r="G5076" s="206"/>
      <c r="H5076" s="183"/>
      <c r="I5076" s="182">
        <f t="shared" si="1753"/>
        <v>0</v>
      </c>
      <c r="J5076" s="182">
        <f t="shared" si="1754"/>
        <v>0</v>
      </c>
      <c r="K5076" s="179"/>
      <c r="L5076" s="183">
        <f t="shared" si="1755"/>
        <v>0</v>
      </c>
      <c r="M5076" s="183">
        <f t="shared" si="1755"/>
        <v>0</v>
      </c>
      <c r="N5076" s="184">
        <f t="shared" si="1756"/>
        <v>0</v>
      </c>
      <c r="O5076" s="184">
        <f t="shared" si="1757"/>
        <v>0</v>
      </c>
      <c r="P5076" s="181"/>
      <c r="Q5076" s="198"/>
      <c r="R5076" s="197" t="str">
        <f t="shared" si="1721"/>
        <v/>
      </c>
      <c r="S5076" s="197" t="str">
        <f t="shared" si="1733"/>
        <v/>
      </c>
    </row>
    <row r="5077" spans="1:19" ht="25.5" hidden="1">
      <c r="A5077" s="200">
        <v>86908</v>
      </c>
      <c r="B5077" s="205" t="s">
        <v>230</v>
      </c>
      <c r="C5077" s="127" t="s">
        <v>5468</v>
      </c>
      <c r="D5077" s="121" t="s">
        <v>274</v>
      </c>
      <c r="E5077" s="122">
        <v>229.68</v>
      </c>
      <c r="F5077" s="123">
        <f t="shared" si="1752"/>
        <v>276.89999999999998</v>
      </c>
      <c r="G5077" s="206"/>
      <c r="H5077" s="183"/>
      <c r="I5077" s="182">
        <f t="shared" si="1753"/>
        <v>0</v>
      </c>
      <c r="J5077" s="182">
        <f t="shared" si="1754"/>
        <v>0</v>
      </c>
      <c r="K5077" s="179"/>
      <c r="L5077" s="183">
        <f t="shared" si="1755"/>
        <v>0</v>
      </c>
      <c r="M5077" s="183">
        <f t="shared" si="1755"/>
        <v>0</v>
      </c>
      <c r="N5077" s="184">
        <f t="shared" si="1756"/>
        <v>0</v>
      </c>
      <c r="O5077" s="184">
        <f t="shared" si="1757"/>
        <v>0</v>
      </c>
      <c r="P5077" s="181"/>
      <c r="Q5077" s="199"/>
      <c r="R5077" s="197" t="str">
        <f t="shared" si="1721"/>
        <v/>
      </c>
      <c r="S5077" s="197" t="str">
        <f t="shared" si="1733"/>
        <v/>
      </c>
    </row>
    <row r="5078" spans="1:19" ht="25.5" hidden="1">
      <c r="A5078" s="200">
        <v>89354</v>
      </c>
      <c r="B5078" s="205" t="s">
        <v>230</v>
      </c>
      <c r="C5078" s="127" t="s">
        <v>5469</v>
      </c>
      <c r="D5078" s="121" t="s">
        <v>274</v>
      </c>
      <c r="E5078" s="122">
        <v>218.85</v>
      </c>
      <c r="F5078" s="123">
        <f t="shared" si="1752"/>
        <v>263.85000000000002</v>
      </c>
      <c r="G5078" s="206"/>
      <c r="H5078" s="183"/>
      <c r="I5078" s="182">
        <f t="shared" si="1753"/>
        <v>0</v>
      </c>
      <c r="J5078" s="182">
        <f t="shared" si="1754"/>
        <v>0</v>
      </c>
      <c r="K5078" s="179"/>
      <c r="L5078" s="183">
        <f t="shared" si="1755"/>
        <v>0</v>
      </c>
      <c r="M5078" s="183">
        <f t="shared" si="1755"/>
        <v>0</v>
      </c>
      <c r="N5078" s="184">
        <f t="shared" si="1756"/>
        <v>0</v>
      </c>
      <c r="O5078" s="184">
        <f t="shared" si="1757"/>
        <v>0</v>
      </c>
      <c r="P5078" s="181"/>
      <c r="Q5078" s="199"/>
      <c r="R5078" s="197" t="str">
        <f t="shared" ref="R5078:R5151" si="1758">IF(Q5078="X","x",IF(Q5078="xx","x",IF(O5078&gt;0,"x","")))</f>
        <v/>
      </c>
      <c r="S5078" s="197" t="str">
        <f t="shared" si="1733"/>
        <v/>
      </c>
    </row>
    <row r="5079" spans="1:19" hidden="1">
      <c r="A5079" s="200" t="s">
        <v>5470</v>
      </c>
      <c r="B5079" s="205"/>
      <c r="C5079" s="127" t="s">
        <v>5471</v>
      </c>
      <c r="D5079" s="121"/>
      <c r="E5079" s="122"/>
      <c r="F5079" s="123"/>
      <c r="G5079" s="253"/>
      <c r="H5079" s="253"/>
      <c r="I5079" s="254"/>
      <c r="J5079" s="255"/>
      <c r="K5079" s="179"/>
      <c r="L5079" s="253"/>
      <c r="M5079" s="253"/>
      <c r="N5079" s="254"/>
      <c r="O5079" s="255"/>
      <c r="P5079" s="181"/>
      <c r="Q5079" s="198" t="str">
        <f>IF(OR(SUM(J5080:J5085)&gt;0,SUM(O5080:O5085)&gt;0),"xx","")</f>
        <v/>
      </c>
      <c r="R5079" s="197" t="str">
        <f t="shared" si="1758"/>
        <v/>
      </c>
      <c r="S5079" s="197" t="str">
        <f t="shared" si="1733"/>
        <v/>
      </c>
    </row>
    <row r="5080" spans="1:19" hidden="1">
      <c r="A5080" s="200">
        <v>86883</v>
      </c>
      <c r="B5080" s="205" t="s">
        <v>230</v>
      </c>
      <c r="C5080" s="127" t="s">
        <v>5472</v>
      </c>
      <c r="D5080" s="121" t="s">
        <v>274</v>
      </c>
      <c r="E5080" s="122">
        <v>9.94</v>
      </c>
      <c r="F5080" s="123">
        <f t="shared" ref="F5080:F5085" si="1759">IF(E5080=0,0,ROUND(E5080*(1+E$10)*(1-E$11),2))</f>
        <v>11.98</v>
      </c>
      <c r="G5080" s="206"/>
      <c r="H5080" s="183"/>
      <c r="I5080" s="182">
        <v>0</v>
      </c>
      <c r="J5080" s="182">
        <f t="shared" ref="J5080:J5085" si="1760">IF(ISBLANK(G5080),0,ROUND(G5080*H5080,2))</f>
        <v>0</v>
      </c>
      <c r="K5080" s="179"/>
      <c r="L5080" s="183">
        <f t="shared" ref="L5080:M5085" si="1761">G5080</f>
        <v>0</v>
      </c>
      <c r="M5080" s="183">
        <f t="shared" si="1761"/>
        <v>0</v>
      </c>
      <c r="N5080" s="184">
        <f t="shared" ref="N5080:N5085" si="1762">IF(ISBLANK(E5080),0,ROUND(F5080*L5080,2))</f>
        <v>0</v>
      </c>
      <c r="O5080" s="184">
        <f t="shared" ref="O5080:O5085" si="1763">IF(ISBLANK(L5080),0,ROUND(L5080*M5080,2))</f>
        <v>0</v>
      </c>
      <c r="P5080" s="181"/>
      <c r="Q5080" s="199"/>
      <c r="R5080" s="197" t="str">
        <f t="shared" si="1758"/>
        <v/>
      </c>
      <c r="S5080" s="197" t="str">
        <f t="shared" si="1733"/>
        <v/>
      </c>
    </row>
    <row r="5081" spans="1:19" ht="25.5" hidden="1">
      <c r="A5081" s="200">
        <v>86881</v>
      </c>
      <c r="B5081" s="205" t="s">
        <v>230</v>
      </c>
      <c r="C5081" s="127" t="s">
        <v>5473</v>
      </c>
      <c r="D5081" s="121" t="s">
        <v>274</v>
      </c>
      <c r="E5081" s="122">
        <v>109.72</v>
      </c>
      <c r="F5081" s="123">
        <f t="shared" si="1759"/>
        <v>132.28</v>
      </c>
      <c r="G5081" s="206"/>
      <c r="H5081" s="183"/>
      <c r="I5081">
        <v>0</v>
      </c>
      <c r="J5081" s="182">
        <f t="shared" si="1760"/>
        <v>0</v>
      </c>
      <c r="K5081" s="179"/>
      <c r="L5081" s="183">
        <f t="shared" si="1761"/>
        <v>0</v>
      </c>
      <c r="M5081" s="183">
        <f t="shared" si="1761"/>
        <v>0</v>
      </c>
      <c r="N5081" s="184">
        <f t="shared" si="1762"/>
        <v>0</v>
      </c>
      <c r="O5081" s="184">
        <f t="shared" si="1763"/>
        <v>0</v>
      </c>
      <c r="P5081" s="181"/>
      <c r="Q5081" s="198"/>
      <c r="R5081" s="197" t="str">
        <f t="shared" si="1758"/>
        <v/>
      </c>
      <c r="S5081" s="197" t="str">
        <f t="shared" si="1733"/>
        <v/>
      </c>
    </row>
    <row r="5082" spans="1:19" ht="25.5" hidden="1">
      <c r="A5082" s="200">
        <v>86882</v>
      </c>
      <c r="B5082" s="205" t="s">
        <v>230</v>
      </c>
      <c r="C5082" s="127" t="s">
        <v>5474</v>
      </c>
      <c r="D5082" s="121" t="s">
        <v>274</v>
      </c>
      <c r="E5082" s="122">
        <v>17.41</v>
      </c>
      <c r="F5082" s="123">
        <f t="shared" si="1759"/>
        <v>20.99</v>
      </c>
      <c r="G5082" s="206"/>
      <c r="H5082" s="183"/>
      <c r="I5082">
        <v>0</v>
      </c>
      <c r="J5082" s="182">
        <f t="shared" si="1760"/>
        <v>0</v>
      </c>
      <c r="K5082" s="179"/>
      <c r="L5082" s="183">
        <f t="shared" si="1761"/>
        <v>0</v>
      </c>
      <c r="M5082" s="183">
        <f t="shared" si="1761"/>
        <v>0</v>
      </c>
      <c r="N5082" s="184">
        <f t="shared" si="1762"/>
        <v>0</v>
      </c>
      <c r="O5082" s="184">
        <f t="shared" si="1763"/>
        <v>0</v>
      </c>
      <c r="P5082" s="181"/>
      <c r="Q5082" s="199"/>
      <c r="R5082" s="197" t="str">
        <f t="shared" si="1758"/>
        <v/>
      </c>
      <c r="S5082" s="197" t="str">
        <f t="shared" si="1733"/>
        <v/>
      </c>
    </row>
    <row r="5083" spans="1:19" ht="25.5" hidden="1">
      <c r="A5083" s="200">
        <v>86878</v>
      </c>
      <c r="B5083" s="205" t="s">
        <v>230</v>
      </c>
      <c r="C5083" s="127" t="s">
        <v>5475</v>
      </c>
      <c r="D5083" s="121" t="s">
        <v>274</v>
      </c>
      <c r="E5083" s="122">
        <v>39.57</v>
      </c>
      <c r="F5083" s="123">
        <f t="shared" si="1759"/>
        <v>47.71</v>
      </c>
      <c r="G5083" s="206"/>
      <c r="H5083" s="183"/>
      <c r="I5083">
        <v>0</v>
      </c>
      <c r="J5083" s="182">
        <f t="shared" si="1760"/>
        <v>0</v>
      </c>
      <c r="K5083" s="179"/>
      <c r="L5083" s="183">
        <f t="shared" si="1761"/>
        <v>0</v>
      </c>
      <c r="M5083" s="183">
        <f t="shared" si="1761"/>
        <v>0</v>
      </c>
      <c r="N5083" s="184">
        <f t="shared" si="1762"/>
        <v>0</v>
      </c>
      <c r="O5083" s="184">
        <f t="shared" si="1763"/>
        <v>0</v>
      </c>
      <c r="P5083" s="181"/>
      <c r="Q5083" s="199"/>
      <c r="R5083" s="197" t="str">
        <f t="shared" si="1758"/>
        <v/>
      </c>
      <c r="S5083" s="197" t="str">
        <f t="shared" si="1733"/>
        <v/>
      </c>
    </row>
    <row r="5084" spans="1:19" ht="25.5" hidden="1">
      <c r="A5084" s="200">
        <v>86880</v>
      </c>
      <c r="B5084" s="205" t="s">
        <v>230</v>
      </c>
      <c r="C5084" s="127" t="s">
        <v>5476</v>
      </c>
      <c r="D5084" s="121" t="s">
        <v>274</v>
      </c>
      <c r="E5084" s="122">
        <v>16.809999999999999</v>
      </c>
      <c r="F5084" s="123">
        <f t="shared" si="1759"/>
        <v>20.27</v>
      </c>
      <c r="G5084" s="206"/>
      <c r="H5084" s="183"/>
      <c r="I5084">
        <v>0</v>
      </c>
      <c r="J5084" s="182">
        <f t="shared" si="1760"/>
        <v>0</v>
      </c>
      <c r="K5084" s="179"/>
      <c r="L5084" s="183">
        <f t="shared" si="1761"/>
        <v>0</v>
      </c>
      <c r="M5084" s="183">
        <f t="shared" si="1761"/>
        <v>0</v>
      </c>
      <c r="N5084" s="184">
        <f t="shared" si="1762"/>
        <v>0</v>
      </c>
      <c r="O5084" s="184">
        <f t="shared" si="1763"/>
        <v>0</v>
      </c>
      <c r="P5084" s="181"/>
      <c r="Q5084" s="198"/>
      <c r="R5084" s="197" t="str">
        <f t="shared" si="1758"/>
        <v/>
      </c>
      <c r="S5084" s="197" t="str">
        <f t="shared" si="1733"/>
        <v/>
      </c>
    </row>
    <row r="5085" spans="1:19" ht="25.5" hidden="1">
      <c r="A5085" s="200">
        <v>86879</v>
      </c>
      <c r="B5085" s="205" t="s">
        <v>230</v>
      </c>
      <c r="C5085" s="127" t="s">
        <v>5477</v>
      </c>
      <c r="D5085" s="121" t="s">
        <v>274</v>
      </c>
      <c r="E5085" s="122">
        <v>6.17</v>
      </c>
      <c r="F5085" s="123">
        <f t="shared" si="1759"/>
        <v>7.44</v>
      </c>
      <c r="G5085" s="206"/>
      <c r="H5085" s="183"/>
      <c r="I5085">
        <v>0</v>
      </c>
      <c r="J5085" s="182">
        <f t="shared" si="1760"/>
        <v>0</v>
      </c>
      <c r="K5085" s="179"/>
      <c r="L5085" s="183">
        <f t="shared" si="1761"/>
        <v>0</v>
      </c>
      <c r="M5085" s="183">
        <f t="shared" si="1761"/>
        <v>0</v>
      </c>
      <c r="N5085" s="184">
        <f t="shared" si="1762"/>
        <v>0</v>
      </c>
      <c r="O5085" s="184">
        <f t="shared" si="1763"/>
        <v>0</v>
      </c>
      <c r="P5085" s="181"/>
      <c r="Q5085" s="199"/>
      <c r="R5085" s="197" t="str">
        <f t="shared" si="1758"/>
        <v/>
      </c>
      <c r="S5085" s="197" t="str">
        <f t="shared" si="1733"/>
        <v/>
      </c>
    </row>
    <row r="5086" spans="1:19" hidden="1">
      <c r="A5086" s="200" t="s">
        <v>5478</v>
      </c>
      <c r="B5086" s="205"/>
      <c r="C5086" s="127" t="s">
        <v>5479</v>
      </c>
      <c r="D5086" s="121"/>
      <c r="E5086" s="122"/>
      <c r="F5086" s="123"/>
      <c r="G5086" s="253"/>
      <c r="H5086" s="253"/>
      <c r="I5086" s="254"/>
      <c r="J5086" s="255"/>
      <c r="K5086" s="179"/>
      <c r="L5086" s="253"/>
      <c r="M5086" s="253"/>
      <c r="N5086" s="254"/>
      <c r="O5086" s="255"/>
      <c r="P5086" s="181"/>
      <c r="Q5086" s="198" t="str">
        <f>IF(OR(SUM(J5087:J5095)&gt;0,SUM(O5087:O5095)&gt;0),"xx","")</f>
        <v/>
      </c>
      <c r="R5086" s="197" t="str">
        <f t="shared" si="1758"/>
        <v/>
      </c>
      <c r="S5086" s="197" t="str">
        <f t="shared" si="1733"/>
        <v/>
      </c>
    </row>
    <row r="5087" spans="1:19" ht="38.25" hidden="1">
      <c r="A5087" s="200">
        <v>72739</v>
      </c>
      <c r="B5087" s="205" t="s">
        <v>230</v>
      </c>
      <c r="C5087" s="127" t="s">
        <v>5480</v>
      </c>
      <c r="D5087" s="121" t="s">
        <v>274</v>
      </c>
      <c r="E5087" s="122">
        <v>499.28</v>
      </c>
      <c r="F5087" s="123">
        <f t="shared" ref="F5087:F5095" si="1764">IF(E5087=0,0,ROUND(E5087*(1+E$10)*(1-E$11),2))</f>
        <v>601.92999999999995</v>
      </c>
      <c r="G5087" s="206"/>
      <c r="H5087" s="183"/>
      <c r="I5087" s="182">
        <f t="shared" ref="I5087:I5095" si="1765">IF(ISBLANK(E5087),0,ROUND(F5087*G5087,2))</f>
        <v>0</v>
      </c>
      <c r="J5087" s="182">
        <f t="shared" ref="J5087:J5095" si="1766">IF(ISBLANK(G5087),0,ROUND(G5087*H5087,2))</f>
        <v>0</v>
      </c>
      <c r="K5087" s="179"/>
      <c r="L5087" s="183">
        <f t="shared" ref="L5087:M5095" si="1767">G5087</f>
        <v>0</v>
      </c>
      <c r="M5087" s="183">
        <f t="shared" si="1767"/>
        <v>0</v>
      </c>
      <c r="N5087" s="184">
        <f t="shared" ref="N5087:N5095" si="1768">IF(ISBLANK(E5087),0,ROUND(F5087*L5087,2))</f>
        <v>0</v>
      </c>
      <c r="O5087" s="184">
        <f t="shared" ref="O5087:O5095" si="1769">IF(ISBLANK(L5087),0,ROUND(L5087*M5087,2))</f>
        <v>0</v>
      </c>
      <c r="P5087" s="181"/>
      <c r="Q5087" s="199"/>
      <c r="R5087" s="197" t="str">
        <f t="shared" si="1758"/>
        <v/>
      </c>
      <c r="S5087" s="197" t="str">
        <f t="shared" si="1733"/>
        <v/>
      </c>
    </row>
    <row r="5088" spans="1:19" ht="25.5" hidden="1">
      <c r="A5088" s="200">
        <v>86888</v>
      </c>
      <c r="B5088" s="205" t="s">
        <v>230</v>
      </c>
      <c r="C5088" s="127" t="s">
        <v>5481</v>
      </c>
      <c r="D5088" s="121" t="s">
        <v>274</v>
      </c>
      <c r="E5088" s="122">
        <v>413.41</v>
      </c>
      <c r="F5088" s="123">
        <f t="shared" si="1764"/>
        <v>498.41</v>
      </c>
      <c r="G5088" s="206"/>
      <c r="H5088" s="183"/>
      <c r="I5088" s="182">
        <f t="shared" si="1765"/>
        <v>0</v>
      </c>
      <c r="J5088" s="182">
        <f t="shared" si="1766"/>
        <v>0</v>
      </c>
      <c r="K5088" s="179"/>
      <c r="L5088" s="183">
        <f t="shared" si="1767"/>
        <v>0</v>
      </c>
      <c r="M5088" s="183">
        <f t="shared" si="1767"/>
        <v>0</v>
      </c>
      <c r="N5088" s="184">
        <f t="shared" si="1768"/>
        <v>0</v>
      </c>
      <c r="O5088" s="184">
        <f t="shared" si="1769"/>
        <v>0</v>
      </c>
      <c r="P5088" s="181"/>
      <c r="Q5088" s="199"/>
      <c r="R5088" s="197" t="str">
        <f t="shared" si="1758"/>
        <v/>
      </c>
      <c r="S5088" s="197" t="str">
        <f t="shared" si="1733"/>
        <v/>
      </c>
    </row>
    <row r="5089" spans="1:19" ht="25.5" hidden="1">
      <c r="A5089" s="200">
        <v>86932</v>
      </c>
      <c r="B5089" s="205" t="s">
        <v>230</v>
      </c>
      <c r="C5089" s="127" t="s">
        <v>5482</v>
      </c>
      <c r="D5089" s="121" t="s">
        <v>274</v>
      </c>
      <c r="E5089" s="122">
        <v>443.24</v>
      </c>
      <c r="F5089" s="123">
        <f t="shared" si="1764"/>
        <v>534.37</v>
      </c>
      <c r="G5089" s="206"/>
      <c r="H5089" s="183"/>
      <c r="I5089" s="182">
        <f t="shared" si="1765"/>
        <v>0</v>
      </c>
      <c r="J5089" s="182">
        <f t="shared" si="1766"/>
        <v>0</v>
      </c>
      <c r="K5089" s="179"/>
      <c r="L5089" s="183">
        <f t="shared" si="1767"/>
        <v>0</v>
      </c>
      <c r="M5089" s="183">
        <f t="shared" si="1767"/>
        <v>0</v>
      </c>
      <c r="N5089" s="184">
        <f t="shared" si="1768"/>
        <v>0</v>
      </c>
      <c r="O5089" s="184">
        <f t="shared" si="1769"/>
        <v>0</v>
      </c>
      <c r="P5089" s="181"/>
      <c r="Q5089" s="199"/>
      <c r="R5089" s="197" t="str">
        <f t="shared" si="1758"/>
        <v/>
      </c>
      <c r="S5089" s="197" t="str">
        <f t="shared" si="1733"/>
        <v/>
      </c>
    </row>
    <row r="5090" spans="1:19" ht="25.5" hidden="1">
      <c r="A5090" s="200">
        <v>86931</v>
      </c>
      <c r="B5090" s="205" t="s">
        <v>230</v>
      </c>
      <c r="C5090" s="127" t="s">
        <v>5483</v>
      </c>
      <c r="D5090" s="121" t="s">
        <v>274</v>
      </c>
      <c r="E5090" s="122">
        <v>422.5</v>
      </c>
      <c r="F5090" s="123">
        <f t="shared" si="1764"/>
        <v>509.37</v>
      </c>
      <c r="G5090" s="206"/>
      <c r="H5090" s="183"/>
      <c r="I5090" s="182">
        <f t="shared" si="1765"/>
        <v>0</v>
      </c>
      <c r="J5090" s="182">
        <f t="shared" si="1766"/>
        <v>0</v>
      </c>
      <c r="K5090" s="179"/>
      <c r="L5090" s="183">
        <f t="shared" si="1767"/>
        <v>0</v>
      </c>
      <c r="M5090" s="183">
        <f t="shared" si="1767"/>
        <v>0</v>
      </c>
      <c r="N5090" s="184">
        <f t="shared" si="1768"/>
        <v>0</v>
      </c>
      <c r="O5090" s="184">
        <f t="shared" si="1769"/>
        <v>0</v>
      </c>
      <c r="P5090" s="181"/>
      <c r="Q5090" s="199"/>
      <c r="R5090" s="197" t="str">
        <f t="shared" si="1758"/>
        <v/>
      </c>
      <c r="S5090" s="197" t="str">
        <f t="shared" si="1733"/>
        <v/>
      </c>
    </row>
    <row r="5091" spans="1:19" ht="38.25" hidden="1">
      <c r="A5091" s="200" t="s">
        <v>5484</v>
      </c>
      <c r="B5091" s="205" t="s">
        <v>230</v>
      </c>
      <c r="C5091" s="127" t="s">
        <v>5485</v>
      </c>
      <c r="D5091" s="121" t="s">
        <v>274</v>
      </c>
      <c r="E5091" s="122">
        <v>520.91</v>
      </c>
      <c r="F5091" s="123">
        <f t="shared" si="1764"/>
        <v>628.01</v>
      </c>
      <c r="G5091" s="206"/>
      <c r="H5091" s="183"/>
      <c r="I5091" s="182">
        <f t="shared" si="1765"/>
        <v>0</v>
      </c>
      <c r="J5091" s="182">
        <f t="shared" si="1766"/>
        <v>0</v>
      </c>
      <c r="K5091" s="179"/>
      <c r="L5091" s="183">
        <f t="shared" si="1767"/>
        <v>0</v>
      </c>
      <c r="M5091" s="183">
        <f t="shared" si="1767"/>
        <v>0</v>
      </c>
      <c r="N5091" s="184">
        <f t="shared" si="1768"/>
        <v>0</v>
      </c>
      <c r="O5091" s="184">
        <f t="shared" si="1769"/>
        <v>0</v>
      </c>
      <c r="P5091" s="181"/>
      <c r="Q5091" s="199"/>
      <c r="R5091" s="197" t="str">
        <f t="shared" si="1758"/>
        <v/>
      </c>
      <c r="S5091" s="197" t="str">
        <f t="shared" si="1733"/>
        <v/>
      </c>
    </row>
    <row r="5092" spans="1:19" ht="25.5" hidden="1">
      <c r="A5092" s="200">
        <v>95469</v>
      </c>
      <c r="B5092" s="205" t="s">
        <v>230</v>
      </c>
      <c r="C5092" s="127" t="s">
        <v>5486</v>
      </c>
      <c r="D5092" s="121" t="s">
        <v>274</v>
      </c>
      <c r="E5092" s="122">
        <v>193.99</v>
      </c>
      <c r="F5092" s="123">
        <f t="shared" si="1764"/>
        <v>233.87</v>
      </c>
      <c r="G5092" s="206"/>
      <c r="H5092" s="183"/>
      <c r="I5092" s="182">
        <f t="shared" si="1765"/>
        <v>0</v>
      </c>
      <c r="J5092" s="182">
        <f t="shared" si="1766"/>
        <v>0</v>
      </c>
      <c r="K5092" s="179"/>
      <c r="L5092" s="183">
        <f t="shared" si="1767"/>
        <v>0</v>
      </c>
      <c r="M5092" s="183">
        <f t="shared" si="1767"/>
        <v>0</v>
      </c>
      <c r="N5092" s="184">
        <f t="shared" si="1768"/>
        <v>0</v>
      </c>
      <c r="O5092" s="184">
        <f t="shared" si="1769"/>
        <v>0</v>
      </c>
      <c r="P5092" s="181"/>
      <c r="Q5092" s="199"/>
      <c r="R5092" s="197" t="str">
        <f t="shared" si="1758"/>
        <v/>
      </c>
      <c r="S5092" s="197" t="str">
        <f t="shared" si="1733"/>
        <v/>
      </c>
    </row>
    <row r="5093" spans="1:19" ht="25.5" hidden="1">
      <c r="A5093" s="200">
        <v>95470</v>
      </c>
      <c r="B5093" s="205" t="s">
        <v>230</v>
      </c>
      <c r="C5093" s="127" t="s">
        <v>5487</v>
      </c>
      <c r="D5093" s="121" t="s">
        <v>274</v>
      </c>
      <c r="E5093" s="122">
        <v>199.93</v>
      </c>
      <c r="F5093" s="123">
        <f t="shared" si="1764"/>
        <v>241.04</v>
      </c>
      <c r="G5093" s="206"/>
      <c r="H5093" s="183"/>
      <c r="I5093" s="182">
        <f t="shared" si="1765"/>
        <v>0</v>
      </c>
      <c r="J5093" s="182">
        <f t="shared" si="1766"/>
        <v>0</v>
      </c>
      <c r="K5093" s="179"/>
      <c r="L5093" s="183">
        <f t="shared" si="1767"/>
        <v>0</v>
      </c>
      <c r="M5093" s="183">
        <f t="shared" si="1767"/>
        <v>0</v>
      </c>
      <c r="N5093" s="184">
        <f t="shared" si="1768"/>
        <v>0</v>
      </c>
      <c r="O5093" s="184">
        <f t="shared" si="1769"/>
        <v>0</v>
      </c>
      <c r="P5093" s="181"/>
      <c r="Q5093" s="199"/>
      <c r="R5093" s="197" t="str">
        <f t="shared" si="1758"/>
        <v/>
      </c>
      <c r="S5093" s="197" t="str">
        <f t="shared" si="1733"/>
        <v/>
      </c>
    </row>
    <row r="5094" spans="1:19" ht="25.5" hidden="1">
      <c r="A5094" s="200">
        <v>95471</v>
      </c>
      <c r="B5094" s="205" t="s">
        <v>230</v>
      </c>
      <c r="C5094" s="127" t="s">
        <v>5488</v>
      </c>
      <c r="D5094" s="121" t="s">
        <v>274</v>
      </c>
      <c r="E5094" s="122">
        <v>718.35</v>
      </c>
      <c r="F5094" s="123">
        <f t="shared" si="1764"/>
        <v>866.04</v>
      </c>
      <c r="G5094" s="206"/>
      <c r="H5094" s="183"/>
      <c r="I5094" s="182">
        <f t="shared" si="1765"/>
        <v>0</v>
      </c>
      <c r="J5094" s="182">
        <f t="shared" si="1766"/>
        <v>0</v>
      </c>
      <c r="K5094" s="179"/>
      <c r="L5094" s="183">
        <f t="shared" si="1767"/>
        <v>0</v>
      </c>
      <c r="M5094" s="183">
        <f t="shared" si="1767"/>
        <v>0</v>
      </c>
      <c r="N5094" s="184">
        <f t="shared" si="1768"/>
        <v>0</v>
      </c>
      <c r="O5094" s="184">
        <f t="shared" si="1769"/>
        <v>0</v>
      </c>
      <c r="P5094" s="181"/>
      <c r="Q5094" s="198"/>
      <c r="R5094" s="197" t="str">
        <f t="shared" si="1758"/>
        <v/>
      </c>
      <c r="S5094" s="197" t="str">
        <f t="shared" si="1733"/>
        <v/>
      </c>
    </row>
    <row r="5095" spans="1:19" ht="38.25" hidden="1">
      <c r="A5095" s="200">
        <v>95472</v>
      </c>
      <c r="B5095" s="205" t="s">
        <v>230</v>
      </c>
      <c r="C5095" s="127" t="s">
        <v>5489</v>
      </c>
      <c r="D5095" s="121" t="s">
        <v>274</v>
      </c>
      <c r="E5095" s="122">
        <v>724.29</v>
      </c>
      <c r="F5095" s="123">
        <f t="shared" si="1764"/>
        <v>873.2</v>
      </c>
      <c r="G5095" s="206"/>
      <c r="H5095" s="183"/>
      <c r="I5095" s="182">
        <f t="shared" si="1765"/>
        <v>0</v>
      </c>
      <c r="J5095" s="182">
        <f t="shared" si="1766"/>
        <v>0</v>
      </c>
      <c r="K5095" s="179"/>
      <c r="L5095" s="183">
        <f t="shared" si="1767"/>
        <v>0</v>
      </c>
      <c r="M5095" s="183">
        <f t="shared" si="1767"/>
        <v>0</v>
      </c>
      <c r="N5095" s="184">
        <f t="shared" si="1768"/>
        <v>0</v>
      </c>
      <c r="O5095" s="184">
        <f t="shared" si="1769"/>
        <v>0</v>
      </c>
      <c r="P5095" s="181"/>
      <c r="Q5095" s="199"/>
      <c r="R5095" s="197" t="str">
        <f t="shared" si="1758"/>
        <v/>
      </c>
      <c r="S5095" s="197" t="str">
        <f t="shared" si="1733"/>
        <v/>
      </c>
    </row>
    <row r="5096" spans="1:19" hidden="1">
      <c r="A5096" s="200" t="s">
        <v>5490</v>
      </c>
      <c r="B5096" s="205"/>
      <c r="C5096" s="127" t="s">
        <v>5491</v>
      </c>
      <c r="D5096" s="121"/>
      <c r="E5096" s="122"/>
      <c r="F5096" s="123"/>
      <c r="G5096" s="253"/>
      <c r="H5096" s="253"/>
      <c r="I5096" s="254"/>
      <c r="J5096" s="255"/>
      <c r="K5096" s="179"/>
      <c r="L5096" s="253"/>
      <c r="M5096" s="253"/>
      <c r="N5096" s="254"/>
      <c r="O5096" s="255"/>
      <c r="P5096" s="181"/>
      <c r="Q5096" s="198" t="str">
        <f>IF(OR(SUM(J5097:J5103)&gt;0,SUM(O5097:O5103)&gt;0),"xx","")</f>
        <v/>
      </c>
      <c r="R5096" s="197" t="str">
        <f t="shared" si="1758"/>
        <v/>
      </c>
      <c r="S5096" s="197" t="str">
        <f t="shared" si="1733"/>
        <v/>
      </c>
    </row>
    <row r="5097" spans="1:19" ht="25.5" hidden="1">
      <c r="A5097" s="200">
        <v>88571</v>
      </c>
      <c r="B5097" s="205" t="s">
        <v>230</v>
      </c>
      <c r="C5097" s="127" t="s">
        <v>5492</v>
      </c>
      <c r="D5097" s="121" t="s">
        <v>274</v>
      </c>
      <c r="E5097" s="122">
        <v>55.28</v>
      </c>
      <c r="F5097" s="123">
        <f t="shared" ref="F5097:F5103" si="1770">IF(E5097=0,0,ROUND(E5097*(1+E$10)*(1-E$11),2))</f>
        <v>66.650000000000006</v>
      </c>
      <c r="G5097" s="206"/>
      <c r="H5097" s="183"/>
      <c r="I5097" s="182">
        <f t="shared" ref="I5097:I5103" si="1771">IF(ISBLANK(E5097),0,ROUND(F5097*G5097,2))</f>
        <v>0</v>
      </c>
      <c r="J5097" s="182">
        <f t="shared" ref="J5097:J5103" si="1772">IF(ISBLANK(G5097),0,ROUND(G5097*H5097,2))</f>
        <v>0</v>
      </c>
      <c r="K5097" s="179"/>
      <c r="L5097" s="183">
        <f t="shared" ref="L5097:M5103" si="1773">G5097</f>
        <v>0</v>
      </c>
      <c r="M5097" s="183">
        <f t="shared" si="1773"/>
        <v>0</v>
      </c>
      <c r="N5097" s="184">
        <f t="shared" ref="N5097:N5103" si="1774">IF(ISBLANK(E5097),0,ROUND(F5097*L5097,2))</f>
        <v>0</v>
      </c>
      <c r="O5097" s="184">
        <f t="shared" ref="O5097:O5103" si="1775">IF(ISBLANK(L5097),0,ROUND(L5097*M5097,2))</f>
        <v>0</v>
      </c>
      <c r="P5097" s="181"/>
      <c r="Q5097" s="199"/>
      <c r="R5097" s="197" t="str">
        <f t="shared" si="1758"/>
        <v/>
      </c>
      <c r="S5097" s="197" t="str">
        <f t="shared" si="1733"/>
        <v/>
      </c>
    </row>
    <row r="5098" spans="1:19" hidden="1">
      <c r="A5098" s="200">
        <v>95542</v>
      </c>
      <c r="B5098" s="205" t="s">
        <v>230</v>
      </c>
      <c r="C5098" s="127" t="s">
        <v>5493</v>
      </c>
      <c r="D5098" s="121" t="s">
        <v>274</v>
      </c>
      <c r="E5098" s="122">
        <v>31.98</v>
      </c>
      <c r="F5098" s="123">
        <f t="shared" si="1770"/>
        <v>38.56</v>
      </c>
      <c r="G5098" s="206"/>
      <c r="H5098" s="183"/>
      <c r="I5098" s="182">
        <f t="shared" si="1771"/>
        <v>0</v>
      </c>
      <c r="J5098" s="182">
        <f t="shared" si="1772"/>
        <v>0</v>
      </c>
      <c r="K5098" s="179"/>
      <c r="L5098" s="183">
        <f t="shared" si="1773"/>
        <v>0</v>
      </c>
      <c r="M5098" s="183">
        <f t="shared" si="1773"/>
        <v>0</v>
      </c>
      <c r="N5098" s="184">
        <f t="shared" si="1774"/>
        <v>0</v>
      </c>
      <c r="O5098" s="184">
        <f t="shared" si="1775"/>
        <v>0</v>
      </c>
      <c r="P5098" s="181"/>
      <c r="Q5098" s="199"/>
      <c r="R5098" s="197" t="str">
        <f t="shared" si="1758"/>
        <v/>
      </c>
      <c r="S5098" s="197" t="str">
        <f t="shared" ref="S5098:S5161" si="1776">IF(Q5098="X","x",IF(Q5098="xx","x",IF(OR(J5098&gt;0,O5098&gt;0),"x","")))</f>
        <v/>
      </c>
    </row>
    <row r="5099" spans="1:19" hidden="1">
      <c r="A5099" s="200">
        <v>95543</v>
      </c>
      <c r="B5099" s="205" t="s">
        <v>230</v>
      </c>
      <c r="C5099" s="127" t="s">
        <v>5494</v>
      </c>
      <c r="D5099" s="121" t="s">
        <v>274</v>
      </c>
      <c r="E5099" s="122">
        <v>51.55</v>
      </c>
      <c r="F5099" s="123">
        <f t="shared" si="1770"/>
        <v>62.15</v>
      </c>
      <c r="G5099" s="206"/>
      <c r="H5099" s="183"/>
      <c r="I5099" s="182">
        <f t="shared" si="1771"/>
        <v>0</v>
      </c>
      <c r="J5099" s="182">
        <f t="shared" si="1772"/>
        <v>0</v>
      </c>
      <c r="K5099" s="179"/>
      <c r="L5099" s="183">
        <f t="shared" si="1773"/>
        <v>0</v>
      </c>
      <c r="M5099" s="183">
        <f t="shared" si="1773"/>
        <v>0</v>
      </c>
      <c r="N5099" s="184">
        <f t="shared" si="1774"/>
        <v>0</v>
      </c>
      <c r="O5099" s="184">
        <f t="shared" si="1775"/>
        <v>0</v>
      </c>
      <c r="P5099" s="181"/>
      <c r="Q5099" s="199"/>
      <c r="R5099" s="197" t="str">
        <f t="shared" si="1758"/>
        <v/>
      </c>
      <c r="S5099" s="197" t="str">
        <f t="shared" si="1776"/>
        <v/>
      </c>
    </row>
    <row r="5100" spans="1:19" hidden="1">
      <c r="A5100" s="200">
        <v>95544</v>
      </c>
      <c r="B5100" s="205" t="s">
        <v>230</v>
      </c>
      <c r="C5100" s="127" t="s">
        <v>5495</v>
      </c>
      <c r="D5100" s="121" t="s">
        <v>274</v>
      </c>
      <c r="E5100" s="122">
        <v>40.65</v>
      </c>
      <c r="F5100" s="123">
        <f t="shared" si="1770"/>
        <v>49.01</v>
      </c>
      <c r="G5100" s="206"/>
      <c r="H5100" s="183"/>
      <c r="I5100" s="182">
        <f t="shared" si="1771"/>
        <v>0</v>
      </c>
      <c r="J5100" s="182">
        <f t="shared" si="1772"/>
        <v>0</v>
      </c>
      <c r="K5100" s="179"/>
      <c r="L5100" s="183">
        <f t="shared" si="1773"/>
        <v>0</v>
      </c>
      <c r="M5100" s="183">
        <f t="shared" si="1773"/>
        <v>0</v>
      </c>
      <c r="N5100" s="184">
        <f t="shared" si="1774"/>
        <v>0</v>
      </c>
      <c r="O5100" s="184">
        <f t="shared" si="1775"/>
        <v>0</v>
      </c>
      <c r="P5100" s="181"/>
      <c r="Q5100" s="199"/>
      <c r="R5100" s="197" t="str">
        <f t="shared" si="1758"/>
        <v/>
      </c>
      <c r="S5100" s="197" t="str">
        <f t="shared" si="1776"/>
        <v/>
      </c>
    </row>
    <row r="5101" spans="1:19" hidden="1">
      <c r="A5101" s="200">
        <v>95545</v>
      </c>
      <c r="B5101" s="205" t="s">
        <v>230</v>
      </c>
      <c r="C5101" s="127" t="s">
        <v>5496</v>
      </c>
      <c r="D5101" s="121" t="s">
        <v>274</v>
      </c>
      <c r="E5101" s="122">
        <v>39.729999999999997</v>
      </c>
      <c r="F5101" s="123">
        <f t="shared" si="1770"/>
        <v>47.9</v>
      </c>
      <c r="G5101" s="206"/>
      <c r="H5101" s="183"/>
      <c r="I5101" s="182">
        <f t="shared" si="1771"/>
        <v>0</v>
      </c>
      <c r="J5101" s="182">
        <f t="shared" si="1772"/>
        <v>0</v>
      </c>
      <c r="K5101" s="179"/>
      <c r="L5101" s="183">
        <f t="shared" si="1773"/>
        <v>0</v>
      </c>
      <c r="M5101" s="183">
        <f t="shared" si="1773"/>
        <v>0</v>
      </c>
      <c r="N5101" s="184">
        <f t="shared" si="1774"/>
        <v>0</v>
      </c>
      <c r="O5101" s="184">
        <f t="shared" si="1775"/>
        <v>0</v>
      </c>
      <c r="P5101" s="181"/>
      <c r="Q5101" s="199"/>
      <c r="R5101" s="197" t="str">
        <f t="shared" si="1758"/>
        <v/>
      </c>
      <c r="S5101" s="197" t="str">
        <f t="shared" si="1776"/>
        <v/>
      </c>
    </row>
    <row r="5102" spans="1:19" ht="25.5" hidden="1">
      <c r="A5102" s="200">
        <v>95546</v>
      </c>
      <c r="B5102" s="205" t="s">
        <v>230</v>
      </c>
      <c r="C5102" s="127" t="s">
        <v>5497</v>
      </c>
      <c r="D5102" s="121" t="s">
        <v>274</v>
      </c>
      <c r="E5102" s="122">
        <v>117.96</v>
      </c>
      <c r="F5102" s="123">
        <f t="shared" si="1770"/>
        <v>142.21</v>
      </c>
      <c r="G5102" s="206"/>
      <c r="H5102" s="183"/>
      <c r="I5102" s="182">
        <f t="shared" si="1771"/>
        <v>0</v>
      </c>
      <c r="J5102" s="182">
        <f t="shared" si="1772"/>
        <v>0</v>
      </c>
      <c r="K5102" s="179"/>
      <c r="L5102" s="183">
        <f t="shared" si="1773"/>
        <v>0</v>
      </c>
      <c r="M5102" s="183">
        <f t="shared" si="1773"/>
        <v>0</v>
      </c>
      <c r="N5102" s="184">
        <f t="shared" si="1774"/>
        <v>0</v>
      </c>
      <c r="O5102" s="184">
        <f t="shared" si="1775"/>
        <v>0</v>
      </c>
      <c r="P5102" s="181"/>
      <c r="Q5102" s="199"/>
      <c r="R5102" s="197" t="str">
        <f t="shared" si="1758"/>
        <v/>
      </c>
      <c r="S5102" s="197" t="str">
        <f t="shared" si="1776"/>
        <v/>
      </c>
    </row>
    <row r="5103" spans="1:19" ht="25.5" hidden="1">
      <c r="A5103" s="200">
        <v>95547</v>
      </c>
      <c r="B5103" s="205" t="s">
        <v>230</v>
      </c>
      <c r="C5103" s="127" t="s">
        <v>5498</v>
      </c>
      <c r="D5103" s="121" t="s">
        <v>274</v>
      </c>
      <c r="E5103" s="122">
        <v>37.06</v>
      </c>
      <c r="F5103" s="123">
        <f t="shared" si="1770"/>
        <v>44.68</v>
      </c>
      <c r="G5103" s="206"/>
      <c r="H5103" s="183"/>
      <c r="I5103" s="182">
        <f t="shared" si="1771"/>
        <v>0</v>
      </c>
      <c r="J5103" s="182">
        <f t="shared" si="1772"/>
        <v>0</v>
      </c>
      <c r="K5103" s="179"/>
      <c r="L5103" s="183">
        <f t="shared" si="1773"/>
        <v>0</v>
      </c>
      <c r="M5103" s="183">
        <f t="shared" si="1773"/>
        <v>0</v>
      </c>
      <c r="N5103" s="184">
        <f t="shared" si="1774"/>
        <v>0</v>
      </c>
      <c r="O5103" s="184">
        <f t="shared" si="1775"/>
        <v>0</v>
      </c>
      <c r="P5103" s="181"/>
      <c r="Q5103" s="199"/>
      <c r="R5103" s="197" t="str">
        <f t="shared" si="1758"/>
        <v/>
      </c>
      <c r="S5103" s="197" t="str">
        <f t="shared" si="1776"/>
        <v/>
      </c>
    </row>
    <row r="5104" spans="1:19">
      <c r="A5104" s="200" t="s">
        <v>5499</v>
      </c>
      <c r="B5104" s="205"/>
      <c r="C5104" s="127" t="s">
        <v>5500</v>
      </c>
      <c r="D5104" s="121"/>
      <c r="E5104" s="122"/>
      <c r="F5104" s="123"/>
      <c r="G5104" s="253"/>
      <c r="H5104" s="207">
        <f>F5104</f>
        <v>0</v>
      </c>
      <c r="I5104" s="254"/>
      <c r="J5104" s="255"/>
      <c r="K5104" s="179"/>
      <c r="L5104" s="253"/>
      <c r="M5104" s="253"/>
      <c r="N5104" s="254"/>
      <c r="O5104" s="255"/>
      <c r="P5104" s="181"/>
      <c r="Q5104" s="252" t="str">
        <f>IF(OR(SUM(J5105:J5159)&gt;0,SUM(O5105:O5159)&gt;0),"xx","")</f>
        <v>xx</v>
      </c>
      <c r="R5104" s="237" t="str">
        <f t="shared" si="1758"/>
        <v>x</v>
      </c>
      <c r="S5104" s="197" t="str">
        <f t="shared" si="1776"/>
        <v>x</v>
      </c>
    </row>
    <row r="5105" spans="1:19" ht="25.5" hidden="1">
      <c r="A5105" s="200">
        <v>89969</v>
      </c>
      <c r="B5105" s="205" t="s">
        <v>230</v>
      </c>
      <c r="C5105" s="127" t="s">
        <v>5501</v>
      </c>
      <c r="D5105" s="121" t="s">
        <v>274</v>
      </c>
      <c r="E5105" s="122">
        <v>34.03</v>
      </c>
      <c r="F5105" s="123">
        <f t="shared" ref="F5105:F5159" si="1777">IF(E5105=0,0,ROUND(E5105*(1+E$10)*(1-E$11),2))</f>
        <v>41.03</v>
      </c>
      <c r="G5105" s="206"/>
      <c r="H5105" s="183"/>
      <c r="I5105" s="182">
        <f t="shared" ref="I5105:I5159" si="1778">IF(ISBLANK(E5105),0,ROUND(F5105*G5105,2))</f>
        <v>0</v>
      </c>
      <c r="J5105" s="182">
        <f t="shared" ref="J5105:J5159" si="1779">IF(ISBLANK(G5105),0,ROUND(G5105*H5105,2))</f>
        <v>0</v>
      </c>
      <c r="K5105" s="179"/>
      <c r="L5105" s="183">
        <f t="shared" ref="L5105:M5159" si="1780">G5105</f>
        <v>0</v>
      </c>
      <c r="M5105" s="183">
        <f t="shared" si="1780"/>
        <v>0</v>
      </c>
      <c r="N5105" s="184">
        <f t="shared" ref="N5105:N5159" si="1781">IF(ISBLANK(E5105),0,ROUND(F5105*L5105,2))</f>
        <v>0</v>
      </c>
      <c r="O5105" s="184">
        <f t="shared" ref="O5105:O5159" si="1782">IF(ISBLANK(L5105),0,ROUND(L5105*M5105,2))</f>
        <v>0</v>
      </c>
      <c r="P5105" s="181"/>
      <c r="Q5105" s="199"/>
      <c r="R5105" s="197" t="str">
        <f t="shared" si="1758"/>
        <v/>
      </c>
      <c r="S5105" s="197" t="str">
        <f t="shared" si="1776"/>
        <v/>
      </c>
    </row>
    <row r="5106" spans="1:19" ht="25.5" hidden="1">
      <c r="A5106" s="200">
        <v>89970</v>
      </c>
      <c r="B5106" s="205" t="s">
        <v>230</v>
      </c>
      <c r="C5106" s="127" t="s">
        <v>5502</v>
      </c>
      <c r="D5106" s="121" t="s">
        <v>274</v>
      </c>
      <c r="E5106" s="122">
        <v>37.64</v>
      </c>
      <c r="F5106" s="123">
        <f t="shared" si="1777"/>
        <v>45.38</v>
      </c>
      <c r="G5106" s="206"/>
      <c r="H5106" s="183"/>
      <c r="I5106" s="182">
        <f t="shared" si="1778"/>
        <v>0</v>
      </c>
      <c r="J5106" s="182">
        <f t="shared" si="1779"/>
        <v>0</v>
      </c>
      <c r="K5106" s="179"/>
      <c r="L5106" s="183">
        <f t="shared" si="1780"/>
        <v>0</v>
      </c>
      <c r="M5106" s="183">
        <f t="shared" si="1780"/>
        <v>0</v>
      </c>
      <c r="N5106" s="184">
        <f t="shared" si="1781"/>
        <v>0</v>
      </c>
      <c r="O5106" s="184">
        <f t="shared" si="1782"/>
        <v>0</v>
      </c>
      <c r="P5106" s="181"/>
      <c r="Q5106" s="199"/>
      <c r="R5106" s="197" t="str">
        <f t="shared" si="1758"/>
        <v/>
      </c>
      <c r="S5106" s="197" t="str">
        <f t="shared" si="1776"/>
        <v/>
      </c>
    </row>
    <row r="5107" spans="1:19" ht="25.5" hidden="1">
      <c r="A5107" s="200">
        <v>89971</v>
      </c>
      <c r="B5107" s="205" t="s">
        <v>230</v>
      </c>
      <c r="C5107" s="127" t="s">
        <v>5503</v>
      </c>
      <c r="D5107" s="121" t="s">
        <v>274</v>
      </c>
      <c r="E5107" s="122">
        <v>38.840000000000003</v>
      </c>
      <c r="F5107" s="123">
        <f t="shared" si="1777"/>
        <v>46.83</v>
      </c>
      <c r="G5107" s="206"/>
      <c r="H5107" s="183"/>
      <c r="I5107" s="182">
        <f t="shared" si="1778"/>
        <v>0</v>
      </c>
      <c r="J5107" s="182">
        <f t="shared" si="1779"/>
        <v>0</v>
      </c>
      <c r="K5107" s="179"/>
      <c r="L5107" s="183">
        <f t="shared" si="1780"/>
        <v>0</v>
      </c>
      <c r="M5107" s="183">
        <f t="shared" si="1780"/>
        <v>0</v>
      </c>
      <c r="N5107" s="184">
        <f t="shared" si="1781"/>
        <v>0</v>
      </c>
      <c r="O5107" s="184">
        <f t="shared" si="1782"/>
        <v>0</v>
      </c>
      <c r="P5107" s="181"/>
      <c r="Q5107" s="199"/>
      <c r="R5107" s="197" t="str">
        <f t="shared" si="1758"/>
        <v/>
      </c>
      <c r="S5107" s="197" t="str">
        <f t="shared" si="1776"/>
        <v/>
      </c>
    </row>
    <row r="5108" spans="1:19" ht="25.5" hidden="1">
      <c r="A5108" s="200">
        <v>89972</v>
      </c>
      <c r="B5108" s="205" t="s">
        <v>230</v>
      </c>
      <c r="C5108" s="127" t="s">
        <v>5504</v>
      </c>
      <c r="D5108" s="121" t="s">
        <v>274</v>
      </c>
      <c r="E5108" s="122">
        <v>41.71</v>
      </c>
      <c r="F5108" s="123">
        <f t="shared" si="1777"/>
        <v>50.29</v>
      </c>
      <c r="G5108" s="206"/>
      <c r="H5108" s="183"/>
      <c r="I5108" s="182">
        <f t="shared" si="1778"/>
        <v>0</v>
      </c>
      <c r="J5108" s="182">
        <f t="shared" si="1779"/>
        <v>0</v>
      </c>
      <c r="K5108" s="179"/>
      <c r="L5108" s="183">
        <f t="shared" si="1780"/>
        <v>0</v>
      </c>
      <c r="M5108" s="183">
        <f t="shared" si="1780"/>
        <v>0</v>
      </c>
      <c r="N5108" s="184">
        <f t="shared" si="1781"/>
        <v>0</v>
      </c>
      <c r="O5108" s="184">
        <f t="shared" si="1782"/>
        <v>0</v>
      </c>
      <c r="P5108" s="181"/>
      <c r="Q5108" s="199"/>
      <c r="R5108" s="197" t="str">
        <f t="shared" si="1758"/>
        <v/>
      </c>
      <c r="S5108" s="197" t="str">
        <f t="shared" si="1776"/>
        <v/>
      </c>
    </row>
    <row r="5109" spans="1:19" ht="25.5" hidden="1">
      <c r="A5109" s="200">
        <v>90371</v>
      </c>
      <c r="B5109" s="205" t="s">
        <v>230</v>
      </c>
      <c r="C5109" s="127" t="s">
        <v>5505</v>
      </c>
      <c r="D5109" s="121" t="s">
        <v>274</v>
      </c>
      <c r="E5109" s="122">
        <v>23.71</v>
      </c>
      <c r="F5109" s="123">
        <f t="shared" si="1777"/>
        <v>28.58</v>
      </c>
      <c r="G5109" s="206"/>
      <c r="H5109" s="183"/>
      <c r="I5109" s="182">
        <f t="shared" si="1778"/>
        <v>0</v>
      </c>
      <c r="J5109" s="182">
        <f t="shared" si="1779"/>
        <v>0</v>
      </c>
      <c r="K5109" s="179"/>
      <c r="L5109" s="183">
        <f t="shared" si="1780"/>
        <v>0</v>
      </c>
      <c r="M5109" s="183">
        <f t="shared" si="1780"/>
        <v>0</v>
      </c>
      <c r="N5109" s="184">
        <f t="shared" si="1781"/>
        <v>0</v>
      </c>
      <c r="O5109" s="184">
        <f t="shared" si="1782"/>
        <v>0</v>
      </c>
      <c r="P5109" s="181"/>
      <c r="Q5109" s="199"/>
      <c r="R5109" s="197" t="str">
        <f t="shared" si="1758"/>
        <v/>
      </c>
      <c r="S5109" s="197" t="str">
        <f t="shared" si="1776"/>
        <v/>
      </c>
    </row>
    <row r="5110" spans="1:19" ht="38.25" hidden="1">
      <c r="A5110" s="200">
        <v>94489</v>
      </c>
      <c r="B5110" s="205" t="s">
        <v>230</v>
      </c>
      <c r="C5110" s="127" t="s">
        <v>5506</v>
      </c>
      <c r="D5110" s="121" t="s">
        <v>274</v>
      </c>
      <c r="E5110" s="122">
        <v>19.91</v>
      </c>
      <c r="F5110" s="123">
        <f t="shared" si="1777"/>
        <v>24</v>
      </c>
      <c r="G5110" s="206"/>
      <c r="H5110" s="183"/>
      <c r="I5110" s="182">
        <f t="shared" si="1778"/>
        <v>0</v>
      </c>
      <c r="J5110" s="182">
        <f t="shared" si="1779"/>
        <v>0</v>
      </c>
      <c r="K5110" s="179"/>
      <c r="L5110" s="183">
        <f t="shared" si="1780"/>
        <v>0</v>
      </c>
      <c r="M5110" s="183">
        <f t="shared" si="1780"/>
        <v>0</v>
      </c>
      <c r="N5110" s="184">
        <f t="shared" si="1781"/>
        <v>0</v>
      </c>
      <c r="O5110" s="184">
        <f t="shared" si="1782"/>
        <v>0</v>
      </c>
      <c r="P5110" s="181"/>
      <c r="Q5110" s="199"/>
      <c r="R5110" s="197" t="str">
        <f t="shared" si="1758"/>
        <v/>
      </c>
      <c r="S5110" s="197" t="str">
        <f t="shared" si="1776"/>
        <v/>
      </c>
    </row>
    <row r="5111" spans="1:19" ht="38.25" hidden="1">
      <c r="A5111" s="200">
        <v>94490</v>
      </c>
      <c r="B5111" s="205" t="s">
        <v>230</v>
      </c>
      <c r="C5111" s="127" t="s">
        <v>5507</v>
      </c>
      <c r="D5111" s="121" t="s">
        <v>274</v>
      </c>
      <c r="E5111" s="122">
        <v>33.42</v>
      </c>
      <c r="F5111" s="123">
        <f t="shared" si="1777"/>
        <v>40.29</v>
      </c>
      <c r="G5111" s="206"/>
      <c r="H5111" s="183"/>
      <c r="I5111" s="182">
        <f t="shared" si="1778"/>
        <v>0</v>
      </c>
      <c r="J5111" s="182">
        <f t="shared" si="1779"/>
        <v>0</v>
      </c>
      <c r="K5111" s="179"/>
      <c r="L5111" s="183">
        <f t="shared" si="1780"/>
        <v>0</v>
      </c>
      <c r="M5111" s="183">
        <f t="shared" si="1780"/>
        <v>0</v>
      </c>
      <c r="N5111" s="184">
        <f t="shared" si="1781"/>
        <v>0</v>
      </c>
      <c r="O5111" s="184">
        <f t="shared" si="1782"/>
        <v>0</v>
      </c>
      <c r="P5111" s="181"/>
      <c r="Q5111" s="199"/>
      <c r="R5111" s="197" t="str">
        <f t="shared" si="1758"/>
        <v/>
      </c>
      <c r="S5111" s="197" t="str">
        <f t="shared" si="1776"/>
        <v/>
      </c>
    </row>
    <row r="5112" spans="1:19" ht="38.25" hidden="1">
      <c r="A5112" s="200">
        <v>94491</v>
      </c>
      <c r="B5112" s="205" t="s">
        <v>230</v>
      </c>
      <c r="C5112" s="127" t="s">
        <v>5508</v>
      </c>
      <c r="D5112" s="121" t="s">
        <v>274</v>
      </c>
      <c r="E5112" s="122">
        <v>46.22</v>
      </c>
      <c r="F5112" s="123">
        <f t="shared" si="1777"/>
        <v>55.72</v>
      </c>
      <c r="G5112" s="206"/>
      <c r="H5112" s="183"/>
      <c r="I5112" s="182">
        <f t="shared" si="1778"/>
        <v>0</v>
      </c>
      <c r="J5112" s="182">
        <f t="shared" si="1779"/>
        <v>0</v>
      </c>
      <c r="K5112" s="179"/>
      <c r="L5112" s="183">
        <f t="shared" si="1780"/>
        <v>0</v>
      </c>
      <c r="M5112" s="183">
        <f t="shared" si="1780"/>
        <v>0</v>
      </c>
      <c r="N5112" s="184">
        <f t="shared" si="1781"/>
        <v>0</v>
      </c>
      <c r="O5112" s="184">
        <f t="shared" si="1782"/>
        <v>0</v>
      </c>
      <c r="P5112" s="181"/>
      <c r="Q5112" s="199"/>
      <c r="R5112" s="197" t="str">
        <f t="shared" si="1758"/>
        <v/>
      </c>
      <c r="S5112" s="197" t="str">
        <f t="shared" si="1776"/>
        <v/>
      </c>
    </row>
    <row r="5113" spans="1:19" ht="38.25" hidden="1">
      <c r="A5113" s="200">
        <v>94492</v>
      </c>
      <c r="B5113" s="205" t="s">
        <v>230</v>
      </c>
      <c r="C5113" s="127" t="s">
        <v>5509</v>
      </c>
      <c r="D5113" s="121" t="s">
        <v>274</v>
      </c>
      <c r="E5113" s="122">
        <v>47.33</v>
      </c>
      <c r="F5113" s="123">
        <f t="shared" si="1777"/>
        <v>57.06</v>
      </c>
      <c r="G5113" s="206"/>
      <c r="H5113" s="183"/>
      <c r="I5113" s="182">
        <f t="shared" si="1778"/>
        <v>0</v>
      </c>
      <c r="J5113" s="182">
        <f t="shared" si="1779"/>
        <v>0</v>
      </c>
      <c r="K5113" s="179"/>
      <c r="L5113" s="183">
        <f t="shared" si="1780"/>
        <v>0</v>
      </c>
      <c r="M5113" s="183">
        <f t="shared" si="1780"/>
        <v>0</v>
      </c>
      <c r="N5113" s="184">
        <f t="shared" si="1781"/>
        <v>0</v>
      </c>
      <c r="O5113" s="184">
        <f t="shared" si="1782"/>
        <v>0</v>
      </c>
      <c r="P5113" s="181"/>
      <c r="Q5113" s="199"/>
      <c r="R5113" s="197" t="str">
        <f t="shared" si="1758"/>
        <v/>
      </c>
      <c r="S5113" s="197" t="str">
        <f t="shared" si="1776"/>
        <v/>
      </c>
    </row>
    <row r="5114" spans="1:19" ht="38.25" hidden="1">
      <c r="A5114" s="200">
        <v>94493</v>
      </c>
      <c r="B5114" s="205" t="s">
        <v>230</v>
      </c>
      <c r="C5114" s="127" t="s">
        <v>5510</v>
      </c>
      <c r="D5114" s="121" t="s">
        <v>274</v>
      </c>
      <c r="E5114" s="122">
        <v>86.14</v>
      </c>
      <c r="F5114" s="123">
        <f t="shared" si="1777"/>
        <v>103.85</v>
      </c>
      <c r="G5114" s="206"/>
      <c r="H5114" s="183"/>
      <c r="I5114" s="182">
        <f t="shared" si="1778"/>
        <v>0</v>
      </c>
      <c r="J5114" s="182">
        <f t="shared" si="1779"/>
        <v>0</v>
      </c>
      <c r="K5114" s="179"/>
      <c r="L5114" s="183">
        <f t="shared" si="1780"/>
        <v>0</v>
      </c>
      <c r="M5114" s="183">
        <f t="shared" si="1780"/>
        <v>0</v>
      </c>
      <c r="N5114" s="184">
        <f t="shared" si="1781"/>
        <v>0</v>
      </c>
      <c r="O5114" s="184">
        <f t="shared" si="1782"/>
        <v>0</v>
      </c>
      <c r="P5114" s="181"/>
      <c r="Q5114" s="199"/>
      <c r="R5114" s="197" t="str">
        <f t="shared" si="1758"/>
        <v/>
      </c>
      <c r="S5114" s="197" t="str">
        <f t="shared" si="1776"/>
        <v/>
      </c>
    </row>
    <row r="5115" spans="1:19" ht="38.25" hidden="1">
      <c r="A5115" s="200" t="s">
        <v>5511</v>
      </c>
      <c r="B5115" s="205" t="s">
        <v>230</v>
      </c>
      <c r="C5115" s="127" t="s">
        <v>5512</v>
      </c>
      <c r="D5115" s="121" t="s">
        <v>274</v>
      </c>
      <c r="E5115" s="122">
        <v>183.65</v>
      </c>
      <c r="F5115" s="123">
        <f t="shared" si="1777"/>
        <v>221.41</v>
      </c>
      <c r="G5115" s="206"/>
      <c r="H5115" s="183"/>
      <c r="I5115" s="182">
        <f t="shared" si="1778"/>
        <v>0</v>
      </c>
      <c r="J5115" s="182">
        <f t="shared" si="1779"/>
        <v>0</v>
      </c>
      <c r="K5115" s="179"/>
      <c r="L5115" s="183">
        <f t="shared" si="1780"/>
        <v>0</v>
      </c>
      <c r="M5115" s="183">
        <f t="shared" si="1780"/>
        <v>0</v>
      </c>
      <c r="N5115" s="184">
        <f t="shared" si="1781"/>
        <v>0</v>
      </c>
      <c r="O5115" s="184">
        <f t="shared" si="1782"/>
        <v>0</v>
      </c>
      <c r="P5115" s="181"/>
      <c r="Q5115" s="199"/>
      <c r="R5115" s="197" t="str">
        <f t="shared" si="1758"/>
        <v/>
      </c>
      <c r="S5115" s="197" t="str">
        <f t="shared" si="1776"/>
        <v/>
      </c>
    </row>
    <row r="5116" spans="1:19" ht="25.5" hidden="1">
      <c r="A5116" s="200">
        <v>89352</v>
      </c>
      <c r="B5116" s="205" t="s">
        <v>230</v>
      </c>
      <c r="C5116" s="127" t="s">
        <v>5513</v>
      </c>
      <c r="D5116" s="121" t="s">
        <v>274</v>
      </c>
      <c r="E5116" s="122">
        <v>29.8</v>
      </c>
      <c r="F5116" s="123">
        <f t="shared" si="1777"/>
        <v>35.93</v>
      </c>
      <c r="G5116" s="206"/>
      <c r="H5116" s="183"/>
      <c r="I5116" s="182">
        <f t="shared" si="1778"/>
        <v>0</v>
      </c>
      <c r="J5116" s="182">
        <f t="shared" si="1779"/>
        <v>0</v>
      </c>
      <c r="K5116" s="179"/>
      <c r="L5116" s="183">
        <f t="shared" si="1780"/>
        <v>0</v>
      </c>
      <c r="M5116" s="183">
        <f t="shared" si="1780"/>
        <v>0</v>
      </c>
      <c r="N5116" s="184">
        <f t="shared" si="1781"/>
        <v>0</v>
      </c>
      <c r="O5116" s="184">
        <f t="shared" si="1782"/>
        <v>0</v>
      </c>
      <c r="P5116" s="181"/>
      <c r="Q5116" s="199"/>
      <c r="R5116" s="197" t="str">
        <f t="shared" si="1758"/>
        <v/>
      </c>
      <c r="S5116" s="197" t="str">
        <f t="shared" si="1776"/>
        <v/>
      </c>
    </row>
    <row r="5117" spans="1:19" ht="25.5" hidden="1">
      <c r="A5117" s="200">
        <v>89353</v>
      </c>
      <c r="B5117" s="205" t="s">
        <v>230</v>
      </c>
      <c r="C5117" s="127" t="s">
        <v>5514</v>
      </c>
      <c r="D5117" s="121" t="s">
        <v>274</v>
      </c>
      <c r="E5117" s="122">
        <v>30.99</v>
      </c>
      <c r="F5117" s="123">
        <f t="shared" si="1777"/>
        <v>37.36</v>
      </c>
      <c r="G5117" s="206"/>
      <c r="H5117" s="183"/>
      <c r="I5117" s="182">
        <f t="shared" si="1778"/>
        <v>0</v>
      </c>
      <c r="J5117" s="182">
        <f t="shared" si="1779"/>
        <v>0</v>
      </c>
      <c r="K5117" s="179"/>
      <c r="L5117" s="183">
        <f t="shared" si="1780"/>
        <v>0</v>
      </c>
      <c r="M5117" s="183">
        <f t="shared" si="1780"/>
        <v>0</v>
      </c>
      <c r="N5117" s="184">
        <f t="shared" si="1781"/>
        <v>0</v>
      </c>
      <c r="O5117" s="184">
        <f t="shared" si="1782"/>
        <v>0</v>
      </c>
      <c r="P5117" s="181"/>
      <c r="Q5117" s="199"/>
      <c r="R5117" s="197" t="str">
        <f t="shared" si="1758"/>
        <v/>
      </c>
      <c r="S5117" s="197" t="str">
        <f t="shared" si="1776"/>
        <v/>
      </c>
    </row>
    <row r="5118" spans="1:19" ht="38.25">
      <c r="A5118" s="200">
        <v>94494</v>
      </c>
      <c r="B5118" s="205" t="s">
        <v>230</v>
      </c>
      <c r="C5118" s="127" t="s">
        <v>5515</v>
      </c>
      <c r="D5118" s="121" t="s">
        <v>274</v>
      </c>
      <c r="E5118" s="122">
        <v>53.34</v>
      </c>
      <c r="F5118" s="123">
        <f t="shared" si="1777"/>
        <v>64.31</v>
      </c>
      <c r="G5118" s="206">
        <v>1</v>
      </c>
      <c r="H5118" s="207">
        <f>F5118</f>
        <v>64.31</v>
      </c>
      <c r="I5118" s="182">
        <f t="shared" si="1778"/>
        <v>64.31</v>
      </c>
      <c r="J5118" s="182">
        <f t="shared" si="1779"/>
        <v>64.31</v>
      </c>
      <c r="K5118" s="179"/>
      <c r="L5118" s="183">
        <f t="shared" si="1780"/>
        <v>1</v>
      </c>
      <c r="M5118" s="183">
        <f t="shared" si="1780"/>
        <v>64.31</v>
      </c>
      <c r="N5118" s="184">
        <f t="shared" si="1781"/>
        <v>64.31</v>
      </c>
      <c r="O5118" s="184">
        <f t="shared" si="1782"/>
        <v>64.31</v>
      </c>
      <c r="P5118" s="181"/>
      <c r="Q5118" s="236"/>
      <c r="R5118" s="237" t="str">
        <f t="shared" si="1758"/>
        <v>x</v>
      </c>
      <c r="S5118" s="197" t="str">
        <f t="shared" si="1776"/>
        <v>x</v>
      </c>
    </row>
    <row r="5119" spans="1:19" ht="38.25" hidden="1">
      <c r="A5119" s="200">
        <v>94495</v>
      </c>
      <c r="B5119" s="205" t="s">
        <v>230</v>
      </c>
      <c r="C5119" s="127" t="s">
        <v>5516</v>
      </c>
      <c r="D5119" s="121" t="s">
        <v>274</v>
      </c>
      <c r="E5119" s="122">
        <v>66.680000000000007</v>
      </c>
      <c r="F5119" s="123">
        <f t="shared" si="1777"/>
        <v>80.39</v>
      </c>
      <c r="G5119" s="206"/>
      <c r="H5119" s="183"/>
      <c r="I5119" s="182">
        <f t="shared" si="1778"/>
        <v>0</v>
      </c>
      <c r="J5119" s="182">
        <f t="shared" si="1779"/>
        <v>0</v>
      </c>
      <c r="K5119" s="179"/>
      <c r="L5119" s="183">
        <f t="shared" si="1780"/>
        <v>0</v>
      </c>
      <c r="M5119" s="183">
        <f t="shared" si="1780"/>
        <v>0</v>
      </c>
      <c r="N5119" s="184">
        <f t="shared" si="1781"/>
        <v>0</v>
      </c>
      <c r="O5119" s="184">
        <f t="shared" si="1782"/>
        <v>0</v>
      </c>
      <c r="P5119" s="181"/>
      <c r="Q5119" s="199"/>
      <c r="R5119" s="197" t="str">
        <f t="shared" si="1758"/>
        <v/>
      </c>
      <c r="S5119" s="197" t="str">
        <f t="shared" si="1776"/>
        <v/>
      </c>
    </row>
    <row r="5120" spans="1:19" ht="38.25" hidden="1">
      <c r="A5120" s="200">
        <v>94496</v>
      </c>
      <c r="B5120" s="205" t="s">
        <v>230</v>
      </c>
      <c r="C5120" s="127" t="s">
        <v>5517</v>
      </c>
      <c r="D5120" s="121" t="s">
        <v>274</v>
      </c>
      <c r="E5120" s="122">
        <v>80.58</v>
      </c>
      <c r="F5120" s="123">
        <f t="shared" si="1777"/>
        <v>97.15</v>
      </c>
      <c r="G5120" s="206"/>
      <c r="H5120" s="183"/>
      <c r="I5120" s="182">
        <f t="shared" si="1778"/>
        <v>0</v>
      </c>
      <c r="J5120" s="182">
        <f t="shared" si="1779"/>
        <v>0</v>
      </c>
      <c r="K5120" s="179"/>
      <c r="L5120" s="183">
        <f t="shared" si="1780"/>
        <v>0</v>
      </c>
      <c r="M5120" s="183">
        <f t="shared" si="1780"/>
        <v>0</v>
      </c>
      <c r="N5120" s="184">
        <f t="shared" si="1781"/>
        <v>0</v>
      </c>
      <c r="O5120" s="184">
        <f t="shared" si="1782"/>
        <v>0</v>
      </c>
      <c r="P5120" s="181"/>
      <c r="Q5120" s="199"/>
      <c r="R5120" s="197" t="str">
        <f t="shared" si="1758"/>
        <v/>
      </c>
      <c r="S5120" s="197" t="str">
        <f t="shared" si="1776"/>
        <v/>
      </c>
    </row>
    <row r="5121" spans="1:19" ht="38.25" hidden="1">
      <c r="A5121" s="200">
        <v>94497</v>
      </c>
      <c r="B5121" s="205" t="s">
        <v>230</v>
      </c>
      <c r="C5121" s="127" t="s">
        <v>5518</v>
      </c>
      <c r="D5121" s="121" t="s">
        <v>274</v>
      </c>
      <c r="E5121" s="122">
        <v>93.6</v>
      </c>
      <c r="F5121" s="123">
        <f t="shared" si="1777"/>
        <v>112.84</v>
      </c>
      <c r="G5121" s="206"/>
      <c r="H5121" s="183"/>
      <c r="I5121" s="182">
        <f t="shared" si="1778"/>
        <v>0</v>
      </c>
      <c r="J5121" s="182">
        <f t="shared" si="1779"/>
        <v>0</v>
      </c>
      <c r="K5121" s="179"/>
      <c r="L5121" s="183">
        <f t="shared" si="1780"/>
        <v>0</v>
      </c>
      <c r="M5121" s="183">
        <f t="shared" si="1780"/>
        <v>0</v>
      </c>
      <c r="N5121" s="184">
        <f t="shared" si="1781"/>
        <v>0</v>
      </c>
      <c r="O5121" s="184">
        <f t="shared" si="1782"/>
        <v>0</v>
      </c>
      <c r="P5121" s="181"/>
      <c r="Q5121" s="199"/>
      <c r="R5121" s="197" t="str">
        <f t="shared" si="1758"/>
        <v/>
      </c>
      <c r="S5121" s="197" t="str">
        <f t="shared" si="1776"/>
        <v/>
      </c>
    </row>
    <row r="5122" spans="1:19" ht="38.25" hidden="1">
      <c r="A5122" s="200">
        <v>94498</v>
      </c>
      <c r="B5122" s="205" t="s">
        <v>230</v>
      </c>
      <c r="C5122" s="127" t="s">
        <v>5519</v>
      </c>
      <c r="D5122" s="121" t="s">
        <v>274</v>
      </c>
      <c r="E5122" s="122">
        <v>119.58</v>
      </c>
      <c r="F5122" s="123">
        <f t="shared" si="1777"/>
        <v>144.16999999999999</v>
      </c>
      <c r="G5122" s="206"/>
      <c r="H5122" s="183"/>
      <c r="I5122" s="182">
        <f t="shared" si="1778"/>
        <v>0</v>
      </c>
      <c r="J5122" s="182">
        <f t="shared" si="1779"/>
        <v>0</v>
      </c>
      <c r="K5122" s="179"/>
      <c r="L5122" s="183">
        <f t="shared" si="1780"/>
        <v>0</v>
      </c>
      <c r="M5122" s="183">
        <f t="shared" si="1780"/>
        <v>0</v>
      </c>
      <c r="N5122" s="184">
        <f t="shared" si="1781"/>
        <v>0</v>
      </c>
      <c r="O5122" s="184">
        <f t="shared" si="1782"/>
        <v>0</v>
      </c>
      <c r="P5122" s="181"/>
      <c r="Q5122" s="199"/>
      <c r="R5122" s="197" t="str">
        <f t="shared" si="1758"/>
        <v/>
      </c>
      <c r="S5122" s="197" t="str">
        <f t="shared" si="1776"/>
        <v/>
      </c>
    </row>
    <row r="5123" spans="1:19" ht="38.25" hidden="1">
      <c r="A5123" s="200">
        <v>94499</v>
      </c>
      <c r="B5123" s="205" t="s">
        <v>230</v>
      </c>
      <c r="C5123" s="127" t="s">
        <v>5520</v>
      </c>
      <c r="D5123" s="121" t="s">
        <v>274</v>
      </c>
      <c r="E5123" s="122">
        <v>213.25</v>
      </c>
      <c r="F5123" s="123">
        <f t="shared" si="1777"/>
        <v>257.08999999999997</v>
      </c>
      <c r="G5123" s="206"/>
      <c r="H5123" s="183"/>
      <c r="I5123" s="182">
        <f t="shared" si="1778"/>
        <v>0</v>
      </c>
      <c r="J5123" s="182">
        <f t="shared" si="1779"/>
        <v>0</v>
      </c>
      <c r="K5123" s="179"/>
      <c r="L5123" s="183">
        <f t="shared" si="1780"/>
        <v>0</v>
      </c>
      <c r="M5123" s="183">
        <f t="shared" si="1780"/>
        <v>0</v>
      </c>
      <c r="N5123" s="184">
        <f t="shared" si="1781"/>
        <v>0</v>
      </c>
      <c r="O5123" s="184">
        <f t="shared" si="1782"/>
        <v>0</v>
      </c>
      <c r="P5123" s="181"/>
      <c r="Q5123" s="199"/>
      <c r="R5123" s="197" t="str">
        <f t="shared" si="1758"/>
        <v/>
      </c>
      <c r="S5123" s="197" t="str">
        <f t="shared" si="1776"/>
        <v/>
      </c>
    </row>
    <row r="5124" spans="1:19" ht="38.25" hidden="1">
      <c r="A5124" s="200">
        <v>94500</v>
      </c>
      <c r="B5124" s="205" t="s">
        <v>230</v>
      </c>
      <c r="C5124" s="127" t="s">
        <v>5521</v>
      </c>
      <c r="D5124" s="121" t="s">
        <v>274</v>
      </c>
      <c r="E5124" s="122">
        <v>252.73</v>
      </c>
      <c r="F5124" s="123">
        <f t="shared" si="1777"/>
        <v>304.69</v>
      </c>
      <c r="G5124" s="206"/>
      <c r="H5124" s="183"/>
      <c r="I5124" s="182">
        <f t="shared" si="1778"/>
        <v>0</v>
      </c>
      <c r="J5124" s="182">
        <f t="shared" si="1779"/>
        <v>0</v>
      </c>
      <c r="K5124" s="179"/>
      <c r="L5124" s="183">
        <f t="shared" si="1780"/>
        <v>0</v>
      </c>
      <c r="M5124" s="183">
        <f t="shared" si="1780"/>
        <v>0</v>
      </c>
      <c r="N5124" s="184">
        <f t="shared" si="1781"/>
        <v>0</v>
      </c>
      <c r="O5124" s="184">
        <f t="shared" si="1782"/>
        <v>0</v>
      </c>
      <c r="P5124" s="181"/>
      <c r="Q5124" s="199"/>
      <c r="R5124" s="197" t="str">
        <f t="shared" si="1758"/>
        <v/>
      </c>
      <c r="S5124" s="197" t="str">
        <f t="shared" si="1776"/>
        <v/>
      </c>
    </row>
    <row r="5125" spans="1:19" ht="38.25" hidden="1">
      <c r="A5125" s="200">
        <v>94501</v>
      </c>
      <c r="B5125" s="205" t="s">
        <v>230</v>
      </c>
      <c r="C5125" s="127" t="s">
        <v>5522</v>
      </c>
      <c r="D5125" s="121" t="s">
        <v>274</v>
      </c>
      <c r="E5125" s="122">
        <v>490.05</v>
      </c>
      <c r="F5125" s="123">
        <f t="shared" si="1777"/>
        <v>590.79999999999995</v>
      </c>
      <c r="G5125" s="206"/>
      <c r="H5125" s="183"/>
      <c r="I5125" s="182">
        <f t="shared" si="1778"/>
        <v>0</v>
      </c>
      <c r="J5125" s="182">
        <f t="shared" si="1779"/>
        <v>0</v>
      </c>
      <c r="K5125" s="179"/>
      <c r="L5125" s="183">
        <f t="shared" si="1780"/>
        <v>0</v>
      </c>
      <c r="M5125" s="183">
        <f t="shared" si="1780"/>
        <v>0</v>
      </c>
      <c r="N5125" s="184">
        <f t="shared" si="1781"/>
        <v>0</v>
      </c>
      <c r="O5125" s="184">
        <f t="shared" si="1782"/>
        <v>0</v>
      </c>
      <c r="P5125" s="181"/>
      <c r="Q5125" s="199"/>
      <c r="R5125" s="197" t="str">
        <f t="shared" si="1758"/>
        <v/>
      </c>
      <c r="S5125" s="197" t="str">
        <f t="shared" si="1776"/>
        <v/>
      </c>
    </row>
    <row r="5126" spans="1:19" ht="38.25" hidden="1">
      <c r="A5126" s="200">
        <v>94792</v>
      </c>
      <c r="B5126" s="205" t="s">
        <v>230</v>
      </c>
      <c r="C5126" s="127" t="s">
        <v>5523</v>
      </c>
      <c r="D5126" s="121" t="s">
        <v>274</v>
      </c>
      <c r="E5126" s="122">
        <v>99.15</v>
      </c>
      <c r="F5126" s="123">
        <f t="shared" si="1777"/>
        <v>119.54</v>
      </c>
      <c r="G5126" s="206"/>
      <c r="H5126" s="183"/>
      <c r="I5126" s="182">
        <f t="shared" si="1778"/>
        <v>0</v>
      </c>
      <c r="J5126" s="182">
        <f t="shared" si="1779"/>
        <v>0</v>
      </c>
      <c r="K5126" s="179"/>
      <c r="L5126" s="183">
        <f t="shared" si="1780"/>
        <v>0</v>
      </c>
      <c r="M5126" s="183">
        <f t="shared" si="1780"/>
        <v>0</v>
      </c>
      <c r="N5126" s="184">
        <f t="shared" si="1781"/>
        <v>0</v>
      </c>
      <c r="O5126" s="184">
        <f t="shared" si="1782"/>
        <v>0</v>
      </c>
      <c r="P5126" s="181"/>
      <c r="Q5126" s="199"/>
      <c r="R5126" s="197" t="str">
        <f t="shared" si="1758"/>
        <v/>
      </c>
      <c r="S5126" s="197" t="str">
        <f t="shared" si="1776"/>
        <v/>
      </c>
    </row>
    <row r="5127" spans="1:19" ht="38.25" hidden="1">
      <c r="A5127" s="200">
        <v>94793</v>
      </c>
      <c r="B5127" s="205" t="s">
        <v>230</v>
      </c>
      <c r="C5127" s="127" t="s">
        <v>5524</v>
      </c>
      <c r="D5127" s="121" t="s">
        <v>274</v>
      </c>
      <c r="E5127" s="122">
        <v>126.71</v>
      </c>
      <c r="F5127" s="123">
        <f t="shared" si="1777"/>
        <v>152.76</v>
      </c>
      <c r="G5127" s="206"/>
      <c r="H5127" s="183"/>
      <c r="I5127" s="182">
        <f t="shared" si="1778"/>
        <v>0</v>
      </c>
      <c r="J5127" s="182">
        <f t="shared" si="1779"/>
        <v>0</v>
      </c>
      <c r="K5127" s="179"/>
      <c r="L5127" s="183">
        <f t="shared" si="1780"/>
        <v>0</v>
      </c>
      <c r="M5127" s="183">
        <f t="shared" si="1780"/>
        <v>0</v>
      </c>
      <c r="N5127" s="184">
        <f t="shared" si="1781"/>
        <v>0</v>
      </c>
      <c r="O5127" s="184">
        <f t="shared" si="1782"/>
        <v>0</v>
      </c>
      <c r="P5127" s="181"/>
      <c r="Q5127" s="199"/>
      <c r="R5127" s="197" t="str">
        <f t="shared" si="1758"/>
        <v/>
      </c>
      <c r="S5127" s="197" t="str">
        <f t="shared" si="1776"/>
        <v/>
      </c>
    </row>
    <row r="5128" spans="1:19" ht="38.25" hidden="1">
      <c r="A5128" s="200">
        <v>94794</v>
      </c>
      <c r="B5128" s="205" t="s">
        <v>230</v>
      </c>
      <c r="C5128" s="127" t="s">
        <v>5525</v>
      </c>
      <c r="D5128" s="121" t="s">
        <v>274</v>
      </c>
      <c r="E5128" s="122">
        <v>131.11000000000001</v>
      </c>
      <c r="F5128" s="123">
        <f t="shared" si="1777"/>
        <v>158.07</v>
      </c>
      <c r="G5128" s="206"/>
      <c r="H5128" s="183"/>
      <c r="I5128" s="182">
        <f t="shared" si="1778"/>
        <v>0</v>
      </c>
      <c r="J5128" s="182">
        <f t="shared" si="1779"/>
        <v>0</v>
      </c>
      <c r="K5128" s="179"/>
      <c r="L5128" s="183">
        <f t="shared" si="1780"/>
        <v>0</v>
      </c>
      <c r="M5128" s="183">
        <f t="shared" si="1780"/>
        <v>0</v>
      </c>
      <c r="N5128" s="184">
        <f t="shared" si="1781"/>
        <v>0</v>
      </c>
      <c r="O5128" s="184">
        <f t="shared" si="1782"/>
        <v>0</v>
      </c>
      <c r="P5128" s="181"/>
      <c r="Q5128" s="199"/>
      <c r="R5128" s="197" t="str">
        <f t="shared" si="1758"/>
        <v/>
      </c>
      <c r="S5128" s="197" t="str">
        <f t="shared" si="1776"/>
        <v/>
      </c>
    </row>
    <row r="5129" spans="1:19" ht="25.5" hidden="1">
      <c r="A5129" s="200">
        <v>89986</v>
      </c>
      <c r="B5129" s="205" t="s">
        <v>230</v>
      </c>
      <c r="C5129" s="127" t="s">
        <v>5526</v>
      </c>
      <c r="D5129" s="121" t="s">
        <v>274</v>
      </c>
      <c r="E5129" s="122">
        <v>60.51</v>
      </c>
      <c r="F5129" s="123">
        <f t="shared" si="1777"/>
        <v>72.95</v>
      </c>
      <c r="G5129" s="206"/>
      <c r="H5129" s="183"/>
      <c r="I5129" s="182">
        <f t="shared" si="1778"/>
        <v>0</v>
      </c>
      <c r="J5129" s="182">
        <f t="shared" si="1779"/>
        <v>0</v>
      </c>
      <c r="K5129" s="179"/>
      <c r="L5129" s="183">
        <f t="shared" si="1780"/>
        <v>0</v>
      </c>
      <c r="M5129" s="183">
        <f t="shared" si="1780"/>
        <v>0</v>
      </c>
      <c r="N5129" s="184">
        <f t="shared" si="1781"/>
        <v>0</v>
      </c>
      <c r="O5129" s="184">
        <f t="shared" si="1782"/>
        <v>0</v>
      </c>
      <c r="P5129" s="181"/>
      <c r="Q5129" s="199"/>
      <c r="R5129" s="197" t="str">
        <f t="shared" si="1758"/>
        <v/>
      </c>
      <c r="S5129" s="197" t="str">
        <f t="shared" si="1776"/>
        <v/>
      </c>
    </row>
    <row r="5130" spans="1:19" ht="25.5" hidden="1">
      <c r="A5130" s="200">
        <v>89987</v>
      </c>
      <c r="B5130" s="205" t="s">
        <v>230</v>
      </c>
      <c r="C5130" s="127" t="s">
        <v>5527</v>
      </c>
      <c r="D5130" s="121" t="s">
        <v>274</v>
      </c>
      <c r="E5130" s="122">
        <v>66.900000000000006</v>
      </c>
      <c r="F5130" s="123">
        <f t="shared" si="1777"/>
        <v>80.650000000000006</v>
      </c>
      <c r="G5130" s="206"/>
      <c r="H5130" s="183"/>
      <c r="I5130" s="182">
        <f t="shared" si="1778"/>
        <v>0</v>
      </c>
      <c r="J5130" s="182">
        <f t="shared" si="1779"/>
        <v>0</v>
      </c>
      <c r="K5130" s="179"/>
      <c r="L5130" s="183">
        <f t="shared" si="1780"/>
        <v>0</v>
      </c>
      <c r="M5130" s="183">
        <f t="shared" si="1780"/>
        <v>0</v>
      </c>
      <c r="N5130" s="184">
        <f t="shared" si="1781"/>
        <v>0</v>
      </c>
      <c r="O5130" s="184">
        <f t="shared" si="1782"/>
        <v>0</v>
      </c>
      <c r="P5130" s="181"/>
      <c r="Q5130" s="199"/>
      <c r="R5130" s="197" t="str">
        <f t="shared" si="1758"/>
        <v/>
      </c>
      <c r="S5130" s="197" t="str">
        <f t="shared" si="1776"/>
        <v/>
      </c>
    </row>
    <row r="5131" spans="1:19" ht="25.5" hidden="1">
      <c r="A5131" s="200">
        <v>89349</v>
      </c>
      <c r="B5131" s="205" t="s">
        <v>230</v>
      </c>
      <c r="C5131" s="127" t="s">
        <v>5528</v>
      </c>
      <c r="D5131" s="121" t="s">
        <v>274</v>
      </c>
      <c r="E5131" s="122">
        <v>23.43</v>
      </c>
      <c r="F5131" s="123">
        <f t="shared" si="1777"/>
        <v>28.25</v>
      </c>
      <c r="G5131" s="206"/>
      <c r="H5131" s="183"/>
      <c r="I5131" s="182">
        <f t="shared" si="1778"/>
        <v>0</v>
      </c>
      <c r="J5131" s="182">
        <f t="shared" si="1779"/>
        <v>0</v>
      </c>
      <c r="K5131" s="179"/>
      <c r="L5131" s="183">
        <f t="shared" si="1780"/>
        <v>0</v>
      </c>
      <c r="M5131" s="183">
        <f t="shared" si="1780"/>
        <v>0</v>
      </c>
      <c r="N5131" s="184">
        <f t="shared" si="1781"/>
        <v>0</v>
      </c>
      <c r="O5131" s="184">
        <f t="shared" si="1782"/>
        <v>0</v>
      </c>
      <c r="P5131" s="181"/>
      <c r="Q5131" s="199"/>
      <c r="R5131" s="197" t="str">
        <f t="shared" si="1758"/>
        <v/>
      </c>
      <c r="S5131" s="197" t="str">
        <f t="shared" si="1776"/>
        <v/>
      </c>
    </row>
    <row r="5132" spans="1:19" ht="25.5" hidden="1">
      <c r="A5132" s="200">
        <v>89351</v>
      </c>
      <c r="B5132" s="205" t="s">
        <v>230</v>
      </c>
      <c r="C5132" s="127" t="s">
        <v>5529</v>
      </c>
      <c r="D5132" s="121" t="s">
        <v>274</v>
      </c>
      <c r="E5132" s="122">
        <v>26.43</v>
      </c>
      <c r="F5132" s="123">
        <f t="shared" si="1777"/>
        <v>31.86</v>
      </c>
      <c r="G5132" s="206"/>
      <c r="H5132" s="183"/>
      <c r="I5132" s="182">
        <f t="shared" si="1778"/>
        <v>0</v>
      </c>
      <c r="J5132" s="182">
        <f t="shared" si="1779"/>
        <v>0</v>
      </c>
      <c r="K5132" s="179"/>
      <c r="L5132" s="183">
        <f t="shared" si="1780"/>
        <v>0</v>
      </c>
      <c r="M5132" s="183">
        <f t="shared" si="1780"/>
        <v>0</v>
      </c>
      <c r="N5132" s="184">
        <f t="shared" si="1781"/>
        <v>0</v>
      </c>
      <c r="O5132" s="184">
        <f t="shared" si="1782"/>
        <v>0</v>
      </c>
      <c r="P5132" s="181"/>
      <c r="Q5132" s="199"/>
      <c r="R5132" s="197" t="str">
        <f t="shared" si="1758"/>
        <v/>
      </c>
      <c r="S5132" s="197" t="str">
        <f t="shared" si="1776"/>
        <v/>
      </c>
    </row>
    <row r="5133" spans="1:19" ht="25.5" hidden="1">
      <c r="A5133" s="200">
        <v>89984</v>
      </c>
      <c r="B5133" s="205" t="s">
        <v>230</v>
      </c>
      <c r="C5133" s="127" t="s">
        <v>5530</v>
      </c>
      <c r="D5133" s="121" t="s">
        <v>274</v>
      </c>
      <c r="E5133" s="122">
        <v>61.97</v>
      </c>
      <c r="F5133" s="123">
        <f t="shared" si="1777"/>
        <v>74.709999999999994</v>
      </c>
      <c r="G5133" s="206"/>
      <c r="H5133" s="183"/>
      <c r="I5133" s="182">
        <f t="shared" si="1778"/>
        <v>0</v>
      </c>
      <c r="J5133" s="182">
        <f t="shared" si="1779"/>
        <v>0</v>
      </c>
      <c r="K5133" s="179"/>
      <c r="L5133" s="183">
        <f t="shared" si="1780"/>
        <v>0</v>
      </c>
      <c r="M5133" s="183">
        <f t="shared" si="1780"/>
        <v>0</v>
      </c>
      <c r="N5133" s="184">
        <f t="shared" si="1781"/>
        <v>0</v>
      </c>
      <c r="O5133" s="184">
        <f t="shared" si="1782"/>
        <v>0</v>
      </c>
      <c r="P5133" s="181"/>
      <c r="Q5133" s="199"/>
      <c r="R5133" s="197" t="str">
        <f t="shared" si="1758"/>
        <v/>
      </c>
      <c r="S5133" s="197" t="str">
        <f t="shared" si="1776"/>
        <v/>
      </c>
    </row>
    <row r="5134" spans="1:19" ht="25.5">
      <c r="A5134" s="200">
        <v>89985</v>
      </c>
      <c r="B5134" s="205" t="s">
        <v>230</v>
      </c>
      <c r="C5134" s="127" t="s">
        <v>5531</v>
      </c>
      <c r="D5134" s="121" t="s">
        <v>274</v>
      </c>
      <c r="E5134" s="122">
        <v>63.7</v>
      </c>
      <c r="F5134" s="123">
        <f t="shared" si="1777"/>
        <v>76.8</v>
      </c>
      <c r="G5134" s="206">
        <v>2</v>
      </c>
      <c r="H5134" s="207">
        <f>F5134</f>
        <v>76.8</v>
      </c>
      <c r="I5134" s="182">
        <f t="shared" si="1778"/>
        <v>153.6</v>
      </c>
      <c r="J5134" s="182">
        <f t="shared" si="1779"/>
        <v>153.6</v>
      </c>
      <c r="K5134" s="179"/>
      <c r="L5134" s="183">
        <f t="shared" si="1780"/>
        <v>2</v>
      </c>
      <c r="M5134" s="183">
        <f t="shared" si="1780"/>
        <v>76.8</v>
      </c>
      <c r="N5134" s="184">
        <f t="shared" si="1781"/>
        <v>153.6</v>
      </c>
      <c r="O5134" s="184">
        <f t="shared" si="1782"/>
        <v>153.6</v>
      </c>
      <c r="P5134" s="181"/>
      <c r="Q5134" s="236"/>
      <c r="R5134" s="237" t="str">
        <f t="shared" si="1758"/>
        <v>x</v>
      </c>
      <c r="S5134" s="197" t="str">
        <f t="shared" si="1776"/>
        <v>x</v>
      </c>
    </row>
    <row r="5135" spans="1:19" ht="25.5" hidden="1">
      <c r="A5135" s="200">
        <v>86877</v>
      </c>
      <c r="B5135" s="205" t="s">
        <v>230</v>
      </c>
      <c r="C5135" s="127" t="s">
        <v>5532</v>
      </c>
      <c r="D5135" s="121" t="s">
        <v>274</v>
      </c>
      <c r="E5135" s="122">
        <v>23.81</v>
      </c>
      <c r="F5135" s="123">
        <f t="shared" si="1777"/>
        <v>28.71</v>
      </c>
      <c r="G5135" s="206"/>
      <c r="H5135" s="183"/>
      <c r="I5135" s="182">
        <f t="shared" si="1778"/>
        <v>0</v>
      </c>
      <c r="J5135" s="182">
        <f t="shared" si="1779"/>
        <v>0</v>
      </c>
      <c r="K5135" s="179"/>
      <c r="L5135" s="183">
        <f t="shared" si="1780"/>
        <v>0</v>
      </c>
      <c r="M5135" s="183">
        <f t="shared" si="1780"/>
        <v>0</v>
      </c>
      <c r="N5135" s="184">
        <f t="shared" si="1781"/>
        <v>0</v>
      </c>
      <c r="O5135" s="184">
        <f t="shared" si="1782"/>
        <v>0</v>
      </c>
      <c r="P5135" s="181"/>
      <c r="Q5135" s="199"/>
      <c r="R5135" s="197" t="str">
        <f t="shared" si="1758"/>
        <v/>
      </c>
      <c r="S5135" s="197" t="str">
        <f t="shared" si="1776"/>
        <v/>
      </c>
    </row>
    <row r="5136" spans="1:19" ht="25.5" hidden="1">
      <c r="A5136" s="200">
        <v>99635</v>
      </c>
      <c r="B5136" s="205" t="s">
        <v>230</v>
      </c>
      <c r="C5136" s="127" t="s">
        <v>5533</v>
      </c>
      <c r="D5136" s="121" t="s">
        <v>274</v>
      </c>
      <c r="E5136" s="122">
        <v>227.82</v>
      </c>
      <c r="F5136" s="123">
        <f t="shared" si="1777"/>
        <v>274.66000000000003</v>
      </c>
      <c r="G5136" s="206"/>
      <c r="H5136" s="183"/>
      <c r="I5136" s="182">
        <f t="shared" si="1778"/>
        <v>0</v>
      </c>
      <c r="J5136" s="182">
        <f t="shared" si="1779"/>
        <v>0</v>
      </c>
      <c r="K5136" s="179"/>
      <c r="L5136" s="183">
        <f t="shared" si="1780"/>
        <v>0</v>
      </c>
      <c r="M5136" s="183">
        <f t="shared" si="1780"/>
        <v>0</v>
      </c>
      <c r="N5136" s="184">
        <f t="shared" si="1781"/>
        <v>0</v>
      </c>
      <c r="O5136" s="184">
        <f t="shared" si="1782"/>
        <v>0</v>
      </c>
      <c r="P5136" s="181"/>
      <c r="Q5136" s="199"/>
      <c r="R5136" s="197" t="str">
        <f t="shared" si="1758"/>
        <v/>
      </c>
      <c r="S5136" s="197" t="str">
        <f t="shared" si="1776"/>
        <v/>
      </c>
    </row>
    <row r="5137" spans="1:19" ht="25.5" hidden="1">
      <c r="A5137" s="200">
        <v>99627</v>
      </c>
      <c r="B5137" s="205" t="s">
        <v>230</v>
      </c>
      <c r="C5137" s="127" t="s">
        <v>5534</v>
      </c>
      <c r="D5137" s="121" t="s">
        <v>274</v>
      </c>
      <c r="E5137" s="122">
        <v>75.14</v>
      </c>
      <c r="F5137" s="123">
        <f t="shared" si="1777"/>
        <v>90.59</v>
      </c>
      <c r="G5137" s="206"/>
      <c r="H5137" s="183"/>
      <c r="I5137" s="182">
        <f t="shared" si="1778"/>
        <v>0</v>
      </c>
      <c r="J5137" s="182">
        <f t="shared" si="1779"/>
        <v>0</v>
      </c>
      <c r="K5137" s="179"/>
      <c r="L5137" s="183">
        <f t="shared" si="1780"/>
        <v>0</v>
      </c>
      <c r="M5137" s="183">
        <f t="shared" si="1780"/>
        <v>0</v>
      </c>
      <c r="N5137" s="184">
        <f t="shared" si="1781"/>
        <v>0</v>
      </c>
      <c r="O5137" s="184">
        <f t="shared" si="1782"/>
        <v>0</v>
      </c>
      <c r="P5137" s="181"/>
      <c r="Q5137" s="199"/>
      <c r="R5137" s="197" t="str">
        <f t="shared" si="1758"/>
        <v/>
      </c>
      <c r="S5137" s="197" t="str">
        <f t="shared" si="1776"/>
        <v/>
      </c>
    </row>
    <row r="5138" spans="1:19" ht="25.5" hidden="1">
      <c r="A5138" s="200">
        <v>99628</v>
      </c>
      <c r="B5138" s="205" t="s">
        <v>230</v>
      </c>
      <c r="C5138" s="127" t="s">
        <v>5535</v>
      </c>
      <c r="D5138" s="121" t="s">
        <v>274</v>
      </c>
      <c r="E5138" s="122">
        <v>55.07</v>
      </c>
      <c r="F5138" s="123">
        <f t="shared" si="1777"/>
        <v>66.39</v>
      </c>
      <c r="G5138" s="206"/>
      <c r="H5138" s="183"/>
      <c r="I5138" s="182">
        <f t="shared" si="1778"/>
        <v>0</v>
      </c>
      <c r="J5138" s="182">
        <f t="shared" si="1779"/>
        <v>0</v>
      </c>
      <c r="K5138" s="179"/>
      <c r="L5138" s="183">
        <f t="shared" si="1780"/>
        <v>0</v>
      </c>
      <c r="M5138" s="183">
        <f t="shared" si="1780"/>
        <v>0</v>
      </c>
      <c r="N5138" s="184">
        <f t="shared" si="1781"/>
        <v>0</v>
      </c>
      <c r="O5138" s="184">
        <f t="shared" si="1782"/>
        <v>0</v>
      </c>
      <c r="P5138" s="181"/>
      <c r="Q5138" s="199"/>
      <c r="R5138" s="197" t="str">
        <f t="shared" si="1758"/>
        <v/>
      </c>
      <c r="S5138" s="197" t="str">
        <f t="shared" si="1776"/>
        <v/>
      </c>
    </row>
    <row r="5139" spans="1:19" ht="25.5" hidden="1">
      <c r="A5139" s="200">
        <v>99629</v>
      </c>
      <c r="B5139" s="205" t="s">
        <v>230</v>
      </c>
      <c r="C5139" s="127" t="s">
        <v>5536</v>
      </c>
      <c r="D5139" s="121" t="s">
        <v>274</v>
      </c>
      <c r="E5139" s="122">
        <v>81.78</v>
      </c>
      <c r="F5139" s="123">
        <f t="shared" si="1777"/>
        <v>98.59</v>
      </c>
      <c r="G5139" s="206"/>
      <c r="H5139" s="183"/>
      <c r="I5139" s="182">
        <f t="shared" si="1778"/>
        <v>0</v>
      </c>
      <c r="J5139" s="182">
        <f t="shared" si="1779"/>
        <v>0</v>
      </c>
      <c r="K5139" s="179"/>
      <c r="L5139" s="183">
        <f t="shared" si="1780"/>
        <v>0</v>
      </c>
      <c r="M5139" s="183">
        <f t="shared" si="1780"/>
        <v>0</v>
      </c>
      <c r="N5139" s="184">
        <f t="shared" si="1781"/>
        <v>0</v>
      </c>
      <c r="O5139" s="184">
        <f t="shared" si="1782"/>
        <v>0</v>
      </c>
      <c r="P5139" s="181"/>
      <c r="Q5139" s="199"/>
      <c r="R5139" s="197" t="str">
        <f t="shared" si="1758"/>
        <v/>
      </c>
      <c r="S5139" s="197" t="str">
        <f t="shared" si="1776"/>
        <v/>
      </c>
    </row>
    <row r="5140" spans="1:19" ht="25.5" hidden="1">
      <c r="A5140" s="200">
        <v>99630</v>
      </c>
      <c r="B5140" s="205" t="s">
        <v>230</v>
      </c>
      <c r="C5140" s="127" t="s">
        <v>5537</v>
      </c>
      <c r="D5140" s="121" t="s">
        <v>274</v>
      </c>
      <c r="E5140" s="122">
        <v>108.23</v>
      </c>
      <c r="F5140" s="123">
        <f t="shared" si="1777"/>
        <v>130.47999999999999</v>
      </c>
      <c r="G5140" s="206"/>
      <c r="H5140" s="183"/>
      <c r="I5140" s="182">
        <f t="shared" si="1778"/>
        <v>0</v>
      </c>
      <c r="J5140" s="182">
        <f t="shared" si="1779"/>
        <v>0</v>
      </c>
      <c r="K5140" s="179"/>
      <c r="L5140" s="183">
        <f t="shared" si="1780"/>
        <v>0</v>
      </c>
      <c r="M5140" s="183">
        <f t="shared" si="1780"/>
        <v>0</v>
      </c>
      <c r="N5140" s="184">
        <f t="shared" si="1781"/>
        <v>0</v>
      </c>
      <c r="O5140" s="184">
        <f t="shared" si="1782"/>
        <v>0</v>
      </c>
      <c r="P5140" s="181"/>
      <c r="Q5140" s="199"/>
      <c r="R5140" s="197" t="str">
        <f t="shared" si="1758"/>
        <v/>
      </c>
      <c r="S5140" s="197" t="str">
        <f t="shared" si="1776"/>
        <v/>
      </c>
    </row>
    <row r="5141" spans="1:19" ht="25.5" hidden="1">
      <c r="A5141" s="200">
        <v>99631</v>
      </c>
      <c r="B5141" s="205" t="s">
        <v>230</v>
      </c>
      <c r="C5141" s="127" t="s">
        <v>5538</v>
      </c>
      <c r="D5141" s="121" t="s">
        <v>274</v>
      </c>
      <c r="E5141" s="122">
        <v>119.98</v>
      </c>
      <c r="F5141" s="123">
        <f t="shared" si="1777"/>
        <v>144.65</v>
      </c>
      <c r="G5141" s="206"/>
      <c r="H5141" s="183"/>
      <c r="I5141" s="182">
        <f t="shared" si="1778"/>
        <v>0</v>
      </c>
      <c r="J5141" s="182">
        <f t="shared" si="1779"/>
        <v>0</v>
      </c>
      <c r="K5141" s="179"/>
      <c r="L5141" s="183">
        <f t="shared" si="1780"/>
        <v>0</v>
      </c>
      <c r="M5141" s="183">
        <f t="shared" si="1780"/>
        <v>0</v>
      </c>
      <c r="N5141" s="184">
        <f t="shared" si="1781"/>
        <v>0</v>
      </c>
      <c r="O5141" s="184">
        <f t="shared" si="1782"/>
        <v>0</v>
      </c>
      <c r="P5141" s="181"/>
      <c r="Q5141" s="199"/>
      <c r="R5141" s="197" t="str">
        <f t="shared" si="1758"/>
        <v/>
      </c>
      <c r="S5141" s="197" t="str">
        <f t="shared" si="1776"/>
        <v/>
      </c>
    </row>
    <row r="5142" spans="1:19" ht="25.5" hidden="1">
      <c r="A5142" s="200">
        <v>99632</v>
      </c>
      <c r="B5142" s="205" t="s">
        <v>230</v>
      </c>
      <c r="C5142" s="127" t="s">
        <v>5539</v>
      </c>
      <c r="D5142" s="121" t="s">
        <v>274</v>
      </c>
      <c r="E5142" s="122">
        <v>162.04</v>
      </c>
      <c r="F5142" s="123">
        <f t="shared" si="1777"/>
        <v>195.36</v>
      </c>
      <c r="G5142" s="206"/>
      <c r="H5142" s="183"/>
      <c r="I5142" s="182">
        <f t="shared" si="1778"/>
        <v>0</v>
      </c>
      <c r="J5142" s="182">
        <f t="shared" si="1779"/>
        <v>0</v>
      </c>
      <c r="K5142" s="179"/>
      <c r="L5142" s="183">
        <f t="shared" si="1780"/>
        <v>0</v>
      </c>
      <c r="M5142" s="183">
        <f t="shared" si="1780"/>
        <v>0</v>
      </c>
      <c r="N5142" s="184">
        <f t="shared" si="1781"/>
        <v>0</v>
      </c>
      <c r="O5142" s="184">
        <f t="shared" si="1782"/>
        <v>0</v>
      </c>
      <c r="P5142" s="181"/>
      <c r="Q5142" s="199"/>
      <c r="R5142" s="197" t="str">
        <f t="shared" si="1758"/>
        <v/>
      </c>
      <c r="S5142" s="197" t="str">
        <f t="shared" si="1776"/>
        <v/>
      </c>
    </row>
    <row r="5143" spans="1:19" ht="25.5" hidden="1">
      <c r="A5143" s="200">
        <v>99633</v>
      </c>
      <c r="B5143" s="205" t="s">
        <v>230</v>
      </c>
      <c r="C5143" s="127" t="s">
        <v>5540</v>
      </c>
      <c r="D5143" s="121" t="s">
        <v>274</v>
      </c>
      <c r="E5143" s="122">
        <v>317.5</v>
      </c>
      <c r="F5143" s="123">
        <f t="shared" si="1777"/>
        <v>382.78</v>
      </c>
      <c r="G5143" s="206"/>
      <c r="H5143" s="183"/>
      <c r="I5143" s="182">
        <f t="shared" si="1778"/>
        <v>0</v>
      </c>
      <c r="J5143" s="182">
        <f t="shared" si="1779"/>
        <v>0</v>
      </c>
      <c r="K5143" s="179"/>
      <c r="L5143" s="183">
        <f t="shared" si="1780"/>
        <v>0</v>
      </c>
      <c r="M5143" s="183">
        <f t="shared" si="1780"/>
        <v>0</v>
      </c>
      <c r="N5143" s="184">
        <f t="shared" si="1781"/>
        <v>0</v>
      </c>
      <c r="O5143" s="184">
        <f t="shared" si="1782"/>
        <v>0</v>
      </c>
      <c r="P5143" s="181"/>
      <c r="Q5143" s="199"/>
      <c r="R5143" s="197" t="str">
        <f t="shared" si="1758"/>
        <v/>
      </c>
      <c r="S5143" s="197" t="str">
        <f t="shared" si="1776"/>
        <v/>
      </c>
    </row>
    <row r="5144" spans="1:19" ht="25.5" hidden="1">
      <c r="A5144" s="200">
        <v>99634</v>
      </c>
      <c r="B5144" s="205" t="s">
        <v>230</v>
      </c>
      <c r="C5144" s="127" t="s">
        <v>5541</v>
      </c>
      <c r="D5144" s="121" t="s">
        <v>274</v>
      </c>
      <c r="E5144" s="122">
        <v>526.23</v>
      </c>
      <c r="F5144" s="123">
        <f t="shared" si="1777"/>
        <v>634.41999999999996</v>
      </c>
      <c r="G5144" s="206"/>
      <c r="H5144" s="183"/>
      <c r="I5144" s="182">
        <f t="shared" si="1778"/>
        <v>0</v>
      </c>
      <c r="J5144" s="182">
        <f t="shared" si="1779"/>
        <v>0</v>
      </c>
      <c r="K5144" s="179"/>
      <c r="L5144" s="183">
        <f t="shared" si="1780"/>
        <v>0</v>
      </c>
      <c r="M5144" s="183">
        <f t="shared" si="1780"/>
        <v>0</v>
      </c>
      <c r="N5144" s="184">
        <f t="shared" si="1781"/>
        <v>0</v>
      </c>
      <c r="O5144" s="184">
        <f t="shared" si="1782"/>
        <v>0</v>
      </c>
      <c r="P5144" s="181"/>
      <c r="Q5144" s="199"/>
      <c r="R5144" s="197" t="str">
        <f t="shared" si="1758"/>
        <v/>
      </c>
      <c r="S5144" s="197" t="str">
        <f t="shared" si="1776"/>
        <v/>
      </c>
    </row>
    <row r="5145" spans="1:19" ht="25.5" hidden="1">
      <c r="A5145" s="200">
        <v>99619</v>
      </c>
      <c r="B5145" s="205" t="s">
        <v>230</v>
      </c>
      <c r="C5145" s="127" t="s">
        <v>5542</v>
      </c>
      <c r="D5145" s="121" t="s">
        <v>274</v>
      </c>
      <c r="E5145" s="122">
        <v>81.459999999999994</v>
      </c>
      <c r="F5145" s="123">
        <f t="shared" si="1777"/>
        <v>98.21</v>
      </c>
      <c r="G5145" s="206"/>
      <c r="H5145" s="183"/>
      <c r="I5145" s="182">
        <f t="shared" si="1778"/>
        <v>0</v>
      </c>
      <c r="J5145" s="182">
        <f t="shared" si="1779"/>
        <v>0</v>
      </c>
      <c r="K5145" s="179"/>
      <c r="L5145" s="183">
        <f t="shared" si="1780"/>
        <v>0</v>
      </c>
      <c r="M5145" s="183">
        <f t="shared" si="1780"/>
        <v>0</v>
      </c>
      <c r="N5145" s="184">
        <f t="shared" si="1781"/>
        <v>0</v>
      </c>
      <c r="O5145" s="184">
        <f t="shared" si="1782"/>
        <v>0</v>
      </c>
      <c r="P5145" s="181"/>
      <c r="Q5145" s="199"/>
      <c r="R5145" s="197" t="str">
        <f t="shared" si="1758"/>
        <v/>
      </c>
      <c r="S5145" s="197" t="str">
        <f t="shared" si="1776"/>
        <v/>
      </c>
    </row>
    <row r="5146" spans="1:19" ht="25.5" hidden="1">
      <c r="A5146" s="200">
        <v>99620</v>
      </c>
      <c r="B5146" s="205" t="s">
        <v>230</v>
      </c>
      <c r="C5146" s="127" t="s">
        <v>5543</v>
      </c>
      <c r="D5146" s="121" t="s">
        <v>274</v>
      </c>
      <c r="E5146" s="122">
        <v>130.22</v>
      </c>
      <c r="F5146" s="123">
        <f t="shared" si="1777"/>
        <v>156.99</v>
      </c>
      <c r="G5146" s="206"/>
      <c r="H5146" s="183"/>
      <c r="I5146" s="182">
        <f t="shared" si="1778"/>
        <v>0</v>
      </c>
      <c r="J5146" s="182">
        <f t="shared" si="1779"/>
        <v>0</v>
      </c>
      <c r="K5146" s="179"/>
      <c r="L5146" s="183">
        <f t="shared" si="1780"/>
        <v>0</v>
      </c>
      <c r="M5146" s="183">
        <f t="shared" si="1780"/>
        <v>0</v>
      </c>
      <c r="N5146" s="184">
        <f t="shared" si="1781"/>
        <v>0</v>
      </c>
      <c r="O5146" s="184">
        <f t="shared" si="1782"/>
        <v>0</v>
      </c>
      <c r="P5146" s="181"/>
      <c r="Q5146" s="199"/>
      <c r="R5146" s="197" t="str">
        <f t="shared" si="1758"/>
        <v/>
      </c>
      <c r="S5146" s="197" t="str">
        <f t="shared" si="1776"/>
        <v/>
      </c>
    </row>
    <row r="5147" spans="1:19" ht="25.5" hidden="1">
      <c r="A5147" s="200">
        <v>99621</v>
      </c>
      <c r="B5147" s="205" t="s">
        <v>230</v>
      </c>
      <c r="C5147" s="127" t="s">
        <v>5544</v>
      </c>
      <c r="D5147" s="121" t="s">
        <v>274</v>
      </c>
      <c r="E5147" s="122">
        <v>180.57</v>
      </c>
      <c r="F5147" s="123">
        <f t="shared" si="1777"/>
        <v>217.7</v>
      </c>
      <c r="G5147" s="206"/>
      <c r="H5147" s="183"/>
      <c r="I5147" s="182">
        <f t="shared" si="1778"/>
        <v>0</v>
      </c>
      <c r="J5147" s="182">
        <f t="shared" si="1779"/>
        <v>0</v>
      </c>
      <c r="K5147" s="179"/>
      <c r="L5147" s="183">
        <f t="shared" si="1780"/>
        <v>0</v>
      </c>
      <c r="M5147" s="183">
        <f t="shared" si="1780"/>
        <v>0</v>
      </c>
      <c r="N5147" s="184">
        <f t="shared" si="1781"/>
        <v>0</v>
      </c>
      <c r="O5147" s="184">
        <f t="shared" si="1782"/>
        <v>0</v>
      </c>
      <c r="P5147" s="181"/>
      <c r="Q5147" s="199"/>
      <c r="R5147" s="197" t="str">
        <f t="shared" si="1758"/>
        <v/>
      </c>
      <c r="S5147" s="197" t="str">
        <f t="shared" si="1776"/>
        <v/>
      </c>
    </row>
    <row r="5148" spans="1:19" ht="25.5" hidden="1">
      <c r="A5148" s="200">
        <v>99622</v>
      </c>
      <c r="B5148" s="205" t="s">
        <v>230</v>
      </c>
      <c r="C5148" s="127" t="s">
        <v>5545</v>
      </c>
      <c r="D5148" s="121" t="s">
        <v>274</v>
      </c>
      <c r="E5148" s="122">
        <v>198.16</v>
      </c>
      <c r="F5148" s="123">
        <f t="shared" si="1777"/>
        <v>238.9</v>
      </c>
      <c r="G5148" s="206"/>
      <c r="H5148" s="183"/>
      <c r="I5148" s="182">
        <f t="shared" si="1778"/>
        <v>0</v>
      </c>
      <c r="J5148" s="182">
        <f t="shared" si="1779"/>
        <v>0</v>
      </c>
      <c r="K5148" s="179"/>
      <c r="L5148" s="183">
        <f t="shared" si="1780"/>
        <v>0</v>
      </c>
      <c r="M5148" s="183">
        <f t="shared" si="1780"/>
        <v>0</v>
      </c>
      <c r="N5148" s="184">
        <f t="shared" si="1781"/>
        <v>0</v>
      </c>
      <c r="O5148" s="184">
        <f t="shared" si="1782"/>
        <v>0</v>
      </c>
      <c r="P5148" s="181"/>
      <c r="Q5148" s="199"/>
      <c r="R5148" s="197" t="str">
        <f t="shared" si="1758"/>
        <v/>
      </c>
      <c r="S5148" s="197" t="str">
        <f t="shared" si="1776"/>
        <v/>
      </c>
    </row>
    <row r="5149" spans="1:19" ht="25.5" hidden="1">
      <c r="A5149" s="200">
        <v>99623</v>
      </c>
      <c r="B5149" s="205" t="s">
        <v>230</v>
      </c>
      <c r="C5149" s="127" t="s">
        <v>5546</v>
      </c>
      <c r="D5149" s="121" t="s">
        <v>274</v>
      </c>
      <c r="E5149" s="122">
        <v>266.58</v>
      </c>
      <c r="F5149" s="123">
        <f t="shared" si="1777"/>
        <v>321.39</v>
      </c>
      <c r="G5149" s="206"/>
      <c r="H5149" s="183"/>
      <c r="I5149" s="182">
        <f t="shared" si="1778"/>
        <v>0</v>
      </c>
      <c r="J5149" s="182">
        <f t="shared" si="1779"/>
        <v>0</v>
      </c>
      <c r="K5149" s="179"/>
      <c r="L5149" s="183">
        <f t="shared" si="1780"/>
        <v>0</v>
      </c>
      <c r="M5149" s="183">
        <f t="shared" si="1780"/>
        <v>0</v>
      </c>
      <c r="N5149" s="184">
        <f t="shared" si="1781"/>
        <v>0</v>
      </c>
      <c r="O5149" s="184">
        <f t="shared" si="1782"/>
        <v>0</v>
      </c>
      <c r="P5149" s="181"/>
      <c r="Q5149" s="199"/>
      <c r="R5149" s="197" t="str">
        <f t="shared" si="1758"/>
        <v/>
      </c>
      <c r="S5149" s="197" t="str">
        <f t="shared" si="1776"/>
        <v/>
      </c>
    </row>
    <row r="5150" spans="1:19" ht="25.5" hidden="1">
      <c r="A5150" s="200">
        <v>99624</v>
      </c>
      <c r="B5150" s="205" t="s">
        <v>230</v>
      </c>
      <c r="C5150" s="127" t="s">
        <v>5547</v>
      </c>
      <c r="D5150" s="121" t="s">
        <v>274</v>
      </c>
      <c r="E5150" s="122">
        <v>367.31</v>
      </c>
      <c r="F5150" s="123">
        <f t="shared" si="1777"/>
        <v>442.83</v>
      </c>
      <c r="G5150" s="206"/>
      <c r="H5150" s="183"/>
      <c r="I5150" s="182">
        <f t="shared" si="1778"/>
        <v>0</v>
      </c>
      <c r="J5150" s="182">
        <f t="shared" si="1779"/>
        <v>0</v>
      </c>
      <c r="K5150" s="179"/>
      <c r="L5150" s="183">
        <f t="shared" si="1780"/>
        <v>0</v>
      </c>
      <c r="M5150" s="183">
        <f t="shared" si="1780"/>
        <v>0</v>
      </c>
      <c r="N5150" s="184">
        <f t="shared" si="1781"/>
        <v>0</v>
      </c>
      <c r="O5150" s="184">
        <f t="shared" si="1782"/>
        <v>0</v>
      </c>
      <c r="P5150" s="181"/>
      <c r="Q5150" s="199"/>
      <c r="R5150" s="197" t="str">
        <f t="shared" si="1758"/>
        <v/>
      </c>
      <c r="S5150" s="197" t="str">
        <f t="shared" si="1776"/>
        <v/>
      </c>
    </row>
    <row r="5151" spans="1:19" ht="25.5" hidden="1">
      <c r="A5151" s="200">
        <v>99625</v>
      </c>
      <c r="B5151" s="205" t="s">
        <v>230</v>
      </c>
      <c r="C5151" s="127" t="s">
        <v>5548</v>
      </c>
      <c r="D5151" s="121" t="s">
        <v>274</v>
      </c>
      <c r="E5151" s="122">
        <v>496.36</v>
      </c>
      <c r="F5151" s="123">
        <f t="shared" si="1777"/>
        <v>598.41</v>
      </c>
      <c r="G5151" s="206"/>
      <c r="H5151" s="183"/>
      <c r="I5151" s="182">
        <f t="shared" si="1778"/>
        <v>0</v>
      </c>
      <c r="J5151" s="182">
        <f t="shared" si="1779"/>
        <v>0</v>
      </c>
      <c r="K5151" s="179"/>
      <c r="L5151" s="183">
        <f t="shared" si="1780"/>
        <v>0</v>
      </c>
      <c r="M5151" s="183">
        <f t="shared" si="1780"/>
        <v>0</v>
      </c>
      <c r="N5151" s="184">
        <f t="shared" si="1781"/>
        <v>0</v>
      </c>
      <c r="O5151" s="184">
        <f t="shared" si="1782"/>
        <v>0</v>
      </c>
      <c r="P5151" s="181"/>
      <c r="Q5151" s="199"/>
      <c r="R5151" s="197" t="str">
        <f t="shared" si="1758"/>
        <v/>
      </c>
      <c r="S5151" s="197" t="str">
        <f t="shared" si="1776"/>
        <v/>
      </c>
    </row>
    <row r="5152" spans="1:19" ht="25.5" hidden="1">
      <c r="A5152" s="200">
        <v>99626</v>
      </c>
      <c r="B5152" s="205" t="s">
        <v>230</v>
      </c>
      <c r="C5152" s="127" t="s">
        <v>5549</v>
      </c>
      <c r="D5152" s="121" t="s">
        <v>274</v>
      </c>
      <c r="E5152" s="122">
        <v>751.28</v>
      </c>
      <c r="F5152" s="123">
        <f t="shared" si="1777"/>
        <v>905.74</v>
      </c>
      <c r="G5152" s="206"/>
      <c r="H5152" s="183"/>
      <c r="I5152" s="182">
        <f t="shared" si="1778"/>
        <v>0</v>
      </c>
      <c r="J5152" s="182">
        <f t="shared" si="1779"/>
        <v>0</v>
      </c>
      <c r="K5152" s="179"/>
      <c r="L5152" s="183">
        <f t="shared" si="1780"/>
        <v>0</v>
      </c>
      <c r="M5152" s="183">
        <f t="shared" si="1780"/>
        <v>0</v>
      </c>
      <c r="N5152" s="184">
        <f t="shared" si="1781"/>
        <v>0</v>
      </c>
      <c r="O5152" s="184">
        <f t="shared" si="1782"/>
        <v>0</v>
      </c>
      <c r="P5152" s="181"/>
      <c r="Q5152" s="199"/>
      <c r="R5152" s="197" t="str">
        <f t="shared" ref="R5152:R5215" si="1783">IF(Q5152="X","x",IF(Q5152="xx","x",IF(O5152&gt;0,"x","")))</f>
        <v/>
      </c>
      <c r="S5152" s="197" t="str">
        <f t="shared" si="1776"/>
        <v/>
      </c>
    </row>
    <row r="5153" spans="1:19" hidden="1">
      <c r="A5153" s="200" t="s">
        <v>5550</v>
      </c>
      <c r="B5153" s="205" t="s">
        <v>230</v>
      </c>
      <c r="C5153" s="127" t="s">
        <v>5551</v>
      </c>
      <c r="D5153" s="121" t="s">
        <v>274</v>
      </c>
      <c r="E5153" s="122">
        <v>104.36</v>
      </c>
      <c r="F5153" s="123">
        <f t="shared" si="1777"/>
        <v>125.82</v>
      </c>
      <c r="G5153" s="206"/>
      <c r="H5153" s="183"/>
      <c r="I5153" s="182">
        <f t="shared" si="1778"/>
        <v>0</v>
      </c>
      <c r="J5153" s="182">
        <f t="shared" si="1779"/>
        <v>0</v>
      </c>
      <c r="K5153" s="179"/>
      <c r="L5153" s="183">
        <f t="shared" si="1780"/>
        <v>0</v>
      </c>
      <c r="M5153" s="183">
        <f t="shared" si="1780"/>
        <v>0</v>
      </c>
      <c r="N5153" s="184">
        <f t="shared" si="1781"/>
        <v>0</v>
      </c>
      <c r="O5153" s="184">
        <f t="shared" si="1782"/>
        <v>0</v>
      </c>
      <c r="P5153" s="181"/>
      <c r="Q5153" s="199"/>
      <c r="R5153" s="197" t="str">
        <f t="shared" si="1783"/>
        <v/>
      </c>
      <c r="S5153" s="197" t="str">
        <f t="shared" si="1776"/>
        <v/>
      </c>
    </row>
    <row r="5154" spans="1:19" ht="38.25" hidden="1">
      <c r="A5154" s="200">
        <v>95248</v>
      </c>
      <c r="B5154" s="205" t="s">
        <v>230</v>
      </c>
      <c r="C5154" s="127" t="s">
        <v>5552</v>
      </c>
      <c r="D5154" s="121" t="s">
        <v>274</v>
      </c>
      <c r="E5154" s="122">
        <v>63.05</v>
      </c>
      <c r="F5154" s="123">
        <f t="shared" si="1777"/>
        <v>76.010000000000005</v>
      </c>
      <c r="G5154" s="206"/>
      <c r="H5154" s="183"/>
      <c r="I5154" s="182">
        <f t="shared" si="1778"/>
        <v>0</v>
      </c>
      <c r="J5154" s="182">
        <f t="shared" si="1779"/>
        <v>0</v>
      </c>
      <c r="K5154" s="179"/>
      <c r="L5154" s="183">
        <f t="shared" si="1780"/>
        <v>0</v>
      </c>
      <c r="M5154" s="183">
        <f t="shared" si="1780"/>
        <v>0</v>
      </c>
      <c r="N5154" s="184">
        <f t="shared" si="1781"/>
        <v>0</v>
      </c>
      <c r="O5154" s="184">
        <f t="shared" si="1782"/>
        <v>0</v>
      </c>
      <c r="P5154" s="181"/>
      <c r="Q5154" s="199"/>
      <c r="R5154" s="197" t="str">
        <f t="shared" si="1783"/>
        <v/>
      </c>
      <c r="S5154" s="197" t="str">
        <f t="shared" si="1776"/>
        <v/>
      </c>
    </row>
    <row r="5155" spans="1:19" ht="38.25" hidden="1">
      <c r="A5155" s="200">
        <v>95249</v>
      </c>
      <c r="B5155" s="205" t="s">
        <v>230</v>
      </c>
      <c r="C5155" s="127" t="s">
        <v>5553</v>
      </c>
      <c r="D5155" s="121" t="s">
        <v>274</v>
      </c>
      <c r="E5155" s="122">
        <v>68.11</v>
      </c>
      <c r="F5155" s="123">
        <f t="shared" si="1777"/>
        <v>82.11</v>
      </c>
      <c r="G5155" s="206"/>
      <c r="H5155" s="183"/>
      <c r="I5155" s="182">
        <f t="shared" si="1778"/>
        <v>0</v>
      </c>
      <c r="J5155" s="182">
        <f t="shared" si="1779"/>
        <v>0</v>
      </c>
      <c r="K5155" s="179"/>
      <c r="L5155" s="183">
        <f t="shared" si="1780"/>
        <v>0</v>
      </c>
      <c r="M5155" s="183">
        <f t="shared" si="1780"/>
        <v>0</v>
      </c>
      <c r="N5155" s="184">
        <f t="shared" si="1781"/>
        <v>0</v>
      </c>
      <c r="O5155" s="184">
        <f t="shared" si="1782"/>
        <v>0</v>
      </c>
      <c r="P5155" s="181"/>
      <c r="Q5155" s="199"/>
      <c r="R5155" s="197" t="str">
        <f t="shared" si="1783"/>
        <v/>
      </c>
      <c r="S5155" s="197" t="str">
        <f t="shared" si="1776"/>
        <v/>
      </c>
    </row>
    <row r="5156" spans="1:19" ht="38.25" hidden="1">
      <c r="A5156" s="200">
        <v>95250</v>
      </c>
      <c r="B5156" s="205" t="s">
        <v>230</v>
      </c>
      <c r="C5156" s="127" t="s">
        <v>5554</v>
      </c>
      <c r="D5156" s="121" t="s">
        <v>274</v>
      </c>
      <c r="E5156" s="122">
        <v>81.349999999999994</v>
      </c>
      <c r="F5156" s="123">
        <f t="shared" si="1777"/>
        <v>98.08</v>
      </c>
      <c r="G5156" s="206"/>
      <c r="H5156" s="183"/>
      <c r="I5156" s="182">
        <f t="shared" si="1778"/>
        <v>0</v>
      </c>
      <c r="J5156" s="182">
        <f t="shared" si="1779"/>
        <v>0</v>
      </c>
      <c r="K5156" s="179"/>
      <c r="L5156" s="183">
        <f t="shared" si="1780"/>
        <v>0</v>
      </c>
      <c r="M5156" s="183">
        <f t="shared" si="1780"/>
        <v>0</v>
      </c>
      <c r="N5156" s="184">
        <f t="shared" si="1781"/>
        <v>0</v>
      </c>
      <c r="O5156" s="184">
        <f t="shared" si="1782"/>
        <v>0</v>
      </c>
      <c r="P5156" s="181"/>
      <c r="Q5156" s="199"/>
      <c r="R5156" s="197" t="str">
        <f t="shared" si="1783"/>
        <v/>
      </c>
      <c r="S5156" s="197" t="str">
        <f t="shared" si="1776"/>
        <v/>
      </c>
    </row>
    <row r="5157" spans="1:19" ht="38.25" hidden="1">
      <c r="A5157" s="200">
        <v>95251</v>
      </c>
      <c r="B5157" s="205" t="s">
        <v>230</v>
      </c>
      <c r="C5157" s="127" t="s">
        <v>5555</v>
      </c>
      <c r="D5157" s="121" t="s">
        <v>274</v>
      </c>
      <c r="E5157" s="122">
        <v>107.08</v>
      </c>
      <c r="F5157" s="123">
        <f t="shared" si="1777"/>
        <v>129.1</v>
      </c>
      <c r="G5157" s="206"/>
      <c r="H5157" s="183"/>
      <c r="I5157" s="182">
        <f t="shared" si="1778"/>
        <v>0</v>
      </c>
      <c r="J5157" s="182">
        <f t="shared" si="1779"/>
        <v>0</v>
      </c>
      <c r="K5157" s="179"/>
      <c r="L5157" s="183">
        <f t="shared" si="1780"/>
        <v>0</v>
      </c>
      <c r="M5157" s="183">
        <f t="shared" si="1780"/>
        <v>0</v>
      </c>
      <c r="N5157" s="184">
        <f t="shared" si="1781"/>
        <v>0</v>
      </c>
      <c r="O5157" s="184">
        <f t="shared" si="1782"/>
        <v>0</v>
      </c>
      <c r="P5157" s="181"/>
      <c r="Q5157" s="199"/>
      <c r="R5157" s="197" t="str">
        <f t="shared" si="1783"/>
        <v/>
      </c>
      <c r="S5157" s="197" t="str">
        <f t="shared" si="1776"/>
        <v/>
      </c>
    </row>
    <row r="5158" spans="1:19" ht="38.25" hidden="1">
      <c r="A5158" s="200">
        <v>95252</v>
      </c>
      <c r="B5158" s="205" t="s">
        <v>230</v>
      </c>
      <c r="C5158" s="127" t="s">
        <v>5556</v>
      </c>
      <c r="D5158" s="121" t="s">
        <v>274</v>
      </c>
      <c r="E5158" s="122">
        <v>122.69</v>
      </c>
      <c r="F5158" s="123">
        <f t="shared" si="1777"/>
        <v>147.91999999999999</v>
      </c>
      <c r="G5158" s="206"/>
      <c r="H5158" s="183"/>
      <c r="I5158" s="182">
        <f t="shared" si="1778"/>
        <v>0</v>
      </c>
      <c r="J5158" s="182">
        <f t="shared" si="1779"/>
        <v>0</v>
      </c>
      <c r="K5158" s="179"/>
      <c r="L5158" s="183">
        <f t="shared" si="1780"/>
        <v>0</v>
      </c>
      <c r="M5158" s="183">
        <f t="shared" si="1780"/>
        <v>0</v>
      </c>
      <c r="N5158" s="184">
        <f t="shared" si="1781"/>
        <v>0</v>
      </c>
      <c r="O5158" s="184">
        <f t="shared" si="1782"/>
        <v>0</v>
      </c>
      <c r="P5158" s="181"/>
      <c r="Q5158" s="199"/>
      <c r="R5158" s="197" t="str">
        <f t="shared" si="1783"/>
        <v/>
      </c>
      <c r="S5158" s="197" t="str">
        <f t="shared" si="1776"/>
        <v/>
      </c>
    </row>
    <row r="5159" spans="1:19" ht="38.25" hidden="1">
      <c r="A5159" s="200">
        <v>95253</v>
      </c>
      <c r="B5159" s="205" t="s">
        <v>230</v>
      </c>
      <c r="C5159" s="127" t="s">
        <v>5557</v>
      </c>
      <c r="D5159" s="121" t="s">
        <v>274</v>
      </c>
      <c r="E5159" s="122">
        <v>173.77</v>
      </c>
      <c r="F5159" s="123">
        <f t="shared" si="1777"/>
        <v>209.5</v>
      </c>
      <c r="G5159" s="206"/>
      <c r="H5159" s="183"/>
      <c r="I5159" s="182">
        <f t="shared" si="1778"/>
        <v>0</v>
      </c>
      <c r="J5159" s="182">
        <f t="shared" si="1779"/>
        <v>0</v>
      </c>
      <c r="K5159" s="179"/>
      <c r="L5159" s="183">
        <f t="shared" si="1780"/>
        <v>0</v>
      </c>
      <c r="M5159" s="183">
        <f t="shared" si="1780"/>
        <v>0</v>
      </c>
      <c r="N5159" s="184">
        <f t="shared" si="1781"/>
        <v>0</v>
      </c>
      <c r="O5159" s="184">
        <f t="shared" si="1782"/>
        <v>0</v>
      </c>
      <c r="P5159" s="181"/>
      <c r="Q5159" s="199"/>
      <c r="R5159" s="197" t="str">
        <f t="shared" si="1783"/>
        <v/>
      </c>
      <c r="S5159" s="197" t="str">
        <f t="shared" si="1776"/>
        <v/>
      </c>
    </row>
    <row r="5160" spans="1:19" ht="25.5">
      <c r="A5160" s="215" t="s">
        <v>162</v>
      </c>
      <c r="B5160" s="216"/>
      <c r="C5160" s="217" t="s">
        <v>5558</v>
      </c>
      <c r="D5160" s="121"/>
      <c r="E5160" s="121"/>
      <c r="F5160" s="123"/>
      <c r="G5160" s="253"/>
      <c r="H5160" s="207">
        <f t="shared" ref="H5160:H5163" si="1784">F5160</f>
        <v>0</v>
      </c>
      <c r="I5160" s="254"/>
      <c r="J5160" s="255"/>
      <c r="K5160" s="179"/>
      <c r="L5160" s="253"/>
      <c r="M5160" s="253"/>
      <c r="N5160" s="254"/>
      <c r="O5160" s="255"/>
      <c r="P5160" s="181"/>
      <c r="Q5160" s="231" t="str">
        <f>IF(OR(SUM(J5161:J5220)&gt;0,SUM(O5161:O5220)&gt;0),"xx","")</f>
        <v>xx</v>
      </c>
      <c r="R5160" s="232" t="str">
        <f t="shared" si="1783"/>
        <v>x</v>
      </c>
      <c r="S5160" s="197" t="str">
        <f t="shared" si="1776"/>
        <v>x</v>
      </c>
    </row>
    <row r="5161" spans="1:19" ht="25.5">
      <c r="A5161" s="219">
        <v>25</v>
      </c>
      <c r="B5161" s="220" t="s">
        <v>380</v>
      </c>
      <c r="C5161" s="221" t="s">
        <v>5559</v>
      </c>
      <c r="D5161" s="222" t="s">
        <v>274</v>
      </c>
      <c r="E5161" s="223">
        <v>158.68</v>
      </c>
      <c r="F5161" s="123">
        <f t="shared" ref="F5161:F5220" si="1785">IF(E5161=0,0,ROUND(E5161*(1+E$10)*(1-E$11),2))</f>
        <v>191.3</v>
      </c>
      <c r="G5161" s="206">
        <v>3</v>
      </c>
      <c r="H5161" s="207">
        <f t="shared" si="1784"/>
        <v>191.3</v>
      </c>
      <c r="I5161" s="182">
        <f t="shared" ref="I5161:I5220" si="1786">IF(ISBLANK(E5161),0,ROUND(F5161*G5161,2))</f>
        <v>573.9</v>
      </c>
      <c r="J5161" s="182">
        <f t="shared" ref="J5161:J5220" si="1787">IF(ISBLANK(G5161),0,ROUND(G5161*H5161,2))</f>
        <v>573.9</v>
      </c>
      <c r="K5161" s="179"/>
      <c r="L5161" s="183">
        <f t="shared" ref="L5161:M5220" si="1788">G5161</f>
        <v>3</v>
      </c>
      <c r="M5161" s="183">
        <f t="shared" si="1788"/>
        <v>191.3</v>
      </c>
      <c r="N5161" s="182">
        <f t="shared" ref="N5161:N5220" si="1789">IF(ISBLANK(E5161),0,ROUND(F5161*L5161,2))</f>
        <v>573.9</v>
      </c>
      <c r="O5161" s="182">
        <f t="shared" ref="O5161:O5220" si="1790">IF(ISBLANK(L5161),0,ROUND(L5161*M5161,2))</f>
        <v>573.9</v>
      </c>
      <c r="P5161" s="181"/>
      <c r="Q5161" s="235"/>
      <c r="R5161" s="234" t="str">
        <f t="shared" si="1783"/>
        <v>x</v>
      </c>
      <c r="S5161" s="197" t="str">
        <f t="shared" si="1776"/>
        <v>x</v>
      </c>
    </row>
    <row r="5162" spans="1:19" ht="25.5">
      <c r="A5162" s="219">
        <v>28</v>
      </c>
      <c r="B5162" s="220" t="s">
        <v>380</v>
      </c>
      <c r="C5162" s="221" t="s">
        <v>5560</v>
      </c>
      <c r="D5162" s="222" t="s">
        <v>274</v>
      </c>
      <c r="E5162" s="223">
        <v>267.89</v>
      </c>
      <c r="F5162" s="123">
        <f t="shared" si="1785"/>
        <v>322.97000000000003</v>
      </c>
      <c r="G5162" s="206">
        <v>1</v>
      </c>
      <c r="H5162" s="207">
        <f t="shared" si="1784"/>
        <v>322.97000000000003</v>
      </c>
      <c r="I5162" s="182">
        <f t="shared" si="1786"/>
        <v>322.97000000000003</v>
      </c>
      <c r="J5162" s="182">
        <f t="shared" si="1787"/>
        <v>322.97000000000003</v>
      </c>
      <c r="K5162" s="179"/>
      <c r="L5162" s="183">
        <f t="shared" si="1788"/>
        <v>1</v>
      </c>
      <c r="M5162" s="183">
        <f t="shared" si="1788"/>
        <v>322.97000000000003</v>
      </c>
      <c r="N5162" s="182">
        <f t="shared" si="1789"/>
        <v>322.97000000000003</v>
      </c>
      <c r="O5162" s="182">
        <f t="shared" si="1790"/>
        <v>322.97000000000003</v>
      </c>
      <c r="P5162" s="181"/>
      <c r="Q5162" s="235"/>
      <c r="R5162" s="234" t="str">
        <f t="shared" si="1783"/>
        <v>x</v>
      </c>
      <c r="S5162" s="197" t="str">
        <f t="shared" ref="S5162:S5225" si="1791">IF(Q5162="X","x",IF(Q5162="xx","x",IF(OR(J5162&gt;0,O5162&gt;0),"x","")))</f>
        <v>x</v>
      </c>
    </row>
    <row r="5163" spans="1:19" ht="25.5">
      <c r="A5163" s="219" t="s">
        <v>5561</v>
      </c>
      <c r="B5163" s="220" t="s">
        <v>380</v>
      </c>
      <c r="C5163" s="221" t="s">
        <v>5562</v>
      </c>
      <c r="D5163" s="222" t="s">
        <v>258</v>
      </c>
      <c r="E5163" s="223">
        <v>23.73</v>
      </c>
      <c r="F5163" s="123">
        <f t="shared" si="1785"/>
        <v>28.61</v>
      </c>
      <c r="G5163" s="206">
        <v>0.95</v>
      </c>
      <c r="H5163" s="207">
        <f t="shared" si="1784"/>
        <v>28.61</v>
      </c>
      <c r="I5163" s="182">
        <f t="shared" si="1786"/>
        <v>27.18</v>
      </c>
      <c r="J5163" s="182">
        <f t="shared" si="1787"/>
        <v>27.18</v>
      </c>
      <c r="K5163" s="179"/>
      <c r="L5163" s="183">
        <f t="shared" si="1788"/>
        <v>0.95</v>
      </c>
      <c r="M5163" s="183">
        <f t="shared" si="1788"/>
        <v>28.61</v>
      </c>
      <c r="N5163" s="182">
        <f t="shared" si="1789"/>
        <v>27.18</v>
      </c>
      <c r="O5163" s="182">
        <f t="shared" si="1790"/>
        <v>27.18</v>
      </c>
      <c r="P5163" s="181"/>
      <c r="Q5163" s="238"/>
      <c r="R5163" s="196" t="str">
        <f t="shared" si="1783"/>
        <v>x</v>
      </c>
      <c r="S5163" s="197" t="str">
        <f t="shared" si="1791"/>
        <v>x</v>
      </c>
    </row>
    <row r="5164" spans="1:19" hidden="1">
      <c r="A5164" s="224" t="s">
        <v>162</v>
      </c>
      <c r="B5164" s="225"/>
      <c r="C5164" s="221"/>
      <c r="D5164" s="222"/>
      <c r="E5164" s="223"/>
      <c r="F5164" s="123">
        <f t="shared" si="1785"/>
        <v>0</v>
      </c>
      <c r="G5164" s="206"/>
      <c r="H5164" s="207"/>
      <c r="I5164" s="182">
        <f t="shared" si="1786"/>
        <v>0</v>
      </c>
      <c r="J5164" s="182">
        <f t="shared" si="1787"/>
        <v>0</v>
      </c>
      <c r="K5164" s="179"/>
      <c r="L5164" s="183">
        <f t="shared" si="1788"/>
        <v>0</v>
      </c>
      <c r="M5164" s="183">
        <f t="shared" si="1788"/>
        <v>0</v>
      </c>
      <c r="N5164" s="182">
        <f t="shared" si="1789"/>
        <v>0</v>
      </c>
      <c r="O5164" s="182">
        <f t="shared" si="1790"/>
        <v>0</v>
      </c>
      <c r="P5164" s="181"/>
      <c r="Q5164" s="199"/>
      <c r="R5164" s="197" t="str">
        <f t="shared" si="1783"/>
        <v/>
      </c>
      <c r="S5164" s="197" t="str">
        <f t="shared" si="1791"/>
        <v/>
      </c>
    </row>
    <row r="5165" spans="1:19" hidden="1">
      <c r="A5165" s="224" t="s">
        <v>162</v>
      </c>
      <c r="B5165" s="225"/>
      <c r="C5165" s="221"/>
      <c r="D5165" s="222"/>
      <c r="E5165" s="223"/>
      <c r="F5165" s="123">
        <f t="shared" si="1785"/>
        <v>0</v>
      </c>
      <c r="G5165" s="206"/>
      <c r="H5165" s="207"/>
      <c r="I5165" s="182">
        <f t="shared" si="1786"/>
        <v>0</v>
      </c>
      <c r="J5165" s="182">
        <f t="shared" si="1787"/>
        <v>0</v>
      </c>
      <c r="K5165" s="179"/>
      <c r="L5165" s="183">
        <f t="shared" si="1788"/>
        <v>0</v>
      </c>
      <c r="M5165" s="183">
        <f t="shared" si="1788"/>
        <v>0</v>
      </c>
      <c r="N5165" s="182">
        <f t="shared" si="1789"/>
        <v>0</v>
      </c>
      <c r="O5165" s="182">
        <f t="shared" si="1790"/>
        <v>0</v>
      </c>
      <c r="P5165" s="181"/>
      <c r="Q5165" s="199"/>
      <c r="R5165" s="197" t="str">
        <f t="shared" si="1783"/>
        <v/>
      </c>
      <c r="S5165" s="197" t="str">
        <f t="shared" si="1791"/>
        <v/>
      </c>
    </row>
    <row r="5166" spans="1:19" hidden="1">
      <c r="A5166" s="224" t="s">
        <v>162</v>
      </c>
      <c r="B5166" s="225"/>
      <c r="C5166" s="221"/>
      <c r="D5166" s="222"/>
      <c r="E5166" s="223"/>
      <c r="F5166" s="123">
        <f t="shared" si="1785"/>
        <v>0</v>
      </c>
      <c r="G5166" s="206"/>
      <c r="H5166" s="207"/>
      <c r="I5166" s="182">
        <f t="shared" si="1786"/>
        <v>0</v>
      </c>
      <c r="J5166" s="182">
        <f t="shared" si="1787"/>
        <v>0</v>
      </c>
      <c r="K5166" s="179"/>
      <c r="L5166" s="183">
        <f t="shared" si="1788"/>
        <v>0</v>
      </c>
      <c r="M5166" s="183">
        <f t="shared" si="1788"/>
        <v>0</v>
      </c>
      <c r="N5166" s="182">
        <f t="shared" si="1789"/>
        <v>0</v>
      </c>
      <c r="O5166" s="182">
        <f t="shared" si="1790"/>
        <v>0</v>
      </c>
      <c r="P5166" s="181"/>
      <c r="Q5166" s="199"/>
      <c r="R5166" s="197" t="str">
        <f t="shared" si="1783"/>
        <v/>
      </c>
      <c r="S5166" s="197" t="str">
        <f t="shared" si="1791"/>
        <v/>
      </c>
    </row>
    <row r="5167" spans="1:19" hidden="1">
      <c r="A5167" s="224" t="s">
        <v>162</v>
      </c>
      <c r="B5167" s="225"/>
      <c r="C5167" s="221"/>
      <c r="D5167" s="222"/>
      <c r="E5167" s="223"/>
      <c r="F5167" s="123">
        <f t="shared" si="1785"/>
        <v>0</v>
      </c>
      <c r="G5167" s="206"/>
      <c r="H5167" s="207"/>
      <c r="I5167" s="182">
        <f t="shared" si="1786"/>
        <v>0</v>
      </c>
      <c r="J5167" s="182">
        <f t="shared" si="1787"/>
        <v>0</v>
      </c>
      <c r="K5167" s="179"/>
      <c r="L5167" s="183">
        <f t="shared" si="1788"/>
        <v>0</v>
      </c>
      <c r="M5167" s="183">
        <f t="shared" si="1788"/>
        <v>0</v>
      </c>
      <c r="N5167" s="182">
        <f t="shared" si="1789"/>
        <v>0</v>
      </c>
      <c r="O5167" s="182">
        <f t="shared" si="1790"/>
        <v>0</v>
      </c>
      <c r="P5167" s="181"/>
      <c r="Q5167" s="199"/>
      <c r="R5167" s="197" t="str">
        <f t="shared" si="1783"/>
        <v/>
      </c>
      <c r="S5167" s="197" t="str">
        <f t="shared" si="1791"/>
        <v/>
      </c>
    </row>
    <row r="5168" spans="1:19" hidden="1">
      <c r="A5168" s="224" t="s">
        <v>162</v>
      </c>
      <c r="B5168" s="225"/>
      <c r="C5168" s="221"/>
      <c r="D5168" s="222"/>
      <c r="E5168" s="223"/>
      <c r="F5168" s="123">
        <f t="shared" si="1785"/>
        <v>0</v>
      </c>
      <c r="G5168" s="206"/>
      <c r="H5168" s="207"/>
      <c r="I5168" s="182">
        <f t="shared" si="1786"/>
        <v>0</v>
      </c>
      <c r="J5168" s="182">
        <f t="shared" si="1787"/>
        <v>0</v>
      </c>
      <c r="K5168" s="179"/>
      <c r="L5168" s="183">
        <f t="shared" si="1788"/>
        <v>0</v>
      </c>
      <c r="M5168" s="183">
        <f t="shared" si="1788"/>
        <v>0</v>
      </c>
      <c r="N5168" s="182">
        <f t="shared" si="1789"/>
        <v>0</v>
      </c>
      <c r="O5168" s="182">
        <f t="shared" si="1790"/>
        <v>0</v>
      </c>
      <c r="P5168" s="181"/>
      <c r="Q5168" s="199"/>
      <c r="R5168" s="197" t="str">
        <f t="shared" si="1783"/>
        <v/>
      </c>
      <c r="S5168" s="197" t="str">
        <f t="shared" si="1791"/>
        <v/>
      </c>
    </row>
    <row r="5169" spans="1:19" hidden="1">
      <c r="A5169" s="224" t="s">
        <v>162</v>
      </c>
      <c r="B5169" s="225"/>
      <c r="C5169" s="221"/>
      <c r="D5169" s="222"/>
      <c r="E5169" s="223"/>
      <c r="F5169" s="123">
        <f t="shared" si="1785"/>
        <v>0</v>
      </c>
      <c r="G5169" s="206"/>
      <c r="H5169" s="207"/>
      <c r="I5169" s="182">
        <f t="shared" si="1786"/>
        <v>0</v>
      </c>
      <c r="J5169" s="182">
        <f t="shared" si="1787"/>
        <v>0</v>
      </c>
      <c r="K5169" s="179"/>
      <c r="L5169" s="183">
        <f t="shared" si="1788"/>
        <v>0</v>
      </c>
      <c r="M5169" s="183">
        <f t="shared" si="1788"/>
        <v>0</v>
      </c>
      <c r="N5169" s="182">
        <f t="shared" si="1789"/>
        <v>0</v>
      </c>
      <c r="O5169" s="182">
        <f t="shared" si="1790"/>
        <v>0</v>
      </c>
      <c r="P5169" s="181"/>
      <c r="Q5169" s="199"/>
      <c r="R5169" s="197" t="str">
        <f t="shared" si="1783"/>
        <v/>
      </c>
      <c r="S5169" s="197" t="str">
        <f t="shared" si="1791"/>
        <v/>
      </c>
    </row>
    <row r="5170" spans="1:19" hidden="1">
      <c r="A5170" s="224" t="s">
        <v>162</v>
      </c>
      <c r="B5170" s="225"/>
      <c r="C5170" s="221"/>
      <c r="D5170" s="222"/>
      <c r="E5170" s="223"/>
      <c r="F5170" s="123">
        <f t="shared" si="1785"/>
        <v>0</v>
      </c>
      <c r="G5170" s="206"/>
      <c r="H5170" s="207"/>
      <c r="I5170" s="182">
        <f t="shared" si="1786"/>
        <v>0</v>
      </c>
      <c r="J5170" s="182">
        <f t="shared" si="1787"/>
        <v>0</v>
      </c>
      <c r="K5170" s="179"/>
      <c r="L5170" s="183">
        <f t="shared" si="1788"/>
        <v>0</v>
      </c>
      <c r="M5170" s="183">
        <f t="shared" si="1788"/>
        <v>0</v>
      </c>
      <c r="N5170" s="182">
        <f t="shared" si="1789"/>
        <v>0</v>
      </c>
      <c r="O5170" s="182">
        <f t="shared" si="1790"/>
        <v>0</v>
      </c>
      <c r="P5170" s="181"/>
      <c r="Q5170" s="199"/>
      <c r="R5170" s="197" t="str">
        <f t="shared" si="1783"/>
        <v/>
      </c>
      <c r="S5170" s="197" t="str">
        <f t="shared" si="1791"/>
        <v/>
      </c>
    </row>
    <row r="5171" spans="1:19" hidden="1">
      <c r="A5171" s="224" t="s">
        <v>162</v>
      </c>
      <c r="B5171" s="225"/>
      <c r="C5171" s="221"/>
      <c r="D5171" s="222"/>
      <c r="E5171" s="223"/>
      <c r="F5171" s="123">
        <f t="shared" si="1785"/>
        <v>0</v>
      </c>
      <c r="G5171" s="206"/>
      <c r="H5171" s="207"/>
      <c r="I5171" s="182">
        <f t="shared" si="1786"/>
        <v>0</v>
      </c>
      <c r="J5171" s="182">
        <f t="shared" si="1787"/>
        <v>0</v>
      </c>
      <c r="K5171" s="179"/>
      <c r="L5171" s="183">
        <f t="shared" si="1788"/>
        <v>0</v>
      </c>
      <c r="M5171" s="183">
        <f t="shared" si="1788"/>
        <v>0</v>
      </c>
      <c r="N5171" s="182">
        <f t="shared" si="1789"/>
        <v>0</v>
      </c>
      <c r="O5171" s="182">
        <f t="shared" si="1790"/>
        <v>0</v>
      </c>
      <c r="P5171" s="181"/>
      <c r="Q5171" s="199"/>
      <c r="R5171" s="197" t="str">
        <f t="shared" si="1783"/>
        <v/>
      </c>
      <c r="S5171" s="197" t="str">
        <f t="shared" si="1791"/>
        <v/>
      </c>
    </row>
    <row r="5172" spans="1:19" hidden="1">
      <c r="A5172" s="224" t="s">
        <v>162</v>
      </c>
      <c r="B5172" s="225"/>
      <c r="C5172" s="221"/>
      <c r="D5172" s="222"/>
      <c r="E5172" s="223"/>
      <c r="F5172" s="123">
        <f t="shared" si="1785"/>
        <v>0</v>
      </c>
      <c r="G5172" s="206"/>
      <c r="H5172" s="207"/>
      <c r="I5172" s="182">
        <f t="shared" si="1786"/>
        <v>0</v>
      </c>
      <c r="J5172" s="182">
        <f t="shared" si="1787"/>
        <v>0</v>
      </c>
      <c r="K5172" s="179"/>
      <c r="L5172" s="183">
        <f t="shared" si="1788"/>
        <v>0</v>
      </c>
      <c r="M5172" s="183">
        <f t="shared" si="1788"/>
        <v>0</v>
      </c>
      <c r="N5172" s="182">
        <f t="shared" si="1789"/>
        <v>0</v>
      </c>
      <c r="O5172" s="182">
        <f t="shared" si="1790"/>
        <v>0</v>
      </c>
      <c r="P5172" s="181"/>
      <c r="Q5172" s="199"/>
      <c r="R5172" s="197" t="str">
        <f t="shared" si="1783"/>
        <v/>
      </c>
      <c r="S5172" s="197" t="str">
        <f t="shared" si="1791"/>
        <v/>
      </c>
    </row>
    <row r="5173" spans="1:19" hidden="1">
      <c r="A5173" s="224" t="s">
        <v>162</v>
      </c>
      <c r="B5173" s="225"/>
      <c r="C5173" s="221"/>
      <c r="D5173" s="222"/>
      <c r="E5173" s="223"/>
      <c r="F5173" s="123">
        <f t="shared" si="1785"/>
        <v>0</v>
      </c>
      <c r="G5173" s="206"/>
      <c r="H5173" s="207"/>
      <c r="I5173" s="182">
        <f t="shared" si="1786"/>
        <v>0</v>
      </c>
      <c r="J5173" s="182">
        <f t="shared" si="1787"/>
        <v>0</v>
      </c>
      <c r="K5173" s="179"/>
      <c r="L5173" s="183">
        <f t="shared" si="1788"/>
        <v>0</v>
      </c>
      <c r="M5173" s="183">
        <f t="shared" si="1788"/>
        <v>0</v>
      </c>
      <c r="N5173" s="182">
        <f t="shared" si="1789"/>
        <v>0</v>
      </c>
      <c r="O5173" s="182">
        <f t="shared" si="1790"/>
        <v>0</v>
      </c>
      <c r="P5173" s="181"/>
      <c r="Q5173" s="199"/>
      <c r="R5173" s="197" t="str">
        <f t="shared" si="1783"/>
        <v/>
      </c>
      <c r="S5173" s="197" t="str">
        <f t="shared" si="1791"/>
        <v/>
      </c>
    </row>
    <row r="5174" spans="1:19" hidden="1">
      <c r="A5174" s="224" t="s">
        <v>162</v>
      </c>
      <c r="B5174" s="225"/>
      <c r="C5174" s="221"/>
      <c r="D5174" s="222"/>
      <c r="E5174" s="223"/>
      <c r="F5174" s="123">
        <f t="shared" si="1785"/>
        <v>0</v>
      </c>
      <c r="G5174" s="206"/>
      <c r="H5174" s="207"/>
      <c r="I5174" s="182">
        <f t="shared" si="1786"/>
        <v>0</v>
      </c>
      <c r="J5174" s="182">
        <f t="shared" si="1787"/>
        <v>0</v>
      </c>
      <c r="K5174" s="179"/>
      <c r="L5174" s="183">
        <f t="shared" si="1788"/>
        <v>0</v>
      </c>
      <c r="M5174" s="183">
        <f t="shared" si="1788"/>
        <v>0</v>
      </c>
      <c r="N5174" s="182">
        <f t="shared" si="1789"/>
        <v>0</v>
      </c>
      <c r="O5174" s="182">
        <f t="shared" si="1790"/>
        <v>0</v>
      </c>
      <c r="P5174" s="181"/>
      <c r="Q5174" s="199"/>
      <c r="R5174" s="197" t="str">
        <f t="shared" si="1783"/>
        <v/>
      </c>
      <c r="S5174" s="197" t="str">
        <f t="shared" si="1791"/>
        <v/>
      </c>
    </row>
    <row r="5175" spans="1:19" hidden="1">
      <c r="A5175" s="224" t="s">
        <v>162</v>
      </c>
      <c r="B5175" s="225"/>
      <c r="C5175" s="221"/>
      <c r="D5175" s="222"/>
      <c r="E5175" s="223"/>
      <c r="F5175" s="123">
        <f t="shared" si="1785"/>
        <v>0</v>
      </c>
      <c r="G5175" s="206"/>
      <c r="H5175" s="207"/>
      <c r="I5175" s="182">
        <f t="shared" si="1786"/>
        <v>0</v>
      </c>
      <c r="J5175" s="182">
        <f t="shared" si="1787"/>
        <v>0</v>
      </c>
      <c r="K5175" s="179"/>
      <c r="L5175" s="183">
        <f t="shared" si="1788"/>
        <v>0</v>
      </c>
      <c r="M5175" s="183">
        <f t="shared" si="1788"/>
        <v>0</v>
      </c>
      <c r="N5175" s="182">
        <f t="shared" si="1789"/>
        <v>0</v>
      </c>
      <c r="O5175" s="182">
        <f t="shared" si="1790"/>
        <v>0</v>
      </c>
      <c r="P5175" s="181"/>
      <c r="Q5175" s="199"/>
      <c r="R5175" s="197" t="str">
        <f t="shared" si="1783"/>
        <v/>
      </c>
      <c r="S5175" s="197" t="str">
        <f t="shared" si="1791"/>
        <v/>
      </c>
    </row>
    <row r="5176" spans="1:19" hidden="1">
      <c r="A5176" s="224" t="s">
        <v>162</v>
      </c>
      <c r="B5176" s="225"/>
      <c r="C5176" s="221"/>
      <c r="D5176" s="222"/>
      <c r="E5176" s="223"/>
      <c r="F5176" s="123">
        <f t="shared" si="1785"/>
        <v>0</v>
      </c>
      <c r="G5176" s="206"/>
      <c r="H5176" s="207"/>
      <c r="I5176" s="182">
        <f t="shared" si="1786"/>
        <v>0</v>
      </c>
      <c r="J5176" s="182">
        <f t="shared" si="1787"/>
        <v>0</v>
      </c>
      <c r="K5176" s="179"/>
      <c r="L5176" s="183">
        <f t="shared" si="1788"/>
        <v>0</v>
      </c>
      <c r="M5176" s="183">
        <f t="shared" si="1788"/>
        <v>0</v>
      </c>
      <c r="N5176" s="182">
        <f t="shared" si="1789"/>
        <v>0</v>
      </c>
      <c r="O5176" s="182">
        <f t="shared" si="1790"/>
        <v>0</v>
      </c>
      <c r="P5176" s="181"/>
      <c r="Q5176" s="199"/>
      <c r="R5176" s="197" t="str">
        <f t="shared" si="1783"/>
        <v/>
      </c>
      <c r="S5176" s="197" t="str">
        <f t="shared" si="1791"/>
        <v/>
      </c>
    </row>
    <row r="5177" spans="1:19" hidden="1">
      <c r="A5177" s="224" t="s">
        <v>162</v>
      </c>
      <c r="B5177" s="225"/>
      <c r="C5177" s="221"/>
      <c r="D5177" s="222"/>
      <c r="E5177" s="223"/>
      <c r="F5177" s="123">
        <f t="shared" si="1785"/>
        <v>0</v>
      </c>
      <c r="G5177" s="206"/>
      <c r="H5177" s="207"/>
      <c r="I5177" s="182">
        <f t="shared" si="1786"/>
        <v>0</v>
      </c>
      <c r="J5177" s="182">
        <f t="shared" si="1787"/>
        <v>0</v>
      </c>
      <c r="K5177" s="179"/>
      <c r="L5177" s="183">
        <f t="shared" si="1788"/>
        <v>0</v>
      </c>
      <c r="M5177" s="183">
        <f t="shared" si="1788"/>
        <v>0</v>
      </c>
      <c r="N5177" s="182">
        <f t="shared" si="1789"/>
        <v>0</v>
      </c>
      <c r="O5177" s="182">
        <f t="shared" si="1790"/>
        <v>0</v>
      </c>
      <c r="P5177" s="181"/>
      <c r="Q5177" s="199"/>
      <c r="R5177" s="197" t="str">
        <f t="shared" si="1783"/>
        <v/>
      </c>
      <c r="S5177" s="197" t="str">
        <f t="shared" si="1791"/>
        <v/>
      </c>
    </row>
    <row r="5178" spans="1:19" hidden="1">
      <c r="A5178" s="224" t="s">
        <v>162</v>
      </c>
      <c r="B5178" s="225"/>
      <c r="C5178" s="221"/>
      <c r="D5178" s="222"/>
      <c r="E5178" s="223"/>
      <c r="F5178" s="123">
        <f t="shared" si="1785"/>
        <v>0</v>
      </c>
      <c r="G5178" s="206"/>
      <c r="H5178" s="207"/>
      <c r="I5178" s="182">
        <f t="shared" si="1786"/>
        <v>0</v>
      </c>
      <c r="J5178" s="182">
        <f t="shared" si="1787"/>
        <v>0</v>
      </c>
      <c r="K5178" s="179"/>
      <c r="L5178" s="183">
        <f t="shared" si="1788"/>
        <v>0</v>
      </c>
      <c r="M5178" s="183">
        <f t="shared" si="1788"/>
        <v>0</v>
      </c>
      <c r="N5178" s="182">
        <f t="shared" si="1789"/>
        <v>0</v>
      </c>
      <c r="O5178" s="182">
        <f t="shared" si="1790"/>
        <v>0</v>
      </c>
      <c r="P5178" s="181"/>
      <c r="Q5178" s="199"/>
      <c r="R5178" s="197" t="str">
        <f t="shared" si="1783"/>
        <v/>
      </c>
      <c r="S5178" s="197" t="str">
        <f t="shared" si="1791"/>
        <v/>
      </c>
    </row>
    <row r="5179" spans="1:19" hidden="1">
      <c r="A5179" s="224" t="s">
        <v>162</v>
      </c>
      <c r="B5179" s="225"/>
      <c r="C5179" s="221"/>
      <c r="D5179" s="222"/>
      <c r="E5179" s="223"/>
      <c r="F5179" s="123">
        <f t="shared" si="1785"/>
        <v>0</v>
      </c>
      <c r="G5179" s="206"/>
      <c r="H5179" s="207"/>
      <c r="I5179" s="182">
        <f t="shared" si="1786"/>
        <v>0</v>
      </c>
      <c r="J5179" s="182">
        <f t="shared" si="1787"/>
        <v>0</v>
      </c>
      <c r="K5179" s="179"/>
      <c r="L5179" s="183">
        <f t="shared" si="1788"/>
        <v>0</v>
      </c>
      <c r="M5179" s="183">
        <f t="shared" si="1788"/>
        <v>0</v>
      </c>
      <c r="N5179" s="182">
        <f t="shared" si="1789"/>
        <v>0</v>
      </c>
      <c r="O5179" s="182">
        <f t="shared" si="1790"/>
        <v>0</v>
      </c>
      <c r="P5179" s="181"/>
      <c r="Q5179" s="199"/>
      <c r="R5179" s="197" t="str">
        <f t="shared" si="1783"/>
        <v/>
      </c>
      <c r="S5179" s="197" t="str">
        <f t="shared" si="1791"/>
        <v/>
      </c>
    </row>
    <row r="5180" spans="1:19" hidden="1">
      <c r="A5180" s="224" t="s">
        <v>162</v>
      </c>
      <c r="B5180" s="225"/>
      <c r="C5180" s="221"/>
      <c r="D5180" s="222"/>
      <c r="E5180" s="223"/>
      <c r="F5180" s="123">
        <f t="shared" si="1785"/>
        <v>0</v>
      </c>
      <c r="G5180" s="206"/>
      <c r="H5180" s="207"/>
      <c r="I5180" s="182">
        <f t="shared" si="1786"/>
        <v>0</v>
      </c>
      <c r="J5180" s="182">
        <f t="shared" si="1787"/>
        <v>0</v>
      </c>
      <c r="K5180" s="179"/>
      <c r="L5180" s="183">
        <f t="shared" si="1788"/>
        <v>0</v>
      </c>
      <c r="M5180" s="183">
        <f t="shared" si="1788"/>
        <v>0</v>
      </c>
      <c r="N5180" s="182">
        <f t="shared" si="1789"/>
        <v>0</v>
      </c>
      <c r="O5180" s="182">
        <f t="shared" si="1790"/>
        <v>0</v>
      </c>
      <c r="P5180" s="181"/>
      <c r="Q5180" s="199"/>
      <c r="R5180" s="197" t="str">
        <f t="shared" si="1783"/>
        <v/>
      </c>
      <c r="S5180" s="197" t="str">
        <f t="shared" si="1791"/>
        <v/>
      </c>
    </row>
    <row r="5181" spans="1:19" hidden="1">
      <c r="A5181" s="224" t="s">
        <v>162</v>
      </c>
      <c r="B5181" s="225"/>
      <c r="C5181" s="221"/>
      <c r="D5181" s="222"/>
      <c r="E5181" s="223"/>
      <c r="F5181" s="123">
        <f t="shared" si="1785"/>
        <v>0</v>
      </c>
      <c r="G5181" s="206"/>
      <c r="H5181" s="207"/>
      <c r="I5181" s="182">
        <f t="shared" si="1786"/>
        <v>0</v>
      </c>
      <c r="J5181" s="182">
        <f t="shared" si="1787"/>
        <v>0</v>
      </c>
      <c r="K5181" s="179"/>
      <c r="L5181" s="183">
        <f t="shared" si="1788"/>
        <v>0</v>
      </c>
      <c r="M5181" s="183">
        <f t="shared" si="1788"/>
        <v>0</v>
      </c>
      <c r="N5181" s="182">
        <f t="shared" si="1789"/>
        <v>0</v>
      </c>
      <c r="O5181" s="182">
        <f t="shared" si="1790"/>
        <v>0</v>
      </c>
      <c r="P5181" s="181"/>
      <c r="Q5181" s="199"/>
      <c r="R5181" s="197" t="str">
        <f t="shared" si="1783"/>
        <v/>
      </c>
      <c r="S5181" s="197" t="str">
        <f t="shared" si="1791"/>
        <v/>
      </c>
    </row>
    <row r="5182" spans="1:19" hidden="1">
      <c r="A5182" s="224" t="s">
        <v>162</v>
      </c>
      <c r="B5182" s="225"/>
      <c r="C5182" s="221"/>
      <c r="D5182" s="222"/>
      <c r="E5182" s="223"/>
      <c r="F5182" s="123">
        <f t="shared" si="1785"/>
        <v>0</v>
      </c>
      <c r="G5182" s="206"/>
      <c r="H5182" s="207"/>
      <c r="I5182" s="182">
        <f t="shared" si="1786"/>
        <v>0</v>
      </c>
      <c r="J5182" s="182">
        <f t="shared" si="1787"/>
        <v>0</v>
      </c>
      <c r="K5182" s="179"/>
      <c r="L5182" s="183">
        <f t="shared" si="1788"/>
        <v>0</v>
      </c>
      <c r="M5182" s="183">
        <f t="shared" si="1788"/>
        <v>0</v>
      </c>
      <c r="N5182" s="182">
        <f t="shared" si="1789"/>
        <v>0</v>
      </c>
      <c r="O5182" s="182">
        <f t="shared" si="1790"/>
        <v>0</v>
      </c>
      <c r="P5182" s="181"/>
      <c r="Q5182" s="199"/>
      <c r="R5182" s="197" t="str">
        <f t="shared" si="1783"/>
        <v/>
      </c>
      <c r="S5182" s="197" t="str">
        <f t="shared" si="1791"/>
        <v/>
      </c>
    </row>
    <row r="5183" spans="1:19" hidden="1">
      <c r="A5183" s="224" t="s">
        <v>162</v>
      </c>
      <c r="B5183" s="225"/>
      <c r="C5183" s="221"/>
      <c r="D5183" s="222"/>
      <c r="E5183" s="223"/>
      <c r="F5183" s="123">
        <f t="shared" si="1785"/>
        <v>0</v>
      </c>
      <c r="G5183" s="206"/>
      <c r="H5183" s="207"/>
      <c r="I5183" s="182">
        <f t="shared" si="1786"/>
        <v>0</v>
      </c>
      <c r="J5183" s="182">
        <f t="shared" si="1787"/>
        <v>0</v>
      </c>
      <c r="K5183" s="179"/>
      <c r="L5183" s="183">
        <f t="shared" si="1788"/>
        <v>0</v>
      </c>
      <c r="M5183" s="183">
        <f t="shared" si="1788"/>
        <v>0</v>
      </c>
      <c r="N5183" s="182">
        <f t="shared" si="1789"/>
        <v>0</v>
      </c>
      <c r="O5183" s="182">
        <f t="shared" si="1790"/>
        <v>0</v>
      </c>
      <c r="P5183" s="181"/>
      <c r="Q5183" s="199"/>
      <c r="R5183" s="197" t="str">
        <f t="shared" si="1783"/>
        <v/>
      </c>
      <c r="S5183" s="197" t="str">
        <f t="shared" si="1791"/>
        <v/>
      </c>
    </row>
    <row r="5184" spans="1:19" hidden="1">
      <c r="A5184" s="224" t="s">
        <v>162</v>
      </c>
      <c r="B5184" s="225"/>
      <c r="C5184" s="221"/>
      <c r="D5184" s="222"/>
      <c r="E5184" s="223"/>
      <c r="F5184" s="123">
        <f t="shared" si="1785"/>
        <v>0</v>
      </c>
      <c r="G5184" s="206"/>
      <c r="H5184" s="207"/>
      <c r="I5184" s="182">
        <f t="shared" si="1786"/>
        <v>0</v>
      </c>
      <c r="J5184" s="182">
        <f t="shared" si="1787"/>
        <v>0</v>
      </c>
      <c r="K5184" s="179"/>
      <c r="L5184" s="183">
        <f t="shared" si="1788"/>
        <v>0</v>
      </c>
      <c r="M5184" s="183">
        <f t="shared" si="1788"/>
        <v>0</v>
      </c>
      <c r="N5184" s="182">
        <f t="shared" si="1789"/>
        <v>0</v>
      </c>
      <c r="O5184" s="182">
        <f t="shared" si="1790"/>
        <v>0</v>
      </c>
      <c r="P5184" s="181"/>
      <c r="Q5184" s="199"/>
      <c r="R5184" s="197" t="str">
        <f t="shared" si="1783"/>
        <v/>
      </c>
      <c r="S5184" s="197" t="str">
        <f t="shared" si="1791"/>
        <v/>
      </c>
    </row>
    <row r="5185" spans="1:19" hidden="1">
      <c r="A5185" s="224" t="s">
        <v>162</v>
      </c>
      <c r="B5185" s="225"/>
      <c r="C5185" s="221"/>
      <c r="D5185" s="222"/>
      <c r="E5185" s="223"/>
      <c r="F5185" s="123">
        <f t="shared" si="1785"/>
        <v>0</v>
      </c>
      <c r="G5185" s="206"/>
      <c r="H5185" s="207"/>
      <c r="I5185" s="182">
        <f t="shared" si="1786"/>
        <v>0</v>
      </c>
      <c r="J5185" s="182">
        <f t="shared" si="1787"/>
        <v>0</v>
      </c>
      <c r="K5185" s="179"/>
      <c r="L5185" s="183">
        <f t="shared" si="1788"/>
        <v>0</v>
      </c>
      <c r="M5185" s="183">
        <f t="shared" si="1788"/>
        <v>0</v>
      </c>
      <c r="N5185" s="182">
        <f t="shared" si="1789"/>
        <v>0</v>
      </c>
      <c r="O5185" s="182">
        <f t="shared" si="1790"/>
        <v>0</v>
      </c>
      <c r="P5185" s="181"/>
      <c r="Q5185" s="199"/>
      <c r="R5185" s="197" t="str">
        <f t="shared" si="1783"/>
        <v/>
      </c>
      <c r="S5185" s="197" t="str">
        <f t="shared" si="1791"/>
        <v/>
      </c>
    </row>
    <row r="5186" spans="1:19" hidden="1">
      <c r="A5186" s="224" t="s">
        <v>162</v>
      </c>
      <c r="B5186" s="225"/>
      <c r="C5186" s="221"/>
      <c r="D5186" s="222"/>
      <c r="E5186" s="223"/>
      <c r="F5186" s="123">
        <f t="shared" si="1785"/>
        <v>0</v>
      </c>
      <c r="G5186" s="206"/>
      <c r="H5186" s="207"/>
      <c r="I5186" s="182">
        <f t="shared" si="1786"/>
        <v>0</v>
      </c>
      <c r="J5186" s="182">
        <f t="shared" si="1787"/>
        <v>0</v>
      </c>
      <c r="K5186" s="179"/>
      <c r="L5186" s="183">
        <f t="shared" si="1788"/>
        <v>0</v>
      </c>
      <c r="M5186" s="183">
        <f t="shared" si="1788"/>
        <v>0</v>
      </c>
      <c r="N5186" s="182">
        <f t="shared" si="1789"/>
        <v>0</v>
      </c>
      <c r="O5186" s="182">
        <f t="shared" si="1790"/>
        <v>0</v>
      </c>
      <c r="P5186" s="181"/>
      <c r="Q5186" s="199"/>
      <c r="R5186" s="197" t="str">
        <f t="shared" si="1783"/>
        <v/>
      </c>
      <c r="S5186" s="197" t="str">
        <f t="shared" si="1791"/>
        <v/>
      </c>
    </row>
    <row r="5187" spans="1:19" hidden="1">
      <c r="A5187" s="224" t="s">
        <v>162</v>
      </c>
      <c r="B5187" s="225"/>
      <c r="C5187" s="221"/>
      <c r="D5187" s="222"/>
      <c r="E5187" s="223"/>
      <c r="F5187" s="123">
        <f t="shared" si="1785"/>
        <v>0</v>
      </c>
      <c r="G5187" s="206"/>
      <c r="H5187" s="207"/>
      <c r="I5187" s="182">
        <f t="shared" si="1786"/>
        <v>0</v>
      </c>
      <c r="J5187" s="182">
        <f t="shared" si="1787"/>
        <v>0</v>
      </c>
      <c r="K5187" s="179"/>
      <c r="L5187" s="183">
        <f t="shared" si="1788"/>
        <v>0</v>
      </c>
      <c r="M5187" s="183">
        <f t="shared" si="1788"/>
        <v>0</v>
      </c>
      <c r="N5187" s="182">
        <f t="shared" si="1789"/>
        <v>0</v>
      </c>
      <c r="O5187" s="182">
        <f t="shared" si="1790"/>
        <v>0</v>
      </c>
      <c r="P5187" s="181"/>
      <c r="Q5187" s="199"/>
      <c r="R5187" s="197" t="str">
        <f t="shared" si="1783"/>
        <v/>
      </c>
      <c r="S5187" s="197" t="str">
        <f t="shared" si="1791"/>
        <v/>
      </c>
    </row>
    <row r="5188" spans="1:19" hidden="1">
      <c r="A5188" s="224" t="s">
        <v>162</v>
      </c>
      <c r="B5188" s="225"/>
      <c r="C5188" s="221"/>
      <c r="D5188" s="222"/>
      <c r="E5188" s="223"/>
      <c r="F5188" s="123">
        <f t="shared" si="1785"/>
        <v>0</v>
      </c>
      <c r="G5188" s="206"/>
      <c r="H5188" s="207"/>
      <c r="I5188" s="182">
        <f t="shared" si="1786"/>
        <v>0</v>
      </c>
      <c r="J5188" s="182">
        <f t="shared" si="1787"/>
        <v>0</v>
      </c>
      <c r="K5188" s="179"/>
      <c r="L5188" s="183">
        <f t="shared" si="1788"/>
        <v>0</v>
      </c>
      <c r="M5188" s="183">
        <f t="shared" si="1788"/>
        <v>0</v>
      </c>
      <c r="N5188" s="182">
        <f t="shared" si="1789"/>
        <v>0</v>
      </c>
      <c r="O5188" s="182">
        <f t="shared" si="1790"/>
        <v>0</v>
      </c>
      <c r="P5188" s="181"/>
      <c r="Q5188" s="199"/>
      <c r="R5188" s="197" t="str">
        <f t="shared" si="1783"/>
        <v/>
      </c>
      <c r="S5188" s="197" t="str">
        <f t="shared" si="1791"/>
        <v/>
      </c>
    </row>
    <row r="5189" spans="1:19" hidden="1">
      <c r="A5189" s="224" t="s">
        <v>162</v>
      </c>
      <c r="B5189" s="225"/>
      <c r="C5189" s="221"/>
      <c r="D5189" s="222"/>
      <c r="E5189" s="223"/>
      <c r="F5189" s="123">
        <f t="shared" si="1785"/>
        <v>0</v>
      </c>
      <c r="G5189" s="206"/>
      <c r="H5189" s="207"/>
      <c r="I5189" s="182">
        <f t="shared" si="1786"/>
        <v>0</v>
      </c>
      <c r="J5189" s="182">
        <f t="shared" si="1787"/>
        <v>0</v>
      </c>
      <c r="K5189" s="179"/>
      <c r="L5189" s="183">
        <f t="shared" si="1788"/>
        <v>0</v>
      </c>
      <c r="M5189" s="183">
        <f t="shared" si="1788"/>
        <v>0</v>
      </c>
      <c r="N5189" s="182">
        <f t="shared" si="1789"/>
        <v>0</v>
      </c>
      <c r="O5189" s="182">
        <f t="shared" si="1790"/>
        <v>0</v>
      </c>
      <c r="P5189" s="181"/>
      <c r="Q5189" s="199"/>
      <c r="R5189" s="197" t="str">
        <f t="shared" si="1783"/>
        <v/>
      </c>
      <c r="S5189" s="197" t="str">
        <f t="shared" si="1791"/>
        <v/>
      </c>
    </row>
    <row r="5190" spans="1:19" hidden="1">
      <c r="A5190" s="224" t="s">
        <v>162</v>
      </c>
      <c r="B5190" s="225"/>
      <c r="C5190" s="221"/>
      <c r="D5190" s="222"/>
      <c r="E5190" s="223"/>
      <c r="F5190" s="123">
        <f t="shared" si="1785"/>
        <v>0</v>
      </c>
      <c r="G5190" s="206"/>
      <c r="H5190" s="207"/>
      <c r="I5190" s="182">
        <f t="shared" si="1786"/>
        <v>0</v>
      </c>
      <c r="J5190" s="182">
        <f t="shared" si="1787"/>
        <v>0</v>
      </c>
      <c r="K5190" s="179"/>
      <c r="L5190" s="183">
        <f t="shared" si="1788"/>
        <v>0</v>
      </c>
      <c r="M5190" s="183">
        <f t="shared" si="1788"/>
        <v>0</v>
      </c>
      <c r="N5190" s="182">
        <f t="shared" si="1789"/>
        <v>0</v>
      </c>
      <c r="O5190" s="182">
        <f t="shared" si="1790"/>
        <v>0</v>
      </c>
      <c r="P5190" s="181"/>
      <c r="Q5190" s="199"/>
      <c r="R5190" s="197" t="str">
        <f t="shared" si="1783"/>
        <v/>
      </c>
      <c r="S5190" s="197" t="str">
        <f t="shared" si="1791"/>
        <v/>
      </c>
    </row>
    <row r="5191" spans="1:19" hidden="1">
      <c r="A5191" s="224" t="s">
        <v>162</v>
      </c>
      <c r="B5191" s="225"/>
      <c r="C5191" s="221"/>
      <c r="D5191" s="222"/>
      <c r="E5191" s="223"/>
      <c r="F5191" s="123">
        <f t="shared" si="1785"/>
        <v>0</v>
      </c>
      <c r="G5191" s="206"/>
      <c r="H5191" s="207"/>
      <c r="I5191" s="182">
        <f t="shared" si="1786"/>
        <v>0</v>
      </c>
      <c r="J5191" s="182">
        <f t="shared" si="1787"/>
        <v>0</v>
      </c>
      <c r="K5191" s="179"/>
      <c r="L5191" s="183">
        <f t="shared" si="1788"/>
        <v>0</v>
      </c>
      <c r="M5191" s="183">
        <f t="shared" si="1788"/>
        <v>0</v>
      </c>
      <c r="N5191" s="182">
        <f t="shared" si="1789"/>
        <v>0</v>
      </c>
      <c r="O5191" s="182">
        <f t="shared" si="1790"/>
        <v>0</v>
      </c>
      <c r="P5191" s="181"/>
      <c r="Q5191" s="199"/>
      <c r="R5191" s="197" t="str">
        <f t="shared" si="1783"/>
        <v/>
      </c>
      <c r="S5191" s="197" t="str">
        <f t="shared" si="1791"/>
        <v/>
      </c>
    </row>
    <row r="5192" spans="1:19" hidden="1">
      <c r="A5192" s="224" t="s">
        <v>162</v>
      </c>
      <c r="B5192" s="225"/>
      <c r="C5192" s="221"/>
      <c r="D5192" s="222"/>
      <c r="E5192" s="223"/>
      <c r="F5192" s="123">
        <f t="shared" si="1785"/>
        <v>0</v>
      </c>
      <c r="G5192" s="206"/>
      <c r="H5192" s="207"/>
      <c r="I5192" s="182">
        <f t="shared" si="1786"/>
        <v>0</v>
      </c>
      <c r="J5192" s="182">
        <f t="shared" si="1787"/>
        <v>0</v>
      </c>
      <c r="K5192" s="179"/>
      <c r="L5192" s="183">
        <f t="shared" si="1788"/>
        <v>0</v>
      </c>
      <c r="M5192" s="183">
        <f t="shared" si="1788"/>
        <v>0</v>
      </c>
      <c r="N5192" s="182">
        <f t="shared" si="1789"/>
        <v>0</v>
      </c>
      <c r="O5192" s="182">
        <f t="shared" si="1790"/>
        <v>0</v>
      </c>
      <c r="P5192" s="181"/>
      <c r="Q5192" s="199"/>
      <c r="R5192" s="197" t="str">
        <f t="shared" si="1783"/>
        <v/>
      </c>
      <c r="S5192" s="197" t="str">
        <f t="shared" si="1791"/>
        <v/>
      </c>
    </row>
    <row r="5193" spans="1:19" hidden="1">
      <c r="A5193" s="224" t="s">
        <v>162</v>
      </c>
      <c r="B5193" s="225"/>
      <c r="C5193" s="221"/>
      <c r="D5193" s="222"/>
      <c r="E5193" s="223"/>
      <c r="F5193" s="123">
        <f t="shared" si="1785"/>
        <v>0</v>
      </c>
      <c r="G5193" s="206"/>
      <c r="H5193" s="207"/>
      <c r="I5193" s="182">
        <f t="shared" si="1786"/>
        <v>0</v>
      </c>
      <c r="J5193" s="182">
        <f t="shared" si="1787"/>
        <v>0</v>
      </c>
      <c r="K5193" s="179"/>
      <c r="L5193" s="183">
        <f t="shared" si="1788"/>
        <v>0</v>
      </c>
      <c r="M5193" s="183">
        <f t="shared" si="1788"/>
        <v>0</v>
      </c>
      <c r="N5193" s="182">
        <f t="shared" si="1789"/>
        <v>0</v>
      </c>
      <c r="O5193" s="182">
        <f t="shared" si="1790"/>
        <v>0</v>
      </c>
      <c r="P5193" s="181"/>
      <c r="Q5193" s="199"/>
      <c r="R5193" s="197" t="str">
        <f t="shared" si="1783"/>
        <v/>
      </c>
      <c r="S5193" s="197" t="str">
        <f t="shared" si="1791"/>
        <v/>
      </c>
    </row>
    <row r="5194" spans="1:19" hidden="1">
      <c r="A5194" s="224" t="s">
        <v>162</v>
      </c>
      <c r="B5194" s="225"/>
      <c r="C5194" s="221"/>
      <c r="D5194" s="222"/>
      <c r="E5194" s="223"/>
      <c r="F5194" s="123">
        <f t="shared" si="1785"/>
        <v>0</v>
      </c>
      <c r="G5194" s="206"/>
      <c r="H5194" s="207"/>
      <c r="I5194" s="182">
        <f t="shared" si="1786"/>
        <v>0</v>
      </c>
      <c r="J5194" s="182">
        <f t="shared" si="1787"/>
        <v>0</v>
      </c>
      <c r="K5194" s="179"/>
      <c r="L5194" s="183">
        <f t="shared" si="1788"/>
        <v>0</v>
      </c>
      <c r="M5194" s="183">
        <f t="shared" si="1788"/>
        <v>0</v>
      </c>
      <c r="N5194" s="182">
        <f t="shared" si="1789"/>
        <v>0</v>
      </c>
      <c r="O5194" s="182">
        <f t="shared" si="1790"/>
        <v>0</v>
      </c>
      <c r="P5194" s="181"/>
      <c r="Q5194" s="199"/>
      <c r="R5194" s="197" t="str">
        <f t="shared" si="1783"/>
        <v/>
      </c>
      <c r="S5194" s="197" t="str">
        <f t="shared" si="1791"/>
        <v/>
      </c>
    </row>
    <row r="5195" spans="1:19" hidden="1">
      <c r="A5195" s="224" t="s">
        <v>162</v>
      </c>
      <c r="B5195" s="225"/>
      <c r="C5195" s="221"/>
      <c r="D5195" s="222"/>
      <c r="E5195" s="223"/>
      <c r="F5195" s="123">
        <f t="shared" si="1785"/>
        <v>0</v>
      </c>
      <c r="G5195" s="206"/>
      <c r="H5195" s="207"/>
      <c r="I5195" s="182">
        <f t="shared" si="1786"/>
        <v>0</v>
      </c>
      <c r="J5195" s="182">
        <f t="shared" si="1787"/>
        <v>0</v>
      </c>
      <c r="K5195" s="179"/>
      <c r="L5195" s="183">
        <f t="shared" si="1788"/>
        <v>0</v>
      </c>
      <c r="M5195" s="183">
        <f t="shared" si="1788"/>
        <v>0</v>
      </c>
      <c r="N5195" s="182">
        <f t="shared" si="1789"/>
        <v>0</v>
      </c>
      <c r="O5195" s="182">
        <f t="shared" si="1790"/>
        <v>0</v>
      </c>
      <c r="P5195" s="181"/>
      <c r="Q5195" s="199"/>
      <c r="R5195" s="197" t="str">
        <f t="shared" si="1783"/>
        <v/>
      </c>
      <c r="S5195" s="197" t="str">
        <f t="shared" si="1791"/>
        <v/>
      </c>
    </row>
    <row r="5196" spans="1:19" hidden="1">
      <c r="A5196" s="224" t="s">
        <v>162</v>
      </c>
      <c r="B5196" s="225"/>
      <c r="C5196" s="221"/>
      <c r="D5196" s="222"/>
      <c r="E5196" s="223"/>
      <c r="F5196" s="123">
        <f t="shared" si="1785"/>
        <v>0</v>
      </c>
      <c r="G5196" s="206"/>
      <c r="H5196" s="207"/>
      <c r="I5196" s="182">
        <f t="shared" si="1786"/>
        <v>0</v>
      </c>
      <c r="J5196" s="182">
        <f t="shared" si="1787"/>
        <v>0</v>
      </c>
      <c r="K5196" s="179"/>
      <c r="L5196" s="183">
        <f t="shared" si="1788"/>
        <v>0</v>
      </c>
      <c r="M5196" s="183">
        <f t="shared" si="1788"/>
        <v>0</v>
      </c>
      <c r="N5196" s="182">
        <f t="shared" si="1789"/>
        <v>0</v>
      </c>
      <c r="O5196" s="182">
        <f t="shared" si="1790"/>
        <v>0</v>
      </c>
      <c r="P5196" s="181"/>
      <c r="Q5196" s="199"/>
      <c r="R5196" s="197" t="str">
        <f t="shared" si="1783"/>
        <v/>
      </c>
      <c r="S5196" s="197" t="str">
        <f t="shared" si="1791"/>
        <v/>
      </c>
    </row>
    <row r="5197" spans="1:19" hidden="1">
      <c r="A5197" s="224" t="s">
        <v>162</v>
      </c>
      <c r="B5197" s="225"/>
      <c r="C5197" s="221"/>
      <c r="D5197" s="222"/>
      <c r="E5197" s="223"/>
      <c r="F5197" s="123">
        <f t="shared" si="1785"/>
        <v>0</v>
      </c>
      <c r="G5197" s="206"/>
      <c r="H5197" s="207"/>
      <c r="I5197" s="182">
        <f t="shared" si="1786"/>
        <v>0</v>
      </c>
      <c r="J5197" s="182">
        <f t="shared" si="1787"/>
        <v>0</v>
      </c>
      <c r="K5197" s="179"/>
      <c r="L5197" s="183">
        <f t="shared" si="1788"/>
        <v>0</v>
      </c>
      <c r="M5197" s="183">
        <f t="shared" si="1788"/>
        <v>0</v>
      </c>
      <c r="N5197" s="182">
        <f t="shared" si="1789"/>
        <v>0</v>
      </c>
      <c r="O5197" s="182">
        <f t="shared" si="1790"/>
        <v>0</v>
      </c>
      <c r="P5197" s="181"/>
      <c r="Q5197" s="199"/>
      <c r="R5197" s="197" t="str">
        <f t="shared" si="1783"/>
        <v/>
      </c>
      <c r="S5197" s="197" t="str">
        <f t="shared" si="1791"/>
        <v/>
      </c>
    </row>
    <row r="5198" spans="1:19" hidden="1">
      <c r="A5198" s="224" t="s">
        <v>162</v>
      </c>
      <c r="B5198" s="225"/>
      <c r="C5198" s="221"/>
      <c r="D5198" s="222"/>
      <c r="E5198" s="223"/>
      <c r="F5198" s="123">
        <f t="shared" si="1785"/>
        <v>0</v>
      </c>
      <c r="G5198" s="206"/>
      <c r="H5198" s="207"/>
      <c r="I5198" s="182">
        <f t="shared" si="1786"/>
        <v>0</v>
      </c>
      <c r="J5198" s="182">
        <f t="shared" si="1787"/>
        <v>0</v>
      </c>
      <c r="K5198" s="179"/>
      <c r="L5198" s="183">
        <f t="shared" si="1788"/>
        <v>0</v>
      </c>
      <c r="M5198" s="183">
        <f t="shared" si="1788"/>
        <v>0</v>
      </c>
      <c r="N5198" s="182">
        <f t="shared" si="1789"/>
        <v>0</v>
      </c>
      <c r="O5198" s="182">
        <f t="shared" si="1790"/>
        <v>0</v>
      </c>
      <c r="P5198" s="181"/>
      <c r="Q5198" s="199"/>
      <c r="R5198" s="197" t="str">
        <f t="shared" si="1783"/>
        <v/>
      </c>
      <c r="S5198" s="197" t="str">
        <f t="shared" si="1791"/>
        <v/>
      </c>
    </row>
    <row r="5199" spans="1:19" hidden="1">
      <c r="A5199" s="224" t="s">
        <v>162</v>
      </c>
      <c r="B5199" s="225"/>
      <c r="C5199" s="221"/>
      <c r="D5199" s="222"/>
      <c r="E5199" s="223"/>
      <c r="F5199" s="123">
        <f t="shared" si="1785"/>
        <v>0</v>
      </c>
      <c r="G5199" s="206"/>
      <c r="H5199" s="207"/>
      <c r="I5199" s="182">
        <f t="shared" si="1786"/>
        <v>0</v>
      </c>
      <c r="J5199" s="182">
        <f t="shared" si="1787"/>
        <v>0</v>
      </c>
      <c r="K5199" s="179"/>
      <c r="L5199" s="183">
        <f t="shared" si="1788"/>
        <v>0</v>
      </c>
      <c r="M5199" s="183">
        <f t="shared" si="1788"/>
        <v>0</v>
      </c>
      <c r="N5199" s="182">
        <f t="shared" si="1789"/>
        <v>0</v>
      </c>
      <c r="O5199" s="182">
        <f t="shared" si="1790"/>
        <v>0</v>
      </c>
      <c r="P5199" s="181"/>
      <c r="Q5199" s="199"/>
      <c r="R5199" s="197" t="str">
        <f t="shared" si="1783"/>
        <v/>
      </c>
      <c r="S5199" s="197" t="str">
        <f t="shared" si="1791"/>
        <v/>
      </c>
    </row>
    <row r="5200" spans="1:19" hidden="1">
      <c r="A5200" s="224" t="s">
        <v>162</v>
      </c>
      <c r="B5200" s="225"/>
      <c r="C5200" s="221"/>
      <c r="D5200" s="222"/>
      <c r="E5200" s="223"/>
      <c r="F5200" s="123">
        <f t="shared" si="1785"/>
        <v>0</v>
      </c>
      <c r="G5200" s="206"/>
      <c r="H5200" s="207"/>
      <c r="I5200" s="182">
        <f t="shared" si="1786"/>
        <v>0</v>
      </c>
      <c r="J5200" s="182">
        <f t="shared" si="1787"/>
        <v>0</v>
      </c>
      <c r="K5200" s="179"/>
      <c r="L5200" s="183">
        <f t="shared" si="1788"/>
        <v>0</v>
      </c>
      <c r="M5200" s="183">
        <f t="shared" si="1788"/>
        <v>0</v>
      </c>
      <c r="N5200" s="182">
        <f t="shared" si="1789"/>
        <v>0</v>
      </c>
      <c r="O5200" s="182">
        <f t="shared" si="1790"/>
        <v>0</v>
      </c>
      <c r="P5200" s="181"/>
      <c r="Q5200" s="199"/>
      <c r="R5200" s="197" t="str">
        <f t="shared" si="1783"/>
        <v/>
      </c>
      <c r="S5200" s="197" t="str">
        <f t="shared" si="1791"/>
        <v/>
      </c>
    </row>
    <row r="5201" spans="1:19" hidden="1">
      <c r="A5201" s="224" t="s">
        <v>162</v>
      </c>
      <c r="B5201" s="225"/>
      <c r="C5201" s="221"/>
      <c r="D5201" s="222"/>
      <c r="E5201" s="223"/>
      <c r="F5201" s="123">
        <f t="shared" si="1785"/>
        <v>0</v>
      </c>
      <c r="G5201" s="206"/>
      <c r="H5201" s="207"/>
      <c r="I5201" s="182">
        <f t="shared" si="1786"/>
        <v>0</v>
      </c>
      <c r="J5201" s="182">
        <f t="shared" si="1787"/>
        <v>0</v>
      </c>
      <c r="K5201" s="179"/>
      <c r="L5201" s="183">
        <f t="shared" si="1788"/>
        <v>0</v>
      </c>
      <c r="M5201" s="183">
        <f t="shared" si="1788"/>
        <v>0</v>
      </c>
      <c r="N5201" s="182">
        <f t="shared" si="1789"/>
        <v>0</v>
      </c>
      <c r="O5201" s="182">
        <f t="shared" si="1790"/>
        <v>0</v>
      </c>
      <c r="P5201" s="181"/>
      <c r="Q5201" s="199"/>
      <c r="R5201" s="197" t="str">
        <f t="shared" si="1783"/>
        <v/>
      </c>
      <c r="S5201" s="197" t="str">
        <f t="shared" si="1791"/>
        <v/>
      </c>
    </row>
    <row r="5202" spans="1:19" hidden="1">
      <c r="A5202" s="224" t="s">
        <v>162</v>
      </c>
      <c r="B5202" s="225"/>
      <c r="C5202" s="221"/>
      <c r="D5202" s="222"/>
      <c r="E5202" s="223"/>
      <c r="F5202" s="123">
        <f t="shared" si="1785"/>
        <v>0</v>
      </c>
      <c r="G5202" s="206"/>
      <c r="H5202" s="207"/>
      <c r="I5202" s="182">
        <f t="shared" si="1786"/>
        <v>0</v>
      </c>
      <c r="J5202" s="182">
        <f t="shared" si="1787"/>
        <v>0</v>
      </c>
      <c r="K5202" s="179"/>
      <c r="L5202" s="183">
        <f t="shared" si="1788"/>
        <v>0</v>
      </c>
      <c r="M5202" s="183">
        <f t="shared" si="1788"/>
        <v>0</v>
      </c>
      <c r="N5202" s="182">
        <f t="shared" si="1789"/>
        <v>0</v>
      </c>
      <c r="O5202" s="182">
        <f t="shared" si="1790"/>
        <v>0</v>
      </c>
      <c r="P5202" s="181"/>
      <c r="Q5202" s="199"/>
      <c r="R5202" s="197" t="str">
        <f t="shared" si="1783"/>
        <v/>
      </c>
      <c r="S5202" s="197" t="str">
        <f t="shared" si="1791"/>
        <v/>
      </c>
    </row>
    <row r="5203" spans="1:19" hidden="1">
      <c r="A5203" s="224" t="s">
        <v>162</v>
      </c>
      <c r="B5203" s="225"/>
      <c r="C5203" s="221"/>
      <c r="D5203" s="222"/>
      <c r="E5203" s="223"/>
      <c r="F5203" s="123">
        <f t="shared" si="1785"/>
        <v>0</v>
      </c>
      <c r="G5203" s="206"/>
      <c r="H5203" s="207"/>
      <c r="I5203" s="182">
        <f t="shared" si="1786"/>
        <v>0</v>
      </c>
      <c r="J5203" s="182">
        <f t="shared" si="1787"/>
        <v>0</v>
      </c>
      <c r="K5203" s="179"/>
      <c r="L5203" s="183">
        <f t="shared" si="1788"/>
        <v>0</v>
      </c>
      <c r="M5203" s="183">
        <f t="shared" si="1788"/>
        <v>0</v>
      </c>
      <c r="N5203" s="182">
        <f t="shared" si="1789"/>
        <v>0</v>
      </c>
      <c r="O5203" s="182">
        <f t="shared" si="1790"/>
        <v>0</v>
      </c>
      <c r="P5203" s="181"/>
      <c r="Q5203" s="199"/>
      <c r="R5203" s="197" t="str">
        <f t="shared" si="1783"/>
        <v/>
      </c>
      <c r="S5203" s="197" t="str">
        <f t="shared" si="1791"/>
        <v/>
      </c>
    </row>
    <row r="5204" spans="1:19" hidden="1">
      <c r="A5204" s="224" t="s">
        <v>162</v>
      </c>
      <c r="B5204" s="225"/>
      <c r="C5204" s="221"/>
      <c r="D5204" s="222"/>
      <c r="E5204" s="223"/>
      <c r="F5204" s="123">
        <f t="shared" si="1785"/>
        <v>0</v>
      </c>
      <c r="G5204" s="206"/>
      <c r="H5204" s="207"/>
      <c r="I5204" s="182">
        <f t="shared" si="1786"/>
        <v>0</v>
      </c>
      <c r="J5204" s="182">
        <f t="shared" si="1787"/>
        <v>0</v>
      </c>
      <c r="K5204" s="179"/>
      <c r="L5204" s="183">
        <f t="shared" si="1788"/>
        <v>0</v>
      </c>
      <c r="M5204" s="183">
        <f t="shared" si="1788"/>
        <v>0</v>
      </c>
      <c r="N5204" s="182">
        <f t="shared" si="1789"/>
        <v>0</v>
      </c>
      <c r="O5204" s="182">
        <f t="shared" si="1790"/>
        <v>0</v>
      </c>
      <c r="P5204" s="181"/>
      <c r="Q5204" s="199"/>
      <c r="R5204" s="197" t="str">
        <f t="shared" si="1783"/>
        <v/>
      </c>
      <c r="S5204" s="197" t="str">
        <f t="shared" si="1791"/>
        <v/>
      </c>
    </row>
    <row r="5205" spans="1:19" hidden="1">
      <c r="A5205" s="224" t="s">
        <v>162</v>
      </c>
      <c r="B5205" s="225"/>
      <c r="C5205" s="221"/>
      <c r="D5205" s="222"/>
      <c r="E5205" s="223"/>
      <c r="F5205" s="123">
        <f t="shared" si="1785"/>
        <v>0</v>
      </c>
      <c r="G5205" s="206"/>
      <c r="H5205" s="207"/>
      <c r="I5205" s="182">
        <f t="shared" si="1786"/>
        <v>0</v>
      </c>
      <c r="J5205" s="182">
        <f t="shared" si="1787"/>
        <v>0</v>
      </c>
      <c r="K5205" s="179"/>
      <c r="L5205" s="183">
        <f t="shared" si="1788"/>
        <v>0</v>
      </c>
      <c r="M5205" s="183">
        <f t="shared" si="1788"/>
        <v>0</v>
      </c>
      <c r="N5205" s="182">
        <f t="shared" si="1789"/>
        <v>0</v>
      </c>
      <c r="O5205" s="182">
        <f t="shared" si="1790"/>
        <v>0</v>
      </c>
      <c r="P5205" s="181"/>
      <c r="Q5205" s="199"/>
      <c r="R5205" s="197" t="str">
        <f t="shared" si="1783"/>
        <v/>
      </c>
      <c r="S5205" s="197" t="str">
        <f t="shared" si="1791"/>
        <v/>
      </c>
    </row>
    <row r="5206" spans="1:19" hidden="1">
      <c r="A5206" s="224" t="s">
        <v>162</v>
      </c>
      <c r="B5206" s="225"/>
      <c r="C5206" s="221"/>
      <c r="D5206" s="222"/>
      <c r="E5206" s="223"/>
      <c r="F5206" s="123">
        <f t="shared" si="1785"/>
        <v>0</v>
      </c>
      <c r="G5206" s="206"/>
      <c r="H5206" s="207"/>
      <c r="I5206" s="182">
        <f t="shared" si="1786"/>
        <v>0</v>
      </c>
      <c r="J5206" s="182">
        <f t="shared" si="1787"/>
        <v>0</v>
      </c>
      <c r="K5206" s="179"/>
      <c r="L5206" s="183">
        <f t="shared" si="1788"/>
        <v>0</v>
      </c>
      <c r="M5206" s="183">
        <f t="shared" si="1788"/>
        <v>0</v>
      </c>
      <c r="N5206" s="182">
        <f t="shared" si="1789"/>
        <v>0</v>
      </c>
      <c r="O5206" s="182">
        <f t="shared" si="1790"/>
        <v>0</v>
      </c>
      <c r="P5206" s="181"/>
      <c r="Q5206" s="199"/>
      <c r="R5206" s="197" t="str">
        <f t="shared" si="1783"/>
        <v/>
      </c>
      <c r="S5206" s="197" t="str">
        <f t="shared" si="1791"/>
        <v/>
      </c>
    </row>
    <row r="5207" spans="1:19" hidden="1">
      <c r="A5207" s="224" t="s">
        <v>162</v>
      </c>
      <c r="B5207" s="225"/>
      <c r="C5207" s="221"/>
      <c r="D5207" s="222"/>
      <c r="E5207" s="223"/>
      <c r="F5207" s="123">
        <f t="shared" si="1785"/>
        <v>0</v>
      </c>
      <c r="G5207" s="206"/>
      <c r="H5207" s="207"/>
      <c r="I5207" s="182">
        <f t="shared" si="1786"/>
        <v>0</v>
      </c>
      <c r="J5207" s="182">
        <f t="shared" si="1787"/>
        <v>0</v>
      </c>
      <c r="K5207" s="179"/>
      <c r="L5207" s="183">
        <f t="shared" si="1788"/>
        <v>0</v>
      </c>
      <c r="M5207" s="183">
        <f t="shared" si="1788"/>
        <v>0</v>
      </c>
      <c r="N5207" s="182">
        <f t="shared" si="1789"/>
        <v>0</v>
      </c>
      <c r="O5207" s="182">
        <f t="shared" si="1790"/>
        <v>0</v>
      </c>
      <c r="P5207" s="181"/>
      <c r="Q5207" s="199"/>
      <c r="R5207" s="197" t="str">
        <f t="shared" si="1783"/>
        <v/>
      </c>
      <c r="S5207" s="197" t="str">
        <f t="shared" si="1791"/>
        <v/>
      </c>
    </row>
    <row r="5208" spans="1:19" hidden="1">
      <c r="A5208" s="224" t="s">
        <v>162</v>
      </c>
      <c r="B5208" s="225"/>
      <c r="C5208" s="221"/>
      <c r="D5208" s="222"/>
      <c r="E5208" s="223"/>
      <c r="F5208" s="123">
        <f t="shared" si="1785"/>
        <v>0</v>
      </c>
      <c r="G5208" s="206"/>
      <c r="H5208" s="207"/>
      <c r="I5208" s="182">
        <f t="shared" si="1786"/>
        <v>0</v>
      </c>
      <c r="J5208" s="182">
        <f t="shared" si="1787"/>
        <v>0</v>
      </c>
      <c r="K5208" s="179"/>
      <c r="L5208" s="183">
        <f t="shared" si="1788"/>
        <v>0</v>
      </c>
      <c r="M5208" s="183">
        <f t="shared" si="1788"/>
        <v>0</v>
      </c>
      <c r="N5208" s="182">
        <f t="shared" si="1789"/>
        <v>0</v>
      </c>
      <c r="O5208" s="182">
        <f t="shared" si="1790"/>
        <v>0</v>
      </c>
      <c r="P5208" s="181"/>
      <c r="Q5208" s="199"/>
      <c r="R5208" s="197" t="str">
        <f t="shared" si="1783"/>
        <v/>
      </c>
      <c r="S5208" s="197" t="str">
        <f t="shared" si="1791"/>
        <v/>
      </c>
    </row>
    <row r="5209" spans="1:19" hidden="1">
      <c r="A5209" s="224" t="s">
        <v>162</v>
      </c>
      <c r="B5209" s="225"/>
      <c r="C5209" s="221"/>
      <c r="D5209" s="222"/>
      <c r="E5209" s="223"/>
      <c r="F5209" s="123">
        <f t="shared" si="1785"/>
        <v>0</v>
      </c>
      <c r="G5209" s="206"/>
      <c r="H5209" s="207"/>
      <c r="I5209" s="182">
        <f t="shared" si="1786"/>
        <v>0</v>
      </c>
      <c r="J5209" s="182">
        <f t="shared" si="1787"/>
        <v>0</v>
      </c>
      <c r="K5209" s="179"/>
      <c r="L5209" s="183">
        <f t="shared" si="1788"/>
        <v>0</v>
      </c>
      <c r="M5209" s="183">
        <f t="shared" si="1788"/>
        <v>0</v>
      </c>
      <c r="N5209" s="182">
        <f t="shared" si="1789"/>
        <v>0</v>
      </c>
      <c r="O5209" s="182">
        <f t="shared" si="1790"/>
        <v>0</v>
      </c>
      <c r="P5209" s="181"/>
      <c r="Q5209" s="199"/>
      <c r="R5209" s="197" t="str">
        <f t="shared" si="1783"/>
        <v/>
      </c>
      <c r="S5209" s="197" t="str">
        <f t="shared" si="1791"/>
        <v/>
      </c>
    </row>
    <row r="5210" spans="1:19" hidden="1">
      <c r="A5210" s="224" t="s">
        <v>162</v>
      </c>
      <c r="B5210" s="225"/>
      <c r="C5210" s="221"/>
      <c r="D5210" s="222"/>
      <c r="E5210" s="223"/>
      <c r="F5210" s="123">
        <f t="shared" si="1785"/>
        <v>0</v>
      </c>
      <c r="G5210" s="206"/>
      <c r="H5210" s="207"/>
      <c r="I5210" s="182">
        <f t="shared" si="1786"/>
        <v>0</v>
      </c>
      <c r="J5210" s="182">
        <f t="shared" si="1787"/>
        <v>0</v>
      </c>
      <c r="K5210" s="179"/>
      <c r="L5210" s="183">
        <f t="shared" si="1788"/>
        <v>0</v>
      </c>
      <c r="M5210" s="183">
        <f t="shared" si="1788"/>
        <v>0</v>
      </c>
      <c r="N5210" s="182">
        <f t="shared" si="1789"/>
        <v>0</v>
      </c>
      <c r="O5210" s="182">
        <f t="shared" si="1790"/>
        <v>0</v>
      </c>
      <c r="P5210" s="181"/>
      <c r="Q5210" s="199"/>
      <c r="R5210" s="197" t="str">
        <f t="shared" si="1783"/>
        <v/>
      </c>
      <c r="S5210" s="197" t="str">
        <f t="shared" si="1791"/>
        <v/>
      </c>
    </row>
    <row r="5211" spans="1:19" hidden="1">
      <c r="A5211" s="224" t="s">
        <v>162</v>
      </c>
      <c r="B5211" s="225"/>
      <c r="C5211" s="221"/>
      <c r="D5211" s="222"/>
      <c r="E5211" s="223"/>
      <c r="F5211" s="123">
        <f t="shared" si="1785"/>
        <v>0</v>
      </c>
      <c r="G5211" s="206"/>
      <c r="H5211" s="207"/>
      <c r="I5211" s="182">
        <f t="shared" si="1786"/>
        <v>0</v>
      </c>
      <c r="J5211" s="182">
        <f t="shared" si="1787"/>
        <v>0</v>
      </c>
      <c r="K5211" s="179"/>
      <c r="L5211" s="183">
        <f t="shared" si="1788"/>
        <v>0</v>
      </c>
      <c r="M5211" s="183">
        <f t="shared" si="1788"/>
        <v>0</v>
      </c>
      <c r="N5211" s="182">
        <f t="shared" si="1789"/>
        <v>0</v>
      </c>
      <c r="O5211" s="182">
        <f t="shared" si="1790"/>
        <v>0</v>
      </c>
      <c r="P5211" s="181"/>
      <c r="Q5211" s="199"/>
      <c r="R5211" s="197" t="str">
        <f t="shared" si="1783"/>
        <v/>
      </c>
      <c r="S5211" s="197" t="str">
        <f t="shared" si="1791"/>
        <v/>
      </c>
    </row>
    <row r="5212" spans="1:19" hidden="1">
      <c r="A5212" s="224" t="s">
        <v>162</v>
      </c>
      <c r="B5212" s="225"/>
      <c r="C5212" s="221"/>
      <c r="D5212" s="222"/>
      <c r="E5212" s="223"/>
      <c r="F5212" s="123">
        <f t="shared" si="1785"/>
        <v>0</v>
      </c>
      <c r="G5212" s="206"/>
      <c r="H5212" s="207"/>
      <c r="I5212" s="182">
        <f t="shared" si="1786"/>
        <v>0</v>
      </c>
      <c r="J5212" s="182">
        <f t="shared" si="1787"/>
        <v>0</v>
      </c>
      <c r="K5212" s="179"/>
      <c r="L5212" s="183">
        <f t="shared" si="1788"/>
        <v>0</v>
      </c>
      <c r="M5212" s="183">
        <f t="shared" si="1788"/>
        <v>0</v>
      </c>
      <c r="N5212" s="182">
        <f t="shared" si="1789"/>
        <v>0</v>
      </c>
      <c r="O5212" s="182">
        <f t="shared" si="1790"/>
        <v>0</v>
      </c>
      <c r="P5212" s="181"/>
      <c r="Q5212" s="199"/>
      <c r="R5212" s="197" t="str">
        <f t="shared" si="1783"/>
        <v/>
      </c>
      <c r="S5212" s="197" t="str">
        <f t="shared" si="1791"/>
        <v/>
      </c>
    </row>
    <row r="5213" spans="1:19" hidden="1">
      <c r="A5213" s="224" t="s">
        <v>162</v>
      </c>
      <c r="B5213" s="225"/>
      <c r="C5213" s="221"/>
      <c r="D5213" s="222"/>
      <c r="E5213" s="223"/>
      <c r="F5213" s="123">
        <f t="shared" si="1785"/>
        <v>0</v>
      </c>
      <c r="G5213" s="206"/>
      <c r="H5213" s="207"/>
      <c r="I5213" s="182">
        <f t="shared" si="1786"/>
        <v>0</v>
      </c>
      <c r="J5213" s="182">
        <f t="shared" si="1787"/>
        <v>0</v>
      </c>
      <c r="K5213" s="179"/>
      <c r="L5213" s="183">
        <f t="shared" si="1788"/>
        <v>0</v>
      </c>
      <c r="M5213" s="183">
        <f t="shared" si="1788"/>
        <v>0</v>
      </c>
      <c r="N5213" s="182">
        <f t="shared" si="1789"/>
        <v>0</v>
      </c>
      <c r="O5213" s="182">
        <f t="shared" si="1790"/>
        <v>0</v>
      </c>
      <c r="P5213" s="181"/>
      <c r="Q5213" s="199"/>
      <c r="R5213" s="197" t="str">
        <f t="shared" si="1783"/>
        <v/>
      </c>
      <c r="S5213" s="197" t="str">
        <f t="shared" si="1791"/>
        <v/>
      </c>
    </row>
    <row r="5214" spans="1:19" hidden="1">
      <c r="A5214" s="224" t="s">
        <v>162</v>
      </c>
      <c r="B5214" s="225"/>
      <c r="C5214" s="221"/>
      <c r="D5214" s="222"/>
      <c r="E5214" s="223"/>
      <c r="F5214" s="123">
        <f t="shared" si="1785"/>
        <v>0</v>
      </c>
      <c r="G5214" s="206"/>
      <c r="H5214" s="207"/>
      <c r="I5214" s="182">
        <f t="shared" si="1786"/>
        <v>0</v>
      </c>
      <c r="J5214" s="182">
        <f t="shared" si="1787"/>
        <v>0</v>
      </c>
      <c r="K5214" s="179"/>
      <c r="L5214" s="183">
        <f t="shared" si="1788"/>
        <v>0</v>
      </c>
      <c r="M5214" s="183">
        <f t="shared" si="1788"/>
        <v>0</v>
      </c>
      <c r="N5214" s="182">
        <f t="shared" si="1789"/>
        <v>0</v>
      </c>
      <c r="O5214" s="182">
        <f t="shared" si="1790"/>
        <v>0</v>
      </c>
      <c r="P5214" s="181"/>
      <c r="Q5214" s="199"/>
      <c r="R5214" s="197" t="str">
        <f t="shared" si="1783"/>
        <v/>
      </c>
      <c r="S5214" s="197" t="str">
        <f t="shared" si="1791"/>
        <v/>
      </c>
    </row>
    <row r="5215" spans="1:19" hidden="1">
      <c r="A5215" s="224" t="s">
        <v>162</v>
      </c>
      <c r="B5215" s="225"/>
      <c r="C5215" s="221"/>
      <c r="D5215" s="222"/>
      <c r="E5215" s="223"/>
      <c r="F5215" s="123">
        <f t="shared" si="1785"/>
        <v>0</v>
      </c>
      <c r="G5215" s="206"/>
      <c r="H5215" s="207"/>
      <c r="I5215" s="182">
        <f t="shared" si="1786"/>
        <v>0</v>
      </c>
      <c r="J5215" s="182">
        <f t="shared" si="1787"/>
        <v>0</v>
      </c>
      <c r="K5215" s="179"/>
      <c r="L5215" s="183">
        <f t="shared" si="1788"/>
        <v>0</v>
      </c>
      <c r="M5215" s="183">
        <f t="shared" si="1788"/>
        <v>0</v>
      </c>
      <c r="N5215" s="182">
        <f t="shared" si="1789"/>
        <v>0</v>
      </c>
      <c r="O5215" s="182">
        <f t="shared" si="1790"/>
        <v>0</v>
      </c>
      <c r="P5215" s="181"/>
      <c r="Q5215" s="199"/>
      <c r="R5215" s="197" t="str">
        <f t="shared" si="1783"/>
        <v/>
      </c>
      <c r="S5215" s="197" t="str">
        <f t="shared" si="1791"/>
        <v/>
      </c>
    </row>
    <row r="5216" spans="1:19" hidden="1">
      <c r="A5216" s="224" t="s">
        <v>162</v>
      </c>
      <c r="B5216" s="225"/>
      <c r="C5216" s="221"/>
      <c r="D5216" s="222"/>
      <c r="E5216" s="223"/>
      <c r="F5216" s="123">
        <f t="shared" si="1785"/>
        <v>0</v>
      </c>
      <c r="G5216" s="206"/>
      <c r="H5216" s="207"/>
      <c r="I5216" s="182">
        <f t="shared" si="1786"/>
        <v>0</v>
      </c>
      <c r="J5216" s="182">
        <f t="shared" si="1787"/>
        <v>0</v>
      </c>
      <c r="K5216" s="179"/>
      <c r="L5216" s="183">
        <f t="shared" si="1788"/>
        <v>0</v>
      </c>
      <c r="M5216" s="183">
        <f t="shared" si="1788"/>
        <v>0</v>
      </c>
      <c r="N5216" s="182">
        <f t="shared" si="1789"/>
        <v>0</v>
      </c>
      <c r="O5216" s="182">
        <f t="shared" si="1790"/>
        <v>0</v>
      </c>
      <c r="P5216" s="181"/>
      <c r="Q5216" s="199"/>
      <c r="R5216" s="197" t="str">
        <f t="shared" ref="R5216:R5266" si="1792">IF(Q5216="X","x",IF(Q5216="xx","x",IF(O5216&gt;0,"x","")))</f>
        <v/>
      </c>
      <c r="S5216" s="197" t="str">
        <f t="shared" si="1791"/>
        <v/>
      </c>
    </row>
    <row r="5217" spans="1:19" hidden="1">
      <c r="A5217" s="224" t="s">
        <v>162</v>
      </c>
      <c r="B5217" s="225"/>
      <c r="C5217" s="221"/>
      <c r="D5217" s="222"/>
      <c r="E5217" s="223"/>
      <c r="F5217" s="123">
        <f t="shared" si="1785"/>
        <v>0</v>
      </c>
      <c r="G5217" s="206"/>
      <c r="H5217" s="207"/>
      <c r="I5217" s="182">
        <f t="shared" si="1786"/>
        <v>0</v>
      </c>
      <c r="J5217" s="182">
        <f t="shared" si="1787"/>
        <v>0</v>
      </c>
      <c r="K5217" s="179"/>
      <c r="L5217" s="183">
        <f t="shared" si="1788"/>
        <v>0</v>
      </c>
      <c r="M5217" s="183">
        <f t="shared" si="1788"/>
        <v>0</v>
      </c>
      <c r="N5217" s="182">
        <f t="shared" si="1789"/>
        <v>0</v>
      </c>
      <c r="O5217" s="182">
        <f t="shared" si="1790"/>
        <v>0</v>
      </c>
      <c r="P5217" s="181"/>
      <c r="Q5217" s="199"/>
      <c r="R5217" s="197" t="str">
        <f t="shared" si="1792"/>
        <v/>
      </c>
      <c r="S5217" s="197" t="str">
        <f t="shared" si="1791"/>
        <v/>
      </c>
    </row>
    <row r="5218" spans="1:19" hidden="1">
      <c r="A5218" s="224" t="s">
        <v>162</v>
      </c>
      <c r="B5218" s="225"/>
      <c r="C5218" s="221"/>
      <c r="D5218" s="222"/>
      <c r="E5218" s="223"/>
      <c r="F5218" s="123">
        <f t="shared" si="1785"/>
        <v>0</v>
      </c>
      <c r="G5218" s="206"/>
      <c r="H5218" s="207"/>
      <c r="I5218" s="182">
        <f t="shared" si="1786"/>
        <v>0</v>
      </c>
      <c r="J5218" s="182">
        <f t="shared" si="1787"/>
        <v>0</v>
      </c>
      <c r="K5218" s="179"/>
      <c r="L5218" s="183">
        <f t="shared" si="1788"/>
        <v>0</v>
      </c>
      <c r="M5218" s="183">
        <f t="shared" si="1788"/>
        <v>0</v>
      </c>
      <c r="N5218" s="182">
        <f t="shared" si="1789"/>
        <v>0</v>
      </c>
      <c r="O5218" s="182">
        <f t="shared" si="1790"/>
        <v>0</v>
      </c>
      <c r="P5218" s="181"/>
      <c r="Q5218" s="199"/>
      <c r="R5218" s="197" t="str">
        <f t="shared" si="1792"/>
        <v/>
      </c>
      <c r="S5218" s="197" t="str">
        <f t="shared" si="1791"/>
        <v/>
      </c>
    </row>
    <row r="5219" spans="1:19" hidden="1">
      <c r="A5219" s="224" t="s">
        <v>162</v>
      </c>
      <c r="B5219" s="225"/>
      <c r="C5219" s="221"/>
      <c r="D5219" s="222"/>
      <c r="E5219" s="223"/>
      <c r="F5219" s="123">
        <f t="shared" si="1785"/>
        <v>0</v>
      </c>
      <c r="G5219" s="206"/>
      <c r="H5219" s="207"/>
      <c r="I5219" s="182">
        <f t="shared" si="1786"/>
        <v>0</v>
      </c>
      <c r="J5219" s="182">
        <f t="shared" si="1787"/>
        <v>0</v>
      </c>
      <c r="K5219" s="179"/>
      <c r="L5219" s="183">
        <f t="shared" si="1788"/>
        <v>0</v>
      </c>
      <c r="M5219" s="183">
        <f t="shared" si="1788"/>
        <v>0</v>
      </c>
      <c r="N5219" s="182">
        <f t="shared" si="1789"/>
        <v>0</v>
      </c>
      <c r="O5219" s="182">
        <f t="shared" si="1790"/>
        <v>0</v>
      </c>
      <c r="P5219" s="181"/>
      <c r="Q5219" s="199"/>
      <c r="R5219" s="197" t="str">
        <f t="shared" si="1792"/>
        <v/>
      </c>
      <c r="S5219" s="197" t="str">
        <f t="shared" si="1791"/>
        <v/>
      </c>
    </row>
    <row r="5220" spans="1:19" hidden="1">
      <c r="A5220" s="224" t="s">
        <v>162</v>
      </c>
      <c r="B5220" s="225"/>
      <c r="C5220" s="221"/>
      <c r="D5220" s="222"/>
      <c r="E5220" s="223"/>
      <c r="F5220" s="123">
        <f t="shared" si="1785"/>
        <v>0</v>
      </c>
      <c r="G5220" s="206"/>
      <c r="H5220" s="239"/>
      <c r="I5220" s="182">
        <f t="shared" si="1786"/>
        <v>0</v>
      </c>
      <c r="J5220" s="182">
        <f t="shared" si="1787"/>
        <v>0</v>
      </c>
      <c r="K5220" s="179"/>
      <c r="L5220" s="183">
        <f t="shared" si="1788"/>
        <v>0</v>
      </c>
      <c r="M5220" s="183">
        <f t="shared" si="1788"/>
        <v>0</v>
      </c>
      <c r="N5220" s="182">
        <f t="shared" si="1789"/>
        <v>0</v>
      </c>
      <c r="O5220" s="182">
        <f t="shared" si="1790"/>
        <v>0</v>
      </c>
      <c r="P5220" s="181"/>
      <c r="Q5220" s="199"/>
      <c r="R5220" s="197" t="str">
        <f t="shared" si="1792"/>
        <v/>
      </c>
      <c r="S5220" s="197" t="str">
        <f t="shared" si="1791"/>
        <v/>
      </c>
    </row>
    <row r="5221" spans="1:19">
      <c r="A5221" s="111" t="s">
        <v>18</v>
      </c>
      <c r="B5221" s="112"/>
      <c r="C5221" s="113" t="s">
        <v>189</v>
      </c>
      <c r="D5221" s="114"/>
      <c r="E5221" s="240"/>
      <c r="F5221" s="116"/>
      <c r="G5221" s="117"/>
      <c r="H5221" s="241">
        <f t="shared" ref="H5221:H5222" si="1793">F5221</f>
        <v>0</v>
      </c>
      <c r="I5221" s="174"/>
      <c r="J5221" s="174"/>
      <c r="K5221" s="247">
        <f>SUM(J5224:J6041)</f>
        <v>170243.25</v>
      </c>
      <c r="L5221" s="117"/>
      <c r="M5221" s="117"/>
      <c r="N5221" s="174"/>
      <c r="O5221" s="176"/>
      <c r="P5221" s="175">
        <f>SUM(O5224:O6041)</f>
        <v>170243.25</v>
      </c>
      <c r="Q5221" s="231" t="str">
        <f>IF(OR(K5221&gt;0,P5221&gt;0),"X","")</f>
        <v>X</v>
      </c>
      <c r="R5221" s="232" t="str">
        <f t="shared" si="1792"/>
        <v>x</v>
      </c>
      <c r="S5221" s="197" t="str">
        <f t="shared" si="1791"/>
        <v>x</v>
      </c>
    </row>
    <row r="5222" spans="1:19">
      <c r="A5222" s="291" t="s">
        <v>5563</v>
      </c>
      <c r="B5222" s="310"/>
      <c r="C5222" s="293" t="s">
        <v>5564</v>
      </c>
      <c r="D5222" s="121"/>
      <c r="E5222" s="122"/>
      <c r="F5222" s="123"/>
      <c r="G5222" s="253"/>
      <c r="H5222" s="207">
        <f t="shared" si="1793"/>
        <v>0</v>
      </c>
      <c r="I5222" s="254"/>
      <c r="J5222" s="255"/>
      <c r="K5222" s="179"/>
      <c r="L5222" s="253"/>
      <c r="M5222" s="253"/>
      <c r="N5222" s="254"/>
      <c r="O5222" s="255"/>
      <c r="P5222" s="181"/>
      <c r="Q5222" s="195" t="str">
        <f>IF(OR(SUM(J5224:J5407)&gt;0,SUM(O5224:O5407)&gt;0),"xx","")</f>
        <v>xx</v>
      </c>
      <c r="R5222" s="196" t="str">
        <f t="shared" si="1792"/>
        <v>x</v>
      </c>
      <c r="S5222" s="197" t="str">
        <f t="shared" si="1791"/>
        <v>x</v>
      </c>
    </row>
    <row r="5223" spans="1:19" hidden="1">
      <c r="A5223" s="308" t="s">
        <v>5565</v>
      </c>
      <c r="B5223" s="309"/>
      <c r="C5223" s="278" t="s">
        <v>5566</v>
      </c>
      <c r="D5223" s="121"/>
      <c r="E5223" s="122"/>
      <c r="F5223" s="123"/>
      <c r="G5223" s="253"/>
      <c r="H5223" s="253"/>
      <c r="I5223" s="254"/>
      <c r="J5223" s="255"/>
      <c r="K5223" s="179"/>
      <c r="L5223" s="253"/>
      <c r="M5223" s="253"/>
      <c r="N5223" s="254"/>
      <c r="O5223" s="255"/>
      <c r="P5223" s="181"/>
      <c r="Q5223" s="198" t="str">
        <f>IF(OR(SUM(J5224:J5231)&gt;0,SUM(O5224:O5231)&gt;0),"xx","")</f>
        <v/>
      </c>
      <c r="R5223" s="197" t="str">
        <f t="shared" si="1792"/>
        <v/>
      </c>
      <c r="S5223" s="197" t="str">
        <f t="shared" si="1791"/>
        <v/>
      </c>
    </row>
    <row r="5224" spans="1:19" hidden="1">
      <c r="A5224" s="200" t="s">
        <v>5567</v>
      </c>
      <c r="B5224" s="205" t="s">
        <v>292</v>
      </c>
      <c r="C5224" s="127" t="s">
        <v>5568</v>
      </c>
      <c r="D5224" s="121" t="s">
        <v>232</v>
      </c>
      <c r="E5224" s="122">
        <v>9.14</v>
      </c>
      <c r="F5224" s="123">
        <f t="shared" ref="F5224:F5231" si="1794">IF(E5224=0,0,ROUND(E5224*(1+E$10)*(1-E$11),2))</f>
        <v>11.02</v>
      </c>
      <c r="G5224" s="206"/>
      <c r="H5224" s="183"/>
      <c r="I5224" s="182">
        <f t="shared" ref="I5224:I5231" si="1795">IF(ISBLANK(E5224),0,ROUND(F5224*G5224,2))</f>
        <v>0</v>
      </c>
      <c r="J5224" s="182">
        <f t="shared" ref="J5224:J5231" si="1796">IF(ISBLANK(G5224),0,ROUND(G5224*H5224,2))</f>
        <v>0</v>
      </c>
      <c r="K5224" s="179"/>
      <c r="L5224" s="183">
        <f t="shared" ref="L5224:M5231" si="1797">G5224</f>
        <v>0</v>
      </c>
      <c r="M5224" s="183">
        <f t="shared" si="1797"/>
        <v>0</v>
      </c>
      <c r="N5224" s="184">
        <f t="shared" ref="N5224:N5231" si="1798">IF(ISBLANK(E5224),0,ROUND(F5224*L5224,2))</f>
        <v>0</v>
      </c>
      <c r="O5224" s="184">
        <f t="shared" ref="O5224:O5231" si="1799">IF(ISBLANK(L5224),0,ROUND(L5224*M5224,2))</f>
        <v>0</v>
      </c>
      <c r="P5224" s="181"/>
      <c r="Q5224" s="199"/>
      <c r="R5224" s="197" t="str">
        <f t="shared" si="1792"/>
        <v/>
      </c>
      <c r="S5224" s="197" t="str">
        <f t="shared" si="1791"/>
        <v/>
      </c>
    </row>
    <row r="5225" spans="1:19" hidden="1">
      <c r="A5225" s="200">
        <v>85369</v>
      </c>
      <c r="B5225" s="205" t="s">
        <v>292</v>
      </c>
      <c r="C5225" s="127" t="s">
        <v>5569</v>
      </c>
      <c r="D5225" s="121" t="s">
        <v>232</v>
      </c>
      <c r="E5225" s="122">
        <v>41.22</v>
      </c>
      <c r="F5225" s="123">
        <f t="shared" si="1794"/>
        <v>49.69</v>
      </c>
      <c r="G5225" s="206"/>
      <c r="H5225" s="183"/>
      <c r="I5225" s="182">
        <f t="shared" si="1795"/>
        <v>0</v>
      </c>
      <c r="J5225" s="182">
        <f t="shared" si="1796"/>
        <v>0</v>
      </c>
      <c r="K5225" s="179"/>
      <c r="L5225" s="183">
        <f t="shared" si="1797"/>
        <v>0</v>
      </c>
      <c r="M5225" s="183">
        <f t="shared" si="1797"/>
        <v>0</v>
      </c>
      <c r="N5225" s="184">
        <f t="shared" si="1798"/>
        <v>0</v>
      </c>
      <c r="O5225" s="184">
        <f t="shared" si="1799"/>
        <v>0</v>
      </c>
      <c r="P5225" s="181"/>
      <c r="Q5225" s="199"/>
      <c r="R5225" s="197" t="str">
        <f t="shared" si="1792"/>
        <v/>
      </c>
      <c r="S5225" s="197" t="str">
        <f t="shared" si="1791"/>
        <v/>
      </c>
    </row>
    <row r="5226" spans="1:19" hidden="1">
      <c r="A5226" s="200">
        <v>85372</v>
      </c>
      <c r="B5226" s="205" t="s">
        <v>292</v>
      </c>
      <c r="C5226" s="127" t="s">
        <v>5570</v>
      </c>
      <c r="D5226" s="121" t="s">
        <v>232</v>
      </c>
      <c r="E5226" s="122">
        <v>2.74</v>
      </c>
      <c r="F5226" s="123">
        <f t="shared" si="1794"/>
        <v>3.3</v>
      </c>
      <c r="G5226" s="206"/>
      <c r="H5226" s="183"/>
      <c r="I5226" s="182">
        <f t="shared" si="1795"/>
        <v>0</v>
      </c>
      <c r="J5226" s="182">
        <f t="shared" si="1796"/>
        <v>0</v>
      </c>
      <c r="K5226" s="179"/>
      <c r="L5226" s="183">
        <f t="shared" si="1797"/>
        <v>0</v>
      </c>
      <c r="M5226" s="183">
        <f t="shared" si="1797"/>
        <v>0</v>
      </c>
      <c r="N5226" s="184">
        <f t="shared" si="1798"/>
        <v>0</v>
      </c>
      <c r="O5226" s="184">
        <f t="shared" si="1799"/>
        <v>0</v>
      </c>
      <c r="P5226" s="181"/>
      <c r="Q5226" s="199"/>
      <c r="R5226" s="197" t="str">
        <f t="shared" si="1792"/>
        <v/>
      </c>
      <c r="S5226" s="197" t="str">
        <f t="shared" ref="S5226:S5412" si="1800">IF(Q5226="X","x",IF(Q5226="xx","x",IF(OR(J5226&gt;0,O5226&gt;0),"x","")))</f>
        <v/>
      </c>
    </row>
    <row r="5227" spans="1:19" hidden="1">
      <c r="A5227" s="200">
        <v>85406</v>
      </c>
      <c r="B5227" s="205" t="s">
        <v>292</v>
      </c>
      <c r="C5227" s="127" t="s">
        <v>5571</v>
      </c>
      <c r="D5227" s="121" t="s">
        <v>232</v>
      </c>
      <c r="E5227" s="122">
        <v>51.56</v>
      </c>
      <c r="F5227" s="123">
        <f t="shared" si="1794"/>
        <v>62.16</v>
      </c>
      <c r="G5227" s="206"/>
      <c r="H5227" s="183"/>
      <c r="I5227" s="182">
        <f t="shared" si="1795"/>
        <v>0</v>
      </c>
      <c r="J5227" s="182">
        <f t="shared" si="1796"/>
        <v>0</v>
      </c>
      <c r="K5227" s="179"/>
      <c r="L5227" s="183">
        <f t="shared" si="1797"/>
        <v>0</v>
      </c>
      <c r="M5227" s="183">
        <f t="shared" si="1797"/>
        <v>0</v>
      </c>
      <c r="N5227" s="184">
        <f t="shared" si="1798"/>
        <v>0</v>
      </c>
      <c r="O5227" s="184">
        <f t="shared" si="1799"/>
        <v>0</v>
      </c>
      <c r="P5227" s="181"/>
      <c r="Q5227" s="198"/>
      <c r="R5227" s="197" t="str">
        <f t="shared" si="1792"/>
        <v/>
      </c>
      <c r="S5227" s="197" t="str">
        <f t="shared" si="1800"/>
        <v/>
      </c>
    </row>
    <row r="5228" spans="1:19" hidden="1">
      <c r="A5228" s="200">
        <v>72237</v>
      </c>
      <c r="B5228" s="205" t="s">
        <v>292</v>
      </c>
      <c r="C5228" s="127" t="s">
        <v>5572</v>
      </c>
      <c r="D5228" s="121" t="s">
        <v>232</v>
      </c>
      <c r="E5228" s="122">
        <v>16.510000000000002</v>
      </c>
      <c r="F5228" s="123">
        <f t="shared" si="1794"/>
        <v>19.899999999999999</v>
      </c>
      <c r="G5228" s="206"/>
      <c r="H5228" s="183"/>
      <c r="I5228" s="182">
        <f t="shared" si="1795"/>
        <v>0</v>
      </c>
      <c r="J5228" s="182">
        <f t="shared" si="1796"/>
        <v>0</v>
      </c>
      <c r="K5228" s="179"/>
      <c r="L5228" s="183">
        <f t="shared" si="1797"/>
        <v>0</v>
      </c>
      <c r="M5228" s="183">
        <f t="shared" si="1797"/>
        <v>0</v>
      </c>
      <c r="N5228" s="184">
        <f t="shared" si="1798"/>
        <v>0</v>
      </c>
      <c r="O5228" s="184">
        <f t="shared" si="1799"/>
        <v>0</v>
      </c>
      <c r="P5228" s="181"/>
      <c r="Q5228" s="199"/>
      <c r="R5228" s="197" t="str">
        <f t="shared" si="1792"/>
        <v/>
      </c>
      <c r="S5228" s="197" t="str">
        <f t="shared" si="1800"/>
        <v/>
      </c>
    </row>
    <row r="5229" spans="1:19" hidden="1">
      <c r="A5229" s="200">
        <v>85375</v>
      </c>
      <c r="B5229" s="205" t="s">
        <v>292</v>
      </c>
      <c r="C5229" s="127" t="s">
        <v>5573</v>
      </c>
      <c r="D5229" s="121" t="s">
        <v>232</v>
      </c>
      <c r="E5229" s="122">
        <v>14.43</v>
      </c>
      <c r="F5229" s="123">
        <f t="shared" si="1794"/>
        <v>17.399999999999999</v>
      </c>
      <c r="G5229" s="206"/>
      <c r="H5229" s="183"/>
      <c r="I5229" s="182">
        <f t="shared" si="1795"/>
        <v>0</v>
      </c>
      <c r="J5229" s="182">
        <f t="shared" si="1796"/>
        <v>0</v>
      </c>
      <c r="K5229" s="179"/>
      <c r="L5229" s="183">
        <f t="shared" si="1797"/>
        <v>0</v>
      </c>
      <c r="M5229" s="183">
        <f t="shared" si="1797"/>
        <v>0</v>
      </c>
      <c r="N5229" s="184">
        <f t="shared" si="1798"/>
        <v>0</v>
      </c>
      <c r="O5229" s="184">
        <f t="shared" si="1799"/>
        <v>0</v>
      </c>
      <c r="P5229" s="181"/>
      <c r="Q5229" s="199"/>
      <c r="R5229" s="197" t="str">
        <f t="shared" si="1792"/>
        <v/>
      </c>
      <c r="S5229" s="197" t="str">
        <f t="shared" si="1800"/>
        <v/>
      </c>
    </row>
    <row r="5230" spans="1:19" hidden="1">
      <c r="A5230" s="200">
        <v>72238</v>
      </c>
      <c r="B5230" s="205" t="s">
        <v>292</v>
      </c>
      <c r="C5230" s="127" t="s">
        <v>5574</v>
      </c>
      <c r="D5230" s="121" t="s">
        <v>232</v>
      </c>
      <c r="E5230" s="122">
        <v>8.25</v>
      </c>
      <c r="F5230" s="123">
        <f t="shared" si="1794"/>
        <v>9.9499999999999993</v>
      </c>
      <c r="G5230" s="206"/>
      <c r="H5230" s="183"/>
      <c r="I5230" s="182">
        <f t="shared" si="1795"/>
        <v>0</v>
      </c>
      <c r="J5230" s="182">
        <f t="shared" si="1796"/>
        <v>0</v>
      </c>
      <c r="K5230" s="179"/>
      <c r="L5230" s="183">
        <f t="shared" si="1797"/>
        <v>0</v>
      </c>
      <c r="M5230" s="183">
        <f t="shared" si="1797"/>
        <v>0</v>
      </c>
      <c r="N5230" s="184">
        <f t="shared" si="1798"/>
        <v>0</v>
      </c>
      <c r="O5230" s="184">
        <f t="shared" si="1799"/>
        <v>0</v>
      </c>
      <c r="P5230" s="181"/>
      <c r="Q5230" s="199"/>
      <c r="R5230" s="197" t="str">
        <f t="shared" si="1792"/>
        <v/>
      </c>
      <c r="S5230" s="197" t="str">
        <f t="shared" si="1800"/>
        <v/>
      </c>
    </row>
    <row r="5231" spans="1:19" ht="25.5" hidden="1">
      <c r="A5231" s="200">
        <v>72201</v>
      </c>
      <c r="B5231" s="205" t="s">
        <v>230</v>
      </c>
      <c r="C5231" s="127" t="s">
        <v>5575</v>
      </c>
      <c r="D5231" s="121" t="s">
        <v>232</v>
      </c>
      <c r="E5231" s="122">
        <v>11.04</v>
      </c>
      <c r="F5231" s="123">
        <f t="shared" si="1794"/>
        <v>13.31</v>
      </c>
      <c r="G5231" s="206"/>
      <c r="H5231" s="183"/>
      <c r="I5231" s="182">
        <f t="shared" si="1795"/>
        <v>0</v>
      </c>
      <c r="J5231" s="182">
        <f t="shared" si="1796"/>
        <v>0</v>
      </c>
      <c r="K5231" s="179"/>
      <c r="L5231" s="183">
        <f t="shared" si="1797"/>
        <v>0</v>
      </c>
      <c r="M5231" s="183">
        <f t="shared" si="1797"/>
        <v>0</v>
      </c>
      <c r="N5231" s="184">
        <f t="shared" si="1798"/>
        <v>0</v>
      </c>
      <c r="O5231" s="184">
        <f t="shared" si="1799"/>
        <v>0</v>
      </c>
      <c r="P5231" s="181"/>
      <c r="Q5231" s="199"/>
      <c r="R5231" s="197" t="str">
        <f t="shared" si="1792"/>
        <v/>
      </c>
      <c r="S5231" s="197" t="str">
        <f t="shared" si="1800"/>
        <v/>
      </c>
    </row>
    <row r="5232" spans="1:19">
      <c r="A5232" s="200" t="s">
        <v>5576</v>
      </c>
      <c r="B5232" s="205"/>
      <c r="C5232" s="127" t="s">
        <v>5577</v>
      </c>
      <c r="D5232" s="121"/>
      <c r="E5232" s="122"/>
      <c r="F5232" s="123"/>
      <c r="G5232" s="253"/>
      <c r="H5232" s="207">
        <f>F5232</f>
        <v>0</v>
      </c>
      <c r="I5232" s="254"/>
      <c r="J5232" s="255"/>
      <c r="K5232" s="179"/>
      <c r="L5232" s="253"/>
      <c r="M5232" s="253"/>
      <c r="N5232" s="254"/>
      <c r="O5232" s="255"/>
      <c r="P5232" s="181"/>
      <c r="Q5232" s="252" t="str">
        <f>IF(OR(SUM(J5233:J5264)&gt;0,SUM(O5233:O5264)&gt;0),"xx","")</f>
        <v>xx</v>
      </c>
      <c r="R5232" s="237" t="str">
        <f t="shared" si="1792"/>
        <v>x</v>
      </c>
      <c r="S5232" s="197" t="str">
        <f t="shared" si="1800"/>
        <v>x</v>
      </c>
    </row>
    <row r="5233" spans="1:19" ht="38.25" hidden="1">
      <c r="A5233" s="200">
        <v>87871</v>
      </c>
      <c r="B5233" s="205" t="s">
        <v>230</v>
      </c>
      <c r="C5233" s="127" t="s">
        <v>5578</v>
      </c>
      <c r="D5233" s="121" t="s">
        <v>232</v>
      </c>
      <c r="E5233" s="122">
        <v>14.41</v>
      </c>
      <c r="F5233" s="123">
        <f t="shared" ref="F5233:F5264" si="1801">IF(E5233=0,0,ROUND(E5233*(1+E$10)*(1-E$11),2))</f>
        <v>17.37</v>
      </c>
      <c r="G5233" s="206"/>
      <c r="H5233" s="183"/>
      <c r="I5233" s="182">
        <f t="shared" ref="I5233:I5264" si="1802">IF(ISBLANK(E5233),0,ROUND(F5233*G5233,2))</f>
        <v>0</v>
      </c>
      <c r="J5233" s="182">
        <f t="shared" ref="J5233:J5264" si="1803">IF(ISBLANK(G5233),0,ROUND(G5233*H5233,2))</f>
        <v>0</v>
      </c>
      <c r="K5233" s="179"/>
      <c r="L5233" s="183">
        <f t="shared" ref="L5233:M5264" si="1804">G5233</f>
        <v>0</v>
      </c>
      <c r="M5233" s="183">
        <f t="shared" si="1804"/>
        <v>0</v>
      </c>
      <c r="N5233" s="184">
        <f t="shared" ref="N5233:N5264" si="1805">IF(ISBLANK(E5233),0,ROUND(F5233*L5233,2))</f>
        <v>0</v>
      </c>
      <c r="O5233" s="184">
        <f t="shared" ref="O5233:O5264" si="1806">IF(ISBLANK(L5233),0,ROUND(L5233*M5233,2))</f>
        <v>0</v>
      </c>
      <c r="P5233" s="181"/>
      <c r="Q5233" s="199"/>
      <c r="R5233" s="197" t="str">
        <f t="shared" si="1792"/>
        <v/>
      </c>
      <c r="S5233" s="197" t="str">
        <f t="shared" si="1800"/>
        <v/>
      </c>
    </row>
    <row r="5234" spans="1:19" ht="38.25" hidden="1">
      <c r="A5234" s="200">
        <v>87872</v>
      </c>
      <c r="B5234" s="205" t="s">
        <v>230</v>
      </c>
      <c r="C5234" s="127" t="s">
        <v>5579</v>
      </c>
      <c r="D5234" s="121" t="s">
        <v>232</v>
      </c>
      <c r="E5234" s="122">
        <v>13.74</v>
      </c>
      <c r="F5234" s="123">
        <f t="shared" si="1801"/>
        <v>16.559999999999999</v>
      </c>
      <c r="G5234" s="206"/>
      <c r="H5234" s="183"/>
      <c r="I5234" s="182">
        <f t="shared" si="1802"/>
        <v>0</v>
      </c>
      <c r="J5234" s="182">
        <f t="shared" si="1803"/>
        <v>0</v>
      </c>
      <c r="K5234" s="179"/>
      <c r="L5234" s="183">
        <f t="shared" si="1804"/>
        <v>0</v>
      </c>
      <c r="M5234" s="183">
        <f t="shared" si="1804"/>
        <v>0</v>
      </c>
      <c r="N5234" s="184">
        <f t="shared" si="1805"/>
        <v>0</v>
      </c>
      <c r="O5234" s="184">
        <f t="shared" si="1806"/>
        <v>0</v>
      </c>
      <c r="P5234" s="181"/>
      <c r="Q5234" s="199"/>
      <c r="R5234" s="197" t="str">
        <f t="shared" si="1792"/>
        <v/>
      </c>
      <c r="S5234" s="197" t="str">
        <f t="shared" si="1800"/>
        <v/>
      </c>
    </row>
    <row r="5235" spans="1:19" ht="38.25" hidden="1">
      <c r="A5235" s="200">
        <v>87873</v>
      </c>
      <c r="B5235" s="205" t="s">
        <v>230</v>
      </c>
      <c r="C5235" s="127" t="s">
        <v>5580</v>
      </c>
      <c r="D5235" s="121" t="s">
        <v>232</v>
      </c>
      <c r="E5235" s="122">
        <v>3.6</v>
      </c>
      <c r="F5235" s="123">
        <f t="shared" si="1801"/>
        <v>4.34</v>
      </c>
      <c r="G5235" s="206"/>
      <c r="H5235" s="183"/>
      <c r="I5235" s="182">
        <f t="shared" si="1802"/>
        <v>0</v>
      </c>
      <c r="J5235" s="182">
        <f t="shared" si="1803"/>
        <v>0</v>
      </c>
      <c r="K5235" s="179"/>
      <c r="L5235" s="183">
        <f t="shared" si="1804"/>
        <v>0</v>
      </c>
      <c r="M5235" s="183">
        <f t="shared" si="1804"/>
        <v>0</v>
      </c>
      <c r="N5235" s="184">
        <f t="shared" si="1805"/>
        <v>0</v>
      </c>
      <c r="O5235" s="184">
        <f t="shared" si="1806"/>
        <v>0</v>
      </c>
      <c r="P5235" s="181"/>
      <c r="Q5235" s="199"/>
      <c r="R5235" s="197" t="str">
        <f t="shared" si="1792"/>
        <v/>
      </c>
      <c r="S5235" s="197" t="str">
        <f t="shared" si="1800"/>
        <v/>
      </c>
    </row>
    <row r="5236" spans="1:19" ht="38.25" hidden="1">
      <c r="A5236" s="200">
        <v>87874</v>
      </c>
      <c r="B5236" s="205" t="s">
        <v>230</v>
      </c>
      <c r="C5236" s="127" t="s">
        <v>5581</v>
      </c>
      <c r="D5236" s="121" t="s">
        <v>232</v>
      </c>
      <c r="E5236" s="122">
        <v>3.45</v>
      </c>
      <c r="F5236" s="123">
        <f t="shared" si="1801"/>
        <v>4.16</v>
      </c>
      <c r="G5236" s="206"/>
      <c r="H5236" s="183"/>
      <c r="I5236" s="182">
        <f t="shared" si="1802"/>
        <v>0</v>
      </c>
      <c r="J5236" s="182">
        <f t="shared" si="1803"/>
        <v>0</v>
      </c>
      <c r="K5236" s="179"/>
      <c r="L5236" s="183">
        <f t="shared" si="1804"/>
        <v>0</v>
      </c>
      <c r="M5236" s="183">
        <f t="shared" si="1804"/>
        <v>0</v>
      </c>
      <c r="N5236" s="184">
        <f t="shared" si="1805"/>
        <v>0</v>
      </c>
      <c r="O5236" s="184">
        <f t="shared" si="1806"/>
        <v>0</v>
      </c>
      <c r="P5236" s="181"/>
      <c r="Q5236" s="199"/>
      <c r="R5236" s="197" t="str">
        <f t="shared" si="1792"/>
        <v/>
      </c>
      <c r="S5236" s="197" t="str">
        <f t="shared" si="1800"/>
        <v/>
      </c>
    </row>
    <row r="5237" spans="1:19" ht="25.5" hidden="1">
      <c r="A5237" s="200">
        <v>87876</v>
      </c>
      <c r="B5237" s="205" t="s">
        <v>230</v>
      </c>
      <c r="C5237" s="127" t="s">
        <v>5582</v>
      </c>
      <c r="D5237" s="121" t="s">
        <v>232</v>
      </c>
      <c r="E5237" s="122">
        <v>7.51</v>
      </c>
      <c r="F5237" s="123">
        <f t="shared" si="1801"/>
        <v>9.0500000000000007</v>
      </c>
      <c r="G5237" s="206"/>
      <c r="H5237" s="183"/>
      <c r="I5237" s="182">
        <f t="shared" si="1802"/>
        <v>0</v>
      </c>
      <c r="J5237" s="182">
        <f t="shared" si="1803"/>
        <v>0</v>
      </c>
      <c r="K5237" s="179"/>
      <c r="L5237" s="183">
        <f t="shared" si="1804"/>
        <v>0</v>
      </c>
      <c r="M5237" s="183">
        <f t="shared" si="1804"/>
        <v>0</v>
      </c>
      <c r="N5237" s="184">
        <f t="shared" si="1805"/>
        <v>0</v>
      </c>
      <c r="O5237" s="184">
        <f t="shared" si="1806"/>
        <v>0</v>
      </c>
      <c r="P5237" s="181"/>
      <c r="Q5237" s="199"/>
      <c r="R5237" s="197" t="str">
        <f t="shared" si="1792"/>
        <v/>
      </c>
      <c r="S5237" s="197" t="str">
        <f t="shared" si="1800"/>
        <v/>
      </c>
    </row>
    <row r="5238" spans="1:19" ht="38.25" hidden="1">
      <c r="A5238" s="200">
        <v>87877</v>
      </c>
      <c r="B5238" s="205" t="s">
        <v>230</v>
      </c>
      <c r="C5238" s="127" t="s">
        <v>5583</v>
      </c>
      <c r="D5238" s="121" t="s">
        <v>232</v>
      </c>
      <c r="E5238" s="122">
        <v>7.19</v>
      </c>
      <c r="F5238" s="123">
        <f t="shared" si="1801"/>
        <v>8.67</v>
      </c>
      <c r="G5238" s="206"/>
      <c r="H5238" s="183"/>
      <c r="I5238" s="182">
        <f t="shared" si="1802"/>
        <v>0</v>
      </c>
      <c r="J5238" s="182">
        <f t="shared" si="1803"/>
        <v>0</v>
      </c>
      <c r="K5238" s="179"/>
      <c r="L5238" s="183">
        <f t="shared" si="1804"/>
        <v>0</v>
      </c>
      <c r="M5238" s="183">
        <f t="shared" si="1804"/>
        <v>0</v>
      </c>
      <c r="N5238" s="184">
        <f t="shared" si="1805"/>
        <v>0</v>
      </c>
      <c r="O5238" s="184">
        <f t="shared" si="1806"/>
        <v>0</v>
      </c>
      <c r="P5238" s="181"/>
      <c r="Q5238" s="199"/>
      <c r="R5238" s="197" t="str">
        <f t="shared" si="1792"/>
        <v/>
      </c>
      <c r="S5238" s="197" t="str">
        <f t="shared" si="1800"/>
        <v/>
      </c>
    </row>
    <row r="5239" spans="1:19" ht="25.5" hidden="1">
      <c r="A5239" s="200">
        <v>87878</v>
      </c>
      <c r="B5239" s="205" t="s">
        <v>230</v>
      </c>
      <c r="C5239" s="127" t="s">
        <v>5584</v>
      </c>
      <c r="D5239" s="121" t="s">
        <v>232</v>
      </c>
      <c r="E5239" s="122">
        <v>3.49</v>
      </c>
      <c r="F5239" s="123">
        <f t="shared" si="1801"/>
        <v>4.21</v>
      </c>
      <c r="G5239" s="206"/>
      <c r="H5239" s="183"/>
      <c r="I5239" s="182">
        <f t="shared" si="1802"/>
        <v>0</v>
      </c>
      <c r="J5239" s="182">
        <f t="shared" si="1803"/>
        <v>0</v>
      </c>
      <c r="K5239" s="179"/>
      <c r="L5239" s="183">
        <f t="shared" si="1804"/>
        <v>0</v>
      </c>
      <c r="M5239" s="183">
        <f t="shared" si="1804"/>
        <v>0</v>
      </c>
      <c r="N5239" s="184">
        <f t="shared" si="1805"/>
        <v>0</v>
      </c>
      <c r="O5239" s="184">
        <f t="shared" si="1806"/>
        <v>0</v>
      </c>
      <c r="P5239" s="181"/>
      <c r="Q5239" s="199"/>
      <c r="R5239" s="197" t="str">
        <f t="shared" si="1792"/>
        <v/>
      </c>
      <c r="S5239" s="197" t="str">
        <f t="shared" si="1800"/>
        <v/>
      </c>
    </row>
    <row r="5240" spans="1:19" ht="25.5" hidden="1">
      <c r="A5240" s="200">
        <v>87879</v>
      </c>
      <c r="B5240" s="205" t="s">
        <v>230</v>
      </c>
      <c r="C5240" s="127" t="s">
        <v>5585</v>
      </c>
      <c r="D5240" s="121" t="s">
        <v>232</v>
      </c>
      <c r="E5240" s="122">
        <v>3.01</v>
      </c>
      <c r="F5240" s="123">
        <f t="shared" si="1801"/>
        <v>3.63</v>
      </c>
      <c r="G5240" s="206"/>
      <c r="H5240" s="183"/>
      <c r="I5240" s="182">
        <f t="shared" si="1802"/>
        <v>0</v>
      </c>
      <c r="J5240" s="182">
        <f t="shared" si="1803"/>
        <v>0</v>
      </c>
      <c r="K5240" s="179"/>
      <c r="L5240" s="183">
        <f t="shared" si="1804"/>
        <v>0</v>
      </c>
      <c r="M5240" s="183">
        <f t="shared" si="1804"/>
        <v>0</v>
      </c>
      <c r="N5240" s="184">
        <f t="shared" si="1805"/>
        <v>0</v>
      </c>
      <c r="O5240" s="184">
        <f t="shared" si="1806"/>
        <v>0</v>
      </c>
      <c r="P5240" s="181"/>
      <c r="Q5240" s="199"/>
      <c r="R5240" s="197" t="str">
        <f t="shared" si="1792"/>
        <v/>
      </c>
      <c r="S5240" s="197" t="str">
        <f t="shared" si="1800"/>
        <v/>
      </c>
    </row>
    <row r="5241" spans="1:19" ht="25.5" hidden="1">
      <c r="A5241" s="200">
        <v>87881</v>
      </c>
      <c r="B5241" s="205" t="s">
        <v>230</v>
      </c>
      <c r="C5241" s="127" t="s">
        <v>5586</v>
      </c>
      <c r="D5241" s="121" t="s">
        <v>232</v>
      </c>
      <c r="E5241" s="122">
        <v>3.51</v>
      </c>
      <c r="F5241" s="123">
        <f t="shared" si="1801"/>
        <v>4.2300000000000004</v>
      </c>
      <c r="G5241" s="206"/>
      <c r="H5241" s="183"/>
      <c r="I5241" s="182">
        <f t="shared" si="1802"/>
        <v>0</v>
      </c>
      <c r="J5241" s="182">
        <f t="shared" si="1803"/>
        <v>0</v>
      </c>
      <c r="K5241" s="179"/>
      <c r="L5241" s="183">
        <f t="shared" si="1804"/>
        <v>0</v>
      </c>
      <c r="M5241" s="183">
        <f t="shared" si="1804"/>
        <v>0</v>
      </c>
      <c r="N5241" s="184">
        <f t="shared" si="1805"/>
        <v>0</v>
      </c>
      <c r="O5241" s="184">
        <f t="shared" si="1806"/>
        <v>0</v>
      </c>
      <c r="P5241" s="181"/>
      <c r="Q5241" s="199"/>
      <c r="R5241" s="197" t="str">
        <f t="shared" si="1792"/>
        <v/>
      </c>
      <c r="S5241" s="197" t="str">
        <f t="shared" si="1800"/>
        <v/>
      </c>
    </row>
    <row r="5242" spans="1:19" ht="25.5" hidden="1">
      <c r="A5242" s="200">
        <v>87882</v>
      </c>
      <c r="B5242" s="205" t="s">
        <v>230</v>
      </c>
      <c r="C5242" s="127" t="s">
        <v>5587</v>
      </c>
      <c r="D5242" s="121" t="s">
        <v>232</v>
      </c>
      <c r="E5242" s="122">
        <v>3.36</v>
      </c>
      <c r="F5242" s="123">
        <f t="shared" si="1801"/>
        <v>4.05</v>
      </c>
      <c r="G5242" s="206"/>
      <c r="H5242" s="183"/>
      <c r="I5242" s="182">
        <f t="shared" si="1802"/>
        <v>0</v>
      </c>
      <c r="J5242" s="182">
        <f t="shared" si="1803"/>
        <v>0</v>
      </c>
      <c r="K5242" s="179"/>
      <c r="L5242" s="183">
        <f t="shared" si="1804"/>
        <v>0</v>
      </c>
      <c r="M5242" s="183">
        <f t="shared" si="1804"/>
        <v>0</v>
      </c>
      <c r="N5242" s="184">
        <f t="shared" si="1805"/>
        <v>0</v>
      </c>
      <c r="O5242" s="184">
        <f t="shared" si="1806"/>
        <v>0</v>
      </c>
      <c r="P5242" s="181"/>
      <c r="Q5242" s="199"/>
      <c r="R5242" s="197" t="str">
        <f t="shared" si="1792"/>
        <v/>
      </c>
      <c r="S5242" s="197" t="str">
        <f t="shared" si="1800"/>
        <v/>
      </c>
    </row>
    <row r="5243" spans="1:19" ht="25.5" hidden="1">
      <c r="A5243" s="200">
        <v>87884</v>
      </c>
      <c r="B5243" s="205" t="s">
        <v>230</v>
      </c>
      <c r="C5243" s="127" t="s">
        <v>5588</v>
      </c>
      <c r="D5243" s="121" t="s">
        <v>232</v>
      </c>
      <c r="E5243" s="122">
        <v>7.42</v>
      </c>
      <c r="F5243" s="123">
        <f t="shared" si="1801"/>
        <v>8.9499999999999993</v>
      </c>
      <c r="G5243" s="206"/>
      <c r="H5243" s="183"/>
      <c r="I5243" s="182">
        <f t="shared" si="1802"/>
        <v>0</v>
      </c>
      <c r="J5243" s="182">
        <f t="shared" si="1803"/>
        <v>0</v>
      </c>
      <c r="K5243" s="179"/>
      <c r="L5243" s="183">
        <f t="shared" si="1804"/>
        <v>0</v>
      </c>
      <c r="M5243" s="183">
        <f t="shared" si="1804"/>
        <v>0</v>
      </c>
      <c r="N5243" s="184">
        <f t="shared" si="1805"/>
        <v>0</v>
      </c>
      <c r="O5243" s="184">
        <f t="shared" si="1806"/>
        <v>0</v>
      </c>
      <c r="P5243" s="181"/>
      <c r="Q5243" s="199"/>
      <c r="R5243" s="197" t="str">
        <f t="shared" si="1792"/>
        <v/>
      </c>
      <c r="S5243" s="197" t="str">
        <f t="shared" si="1800"/>
        <v/>
      </c>
    </row>
    <row r="5244" spans="1:19" ht="25.5" hidden="1">
      <c r="A5244" s="200">
        <v>87885</v>
      </c>
      <c r="B5244" s="205" t="s">
        <v>230</v>
      </c>
      <c r="C5244" s="127" t="s">
        <v>5589</v>
      </c>
      <c r="D5244" s="121" t="s">
        <v>232</v>
      </c>
      <c r="E5244" s="122">
        <v>7.1</v>
      </c>
      <c r="F5244" s="123">
        <f t="shared" si="1801"/>
        <v>8.56</v>
      </c>
      <c r="G5244" s="206"/>
      <c r="H5244" s="183"/>
      <c r="I5244" s="182">
        <f t="shared" si="1802"/>
        <v>0</v>
      </c>
      <c r="J5244" s="182">
        <f t="shared" si="1803"/>
        <v>0</v>
      </c>
      <c r="K5244" s="179"/>
      <c r="L5244" s="183">
        <f t="shared" si="1804"/>
        <v>0</v>
      </c>
      <c r="M5244" s="183">
        <f t="shared" si="1804"/>
        <v>0</v>
      </c>
      <c r="N5244" s="184">
        <f t="shared" si="1805"/>
        <v>0</v>
      </c>
      <c r="O5244" s="184">
        <f t="shared" si="1806"/>
        <v>0</v>
      </c>
      <c r="P5244" s="181"/>
      <c r="Q5244" s="199"/>
      <c r="R5244" s="197" t="str">
        <f t="shared" si="1792"/>
        <v/>
      </c>
      <c r="S5244" s="197" t="str">
        <f t="shared" si="1800"/>
        <v/>
      </c>
    </row>
    <row r="5245" spans="1:19" ht="25.5" hidden="1">
      <c r="A5245" s="200">
        <v>87886</v>
      </c>
      <c r="B5245" s="205" t="s">
        <v>230</v>
      </c>
      <c r="C5245" s="127" t="s">
        <v>5590</v>
      </c>
      <c r="D5245" s="121" t="s">
        <v>232</v>
      </c>
      <c r="E5245" s="122">
        <v>20.27</v>
      </c>
      <c r="F5245" s="123">
        <f t="shared" si="1801"/>
        <v>24.44</v>
      </c>
      <c r="G5245" s="206"/>
      <c r="H5245" s="183"/>
      <c r="I5245" s="182">
        <f t="shared" si="1802"/>
        <v>0</v>
      </c>
      <c r="J5245" s="182">
        <f t="shared" si="1803"/>
        <v>0</v>
      </c>
      <c r="K5245" s="179"/>
      <c r="L5245" s="183">
        <f t="shared" si="1804"/>
        <v>0</v>
      </c>
      <c r="M5245" s="183">
        <f t="shared" si="1804"/>
        <v>0</v>
      </c>
      <c r="N5245" s="184">
        <f t="shared" si="1805"/>
        <v>0</v>
      </c>
      <c r="O5245" s="184">
        <f t="shared" si="1806"/>
        <v>0</v>
      </c>
      <c r="P5245" s="181"/>
      <c r="Q5245" s="199"/>
      <c r="R5245" s="197" t="str">
        <f t="shared" si="1792"/>
        <v/>
      </c>
      <c r="S5245" s="197" t="str">
        <f t="shared" si="1800"/>
        <v/>
      </c>
    </row>
    <row r="5246" spans="1:19" ht="25.5" hidden="1">
      <c r="A5246" s="200">
        <v>87887</v>
      </c>
      <c r="B5246" s="205" t="s">
        <v>230</v>
      </c>
      <c r="C5246" s="127" t="s">
        <v>5591</v>
      </c>
      <c r="D5246" s="121" t="s">
        <v>232</v>
      </c>
      <c r="E5246" s="122">
        <v>19.600000000000001</v>
      </c>
      <c r="F5246" s="123">
        <f t="shared" si="1801"/>
        <v>23.63</v>
      </c>
      <c r="G5246" s="206"/>
      <c r="H5246" s="183"/>
      <c r="I5246" s="182">
        <f t="shared" si="1802"/>
        <v>0</v>
      </c>
      <c r="J5246" s="182">
        <f t="shared" si="1803"/>
        <v>0</v>
      </c>
      <c r="K5246" s="179"/>
      <c r="L5246" s="183">
        <f t="shared" si="1804"/>
        <v>0</v>
      </c>
      <c r="M5246" s="183">
        <f t="shared" si="1804"/>
        <v>0</v>
      </c>
      <c r="N5246" s="184">
        <f t="shared" si="1805"/>
        <v>0</v>
      </c>
      <c r="O5246" s="184">
        <f t="shared" si="1806"/>
        <v>0</v>
      </c>
      <c r="P5246" s="181"/>
      <c r="Q5246" s="199"/>
      <c r="R5246" s="197" t="str">
        <f t="shared" si="1792"/>
        <v/>
      </c>
      <c r="S5246" s="197" t="str">
        <f t="shared" si="1800"/>
        <v/>
      </c>
    </row>
    <row r="5247" spans="1:19" ht="38.25" hidden="1">
      <c r="A5247" s="200">
        <v>87888</v>
      </c>
      <c r="B5247" s="205" t="s">
        <v>230</v>
      </c>
      <c r="C5247" s="127" t="s">
        <v>5592</v>
      </c>
      <c r="D5247" s="121" t="s">
        <v>232</v>
      </c>
      <c r="E5247" s="122">
        <v>4.8499999999999996</v>
      </c>
      <c r="F5247" s="123">
        <f t="shared" si="1801"/>
        <v>5.85</v>
      </c>
      <c r="G5247" s="206"/>
      <c r="H5247" s="183"/>
      <c r="I5247" s="182">
        <f t="shared" si="1802"/>
        <v>0</v>
      </c>
      <c r="J5247" s="182">
        <f t="shared" si="1803"/>
        <v>0</v>
      </c>
      <c r="K5247" s="179"/>
      <c r="L5247" s="183">
        <f t="shared" si="1804"/>
        <v>0</v>
      </c>
      <c r="M5247" s="183">
        <f t="shared" si="1804"/>
        <v>0</v>
      </c>
      <c r="N5247" s="184">
        <f t="shared" si="1805"/>
        <v>0</v>
      </c>
      <c r="O5247" s="184">
        <f t="shared" si="1806"/>
        <v>0</v>
      </c>
      <c r="P5247" s="181"/>
      <c r="Q5247" s="199"/>
      <c r="R5247" s="197" t="str">
        <f t="shared" si="1792"/>
        <v/>
      </c>
      <c r="S5247" s="197" t="str">
        <f t="shared" si="1800"/>
        <v/>
      </c>
    </row>
    <row r="5248" spans="1:19" ht="38.25" hidden="1">
      <c r="A5248" s="200">
        <v>87889</v>
      </c>
      <c r="B5248" s="205" t="s">
        <v>230</v>
      </c>
      <c r="C5248" s="127" t="s">
        <v>5593</v>
      </c>
      <c r="D5248" s="121" t="s">
        <v>232</v>
      </c>
      <c r="E5248" s="122">
        <v>4.7</v>
      </c>
      <c r="F5248" s="123">
        <f t="shared" si="1801"/>
        <v>5.67</v>
      </c>
      <c r="G5248" s="206"/>
      <c r="H5248" s="183"/>
      <c r="I5248" s="182">
        <f t="shared" si="1802"/>
        <v>0</v>
      </c>
      <c r="J5248" s="182">
        <f t="shared" si="1803"/>
        <v>0</v>
      </c>
      <c r="K5248" s="179"/>
      <c r="L5248" s="183">
        <f t="shared" si="1804"/>
        <v>0</v>
      </c>
      <c r="M5248" s="183">
        <f t="shared" si="1804"/>
        <v>0</v>
      </c>
      <c r="N5248" s="184">
        <f t="shared" si="1805"/>
        <v>0</v>
      </c>
      <c r="O5248" s="184">
        <f t="shared" si="1806"/>
        <v>0</v>
      </c>
      <c r="P5248" s="181"/>
      <c r="Q5248" s="199"/>
      <c r="R5248" s="197" t="str">
        <f t="shared" si="1792"/>
        <v/>
      </c>
      <c r="S5248" s="197" t="str">
        <f t="shared" si="1800"/>
        <v/>
      </c>
    </row>
    <row r="5249" spans="1:19" ht="38.25" hidden="1">
      <c r="A5249" s="200">
        <v>87891</v>
      </c>
      <c r="B5249" s="205" t="s">
        <v>230</v>
      </c>
      <c r="C5249" s="127" t="s">
        <v>5594</v>
      </c>
      <c r="D5249" s="121" t="s">
        <v>232</v>
      </c>
      <c r="E5249" s="122">
        <v>8.76</v>
      </c>
      <c r="F5249" s="123">
        <f t="shared" si="1801"/>
        <v>10.56</v>
      </c>
      <c r="G5249" s="206"/>
      <c r="H5249" s="183"/>
      <c r="I5249" s="182">
        <f t="shared" si="1802"/>
        <v>0</v>
      </c>
      <c r="J5249" s="182">
        <f t="shared" si="1803"/>
        <v>0</v>
      </c>
      <c r="K5249" s="179"/>
      <c r="L5249" s="183">
        <f t="shared" si="1804"/>
        <v>0</v>
      </c>
      <c r="M5249" s="183">
        <f t="shared" si="1804"/>
        <v>0</v>
      </c>
      <c r="N5249" s="184">
        <f t="shared" si="1805"/>
        <v>0</v>
      </c>
      <c r="O5249" s="184">
        <f t="shared" si="1806"/>
        <v>0</v>
      </c>
      <c r="P5249" s="181"/>
      <c r="Q5249" s="199"/>
      <c r="R5249" s="197" t="str">
        <f t="shared" si="1792"/>
        <v/>
      </c>
      <c r="S5249" s="197" t="str">
        <f t="shared" si="1800"/>
        <v/>
      </c>
    </row>
    <row r="5250" spans="1:19" ht="38.25" hidden="1">
      <c r="A5250" s="200">
        <v>87892</v>
      </c>
      <c r="B5250" s="205" t="s">
        <v>230</v>
      </c>
      <c r="C5250" s="127" t="s">
        <v>5595</v>
      </c>
      <c r="D5250" s="121" t="s">
        <v>232</v>
      </c>
      <c r="E5250" s="122">
        <v>8.44</v>
      </c>
      <c r="F5250" s="123">
        <f t="shared" si="1801"/>
        <v>10.18</v>
      </c>
      <c r="G5250" s="206"/>
      <c r="H5250" s="183"/>
      <c r="I5250" s="182">
        <f t="shared" si="1802"/>
        <v>0</v>
      </c>
      <c r="J5250" s="182">
        <f t="shared" si="1803"/>
        <v>0</v>
      </c>
      <c r="K5250" s="179"/>
      <c r="L5250" s="183">
        <f t="shared" si="1804"/>
        <v>0</v>
      </c>
      <c r="M5250" s="183">
        <f t="shared" si="1804"/>
        <v>0</v>
      </c>
      <c r="N5250" s="184">
        <f t="shared" si="1805"/>
        <v>0</v>
      </c>
      <c r="O5250" s="184">
        <f t="shared" si="1806"/>
        <v>0</v>
      </c>
      <c r="P5250" s="181"/>
      <c r="Q5250" s="199"/>
      <c r="R5250" s="197" t="str">
        <f t="shared" si="1792"/>
        <v/>
      </c>
      <c r="S5250" s="197" t="str">
        <f t="shared" si="1800"/>
        <v/>
      </c>
    </row>
    <row r="5251" spans="1:19" ht="38.25" hidden="1">
      <c r="A5251" s="200">
        <v>87893</v>
      </c>
      <c r="B5251" s="205" t="s">
        <v>230</v>
      </c>
      <c r="C5251" s="127" t="s">
        <v>5596</v>
      </c>
      <c r="D5251" s="121" t="s">
        <v>232</v>
      </c>
      <c r="E5251" s="122">
        <v>5.65</v>
      </c>
      <c r="F5251" s="123">
        <f t="shared" si="1801"/>
        <v>6.81</v>
      </c>
      <c r="G5251" s="206"/>
      <c r="H5251" s="183"/>
      <c r="I5251" s="182">
        <f t="shared" si="1802"/>
        <v>0</v>
      </c>
      <c r="J5251" s="182">
        <f t="shared" si="1803"/>
        <v>0</v>
      </c>
      <c r="K5251" s="179"/>
      <c r="L5251" s="183">
        <f t="shared" si="1804"/>
        <v>0</v>
      </c>
      <c r="M5251" s="183">
        <f t="shared" si="1804"/>
        <v>0</v>
      </c>
      <c r="N5251" s="184">
        <f t="shared" si="1805"/>
        <v>0</v>
      </c>
      <c r="O5251" s="184">
        <f t="shared" si="1806"/>
        <v>0</v>
      </c>
      <c r="P5251" s="181"/>
      <c r="Q5251" s="199"/>
      <c r="R5251" s="197" t="str">
        <f t="shared" si="1792"/>
        <v/>
      </c>
      <c r="S5251" s="197" t="str">
        <f t="shared" si="1800"/>
        <v/>
      </c>
    </row>
    <row r="5252" spans="1:19" ht="38.25">
      <c r="A5252" s="200">
        <v>87894</v>
      </c>
      <c r="B5252" s="205" t="s">
        <v>230</v>
      </c>
      <c r="C5252" s="127" t="s">
        <v>5597</v>
      </c>
      <c r="D5252" s="121" t="s">
        <v>232</v>
      </c>
      <c r="E5252" s="122">
        <v>5.17</v>
      </c>
      <c r="F5252" s="123">
        <f t="shared" si="1801"/>
        <v>6.23</v>
      </c>
      <c r="G5252" s="206">
        <v>516.35</v>
      </c>
      <c r="H5252" s="207">
        <f>F5252</f>
        <v>6.23</v>
      </c>
      <c r="I5252" s="182">
        <f t="shared" si="1802"/>
        <v>3216.86</v>
      </c>
      <c r="J5252" s="182">
        <f t="shared" si="1803"/>
        <v>3216.86</v>
      </c>
      <c r="K5252" s="179"/>
      <c r="L5252" s="183">
        <f t="shared" si="1804"/>
        <v>516.35</v>
      </c>
      <c r="M5252" s="183">
        <f t="shared" si="1804"/>
        <v>6.23</v>
      </c>
      <c r="N5252" s="184">
        <f t="shared" si="1805"/>
        <v>3216.86</v>
      </c>
      <c r="O5252" s="184">
        <f t="shared" si="1806"/>
        <v>3216.86</v>
      </c>
      <c r="P5252" s="181"/>
      <c r="Q5252" s="236"/>
      <c r="R5252" s="237" t="str">
        <f t="shared" si="1792"/>
        <v>x</v>
      </c>
      <c r="S5252" s="197" t="str">
        <f t="shared" si="1800"/>
        <v>x</v>
      </c>
    </row>
    <row r="5253" spans="1:19" ht="38.25" hidden="1">
      <c r="A5253" s="200">
        <v>87896</v>
      </c>
      <c r="B5253" s="205" t="s">
        <v>230</v>
      </c>
      <c r="C5253" s="127" t="s">
        <v>5598</v>
      </c>
      <c r="D5253" s="121" t="s">
        <v>232</v>
      </c>
      <c r="E5253" s="122">
        <v>4.99</v>
      </c>
      <c r="F5253" s="123">
        <f t="shared" si="1801"/>
        <v>6.02</v>
      </c>
      <c r="G5253" s="206"/>
      <c r="H5253" s="183"/>
      <c r="I5253" s="182">
        <f t="shared" si="1802"/>
        <v>0</v>
      </c>
      <c r="J5253" s="182">
        <f t="shared" si="1803"/>
        <v>0</v>
      </c>
      <c r="K5253" s="179"/>
      <c r="L5253" s="183">
        <f t="shared" si="1804"/>
        <v>0</v>
      </c>
      <c r="M5253" s="183">
        <f t="shared" si="1804"/>
        <v>0</v>
      </c>
      <c r="N5253" s="184">
        <f t="shared" si="1805"/>
        <v>0</v>
      </c>
      <c r="O5253" s="184">
        <f t="shared" si="1806"/>
        <v>0</v>
      </c>
      <c r="P5253" s="181"/>
      <c r="Q5253" s="199"/>
      <c r="R5253" s="197" t="str">
        <f t="shared" si="1792"/>
        <v/>
      </c>
      <c r="S5253" s="197" t="str">
        <f t="shared" si="1800"/>
        <v/>
      </c>
    </row>
    <row r="5254" spans="1:19" ht="38.25" hidden="1">
      <c r="A5254" s="200">
        <v>87897</v>
      </c>
      <c r="B5254" s="205" t="s">
        <v>230</v>
      </c>
      <c r="C5254" s="127" t="s">
        <v>5599</v>
      </c>
      <c r="D5254" s="121" t="s">
        <v>232</v>
      </c>
      <c r="E5254" s="122">
        <v>4.51</v>
      </c>
      <c r="F5254" s="123">
        <f t="shared" si="1801"/>
        <v>5.44</v>
      </c>
      <c r="G5254" s="206"/>
      <c r="H5254" s="183"/>
      <c r="I5254" s="182">
        <f t="shared" si="1802"/>
        <v>0</v>
      </c>
      <c r="J5254" s="182">
        <f t="shared" si="1803"/>
        <v>0</v>
      </c>
      <c r="K5254" s="179"/>
      <c r="L5254" s="183">
        <f t="shared" si="1804"/>
        <v>0</v>
      </c>
      <c r="M5254" s="183">
        <f t="shared" si="1804"/>
        <v>0</v>
      </c>
      <c r="N5254" s="184">
        <f t="shared" si="1805"/>
        <v>0</v>
      </c>
      <c r="O5254" s="184">
        <f t="shared" si="1806"/>
        <v>0</v>
      </c>
      <c r="P5254" s="181"/>
      <c r="Q5254" s="199"/>
      <c r="R5254" s="197" t="str">
        <f t="shared" si="1792"/>
        <v/>
      </c>
      <c r="S5254" s="197" t="str">
        <f t="shared" si="1800"/>
        <v/>
      </c>
    </row>
    <row r="5255" spans="1:19" ht="38.25" hidden="1">
      <c r="A5255" s="200">
        <v>87899</v>
      </c>
      <c r="B5255" s="205" t="s">
        <v>230</v>
      </c>
      <c r="C5255" s="127" t="s">
        <v>5600</v>
      </c>
      <c r="D5255" s="121" t="s">
        <v>232</v>
      </c>
      <c r="E5255" s="122">
        <v>5.94</v>
      </c>
      <c r="F5255" s="123">
        <f t="shared" si="1801"/>
        <v>7.16</v>
      </c>
      <c r="G5255" s="206"/>
      <c r="H5255" s="183"/>
      <c r="I5255" s="182">
        <f t="shared" si="1802"/>
        <v>0</v>
      </c>
      <c r="J5255" s="182">
        <f t="shared" si="1803"/>
        <v>0</v>
      </c>
      <c r="K5255" s="179"/>
      <c r="L5255" s="183">
        <f t="shared" si="1804"/>
        <v>0</v>
      </c>
      <c r="M5255" s="183">
        <f t="shared" si="1804"/>
        <v>0</v>
      </c>
      <c r="N5255" s="184">
        <f t="shared" si="1805"/>
        <v>0</v>
      </c>
      <c r="O5255" s="184">
        <f t="shared" si="1806"/>
        <v>0</v>
      </c>
      <c r="P5255" s="181"/>
      <c r="Q5255" s="199"/>
      <c r="R5255" s="197" t="str">
        <f t="shared" si="1792"/>
        <v/>
      </c>
      <c r="S5255" s="197" t="str">
        <f t="shared" si="1800"/>
        <v/>
      </c>
    </row>
    <row r="5256" spans="1:19" ht="38.25" hidden="1">
      <c r="A5256" s="200">
        <v>87900</v>
      </c>
      <c r="B5256" s="205" t="s">
        <v>230</v>
      </c>
      <c r="C5256" s="127" t="s">
        <v>5601</v>
      </c>
      <c r="D5256" s="121" t="s">
        <v>232</v>
      </c>
      <c r="E5256" s="122">
        <v>5.79</v>
      </c>
      <c r="F5256" s="123">
        <f t="shared" si="1801"/>
        <v>6.98</v>
      </c>
      <c r="G5256" s="206"/>
      <c r="H5256" s="183"/>
      <c r="I5256" s="182">
        <f t="shared" si="1802"/>
        <v>0</v>
      </c>
      <c r="J5256" s="182">
        <f t="shared" si="1803"/>
        <v>0</v>
      </c>
      <c r="K5256" s="179"/>
      <c r="L5256" s="183">
        <f t="shared" si="1804"/>
        <v>0</v>
      </c>
      <c r="M5256" s="183">
        <f t="shared" si="1804"/>
        <v>0</v>
      </c>
      <c r="N5256" s="184">
        <f t="shared" si="1805"/>
        <v>0</v>
      </c>
      <c r="O5256" s="184">
        <f t="shared" si="1806"/>
        <v>0</v>
      </c>
      <c r="P5256" s="181"/>
      <c r="Q5256" s="199"/>
      <c r="R5256" s="197" t="str">
        <f t="shared" si="1792"/>
        <v/>
      </c>
      <c r="S5256" s="197" t="str">
        <f t="shared" si="1800"/>
        <v/>
      </c>
    </row>
    <row r="5257" spans="1:19" ht="38.25" hidden="1">
      <c r="A5257" s="200">
        <v>87902</v>
      </c>
      <c r="B5257" s="205" t="s">
        <v>230</v>
      </c>
      <c r="C5257" s="127" t="s">
        <v>5602</v>
      </c>
      <c r="D5257" s="121" t="s">
        <v>232</v>
      </c>
      <c r="E5257" s="122">
        <v>9.85</v>
      </c>
      <c r="F5257" s="123">
        <f t="shared" si="1801"/>
        <v>11.88</v>
      </c>
      <c r="G5257" s="206"/>
      <c r="H5257" s="183"/>
      <c r="I5257" s="182">
        <f t="shared" si="1802"/>
        <v>0</v>
      </c>
      <c r="J5257" s="182">
        <f t="shared" si="1803"/>
        <v>0</v>
      </c>
      <c r="K5257" s="179"/>
      <c r="L5257" s="183">
        <f t="shared" si="1804"/>
        <v>0</v>
      </c>
      <c r="M5257" s="183">
        <f t="shared" si="1804"/>
        <v>0</v>
      </c>
      <c r="N5257" s="184">
        <f t="shared" si="1805"/>
        <v>0</v>
      </c>
      <c r="O5257" s="184">
        <f t="shared" si="1806"/>
        <v>0</v>
      </c>
      <c r="P5257" s="181"/>
      <c r="Q5257" s="199"/>
      <c r="R5257" s="197" t="str">
        <f t="shared" si="1792"/>
        <v/>
      </c>
      <c r="S5257" s="197" t="str">
        <f t="shared" si="1800"/>
        <v/>
      </c>
    </row>
    <row r="5258" spans="1:19" ht="38.25" hidden="1">
      <c r="A5258" s="200">
        <v>87903</v>
      </c>
      <c r="B5258" s="205" t="s">
        <v>230</v>
      </c>
      <c r="C5258" s="127" t="s">
        <v>5603</v>
      </c>
      <c r="D5258" s="121" t="s">
        <v>232</v>
      </c>
      <c r="E5258" s="122">
        <v>9.5299999999999994</v>
      </c>
      <c r="F5258" s="123">
        <f t="shared" si="1801"/>
        <v>11.49</v>
      </c>
      <c r="G5258" s="206"/>
      <c r="H5258" s="183"/>
      <c r="I5258" s="182">
        <f t="shared" si="1802"/>
        <v>0</v>
      </c>
      <c r="J5258" s="182">
        <f t="shared" si="1803"/>
        <v>0</v>
      </c>
      <c r="K5258" s="179"/>
      <c r="L5258" s="183">
        <f t="shared" si="1804"/>
        <v>0</v>
      </c>
      <c r="M5258" s="183">
        <f t="shared" si="1804"/>
        <v>0</v>
      </c>
      <c r="N5258" s="184">
        <f t="shared" si="1805"/>
        <v>0</v>
      </c>
      <c r="O5258" s="184">
        <f t="shared" si="1806"/>
        <v>0</v>
      </c>
      <c r="P5258" s="181"/>
      <c r="Q5258" s="199"/>
      <c r="R5258" s="197" t="str">
        <f t="shared" si="1792"/>
        <v/>
      </c>
      <c r="S5258" s="197" t="str">
        <f t="shared" si="1800"/>
        <v/>
      </c>
    </row>
    <row r="5259" spans="1:19" ht="38.25" hidden="1">
      <c r="A5259" s="200">
        <v>87904</v>
      </c>
      <c r="B5259" s="205" t="s">
        <v>230</v>
      </c>
      <c r="C5259" s="127" t="s">
        <v>5604</v>
      </c>
      <c r="D5259" s="121" t="s">
        <v>232</v>
      </c>
      <c r="E5259" s="122">
        <v>7.47</v>
      </c>
      <c r="F5259" s="123">
        <f t="shared" si="1801"/>
        <v>9.01</v>
      </c>
      <c r="G5259" s="206"/>
      <c r="H5259" s="183"/>
      <c r="I5259" s="182">
        <f t="shared" si="1802"/>
        <v>0</v>
      </c>
      <c r="J5259" s="182">
        <f t="shared" si="1803"/>
        <v>0</v>
      </c>
      <c r="K5259" s="179"/>
      <c r="L5259" s="183">
        <f t="shared" si="1804"/>
        <v>0</v>
      </c>
      <c r="M5259" s="183">
        <f t="shared" si="1804"/>
        <v>0</v>
      </c>
      <c r="N5259" s="184">
        <f t="shared" si="1805"/>
        <v>0</v>
      </c>
      <c r="O5259" s="184">
        <f t="shared" si="1806"/>
        <v>0</v>
      </c>
      <c r="P5259" s="181"/>
      <c r="Q5259" s="199"/>
      <c r="R5259" s="197" t="str">
        <f t="shared" si="1792"/>
        <v/>
      </c>
      <c r="S5259" s="197" t="str">
        <f t="shared" si="1800"/>
        <v/>
      </c>
    </row>
    <row r="5260" spans="1:19" ht="38.25" hidden="1">
      <c r="A5260" s="200">
        <v>87905</v>
      </c>
      <c r="B5260" s="205" t="s">
        <v>230</v>
      </c>
      <c r="C5260" s="127" t="s">
        <v>5605</v>
      </c>
      <c r="D5260" s="121" t="s">
        <v>232</v>
      </c>
      <c r="E5260" s="122">
        <v>6.99</v>
      </c>
      <c r="F5260" s="123">
        <f t="shared" si="1801"/>
        <v>8.43</v>
      </c>
      <c r="G5260" s="206"/>
      <c r="H5260" s="183"/>
      <c r="I5260" s="182">
        <f t="shared" si="1802"/>
        <v>0</v>
      </c>
      <c r="J5260" s="182">
        <f t="shared" si="1803"/>
        <v>0</v>
      </c>
      <c r="K5260" s="179"/>
      <c r="L5260" s="183">
        <f t="shared" si="1804"/>
        <v>0</v>
      </c>
      <c r="M5260" s="183">
        <f t="shared" si="1804"/>
        <v>0</v>
      </c>
      <c r="N5260" s="184">
        <f t="shared" si="1805"/>
        <v>0</v>
      </c>
      <c r="O5260" s="184">
        <f t="shared" si="1806"/>
        <v>0</v>
      </c>
      <c r="P5260" s="181"/>
      <c r="Q5260" s="199"/>
      <c r="R5260" s="197" t="str">
        <f t="shared" si="1792"/>
        <v/>
      </c>
      <c r="S5260" s="197" t="str">
        <f t="shared" si="1800"/>
        <v/>
      </c>
    </row>
    <row r="5261" spans="1:19" ht="38.25" hidden="1">
      <c r="A5261" s="200">
        <v>87907</v>
      </c>
      <c r="B5261" s="205" t="s">
        <v>230</v>
      </c>
      <c r="C5261" s="127" t="s">
        <v>5606</v>
      </c>
      <c r="D5261" s="121" t="s">
        <v>232</v>
      </c>
      <c r="E5261" s="122">
        <v>6.52</v>
      </c>
      <c r="F5261" s="123">
        <f t="shared" si="1801"/>
        <v>7.86</v>
      </c>
      <c r="G5261" s="206"/>
      <c r="H5261" s="183"/>
      <c r="I5261" s="182">
        <f t="shared" si="1802"/>
        <v>0</v>
      </c>
      <c r="J5261" s="182">
        <f t="shared" si="1803"/>
        <v>0</v>
      </c>
      <c r="K5261" s="179"/>
      <c r="L5261" s="183">
        <f t="shared" si="1804"/>
        <v>0</v>
      </c>
      <c r="M5261" s="183">
        <f t="shared" si="1804"/>
        <v>0</v>
      </c>
      <c r="N5261" s="184">
        <f t="shared" si="1805"/>
        <v>0</v>
      </c>
      <c r="O5261" s="184">
        <f t="shared" si="1806"/>
        <v>0</v>
      </c>
      <c r="P5261" s="181"/>
      <c r="Q5261" s="199"/>
      <c r="R5261" s="197" t="str">
        <f t="shared" si="1792"/>
        <v/>
      </c>
      <c r="S5261" s="197" t="str">
        <f t="shared" si="1800"/>
        <v/>
      </c>
    </row>
    <row r="5262" spans="1:19" ht="38.25" hidden="1">
      <c r="A5262" s="200">
        <v>87908</v>
      </c>
      <c r="B5262" s="205" t="s">
        <v>230</v>
      </c>
      <c r="C5262" s="127" t="s">
        <v>5607</v>
      </c>
      <c r="D5262" s="121" t="s">
        <v>232</v>
      </c>
      <c r="E5262" s="122">
        <v>6.04</v>
      </c>
      <c r="F5262" s="123">
        <f t="shared" si="1801"/>
        <v>7.28</v>
      </c>
      <c r="G5262" s="206"/>
      <c r="H5262" s="183"/>
      <c r="I5262" s="182">
        <f t="shared" si="1802"/>
        <v>0</v>
      </c>
      <c r="J5262" s="182">
        <f t="shared" si="1803"/>
        <v>0</v>
      </c>
      <c r="K5262" s="179"/>
      <c r="L5262" s="183">
        <f t="shared" si="1804"/>
        <v>0</v>
      </c>
      <c r="M5262" s="183">
        <f t="shared" si="1804"/>
        <v>0</v>
      </c>
      <c r="N5262" s="184">
        <f t="shared" si="1805"/>
        <v>0</v>
      </c>
      <c r="O5262" s="184">
        <f t="shared" si="1806"/>
        <v>0</v>
      </c>
      <c r="P5262" s="181"/>
      <c r="Q5262" s="199"/>
      <c r="R5262" s="197" t="str">
        <f t="shared" si="1792"/>
        <v/>
      </c>
      <c r="S5262" s="197" t="str">
        <f t="shared" si="1800"/>
        <v/>
      </c>
    </row>
    <row r="5263" spans="1:19" ht="38.25" hidden="1">
      <c r="A5263" s="200">
        <v>87910</v>
      </c>
      <c r="B5263" s="205" t="s">
        <v>230</v>
      </c>
      <c r="C5263" s="127" t="s">
        <v>5608</v>
      </c>
      <c r="D5263" s="121" t="s">
        <v>232</v>
      </c>
      <c r="E5263" s="122">
        <v>20.079999999999998</v>
      </c>
      <c r="F5263" s="123">
        <f t="shared" si="1801"/>
        <v>24.21</v>
      </c>
      <c r="G5263" s="206"/>
      <c r="H5263" s="183"/>
      <c r="I5263" s="182">
        <f t="shared" si="1802"/>
        <v>0</v>
      </c>
      <c r="J5263" s="182">
        <f t="shared" si="1803"/>
        <v>0</v>
      </c>
      <c r="K5263" s="179"/>
      <c r="L5263" s="183">
        <f t="shared" si="1804"/>
        <v>0</v>
      </c>
      <c r="M5263" s="183">
        <f t="shared" si="1804"/>
        <v>0</v>
      </c>
      <c r="N5263" s="184">
        <f t="shared" si="1805"/>
        <v>0</v>
      </c>
      <c r="O5263" s="184">
        <f t="shared" si="1806"/>
        <v>0</v>
      </c>
      <c r="P5263" s="181"/>
      <c r="Q5263" s="199"/>
      <c r="R5263" s="197" t="str">
        <f t="shared" si="1792"/>
        <v/>
      </c>
      <c r="S5263" s="197" t="str">
        <f t="shared" si="1800"/>
        <v/>
      </c>
    </row>
    <row r="5264" spans="1:19" ht="38.25" hidden="1">
      <c r="A5264" s="200">
        <v>87911</v>
      </c>
      <c r="B5264" s="205" t="s">
        <v>230</v>
      </c>
      <c r="C5264" s="127" t="s">
        <v>5609</v>
      </c>
      <c r="D5264" s="121" t="s">
        <v>232</v>
      </c>
      <c r="E5264" s="122">
        <v>19.41</v>
      </c>
      <c r="F5264" s="123">
        <f t="shared" si="1801"/>
        <v>23.4</v>
      </c>
      <c r="G5264" s="206"/>
      <c r="H5264" s="183"/>
      <c r="I5264" s="182">
        <f t="shared" si="1802"/>
        <v>0</v>
      </c>
      <c r="J5264" s="182">
        <f t="shared" si="1803"/>
        <v>0</v>
      </c>
      <c r="K5264" s="179"/>
      <c r="L5264" s="183">
        <f t="shared" si="1804"/>
        <v>0</v>
      </c>
      <c r="M5264" s="183">
        <f t="shared" si="1804"/>
        <v>0</v>
      </c>
      <c r="N5264" s="184">
        <f t="shared" si="1805"/>
        <v>0</v>
      </c>
      <c r="O5264" s="184">
        <f t="shared" si="1806"/>
        <v>0</v>
      </c>
      <c r="P5264" s="181"/>
      <c r="Q5264" s="199"/>
      <c r="R5264" s="197" t="str">
        <f t="shared" si="1792"/>
        <v/>
      </c>
      <c r="S5264" s="197" t="str">
        <f t="shared" si="1800"/>
        <v/>
      </c>
    </row>
    <row r="5265" spans="1:19">
      <c r="A5265" s="200" t="s">
        <v>5610</v>
      </c>
      <c r="B5265" s="205"/>
      <c r="C5265" s="127" t="s">
        <v>5611</v>
      </c>
      <c r="D5265" s="121"/>
      <c r="E5265" s="122"/>
      <c r="F5265" s="123"/>
      <c r="G5265" s="253"/>
      <c r="H5265" s="207">
        <f>F5265</f>
        <v>0</v>
      </c>
      <c r="I5265" s="254"/>
      <c r="J5265" s="255"/>
      <c r="K5265" s="179"/>
      <c r="L5265" s="253"/>
      <c r="M5265" s="253"/>
      <c r="N5265" s="254"/>
      <c r="O5265" s="255"/>
      <c r="P5265" s="181"/>
      <c r="Q5265" s="252" t="str">
        <f>IF(OR(SUM(J5266:J5328)&gt;0,SUM(O5266:O5328)&gt;0),"xx","")</f>
        <v>xx</v>
      </c>
      <c r="R5265" s="237" t="str">
        <f t="shared" si="1792"/>
        <v>x</v>
      </c>
      <c r="S5265" s="197" t="str">
        <f>IF(Q5265="X","x",IF(Q5265="xx","x",IF(OR(J5265&gt;0,O5265&gt;0),"x","")))</f>
        <v>x</v>
      </c>
    </row>
    <row r="5266" spans="1:19" ht="51" hidden="1">
      <c r="A5266" s="200">
        <v>89173</v>
      </c>
      <c r="B5266" s="205" t="s">
        <v>230</v>
      </c>
      <c r="C5266" s="127" t="s">
        <v>5612</v>
      </c>
      <c r="D5266" s="121" t="s">
        <v>232</v>
      </c>
      <c r="E5266" s="122">
        <v>24.29</v>
      </c>
      <c r="F5266" s="123">
        <f t="shared" ref="F5266:F5328" si="1807">IF(E5266=0,0,ROUND(E5266*(1+E$10)*(1-E$11),2))</f>
        <v>29.28</v>
      </c>
      <c r="G5266" s="206"/>
      <c r="H5266" s="183"/>
      <c r="I5266" s="182">
        <f t="shared" ref="I5266:I5328" si="1808">IF(ISBLANK(E5266),0,ROUND(F5266*G5266,2))</f>
        <v>0</v>
      </c>
      <c r="J5266" s="182">
        <f t="shared" ref="J5266:J5328" si="1809">IF(ISBLANK(G5266),0,ROUND(G5266*H5266,2))</f>
        <v>0</v>
      </c>
      <c r="K5266" s="179"/>
      <c r="L5266" s="183">
        <f t="shared" ref="L5266:M5328" si="1810">G5266</f>
        <v>0</v>
      </c>
      <c r="M5266" s="183">
        <f t="shared" si="1810"/>
        <v>0</v>
      </c>
      <c r="N5266" s="184">
        <f t="shared" ref="N5266:N5328" si="1811">IF(ISBLANK(E5266),0,ROUND(F5266*L5266,2))</f>
        <v>0</v>
      </c>
      <c r="O5266" s="184">
        <f t="shared" ref="O5266:O5328" si="1812">IF(ISBLANK(L5266),0,ROUND(L5266*M5266,2))</f>
        <v>0</v>
      </c>
      <c r="P5266" s="181"/>
      <c r="Q5266" s="199"/>
      <c r="R5266" s="197" t="str">
        <f t="shared" si="1792"/>
        <v/>
      </c>
      <c r="S5266" s="197" t="str">
        <f>IF(Q5266="X","x",IF(Q5266="xx","x",IF(OR(J5266&gt;0,O5266&gt;0),"x","")))</f>
        <v/>
      </c>
    </row>
    <row r="5267" spans="1:19" ht="38.25" hidden="1">
      <c r="A5267" s="200">
        <v>89048</v>
      </c>
      <c r="B5267" s="205" t="s">
        <v>230</v>
      </c>
      <c r="C5267" s="127" t="s">
        <v>5613</v>
      </c>
      <c r="D5267" s="121" t="s">
        <v>232</v>
      </c>
      <c r="E5267" s="122">
        <v>24.81</v>
      </c>
      <c r="F5267" s="123">
        <f t="shared" si="1807"/>
        <v>29.91</v>
      </c>
      <c r="G5267" s="206"/>
      <c r="H5267" s="183"/>
      <c r="I5267" s="182">
        <f t="shared" si="1808"/>
        <v>0</v>
      </c>
      <c r="J5267" s="182">
        <f t="shared" si="1809"/>
        <v>0</v>
      </c>
      <c r="K5267" s="179"/>
      <c r="L5267" s="183">
        <f t="shared" si="1810"/>
        <v>0</v>
      </c>
      <c r="M5267" s="183">
        <f t="shared" si="1810"/>
        <v>0</v>
      </c>
      <c r="N5267" s="184">
        <f t="shared" si="1811"/>
        <v>0</v>
      </c>
      <c r="O5267" s="184">
        <f t="shared" si="1812"/>
        <v>0</v>
      </c>
      <c r="P5267" s="181"/>
      <c r="Q5267" s="199"/>
      <c r="R5267" s="197" t="str">
        <f t="shared" ref="R5267:R5269" si="1813">IF(Q5267="X","x",IF(Q5267="xx","x",IF(O5267&gt;0,"x","")))</f>
        <v/>
      </c>
      <c r="S5267" s="197" t="str">
        <f t="shared" ref="S5267:S5269" si="1814">IF(Q5267="X","x",IF(Q5267="xx","x",IF(OR(J5267&gt;0,O5267&gt;0),"x","")))</f>
        <v/>
      </c>
    </row>
    <row r="5268" spans="1:19" hidden="1">
      <c r="A5268" s="200">
        <v>94224</v>
      </c>
      <c r="B5268" s="205" t="s">
        <v>230</v>
      </c>
      <c r="C5268" s="127" t="s">
        <v>5614</v>
      </c>
      <c r="D5268" s="121" t="s">
        <v>258</v>
      </c>
      <c r="E5268" s="122">
        <v>19.21</v>
      </c>
      <c r="F5268" s="123">
        <f t="shared" si="1807"/>
        <v>23.16</v>
      </c>
      <c r="G5268" s="206"/>
      <c r="H5268" s="183"/>
      <c r="I5268" s="182">
        <f t="shared" si="1808"/>
        <v>0</v>
      </c>
      <c r="J5268" s="182">
        <f t="shared" si="1809"/>
        <v>0</v>
      </c>
      <c r="K5268" s="179"/>
      <c r="L5268" s="183">
        <f t="shared" si="1810"/>
        <v>0</v>
      </c>
      <c r="M5268" s="183">
        <f t="shared" si="1810"/>
        <v>0</v>
      </c>
      <c r="N5268" s="184">
        <f t="shared" si="1811"/>
        <v>0</v>
      </c>
      <c r="O5268" s="184">
        <f t="shared" si="1812"/>
        <v>0</v>
      </c>
      <c r="P5268" s="181"/>
      <c r="Q5268" s="199"/>
      <c r="R5268" s="197" t="str">
        <f t="shared" si="1813"/>
        <v/>
      </c>
      <c r="S5268" s="197" t="str">
        <f t="shared" si="1814"/>
        <v/>
      </c>
    </row>
    <row r="5269" spans="1:19" ht="51" hidden="1">
      <c r="A5269" s="200">
        <v>87527</v>
      </c>
      <c r="B5269" s="205" t="s">
        <v>230</v>
      </c>
      <c r="C5269" s="127" t="s">
        <v>5615</v>
      </c>
      <c r="D5269" s="121" t="s">
        <v>232</v>
      </c>
      <c r="E5269" s="122">
        <v>27.29</v>
      </c>
      <c r="F5269" s="123">
        <f t="shared" si="1807"/>
        <v>32.9</v>
      </c>
      <c r="G5269" s="206"/>
      <c r="H5269" s="183"/>
      <c r="I5269" s="182">
        <f t="shared" si="1808"/>
        <v>0</v>
      </c>
      <c r="J5269" s="182">
        <f t="shared" si="1809"/>
        <v>0</v>
      </c>
      <c r="K5269" s="179"/>
      <c r="L5269" s="183">
        <f t="shared" si="1810"/>
        <v>0</v>
      </c>
      <c r="M5269" s="183">
        <f t="shared" si="1810"/>
        <v>0</v>
      </c>
      <c r="N5269" s="184">
        <f t="shared" si="1811"/>
        <v>0</v>
      </c>
      <c r="O5269" s="184">
        <f t="shared" si="1812"/>
        <v>0</v>
      </c>
      <c r="P5269" s="181"/>
      <c r="Q5269" s="199"/>
      <c r="R5269" s="197" t="str">
        <f t="shared" si="1813"/>
        <v/>
      </c>
      <c r="S5269" s="197" t="str">
        <f t="shared" si="1814"/>
        <v/>
      </c>
    </row>
    <row r="5270" spans="1:19" ht="38.25" hidden="1">
      <c r="A5270" s="200">
        <v>87528</v>
      </c>
      <c r="B5270" s="205" t="s">
        <v>230</v>
      </c>
      <c r="C5270" s="127" t="s">
        <v>5616</v>
      </c>
      <c r="D5270" s="121" t="s">
        <v>232</v>
      </c>
      <c r="E5270" s="122">
        <v>31.44</v>
      </c>
      <c r="F5270" s="123">
        <f t="shared" si="1807"/>
        <v>37.9</v>
      </c>
      <c r="G5270" s="206"/>
      <c r="H5270" s="183"/>
      <c r="I5270" s="182">
        <f t="shared" si="1808"/>
        <v>0</v>
      </c>
      <c r="J5270" s="182">
        <f t="shared" si="1809"/>
        <v>0</v>
      </c>
      <c r="K5270" s="179"/>
      <c r="L5270" s="183">
        <f t="shared" si="1810"/>
        <v>0</v>
      </c>
      <c r="M5270" s="183">
        <f t="shared" si="1810"/>
        <v>0</v>
      </c>
      <c r="N5270" s="184">
        <f t="shared" si="1811"/>
        <v>0</v>
      </c>
      <c r="O5270" s="184">
        <f t="shared" si="1812"/>
        <v>0</v>
      </c>
      <c r="P5270" s="181"/>
      <c r="Q5270" s="199"/>
      <c r="R5270" s="197" t="str">
        <f t="shared" ref="R5270:R5333" si="1815">IF(Q5270="X","x",IF(Q5270="xx","x",IF(O5270&gt;0,"x","")))</f>
        <v/>
      </c>
      <c r="S5270" s="197" t="str">
        <f t="shared" ref="S5270:S5333" si="1816">IF(Q5270="X","x",IF(Q5270="xx","x",IF(OR(J5270&gt;0,O5270&gt;0),"x","")))</f>
        <v/>
      </c>
    </row>
    <row r="5271" spans="1:19" ht="51" hidden="1">
      <c r="A5271" s="200">
        <v>87531</v>
      </c>
      <c r="B5271" s="205" t="s">
        <v>230</v>
      </c>
      <c r="C5271" s="127" t="s">
        <v>5617</v>
      </c>
      <c r="D5271" s="121" t="s">
        <v>232</v>
      </c>
      <c r="E5271" s="122">
        <v>23.01</v>
      </c>
      <c r="F5271" s="123">
        <f t="shared" si="1807"/>
        <v>27.74</v>
      </c>
      <c r="G5271" s="206"/>
      <c r="H5271" s="183"/>
      <c r="I5271" s="182">
        <f t="shared" si="1808"/>
        <v>0</v>
      </c>
      <c r="J5271" s="182">
        <f t="shared" si="1809"/>
        <v>0</v>
      </c>
      <c r="K5271" s="179"/>
      <c r="L5271" s="183">
        <f t="shared" si="1810"/>
        <v>0</v>
      </c>
      <c r="M5271" s="183">
        <f t="shared" si="1810"/>
        <v>0</v>
      </c>
      <c r="N5271" s="184">
        <f t="shared" si="1811"/>
        <v>0</v>
      </c>
      <c r="O5271" s="184">
        <f t="shared" si="1812"/>
        <v>0</v>
      </c>
      <c r="P5271" s="181"/>
      <c r="Q5271" s="199"/>
      <c r="R5271" s="197" t="str">
        <f t="shared" si="1815"/>
        <v/>
      </c>
      <c r="S5271" s="197" t="str">
        <f t="shared" si="1816"/>
        <v/>
      </c>
    </row>
    <row r="5272" spans="1:19" ht="38.25" hidden="1">
      <c r="A5272" s="200">
        <v>87532</v>
      </c>
      <c r="B5272" s="205" t="s">
        <v>230</v>
      </c>
      <c r="C5272" s="127" t="s">
        <v>5618</v>
      </c>
      <c r="D5272" s="121" t="s">
        <v>232</v>
      </c>
      <c r="E5272" s="122">
        <v>27.16</v>
      </c>
      <c r="F5272" s="123">
        <f t="shared" si="1807"/>
        <v>32.74</v>
      </c>
      <c r="G5272" s="206"/>
      <c r="H5272" s="183"/>
      <c r="I5272" s="182">
        <f t="shared" si="1808"/>
        <v>0</v>
      </c>
      <c r="J5272" s="182">
        <f t="shared" si="1809"/>
        <v>0</v>
      </c>
      <c r="K5272" s="179"/>
      <c r="L5272" s="183">
        <f t="shared" si="1810"/>
        <v>0</v>
      </c>
      <c r="M5272" s="183">
        <f t="shared" si="1810"/>
        <v>0</v>
      </c>
      <c r="N5272" s="184">
        <f t="shared" si="1811"/>
        <v>0</v>
      </c>
      <c r="O5272" s="184">
        <f t="shared" si="1812"/>
        <v>0</v>
      </c>
      <c r="P5272" s="181"/>
      <c r="Q5272" s="199"/>
      <c r="R5272" s="197" t="str">
        <f t="shared" si="1815"/>
        <v/>
      </c>
      <c r="S5272" s="197" t="str">
        <f t="shared" si="1816"/>
        <v/>
      </c>
    </row>
    <row r="5273" spans="1:19" ht="51" hidden="1">
      <c r="A5273" s="200">
        <v>87535</v>
      </c>
      <c r="B5273" s="205" t="s">
        <v>230</v>
      </c>
      <c r="C5273" s="127" t="s">
        <v>5619</v>
      </c>
      <c r="D5273" s="121" t="s">
        <v>232</v>
      </c>
      <c r="E5273" s="122">
        <v>19.850000000000001</v>
      </c>
      <c r="F5273" s="123">
        <f t="shared" si="1807"/>
        <v>23.93</v>
      </c>
      <c r="G5273" s="206"/>
      <c r="H5273" s="183"/>
      <c r="I5273" s="182">
        <f t="shared" si="1808"/>
        <v>0</v>
      </c>
      <c r="J5273" s="182">
        <f t="shared" si="1809"/>
        <v>0</v>
      </c>
      <c r="K5273" s="179"/>
      <c r="L5273" s="183">
        <f t="shared" si="1810"/>
        <v>0</v>
      </c>
      <c r="M5273" s="183">
        <f t="shared" si="1810"/>
        <v>0</v>
      </c>
      <c r="N5273" s="184">
        <f t="shared" si="1811"/>
        <v>0</v>
      </c>
      <c r="O5273" s="184">
        <f t="shared" si="1812"/>
        <v>0</v>
      </c>
      <c r="P5273" s="181"/>
      <c r="Q5273" s="199"/>
      <c r="R5273" s="197" t="str">
        <f t="shared" si="1815"/>
        <v/>
      </c>
      <c r="S5273" s="197" t="str">
        <f t="shared" si="1816"/>
        <v/>
      </c>
    </row>
    <row r="5274" spans="1:19" ht="38.25" hidden="1">
      <c r="A5274" s="200">
        <v>87536</v>
      </c>
      <c r="B5274" s="205" t="s">
        <v>230</v>
      </c>
      <c r="C5274" s="127" t="s">
        <v>5620</v>
      </c>
      <c r="D5274" s="121" t="s">
        <v>232</v>
      </c>
      <c r="E5274" s="122">
        <v>24</v>
      </c>
      <c r="F5274" s="123">
        <f t="shared" si="1807"/>
        <v>28.93</v>
      </c>
      <c r="G5274" s="206"/>
      <c r="H5274" s="183"/>
      <c r="I5274" s="182">
        <f t="shared" si="1808"/>
        <v>0</v>
      </c>
      <c r="J5274" s="182">
        <f t="shared" si="1809"/>
        <v>0</v>
      </c>
      <c r="K5274" s="179"/>
      <c r="L5274" s="183">
        <f t="shared" si="1810"/>
        <v>0</v>
      </c>
      <c r="M5274" s="183">
        <f t="shared" si="1810"/>
        <v>0</v>
      </c>
      <c r="N5274" s="184">
        <f t="shared" si="1811"/>
        <v>0</v>
      </c>
      <c r="O5274" s="184">
        <f t="shared" si="1812"/>
        <v>0</v>
      </c>
      <c r="P5274" s="181"/>
      <c r="Q5274" s="199"/>
      <c r="R5274" s="197" t="str">
        <f t="shared" si="1815"/>
        <v/>
      </c>
      <c r="S5274" s="197" t="str">
        <f t="shared" si="1816"/>
        <v/>
      </c>
    </row>
    <row r="5275" spans="1:19" ht="51" hidden="1">
      <c r="A5275" s="200">
        <v>87537</v>
      </c>
      <c r="B5275" s="205" t="s">
        <v>230</v>
      </c>
      <c r="C5275" s="127" t="s">
        <v>5621</v>
      </c>
      <c r="D5275" s="121" t="s">
        <v>232</v>
      </c>
      <c r="E5275" s="122">
        <v>46</v>
      </c>
      <c r="F5275" s="123">
        <f t="shared" si="1807"/>
        <v>55.46</v>
      </c>
      <c r="G5275" s="206"/>
      <c r="H5275" s="183"/>
      <c r="I5275" s="182">
        <f t="shared" si="1808"/>
        <v>0</v>
      </c>
      <c r="J5275" s="182">
        <f t="shared" si="1809"/>
        <v>0</v>
      </c>
      <c r="K5275" s="179"/>
      <c r="L5275" s="183">
        <f t="shared" si="1810"/>
        <v>0</v>
      </c>
      <c r="M5275" s="183">
        <f t="shared" si="1810"/>
        <v>0</v>
      </c>
      <c r="N5275" s="184">
        <f t="shared" si="1811"/>
        <v>0</v>
      </c>
      <c r="O5275" s="184">
        <f t="shared" si="1812"/>
        <v>0</v>
      </c>
      <c r="P5275" s="181"/>
      <c r="Q5275" s="199"/>
      <c r="R5275" s="197" t="str">
        <f t="shared" si="1815"/>
        <v/>
      </c>
      <c r="S5275" s="197" t="str">
        <f t="shared" si="1816"/>
        <v/>
      </c>
    </row>
    <row r="5276" spans="1:19" ht="51" hidden="1">
      <c r="A5276" s="200">
        <v>87539</v>
      </c>
      <c r="B5276" s="205" t="s">
        <v>230</v>
      </c>
      <c r="C5276" s="127" t="s">
        <v>5622</v>
      </c>
      <c r="D5276" s="121" t="s">
        <v>232</v>
      </c>
      <c r="E5276" s="122">
        <v>42.34</v>
      </c>
      <c r="F5276" s="123">
        <f t="shared" si="1807"/>
        <v>51.05</v>
      </c>
      <c r="G5276" s="206"/>
      <c r="H5276" s="183"/>
      <c r="I5276" s="182">
        <f t="shared" si="1808"/>
        <v>0</v>
      </c>
      <c r="J5276" s="182">
        <f t="shared" si="1809"/>
        <v>0</v>
      </c>
      <c r="K5276" s="179"/>
      <c r="L5276" s="183">
        <f t="shared" si="1810"/>
        <v>0</v>
      </c>
      <c r="M5276" s="183">
        <f t="shared" si="1810"/>
        <v>0</v>
      </c>
      <c r="N5276" s="184">
        <f t="shared" si="1811"/>
        <v>0</v>
      </c>
      <c r="O5276" s="184">
        <f t="shared" si="1812"/>
        <v>0</v>
      </c>
      <c r="P5276" s="181"/>
      <c r="Q5276" s="199"/>
      <c r="R5276" s="197" t="str">
        <f t="shared" si="1815"/>
        <v/>
      </c>
      <c r="S5276" s="197" t="str">
        <f t="shared" si="1816"/>
        <v/>
      </c>
    </row>
    <row r="5277" spans="1:19" ht="51" hidden="1">
      <c r="A5277" s="200">
        <v>87541</v>
      </c>
      <c r="B5277" s="205" t="s">
        <v>230</v>
      </c>
      <c r="C5277" s="127" t="s">
        <v>5623</v>
      </c>
      <c r="D5277" s="121" t="s">
        <v>232</v>
      </c>
      <c r="E5277" s="122">
        <v>39.630000000000003</v>
      </c>
      <c r="F5277" s="123">
        <f t="shared" si="1807"/>
        <v>47.78</v>
      </c>
      <c r="G5277" s="206"/>
      <c r="H5277" s="183"/>
      <c r="I5277" s="182">
        <f t="shared" si="1808"/>
        <v>0</v>
      </c>
      <c r="J5277" s="182">
        <f t="shared" si="1809"/>
        <v>0</v>
      </c>
      <c r="K5277" s="179"/>
      <c r="L5277" s="183">
        <f t="shared" si="1810"/>
        <v>0</v>
      </c>
      <c r="M5277" s="183">
        <f t="shared" si="1810"/>
        <v>0</v>
      </c>
      <c r="N5277" s="184">
        <f t="shared" si="1811"/>
        <v>0</v>
      </c>
      <c r="O5277" s="184">
        <f t="shared" si="1812"/>
        <v>0</v>
      </c>
      <c r="P5277" s="181"/>
      <c r="Q5277" s="199"/>
      <c r="R5277" s="197" t="str">
        <f t="shared" si="1815"/>
        <v/>
      </c>
      <c r="S5277" s="197" t="str">
        <f t="shared" si="1816"/>
        <v/>
      </c>
    </row>
    <row r="5278" spans="1:19" ht="51" hidden="1">
      <c r="A5278" s="200">
        <v>87545</v>
      </c>
      <c r="B5278" s="205" t="s">
        <v>230</v>
      </c>
      <c r="C5278" s="127" t="s">
        <v>5624</v>
      </c>
      <c r="D5278" s="121" t="s">
        <v>232</v>
      </c>
      <c r="E5278" s="122">
        <v>19.22</v>
      </c>
      <c r="F5278" s="123">
        <f t="shared" si="1807"/>
        <v>23.17</v>
      </c>
      <c r="G5278" s="206"/>
      <c r="H5278" s="183"/>
      <c r="I5278" s="182">
        <f t="shared" si="1808"/>
        <v>0</v>
      </c>
      <c r="J5278" s="182">
        <f t="shared" si="1809"/>
        <v>0</v>
      </c>
      <c r="K5278" s="179"/>
      <c r="L5278" s="183">
        <f t="shared" si="1810"/>
        <v>0</v>
      </c>
      <c r="M5278" s="183">
        <f t="shared" si="1810"/>
        <v>0</v>
      </c>
      <c r="N5278" s="184">
        <f t="shared" si="1811"/>
        <v>0</v>
      </c>
      <c r="O5278" s="184">
        <f t="shared" si="1812"/>
        <v>0</v>
      </c>
      <c r="P5278" s="181"/>
      <c r="Q5278" s="199"/>
      <c r="R5278" s="197" t="str">
        <f t="shared" si="1815"/>
        <v/>
      </c>
      <c r="S5278" s="197" t="str">
        <f t="shared" si="1816"/>
        <v/>
      </c>
    </row>
    <row r="5279" spans="1:19" ht="38.25" hidden="1">
      <c r="A5279" s="200">
        <v>87546</v>
      </c>
      <c r="B5279" s="205" t="s">
        <v>230</v>
      </c>
      <c r="C5279" s="127" t="s">
        <v>5625</v>
      </c>
      <c r="D5279" s="121" t="s">
        <v>232</v>
      </c>
      <c r="E5279" s="122">
        <v>21.57</v>
      </c>
      <c r="F5279" s="123">
        <f t="shared" si="1807"/>
        <v>26</v>
      </c>
      <c r="G5279" s="206"/>
      <c r="H5279" s="183"/>
      <c r="I5279" s="182">
        <f t="shared" si="1808"/>
        <v>0</v>
      </c>
      <c r="J5279" s="182">
        <f t="shared" si="1809"/>
        <v>0</v>
      </c>
      <c r="K5279" s="179"/>
      <c r="L5279" s="183">
        <f t="shared" si="1810"/>
        <v>0</v>
      </c>
      <c r="M5279" s="183">
        <f t="shared" si="1810"/>
        <v>0</v>
      </c>
      <c r="N5279" s="184">
        <f t="shared" si="1811"/>
        <v>0</v>
      </c>
      <c r="O5279" s="184">
        <f t="shared" si="1812"/>
        <v>0</v>
      </c>
      <c r="P5279" s="181"/>
      <c r="Q5279" s="199"/>
      <c r="R5279" s="197" t="str">
        <f t="shared" si="1815"/>
        <v/>
      </c>
      <c r="S5279" s="197" t="str">
        <f t="shared" si="1816"/>
        <v/>
      </c>
    </row>
    <row r="5280" spans="1:19" ht="51" hidden="1">
      <c r="A5280" s="200">
        <v>87549</v>
      </c>
      <c r="B5280" s="205" t="s">
        <v>230</v>
      </c>
      <c r="C5280" s="127" t="s">
        <v>5626</v>
      </c>
      <c r="D5280" s="121" t="s">
        <v>232</v>
      </c>
      <c r="E5280" s="122">
        <v>14.94</v>
      </c>
      <c r="F5280" s="123">
        <f t="shared" si="1807"/>
        <v>18.010000000000002</v>
      </c>
      <c r="G5280" s="206"/>
      <c r="H5280" s="183"/>
      <c r="I5280" s="182">
        <f t="shared" si="1808"/>
        <v>0</v>
      </c>
      <c r="J5280" s="182">
        <f t="shared" si="1809"/>
        <v>0</v>
      </c>
      <c r="K5280" s="179"/>
      <c r="L5280" s="183">
        <f t="shared" si="1810"/>
        <v>0</v>
      </c>
      <c r="M5280" s="183">
        <f t="shared" si="1810"/>
        <v>0</v>
      </c>
      <c r="N5280" s="184">
        <f t="shared" si="1811"/>
        <v>0</v>
      </c>
      <c r="O5280" s="184">
        <f t="shared" si="1812"/>
        <v>0</v>
      </c>
      <c r="P5280" s="181"/>
      <c r="Q5280" s="199"/>
      <c r="R5280" s="197" t="str">
        <f t="shared" si="1815"/>
        <v/>
      </c>
      <c r="S5280" s="197" t="str">
        <f t="shared" si="1816"/>
        <v/>
      </c>
    </row>
    <row r="5281" spans="1:19" ht="38.25" hidden="1">
      <c r="A5281" s="200">
        <v>87550</v>
      </c>
      <c r="B5281" s="205" t="s">
        <v>230</v>
      </c>
      <c r="C5281" s="127" t="s">
        <v>5627</v>
      </c>
      <c r="D5281" s="121" t="s">
        <v>232</v>
      </c>
      <c r="E5281" s="122">
        <v>17.29</v>
      </c>
      <c r="F5281" s="123">
        <f t="shared" si="1807"/>
        <v>20.84</v>
      </c>
      <c r="G5281" s="206"/>
      <c r="H5281" s="183"/>
      <c r="I5281" s="182">
        <f t="shared" si="1808"/>
        <v>0</v>
      </c>
      <c r="J5281" s="182">
        <f t="shared" si="1809"/>
        <v>0</v>
      </c>
      <c r="K5281" s="179"/>
      <c r="L5281" s="183">
        <f t="shared" si="1810"/>
        <v>0</v>
      </c>
      <c r="M5281" s="183">
        <f t="shared" si="1810"/>
        <v>0</v>
      </c>
      <c r="N5281" s="184">
        <f t="shared" si="1811"/>
        <v>0</v>
      </c>
      <c r="O5281" s="184">
        <f t="shared" si="1812"/>
        <v>0</v>
      </c>
      <c r="P5281" s="181"/>
      <c r="Q5281" s="199"/>
      <c r="R5281" s="197" t="str">
        <f t="shared" si="1815"/>
        <v/>
      </c>
      <c r="S5281" s="197" t="str">
        <f t="shared" si="1816"/>
        <v/>
      </c>
    </row>
    <row r="5282" spans="1:19" ht="51" hidden="1">
      <c r="A5282" s="200">
        <v>87553</v>
      </c>
      <c r="B5282" s="205" t="s">
        <v>230</v>
      </c>
      <c r="C5282" s="127" t="s">
        <v>5628</v>
      </c>
      <c r="D5282" s="121" t="s">
        <v>232</v>
      </c>
      <c r="E5282" s="122">
        <v>11.79</v>
      </c>
      <c r="F5282" s="123">
        <f t="shared" si="1807"/>
        <v>14.21</v>
      </c>
      <c r="G5282" s="206"/>
      <c r="H5282" s="183"/>
      <c r="I5282" s="182">
        <f t="shared" si="1808"/>
        <v>0</v>
      </c>
      <c r="J5282" s="182">
        <f t="shared" si="1809"/>
        <v>0</v>
      </c>
      <c r="K5282" s="179"/>
      <c r="L5282" s="183">
        <f t="shared" si="1810"/>
        <v>0</v>
      </c>
      <c r="M5282" s="183">
        <f t="shared" si="1810"/>
        <v>0</v>
      </c>
      <c r="N5282" s="184">
        <f t="shared" si="1811"/>
        <v>0</v>
      </c>
      <c r="O5282" s="184">
        <f t="shared" si="1812"/>
        <v>0</v>
      </c>
      <c r="P5282" s="181"/>
      <c r="Q5282" s="199"/>
      <c r="R5282" s="197" t="str">
        <f t="shared" si="1815"/>
        <v/>
      </c>
      <c r="S5282" s="197" t="str">
        <f t="shared" si="1816"/>
        <v/>
      </c>
    </row>
    <row r="5283" spans="1:19" ht="38.25" hidden="1">
      <c r="A5283" s="200">
        <v>87554</v>
      </c>
      <c r="B5283" s="205" t="s">
        <v>230</v>
      </c>
      <c r="C5283" s="127" t="s">
        <v>5629</v>
      </c>
      <c r="D5283" s="121" t="s">
        <v>232</v>
      </c>
      <c r="E5283" s="122">
        <v>14.14</v>
      </c>
      <c r="F5283" s="123">
        <f t="shared" si="1807"/>
        <v>17.05</v>
      </c>
      <c r="G5283" s="206"/>
      <c r="H5283" s="183"/>
      <c r="I5283" s="182">
        <f t="shared" si="1808"/>
        <v>0</v>
      </c>
      <c r="J5283" s="182">
        <f t="shared" si="1809"/>
        <v>0</v>
      </c>
      <c r="K5283" s="179"/>
      <c r="L5283" s="183">
        <f t="shared" si="1810"/>
        <v>0</v>
      </c>
      <c r="M5283" s="183">
        <f t="shared" si="1810"/>
        <v>0</v>
      </c>
      <c r="N5283" s="184">
        <f t="shared" si="1811"/>
        <v>0</v>
      </c>
      <c r="O5283" s="184">
        <f t="shared" si="1812"/>
        <v>0</v>
      </c>
      <c r="P5283" s="181"/>
      <c r="Q5283" s="199"/>
      <c r="R5283" s="197" t="str">
        <f t="shared" si="1815"/>
        <v/>
      </c>
      <c r="S5283" s="197" t="str">
        <f t="shared" si="1816"/>
        <v/>
      </c>
    </row>
    <row r="5284" spans="1:19" ht="51" hidden="1">
      <c r="A5284" s="200">
        <v>87555</v>
      </c>
      <c r="B5284" s="205" t="s">
        <v>230</v>
      </c>
      <c r="C5284" s="127" t="s">
        <v>5630</v>
      </c>
      <c r="D5284" s="121" t="s">
        <v>232</v>
      </c>
      <c r="E5284" s="122">
        <v>28.85</v>
      </c>
      <c r="F5284" s="123">
        <f t="shared" si="1807"/>
        <v>34.78</v>
      </c>
      <c r="G5284" s="206"/>
      <c r="H5284" s="183"/>
      <c r="I5284" s="182">
        <f t="shared" si="1808"/>
        <v>0</v>
      </c>
      <c r="J5284" s="182">
        <f t="shared" si="1809"/>
        <v>0</v>
      </c>
      <c r="K5284" s="179"/>
      <c r="L5284" s="183">
        <f t="shared" si="1810"/>
        <v>0</v>
      </c>
      <c r="M5284" s="183">
        <f t="shared" si="1810"/>
        <v>0</v>
      </c>
      <c r="N5284" s="184">
        <f t="shared" si="1811"/>
        <v>0</v>
      </c>
      <c r="O5284" s="184">
        <f t="shared" si="1812"/>
        <v>0</v>
      </c>
      <c r="P5284" s="181"/>
      <c r="Q5284" s="199"/>
      <c r="R5284" s="197" t="str">
        <f t="shared" si="1815"/>
        <v/>
      </c>
      <c r="S5284" s="197" t="str">
        <f t="shared" si="1816"/>
        <v/>
      </c>
    </row>
    <row r="5285" spans="1:19" ht="51" hidden="1">
      <c r="A5285" s="200">
        <v>87557</v>
      </c>
      <c r="B5285" s="205" t="s">
        <v>230</v>
      </c>
      <c r="C5285" s="127" t="s">
        <v>5631</v>
      </c>
      <c r="D5285" s="121" t="s">
        <v>232</v>
      </c>
      <c r="E5285" s="122">
        <v>25.18</v>
      </c>
      <c r="F5285" s="123">
        <f t="shared" si="1807"/>
        <v>30.36</v>
      </c>
      <c r="G5285" s="206"/>
      <c r="H5285" s="183"/>
      <c r="I5285" s="182">
        <f t="shared" si="1808"/>
        <v>0</v>
      </c>
      <c r="J5285" s="182">
        <f t="shared" si="1809"/>
        <v>0</v>
      </c>
      <c r="K5285" s="179"/>
      <c r="L5285" s="183">
        <f t="shared" si="1810"/>
        <v>0</v>
      </c>
      <c r="M5285" s="183">
        <f t="shared" si="1810"/>
        <v>0</v>
      </c>
      <c r="N5285" s="184">
        <f t="shared" si="1811"/>
        <v>0</v>
      </c>
      <c r="O5285" s="184">
        <f t="shared" si="1812"/>
        <v>0</v>
      </c>
      <c r="P5285" s="181"/>
      <c r="Q5285" s="199"/>
      <c r="R5285" s="197" t="str">
        <f t="shared" si="1815"/>
        <v/>
      </c>
      <c r="S5285" s="197" t="str">
        <f t="shared" si="1816"/>
        <v/>
      </c>
    </row>
    <row r="5286" spans="1:19" ht="51" hidden="1">
      <c r="A5286" s="200">
        <v>87559</v>
      </c>
      <c r="B5286" s="205" t="s">
        <v>230</v>
      </c>
      <c r="C5286" s="127" t="s">
        <v>5632</v>
      </c>
      <c r="D5286" s="121" t="s">
        <v>232</v>
      </c>
      <c r="E5286" s="122">
        <v>22.47</v>
      </c>
      <c r="F5286" s="123">
        <f t="shared" si="1807"/>
        <v>27.09</v>
      </c>
      <c r="G5286" s="206"/>
      <c r="H5286" s="183"/>
      <c r="I5286" s="182">
        <f t="shared" si="1808"/>
        <v>0</v>
      </c>
      <c r="J5286" s="182">
        <f t="shared" si="1809"/>
        <v>0</v>
      </c>
      <c r="K5286" s="179"/>
      <c r="L5286" s="183">
        <f t="shared" si="1810"/>
        <v>0</v>
      </c>
      <c r="M5286" s="183">
        <f t="shared" si="1810"/>
        <v>0</v>
      </c>
      <c r="N5286" s="184">
        <f t="shared" si="1811"/>
        <v>0</v>
      </c>
      <c r="O5286" s="184">
        <f t="shared" si="1812"/>
        <v>0</v>
      </c>
      <c r="P5286" s="181"/>
      <c r="Q5286" s="199"/>
      <c r="R5286" s="197" t="str">
        <f t="shared" si="1815"/>
        <v/>
      </c>
      <c r="S5286" s="197" t="str">
        <f t="shared" si="1816"/>
        <v/>
      </c>
    </row>
    <row r="5287" spans="1:19" ht="38.25" hidden="1">
      <c r="A5287" s="200">
        <v>87775</v>
      </c>
      <c r="B5287" s="205" t="s">
        <v>230</v>
      </c>
      <c r="C5287" s="127" t="s">
        <v>5633</v>
      </c>
      <c r="D5287" s="121" t="s">
        <v>232</v>
      </c>
      <c r="E5287" s="122">
        <v>41.51</v>
      </c>
      <c r="F5287" s="123">
        <f t="shared" si="1807"/>
        <v>50.04</v>
      </c>
      <c r="G5287" s="206"/>
      <c r="H5287" s="183"/>
      <c r="I5287" s="182">
        <f t="shared" si="1808"/>
        <v>0</v>
      </c>
      <c r="J5287" s="182">
        <f t="shared" si="1809"/>
        <v>0</v>
      </c>
      <c r="K5287" s="179"/>
      <c r="L5287" s="183">
        <f t="shared" si="1810"/>
        <v>0</v>
      </c>
      <c r="M5287" s="183">
        <f t="shared" si="1810"/>
        <v>0</v>
      </c>
      <c r="N5287" s="184">
        <f t="shared" si="1811"/>
        <v>0</v>
      </c>
      <c r="O5287" s="184">
        <f t="shared" si="1812"/>
        <v>0</v>
      </c>
      <c r="P5287" s="181"/>
      <c r="Q5287" s="199"/>
      <c r="R5287" s="197" t="str">
        <f t="shared" si="1815"/>
        <v/>
      </c>
      <c r="S5287" s="197" t="str">
        <f t="shared" si="1816"/>
        <v/>
      </c>
    </row>
    <row r="5288" spans="1:19" ht="38.25" hidden="1">
      <c r="A5288" s="200">
        <v>87777</v>
      </c>
      <c r="B5288" s="205" t="s">
        <v>230</v>
      </c>
      <c r="C5288" s="127" t="s">
        <v>5634</v>
      </c>
      <c r="D5288" s="121" t="s">
        <v>232</v>
      </c>
      <c r="E5288" s="122">
        <v>44.98</v>
      </c>
      <c r="F5288" s="123">
        <f t="shared" si="1807"/>
        <v>54.23</v>
      </c>
      <c r="G5288" s="206"/>
      <c r="H5288" s="183"/>
      <c r="I5288" s="182">
        <f t="shared" si="1808"/>
        <v>0</v>
      </c>
      <c r="J5288" s="182">
        <f t="shared" si="1809"/>
        <v>0</v>
      </c>
      <c r="K5288" s="179"/>
      <c r="L5288" s="183">
        <f t="shared" si="1810"/>
        <v>0</v>
      </c>
      <c r="M5288" s="183">
        <f t="shared" si="1810"/>
        <v>0</v>
      </c>
      <c r="N5288" s="184">
        <f t="shared" si="1811"/>
        <v>0</v>
      </c>
      <c r="O5288" s="184">
        <f t="shared" si="1812"/>
        <v>0</v>
      </c>
      <c r="P5288" s="181"/>
      <c r="Q5288" s="199"/>
      <c r="R5288" s="197" t="str">
        <f t="shared" si="1815"/>
        <v/>
      </c>
      <c r="S5288" s="197" t="str">
        <f t="shared" si="1816"/>
        <v/>
      </c>
    </row>
    <row r="5289" spans="1:19" ht="38.25" hidden="1">
      <c r="A5289" s="200">
        <v>87778</v>
      </c>
      <c r="B5289" s="205" t="s">
        <v>230</v>
      </c>
      <c r="C5289" s="127" t="s">
        <v>5635</v>
      </c>
      <c r="D5289" s="121" t="s">
        <v>232</v>
      </c>
      <c r="E5289" s="122">
        <v>54.81</v>
      </c>
      <c r="F5289" s="123">
        <f t="shared" si="1807"/>
        <v>66.08</v>
      </c>
      <c r="G5289" s="206"/>
      <c r="H5289" s="183"/>
      <c r="I5289" s="182">
        <f t="shared" si="1808"/>
        <v>0</v>
      </c>
      <c r="J5289" s="182">
        <f t="shared" si="1809"/>
        <v>0</v>
      </c>
      <c r="K5289" s="179"/>
      <c r="L5289" s="183">
        <f t="shared" si="1810"/>
        <v>0</v>
      </c>
      <c r="M5289" s="183">
        <f t="shared" si="1810"/>
        <v>0</v>
      </c>
      <c r="N5289" s="184">
        <f t="shared" si="1811"/>
        <v>0</v>
      </c>
      <c r="O5289" s="184">
        <f t="shared" si="1812"/>
        <v>0</v>
      </c>
      <c r="P5289" s="181"/>
      <c r="Q5289" s="199"/>
      <c r="R5289" s="197" t="str">
        <f t="shared" si="1815"/>
        <v/>
      </c>
      <c r="S5289" s="197" t="str">
        <f t="shared" si="1816"/>
        <v/>
      </c>
    </row>
    <row r="5290" spans="1:19" ht="38.25" hidden="1">
      <c r="A5290" s="200">
        <v>87779</v>
      </c>
      <c r="B5290" s="205" t="s">
        <v>230</v>
      </c>
      <c r="C5290" s="127" t="s">
        <v>5636</v>
      </c>
      <c r="D5290" s="121" t="s">
        <v>232</v>
      </c>
      <c r="E5290" s="122">
        <v>47.72</v>
      </c>
      <c r="F5290" s="123">
        <f t="shared" si="1807"/>
        <v>57.53</v>
      </c>
      <c r="G5290" s="206"/>
      <c r="H5290" s="183"/>
      <c r="I5290" s="182">
        <f t="shared" si="1808"/>
        <v>0</v>
      </c>
      <c r="J5290" s="182">
        <f t="shared" si="1809"/>
        <v>0</v>
      </c>
      <c r="K5290" s="179"/>
      <c r="L5290" s="183">
        <f t="shared" si="1810"/>
        <v>0</v>
      </c>
      <c r="M5290" s="183">
        <f t="shared" si="1810"/>
        <v>0</v>
      </c>
      <c r="N5290" s="184">
        <f t="shared" si="1811"/>
        <v>0</v>
      </c>
      <c r="O5290" s="184">
        <f t="shared" si="1812"/>
        <v>0</v>
      </c>
      <c r="P5290" s="181"/>
      <c r="Q5290" s="199"/>
      <c r="R5290" s="197" t="str">
        <f t="shared" si="1815"/>
        <v/>
      </c>
      <c r="S5290" s="197" t="str">
        <f t="shared" si="1816"/>
        <v/>
      </c>
    </row>
    <row r="5291" spans="1:19" ht="38.25" hidden="1">
      <c r="A5291" s="200">
        <v>87781</v>
      </c>
      <c r="B5291" s="205" t="s">
        <v>230</v>
      </c>
      <c r="C5291" s="127" t="s">
        <v>5637</v>
      </c>
      <c r="D5291" s="121" t="s">
        <v>232</v>
      </c>
      <c r="E5291" s="122">
        <v>52.37</v>
      </c>
      <c r="F5291" s="123">
        <f t="shared" si="1807"/>
        <v>63.14</v>
      </c>
      <c r="G5291" s="206"/>
      <c r="H5291" s="183"/>
      <c r="I5291" s="182">
        <f t="shared" si="1808"/>
        <v>0</v>
      </c>
      <c r="J5291" s="182">
        <f t="shared" si="1809"/>
        <v>0</v>
      </c>
      <c r="K5291" s="179"/>
      <c r="L5291" s="183">
        <f t="shared" si="1810"/>
        <v>0</v>
      </c>
      <c r="M5291" s="183">
        <f t="shared" si="1810"/>
        <v>0</v>
      </c>
      <c r="N5291" s="184">
        <f t="shared" si="1811"/>
        <v>0</v>
      </c>
      <c r="O5291" s="184">
        <f t="shared" si="1812"/>
        <v>0</v>
      </c>
      <c r="P5291" s="181"/>
      <c r="Q5291" s="199"/>
      <c r="R5291" s="197" t="str">
        <f t="shared" si="1815"/>
        <v/>
      </c>
      <c r="S5291" s="197" t="str">
        <f t="shared" si="1816"/>
        <v/>
      </c>
    </row>
    <row r="5292" spans="1:19" ht="38.25" hidden="1">
      <c r="A5292" s="200">
        <v>87783</v>
      </c>
      <c r="B5292" s="205" t="s">
        <v>230</v>
      </c>
      <c r="C5292" s="127" t="s">
        <v>5638</v>
      </c>
      <c r="D5292" s="121" t="s">
        <v>232</v>
      </c>
      <c r="E5292" s="122">
        <v>67.319999999999993</v>
      </c>
      <c r="F5292" s="123">
        <f t="shared" si="1807"/>
        <v>81.16</v>
      </c>
      <c r="G5292" s="206"/>
      <c r="H5292" s="183"/>
      <c r="I5292" s="182">
        <f t="shared" si="1808"/>
        <v>0</v>
      </c>
      <c r="J5292" s="182">
        <f t="shared" si="1809"/>
        <v>0</v>
      </c>
      <c r="K5292" s="179"/>
      <c r="L5292" s="183">
        <f t="shared" si="1810"/>
        <v>0</v>
      </c>
      <c r="M5292" s="183">
        <f t="shared" si="1810"/>
        <v>0</v>
      </c>
      <c r="N5292" s="184">
        <f t="shared" si="1811"/>
        <v>0</v>
      </c>
      <c r="O5292" s="184">
        <f t="shared" si="1812"/>
        <v>0</v>
      </c>
      <c r="P5292" s="181"/>
      <c r="Q5292" s="199"/>
      <c r="R5292" s="197" t="str">
        <f t="shared" si="1815"/>
        <v/>
      </c>
      <c r="S5292" s="197" t="str">
        <f t="shared" si="1816"/>
        <v/>
      </c>
    </row>
    <row r="5293" spans="1:19" ht="38.25" hidden="1">
      <c r="A5293" s="200">
        <v>87784</v>
      </c>
      <c r="B5293" s="205" t="s">
        <v>230</v>
      </c>
      <c r="C5293" s="127" t="s">
        <v>5639</v>
      </c>
      <c r="D5293" s="121" t="s">
        <v>232</v>
      </c>
      <c r="E5293" s="122">
        <v>53.94</v>
      </c>
      <c r="F5293" s="123">
        <f t="shared" si="1807"/>
        <v>65.03</v>
      </c>
      <c r="G5293" s="206"/>
      <c r="H5293" s="183"/>
      <c r="I5293" s="182">
        <f t="shared" si="1808"/>
        <v>0</v>
      </c>
      <c r="J5293" s="182">
        <f t="shared" si="1809"/>
        <v>0</v>
      </c>
      <c r="K5293" s="179"/>
      <c r="L5293" s="183">
        <f t="shared" si="1810"/>
        <v>0</v>
      </c>
      <c r="M5293" s="183">
        <f t="shared" si="1810"/>
        <v>0</v>
      </c>
      <c r="N5293" s="184">
        <f t="shared" si="1811"/>
        <v>0</v>
      </c>
      <c r="O5293" s="184">
        <f t="shared" si="1812"/>
        <v>0</v>
      </c>
      <c r="P5293" s="181"/>
      <c r="Q5293" s="199"/>
      <c r="R5293" s="197" t="str">
        <f t="shared" si="1815"/>
        <v/>
      </c>
      <c r="S5293" s="197" t="str">
        <f t="shared" si="1816"/>
        <v/>
      </c>
    </row>
    <row r="5294" spans="1:19" ht="38.25" hidden="1">
      <c r="A5294" s="200">
        <v>87786</v>
      </c>
      <c r="B5294" s="205" t="s">
        <v>230</v>
      </c>
      <c r="C5294" s="127" t="s">
        <v>5640</v>
      </c>
      <c r="D5294" s="121" t="s">
        <v>232</v>
      </c>
      <c r="E5294" s="122">
        <v>59.76</v>
      </c>
      <c r="F5294" s="123">
        <f t="shared" si="1807"/>
        <v>72.05</v>
      </c>
      <c r="G5294" s="206"/>
      <c r="H5294" s="183"/>
      <c r="I5294" s="182">
        <f t="shared" si="1808"/>
        <v>0</v>
      </c>
      <c r="J5294" s="182">
        <f t="shared" si="1809"/>
        <v>0</v>
      </c>
      <c r="K5294" s="179"/>
      <c r="L5294" s="183">
        <f t="shared" si="1810"/>
        <v>0</v>
      </c>
      <c r="M5294" s="183">
        <f t="shared" si="1810"/>
        <v>0</v>
      </c>
      <c r="N5294" s="184">
        <f t="shared" si="1811"/>
        <v>0</v>
      </c>
      <c r="O5294" s="184">
        <f t="shared" si="1812"/>
        <v>0</v>
      </c>
      <c r="P5294" s="181"/>
      <c r="Q5294" s="199"/>
      <c r="R5294" s="197" t="str">
        <f t="shared" si="1815"/>
        <v/>
      </c>
      <c r="S5294" s="197" t="str">
        <f t="shared" si="1816"/>
        <v/>
      </c>
    </row>
    <row r="5295" spans="1:19" ht="38.25" hidden="1">
      <c r="A5295" s="200">
        <v>87787</v>
      </c>
      <c r="B5295" s="205" t="s">
        <v>230</v>
      </c>
      <c r="C5295" s="127" t="s">
        <v>5641</v>
      </c>
      <c r="D5295" s="121" t="s">
        <v>232</v>
      </c>
      <c r="E5295" s="122">
        <v>79.81</v>
      </c>
      <c r="F5295" s="123">
        <f t="shared" si="1807"/>
        <v>96.22</v>
      </c>
      <c r="G5295" s="206"/>
      <c r="H5295" s="183"/>
      <c r="I5295" s="182">
        <f t="shared" si="1808"/>
        <v>0</v>
      </c>
      <c r="J5295" s="182">
        <f t="shared" si="1809"/>
        <v>0</v>
      </c>
      <c r="K5295" s="179"/>
      <c r="L5295" s="183">
        <f t="shared" si="1810"/>
        <v>0</v>
      </c>
      <c r="M5295" s="183">
        <f t="shared" si="1810"/>
        <v>0</v>
      </c>
      <c r="N5295" s="184">
        <f t="shared" si="1811"/>
        <v>0</v>
      </c>
      <c r="O5295" s="184">
        <f t="shared" si="1812"/>
        <v>0</v>
      </c>
      <c r="P5295" s="181"/>
      <c r="Q5295" s="199"/>
      <c r="R5295" s="197" t="str">
        <f t="shared" si="1815"/>
        <v/>
      </c>
      <c r="S5295" s="197" t="str">
        <f t="shared" si="1816"/>
        <v/>
      </c>
    </row>
    <row r="5296" spans="1:19" ht="38.25" hidden="1">
      <c r="A5296" s="200">
        <v>87788</v>
      </c>
      <c r="B5296" s="205" t="s">
        <v>230</v>
      </c>
      <c r="C5296" s="127" t="s">
        <v>5642</v>
      </c>
      <c r="D5296" s="121" t="s">
        <v>232</v>
      </c>
      <c r="E5296" s="122">
        <v>70.94</v>
      </c>
      <c r="F5296" s="123">
        <f t="shared" si="1807"/>
        <v>85.53</v>
      </c>
      <c r="G5296" s="206"/>
      <c r="H5296" s="183"/>
      <c r="I5296" s="182">
        <f t="shared" si="1808"/>
        <v>0</v>
      </c>
      <c r="J5296" s="182">
        <f t="shared" si="1809"/>
        <v>0</v>
      </c>
      <c r="K5296" s="179"/>
      <c r="L5296" s="183">
        <f t="shared" si="1810"/>
        <v>0</v>
      </c>
      <c r="M5296" s="183">
        <f t="shared" si="1810"/>
        <v>0</v>
      </c>
      <c r="N5296" s="184">
        <f t="shared" si="1811"/>
        <v>0</v>
      </c>
      <c r="O5296" s="184">
        <f t="shared" si="1812"/>
        <v>0</v>
      </c>
      <c r="P5296" s="181"/>
      <c r="Q5296" s="199"/>
      <c r="R5296" s="197" t="str">
        <f t="shared" si="1815"/>
        <v/>
      </c>
      <c r="S5296" s="197" t="str">
        <f t="shared" si="1816"/>
        <v/>
      </c>
    </row>
    <row r="5297" spans="1:19" ht="38.25" hidden="1">
      <c r="A5297" s="200">
        <v>87790</v>
      </c>
      <c r="B5297" s="205" t="s">
        <v>230</v>
      </c>
      <c r="C5297" s="127" t="s">
        <v>5643</v>
      </c>
      <c r="D5297" s="121" t="s">
        <v>232</v>
      </c>
      <c r="E5297" s="122">
        <v>77.349999999999994</v>
      </c>
      <c r="F5297" s="123">
        <f t="shared" si="1807"/>
        <v>93.25</v>
      </c>
      <c r="G5297" s="206"/>
      <c r="H5297" s="183"/>
      <c r="I5297" s="182">
        <f t="shared" si="1808"/>
        <v>0</v>
      </c>
      <c r="J5297" s="182">
        <f t="shared" si="1809"/>
        <v>0</v>
      </c>
      <c r="K5297" s="179"/>
      <c r="L5297" s="183">
        <f t="shared" si="1810"/>
        <v>0</v>
      </c>
      <c r="M5297" s="183">
        <f t="shared" si="1810"/>
        <v>0</v>
      </c>
      <c r="N5297" s="184">
        <f t="shared" si="1811"/>
        <v>0</v>
      </c>
      <c r="O5297" s="184">
        <f t="shared" si="1812"/>
        <v>0</v>
      </c>
      <c r="P5297" s="181"/>
      <c r="Q5297" s="199"/>
      <c r="R5297" s="197" t="str">
        <f t="shared" si="1815"/>
        <v/>
      </c>
      <c r="S5297" s="197" t="str">
        <f t="shared" si="1816"/>
        <v/>
      </c>
    </row>
    <row r="5298" spans="1:19" ht="51" hidden="1">
      <c r="A5298" s="200">
        <v>87791</v>
      </c>
      <c r="B5298" s="205" t="s">
        <v>230</v>
      </c>
      <c r="C5298" s="127" t="s">
        <v>5644</v>
      </c>
      <c r="D5298" s="121" t="s">
        <v>232</v>
      </c>
      <c r="E5298" s="122">
        <v>96.35</v>
      </c>
      <c r="F5298" s="123">
        <f t="shared" si="1807"/>
        <v>116.16</v>
      </c>
      <c r="G5298" s="206"/>
      <c r="H5298" s="183"/>
      <c r="I5298" s="182">
        <f t="shared" si="1808"/>
        <v>0</v>
      </c>
      <c r="J5298" s="182">
        <f t="shared" si="1809"/>
        <v>0</v>
      </c>
      <c r="K5298" s="179"/>
      <c r="L5298" s="183">
        <f t="shared" si="1810"/>
        <v>0</v>
      </c>
      <c r="M5298" s="183">
        <f t="shared" si="1810"/>
        <v>0</v>
      </c>
      <c r="N5298" s="184">
        <f t="shared" si="1811"/>
        <v>0</v>
      </c>
      <c r="O5298" s="184">
        <f t="shared" si="1812"/>
        <v>0</v>
      </c>
      <c r="P5298" s="181"/>
      <c r="Q5298" s="199"/>
      <c r="R5298" s="197" t="str">
        <f t="shared" si="1815"/>
        <v/>
      </c>
      <c r="S5298" s="197" t="str">
        <f t="shared" si="1816"/>
        <v/>
      </c>
    </row>
    <row r="5299" spans="1:19" ht="38.25">
      <c r="A5299" s="200">
        <v>87792</v>
      </c>
      <c r="B5299" s="205" t="s">
        <v>230</v>
      </c>
      <c r="C5299" s="127" t="s">
        <v>5645</v>
      </c>
      <c r="D5299" s="121" t="s">
        <v>232</v>
      </c>
      <c r="E5299" s="122">
        <v>26.05</v>
      </c>
      <c r="F5299" s="123">
        <f t="shared" si="1807"/>
        <v>31.41</v>
      </c>
      <c r="G5299" s="206">
        <v>516.35</v>
      </c>
      <c r="H5299" s="207">
        <f>F5299</f>
        <v>31.41</v>
      </c>
      <c r="I5299" s="182">
        <f t="shared" si="1808"/>
        <v>16218.55</v>
      </c>
      <c r="J5299" s="182">
        <f t="shared" si="1809"/>
        <v>16218.55</v>
      </c>
      <c r="K5299" s="179"/>
      <c r="L5299" s="183">
        <f t="shared" si="1810"/>
        <v>516.35</v>
      </c>
      <c r="M5299" s="183">
        <f t="shared" si="1810"/>
        <v>31.41</v>
      </c>
      <c r="N5299" s="184">
        <f t="shared" si="1811"/>
        <v>16218.55</v>
      </c>
      <c r="O5299" s="184">
        <f t="shared" si="1812"/>
        <v>16218.55</v>
      </c>
      <c r="P5299" s="181"/>
      <c r="Q5299" s="236"/>
      <c r="R5299" s="237" t="str">
        <f t="shared" si="1815"/>
        <v>x</v>
      </c>
      <c r="S5299" s="197" t="str">
        <f t="shared" si="1816"/>
        <v>x</v>
      </c>
    </row>
    <row r="5300" spans="1:19" ht="38.25" hidden="1">
      <c r="A5300" s="200">
        <v>87794</v>
      </c>
      <c r="B5300" s="205" t="s">
        <v>230</v>
      </c>
      <c r="C5300" s="127" t="s">
        <v>5646</v>
      </c>
      <c r="D5300" s="121" t="s">
        <v>232</v>
      </c>
      <c r="E5300" s="122">
        <v>29.28</v>
      </c>
      <c r="F5300" s="123">
        <f t="shared" si="1807"/>
        <v>35.299999999999997</v>
      </c>
      <c r="G5300" s="206"/>
      <c r="H5300" s="183"/>
      <c r="I5300" s="182">
        <f t="shared" si="1808"/>
        <v>0</v>
      </c>
      <c r="J5300" s="182">
        <f t="shared" si="1809"/>
        <v>0</v>
      </c>
      <c r="K5300" s="179"/>
      <c r="L5300" s="183">
        <f t="shared" si="1810"/>
        <v>0</v>
      </c>
      <c r="M5300" s="183">
        <f t="shared" si="1810"/>
        <v>0</v>
      </c>
      <c r="N5300" s="184">
        <f t="shared" si="1811"/>
        <v>0</v>
      </c>
      <c r="O5300" s="184">
        <f t="shared" si="1812"/>
        <v>0</v>
      </c>
      <c r="P5300" s="181"/>
      <c r="Q5300" s="199"/>
      <c r="R5300" s="197" t="str">
        <f t="shared" si="1815"/>
        <v/>
      </c>
      <c r="S5300" s="197" t="str">
        <f t="shared" si="1816"/>
        <v/>
      </c>
    </row>
    <row r="5301" spans="1:19" ht="38.25" hidden="1">
      <c r="A5301" s="200">
        <v>87795</v>
      </c>
      <c r="B5301" s="205" t="s">
        <v>230</v>
      </c>
      <c r="C5301" s="127" t="s">
        <v>5647</v>
      </c>
      <c r="D5301" s="121" t="s">
        <v>232</v>
      </c>
      <c r="E5301" s="122">
        <v>38.1</v>
      </c>
      <c r="F5301" s="123">
        <f t="shared" si="1807"/>
        <v>45.93</v>
      </c>
      <c r="G5301" s="206"/>
      <c r="H5301" s="183"/>
      <c r="I5301" s="182">
        <f t="shared" si="1808"/>
        <v>0</v>
      </c>
      <c r="J5301" s="182">
        <f t="shared" si="1809"/>
        <v>0</v>
      </c>
      <c r="K5301" s="179"/>
      <c r="L5301" s="183">
        <f t="shared" si="1810"/>
        <v>0</v>
      </c>
      <c r="M5301" s="183">
        <f t="shared" si="1810"/>
        <v>0</v>
      </c>
      <c r="N5301" s="184">
        <f t="shared" si="1811"/>
        <v>0</v>
      </c>
      <c r="O5301" s="184">
        <f t="shared" si="1812"/>
        <v>0</v>
      </c>
      <c r="P5301" s="181"/>
      <c r="Q5301" s="199"/>
      <c r="R5301" s="197" t="str">
        <f t="shared" si="1815"/>
        <v/>
      </c>
      <c r="S5301" s="197" t="str">
        <f t="shared" si="1816"/>
        <v/>
      </c>
    </row>
    <row r="5302" spans="1:19" ht="38.25" hidden="1">
      <c r="A5302" s="200">
        <v>87797</v>
      </c>
      <c r="B5302" s="205" t="s">
        <v>230</v>
      </c>
      <c r="C5302" s="127" t="s">
        <v>5648</v>
      </c>
      <c r="D5302" s="121" t="s">
        <v>232</v>
      </c>
      <c r="E5302" s="122">
        <v>32.07</v>
      </c>
      <c r="F5302" s="123">
        <f t="shared" si="1807"/>
        <v>38.659999999999997</v>
      </c>
      <c r="G5302" s="206"/>
      <c r="H5302" s="183"/>
      <c r="I5302" s="182">
        <f t="shared" si="1808"/>
        <v>0</v>
      </c>
      <c r="J5302" s="182">
        <f t="shared" si="1809"/>
        <v>0</v>
      </c>
      <c r="K5302" s="179"/>
      <c r="L5302" s="183">
        <f t="shared" si="1810"/>
        <v>0</v>
      </c>
      <c r="M5302" s="183">
        <f t="shared" si="1810"/>
        <v>0</v>
      </c>
      <c r="N5302" s="184">
        <f t="shared" si="1811"/>
        <v>0</v>
      </c>
      <c r="O5302" s="184">
        <f t="shared" si="1812"/>
        <v>0</v>
      </c>
      <c r="P5302" s="181"/>
      <c r="Q5302" s="199"/>
      <c r="R5302" s="197" t="str">
        <f t="shared" si="1815"/>
        <v/>
      </c>
      <c r="S5302" s="197" t="str">
        <f t="shared" si="1816"/>
        <v/>
      </c>
    </row>
    <row r="5303" spans="1:19" ht="38.25" hidden="1">
      <c r="A5303" s="200">
        <v>87799</v>
      </c>
      <c r="B5303" s="205" t="s">
        <v>230</v>
      </c>
      <c r="C5303" s="127" t="s">
        <v>5649</v>
      </c>
      <c r="D5303" s="121" t="s">
        <v>232</v>
      </c>
      <c r="E5303" s="122">
        <v>36.4</v>
      </c>
      <c r="F5303" s="123">
        <f t="shared" si="1807"/>
        <v>43.88</v>
      </c>
      <c r="G5303" s="206"/>
      <c r="H5303" s="183"/>
      <c r="I5303" s="182">
        <f t="shared" si="1808"/>
        <v>0</v>
      </c>
      <c r="J5303" s="182">
        <f t="shared" si="1809"/>
        <v>0</v>
      </c>
      <c r="K5303" s="179"/>
      <c r="L5303" s="183">
        <f t="shared" si="1810"/>
        <v>0</v>
      </c>
      <c r="M5303" s="183">
        <f t="shared" si="1810"/>
        <v>0</v>
      </c>
      <c r="N5303" s="184">
        <f t="shared" si="1811"/>
        <v>0</v>
      </c>
      <c r="O5303" s="184">
        <f t="shared" si="1812"/>
        <v>0</v>
      </c>
      <c r="P5303" s="181"/>
      <c r="Q5303" s="199"/>
      <c r="R5303" s="197" t="str">
        <f t="shared" si="1815"/>
        <v/>
      </c>
      <c r="S5303" s="197" t="str">
        <f t="shared" si="1816"/>
        <v/>
      </c>
    </row>
    <row r="5304" spans="1:19" ht="38.25" hidden="1">
      <c r="A5304" s="200">
        <v>87800</v>
      </c>
      <c r="B5304" s="205" t="s">
        <v>230</v>
      </c>
      <c r="C5304" s="127" t="s">
        <v>5650</v>
      </c>
      <c r="D5304" s="121" t="s">
        <v>232</v>
      </c>
      <c r="E5304" s="122">
        <v>50</v>
      </c>
      <c r="F5304" s="123">
        <f t="shared" si="1807"/>
        <v>60.28</v>
      </c>
      <c r="G5304" s="206"/>
      <c r="H5304" s="183"/>
      <c r="I5304" s="182">
        <f t="shared" si="1808"/>
        <v>0</v>
      </c>
      <c r="J5304" s="182">
        <f t="shared" si="1809"/>
        <v>0</v>
      </c>
      <c r="K5304" s="179"/>
      <c r="L5304" s="183">
        <f t="shared" si="1810"/>
        <v>0</v>
      </c>
      <c r="M5304" s="183">
        <f t="shared" si="1810"/>
        <v>0</v>
      </c>
      <c r="N5304" s="184">
        <f t="shared" si="1811"/>
        <v>0</v>
      </c>
      <c r="O5304" s="184">
        <f t="shared" si="1812"/>
        <v>0</v>
      </c>
      <c r="P5304" s="181"/>
      <c r="Q5304" s="199"/>
      <c r="R5304" s="197" t="str">
        <f t="shared" si="1815"/>
        <v/>
      </c>
      <c r="S5304" s="197" t="str">
        <f t="shared" si="1816"/>
        <v/>
      </c>
    </row>
    <row r="5305" spans="1:19" ht="38.25" hidden="1">
      <c r="A5305" s="200">
        <v>87801</v>
      </c>
      <c r="B5305" s="205" t="s">
        <v>230</v>
      </c>
      <c r="C5305" s="127" t="s">
        <v>5651</v>
      </c>
      <c r="D5305" s="121" t="s">
        <v>232</v>
      </c>
      <c r="E5305" s="122">
        <v>38.08</v>
      </c>
      <c r="F5305" s="123">
        <f t="shared" si="1807"/>
        <v>45.91</v>
      </c>
      <c r="G5305" s="206"/>
      <c r="H5305" s="183"/>
      <c r="I5305" s="182">
        <f t="shared" si="1808"/>
        <v>0</v>
      </c>
      <c r="J5305" s="182">
        <f t="shared" si="1809"/>
        <v>0</v>
      </c>
      <c r="K5305" s="179"/>
      <c r="L5305" s="183">
        <f t="shared" si="1810"/>
        <v>0</v>
      </c>
      <c r="M5305" s="183">
        <f t="shared" si="1810"/>
        <v>0</v>
      </c>
      <c r="N5305" s="184">
        <f t="shared" si="1811"/>
        <v>0</v>
      </c>
      <c r="O5305" s="184">
        <f t="shared" si="1812"/>
        <v>0</v>
      </c>
      <c r="P5305" s="181"/>
      <c r="Q5305" s="199"/>
      <c r="R5305" s="197" t="str">
        <f t="shared" si="1815"/>
        <v/>
      </c>
      <c r="S5305" s="197" t="str">
        <f t="shared" si="1816"/>
        <v/>
      </c>
    </row>
    <row r="5306" spans="1:19" ht="38.25" hidden="1">
      <c r="A5306" s="200">
        <v>87803</v>
      </c>
      <c r="B5306" s="205" t="s">
        <v>230</v>
      </c>
      <c r="C5306" s="127" t="s">
        <v>5652</v>
      </c>
      <c r="D5306" s="121" t="s">
        <v>232</v>
      </c>
      <c r="E5306" s="122">
        <v>43.52</v>
      </c>
      <c r="F5306" s="123">
        <f t="shared" si="1807"/>
        <v>52.47</v>
      </c>
      <c r="G5306" s="206"/>
      <c r="H5306" s="183"/>
      <c r="I5306" s="182">
        <f t="shared" si="1808"/>
        <v>0</v>
      </c>
      <c r="J5306" s="182">
        <f t="shared" si="1809"/>
        <v>0</v>
      </c>
      <c r="K5306" s="179"/>
      <c r="L5306" s="183">
        <f t="shared" si="1810"/>
        <v>0</v>
      </c>
      <c r="M5306" s="183">
        <f t="shared" si="1810"/>
        <v>0</v>
      </c>
      <c r="N5306" s="184">
        <f t="shared" si="1811"/>
        <v>0</v>
      </c>
      <c r="O5306" s="184">
        <f t="shared" si="1812"/>
        <v>0</v>
      </c>
      <c r="P5306" s="181"/>
      <c r="Q5306" s="199"/>
      <c r="R5306" s="197" t="str">
        <f t="shared" si="1815"/>
        <v/>
      </c>
      <c r="S5306" s="197" t="str">
        <f t="shared" si="1816"/>
        <v/>
      </c>
    </row>
    <row r="5307" spans="1:19" ht="38.25" hidden="1">
      <c r="A5307" s="200">
        <v>87804</v>
      </c>
      <c r="B5307" s="205" t="s">
        <v>230</v>
      </c>
      <c r="C5307" s="127" t="s">
        <v>5653</v>
      </c>
      <c r="D5307" s="121" t="s">
        <v>232</v>
      </c>
      <c r="E5307" s="122">
        <v>61.89</v>
      </c>
      <c r="F5307" s="123">
        <f t="shared" si="1807"/>
        <v>74.61</v>
      </c>
      <c r="G5307" s="206"/>
      <c r="H5307" s="183"/>
      <c r="I5307" s="182">
        <f t="shared" si="1808"/>
        <v>0</v>
      </c>
      <c r="J5307" s="182">
        <f t="shared" si="1809"/>
        <v>0</v>
      </c>
      <c r="K5307" s="179"/>
      <c r="L5307" s="183">
        <f t="shared" si="1810"/>
        <v>0</v>
      </c>
      <c r="M5307" s="183">
        <f t="shared" si="1810"/>
        <v>0</v>
      </c>
      <c r="N5307" s="184">
        <f t="shared" si="1811"/>
        <v>0</v>
      </c>
      <c r="O5307" s="184">
        <f t="shared" si="1812"/>
        <v>0</v>
      </c>
      <c r="P5307" s="181"/>
      <c r="Q5307" s="199"/>
      <c r="R5307" s="197" t="str">
        <f t="shared" si="1815"/>
        <v/>
      </c>
      <c r="S5307" s="197" t="str">
        <f t="shared" si="1816"/>
        <v/>
      </c>
    </row>
    <row r="5308" spans="1:19" ht="38.25" hidden="1">
      <c r="A5308" s="200">
        <v>87805</v>
      </c>
      <c r="B5308" s="205" t="s">
        <v>230</v>
      </c>
      <c r="C5308" s="127" t="s">
        <v>5654</v>
      </c>
      <c r="D5308" s="121" t="s">
        <v>232</v>
      </c>
      <c r="E5308" s="122">
        <v>44.27</v>
      </c>
      <c r="F5308" s="123">
        <f t="shared" si="1807"/>
        <v>53.37</v>
      </c>
      <c r="G5308" s="206"/>
      <c r="H5308" s="183"/>
      <c r="I5308" s="182">
        <f t="shared" si="1808"/>
        <v>0</v>
      </c>
      <c r="J5308" s="182">
        <f t="shared" si="1809"/>
        <v>0</v>
      </c>
      <c r="K5308" s="179"/>
      <c r="L5308" s="183">
        <f t="shared" si="1810"/>
        <v>0</v>
      </c>
      <c r="M5308" s="183">
        <f t="shared" si="1810"/>
        <v>0</v>
      </c>
      <c r="N5308" s="184">
        <f t="shared" si="1811"/>
        <v>0</v>
      </c>
      <c r="O5308" s="184">
        <f t="shared" si="1812"/>
        <v>0</v>
      </c>
      <c r="P5308" s="181"/>
      <c r="Q5308" s="199"/>
      <c r="R5308" s="197" t="str">
        <f t="shared" si="1815"/>
        <v/>
      </c>
      <c r="S5308" s="197" t="str">
        <f t="shared" si="1816"/>
        <v/>
      </c>
    </row>
    <row r="5309" spans="1:19" ht="38.25" hidden="1">
      <c r="A5309" s="200">
        <v>87807</v>
      </c>
      <c r="B5309" s="205" t="s">
        <v>230</v>
      </c>
      <c r="C5309" s="127" t="s">
        <v>5655</v>
      </c>
      <c r="D5309" s="121" t="s">
        <v>232</v>
      </c>
      <c r="E5309" s="122">
        <v>50.27</v>
      </c>
      <c r="F5309" s="123">
        <f t="shared" si="1807"/>
        <v>60.61</v>
      </c>
      <c r="G5309" s="206"/>
      <c r="H5309" s="183"/>
      <c r="I5309" s="182">
        <f t="shared" si="1808"/>
        <v>0</v>
      </c>
      <c r="J5309" s="182">
        <f t="shared" si="1809"/>
        <v>0</v>
      </c>
      <c r="K5309" s="179"/>
      <c r="L5309" s="183">
        <f t="shared" si="1810"/>
        <v>0</v>
      </c>
      <c r="M5309" s="183">
        <f t="shared" si="1810"/>
        <v>0</v>
      </c>
      <c r="N5309" s="184">
        <f t="shared" si="1811"/>
        <v>0</v>
      </c>
      <c r="O5309" s="184">
        <f t="shared" si="1812"/>
        <v>0</v>
      </c>
      <c r="P5309" s="181"/>
      <c r="Q5309" s="199"/>
      <c r="R5309" s="197" t="str">
        <f t="shared" si="1815"/>
        <v/>
      </c>
      <c r="S5309" s="197" t="str">
        <f t="shared" si="1816"/>
        <v/>
      </c>
    </row>
    <row r="5310" spans="1:19" ht="51" hidden="1">
      <c r="A5310" s="200">
        <v>87808</v>
      </c>
      <c r="B5310" s="205" t="s">
        <v>230</v>
      </c>
      <c r="C5310" s="127" t="s">
        <v>5656</v>
      </c>
      <c r="D5310" s="121" t="s">
        <v>232</v>
      </c>
      <c r="E5310" s="122">
        <v>67.45</v>
      </c>
      <c r="F5310" s="123">
        <f t="shared" si="1807"/>
        <v>81.319999999999993</v>
      </c>
      <c r="G5310" s="206"/>
      <c r="H5310" s="183"/>
      <c r="I5310" s="182">
        <f t="shared" si="1808"/>
        <v>0</v>
      </c>
      <c r="J5310" s="182">
        <f t="shared" si="1809"/>
        <v>0</v>
      </c>
      <c r="K5310" s="179"/>
      <c r="L5310" s="183">
        <f t="shared" si="1810"/>
        <v>0</v>
      </c>
      <c r="M5310" s="183">
        <f t="shared" si="1810"/>
        <v>0</v>
      </c>
      <c r="N5310" s="184">
        <f t="shared" si="1811"/>
        <v>0</v>
      </c>
      <c r="O5310" s="184">
        <f t="shared" si="1812"/>
        <v>0</v>
      </c>
      <c r="P5310" s="181"/>
      <c r="Q5310" s="199"/>
      <c r="R5310" s="197" t="str">
        <f t="shared" si="1815"/>
        <v/>
      </c>
      <c r="S5310" s="197" t="str">
        <f t="shared" si="1816"/>
        <v/>
      </c>
    </row>
    <row r="5311" spans="1:19" ht="38.25" hidden="1">
      <c r="A5311" s="200">
        <v>87809</v>
      </c>
      <c r="B5311" s="205" t="s">
        <v>230</v>
      </c>
      <c r="C5311" s="127" t="s">
        <v>5657</v>
      </c>
      <c r="D5311" s="121" t="s">
        <v>232</v>
      </c>
      <c r="E5311" s="122">
        <v>69.88</v>
      </c>
      <c r="F5311" s="123">
        <f t="shared" si="1807"/>
        <v>84.25</v>
      </c>
      <c r="G5311" s="206"/>
      <c r="H5311" s="183"/>
      <c r="I5311" s="182">
        <f t="shared" si="1808"/>
        <v>0</v>
      </c>
      <c r="J5311" s="182">
        <f t="shared" si="1809"/>
        <v>0</v>
      </c>
      <c r="K5311" s="179"/>
      <c r="L5311" s="183">
        <f t="shared" si="1810"/>
        <v>0</v>
      </c>
      <c r="M5311" s="183">
        <f t="shared" si="1810"/>
        <v>0</v>
      </c>
      <c r="N5311" s="184">
        <f t="shared" si="1811"/>
        <v>0</v>
      </c>
      <c r="O5311" s="184">
        <f t="shared" si="1812"/>
        <v>0</v>
      </c>
      <c r="P5311" s="181"/>
      <c r="Q5311" s="199"/>
      <c r="R5311" s="197" t="str">
        <f t="shared" si="1815"/>
        <v/>
      </c>
      <c r="S5311" s="197" t="str">
        <f t="shared" si="1816"/>
        <v/>
      </c>
    </row>
    <row r="5312" spans="1:19" ht="38.25" hidden="1">
      <c r="A5312" s="200">
        <v>87811</v>
      </c>
      <c r="B5312" s="205" t="s">
        <v>230</v>
      </c>
      <c r="C5312" s="127" t="s">
        <v>5658</v>
      </c>
      <c r="D5312" s="121" t="s">
        <v>232</v>
      </c>
      <c r="E5312" s="122">
        <v>73.11</v>
      </c>
      <c r="F5312" s="123">
        <f t="shared" si="1807"/>
        <v>88.14</v>
      </c>
      <c r="G5312" s="206"/>
      <c r="H5312" s="183"/>
      <c r="I5312" s="182">
        <f t="shared" si="1808"/>
        <v>0</v>
      </c>
      <c r="J5312" s="182">
        <f t="shared" si="1809"/>
        <v>0</v>
      </c>
      <c r="K5312" s="179"/>
      <c r="L5312" s="183">
        <f t="shared" si="1810"/>
        <v>0</v>
      </c>
      <c r="M5312" s="183">
        <f t="shared" si="1810"/>
        <v>0</v>
      </c>
      <c r="N5312" s="184">
        <f t="shared" si="1811"/>
        <v>0</v>
      </c>
      <c r="O5312" s="184">
        <f t="shared" si="1812"/>
        <v>0</v>
      </c>
      <c r="P5312" s="181"/>
      <c r="Q5312" s="199"/>
      <c r="R5312" s="197" t="str">
        <f t="shared" si="1815"/>
        <v/>
      </c>
      <c r="S5312" s="197" t="str">
        <f t="shared" si="1816"/>
        <v/>
      </c>
    </row>
    <row r="5313" spans="1:19" ht="38.25" hidden="1">
      <c r="A5313" s="200">
        <v>87812</v>
      </c>
      <c r="B5313" s="205" t="s">
        <v>230</v>
      </c>
      <c r="C5313" s="127" t="s">
        <v>5659</v>
      </c>
      <c r="D5313" s="121" t="s">
        <v>232</v>
      </c>
      <c r="E5313" s="122">
        <v>81.540000000000006</v>
      </c>
      <c r="F5313" s="123">
        <f t="shared" si="1807"/>
        <v>98.3</v>
      </c>
      <c r="G5313" s="206"/>
      <c r="H5313" s="183"/>
      <c r="I5313" s="182">
        <f t="shared" si="1808"/>
        <v>0</v>
      </c>
      <c r="J5313" s="182">
        <f t="shared" si="1809"/>
        <v>0</v>
      </c>
      <c r="K5313" s="179"/>
      <c r="L5313" s="183">
        <f t="shared" si="1810"/>
        <v>0</v>
      </c>
      <c r="M5313" s="183">
        <f t="shared" si="1810"/>
        <v>0</v>
      </c>
      <c r="N5313" s="184">
        <f t="shared" si="1811"/>
        <v>0</v>
      </c>
      <c r="O5313" s="184">
        <f t="shared" si="1812"/>
        <v>0</v>
      </c>
      <c r="P5313" s="181"/>
      <c r="Q5313" s="199"/>
      <c r="R5313" s="197" t="str">
        <f t="shared" si="1815"/>
        <v/>
      </c>
      <c r="S5313" s="197" t="str">
        <f t="shared" si="1816"/>
        <v/>
      </c>
    </row>
    <row r="5314" spans="1:19" ht="38.25" hidden="1">
      <c r="A5314" s="200">
        <v>87813</v>
      </c>
      <c r="B5314" s="205" t="s">
        <v>230</v>
      </c>
      <c r="C5314" s="127" t="s">
        <v>5660</v>
      </c>
      <c r="D5314" s="121" t="s">
        <v>232</v>
      </c>
      <c r="E5314" s="122">
        <v>75.900000000000006</v>
      </c>
      <c r="F5314" s="123">
        <f t="shared" si="1807"/>
        <v>91.51</v>
      </c>
      <c r="G5314" s="206"/>
      <c r="H5314" s="183"/>
      <c r="I5314" s="182">
        <f t="shared" si="1808"/>
        <v>0</v>
      </c>
      <c r="J5314" s="182">
        <f t="shared" si="1809"/>
        <v>0</v>
      </c>
      <c r="K5314" s="179"/>
      <c r="L5314" s="183">
        <f t="shared" si="1810"/>
        <v>0</v>
      </c>
      <c r="M5314" s="183">
        <f t="shared" si="1810"/>
        <v>0</v>
      </c>
      <c r="N5314" s="184">
        <f t="shared" si="1811"/>
        <v>0</v>
      </c>
      <c r="O5314" s="184">
        <f t="shared" si="1812"/>
        <v>0</v>
      </c>
      <c r="P5314" s="181"/>
      <c r="Q5314" s="199"/>
      <c r="R5314" s="197" t="str">
        <f t="shared" si="1815"/>
        <v/>
      </c>
      <c r="S5314" s="197" t="str">
        <f t="shared" si="1816"/>
        <v/>
      </c>
    </row>
    <row r="5315" spans="1:19" ht="38.25" hidden="1">
      <c r="A5315" s="200">
        <v>87815</v>
      </c>
      <c r="B5315" s="205" t="s">
        <v>230</v>
      </c>
      <c r="C5315" s="127" t="s">
        <v>5661</v>
      </c>
      <c r="D5315" s="121" t="s">
        <v>232</v>
      </c>
      <c r="E5315" s="122">
        <v>80.23</v>
      </c>
      <c r="F5315" s="123">
        <f t="shared" si="1807"/>
        <v>96.73</v>
      </c>
      <c r="G5315" s="206"/>
      <c r="H5315" s="183"/>
      <c r="I5315" s="182">
        <f t="shared" si="1808"/>
        <v>0</v>
      </c>
      <c r="J5315" s="182">
        <f t="shared" si="1809"/>
        <v>0</v>
      </c>
      <c r="K5315" s="179"/>
      <c r="L5315" s="183">
        <f t="shared" si="1810"/>
        <v>0</v>
      </c>
      <c r="M5315" s="183">
        <f t="shared" si="1810"/>
        <v>0</v>
      </c>
      <c r="N5315" s="184">
        <f t="shared" si="1811"/>
        <v>0</v>
      </c>
      <c r="O5315" s="184">
        <f t="shared" si="1812"/>
        <v>0</v>
      </c>
      <c r="P5315" s="181"/>
      <c r="Q5315" s="199"/>
      <c r="R5315" s="197" t="str">
        <f t="shared" si="1815"/>
        <v/>
      </c>
      <c r="S5315" s="197" t="str">
        <f t="shared" si="1816"/>
        <v/>
      </c>
    </row>
    <row r="5316" spans="1:19" ht="38.25" hidden="1">
      <c r="A5316" s="200">
        <v>87816</v>
      </c>
      <c r="B5316" s="205" t="s">
        <v>230</v>
      </c>
      <c r="C5316" s="127" t="s">
        <v>5662</v>
      </c>
      <c r="D5316" s="121" t="s">
        <v>232</v>
      </c>
      <c r="E5316" s="122">
        <v>93.44</v>
      </c>
      <c r="F5316" s="123">
        <f t="shared" si="1807"/>
        <v>112.65</v>
      </c>
      <c r="G5316" s="206"/>
      <c r="H5316" s="183"/>
      <c r="I5316" s="182">
        <f t="shared" si="1808"/>
        <v>0</v>
      </c>
      <c r="J5316" s="182">
        <f t="shared" si="1809"/>
        <v>0</v>
      </c>
      <c r="K5316" s="179"/>
      <c r="L5316" s="183">
        <f t="shared" si="1810"/>
        <v>0</v>
      </c>
      <c r="M5316" s="183">
        <f t="shared" si="1810"/>
        <v>0</v>
      </c>
      <c r="N5316" s="184">
        <f t="shared" si="1811"/>
        <v>0</v>
      </c>
      <c r="O5316" s="184">
        <f t="shared" si="1812"/>
        <v>0</v>
      </c>
      <c r="P5316" s="181"/>
      <c r="Q5316" s="199"/>
      <c r="R5316" s="197" t="str">
        <f t="shared" si="1815"/>
        <v/>
      </c>
      <c r="S5316" s="197" t="str">
        <f t="shared" si="1816"/>
        <v/>
      </c>
    </row>
    <row r="5317" spans="1:19" ht="38.25" hidden="1">
      <c r="A5317" s="200">
        <v>87817</v>
      </c>
      <c r="B5317" s="205" t="s">
        <v>230</v>
      </c>
      <c r="C5317" s="127" t="s">
        <v>5663</v>
      </c>
      <c r="D5317" s="121" t="s">
        <v>232</v>
      </c>
      <c r="E5317" s="122">
        <v>81.510000000000005</v>
      </c>
      <c r="F5317" s="123">
        <f t="shared" si="1807"/>
        <v>98.27</v>
      </c>
      <c r="G5317" s="206"/>
      <c r="H5317" s="183"/>
      <c r="I5317" s="182">
        <f t="shared" si="1808"/>
        <v>0</v>
      </c>
      <c r="J5317" s="182">
        <f t="shared" si="1809"/>
        <v>0</v>
      </c>
      <c r="K5317" s="179"/>
      <c r="L5317" s="183">
        <f t="shared" si="1810"/>
        <v>0</v>
      </c>
      <c r="M5317" s="183">
        <f t="shared" si="1810"/>
        <v>0</v>
      </c>
      <c r="N5317" s="184">
        <f t="shared" si="1811"/>
        <v>0</v>
      </c>
      <c r="O5317" s="184">
        <f t="shared" si="1812"/>
        <v>0</v>
      </c>
      <c r="P5317" s="181"/>
      <c r="Q5317" s="199"/>
      <c r="R5317" s="197" t="str">
        <f t="shared" si="1815"/>
        <v/>
      </c>
      <c r="S5317" s="197" t="str">
        <f t="shared" si="1816"/>
        <v/>
      </c>
    </row>
    <row r="5318" spans="1:19" ht="38.25" hidden="1">
      <c r="A5318" s="200">
        <v>87819</v>
      </c>
      <c r="B5318" s="205" t="s">
        <v>230</v>
      </c>
      <c r="C5318" s="127" t="s">
        <v>5664</v>
      </c>
      <c r="D5318" s="121" t="s">
        <v>232</v>
      </c>
      <c r="E5318" s="122">
        <v>86.95</v>
      </c>
      <c r="F5318" s="123">
        <f t="shared" si="1807"/>
        <v>104.83</v>
      </c>
      <c r="G5318" s="206"/>
      <c r="H5318" s="183"/>
      <c r="I5318" s="182">
        <f t="shared" si="1808"/>
        <v>0</v>
      </c>
      <c r="J5318" s="182">
        <f t="shared" si="1809"/>
        <v>0</v>
      </c>
      <c r="K5318" s="179"/>
      <c r="L5318" s="183">
        <f t="shared" si="1810"/>
        <v>0</v>
      </c>
      <c r="M5318" s="183">
        <f t="shared" si="1810"/>
        <v>0</v>
      </c>
      <c r="N5318" s="184">
        <f t="shared" si="1811"/>
        <v>0</v>
      </c>
      <c r="O5318" s="184">
        <f t="shared" si="1812"/>
        <v>0</v>
      </c>
      <c r="P5318" s="181"/>
      <c r="Q5318" s="199"/>
      <c r="R5318" s="197" t="str">
        <f t="shared" si="1815"/>
        <v/>
      </c>
      <c r="S5318" s="197" t="str">
        <f t="shared" si="1816"/>
        <v/>
      </c>
    </row>
    <row r="5319" spans="1:19" ht="38.25" hidden="1">
      <c r="A5319" s="200">
        <v>87820</v>
      </c>
      <c r="B5319" s="205" t="s">
        <v>230</v>
      </c>
      <c r="C5319" s="127" t="s">
        <v>5665</v>
      </c>
      <c r="D5319" s="121" t="s">
        <v>232</v>
      </c>
      <c r="E5319" s="122">
        <v>105.33</v>
      </c>
      <c r="F5319" s="123">
        <f t="shared" si="1807"/>
        <v>126.99</v>
      </c>
      <c r="G5319" s="206"/>
      <c r="H5319" s="183"/>
      <c r="I5319" s="182">
        <f t="shared" si="1808"/>
        <v>0</v>
      </c>
      <c r="J5319" s="182">
        <f t="shared" si="1809"/>
        <v>0</v>
      </c>
      <c r="K5319" s="179"/>
      <c r="L5319" s="183">
        <f t="shared" si="1810"/>
        <v>0</v>
      </c>
      <c r="M5319" s="183">
        <f t="shared" si="1810"/>
        <v>0</v>
      </c>
      <c r="N5319" s="184">
        <f t="shared" si="1811"/>
        <v>0</v>
      </c>
      <c r="O5319" s="184">
        <f t="shared" si="1812"/>
        <v>0</v>
      </c>
      <c r="P5319" s="181"/>
      <c r="Q5319" s="199"/>
      <c r="R5319" s="197" t="str">
        <f t="shared" si="1815"/>
        <v/>
      </c>
      <c r="S5319" s="197" t="str">
        <f t="shared" si="1816"/>
        <v/>
      </c>
    </row>
    <row r="5320" spans="1:19" ht="51" hidden="1">
      <c r="A5320" s="200">
        <v>87821</v>
      </c>
      <c r="B5320" s="205" t="s">
        <v>230</v>
      </c>
      <c r="C5320" s="127" t="s">
        <v>5666</v>
      </c>
      <c r="D5320" s="121" t="s">
        <v>232</v>
      </c>
      <c r="E5320" s="122">
        <v>119.88</v>
      </c>
      <c r="F5320" s="123">
        <f t="shared" si="1807"/>
        <v>144.53</v>
      </c>
      <c r="G5320" s="206"/>
      <c r="H5320" s="183"/>
      <c r="I5320" s="182">
        <f t="shared" si="1808"/>
        <v>0</v>
      </c>
      <c r="J5320" s="182">
        <f t="shared" si="1809"/>
        <v>0</v>
      </c>
      <c r="K5320" s="179"/>
      <c r="L5320" s="183">
        <f t="shared" si="1810"/>
        <v>0</v>
      </c>
      <c r="M5320" s="183">
        <f t="shared" si="1810"/>
        <v>0</v>
      </c>
      <c r="N5320" s="184">
        <f t="shared" si="1811"/>
        <v>0</v>
      </c>
      <c r="O5320" s="184">
        <f t="shared" si="1812"/>
        <v>0</v>
      </c>
      <c r="P5320" s="181"/>
      <c r="Q5320" s="199"/>
      <c r="R5320" s="197" t="str">
        <f t="shared" si="1815"/>
        <v/>
      </c>
      <c r="S5320" s="197" t="str">
        <f t="shared" si="1816"/>
        <v/>
      </c>
    </row>
    <row r="5321" spans="1:19" ht="38.25" hidden="1">
      <c r="A5321" s="200">
        <v>87823</v>
      </c>
      <c r="B5321" s="205" t="s">
        <v>230</v>
      </c>
      <c r="C5321" s="127" t="s">
        <v>5667</v>
      </c>
      <c r="D5321" s="121" t="s">
        <v>232</v>
      </c>
      <c r="E5321" s="122">
        <v>125.88</v>
      </c>
      <c r="F5321" s="123">
        <f t="shared" si="1807"/>
        <v>151.76</v>
      </c>
      <c r="G5321" s="206"/>
      <c r="H5321" s="183"/>
      <c r="I5321" s="182">
        <f t="shared" si="1808"/>
        <v>0</v>
      </c>
      <c r="J5321" s="182">
        <f t="shared" si="1809"/>
        <v>0</v>
      </c>
      <c r="K5321" s="179"/>
      <c r="L5321" s="183">
        <f t="shared" si="1810"/>
        <v>0</v>
      </c>
      <c r="M5321" s="183">
        <f t="shared" si="1810"/>
        <v>0</v>
      </c>
      <c r="N5321" s="184">
        <f t="shared" si="1811"/>
        <v>0</v>
      </c>
      <c r="O5321" s="184">
        <f t="shared" si="1812"/>
        <v>0</v>
      </c>
      <c r="P5321" s="181"/>
      <c r="Q5321" s="199"/>
      <c r="R5321" s="197" t="str">
        <f t="shared" si="1815"/>
        <v/>
      </c>
      <c r="S5321" s="197" t="str">
        <f t="shared" si="1816"/>
        <v/>
      </c>
    </row>
    <row r="5322" spans="1:19" ht="51" hidden="1">
      <c r="A5322" s="200">
        <v>87824</v>
      </c>
      <c r="B5322" s="205" t="s">
        <v>230</v>
      </c>
      <c r="C5322" s="127" t="s">
        <v>5668</v>
      </c>
      <c r="D5322" s="121" t="s">
        <v>232</v>
      </c>
      <c r="E5322" s="122">
        <v>142.66</v>
      </c>
      <c r="F5322" s="123">
        <f t="shared" si="1807"/>
        <v>171.99</v>
      </c>
      <c r="G5322" s="206"/>
      <c r="H5322" s="183"/>
      <c r="I5322" s="182">
        <f t="shared" si="1808"/>
        <v>0</v>
      </c>
      <c r="J5322" s="182">
        <f t="shared" si="1809"/>
        <v>0</v>
      </c>
      <c r="K5322" s="179"/>
      <c r="L5322" s="183">
        <f t="shared" si="1810"/>
        <v>0</v>
      </c>
      <c r="M5322" s="183">
        <f t="shared" si="1810"/>
        <v>0</v>
      </c>
      <c r="N5322" s="184">
        <f t="shared" si="1811"/>
        <v>0</v>
      </c>
      <c r="O5322" s="184">
        <f t="shared" si="1812"/>
        <v>0</v>
      </c>
      <c r="P5322" s="181"/>
      <c r="Q5322" s="199"/>
      <c r="R5322" s="197" t="str">
        <f t="shared" si="1815"/>
        <v/>
      </c>
      <c r="S5322" s="197" t="str">
        <f t="shared" si="1816"/>
        <v/>
      </c>
    </row>
    <row r="5323" spans="1:19" ht="38.25" hidden="1">
      <c r="A5323" s="200">
        <v>87825</v>
      </c>
      <c r="B5323" s="205" t="s">
        <v>230</v>
      </c>
      <c r="C5323" s="127" t="s">
        <v>5669</v>
      </c>
      <c r="D5323" s="121" t="s">
        <v>232</v>
      </c>
      <c r="E5323" s="122">
        <v>53.48</v>
      </c>
      <c r="F5323" s="123">
        <f t="shared" si="1807"/>
        <v>64.48</v>
      </c>
      <c r="G5323" s="206"/>
      <c r="H5323" s="183"/>
      <c r="I5323" s="182">
        <f t="shared" si="1808"/>
        <v>0</v>
      </c>
      <c r="J5323" s="182">
        <f t="shared" si="1809"/>
        <v>0</v>
      </c>
      <c r="K5323" s="179"/>
      <c r="L5323" s="183">
        <f t="shared" si="1810"/>
        <v>0</v>
      </c>
      <c r="M5323" s="183">
        <f t="shared" si="1810"/>
        <v>0</v>
      </c>
      <c r="N5323" s="184">
        <f t="shared" si="1811"/>
        <v>0</v>
      </c>
      <c r="O5323" s="184">
        <f t="shared" si="1812"/>
        <v>0</v>
      </c>
      <c r="P5323" s="181"/>
      <c r="Q5323" s="199"/>
      <c r="R5323" s="197" t="str">
        <f t="shared" si="1815"/>
        <v/>
      </c>
      <c r="S5323" s="197" t="str">
        <f t="shared" si="1816"/>
        <v/>
      </c>
    </row>
    <row r="5324" spans="1:19" ht="38.25" hidden="1">
      <c r="A5324" s="200">
        <v>87827</v>
      </c>
      <c r="B5324" s="205" t="s">
        <v>230</v>
      </c>
      <c r="C5324" s="127" t="s">
        <v>5670</v>
      </c>
      <c r="D5324" s="121" t="s">
        <v>232</v>
      </c>
      <c r="E5324" s="122">
        <v>57.44</v>
      </c>
      <c r="F5324" s="123">
        <f t="shared" si="1807"/>
        <v>69.25</v>
      </c>
      <c r="G5324" s="206"/>
      <c r="H5324" s="183"/>
      <c r="I5324" s="182">
        <f t="shared" si="1808"/>
        <v>0</v>
      </c>
      <c r="J5324" s="182">
        <f t="shared" si="1809"/>
        <v>0</v>
      </c>
      <c r="K5324" s="179"/>
      <c r="L5324" s="183">
        <f t="shared" si="1810"/>
        <v>0</v>
      </c>
      <c r="M5324" s="183">
        <f t="shared" si="1810"/>
        <v>0</v>
      </c>
      <c r="N5324" s="184">
        <f t="shared" si="1811"/>
        <v>0</v>
      </c>
      <c r="O5324" s="184">
        <f t="shared" si="1812"/>
        <v>0</v>
      </c>
      <c r="P5324" s="181"/>
      <c r="Q5324" s="199"/>
      <c r="R5324" s="197" t="str">
        <f t="shared" si="1815"/>
        <v/>
      </c>
      <c r="S5324" s="197" t="str">
        <f t="shared" si="1816"/>
        <v/>
      </c>
    </row>
    <row r="5325" spans="1:19" ht="38.25" hidden="1">
      <c r="A5325" s="200">
        <v>87828</v>
      </c>
      <c r="B5325" s="205" t="s">
        <v>230</v>
      </c>
      <c r="C5325" s="127" t="s">
        <v>5671</v>
      </c>
      <c r="D5325" s="121" t="s">
        <v>232</v>
      </c>
      <c r="E5325" s="122">
        <v>69.42</v>
      </c>
      <c r="F5325" s="123">
        <f t="shared" si="1807"/>
        <v>83.69</v>
      </c>
      <c r="G5325" s="206"/>
      <c r="H5325" s="183"/>
      <c r="I5325" s="182">
        <f t="shared" si="1808"/>
        <v>0</v>
      </c>
      <c r="J5325" s="182">
        <f t="shared" si="1809"/>
        <v>0</v>
      </c>
      <c r="K5325" s="179"/>
      <c r="L5325" s="183">
        <f t="shared" si="1810"/>
        <v>0</v>
      </c>
      <c r="M5325" s="183">
        <f t="shared" si="1810"/>
        <v>0</v>
      </c>
      <c r="N5325" s="184">
        <f t="shared" si="1811"/>
        <v>0</v>
      </c>
      <c r="O5325" s="184">
        <f t="shared" si="1812"/>
        <v>0</v>
      </c>
      <c r="P5325" s="181"/>
      <c r="Q5325" s="199"/>
      <c r="R5325" s="197" t="str">
        <f t="shared" si="1815"/>
        <v/>
      </c>
      <c r="S5325" s="197" t="str">
        <f t="shared" si="1816"/>
        <v/>
      </c>
    </row>
    <row r="5326" spans="1:19" ht="38.25" hidden="1">
      <c r="A5326" s="200">
        <v>87829</v>
      </c>
      <c r="B5326" s="205" t="s">
        <v>230</v>
      </c>
      <c r="C5326" s="127" t="s">
        <v>5672</v>
      </c>
      <c r="D5326" s="121" t="s">
        <v>232</v>
      </c>
      <c r="E5326" s="122">
        <v>60.12</v>
      </c>
      <c r="F5326" s="123">
        <f t="shared" si="1807"/>
        <v>72.48</v>
      </c>
      <c r="G5326" s="206"/>
      <c r="H5326" s="183"/>
      <c r="I5326" s="182">
        <f t="shared" si="1808"/>
        <v>0</v>
      </c>
      <c r="J5326" s="182">
        <f t="shared" si="1809"/>
        <v>0</v>
      </c>
      <c r="K5326" s="179"/>
      <c r="L5326" s="183">
        <f t="shared" si="1810"/>
        <v>0</v>
      </c>
      <c r="M5326" s="183">
        <f t="shared" si="1810"/>
        <v>0</v>
      </c>
      <c r="N5326" s="184">
        <f t="shared" si="1811"/>
        <v>0</v>
      </c>
      <c r="O5326" s="184">
        <f t="shared" si="1812"/>
        <v>0</v>
      </c>
      <c r="P5326" s="181"/>
      <c r="Q5326" s="199"/>
      <c r="R5326" s="197" t="str">
        <f t="shared" si="1815"/>
        <v/>
      </c>
      <c r="S5326" s="197" t="str">
        <f t="shared" si="1816"/>
        <v/>
      </c>
    </row>
    <row r="5327" spans="1:19" ht="38.25" hidden="1">
      <c r="A5327" s="200">
        <v>87831</v>
      </c>
      <c r="B5327" s="205" t="s">
        <v>230</v>
      </c>
      <c r="C5327" s="127" t="s">
        <v>5673</v>
      </c>
      <c r="D5327" s="121" t="s">
        <v>232</v>
      </c>
      <c r="E5327" s="122">
        <v>65.430000000000007</v>
      </c>
      <c r="F5327" s="123">
        <f t="shared" si="1807"/>
        <v>78.88</v>
      </c>
      <c r="G5327" s="206"/>
      <c r="H5327" s="183"/>
      <c r="I5327" s="182">
        <f t="shared" si="1808"/>
        <v>0</v>
      </c>
      <c r="J5327" s="182">
        <f t="shared" si="1809"/>
        <v>0</v>
      </c>
      <c r="K5327" s="179"/>
      <c r="L5327" s="183">
        <f t="shared" si="1810"/>
        <v>0</v>
      </c>
      <c r="M5327" s="183">
        <f t="shared" si="1810"/>
        <v>0</v>
      </c>
      <c r="N5327" s="184">
        <f t="shared" si="1811"/>
        <v>0</v>
      </c>
      <c r="O5327" s="184">
        <f t="shared" si="1812"/>
        <v>0</v>
      </c>
      <c r="P5327" s="181"/>
      <c r="Q5327" s="199"/>
      <c r="R5327" s="197" t="str">
        <f t="shared" si="1815"/>
        <v/>
      </c>
      <c r="S5327" s="197" t="str">
        <f t="shared" si="1816"/>
        <v/>
      </c>
    </row>
    <row r="5328" spans="1:19" ht="38.25" hidden="1">
      <c r="A5328" s="200">
        <v>87832</v>
      </c>
      <c r="B5328" s="205" t="s">
        <v>230</v>
      </c>
      <c r="C5328" s="127" t="s">
        <v>5674</v>
      </c>
      <c r="D5328" s="121" t="s">
        <v>232</v>
      </c>
      <c r="E5328" s="122">
        <v>83.23</v>
      </c>
      <c r="F5328" s="123">
        <f t="shared" si="1807"/>
        <v>100.34</v>
      </c>
      <c r="G5328" s="206"/>
      <c r="H5328" s="183"/>
      <c r="I5328" s="182">
        <f t="shared" si="1808"/>
        <v>0</v>
      </c>
      <c r="J5328" s="182">
        <f t="shared" si="1809"/>
        <v>0</v>
      </c>
      <c r="K5328" s="179"/>
      <c r="L5328" s="183">
        <f t="shared" si="1810"/>
        <v>0</v>
      </c>
      <c r="M5328" s="183">
        <f t="shared" si="1810"/>
        <v>0</v>
      </c>
      <c r="N5328" s="184">
        <f t="shared" si="1811"/>
        <v>0</v>
      </c>
      <c r="O5328" s="184">
        <f t="shared" si="1812"/>
        <v>0</v>
      </c>
      <c r="P5328" s="181"/>
      <c r="Q5328" s="199"/>
      <c r="R5328" s="197" t="str">
        <f t="shared" si="1815"/>
        <v/>
      </c>
      <c r="S5328" s="197" t="str">
        <f t="shared" si="1816"/>
        <v/>
      </c>
    </row>
    <row r="5329" spans="1:19" hidden="1">
      <c r="A5329" s="200" t="s">
        <v>5675</v>
      </c>
      <c r="B5329" s="205"/>
      <c r="C5329" s="127" t="s">
        <v>5676</v>
      </c>
      <c r="D5329" s="121"/>
      <c r="E5329" s="122"/>
      <c r="F5329" s="123"/>
      <c r="G5329" s="253"/>
      <c r="H5329" s="253"/>
      <c r="I5329" s="254"/>
      <c r="J5329" s="255"/>
      <c r="K5329" s="179"/>
      <c r="L5329" s="253"/>
      <c r="M5329" s="253"/>
      <c r="N5329" s="254"/>
      <c r="O5329" s="255"/>
      <c r="P5329" s="181"/>
      <c r="Q5329" s="198" t="str">
        <f>IF(OR(SUM(J5329)&gt;0,SUM(O5329)&gt;0),"xx","")</f>
        <v/>
      </c>
      <c r="R5329" s="197" t="str">
        <f t="shared" si="1815"/>
        <v/>
      </c>
      <c r="S5329" s="197" t="str">
        <f t="shared" si="1816"/>
        <v/>
      </c>
    </row>
    <row r="5330" spans="1:19" hidden="1">
      <c r="A5330" s="200" t="s">
        <v>5677</v>
      </c>
      <c r="B5330" s="205"/>
      <c r="C5330" s="127" t="s">
        <v>5678</v>
      </c>
      <c r="D5330" s="121"/>
      <c r="E5330" s="122"/>
      <c r="F5330" s="123"/>
      <c r="G5330" s="253"/>
      <c r="H5330" s="253"/>
      <c r="I5330" s="254"/>
      <c r="J5330" s="255"/>
      <c r="K5330" s="179"/>
      <c r="L5330" s="253"/>
      <c r="M5330" s="253"/>
      <c r="N5330" s="254"/>
      <c r="O5330" s="255"/>
      <c r="P5330" s="181"/>
      <c r="Q5330" s="198" t="str">
        <f>IF(OR(SUM(J5331:J5337)&gt;0,SUM(O5331:O5337)&gt;0),"xx","")</f>
        <v/>
      </c>
      <c r="R5330" s="197" t="str">
        <f t="shared" si="1815"/>
        <v/>
      </c>
      <c r="S5330" s="197" t="str">
        <f t="shared" si="1816"/>
        <v/>
      </c>
    </row>
    <row r="5331" spans="1:19" ht="25.5" hidden="1">
      <c r="A5331" s="200">
        <v>84027</v>
      </c>
      <c r="B5331" s="205" t="s">
        <v>230</v>
      </c>
      <c r="C5331" s="127" t="s">
        <v>5679</v>
      </c>
      <c r="D5331" s="121" t="s">
        <v>232</v>
      </c>
      <c r="E5331" s="122">
        <v>34.31</v>
      </c>
      <c r="F5331" s="123">
        <f t="shared" ref="F5331:F5337" si="1817">IF(E5331=0,0,ROUND(E5331*(1+E$10)*(1-E$11),2))</f>
        <v>41.36</v>
      </c>
      <c r="G5331" s="206"/>
      <c r="H5331" s="183"/>
      <c r="I5331" s="182">
        <f t="shared" ref="I5331:I5337" si="1818">IF(ISBLANK(E5331),0,ROUND(F5331*G5331,2))</f>
        <v>0</v>
      </c>
      <c r="J5331" s="182">
        <f t="shared" ref="J5331:J5337" si="1819">IF(ISBLANK(G5331),0,ROUND(G5331*H5331,2))</f>
        <v>0</v>
      </c>
      <c r="K5331" s="179"/>
      <c r="L5331" s="183">
        <f t="shared" ref="L5331:M5337" si="1820">G5331</f>
        <v>0</v>
      </c>
      <c r="M5331" s="183">
        <f t="shared" si="1820"/>
        <v>0</v>
      </c>
      <c r="N5331" s="184">
        <f t="shared" ref="N5331:N5337" si="1821">IF(ISBLANK(E5331),0,ROUND(F5331*L5331,2))</f>
        <v>0</v>
      </c>
      <c r="O5331" s="184">
        <f t="shared" ref="O5331:O5337" si="1822">IF(ISBLANK(L5331),0,ROUND(L5331*M5331,2))</f>
        <v>0</v>
      </c>
      <c r="P5331" s="181"/>
      <c r="Q5331" s="199"/>
      <c r="R5331" s="197" t="str">
        <f t="shared" si="1815"/>
        <v/>
      </c>
      <c r="S5331" s="197" t="str">
        <f t="shared" si="1816"/>
        <v/>
      </c>
    </row>
    <row r="5332" spans="1:19" ht="25.5" hidden="1">
      <c r="A5332" s="200">
        <v>84072</v>
      </c>
      <c r="B5332" s="205" t="s">
        <v>230</v>
      </c>
      <c r="C5332" s="127" t="s">
        <v>5680</v>
      </c>
      <c r="D5332" s="121" t="s">
        <v>232</v>
      </c>
      <c r="E5332" s="122">
        <v>34.770000000000003</v>
      </c>
      <c r="F5332" s="123">
        <f t="shared" si="1817"/>
        <v>41.92</v>
      </c>
      <c r="G5332" s="206"/>
      <c r="H5332" s="183"/>
      <c r="I5332" s="182">
        <f t="shared" si="1818"/>
        <v>0</v>
      </c>
      <c r="J5332" s="182">
        <f t="shared" si="1819"/>
        <v>0</v>
      </c>
      <c r="K5332" s="179"/>
      <c r="L5332" s="183">
        <f t="shared" si="1820"/>
        <v>0</v>
      </c>
      <c r="M5332" s="183">
        <f t="shared" si="1820"/>
        <v>0</v>
      </c>
      <c r="N5332" s="184">
        <f t="shared" si="1821"/>
        <v>0</v>
      </c>
      <c r="O5332" s="184">
        <f t="shared" si="1822"/>
        <v>0</v>
      </c>
      <c r="P5332" s="181"/>
      <c r="Q5332" s="199"/>
      <c r="R5332" s="197" t="str">
        <f t="shared" si="1815"/>
        <v/>
      </c>
      <c r="S5332" s="197" t="str">
        <f t="shared" si="1816"/>
        <v/>
      </c>
    </row>
    <row r="5333" spans="1:19" ht="25.5" hidden="1">
      <c r="A5333" s="200">
        <v>84024</v>
      </c>
      <c r="B5333" s="205" t="s">
        <v>230</v>
      </c>
      <c r="C5333" s="127" t="s">
        <v>5681</v>
      </c>
      <c r="D5333" s="121" t="s">
        <v>232</v>
      </c>
      <c r="E5333" s="122">
        <v>40.4</v>
      </c>
      <c r="F5333" s="123">
        <f t="shared" si="1817"/>
        <v>48.71</v>
      </c>
      <c r="G5333" s="206"/>
      <c r="H5333" s="183"/>
      <c r="I5333" s="182">
        <f t="shared" si="1818"/>
        <v>0</v>
      </c>
      <c r="J5333" s="182">
        <f t="shared" si="1819"/>
        <v>0</v>
      </c>
      <c r="K5333" s="179"/>
      <c r="L5333" s="183">
        <f t="shared" si="1820"/>
        <v>0</v>
      </c>
      <c r="M5333" s="183">
        <f t="shared" si="1820"/>
        <v>0</v>
      </c>
      <c r="N5333" s="184">
        <f t="shared" si="1821"/>
        <v>0</v>
      </c>
      <c r="O5333" s="184">
        <f t="shared" si="1822"/>
        <v>0</v>
      </c>
      <c r="P5333" s="181"/>
      <c r="Q5333" s="199"/>
      <c r="R5333" s="197" t="str">
        <f t="shared" si="1815"/>
        <v/>
      </c>
      <c r="S5333" s="197" t="str">
        <f t="shared" si="1816"/>
        <v/>
      </c>
    </row>
    <row r="5334" spans="1:19" ht="25.5" hidden="1">
      <c r="A5334" s="200">
        <v>84023</v>
      </c>
      <c r="B5334" s="205" t="s">
        <v>230</v>
      </c>
      <c r="C5334" s="127" t="s">
        <v>5682</v>
      </c>
      <c r="D5334" s="121" t="s">
        <v>232</v>
      </c>
      <c r="E5334" s="122">
        <v>42.52</v>
      </c>
      <c r="F5334" s="123">
        <f t="shared" si="1817"/>
        <v>51.26</v>
      </c>
      <c r="G5334" s="206"/>
      <c r="H5334" s="183"/>
      <c r="I5334" s="182">
        <f t="shared" si="1818"/>
        <v>0</v>
      </c>
      <c r="J5334" s="182">
        <f t="shared" si="1819"/>
        <v>0</v>
      </c>
      <c r="K5334" s="179"/>
      <c r="L5334" s="183">
        <f t="shared" si="1820"/>
        <v>0</v>
      </c>
      <c r="M5334" s="183">
        <f t="shared" si="1820"/>
        <v>0</v>
      </c>
      <c r="N5334" s="184">
        <f t="shared" si="1821"/>
        <v>0</v>
      </c>
      <c r="O5334" s="184">
        <f t="shared" si="1822"/>
        <v>0</v>
      </c>
      <c r="P5334" s="181"/>
      <c r="Q5334" s="199"/>
      <c r="R5334" s="197" t="str">
        <f t="shared" ref="R5334:R5408" si="1823">IF(Q5334="X","x",IF(Q5334="xx","x",IF(O5334&gt;0,"x","")))</f>
        <v/>
      </c>
      <c r="S5334" s="197" t="str">
        <f t="shared" ref="S5334:S5407" si="1824">IF(Q5334="X","x",IF(Q5334="xx","x",IF(OR(J5334&gt;0,O5334&gt;0),"x","")))</f>
        <v/>
      </c>
    </row>
    <row r="5335" spans="1:19" ht="25.5" hidden="1">
      <c r="A5335" s="200">
        <v>84026</v>
      </c>
      <c r="B5335" s="205" t="s">
        <v>230</v>
      </c>
      <c r="C5335" s="127" t="s">
        <v>5683</v>
      </c>
      <c r="D5335" s="121" t="s">
        <v>232</v>
      </c>
      <c r="E5335" s="122">
        <v>49.57</v>
      </c>
      <c r="F5335" s="123">
        <f t="shared" si="1817"/>
        <v>59.76</v>
      </c>
      <c r="G5335" s="206"/>
      <c r="H5335" s="183"/>
      <c r="I5335" s="182">
        <f t="shared" si="1818"/>
        <v>0</v>
      </c>
      <c r="J5335" s="182">
        <f t="shared" si="1819"/>
        <v>0</v>
      </c>
      <c r="K5335" s="179"/>
      <c r="L5335" s="183">
        <f t="shared" si="1820"/>
        <v>0</v>
      </c>
      <c r="M5335" s="183">
        <f t="shared" si="1820"/>
        <v>0</v>
      </c>
      <c r="N5335" s="184">
        <f t="shared" si="1821"/>
        <v>0</v>
      </c>
      <c r="O5335" s="184">
        <f t="shared" si="1822"/>
        <v>0</v>
      </c>
      <c r="P5335" s="181"/>
      <c r="Q5335" s="199"/>
      <c r="R5335" s="197" t="str">
        <f t="shared" si="1823"/>
        <v/>
      </c>
      <c r="S5335" s="197" t="str">
        <f t="shared" si="1824"/>
        <v/>
      </c>
    </row>
    <row r="5336" spans="1:19" ht="25.5" hidden="1">
      <c r="A5336" s="200">
        <v>84028</v>
      </c>
      <c r="B5336" s="205" t="s">
        <v>230</v>
      </c>
      <c r="C5336" s="127" t="s">
        <v>5684</v>
      </c>
      <c r="D5336" s="121" t="s">
        <v>232</v>
      </c>
      <c r="E5336" s="122">
        <v>55.33</v>
      </c>
      <c r="F5336" s="123">
        <f t="shared" si="1817"/>
        <v>66.709999999999994</v>
      </c>
      <c r="G5336" s="206"/>
      <c r="H5336" s="183"/>
      <c r="I5336" s="182">
        <f t="shared" si="1818"/>
        <v>0</v>
      </c>
      <c r="J5336" s="182">
        <f t="shared" si="1819"/>
        <v>0</v>
      </c>
      <c r="K5336" s="179"/>
      <c r="L5336" s="183">
        <f t="shared" si="1820"/>
        <v>0</v>
      </c>
      <c r="M5336" s="183">
        <f t="shared" si="1820"/>
        <v>0</v>
      </c>
      <c r="N5336" s="184">
        <f t="shared" si="1821"/>
        <v>0</v>
      </c>
      <c r="O5336" s="184">
        <f t="shared" si="1822"/>
        <v>0</v>
      </c>
      <c r="P5336" s="181"/>
      <c r="Q5336" s="199"/>
      <c r="R5336" s="197" t="str">
        <f t="shared" si="1823"/>
        <v/>
      </c>
      <c r="S5336" s="197" t="str">
        <f t="shared" si="1824"/>
        <v/>
      </c>
    </row>
    <row r="5337" spans="1:19" ht="25.5" hidden="1">
      <c r="A5337" s="200">
        <v>5991</v>
      </c>
      <c r="B5337" s="205" t="s">
        <v>230</v>
      </c>
      <c r="C5337" s="127" t="s">
        <v>5685</v>
      </c>
      <c r="D5337" s="121" t="s">
        <v>232</v>
      </c>
      <c r="E5337" s="122">
        <v>44.17</v>
      </c>
      <c r="F5337" s="123">
        <f t="shared" si="1817"/>
        <v>53.25</v>
      </c>
      <c r="G5337" s="206"/>
      <c r="H5337" s="183"/>
      <c r="I5337" s="182">
        <f t="shared" si="1818"/>
        <v>0</v>
      </c>
      <c r="J5337" s="182">
        <f t="shared" si="1819"/>
        <v>0</v>
      </c>
      <c r="K5337" s="179"/>
      <c r="L5337" s="183">
        <f t="shared" si="1820"/>
        <v>0</v>
      </c>
      <c r="M5337" s="183">
        <f t="shared" si="1820"/>
        <v>0</v>
      </c>
      <c r="N5337" s="184">
        <f t="shared" si="1821"/>
        <v>0</v>
      </c>
      <c r="O5337" s="184">
        <f t="shared" si="1822"/>
        <v>0</v>
      </c>
      <c r="P5337" s="181"/>
      <c r="Q5337" s="199"/>
      <c r="R5337" s="197" t="str">
        <f t="shared" si="1823"/>
        <v/>
      </c>
      <c r="S5337" s="197" t="str">
        <f t="shared" si="1824"/>
        <v/>
      </c>
    </row>
    <row r="5338" spans="1:19">
      <c r="A5338" s="200" t="s">
        <v>5686</v>
      </c>
      <c r="B5338" s="205"/>
      <c r="C5338" s="127" t="s">
        <v>5687</v>
      </c>
      <c r="D5338" s="121"/>
      <c r="E5338" s="122"/>
      <c r="F5338" s="123"/>
      <c r="G5338" s="253"/>
      <c r="H5338" s="207">
        <f>F5338</f>
        <v>0</v>
      </c>
      <c r="I5338" s="254"/>
      <c r="J5338" s="255"/>
      <c r="K5338" s="179"/>
      <c r="L5338" s="253"/>
      <c r="M5338" s="253"/>
      <c r="N5338" s="254"/>
      <c r="O5338" s="255"/>
      <c r="P5338" s="181"/>
      <c r="Q5338" s="252" t="str">
        <f>IF(OR(SUM(J5339:J5346)&gt;0,SUM(O5339:O5346)&gt;0),"xx","")</f>
        <v>xx</v>
      </c>
      <c r="R5338" s="237" t="str">
        <f t="shared" si="1823"/>
        <v>x</v>
      </c>
      <c r="S5338" s="197" t="str">
        <f t="shared" si="1824"/>
        <v>x</v>
      </c>
    </row>
    <row r="5339" spans="1:19" ht="25.5" hidden="1">
      <c r="A5339" s="200">
        <v>87242</v>
      </c>
      <c r="B5339" s="205" t="s">
        <v>230</v>
      </c>
      <c r="C5339" s="127" t="s">
        <v>5688</v>
      </c>
      <c r="D5339" s="121" t="s">
        <v>232</v>
      </c>
      <c r="E5339" s="122">
        <v>238.89</v>
      </c>
      <c r="F5339" s="123">
        <f t="shared" ref="F5339:F5346" si="1825">IF(E5339=0,0,ROUND(E5339*(1+E$10)*(1-E$11),2))</f>
        <v>288.01</v>
      </c>
      <c r="G5339" s="206"/>
      <c r="H5339" s="183"/>
      <c r="I5339" s="182">
        <f t="shared" ref="I5339:I5346" si="1826">IF(ISBLANK(E5339),0,ROUND(F5339*G5339,2))</f>
        <v>0</v>
      </c>
      <c r="J5339" s="182">
        <f t="shared" ref="J5339:J5346" si="1827">IF(ISBLANK(G5339),0,ROUND(G5339*H5339,2))</f>
        <v>0</v>
      </c>
      <c r="K5339" s="179"/>
      <c r="L5339" s="183">
        <f t="shared" ref="L5339:M5346" si="1828">G5339</f>
        <v>0</v>
      </c>
      <c r="M5339" s="183">
        <f t="shared" si="1828"/>
        <v>0</v>
      </c>
      <c r="N5339" s="184">
        <f t="shared" ref="N5339:N5346" si="1829">IF(ISBLANK(E5339),0,ROUND(F5339*L5339,2))</f>
        <v>0</v>
      </c>
      <c r="O5339" s="184">
        <f t="shared" ref="O5339:O5346" si="1830">IF(ISBLANK(L5339),0,ROUND(L5339*M5339,2))</f>
        <v>0</v>
      </c>
      <c r="P5339" s="181"/>
      <c r="Q5339" s="199"/>
      <c r="R5339" s="197" t="str">
        <f t="shared" si="1823"/>
        <v/>
      </c>
      <c r="S5339" s="197" t="str">
        <f t="shared" si="1824"/>
        <v/>
      </c>
    </row>
    <row r="5340" spans="1:19" ht="25.5">
      <c r="A5340" s="200">
        <v>87243</v>
      </c>
      <c r="B5340" s="205" t="s">
        <v>230</v>
      </c>
      <c r="C5340" s="127" t="s">
        <v>5689</v>
      </c>
      <c r="D5340" s="121" t="s">
        <v>232</v>
      </c>
      <c r="E5340" s="122">
        <v>219.64</v>
      </c>
      <c r="F5340" s="123">
        <f t="shared" si="1825"/>
        <v>264.8</v>
      </c>
      <c r="G5340" s="206">
        <v>20.79</v>
      </c>
      <c r="H5340" s="207">
        <f>F5340</f>
        <v>264.8</v>
      </c>
      <c r="I5340" s="182">
        <f t="shared" si="1826"/>
        <v>5505.19</v>
      </c>
      <c r="J5340" s="182">
        <f t="shared" si="1827"/>
        <v>5505.19</v>
      </c>
      <c r="K5340" s="179"/>
      <c r="L5340" s="183">
        <f t="shared" si="1828"/>
        <v>20.79</v>
      </c>
      <c r="M5340" s="183">
        <f t="shared" si="1828"/>
        <v>264.8</v>
      </c>
      <c r="N5340" s="184">
        <f t="shared" si="1829"/>
        <v>5505.19</v>
      </c>
      <c r="O5340" s="184">
        <f t="shared" si="1830"/>
        <v>5505.19</v>
      </c>
      <c r="P5340" s="181"/>
      <c r="Q5340" s="236"/>
      <c r="R5340" s="237" t="str">
        <f t="shared" si="1823"/>
        <v>x</v>
      </c>
      <c r="S5340" s="197" t="str">
        <f t="shared" si="1824"/>
        <v>x</v>
      </c>
    </row>
    <row r="5341" spans="1:19" ht="38.25" hidden="1">
      <c r="A5341" s="200">
        <v>87244</v>
      </c>
      <c r="B5341" s="205" t="s">
        <v>230</v>
      </c>
      <c r="C5341" s="127" t="s">
        <v>5690</v>
      </c>
      <c r="D5341" s="121" t="s">
        <v>232</v>
      </c>
      <c r="E5341" s="122">
        <v>230.57</v>
      </c>
      <c r="F5341" s="123">
        <f t="shared" si="1825"/>
        <v>277.98</v>
      </c>
      <c r="G5341" s="206"/>
      <c r="H5341" s="183"/>
      <c r="I5341" s="182">
        <f t="shared" si="1826"/>
        <v>0</v>
      </c>
      <c r="J5341" s="182">
        <f t="shared" si="1827"/>
        <v>0</v>
      </c>
      <c r="K5341" s="179"/>
      <c r="L5341" s="183">
        <f t="shared" si="1828"/>
        <v>0</v>
      </c>
      <c r="M5341" s="183">
        <f t="shared" si="1828"/>
        <v>0</v>
      </c>
      <c r="N5341" s="184">
        <f t="shared" si="1829"/>
        <v>0</v>
      </c>
      <c r="O5341" s="184">
        <f t="shared" si="1830"/>
        <v>0</v>
      </c>
      <c r="P5341" s="181"/>
      <c r="Q5341" s="199"/>
      <c r="R5341" s="197" t="str">
        <f t="shared" si="1823"/>
        <v/>
      </c>
      <c r="S5341" s="197" t="str">
        <f t="shared" si="1824"/>
        <v/>
      </c>
    </row>
    <row r="5342" spans="1:19" ht="38.25" hidden="1">
      <c r="A5342" s="200">
        <v>87245</v>
      </c>
      <c r="B5342" s="205" t="s">
        <v>230</v>
      </c>
      <c r="C5342" s="127" t="s">
        <v>5691</v>
      </c>
      <c r="D5342" s="121" t="s">
        <v>232</v>
      </c>
      <c r="E5342" s="122">
        <v>278.24</v>
      </c>
      <c r="F5342" s="123">
        <f t="shared" si="1825"/>
        <v>335.45</v>
      </c>
      <c r="G5342" s="206"/>
      <c r="H5342" s="183"/>
      <c r="I5342" s="182">
        <f t="shared" si="1826"/>
        <v>0</v>
      </c>
      <c r="J5342" s="182">
        <f t="shared" si="1827"/>
        <v>0</v>
      </c>
      <c r="K5342" s="179"/>
      <c r="L5342" s="183">
        <f t="shared" si="1828"/>
        <v>0</v>
      </c>
      <c r="M5342" s="183">
        <f t="shared" si="1828"/>
        <v>0</v>
      </c>
      <c r="N5342" s="184">
        <f t="shared" si="1829"/>
        <v>0</v>
      </c>
      <c r="O5342" s="184">
        <f t="shared" si="1830"/>
        <v>0</v>
      </c>
      <c r="P5342" s="181"/>
      <c r="Q5342" s="199"/>
      <c r="R5342" s="197" t="str">
        <f t="shared" si="1823"/>
        <v/>
      </c>
      <c r="S5342" s="197" t="str">
        <f t="shared" si="1824"/>
        <v/>
      </c>
    </row>
    <row r="5343" spans="1:19" ht="25.5" hidden="1">
      <c r="A5343" s="200">
        <v>88786</v>
      </c>
      <c r="B5343" s="205" t="s">
        <v>230</v>
      </c>
      <c r="C5343" s="127" t="s">
        <v>5692</v>
      </c>
      <c r="D5343" s="121" t="s">
        <v>232</v>
      </c>
      <c r="E5343" s="122">
        <v>265.19</v>
      </c>
      <c r="F5343" s="123">
        <f t="shared" si="1825"/>
        <v>319.70999999999998</v>
      </c>
      <c r="G5343" s="206"/>
      <c r="H5343" s="183"/>
      <c r="I5343" s="182">
        <f t="shared" si="1826"/>
        <v>0</v>
      </c>
      <c r="J5343" s="182">
        <f t="shared" si="1827"/>
        <v>0</v>
      </c>
      <c r="K5343" s="179"/>
      <c r="L5343" s="183">
        <f t="shared" si="1828"/>
        <v>0</v>
      </c>
      <c r="M5343" s="183">
        <f t="shared" si="1828"/>
        <v>0</v>
      </c>
      <c r="N5343" s="184">
        <f t="shared" si="1829"/>
        <v>0</v>
      </c>
      <c r="O5343" s="184">
        <f t="shared" si="1830"/>
        <v>0</v>
      </c>
      <c r="P5343" s="181"/>
      <c r="Q5343" s="199"/>
      <c r="R5343" s="197" t="str">
        <f t="shared" si="1823"/>
        <v/>
      </c>
      <c r="S5343" s="197" t="str">
        <f t="shared" si="1824"/>
        <v/>
      </c>
    </row>
    <row r="5344" spans="1:19" ht="25.5" hidden="1">
      <c r="A5344" s="200">
        <v>88787</v>
      </c>
      <c r="B5344" s="205" t="s">
        <v>230</v>
      </c>
      <c r="C5344" s="127" t="s">
        <v>5693</v>
      </c>
      <c r="D5344" s="121" t="s">
        <v>232</v>
      </c>
      <c r="E5344" s="122">
        <v>244.64</v>
      </c>
      <c r="F5344" s="123">
        <f t="shared" si="1825"/>
        <v>294.94</v>
      </c>
      <c r="G5344" s="206"/>
      <c r="H5344" s="183"/>
      <c r="I5344" s="182">
        <f t="shared" si="1826"/>
        <v>0</v>
      </c>
      <c r="J5344" s="182">
        <f t="shared" si="1827"/>
        <v>0</v>
      </c>
      <c r="K5344" s="179"/>
      <c r="L5344" s="183">
        <f t="shared" si="1828"/>
        <v>0</v>
      </c>
      <c r="M5344" s="183">
        <f t="shared" si="1828"/>
        <v>0</v>
      </c>
      <c r="N5344" s="184">
        <f t="shared" si="1829"/>
        <v>0</v>
      </c>
      <c r="O5344" s="184">
        <f t="shared" si="1830"/>
        <v>0</v>
      </c>
      <c r="P5344" s="181"/>
      <c r="Q5344" s="199"/>
      <c r="R5344" s="197" t="str">
        <f t="shared" si="1823"/>
        <v/>
      </c>
      <c r="S5344" s="197" t="str">
        <f t="shared" si="1824"/>
        <v/>
      </c>
    </row>
    <row r="5345" spans="1:19" ht="38.25" hidden="1">
      <c r="A5345" s="200">
        <v>88788</v>
      </c>
      <c r="B5345" s="205" t="s">
        <v>230</v>
      </c>
      <c r="C5345" s="127" t="s">
        <v>5694</v>
      </c>
      <c r="D5345" s="121" t="s">
        <v>232</v>
      </c>
      <c r="E5345" s="122">
        <v>255.57</v>
      </c>
      <c r="F5345" s="123">
        <f t="shared" si="1825"/>
        <v>308.12</v>
      </c>
      <c r="G5345" s="206"/>
      <c r="H5345" s="183"/>
      <c r="I5345" s="182">
        <f t="shared" si="1826"/>
        <v>0</v>
      </c>
      <c r="J5345" s="182">
        <f t="shared" si="1827"/>
        <v>0</v>
      </c>
      <c r="K5345" s="179"/>
      <c r="L5345" s="183">
        <f t="shared" si="1828"/>
        <v>0</v>
      </c>
      <c r="M5345" s="183">
        <f t="shared" si="1828"/>
        <v>0</v>
      </c>
      <c r="N5345" s="184">
        <f t="shared" si="1829"/>
        <v>0</v>
      </c>
      <c r="O5345" s="184">
        <f t="shared" si="1830"/>
        <v>0</v>
      </c>
      <c r="P5345" s="181"/>
      <c r="Q5345" s="199"/>
      <c r="R5345" s="197" t="str">
        <f t="shared" si="1823"/>
        <v/>
      </c>
      <c r="S5345" s="197" t="str">
        <f t="shared" si="1824"/>
        <v/>
      </c>
    </row>
    <row r="5346" spans="1:19" ht="38.25" hidden="1">
      <c r="A5346" s="200">
        <v>88789</v>
      </c>
      <c r="B5346" s="205" t="s">
        <v>230</v>
      </c>
      <c r="C5346" s="127" t="s">
        <v>5695</v>
      </c>
      <c r="D5346" s="121" t="s">
        <v>232</v>
      </c>
      <c r="E5346" s="122">
        <v>307.73</v>
      </c>
      <c r="F5346" s="123">
        <f t="shared" si="1825"/>
        <v>371</v>
      </c>
      <c r="G5346" s="206"/>
      <c r="H5346" s="183"/>
      <c r="I5346" s="182">
        <f t="shared" si="1826"/>
        <v>0</v>
      </c>
      <c r="J5346" s="182">
        <f t="shared" si="1827"/>
        <v>0</v>
      </c>
      <c r="K5346" s="179"/>
      <c r="L5346" s="183">
        <f t="shared" si="1828"/>
        <v>0</v>
      </c>
      <c r="M5346" s="183">
        <f t="shared" si="1828"/>
        <v>0</v>
      </c>
      <c r="N5346" s="184">
        <f t="shared" si="1829"/>
        <v>0</v>
      </c>
      <c r="O5346" s="184">
        <f t="shared" si="1830"/>
        <v>0</v>
      </c>
      <c r="P5346" s="181"/>
      <c r="Q5346" s="199"/>
      <c r="R5346" s="197" t="str">
        <f t="shared" si="1823"/>
        <v/>
      </c>
      <c r="S5346" s="197" t="str">
        <f t="shared" si="1824"/>
        <v/>
      </c>
    </row>
    <row r="5347" spans="1:19" hidden="1">
      <c r="A5347" s="200" t="s">
        <v>5696</v>
      </c>
      <c r="B5347" s="205"/>
      <c r="C5347" s="127" t="s">
        <v>5697</v>
      </c>
      <c r="D5347" s="121"/>
      <c r="E5347" s="122"/>
      <c r="F5347" s="123"/>
      <c r="G5347" s="253"/>
      <c r="H5347" s="253"/>
      <c r="I5347" s="254"/>
      <c r="J5347" s="255"/>
      <c r="K5347" s="179"/>
      <c r="L5347" s="253"/>
      <c r="M5347" s="253"/>
      <c r="N5347" s="254"/>
      <c r="O5347" s="255"/>
      <c r="P5347" s="181"/>
      <c r="Q5347" s="198" t="str">
        <f>IF(OR(SUM(J5348:J5365)&gt;0,SUM(O5348:O5365)&gt;0),"xx","")</f>
        <v/>
      </c>
      <c r="R5347" s="197" t="str">
        <f t="shared" si="1823"/>
        <v/>
      </c>
      <c r="S5347" s="197" t="str">
        <f t="shared" si="1824"/>
        <v/>
      </c>
    </row>
    <row r="5348" spans="1:19" ht="51" hidden="1">
      <c r="A5348" s="200">
        <v>89170</v>
      </c>
      <c r="B5348" s="205" t="s">
        <v>230</v>
      </c>
      <c r="C5348" s="127" t="s">
        <v>5698</v>
      </c>
      <c r="D5348" s="121" t="s">
        <v>232</v>
      </c>
      <c r="E5348" s="122">
        <v>42.23</v>
      </c>
      <c r="F5348" s="123">
        <f t="shared" ref="F5348:F5365" si="1831">IF(E5348=0,0,ROUND(E5348*(1+E$10)*(1-E$11),2))</f>
        <v>50.91</v>
      </c>
      <c r="G5348" s="206"/>
      <c r="H5348" s="183"/>
      <c r="I5348" s="182">
        <f t="shared" ref="I5348:I5365" si="1832">IF(ISBLANK(E5348),0,ROUND(F5348*G5348,2))</f>
        <v>0</v>
      </c>
      <c r="J5348" s="182">
        <f t="shared" ref="J5348:J5365" si="1833">IF(ISBLANK(G5348),0,ROUND(G5348*H5348,2))</f>
        <v>0</v>
      </c>
      <c r="K5348" s="179"/>
      <c r="L5348" s="183">
        <f t="shared" ref="L5348:M5365" si="1834">G5348</f>
        <v>0</v>
      </c>
      <c r="M5348" s="183">
        <f t="shared" si="1834"/>
        <v>0</v>
      </c>
      <c r="N5348" s="184">
        <f t="shared" ref="N5348:N5365" si="1835">IF(ISBLANK(E5348),0,ROUND(F5348*L5348,2))</f>
        <v>0</v>
      </c>
      <c r="O5348" s="184">
        <f t="shared" ref="O5348:O5365" si="1836">IF(ISBLANK(L5348),0,ROUND(L5348*M5348,2))</f>
        <v>0</v>
      </c>
      <c r="P5348" s="181"/>
      <c r="Q5348" s="199"/>
      <c r="R5348" s="197" t="str">
        <f t="shared" si="1823"/>
        <v/>
      </c>
      <c r="S5348" s="197" t="str">
        <f t="shared" si="1824"/>
        <v/>
      </c>
    </row>
    <row r="5349" spans="1:19" ht="51" hidden="1">
      <c r="A5349" s="200">
        <v>89045</v>
      </c>
      <c r="B5349" s="205" t="s">
        <v>230</v>
      </c>
      <c r="C5349" s="127" t="s">
        <v>5699</v>
      </c>
      <c r="D5349" s="121" t="s">
        <v>232</v>
      </c>
      <c r="E5349" s="122">
        <v>43.95</v>
      </c>
      <c r="F5349" s="123">
        <f t="shared" si="1831"/>
        <v>52.99</v>
      </c>
      <c r="G5349" s="206"/>
      <c r="H5349" s="183"/>
      <c r="I5349" s="182">
        <f t="shared" si="1832"/>
        <v>0</v>
      </c>
      <c r="J5349" s="182">
        <f t="shared" si="1833"/>
        <v>0</v>
      </c>
      <c r="K5349" s="179"/>
      <c r="L5349" s="183">
        <f t="shared" si="1834"/>
        <v>0</v>
      </c>
      <c r="M5349" s="183">
        <f t="shared" si="1834"/>
        <v>0</v>
      </c>
      <c r="N5349" s="184">
        <f t="shared" si="1835"/>
        <v>0</v>
      </c>
      <c r="O5349" s="184">
        <f t="shared" si="1836"/>
        <v>0</v>
      </c>
      <c r="P5349" s="181"/>
      <c r="Q5349" s="199"/>
      <c r="R5349" s="197" t="str">
        <f t="shared" si="1823"/>
        <v/>
      </c>
      <c r="S5349" s="197" t="str">
        <f t="shared" si="1824"/>
        <v/>
      </c>
    </row>
    <row r="5350" spans="1:19" ht="38.25" hidden="1">
      <c r="A5350" s="200">
        <v>99194</v>
      </c>
      <c r="B5350" s="205" t="s">
        <v>230</v>
      </c>
      <c r="C5350" s="127" t="s">
        <v>5700</v>
      </c>
      <c r="D5350" s="121" t="s">
        <v>232</v>
      </c>
      <c r="E5350" s="122">
        <v>41.42</v>
      </c>
      <c r="F5350" s="123">
        <f t="shared" si="1831"/>
        <v>49.94</v>
      </c>
      <c r="G5350" s="206"/>
      <c r="H5350" s="183"/>
      <c r="I5350" s="182">
        <f t="shared" si="1832"/>
        <v>0</v>
      </c>
      <c r="J5350" s="182">
        <f t="shared" si="1833"/>
        <v>0</v>
      </c>
      <c r="K5350" s="179"/>
      <c r="L5350" s="183">
        <f t="shared" si="1834"/>
        <v>0</v>
      </c>
      <c r="M5350" s="183">
        <f t="shared" si="1834"/>
        <v>0</v>
      </c>
      <c r="N5350" s="184">
        <f t="shared" si="1835"/>
        <v>0</v>
      </c>
      <c r="O5350" s="184">
        <f t="shared" si="1836"/>
        <v>0</v>
      </c>
      <c r="P5350" s="181"/>
      <c r="Q5350" s="199"/>
      <c r="R5350" s="197" t="str">
        <f t="shared" si="1823"/>
        <v/>
      </c>
      <c r="S5350" s="197" t="str">
        <f t="shared" si="1824"/>
        <v/>
      </c>
    </row>
    <row r="5351" spans="1:19" ht="38.25" hidden="1">
      <c r="A5351" s="200">
        <v>99195</v>
      </c>
      <c r="B5351" s="205" t="s">
        <v>230</v>
      </c>
      <c r="C5351" s="127" t="s">
        <v>5701</v>
      </c>
      <c r="D5351" s="121" t="s">
        <v>232</v>
      </c>
      <c r="E5351" s="122">
        <v>34.64</v>
      </c>
      <c r="F5351" s="123">
        <f t="shared" si="1831"/>
        <v>41.76</v>
      </c>
      <c r="G5351" s="206"/>
      <c r="H5351" s="183"/>
      <c r="I5351" s="182">
        <f t="shared" si="1832"/>
        <v>0</v>
      </c>
      <c r="J5351" s="182">
        <f t="shared" si="1833"/>
        <v>0</v>
      </c>
      <c r="K5351" s="179"/>
      <c r="L5351" s="183">
        <f t="shared" si="1834"/>
        <v>0</v>
      </c>
      <c r="M5351" s="183">
        <f t="shared" si="1834"/>
        <v>0</v>
      </c>
      <c r="N5351" s="184">
        <f t="shared" si="1835"/>
        <v>0</v>
      </c>
      <c r="O5351" s="184">
        <f t="shared" si="1836"/>
        <v>0</v>
      </c>
      <c r="P5351" s="181"/>
      <c r="Q5351" s="199"/>
      <c r="R5351" s="197" t="str">
        <f t="shared" si="1823"/>
        <v/>
      </c>
      <c r="S5351" s="197" t="str">
        <f t="shared" si="1824"/>
        <v/>
      </c>
    </row>
    <row r="5352" spans="1:19" ht="38.25" hidden="1">
      <c r="A5352" s="200">
        <v>99196</v>
      </c>
      <c r="B5352" s="205" t="s">
        <v>230</v>
      </c>
      <c r="C5352" s="127" t="s">
        <v>5702</v>
      </c>
      <c r="D5352" s="121" t="s">
        <v>232</v>
      </c>
      <c r="E5352" s="122">
        <v>43.91</v>
      </c>
      <c r="F5352" s="123">
        <f t="shared" si="1831"/>
        <v>52.94</v>
      </c>
      <c r="G5352" s="206"/>
      <c r="H5352" s="183"/>
      <c r="I5352" s="182">
        <f t="shared" si="1832"/>
        <v>0</v>
      </c>
      <c r="J5352" s="182">
        <f t="shared" si="1833"/>
        <v>0</v>
      </c>
      <c r="K5352" s="179"/>
      <c r="L5352" s="183">
        <f t="shared" si="1834"/>
        <v>0</v>
      </c>
      <c r="M5352" s="183">
        <f t="shared" si="1834"/>
        <v>0</v>
      </c>
      <c r="N5352" s="184">
        <f t="shared" si="1835"/>
        <v>0</v>
      </c>
      <c r="O5352" s="184">
        <f t="shared" si="1836"/>
        <v>0</v>
      </c>
      <c r="P5352" s="181"/>
      <c r="Q5352" s="199"/>
      <c r="R5352" s="197" t="str">
        <f t="shared" si="1823"/>
        <v/>
      </c>
      <c r="S5352" s="197" t="str">
        <f t="shared" si="1824"/>
        <v/>
      </c>
    </row>
    <row r="5353" spans="1:19" ht="38.25" hidden="1">
      <c r="A5353" s="200">
        <v>99198</v>
      </c>
      <c r="B5353" s="205" t="s">
        <v>230</v>
      </c>
      <c r="C5353" s="127" t="s">
        <v>5703</v>
      </c>
      <c r="D5353" s="121" t="s">
        <v>232</v>
      </c>
      <c r="E5353" s="122">
        <v>40.81</v>
      </c>
      <c r="F5353" s="123">
        <f t="shared" si="1831"/>
        <v>49.2</v>
      </c>
      <c r="G5353" s="206"/>
      <c r="H5353" s="183"/>
      <c r="I5353" s="182">
        <f t="shared" si="1832"/>
        <v>0</v>
      </c>
      <c r="J5353" s="182">
        <f t="shared" si="1833"/>
        <v>0</v>
      </c>
      <c r="K5353" s="179"/>
      <c r="L5353" s="183">
        <f t="shared" si="1834"/>
        <v>0</v>
      </c>
      <c r="M5353" s="183">
        <f t="shared" si="1834"/>
        <v>0</v>
      </c>
      <c r="N5353" s="184">
        <f t="shared" si="1835"/>
        <v>0</v>
      </c>
      <c r="O5353" s="184">
        <f t="shared" si="1836"/>
        <v>0</v>
      </c>
      <c r="P5353" s="181"/>
      <c r="Q5353" s="199"/>
      <c r="R5353" s="197" t="str">
        <f t="shared" si="1823"/>
        <v/>
      </c>
      <c r="S5353" s="197" t="str">
        <f t="shared" si="1824"/>
        <v/>
      </c>
    </row>
    <row r="5354" spans="1:19" ht="38.25" hidden="1">
      <c r="A5354" s="200">
        <v>87267</v>
      </c>
      <c r="B5354" s="205" t="s">
        <v>230</v>
      </c>
      <c r="C5354" s="127" t="s">
        <v>5704</v>
      </c>
      <c r="D5354" s="121" t="s">
        <v>232</v>
      </c>
      <c r="E5354" s="122">
        <v>43.51</v>
      </c>
      <c r="F5354" s="123">
        <f t="shared" si="1831"/>
        <v>52.46</v>
      </c>
      <c r="G5354" s="206"/>
      <c r="H5354" s="183"/>
      <c r="I5354" s="182">
        <f t="shared" si="1832"/>
        <v>0</v>
      </c>
      <c r="J5354" s="182">
        <f t="shared" si="1833"/>
        <v>0</v>
      </c>
      <c r="K5354" s="179"/>
      <c r="L5354" s="183">
        <f t="shared" si="1834"/>
        <v>0</v>
      </c>
      <c r="M5354" s="183">
        <f t="shared" si="1834"/>
        <v>0</v>
      </c>
      <c r="N5354" s="184">
        <f t="shared" si="1835"/>
        <v>0</v>
      </c>
      <c r="O5354" s="184">
        <f t="shared" si="1836"/>
        <v>0</v>
      </c>
      <c r="P5354" s="181"/>
      <c r="Q5354" s="199"/>
      <c r="R5354" s="197" t="str">
        <f t="shared" si="1823"/>
        <v/>
      </c>
      <c r="S5354" s="197" t="str">
        <f t="shared" si="1824"/>
        <v/>
      </c>
    </row>
    <row r="5355" spans="1:19" ht="38.25" hidden="1">
      <c r="A5355" s="200">
        <v>87265</v>
      </c>
      <c r="B5355" s="205" t="s">
        <v>230</v>
      </c>
      <c r="C5355" s="127" t="s">
        <v>5705</v>
      </c>
      <c r="D5355" s="121" t="s">
        <v>232</v>
      </c>
      <c r="E5355" s="122">
        <v>37.270000000000003</v>
      </c>
      <c r="F5355" s="123">
        <f t="shared" si="1831"/>
        <v>44.93</v>
      </c>
      <c r="G5355" s="206"/>
      <c r="H5355" s="183"/>
      <c r="I5355" s="182">
        <f t="shared" si="1832"/>
        <v>0</v>
      </c>
      <c r="J5355" s="182">
        <f t="shared" si="1833"/>
        <v>0</v>
      </c>
      <c r="K5355" s="179"/>
      <c r="L5355" s="183">
        <f t="shared" si="1834"/>
        <v>0</v>
      </c>
      <c r="M5355" s="183">
        <f t="shared" si="1834"/>
        <v>0</v>
      </c>
      <c r="N5355" s="184">
        <f t="shared" si="1835"/>
        <v>0</v>
      </c>
      <c r="O5355" s="184">
        <f t="shared" si="1836"/>
        <v>0</v>
      </c>
      <c r="P5355" s="181"/>
      <c r="Q5355" s="199"/>
      <c r="R5355" s="197" t="str">
        <f t="shared" si="1823"/>
        <v/>
      </c>
      <c r="S5355" s="197" t="str">
        <f t="shared" si="1824"/>
        <v/>
      </c>
    </row>
    <row r="5356" spans="1:19" ht="38.25" hidden="1">
      <c r="A5356" s="200">
        <v>87266</v>
      </c>
      <c r="B5356" s="205" t="s">
        <v>230</v>
      </c>
      <c r="C5356" s="127" t="s">
        <v>5706</v>
      </c>
      <c r="D5356" s="121" t="s">
        <v>232</v>
      </c>
      <c r="E5356" s="122">
        <v>46.61</v>
      </c>
      <c r="F5356" s="123">
        <f t="shared" si="1831"/>
        <v>56.19</v>
      </c>
      <c r="G5356" s="206"/>
      <c r="H5356" s="183"/>
      <c r="I5356" s="182">
        <f t="shared" si="1832"/>
        <v>0</v>
      </c>
      <c r="J5356" s="182">
        <f t="shared" si="1833"/>
        <v>0</v>
      </c>
      <c r="K5356" s="179"/>
      <c r="L5356" s="183">
        <f t="shared" si="1834"/>
        <v>0</v>
      </c>
      <c r="M5356" s="183">
        <f t="shared" si="1834"/>
        <v>0</v>
      </c>
      <c r="N5356" s="184">
        <f t="shared" si="1835"/>
        <v>0</v>
      </c>
      <c r="O5356" s="184">
        <f t="shared" si="1836"/>
        <v>0</v>
      </c>
      <c r="P5356" s="181"/>
      <c r="Q5356" s="199"/>
      <c r="R5356" s="197" t="str">
        <f t="shared" si="1823"/>
        <v/>
      </c>
      <c r="S5356" s="197" t="str">
        <f t="shared" si="1824"/>
        <v/>
      </c>
    </row>
    <row r="5357" spans="1:19" ht="38.25" hidden="1">
      <c r="A5357" s="200">
        <v>87264</v>
      </c>
      <c r="B5357" s="205" t="s">
        <v>230</v>
      </c>
      <c r="C5357" s="127" t="s">
        <v>5707</v>
      </c>
      <c r="D5357" s="121" t="s">
        <v>232</v>
      </c>
      <c r="E5357" s="122">
        <v>44.12</v>
      </c>
      <c r="F5357" s="123">
        <f t="shared" si="1831"/>
        <v>53.19</v>
      </c>
      <c r="G5357" s="206"/>
      <c r="H5357" s="183"/>
      <c r="I5357" s="182">
        <f t="shared" si="1832"/>
        <v>0</v>
      </c>
      <c r="J5357" s="182">
        <f t="shared" si="1833"/>
        <v>0</v>
      </c>
      <c r="K5357" s="179"/>
      <c r="L5357" s="183">
        <f t="shared" si="1834"/>
        <v>0</v>
      </c>
      <c r="M5357" s="183">
        <f t="shared" si="1834"/>
        <v>0</v>
      </c>
      <c r="N5357" s="184">
        <f t="shared" si="1835"/>
        <v>0</v>
      </c>
      <c r="O5357" s="184">
        <f t="shared" si="1836"/>
        <v>0</v>
      </c>
      <c r="P5357" s="181"/>
      <c r="Q5357" s="199"/>
      <c r="R5357" s="197" t="str">
        <f t="shared" si="1823"/>
        <v/>
      </c>
      <c r="S5357" s="197" t="str">
        <f t="shared" si="1824"/>
        <v/>
      </c>
    </row>
    <row r="5358" spans="1:19" ht="38.25" hidden="1">
      <c r="A5358" s="200">
        <v>87271</v>
      </c>
      <c r="B5358" s="205" t="s">
        <v>230</v>
      </c>
      <c r="C5358" s="127" t="s">
        <v>5708</v>
      </c>
      <c r="D5358" s="121" t="s">
        <v>232</v>
      </c>
      <c r="E5358" s="122">
        <v>46.83</v>
      </c>
      <c r="F5358" s="123">
        <f t="shared" si="1831"/>
        <v>56.46</v>
      </c>
      <c r="G5358" s="206"/>
      <c r="H5358" s="183"/>
      <c r="I5358" s="182">
        <f t="shared" si="1832"/>
        <v>0</v>
      </c>
      <c r="J5358" s="182">
        <f t="shared" si="1833"/>
        <v>0</v>
      </c>
      <c r="K5358" s="179"/>
      <c r="L5358" s="183">
        <f t="shared" si="1834"/>
        <v>0</v>
      </c>
      <c r="M5358" s="183">
        <f t="shared" si="1834"/>
        <v>0</v>
      </c>
      <c r="N5358" s="184">
        <f t="shared" si="1835"/>
        <v>0</v>
      </c>
      <c r="O5358" s="184">
        <f t="shared" si="1836"/>
        <v>0</v>
      </c>
      <c r="P5358" s="181"/>
      <c r="Q5358" s="199"/>
      <c r="R5358" s="197" t="str">
        <f t="shared" si="1823"/>
        <v/>
      </c>
      <c r="S5358" s="197" t="str">
        <f t="shared" si="1824"/>
        <v/>
      </c>
    </row>
    <row r="5359" spans="1:19" ht="38.25" hidden="1">
      <c r="A5359" s="200">
        <v>87269</v>
      </c>
      <c r="B5359" s="205" t="s">
        <v>230</v>
      </c>
      <c r="C5359" s="127" t="s">
        <v>5709</v>
      </c>
      <c r="D5359" s="121" t="s">
        <v>232</v>
      </c>
      <c r="E5359" s="122">
        <v>40.76</v>
      </c>
      <c r="F5359" s="123">
        <f t="shared" si="1831"/>
        <v>49.14</v>
      </c>
      <c r="G5359" s="206"/>
      <c r="H5359" s="183"/>
      <c r="I5359" s="182">
        <f t="shared" si="1832"/>
        <v>0</v>
      </c>
      <c r="J5359" s="182">
        <f t="shared" si="1833"/>
        <v>0</v>
      </c>
      <c r="K5359" s="179"/>
      <c r="L5359" s="183">
        <f t="shared" si="1834"/>
        <v>0</v>
      </c>
      <c r="M5359" s="183">
        <f t="shared" si="1834"/>
        <v>0</v>
      </c>
      <c r="N5359" s="184">
        <f t="shared" si="1835"/>
        <v>0</v>
      </c>
      <c r="O5359" s="184">
        <f t="shared" si="1836"/>
        <v>0</v>
      </c>
      <c r="P5359" s="181"/>
      <c r="Q5359" s="199"/>
      <c r="R5359" s="197" t="str">
        <f t="shared" si="1823"/>
        <v/>
      </c>
      <c r="S5359" s="197" t="str">
        <f t="shared" si="1824"/>
        <v/>
      </c>
    </row>
    <row r="5360" spans="1:19" ht="38.25" hidden="1">
      <c r="A5360" s="200">
        <v>87270</v>
      </c>
      <c r="B5360" s="205" t="s">
        <v>230</v>
      </c>
      <c r="C5360" s="127" t="s">
        <v>5710</v>
      </c>
      <c r="D5360" s="121" t="s">
        <v>232</v>
      </c>
      <c r="E5360" s="122">
        <v>50.31</v>
      </c>
      <c r="F5360" s="123">
        <f t="shared" si="1831"/>
        <v>60.65</v>
      </c>
      <c r="G5360" s="206"/>
      <c r="H5360" s="183"/>
      <c r="I5360" s="182">
        <f t="shared" si="1832"/>
        <v>0</v>
      </c>
      <c r="J5360" s="182">
        <f t="shared" si="1833"/>
        <v>0</v>
      </c>
      <c r="K5360" s="179"/>
      <c r="L5360" s="183">
        <f t="shared" si="1834"/>
        <v>0</v>
      </c>
      <c r="M5360" s="183">
        <f t="shared" si="1834"/>
        <v>0</v>
      </c>
      <c r="N5360" s="184">
        <f t="shared" si="1835"/>
        <v>0</v>
      </c>
      <c r="O5360" s="184">
        <f t="shared" si="1836"/>
        <v>0</v>
      </c>
      <c r="P5360" s="181"/>
      <c r="Q5360" s="199"/>
      <c r="R5360" s="197" t="str">
        <f t="shared" si="1823"/>
        <v/>
      </c>
      <c r="S5360" s="197" t="str">
        <f t="shared" si="1824"/>
        <v/>
      </c>
    </row>
    <row r="5361" spans="1:19" ht="38.25" hidden="1">
      <c r="A5361" s="200">
        <v>87268</v>
      </c>
      <c r="B5361" s="205" t="s">
        <v>230</v>
      </c>
      <c r="C5361" s="127" t="s">
        <v>5711</v>
      </c>
      <c r="D5361" s="121" t="s">
        <v>232</v>
      </c>
      <c r="E5361" s="122">
        <v>48.23</v>
      </c>
      <c r="F5361" s="123">
        <f t="shared" si="1831"/>
        <v>58.15</v>
      </c>
      <c r="G5361" s="206"/>
      <c r="H5361" s="183"/>
      <c r="I5361" s="182">
        <f t="shared" si="1832"/>
        <v>0</v>
      </c>
      <c r="J5361" s="182">
        <f t="shared" si="1833"/>
        <v>0</v>
      </c>
      <c r="K5361" s="179"/>
      <c r="L5361" s="183">
        <f t="shared" si="1834"/>
        <v>0</v>
      </c>
      <c r="M5361" s="183">
        <f t="shared" si="1834"/>
        <v>0</v>
      </c>
      <c r="N5361" s="184">
        <f t="shared" si="1835"/>
        <v>0</v>
      </c>
      <c r="O5361" s="184">
        <f t="shared" si="1836"/>
        <v>0</v>
      </c>
      <c r="P5361" s="181"/>
      <c r="Q5361" s="199"/>
      <c r="R5361" s="197" t="str">
        <f t="shared" si="1823"/>
        <v/>
      </c>
      <c r="S5361" s="197" t="str">
        <f t="shared" si="1824"/>
        <v/>
      </c>
    </row>
    <row r="5362" spans="1:19" ht="38.25" hidden="1">
      <c r="A5362" s="200">
        <v>87273</v>
      </c>
      <c r="B5362" s="205" t="s">
        <v>230</v>
      </c>
      <c r="C5362" s="127" t="s">
        <v>5712</v>
      </c>
      <c r="D5362" s="121" t="s">
        <v>232</v>
      </c>
      <c r="E5362" s="122">
        <v>42.78</v>
      </c>
      <c r="F5362" s="123">
        <f t="shared" si="1831"/>
        <v>51.58</v>
      </c>
      <c r="G5362" s="206"/>
      <c r="H5362" s="183"/>
      <c r="I5362" s="182">
        <f t="shared" si="1832"/>
        <v>0</v>
      </c>
      <c r="J5362" s="182">
        <f t="shared" si="1833"/>
        <v>0</v>
      </c>
      <c r="K5362" s="179"/>
      <c r="L5362" s="183">
        <f t="shared" si="1834"/>
        <v>0</v>
      </c>
      <c r="M5362" s="183">
        <f t="shared" si="1834"/>
        <v>0</v>
      </c>
      <c r="N5362" s="184">
        <f t="shared" si="1835"/>
        <v>0</v>
      </c>
      <c r="O5362" s="184">
        <f t="shared" si="1836"/>
        <v>0</v>
      </c>
      <c r="P5362" s="181"/>
      <c r="Q5362" s="199"/>
      <c r="R5362" s="197" t="str">
        <f t="shared" si="1823"/>
        <v/>
      </c>
      <c r="S5362" s="197" t="str">
        <f t="shared" si="1824"/>
        <v/>
      </c>
    </row>
    <row r="5363" spans="1:19" ht="38.25" hidden="1">
      <c r="A5363" s="200">
        <v>87274</v>
      </c>
      <c r="B5363" s="205" t="s">
        <v>230</v>
      </c>
      <c r="C5363" s="127" t="s">
        <v>5713</v>
      </c>
      <c r="D5363" s="121" t="s">
        <v>232</v>
      </c>
      <c r="E5363" s="122">
        <v>53.41</v>
      </c>
      <c r="F5363" s="123">
        <f t="shared" si="1831"/>
        <v>64.39</v>
      </c>
      <c r="G5363" s="206"/>
      <c r="H5363" s="183"/>
      <c r="I5363" s="182">
        <f t="shared" si="1832"/>
        <v>0</v>
      </c>
      <c r="J5363" s="182">
        <f t="shared" si="1833"/>
        <v>0</v>
      </c>
      <c r="K5363" s="179"/>
      <c r="L5363" s="183">
        <f t="shared" si="1834"/>
        <v>0</v>
      </c>
      <c r="M5363" s="183">
        <f t="shared" si="1834"/>
        <v>0</v>
      </c>
      <c r="N5363" s="184">
        <f t="shared" si="1835"/>
        <v>0</v>
      </c>
      <c r="O5363" s="184">
        <f t="shared" si="1836"/>
        <v>0</v>
      </c>
      <c r="P5363" s="181"/>
      <c r="Q5363" s="199"/>
      <c r="R5363" s="197" t="str">
        <f t="shared" si="1823"/>
        <v/>
      </c>
      <c r="S5363" s="197" t="str">
        <f t="shared" si="1824"/>
        <v/>
      </c>
    </row>
    <row r="5364" spans="1:19" ht="38.25" hidden="1">
      <c r="A5364" s="200">
        <v>87272</v>
      </c>
      <c r="B5364" s="205" t="s">
        <v>230</v>
      </c>
      <c r="C5364" s="127" t="s">
        <v>5714</v>
      </c>
      <c r="D5364" s="121" t="s">
        <v>232</v>
      </c>
      <c r="E5364" s="122">
        <v>51.95</v>
      </c>
      <c r="F5364" s="123">
        <f t="shared" si="1831"/>
        <v>62.63</v>
      </c>
      <c r="G5364" s="206"/>
      <c r="H5364" s="183"/>
      <c r="I5364" s="182">
        <f t="shared" si="1832"/>
        <v>0</v>
      </c>
      <c r="J5364" s="182">
        <f t="shared" si="1833"/>
        <v>0</v>
      </c>
      <c r="K5364" s="179"/>
      <c r="L5364" s="183">
        <f t="shared" si="1834"/>
        <v>0</v>
      </c>
      <c r="M5364" s="183">
        <f t="shared" si="1834"/>
        <v>0</v>
      </c>
      <c r="N5364" s="184">
        <f t="shared" si="1835"/>
        <v>0</v>
      </c>
      <c r="O5364" s="184">
        <f t="shared" si="1836"/>
        <v>0</v>
      </c>
      <c r="P5364" s="181"/>
      <c r="Q5364" s="199"/>
      <c r="R5364" s="197" t="str">
        <f t="shared" si="1823"/>
        <v/>
      </c>
      <c r="S5364" s="197" t="str">
        <f t="shared" si="1824"/>
        <v/>
      </c>
    </row>
    <row r="5365" spans="1:19" ht="38.25" hidden="1">
      <c r="A5365" s="200">
        <v>87275</v>
      </c>
      <c r="B5365" s="205" t="s">
        <v>230</v>
      </c>
      <c r="C5365" s="127" t="s">
        <v>5715</v>
      </c>
      <c r="D5365" s="121" t="s">
        <v>232</v>
      </c>
      <c r="E5365" s="122">
        <v>50.26</v>
      </c>
      <c r="F5365" s="123">
        <f t="shared" si="1831"/>
        <v>60.59</v>
      </c>
      <c r="G5365" s="206"/>
      <c r="H5365" s="183"/>
      <c r="I5365" s="182">
        <f t="shared" si="1832"/>
        <v>0</v>
      </c>
      <c r="J5365" s="182">
        <f t="shared" si="1833"/>
        <v>0</v>
      </c>
      <c r="K5365" s="179"/>
      <c r="L5365" s="183">
        <f t="shared" si="1834"/>
        <v>0</v>
      </c>
      <c r="M5365" s="183">
        <f t="shared" si="1834"/>
        <v>0</v>
      </c>
      <c r="N5365" s="184">
        <f t="shared" si="1835"/>
        <v>0</v>
      </c>
      <c r="O5365" s="184">
        <f t="shared" si="1836"/>
        <v>0</v>
      </c>
      <c r="P5365" s="181"/>
      <c r="Q5365" s="199"/>
      <c r="R5365" s="197" t="str">
        <f t="shared" si="1823"/>
        <v/>
      </c>
      <c r="S5365" s="197" t="str">
        <f t="shared" si="1824"/>
        <v/>
      </c>
    </row>
    <row r="5366" spans="1:19" hidden="1">
      <c r="A5366" s="200" t="s">
        <v>5716</v>
      </c>
      <c r="B5366" s="205"/>
      <c r="C5366" s="127" t="s">
        <v>5717</v>
      </c>
      <c r="D5366" s="121"/>
      <c r="E5366" s="122"/>
      <c r="F5366" s="123"/>
      <c r="G5366" s="253"/>
      <c r="H5366" s="253"/>
      <c r="I5366" s="254"/>
      <c r="J5366" s="255"/>
      <c r="K5366" s="179"/>
      <c r="L5366" s="253"/>
      <c r="M5366" s="253"/>
      <c r="N5366" s="254"/>
      <c r="O5366" s="255"/>
      <c r="P5366" s="181"/>
      <c r="Q5366" s="198" t="s">
        <v>122</v>
      </c>
      <c r="R5366" s="197" t="str">
        <f t="shared" si="1823"/>
        <v/>
      </c>
      <c r="S5366" s="197" t="str">
        <f t="shared" si="1824"/>
        <v/>
      </c>
    </row>
    <row r="5367" spans="1:19" ht="38.25" hidden="1">
      <c r="A5367" s="200">
        <v>93392</v>
      </c>
      <c r="B5367" s="205" t="s">
        <v>230</v>
      </c>
      <c r="C5367" s="127" t="s">
        <v>5718</v>
      </c>
      <c r="D5367" s="121" t="s">
        <v>232</v>
      </c>
      <c r="E5367" s="122">
        <v>36.76</v>
      </c>
      <c r="F5367" s="123">
        <v>45.17</v>
      </c>
      <c r="G5367" s="206"/>
      <c r="H5367" s="183"/>
      <c r="I5367" s="182">
        <f t="shared" ref="I5367:I5370" si="1837">IF(ISBLANK(E5367),0,ROUND(F5367*G5367,2))</f>
        <v>0</v>
      </c>
      <c r="J5367" s="182">
        <f t="shared" ref="J5367:J5370" si="1838">IF(ISBLANK(G5367),0,ROUND(G5367*H5367,2))</f>
        <v>0</v>
      </c>
      <c r="K5367" s="179"/>
      <c r="L5367" s="183">
        <f t="shared" ref="L5367:M5370" si="1839">G5367</f>
        <v>0</v>
      </c>
      <c r="M5367" s="183">
        <f t="shared" si="1839"/>
        <v>0</v>
      </c>
      <c r="N5367" s="184">
        <f t="shared" ref="N5367:N5370" si="1840">IF(ISBLANK(E5367),0,ROUND(F5367*L5367,2))</f>
        <v>0</v>
      </c>
      <c r="O5367" s="184">
        <f t="shared" ref="O5367:O5370" si="1841">IF(ISBLANK(L5367),0,ROUND(L5367*M5367,2))</f>
        <v>0</v>
      </c>
      <c r="P5367" s="181"/>
      <c r="Q5367" s="199"/>
      <c r="R5367" s="197" t="str">
        <f t="shared" si="1823"/>
        <v/>
      </c>
      <c r="S5367" s="197" t="str">
        <f t="shared" si="1824"/>
        <v/>
      </c>
    </row>
    <row r="5368" spans="1:19" ht="38.25" hidden="1">
      <c r="A5368" s="200">
        <v>93393</v>
      </c>
      <c r="B5368" s="205" t="s">
        <v>230</v>
      </c>
      <c r="C5368" s="127" t="s">
        <v>5719</v>
      </c>
      <c r="D5368" s="121" t="s">
        <v>232</v>
      </c>
      <c r="E5368" s="122">
        <v>29.98</v>
      </c>
      <c r="F5368" s="123">
        <f>IF(E5368=0,0,ROUND(E5368*(1+E$10)*(1-E$11),2))</f>
        <v>36.14</v>
      </c>
      <c r="G5368" s="206"/>
      <c r="H5368" s="183"/>
      <c r="I5368" s="182">
        <f t="shared" si="1837"/>
        <v>0</v>
      </c>
      <c r="J5368" s="182">
        <f t="shared" si="1838"/>
        <v>0</v>
      </c>
      <c r="K5368" s="179"/>
      <c r="L5368" s="183">
        <f t="shared" si="1839"/>
        <v>0</v>
      </c>
      <c r="M5368" s="183">
        <f t="shared" si="1839"/>
        <v>0</v>
      </c>
      <c r="N5368" s="184">
        <f t="shared" si="1840"/>
        <v>0</v>
      </c>
      <c r="O5368" s="184">
        <f t="shared" si="1841"/>
        <v>0</v>
      </c>
      <c r="P5368" s="181"/>
      <c r="Q5368" s="198"/>
      <c r="R5368" s="197" t="str">
        <f t="shared" si="1823"/>
        <v/>
      </c>
      <c r="S5368" s="197" t="str">
        <f t="shared" si="1824"/>
        <v/>
      </c>
    </row>
    <row r="5369" spans="1:19" ht="38.25" hidden="1">
      <c r="A5369" s="200">
        <v>93394</v>
      </c>
      <c r="B5369" s="205" t="s">
        <v>230</v>
      </c>
      <c r="C5369" s="127" t="s">
        <v>5720</v>
      </c>
      <c r="D5369" s="121" t="s">
        <v>232</v>
      </c>
      <c r="E5369" s="122">
        <v>39.25</v>
      </c>
      <c r="F5369" s="123">
        <f>IF(E5369=0,0,ROUND(E5369*(1+E$10)*(1-E$11),2))</f>
        <v>47.32</v>
      </c>
      <c r="G5369" s="206"/>
      <c r="H5369" s="183"/>
      <c r="I5369" s="182">
        <f t="shared" si="1837"/>
        <v>0</v>
      </c>
      <c r="J5369" s="182">
        <f t="shared" si="1838"/>
        <v>0</v>
      </c>
      <c r="K5369" s="179"/>
      <c r="L5369" s="183">
        <f t="shared" si="1839"/>
        <v>0</v>
      </c>
      <c r="M5369" s="183">
        <f t="shared" si="1839"/>
        <v>0</v>
      </c>
      <c r="N5369" s="184">
        <f t="shared" si="1840"/>
        <v>0</v>
      </c>
      <c r="O5369" s="184">
        <f t="shared" si="1841"/>
        <v>0</v>
      </c>
      <c r="P5369" s="181"/>
      <c r="Q5369" s="199"/>
      <c r="R5369" s="197" t="str">
        <f t="shared" si="1823"/>
        <v/>
      </c>
      <c r="S5369" s="197" t="str">
        <f t="shared" si="1824"/>
        <v/>
      </c>
    </row>
    <row r="5370" spans="1:19" ht="38.25" hidden="1">
      <c r="A5370" s="200">
        <v>93395</v>
      </c>
      <c r="B5370" s="205" t="s">
        <v>230</v>
      </c>
      <c r="C5370" s="127" t="s">
        <v>5721</v>
      </c>
      <c r="D5370" s="121" t="s">
        <v>232</v>
      </c>
      <c r="E5370" s="122">
        <v>36.15</v>
      </c>
      <c r="F5370" s="123">
        <f>IF(E5370=0,0,ROUND(E5370*(1+E$10)*(1-E$11),2))</f>
        <v>43.58</v>
      </c>
      <c r="G5370" s="206"/>
      <c r="H5370" s="183"/>
      <c r="I5370" s="182">
        <f t="shared" si="1837"/>
        <v>0</v>
      </c>
      <c r="J5370" s="182">
        <f t="shared" si="1838"/>
        <v>0</v>
      </c>
      <c r="K5370" s="179"/>
      <c r="L5370" s="183">
        <f t="shared" si="1839"/>
        <v>0</v>
      </c>
      <c r="M5370" s="183">
        <f t="shared" si="1839"/>
        <v>0</v>
      </c>
      <c r="N5370" s="184">
        <f t="shared" si="1840"/>
        <v>0</v>
      </c>
      <c r="O5370" s="184">
        <f t="shared" si="1841"/>
        <v>0</v>
      </c>
      <c r="P5370" s="181"/>
      <c r="Q5370" s="199"/>
      <c r="R5370" s="197" t="str">
        <f t="shared" si="1823"/>
        <v/>
      </c>
      <c r="S5370" s="197" t="str">
        <f t="shared" si="1824"/>
        <v/>
      </c>
    </row>
    <row r="5371" spans="1:19" hidden="1">
      <c r="A5371" s="200" t="s">
        <v>5722</v>
      </c>
      <c r="B5371" s="205"/>
      <c r="C5371" s="127" t="s">
        <v>5723</v>
      </c>
      <c r="D5371" s="121"/>
      <c r="E5371" s="122"/>
      <c r="F5371" s="123"/>
      <c r="G5371" s="253"/>
      <c r="H5371" s="253"/>
      <c r="I5371" s="254"/>
      <c r="J5371" s="255"/>
      <c r="K5371" s="179"/>
      <c r="L5371" s="253"/>
      <c r="M5371" s="253"/>
      <c r="N5371" s="254"/>
      <c r="O5371" s="255"/>
      <c r="P5371" s="181"/>
      <c r="Q5371" s="198" t="str">
        <f>IF(OR(SUM(J5372:J5374)&gt;0,SUM(O5372:O5374)&gt;0),"xx","")</f>
        <v/>
      </c>
      <c r="R5371" s="197" t="str">
        <f t="shared" si="1823"/>
        <v/>
      </c>
      <c r="S5371" s="197" t="str">
        <f t="shared" si="1824"/>
        <v/>
      </c>
    </row>
    <row r="5372" spans="1:19" ht="25.5" hidden="1">
      <c r="A5372" s="200">
        <v>87261</v>
      </c>
      <c r="B5372" s="205" t="s">
        <v>230</v>
      </c>
      <c r="C5372" s="127" t="s">
        <v>5724</v>
      </c>
      <c r="D5372" s="121" t="s">
        <v>232</v>
      </c>
      <c r="E5372" s="122">
        <v>100.09</v>
      </c>
      <c r="F5372" s="123">
        <f>IF(E5372=0,0,ROUND(E5372*(1+E$10)*(1-E$11),2))</f>
        <v>120.67</v>
      </c>
      <c r="G5372" s="206"/>
      <c r="H5372" s="183"/>
      <c r="I5372" s="182">
        <v>0</v>
      </c>
      <c r="J5372" s="182">
        <f t="shared" ref="J5372:J5374" si="1842">IF(ISBLANK(G5372),0,ROUND(G5372*H5372,2))</f>
        <v>0</v>
      </c>
      <c r="K5372" s="179"/>
      <c r="L5372" s="183">
        <f t="shared" ref="L5372:M5374" si="1843">G5372</f>
        <v>0</v>
      </c>
      <c r="M5372" s="183">
        <f t="shared" si="1843"/>
        <v>0</v>
      </c>
      <c r="N5372" s="184">
        <f t="shared" ref="N5372:N5374" si="1844">IF(ISBLANK(E5372),0,ROUND(F5372*L5372,2))</f>
        <v>0</v>
      </c>
      <c r="O5372" s="184">
        <f t="shared" ref="O5372:O5374" si="1845">IF(ISBLANK(L5372),0,ROUND(L5372*M5372,2))</f>
        <v>0</v>
      </c>
      <c r="P5372" s="181"/>
      <c r="Q5372" s="199"/>
      <c r="R5372" s="197" t="str">
        <f t="shared" si="1823"/>
        <v/>
      </c>
      <c r="S5372" s="197" t="str">
        <f t="shared" si="1824"/>
        <v/>
      </c>
    </row>
    <row r="5373" spans="1:19" ht="25.5" hidden="1">
      <c r="A5373" s="200">
        <v>87262</v>
      </c>
      <c r="B5373" s="205" t="s">
        <v>230</v>
      </c>
      <c r="C5373" s="127" t="s">
        <v>5725</v>
      </c>
      <c r="D5373" s="121" t="s">
        <v>232</v>
      </c>
      <c r="E5373" s="122">
        <v>88.28</v>
      </c>
      <c r="F5373" s="123">
        <f>IF(E5373=0,0,ROUND(E5373*(1+E$10)*(1-E$11),2))</f>
        <v>106.43</v>
      </c>
      <c r="G5373" s="206"/>
      <c r="H5373" s="183"/>
      <c r="I5373">
        <v>0</v>
      </c>
      <c r="J5373" s="182">
        <f t="shared" si="1842"/>
        <v>0</v>
      </c>
      <c r="K5373" s="179"/>
      <c r="L5373" s="183">
        <f t="shared" si="1843"/>
        <v>0</v>
      </c>
      <c r="M5373" s="183">
        <f t="shared" si="1843"/>
        <v>0</v>
      </c>
      <c r="N5373" s="184">
        <f t="shared" si="1844"/>
        <v>0</v>
      </c>
      <c r="O5373" s="184">
        <f t="shared" si="1845"/>
        <v>0</v>
      </c>
      <c r="P5373" s="181"/>
      <c r="Q5373" s="198"/>
      <c r="R5373" s="197" t="str">
        <f t="shared" si="1823"/>
        <v/>
      </c>
      <c r="S5373" s="197" t="str">
        <f t="shared" si="1824"/>
        <v/>
      </c>
    </row>
    <row r="5374" spans="1:19" ht="25.5" hidden="1">
      <c r="A5374" s="200">
        <v>87263</v>
      </c>
      <c r="B5374" s="205" t="s">
        <v>230</v>
      </c>
      <c r="C5374" s="127" t="s">
        <v>5726</v>
      </c>
      <c r="D5374" s="121" t="s">
        <v>232</v>
      </c>
      <c r="E5374" s="122">
        <v>80.760000000000005</v>
      </c>
      <c r="F5374" s="123">
        <f>IF(E5374=0,0,ROUND(E5374*(1+E$10)*(1-E$11),2))</f>
        <v>97.36</v>
      </c>
      <c r="G5374" s="206"/>
      <c r="H5374" s="183"/>
      <c r="I5374">
        <v>0</v>
      </c>
      <c r="J5374" s="182">
        <f t="shared" si="1842"/>
        <v>0</v>
      </c>
      <c r="K5374" s="179"/>
      <c r="L5374" s="183">
        <f t="shared" si="1843"/>
        <v>0</v>
      </c>
      <c r="M5374" s="183">
        <f t="shared" si="1843"/>
        <v>0</v>
      </c>
      <c r="N5374" s="184">
        <f t="shared" si="1844"/>
        <v>0</v>
      </c>
      <c r="O5374" s="184">
        <f t="shared" si="1845"/>
        <v>0</v>
      </c>
      <c r="P5374" s="181"/>
      <c r="Q5374" s="199"/>
      <c r="R5374" s="197" t="str">
        <f t="shared" si="1823"/>
        <v/>
      </c>
      <c r="S5374" s="197" t="str">
        <f t="shared" si="1824"/>
        <v/>
      </c>
    </row>
    <row r="5375" spans="1:19" hidden="1">
      <c r="A5375" s="200" t="s">
        <v>5727</v>
      </c>
      <c r="B5375" s="205"/>
      <c r="C5375" s="127" t="s">
        <v>5728</v>
      </c>
      <c r="D5375" s="121"/>
      <c r="E5375" s="122"/>
      <c r="F5375" s="123"/>
      <c r="G5375" s="253"/>
      <c r="H5375" s="253"/>
      <c r="I5375" s="254"/>
      <c r="J5375" s="255"/>
      <c r="K5375" s="179"/>
      <c r="L5375" s="253"/>
      <c r="M5375" s="253"/>
      <c r="N5375" s="254"/>
      <c r="O5375" s="255"/>
      <c r="P5375" s="181"/>
      <c r="Q5375" s="198" t="str">
        <f>IF(OR(SUM(J5376)&gt;0,SUM(O5376)&gt;0),"xx","")</f>
        <v/>
      </c>
      <c r="R5375" s="197" t="str">
        <f t="shared" si="1823"/>
        <v/>
      </c>
      <c r="S5375" s="197" t="str">
        <f t="shared" si="1824"/>
        <v/>
      </c>
    </row>
    <row r="5376" spans="1:19" hidden="1">
      <c r="A5376" s="200" t="s">
        <v>5729</v>
      </c>
      <c r="B5376" s="205" t="s">
        <v>230</v>
      </c>
      <c r="C5376" s="127" t="s">
        <v>5730</v>
      </c>
      <c r="D5376" s="121" t="s">
        <v>258</v>
      </c>
      <c r="E5376" s="122">
        <v>105.68</v>
      </c>
      <c r="F5376" s="123">
        <f>IF(E5376=0,0,ROUND(E5376*(1+E$10)*(1-E$11),2))</f>
        <v>127.41</v>
      </c>
      <c r="G5376" s="206"/>
      <c r="H5376" s="183"/>
      <c r="I5376" s="182">
        <f t="shared" ref="I5376" si="1846">IF(ISBLANK(E5376),0,ROUND(F5376*G5376,2))</f>
        <v>0</v>
      </c>
      <c r="J5376" s="182">
        <f>IF(ISBLANK(G5376),0,ROUND(G5376*H5376,2))</f>
        <v>0</v>
      </c>
      <c r="K5376" s="179"/>
      <c r="L5376" s="183">
        <f t="shared" ref="L5376:M5376" si="1847">G5376</f>
        <v>0</v>
      </c>
      <c r="M5376" s="183">
        <f t="shared" si="1847"/>
        <v>0</v>
      </c>
      <c r="N5376" s="184">
        <f t="shared" ref="N5376" si="1848">IF(ISBLANK(E5376),0,ROUND(F5376*L5376,2))</f>
        <v>0</v>
      </c>
      <c r="O5376" s="184">
        <f t="shared" ref="O5376" si="1849">IF(ISBLANK(L5376),0,ROUND(L5376*M5376,2))</f>
        <v>0</v>
      </c>
      <c r="P5376" s="181"/>
      <c r="Q5376" s="199"/>
      <c r="R5376" s="197" t="str">
        <f t="shared" si="1823"/>
        <v/>
      </c>
      <c r="S5376" s="197" t="str">
        <f t="shared" si="1824"/>
        <v/>
      </c>
    </row>
    <row r="5377" spans="1:19" hidden="1">
      <c r="A5377" s="200" t="s">
        <v>5731</v>
      </c>
      <c r="B5377" s="205"/>
      <c r="C5377" s="127" t="s">
        <v>5732</v>
      </c>
      <c r="D5377" s="121"/>
      <c r="E5377" s="122"/>
      <c r="F5377" s="123"/>
      <c r="G5377" s="253"/>
      <c r="H5377" s="253"/>
      <c r="I5377" s="254"/>
      <c r="J5377" s="255"/>
      <c r="K5377" s="179"/>
      <c r="L5377" s="253"/>
      <c r="M5377" s="253"/>
      <c r="N5377" s="254"/>
      <c r="O5377" s="255"/>
      <c r="P5377" s="181"/>
      <c r="Q5377" s="198" t="str">
        <f>IF(OR(SUM(J5378)&gt;0,SUM(O5378)&gt;0),"xx","")</f>
        <v/>
      </c>
      <c r="R5377" s="197" t="str">
        <f t="shared" si="1823"/>
        <v/>
      </c>
      <c r="S5377" s="197" t="str">
        <f t="shared" si="1824"/>
        <v/>
      </c>
    </row>
    <row r="5378" spans="1:19" hidden="1">
      <c r="A5378" s="200">
        <v>40780</v>
      </c>
      <c r="B5378" s="205" t="s">
        <v>230</v>
      </c>
      <c r="C5378" s="127" t="s">
        <v>5733</v>
      </c>
      <c r="D5378" s="121" t="s">
        <v>232</v>
      </c>
      <c r="E5378" s="122">
        <v>10.39</v>
      </c>
      <c r="F5378" s="123">
        <f>IF(E5378=0,0,ROUND(E5378*(1+E$10)*(1-E$11),2))</f>
        <v>12.53</v>
      </c>
      <c r="G5378" s="206"/>
      <c r="H5378" s="183"/>
      <c r="I5378" s="182">
        <f t="shared" ref="I5378" si="1850">IF(ISBLANK(E5378),0,ROUND(F5378*G5378,2))</f>
        <v>0</v>
      </c>
      <c r="J5378" s="182">
        <f>IF(ISBLANK(G5378),0,ROUND(G5378*H5378,2))</f>
        <v>0</v>
      </c>
      <c r="K5378" s="179"/>
      <c r="L5378" s="183">
        <f t="shared" ref="L5378:M5378" si="1851">G5378</f>
        <v>0</v>
      </c>
      <c r="M5378" s="183">
        <f t="shared" si="1851"/>
        <v>0</v>
      </c>
      <c r="N5378" s="184">
        <f t="shared" ref="N5378" si="1852">IF(ISBLANK(E5378),0,ROUND(F5378*L5378,2))</f>
        <v>0</v>
      </c>
      <c r="O5378" s="184">
        <f t="shared" ref="O5378" si="1853">IF(ISBLANK(L5378),0,ROUND(L5378*M5378,2))</f>
        <v>0</v>
      </c>
      <c r="P5378" s="181"/>
      <c r="Q5378" s="199"/>
      <c r="R5378" s="197" t="str">
        <f t="shared" si="1823"/>
        <v/>
      </c>
      <c r="S5378" s="197" t="str">
        <f t="shared" si="1824"/>
        <v/>
      </c>
    </row>
    <row r="5379" spans="1:19" hidden="1">
      <c r="A5379" s="200" t="s">
        <v>5734</v>
      </c>
      <c r="B5379" s="205"/>
      <c r="C5379" s="127" t="s">
        <v>5735</v>
      </c>
      <c r="D5379" s="121"/>
      <c r="E5379" s="122"/>
      <c r="F5379" s="123"/>
      <c r="G5379" s="253"/>
      <c r="H5379" s="253"/>
      <c r="I5379" s="254"/>
      <c r="J5379" s="255"/>
      <c r="K5379" s="179"/>
      <c r="L5379" s="253"/>
      <c r="M5379" s="253"/>
      <c r="N5379" s="254"/>
      <c r="O5379" s="255"/>
      <c r="P5379" s="181"/>
      <c r="Q5379" s="198" t="str">
        <f>IF(OR(SUM(J5380:J5383)&gt;0,SUM(O5380:O5383)&gt;0),"xx","")</f>
        <v/>
      </c>
      <c r="R5379" s="197" t="str">
        <f t="shared" si="1823"/>
        <v/>
      </c>
      <c r="S5379" s="197" t="str">
        <f t="shared" si="1824"/>
        <v/>
      </c>
    </row>
    <row r="5380" spans="1:19" ht="25.5" hidden="1">
      <c r="A5380" s="200">
        <v>96112</v>
      </c>
      <c r="B5380" s="205" t="s">
        <v>230</v>
      </c>
      <c r="C5380" s="127" t="s">
        <v>5736</v>
      </c>
      <c r="D5380" s="121" t="s">
        <v>232</v>
      </c>
      <c r="E5380" s="122">
        <v>104.66</v>
      </c>
      <c r="F5380" s="123">
        <f>IF(E5380=0,0,ROUND(E5380*(1+E$10)*(1-E$11),2))</f>
        <v>126.18</v>
      </c>
      <c r="G5380" s="206"/>
      <c r="H5380" s="183"/>
      <c r="I5380" s="182">
        <f t="shared" ref="I5380:I5383" si="1854">IF(ISBLANK(E5380),0,ROUND(F5380*G5380,2))</f>
        <v>0</v>
      </c>
      <c r="J5380" s="182">
        <f t="shared" ref="J5380:J5383" si="1855">IF(ISBLANK(G5380),0,ROUND(G5380*H5380,2))</f>
        <v>0</v>
      </c>
      <c r="K5380" s="179"/>
      <c r="L5380" s="183">
        <f t="shared" ref="L5380:M5383" si="1856">G5380</f>
        <v>0</v>
      </c>
      <c r="M5380" s="183">
        <f t="shared" si="1856"/>
        <v>0</v>
      </c>
      <c r="N5380" s="184">
        <f t="shared" ref="N5380:N5383" si="1857">IF(ISBLANK(E5380),0,ROUND(F5380*L5380,2))</f>
        <v>0</v>
      </c>
      <c r="O5380" s="184">
        <f t="shared" ref="O5380:O5383" si="1858">IF(ISBLANK(L5380),0,ROUND(L5380*M5380,2))</f>
        <v>0</v>
      </c>
      <c r="P5380" s="181"/>
      <c r="Q5380" s="198"/>
      <c r="R5380" s="197" t="str">
        <f t="shared" si="1823"/>
        <v/>
      </c>
      <c r="S5380" s="197" t="str">
        <f t="shared" si="1824"/>
        <v/>
      </c>
    </row>
    <row r="5381" spans="1:19" ht="25.5" hidden="1">
      <c r="A5381" s="200">
        <v>96117</v>
      </c>
      <c r="B5381" s="205" t="s">
        <v>230</v>
      </c>
      <c r="C5381" s="127" t="s">
        <v>5737</v>
      </c>
      <c r="D5381" s="121" t="s">
        <v>232</v>
      </c>
      <c r="E5381" s="122">
        <v>126.44</v>
      </c>
      <c r="F5381" s="123">
        <f>IF(E5381=0,0,ROUND(E5381*(1+E$10)*(1-E$11),2))</f>
        <v>152.44</v>
      </c>
      <c r="G5381" s="206"/>
      <c r="H5381" s="183"/>
      <c r="I5381" s="182">
        <f t="shared" si="1854"/>
        <v>0</v>
      </c>
      <c r="J5381" s="182">
        <f t="shared" si="1855"/>
        <v>0</v>
      </c>
      <c r="K5381" s="179"/>
      <c r="L5381" s="183">
        <f t="shared" si="1856"/>
        <v>0</v>
      </c>
      <c r="M5381" s="183">
        <f t="shared" si="1856"/>
        <v>0</v>
      </c>
      <c r="N5381" s="184">
        <f t="shared" si="1857"/>
        <v>0</v>
      </c>
      <c r="O5381" s="184">
        <f t="shared" si="1858"/>
        <v>0</v>
      </c>
      <c r="P5381" s="181"/>
      <c r="Q5381" s="198"/>
      <c r="R5381" s="197" t="str">
        <f t="shared" si="1823"/>
        <v/>
      </c>
      <c r="S5381" s="197" t="str">
        <f t="shared" si="1824"/>
        <v/>
      </c>
    </row>
    <row r="5382" spans="1:19" hidden="1">
      <c r="A5382" s="200">
        <v>96122</v>
      </c>
      <c r="B5382" s="205" t="s">
        <v>230</v>
      </c>
      <c r="C5382" s="127" t="s">
        <v>5738</v>
      </c>
      <c r="D5382" s="121" t="s">
        <v>258</v>
      </c>
      <c r="E5382" s="122">
        <v>30.37</v>
      </c>
      <c r="F5382" s="123">
        <f>IF(E5382=0,0,ROUND(E5382*(1+E$10)*(1-E$11),2))</f>
        <v>36.61</v>
      </c>
      <c r="G5382" s="206"/>
      <c r="H5382" s="183"/>
      <c r="I5382" s="182">
        <f t="shared" si="1854"/>
        <v>0</v>
      </c>
      <c r="J5382" s="182">
        <f t="shared" si="1855"/>
        <v>0</v>
      </c>
      <c r="K5382" s="179"/>
      <c r="L5382" s="183">
        <f t="shared" si="1856"/>
        <v>0</v>
      </c>
      <c r="M5382" s="183">
        <f t="shared" si="1856"/>
        <v>0</v>
      </c>
      <c r="N5382" s="184">
        <f t="shared" si="1857"/>
        <v>0</v>
      </c>
      <c r="O5382" s="184">
        <f t="shared" si="1858"/>
        <v>0</v>
      </c>
      <c r="P5382" s="181"/>
      <c r="Q5382" s="199"/>
      <c r="R5382" s="197" t="str">
        <f t="shared" si="1823"/>
        <v/>
      </c>
      <c r="S5382" s="197" t="str">
        <f t="shared" si="1824"/>
        <v/>
      </c>
    </row>
    <row r="5383" spans="1:19" hidden="1">
      <c r="A5383" s="200">
        <v>84093</v>
      </c>
      <c r="B5383" s="205" t="s">
        <v>230</v>
      </c>
      <c r="C5383" s="127" t="s">
        <v>5739</v>
      </c>
      <c r="D5383" s="121" t="s">
        <v>258</v>
      </c>
      <c r="E5383" s="122">
        <v>36.96</v>
      </c>
      <c r="F5383" s="123">
        <f>IF(E5383=0,0,ROUND(E5383*(1+E$10)*(1-E$11),2))</f>
        <v>44.56</v>
      </c>
      <c r="G5383" s="206"/>
      <c r="H5383" s="183"/>
      <c r="I5383" s="182">
        <f t="shared" si="1854"/>
        <v>0</v>
      </c>
      <c r="J5383" s="182">
        <f t="shared" si="1855"/>
        <v>0</v>
      </c>
      <c r="K5383" s="179"/>
      <c r="L5383" s="183">
        <f t="shared" si="1856"/>
        <v>0</v>
      </c>
      <c r="M5383" s="183">
        <f t="shared" si="1856"/>
        <v>0</v>
      </c>
      <c r="N5383" s="184">
        <f t="shared" si="1857"/>
        <v>0</v>
      </c>
      <c r="O5383" s="184">
        <f t="shared" si="1858"/>
        <v>0</v>
      </c>
      <c r="P5383" s="181"/>
      <c r="Q5383" s="199"/>
      <c r="R5383" s="197" t="str">
        <f t="shared" si="1823"/>
        <v/>
      </c>
      <c r="S5383" s="197" t="str">
        <f t="shared" si="1824"/>
        <v/>
      </c>
    </row>
    <row r="5384" spans="1:19" hidden="1">
      <c r="A5384" s="200" t="s">
        <v>5740</v>
      </c>
      <c r="B5384" s="205"/>
      <c r="C5384" s="127" t="s">
        <v>5741</v>
      </c>
      <c r="D5384" s="121"/>
      <c r="E5384" s="122"/>
      <c r="F5384" s="123"/>
      <c r="G5384" s="253"/>
      <c r="H5384" s="253"/>
      <c r="I5384" s="254"/>
      <c r="J5384" s="255"/>
      <c r="K5384" s="179"/>
      <c r="L5384" s="253"/>
      <c r="M5384" s="253"/>
      <c r="N5384" s="254"/>
      <c r="O5384" s="255"/>
      <c r="P5384" s="181"/>
      <c r="Q5384" s="198" t="str">
        <f>IF(OR(SUM(J5385:J5394)&gt;0,SUM(O5385:O5394)&gt;0),"xx","")</f>
        <v/>
      </c>
      <c r="R5384" s="197" t="str">
        <f t="shared" si="1823"/>
        <v/>
      </c>
      <c r="S5384" s="197" t="str">
        <f t="shared" si="1824"/>
        <v/>
      </c>
    </row>
    <row r="5385" spans="1:19" ht="25.5" hidden="1">
      <c r="A5385" s="200">
        <v>96112</v>
      </c>
      <c r="B5385" s="205" t="s">
        <v>230</v>
      </c>
      <c r="C5385" s="127" t="s">
        <v>5736</v>
      </c>
      <c r="D5385" s="121" t="s">
        <v>232</v>
      </c>
      <c r="E5385" s="122">
        <v>104.66</v>
      </c>
      <c r="F5385" s="123">
        <f t="shared" ref="F5385:F5394" si="1859">IF(E5385=0,0,ROUND(E5385*(1+E$10)*(1-E$11),2))</f>
        <v>126.18</v>
      </c>
      <c r="G5385" s="206"/>
      <c r="H5385" s="183"/>
      <c r="I5385" s="182">
        <f t="shared" ref="I5385:I5394" si="1860">IF(ISBLANK(E5385),0,ROUND(F5385*G5385,2))</f>
        <v>0</v>
      </c>
      <c r="J5385" s="182">
        <f t="shared" ref="J5385:J5394" si="1861">IF(ISBLANK(G5385),0,ROUND(G5385*H5385,2))</f>
        <v>0</v>
      </c>
      <c r="K5385" s="179"/>
      <c r="L5385" s="183">
        <f t="shared" ref="L5385:M5394" si="1862">G5385</f>
        <v>0</v>
      </c>
      <c r="M5385" s="183">
        <f t="shared" si="1862"/>
        <v>0</v>
      </c>
      <c r="N5385" s="184">
        <f t="shared" ref="N5385:N5394" si="1863">IF(ISBLANK(E5385),0,ROUND(F5385*L5385,2))</f>
        <v>0</v>
      </c>
      <c r="O5385" s="184">
        <f t="shared" ref="O5385:O5394" si="1864">IF(ISBLANK(L5385),0,ROUND(L5385*M5385,2))</f>
        <v>0</v>
      </c>
      <c r="P5385" s="181"/>
      <c r="Q5385" s="199"/>
      <c r="R5385" s="197" t="str">
        <f t="shared" si="1823"/>
        <v/>
      </c>
      <c r="S5385" s="197" t="str">
        <f t="shared" si="1824"/>
        <v/>
      </c>
    </row>
    <row r="5386" spans="1:19" ht="25.5" hidden="1">
      <c r="A5386" s="200">
        <v>96117</v>
      </c>
      <c r="B5386" s="205" t="s">
        <v>230</v>
      </c>
      <c r="C5386" s="127" t="s">
        <v>5737</v>
      </c>
      <c r="D5386" s="121" t="s">
        <v>232</v>
      </c>
      <c r="E5386" s="122">
        <v>126.44</v>
      </c>
      <c r="F5386" s="123">
        <f t="shared" si="1859"/>
        <v>152.44</v>
      </c>
      <c r="G5386" s="206"/>
      <c r="H5386" s="183"/>
      <c r="I5386" s="182">
        <f t="shared" si="1860"/>
        <v>0</v>
      </c>
      <c r="J5386" s="182">
        <f t="shared" si="1861"/>
        <v>0</v>
      </c>
      <c r="K5386" s="179"/>
      <c r="L5386" s="183">
        <f t="shared" si="1862"/>
        <v>0</v>
      </c>
      <c r="M5386" s="183">
        <f t="shared" si="1862"/>
        <v>0</v>
      </c>
      <c r="N5386" s="184">
        <f t="shared" si="1863"/>
        <v>0</v>
      </c>
      <c r="O5386" s="184">
        <f t="shared" si="1864"/>
        <v>0</v>
      </c>
      <c r="P5386" s="181"/>
      <c r="Q5386" s="199"/>
      <c r="R5386" s="197" t="str">
        <f t="shared" si="1823"/>
        <v/>
      </c>
      <c r="S5386" s="197" t="str">
        <f t="shared" si="1824"/>
        <v/>
      </c>
    </row>
    <row r="5387" spans="1:19" hidden="1">
      <c r="A5387" s="200">
        <v>96122</v>
      </c>
      <c r="B5387" s="205" t="s">
        <v>230</v>
      </c>
      <c r="C5387" s="127" t="s">
        <v>5738</v>
      </c>
      <c r="D5387" s="121" t="s">
        <v>258</v>
      </c>
      <c r="E5387" s="122">
        <v>30.37</v>
      </c>
      <c r="F5387" s="123">
        <f t="shared" si="1859"/>
        <v>36.61</v>
      </c>
      <c r="G5387" s="206"/>
      <c r="H5387" s="183"/>
      <c r="I5387" s="182">
        <f t="shared" si="1860"/>
        <v>0</v>
      </c>
      <c r="J5387" s="182">
        <f t="shared" si="1861"/>
        <v>0</v>
      </c>
      <c r="K5387" s="179"/>
      <c r="L5387" s="183">
        <f t="shared" si="1862"/>
        <v>0</v>
      </c>
      <c r="M5387" s="183">
        <f t="shared" si="1862"/>
        <v>0</v>
      </c>
      <c r="N5387" s="184">
        <f t="shared" si="1863"/>
        <v>0</v>
      </c>
      <c r="O5387" s="184">
        <f t="shared" si="1864"/>
        <v>0</v>
      </c>
      <c r="P5387" s="181"/>
      <c r="Q5387" s="199"/>
      <c r="R5387" s="197" t="str">
        <f t="shared" si="1823"/>
        <v/>
      </c>
      <c r="S5387" s="197" t="str">
        <f t="shared" si="1824"/>
        <v/>
      </c>
    </row>
    <row r="5388" spans="1:19" hidden="1">
      <c r="A5388" s="200">
        <v>96109</v>
      </c>
      <c r="B5388" s="205" t="s">
        <v>230</v>
      </c>
      <c r="C5388" s="127" t="s">
        <v>5742</v>
      </c>
      <c r="D5388" s="121" t="s">
        <v>232</v>
      </c>
      <c r="E5388" s="122">
        <v>40.619999999999997</v>
      </c>
      <c r="F5388" s="123">
        <f t="shared" si="1859"/>
        <v>48.97</v>
      </c>
      <c r="G5388" s="206"/>
      <c r="H5388" s="183"/>
      <c r="I5388" s="182">
        <f t="shared" si="1860"/>
        <v>0</v>
      </c>
      <c r="J5388" s="182">
        <f t="shared" si="1861"/>
        <v>0</v>
      </c>
      <c r="K5388" s="179"/>
      <c r="L5388" s="183">
        <f t="shared" si="1862"/>
        <v>0</v>
      </c>
      <c r="M5388" s="183">
        <f t="shared" si="1862"/>
        <v>0</v>
      </c>
      <c r="N5388" s="184">
        <f t="shared" si="1863"/>
        <v>0</v>
      </c>
      <c r="O5388" s="184">
        <f t="shared" si="1864"/>
        <v>0</v>
      </c>
      <c r="P5388" s="181"/>
      <c r="Q5388" s="199"/>
      <c r="R5388" s="197" t="str">
        <f t="shared" si="1823"/>
        <v/>
      </c>
      <c r="S5388" s="197" t="str">
        <f t="shared" si="1824"/>
        <v/>
      </c>
    </row>
    <row r="5389" spans="1:19" ht="25.5" hidden="1">
      <c r="A5389" s="200">
        <v>96110</v>
      </c>
      <c r="B5389" s="205" t="s">
        <v>230</v>
      </c>
      <c r="C5389" s="127" t="s">
        <v>5743</v>
      </c>
      <c r="D5389" s="121" t="s">
        <v>232</v>
      </c>
      <c r="E5389" s="122">
        <v>58.91</v>
      </c>
      <c r="F5389" s="123">
        <f t="shared" si="1859"/>
        <v>71.02</v>
      </c>
      <c r="G5389" s="206"/>
      <c r="H5389" s="183"/>
      <c r="I5389" s="182">
        <f t="shared" si="1860"/>
        <v>0</v>
      </c>
      <c r="J5389" s="182">
        <f t="shared" si="1861"/>
        <v>0</v>
      </c>
      <c r="K5389" s="179"/>
      <c r="L5389" s="183">
        <f t="shared" si="1862"/>
        <v>0</v>
      </c>
      <c r="M5389" s="183">
        <f t="shared" si="1862"/>
        <v>0</v>
      </c>
      <c r="N5389" s="184">
        <f t="shared" si="1863"/>
        <v>0</v>
      </c>
      <c r="O5389" s="184">
        <f t="shared" si="1864"/>
        <v>0</v>
      </c>
      <c r="P5389" s="181"/>
      <c r="Q5389" s="199"/>
      <c r="R5389" s="197" t="str">
        <f t="shared" si="1823"/>
        <v/>
      </c>
      <c r="S5389" s="197" t="str">
        <f t="shared" si="1824"/>
        <v/>
      </c>
    </row>
    <row r="5390" spans="1:19" hidden="1">
      <c r="A5390" s="200">
        <v>96113</v>
      </c>
      <c r="B5390" s="205" t="s">
        <v>230</v>
      </c>
      <c r="C5390" s="127" t="s">
        <v>5744</v>
      </c>
      <c r="D5390" s="121" t="s">
        <v>232</v>
      </c>
      <c r="E5390" s="122">
        <v>36.090000000000003</v>
      </c>
      <c r="F5390" s="123">
        <f t="shared" si="1859"/>
        <v>43.51</v>
      </c>
      <c r="G5390" s="206"/>
      <c r="H5390" s="183"/>
      <c r="I5390" s="182">
        <f t="shared" si="1860"/>
        <v>0</v>
      </c>
      <c r="J5390" s="182">
        <f t="shared" si="1861"/>
        <v>0</v>
      </c>
      <c r="K5390" s="179"/>
      <c r="L5390" s="183">
        <f t="shared" si="1862"/>
        <v>0</v>
      </c>
      <c r="M5390" s="183">
        <f t="shared" si="1862"/>
        <v>0</v>
      </c>
      <c r="N5390" s="184">
        <f t="shared" si="1863"/>
        <v>0</v>
      </c>
      <c r="O5390" s="184">
        <f t="shared" si="1864"/>
        <v>0</v>
      </c>
      <c r="P5390" s="181"/>
      <c r="Q5390" s="199"/>
      <c r="R5390" s="197" t="str">
        <f t="shared" si="1823"/>
        <v/>
      </c>
      <c r="S5390" s="197" t="str">
        <f t="shared" si="1824"/>
        <v/>
      </c>
    </row>
    <row r="5391" spans="1:19" ht="25.5" hidden="1">
      <c r="A5391" s="200">
        <v>96114</v>
      </c>
      <c r="B5391" s="205" t="s">
        <v>230</v>
      </c>
      <c r="C5391" s="127" t="s">
        <v>5745</v>
      </c>
      <c r="D5391" s="121" t="s">
        <v>232</v>
      </c>
      <c r="E5391" s="122">
        <v>59.33</v>
      </c>
      <c r="F5391" s="123">
        <f t="shared" si="1859"/>
        <v>71.53</v>
      </c>
      <c r="G5391" s="206"/>
      <c r="H5391" s="183"/>
      <c r="I5391" s="182">
        <f t="shared" si="1860"/>
        <v>0</v>
      </c>
      <c r="J5391" s="182">
        <f t="shared" si="1861"/>
        <v>0</v>
      </c>
      <c r="K5391" s="179"/>
      <c r="L5391" s="183">
        <f t="shared" si="1862"/>
        <v>0</v>
      </c>
      <c r="M5391" s="183">
        <f t="shared" si="1862"/>
        <v>0</v>
      </c>
      <c r="N5391" s="184">
        <f t="shared" si="1863"/>
        <v>0</v>
      </c>
      <c r="O5391" s="184">
        <f t="shared" si="1864"/>
        <v>0</v>
      </c>
      <c r="P5391" s="181"/>
      <c r="Q5391" s="199"/>
      <c r="R5391" s="197" t="str">
        <f t="shared" si="1823"/>
        <v/>
      </c>
      <c r="S5391" s="197" t="str">
        <f t="shared" si="1824"/>
        <v/>
      </c>
    </row>
    <row r="5392" spans="1:19" hidden="1">
      <c r="A5392" s="200">
        <v>96120</v>
      </c>
      <c r="B5392" s="205" t="s">
        <v>230</v>
      </c>
      <c r="C5392" s="127" t="s">
        <v>5746</v>
      </c>
      <c r="D5392" s="121" t="s">
        <v>258</v>
      </c>
      <c r="E5392" s="122">
        <v>2.79</v>
      </c>
      <c r="F5392" s="123">
        <f t="shared" si="1859"/>
        <v>3.36</v>
      </c>
      <c r="G5392" s="206"/>
      <c r="H5392" s="183"/>
      <c r="I5392" s="182">
        <f t="shared" si="1860"/>
        <v>0</v>
      </c>
      <c r="J5392" s="182">
        <f t="shared" si="1861"/>
        <v>0</v>
      </c>
      <c r="K5392" s="179"/>
      <c r="L5392" s="183">
        <f t="shared" si="1862"/>
        <v>0</v>
      </c>
      <c r="M5392" s="183">
        <f t="shared" si="1862"/>
        <v>0</v>
      </c>
      <c r="N5392" s="184">
        <f t="shared" si="1863"/>
        <v>0</v>
      </c>
      <c r="O5392" s="184">
        <f t="shared" si="1864"/>
        <v>0</v>
      </c>
      <c r="P5392" s="181"/>
      <c r="Q5392" s="199"/>
      <c r="R5392" s="197" t="str">
        <f t="shared" si="1823"/>
        <v/>
      </c>
      <c r="S5392" s="197" t="str">
        <f t="shared" si="1824"/>
        <v/>
      </c>
    </row>
    <row r="5393" spans="1:19" hidden="1">
      <c r="A5393" s="200">
        <v>96123</v>
      </c>
      <c r="B5393" s="205" t="s">
        <v>230</v>
      </c>
      <c r="C5393" s="127" t="s">
        <v>5747</v>
      </c>
      <c r="D5393" s="121" t="s">
        <v>258</v>
      </c>
      <c r="E5393" s="122">
        <v>23.89</v>
      </c>
      <c r="F5393" s="123">
        <f t="shared" si="1859"/>
        <v>28.8</v>
      </c>
      <c r="G5393" s="206"/>
      <c r="H5393" s="183"/>
      <c r="I5393" s="182">
        <f t="shared" si="1860"/>
        <v>0</v>
      </c>
      <c r="J5393" s="182">
        <f t="shared" si="1861"/>
        <v>0</v>
      </c>
      <c r="K5393" s="179"/>
      <c r="L5393" s="183">
        <f t="shared" si="1862"/>
        <v>0</v>
      </c>
      <c r="M5393" s="183">
        <f t="shared" si="1862"/>
        <v>0</v>
      </c>
      <c r="N5393" s="184">
        <f t="shared" si="1863"/>
        <v>0</v>
      </c>
      <c r="O5393" s="184">
        <f t="shared" si="1864"/>
        <v>0</v>
      </c>
      <c r="P5393" s="181"/>
      <c r="Q5393" s="199"/>
      <c r="R5393" s="197" t="str">
        <f t="shared" si="1823"/>
        <v/>
      </c>
      <c r="S5393" s="197" t="str">
        <f t="shared" si="1824"/>
        <v/>
      </c>
    </row>
    <row r="5394" spans="1:19" hidden="1">
      <c r="A5394" s="200">
        <v>99054</v>
      </c>
      <c r="B5394" s="205" t="s">
        <v>230</v>
      </c>
      <c r="C5394" s="127" t="s">
        <v>5748</v>
      </c>
      <c r="D5394" s="121" t="s">
        <v>232</v>
      </c>
      <c r="E5394" s="122">
        <v>49.83</v>
      </c>
      <c r="F5394" s="123">
        <f t="shared" si="1859"/>
        <v>60.08</v>
      </c>
      <c r="G5394" s="206"/>
      <c r="H5394" s="183"/>
      <c r="I5394" s="182">
        <f t="shared" si="1860"/>
        <v>0</v>
      </c>
      <c r="J5394" s="182">
        <f t="shared" si="1861"/>
        <v>0</v>
      </c>
      <c r="K5394" s="179"/>
      <c r="L5394" s="183">
        <f t="shared" si="1862"/>
        <v>0</v>
      </c>
      <c r="M5394" s="183">
        <f t="shared" si="1862"/>
        <v>0</v>
      </c>
      <c r="N5394" s="184">
        <f t="shared" si="1863"/>
        <v>0</v>
      </c>
      <c r="O5394" s="184">
        <f t="shared" si="1864"/>
        <v>0</v>
      </c>
      <c r="P5394" s="181"/>
      <c r="Q5394" s="199"/>
      <c r="R5394" s="197" t="str">
        <f t="shared" si="1823"/>
        <v/>
      </c>
      <c r="S5394" s="197" t="str">
        <f t="shared" si="1824"/>
        <v/>
      </c>
    </row>
    <row r="5395" spans="1:19" hidden="1">
      <c r="A5395" s="200" t="s">
        <v>5749</v>
      </c>
      <c r="B5395" s="205"/>
      <c r="C5395" s="127" t="s">
        <v>5750</v>
      </c>
      <c r="D5395" s="121"/>
      <c r="E5395" s="122"/>
      <c r="F5395" s="123"/>
      <c r="G5395" s="253"/>
      <c r="H5395" s="253"/>
      <c r="I5395" s="254"/>
      <c r="J5395" s="255"/>
      <c r="K5395" s="179"/>
      <c r="L5395" s="253"/>
      <c r="M5395" s="253"/>
      <c r="N5395" s="254"/>
      <c r="O5395" s="255"/>
      <c r="P5395" s="181"/>
      <c r="Q5395" s="198" t="str">
        <f>IF(OR(SUM(J5396:J5400)&gt;0,SUM(O5396:O5400)&gt;0),"xx","")</f>
        <v/>
      </c>
      <c r="R5395" s="197" t="str">
        <f t="shared" si="1823"/>
        <v/>
      </c>
      <c r="S5395" s="197" t="str">
        <f t="shared" si="1824"/>
        <v/>
      </c>
    </row>
    <row r="5396" spans="1:19" ht="25.5" hidden="1">
      <c r="A5396" s="200">
        <v>96111</v>
      </c>
      <c r="B5396" s="205" t="s">
        <v>230</v>
      </c>
      <c r="C5396" s="127" t="s">
        <v>5751</v>
      </c>
      <c r="D5396" s="121" t="s">
        <v>232</v>
      </c>
      <c r="E5396" s="122">
        <v>38.01</v>
      </c>
      <c r="F5396" s="123">
        <f>IF(E5396=0,0,ROUND(E5396*(1+E$10)*(1-E$11),2))</f>
        <v>45.82</v>
      </c>
      <c r="G5396" s="206"/>
      <c r="H5396" s="183"/>
      <c r="I5396" s="182">
        <f t="shared" ref="I5396:I5400" si="1865">IF(ISBLANK(E5396),0,ROUND(F5396*G5396,2))</f>
        <v>0</v>
      </c>
      <c r="J5396" s="182">
        <f t="shared" ref="J5396:J5400" si="1866">IF(ISBLANK(G5396),0,ROUND(G5396*H5396,2))</f>
        <v>0</v>
      </c>
      <c r="K5396" s="179"/>
      <c r="L5396" s="183">
        <f t="shared" ref="L5396:M5400" si="1867">G5396</f>
        <v>0</v>
      </c>
      <c r="M5396" s="183">
        <f t="shared" si="1867"/>
        <v>0</v>
      </c>
      <c r="N5396" s="184">
        <f t="shared" ref="N5396:N5400" si="1868">IF(ISBLANK(E5396),0,ROUND(F5396*L5396,2))</f>
        <v>0</v>
      </c>
      <c r="O5396" s="184">
        <f t="shared" ref="O5396:O5400" si="1869">IF(ISBLANK(L5396),0,ROUND(L5396*M5396,2))</f>
        <v>0</v>
      </c>
      <c r="P5396" s="181"/>
      <c r="Q5396" s="199"/>
      <c r="R5396" s="197" t="str">
        <f t="shared" si="1823"/>
        <v/>
      </c>
      <c r="S5396" s="197" t="str">
        <f t="shared" si="1824"/>
        <v/>
      </c>
    </row>
    <row r="5397" spans="1:19" ht="25.5" hidden="1">
      <c r="A5397" s="200">
        <v>96116</v>
      </c>
      <c r="B5397" s="205" t="s">
        <v>230</v>
      </c>
      <c r="C5397" s="127" t="s">
        <v>5752</v>
      </c>
      <c r="D5397" s="121" t="s">
        <v>232</v>
      </c>
      <c r="E5397" s="122">
        <v>40.770000000000003</v>
      </c>
      <c r="F5397" s="123">
        <f>IF(E5397=0,0,ROUND(E5397*(1+E$10)*(1-E$11),2))</f>
        <v>49.15</v>
      </c>
      <c r="G5397" s="206"/>
      <c r="H5397" s="183"/>
      <c r="I5397" s="182">
        <f t="shared" si="1865"/>
        <v>0</v>
      </c>
      <c r="J5397" s="182">
        <f t="shared" si="1866"/>
        <v>0</v>
      </c>
      <c r="K5397" s="179"/>
      <c r="L5397" s="183">
        <f t="shared" si="1867"/>
        <v>0</v>
      </c>
      <c r="M5397" s="183">
        <f t="shared" si="1867"/>
        <v>0</v>
      </c>
      <c r="N5397" s="184">
        <f t="shared" si="1868"/>
        <v>0</v>
      </c>
      <c r="O5397" s="184">
        <f t="shared" si="1869"/>
        <v>0</v>
      </c>
      <c r="P5397" s="181"/>
      <c r="Q5397" s="199"/>
      <c r="R5397" s="197" t="str">
        <f t="shared" si="1823"/>
        <v/>
      </c>
      <c r="S5397" s="197" t="str">
        <f t="shared" si="1824"/>
        <v/>
      </c>
    </row>
    <row r="5398" spans="1:19" hidden="1">
      <c r="A5398" s="200">
        <v>96121</v>
      </c>
      <c r="B5398" s="205" t="s">
        <v>230</v>
      </c>
      <c r="C5398" s="127" t="s">
        <v>5753</v>
      </c>
      <c r="D5398" s="121" t="s">
        <v>258</v>
      </c>
      <c r="E5398" s="122">
        <v>7.92</v>
      </c>
      <c r="F5398" s="123">
        <f>IF(E5398=0,0,ROUND(E5398*(1+E$10)*(1-E$11),2))</f>
        <v>9.5500000000000007</v>
      </c>
      <c r="G5398" s="206"/>
      <c r="H5398" s="183"/>
      <c r="I5398" s="182">
        <f t="shared" si="1865"/>
        <v>0</v>
      </c>
      <c r="J5398" s="182">
        <f t="shared" si="1866"/>
        <v>0</v>
      </c>
      <c r="K5398" s="179"/>
      <c r="L5398" s="183">
        <f t="shared" si="1867"/>
        <v>0</v>
      </c>
      <c r="M5398" s="183">
        <f t="shared" si="1867"/>
        <v>0</v>
      </c>
      <c r="N5398" s="184">
        <f t="shared" si="1868"/>
        <v>0</v>
      </c>
      <c r="O5398" s="184">
        <f t="shared" si="1869"/>
        <v>0</v>
      </c>
      <c r="P5398" s="181"/>
      <c r="Q5398" s="199"/>
      <c r="R5398" s="197" t="str">
        <f t="shared" si="1823"/>
        <v/>
      </c>
      <c r="S5398" s="197" t="str">
        <f t="shared" si="1824"/>
        <v/>
      </c>
    </row>
    <row r="5399" spans="1:19" ht="25.5" hidden="1">
      <c r="A5399" s="200">
        <v>96485</v>
      </c>
      <c r="B5399" s="205" t="s">
        <v>230</v>
      </c>
      <c r="C5399" s="127" t="s">
        <v>5754</v>
      </c>
      <c r="D5399" s="121" t="s">
        <v>232</v>
      </c>
      <c r="E5399" s="122">
        <v>43.34</v>
      </c>
      <c r="F5399" s="123">
        <f>IF(E5399=0,0,ROUND(E5399*(1+E$10)*(1-E$11),2))</f>
        <v>52.25</v>
      </c>
      <c r="G5399" s="206"/>
      <c r="H5399" s="183"/>
      <c r="I5399" s="182">
        <f t="shared" si="1865"/>
        <v>0</v>
      </c>
      <c r="J5399" s="182">
        <f t="shared" si="1866"/>
        <v>0</v>
      </c>
      <c r="K5399" s="179"/>
      <c r="L5399" s="183">
        <f t="shared" si="1867"/>
        <v>0</v>
      </c>
      <c r="M5399" s="183">
        <f t="shared" si="1867"/>
        <v>0</v>
      </c>
      <c r="N5399" s="184">
        <f t="shared" si="1868"/>
        <v>0</v>
      </c>
      <c r="O5399" s="184">
        <f t="shared" si="1869"/>
        <v>0</v>
      </c>
      <c r="P5399" s="181"/>
      <c r="Q5399" s="199"/>
      <c r="R5399" s="197" t="str">
        <f t="shared" si="1823"/>
        <v/>
      </c>
      <c r="S5399" s="197" t="str">
        <f t="shared" si="1824"/>
        <v/>
      </c>
    </row>
    <row r="5400" spans="1:19" ht="25.5" hidden="1">
      <c r="A5400" s="200">
        <v>96486</v>
      </c>
      <c r="B5400" s="205" t="s">
        <v>230</v>
      </c>
      <c r="C5400" s="127" t="s">
        <v>5755</v>
      </c>
      <c r="D5400" s="121" t="s">
        <v>232</v>
      </c>
      <c r="E5400" s="122">
        <v>46.42</v>
      </c>
      <c r="F5400" s="123">
        <f>IF(E5400=0,0,ROUND(E5400*(1+E$10)*(1-E$11),2))</f>
        <v>55.96</v>
      </c>
      <c r="G5400" s="206"/>
      <c r="H5400" s="183"/>
      <c r="I5400" s="182">
        <f t="shared" si="1865"/>
        <v>0</v>
      </c>
      <c r="J5400" s="182">
        <f t="shared" si="1866"/>
        <v>0</v>
      </c>
      <c r="K5400" s="179"/>
      <c r="L5400" s="183">
        <f t="shared" si="1867"/>
        <v>0</v>
      </c>
      <c r="M5400" s="183">
        <f t="shared" si="1867"/>
        <v>0</v>
      </c>
      <c r="N5400" s="184">
        <f t="shared" si="1868"/>
        <v>0</v>
      </c>
      <c r="O5400" s="184">
        <f t="shared" si="1869"/>
        <v>0</v>
      </c>
      <c r="P5400" s="181"/>
      <c r="Q5400" s="199"/>
      <c r="R5400" s="197" t="str">
        <f t="shared" si="1823"/>
        <v/>
      </c>
      <c r="S5400" s="197" t="str">
        <f t="shared" si="1824"/>
        <v/>
      </c>
    </row>
    <row r="5401" spans="1:19" hidden="1">
      <c r="A5401" s="200" t="s">
        <v>5756</v>
      </c>
      <c r="B5401" s="205"/>
      <c r="C5401" s="127" t="s">
        <v>5757</v>
      </c>
      <c r="D5401" s="121"/>
      <c r="E5401" s="122"/>
      <c r="F5401" s="123"/>
      <c r="G5401" s="253"/>
      <c r="H5401" s="253"/>
      <c r="I5401" s="254"/>
      <c r="J5401" s="255"/>
      <c r="K5401" s="179"/>
      <c r="L5401" s="253"/>
      <c r="M5401" s="253"/>
      <c r="N5401" s="254"/>
      <c r="O5401" s="255"/>
      <c r="P5401" s="181"/>
      <c r="Q5401" s="198" t="str">
        <f>IF(OR(SUM(J5401:J5407)&gt;0,SUM(O5401:O5407)&gt;0),"xx","")</f>
        <v/>
      </c>
      <c r="R5401" s="197" t="str">
        <f t="shared" si="1823"/>
        <v/>
      </c>
      <c r="S5401" s="197" t="str">
        <f t="shared" si="1824"/>
        <v/>
      </c>
    </row>
    <row r="5402" spans="1:19" hidden="1">
      <c r="A5402" s="200" t="s">
        <v>5758</v>
      </c>
      <c r="B5402" s="205"/>
      <c r="C5402" s="127" t="s">
        <v>5759</v>
      </c>
      <c r="D5402" s="121"/>
      <c r="E5402" s="122"/>
      <c r="F5402" s="123"/>
      <c r="G5402" s="253"/>
      <c r="H5402" s="253"/>
      <c r="I5402" s="254"/>
      <c r="J5402" s="255"/>
      <c r="K5402" s="179"/>
      <c r="L5402" s="253"/>
      <c r="M5402" s="253"/>
      <c r="N5402" s="254"/>
      <c r="O5402" s="255"/>
      <c r="P5402" s="181"/>
      <c r="Q5402" s="198" t="str">
        <f>IF(OR(SUM(J5403:J5404)&gt;0,SUM(O5403:O5404)&gt;0),"xx","")</f>
        <v/>
      </c>
      <c r="R5402" s="197" t="str">
        <f t="shared" si="1823"/>
        <v/>
      </c>
      <c r="S5402" s="197" t="str">
        <f t="shared" si="1824"/>
        <v/>
      </c>
    </row>
    <row r="5403" spans="1:19" hidden="1">
      <c r="A5403" s="200" t="s">
        <v>5760</v>
      </c>
      <c r="B5403" s="205" t="s">
        <v>292</v>
      </c>
      <c r="C5403" s="127" t="s">
        <v>5761</v>
      </c>
      <c r="D5403" s="121" t="s">
        <v>232</v>
      </c>
      <c r="E5403" s="122">
        <v>62.49</v>
      </c>
      <c r="F5403" s="123">
        <f>IF(E5403=0,0,ROUND(E5403*(1+E$10)*(1-E$11),2))</f>
        <v>75.34</v>
      </c>
      <c r="G5403" s="206"/>
      <c r="H5403" s="183"/>
      <c r="I5403" s="182">
        <f t="shared" ref="I5403:I5404" si="1870">IF(ISBLANK(E5403),0,ROUND(F5403*G5403,2))</f>
        <v>0</v>
      </c>
      <c r="J5403" s="182">
        <f t="shared" ref="J5403:J5404" si="1871">IF(ISBLANK(G5403),0,ROUND(G5403*H5403,2))</f>
        <v>0</v>
      </c>
      <c r="K5403" s="179"/>
      <c r="L5403" s="183">
        <f t="shared" ref="L5403:M5404" si="1872">G5403</f>
        <v>0</v>
      </c>
      <c r="M5403" s="183">
        <f t="shared" si="1872"/>
        <v>0</v>
      </c>
      <c r="N5403" s="184">
        <f t="shared" ref="N5403:N5404" si="1873">IF(ISBLANK(E5403),0,ROUND(F5403*L5403,2))</f>
        <v>0</v>
      </c>
      <c r="O5403" s="184">
        <f t="shared" ref="O5403:O5404" si="1874">IF(ISBLANK(L5403),0,ROUND(L5403*M5403,2))</f>
        <v>0</v>
      </c>
      <c r="P5403" s="181"/>
      <c r="Q5403" s="199"/>
      <c r="R5403" s="197" t="str">
        <f t="shared" si="1823"/>
        <v/>
      </c>
      <c r="S5403" s="197" t="str">
        <f t="shared" si="1824"/>
        <v/>
      </c>
    </row>
    <row r="5404" spans="1:19" ht="25.5" hidden="1">
      <c r="A5404" s="200">
        <v>84098</v>
      </c>
      <c r="B5404" s="205" t="s">
        <v>292</v>
      </c>
      <c r="C5404" s="127" t="s">
        <v>5762</v>
      </c>
      <c r="D5404" s="121" t="s">
        <v>232</v>
      </c>
      <c r="E5404" s="122">
        <v>61.74</v>
      </c>
      <c r="F5404" s="123">
        <f>IF(E5404=0,0,ROUND(E5404*(1+E$10)*(1-E$11),2))</f>
        <v>74.430000000000007</v>
      </c>
      <c r="G5404" s="206"/>
      <c r="H5404" s="183"/>
      <c r="I5404" s="182">
        <f t="shared" si="1870"/>
        <v>0</v>
      </c>
      <c r="J5404" s="182">
        <f t="shared" si="1871"/>
        <v>0</v>
      </c>
      <c r="K5404" s="179"/>
      <c r="L5404" s="183">
        <f t="shared" si="1872"/>
        <v>0</v>
      </c>
      <c r="M5404" s="183">
        <f t="shared" si="1872"/>
        <v>0</v>
      </c>
      <c r="N5404" s="184">
        <f t="shared" si="1873"/>
        <v>0</v>
      </c>
      <c r="O5404" s="184">
        <f t="shared" si="1874"/>
        <v>0</v>
      </c>
      <c r="P5404" s="181"/>
      <c r="Q5404" s="199"/>
      <c r="R5404" s="197" t="str">
        <f t="shared" si="1823"/>
        <v/>
      </c>
      <c r="S5404" s="197" t="str">
        <f t="shared" si="1824"/>
        <v/>
      </c>
    </row>
    <row r="5405" spans="1:19" hidden="1">
      <c r="A5405" s="200" t="s">
        <v>5763</v>
      </c>
      <c r="B5405" s="205"/>
      <c r="C5405" s="127" t="s">
        <v>5764</v>
      </c>
      <c r="D5405" s="121"/>
      <c r="E5405" s="122"/>
      <c r="F5405" s="123"/>
      <c r="G5405" s="253"/>
      <c r="H5405" s="253"/>
      <c r="I5405" s="254"/>
      <c r="J5405" s="255"/>
      <c r="K5405" s="179"/>
      <c r="L5405" s="253"/>
      <c r="M5405" s="253"/>
      <c r="N5405" s="254"/>
      <c r="O5405" s="255"/>
      <c r="P5405" s="181"/>
      <c r="Q5405" s="198" t="str">
        <f>IF(OR(SUM(J5406:J5407)&gt;0,SUM(O5406:O5407)&gt;0),"xx","")</f>
        <v/>
      </c>
      <c r="R5405" s="197" t="str">
        <f t="shared" si="1823"/>
        <v/>
      </c>
      <c r="S5405" s="197" t="str">
        <f t="shared" si="1824"/>
        <v/>
      </c>
    </row>
    <row r="5406" spans="1:19" ht="38.25" hidden="1">
      <c r="A5406" s="200">
        <v>72198</v>
      </c>
      <c r="B5406" s="205" t="s">
        <v>230</v>
      </c>
      <c r="C5406" s="127" t="s">
        <v>5765</v>
      </c>
      <c r="D5406" s="121" t="s">
        <v>232</v>
      </c>
      <c r="E5406" s="122">
        <v>109.4</v>
      </c>
      <c r="F5406" s="123">
        <f>IF(E5406=0,0,ROUND(E5406*(1+E$10)*(1-E$11),2))</f>
        <v>131.88999999999999</v>
      </c>
      <c r="G5406" s="206"/>
      <c r="H5406" s="183"/>
      <c r="I5406" s="182">
        <f t="shared" ref="I5406:I5407" si="1875">IF(ISBLANK(E5406),0,ROUND(F5406*G5406,2))</f>
        <v>0</v>
      </c>
      <c r="J5406" s="182">
        <f t="shared" ref="J5406:J5407" si="1876">IF(ISBLANK(G5406),0,ROUND(G5406*H5406,2))</f>
        <v>0</v>
      </c>
      <c r="K5406" s="179"/>
      <c r="L5406" s="183">
        <f t="shared" ref="L5406:M5407" si="1877">G5406</f>
        <v>0</v>
      </c>
      <c r="M5406" s="183">
        <f t="shared" si="1877"/>
        <v>0</v>
      </c>
      <c r="N5406" s="184">
        <f t="shared" ref="N5406:N5407" si="1878">IF(ISBLANK(E5406),0,ROUND(F5406*L5406,2))</f>
        <v>0</v>
      </c>
      <c r="O5406" s="184">
        <f t="shared" ref="O5406:O5407" si="1879">IF(ISBLANK(L5406),0,ROUND(L5406*M5406,2))</f>
        <v>0</v>
      </c>
      <c r="P5406" s="181"/>
      <c r="Q5406" s="199"/>
      <c r="R5406" s="197" t="str">
        <f t="shared" si="1823"/>
        <v/>
      </c>
      <c r="S5406" s="197" t="str">
        <f t="shared" si="1824"/>
        <v/>
      </c>
    </row>
    <row r="5407" spans="1:19" hidden="1">
      <c r="A5407" s="200" t="s">
        <v>5766</v>
      </c>
      <c r="B5407" s="205" t="s">
        <v>230</v>
      </c>
      <c r="C5407" s="127" t="s">
        <v>5767</v>
      </c>
      <c r="D5407" s="121" t="s">
        <v>232</v>
      </c>
      <c r="E5407" s="122">
        <v>66.97</v>
      </c>
      <c r="F5407" s="123">
        <f>IF(E5407=0,0,ROUND(E5407*(1+E$10)*(1-E$11),2))</f>
        <v>80.739999999999995</v>
      </c>
      <c r="G5407" s="206"/>
      <c r="H5407" s="183"/>
      <c r="I5407" s="182">
        <f t="shared" si="1875"/>
        <v>0</v>
      </c>
      <c r="J5407" s="182">
        <f t="shared" si="1876"/>
        <v>0</v>
      </c>
      <c r="K5407" s="179"/>
      <c r="L5407" s="183">
        <f t="shared" si="1877"/>
        <v>0</v>
      </c>
      <c r="M5407" s="183">
        <f t="shared" si="1877"/>
        <v>0</v>
      </c>
      <c r="N5407" s="184">
        <f t="shared" si="1878"/>
        <v>0</v>
      </c>
      <c r="O5407" s="184">
        <f t="shared" si="1879"/>
        <v>0</v>
      </c>
      <c r="P5407" s="181"/>
      <c r="Q5407" s="198"/>
      <c r="R5407" s="197" t="str">
        <f t="shared" si="1823"/>
        <v/>
      </c>
      <c r="S5407" s="197" t="str">
        <f t="shared" si="1824"/>
        <v/>
      </c>
    </row>
    <row r="5408" spans="1:19">
      <c r="A5408" s="200" t="s">
        <v>5768</v>
      </c>
      <c r="B5408" s="205"/>
      <c r="C5408" s="127" t="s">
        <v>5769</v>
      </c>
      <c r="D5408" s="121"/>
      <c r="E5408" s="122"/>
      <c r="F5408" s="123"/>
      <c r="G5408" s="314"/>
      <c r="H5408" s="207">
        <f>F5408</f>
        <v>0</v>
      </c>
      <c r="I5408" s="257"/>
      <c r="J5408" s="258"/>
      <c r="K5408" s="263"/>
      <c r="L5408" s="314"/>
      <c r="M5408" s="314"/>
      <c r="N5408" s="257"/>
      <c r="O5408" s="258"/>
      <c r="P5408" s="259"/>
      <c r="Q5408" s="252" t="str">
        <f>IF(OR(SUM(J5410:J5458)&gt;0,SUM(O5410:O5458)&gt;0),"xx","")</f>
        <v>xx</v>
      </c>
      <c r="R5408" s="237" t="str">
        <f t="shared" si="1823"/>
        <v>x</v>
      </c>
      <c r="S5408" s="197" t="str">
        <f t="shared" si="1800"/>
        <v>x</v>
      </c>
    </row>
    <row r="5409" spans="1:19" hidden="1">
      <c r="A5409" s="308" t="s">
        <v>5770</v>
      </c>
      <c r="B5409" s="309"/>
      <c r="C5409" s="278" t="s">
        <v>5771</v>
      </c>
      <c r="D5409" s="121"/>
      <c r="E5409" s="122"/>
      <c r="F5409" s="123"/>
      <c r="G5409" s="253"/>
      <c r="H5409" s="253"/>
      <c r="I5409" s="254"/>
      <c r="J5409" s="255"/>
      <c r="K5409" s="179"/>
      <c r="L5409" s="253"/>
      <c r="M5409" s="253"/>
      <c r="N5409" s="254"/>
      <c r="O5409" s="255"/>
      <c r="P5409" s="181"/>
      <c r="Q5409" s="198" t="str">
        <f>IF(OR(SUM(J5410:J5411)&gt;0,SUM(O5410:O5411)&gt;0),"xx","")</f>
        <v/>
      </c>
      <c r="R5409" s="197" t="str">
        <f t="shared" ref="R5409:R5472" si="1880">IF(Q5409="X","x",IF(Q5409="xx","x",IF(O5409&gt;0,"x","")))</f>
        <v/>
      </c>
      <c r="S5409" s="197" t="str">
        <f t="shared" si="1800"/>
        <v/>
      </c>
    </row>
    <row r="5410" spans="1:19" hidden="1">
      <c r="A5410" s="200">
        <v>85408</v>
      </c>
      <c r="B5410" s="205" t="s">
        <v>292</v>
      </c>
      <c r="C5410" s="127" t="s">
        <v>5772</v>
      </c>
      <c r="D5410" s="121" t="s">
        <v>232</v>
      </c>
      <c r="E5410" s="122">
        <v>37.130000000000003</v>
      </c>
      <c r="F5410" s="123">
        <f>IF(E5410=0,0,ROUND(E5410*(1+E$10)*(1-E$11),2))</f>
        <v>44.76</v>
      </c>
      <c r="G5410" s="206"/>
      <c r="H5410" s="183"/>
      <c r="I5410" s="182">
        <f t="shared" ref="I5410:I5411" si="1881">IF(ISBLANK(E5410),0,ROUND(F5410*G5410,2))</f>
        <v>0</v>
      </c>
      <c r="J5410" s="182">
        <f t="shared" ref="J5410:J5411" si="1882">IF(ISBLANK(G5410),0,ROUND(G5410*H5410,2))</f>
        <v>0</v>
      </c>
      <c r="K5410" s="179"/>
      <c r="L5410" s="183">
        <f t="shared" ref="L5410:M5411" si="1883">G5410</f>
        <v>0</v>
      </c>
      <c r="M5410" s="183">
        <f t="shared" si="1883"/>
        <v>0</v>
      </c>
      <c r="N5410" s="184">
        <f t="shared" ref="N5410:N5411" si="1884">IF(ISBLANK(E5410),0,ROUND(F5410*L5410,2))</f>
        <v>0</v>
      </c>
      <c r="O5410" s="184">
        <f t="shared" ref="O5410:O5411" si="1885">IF(ISBLANK(L5410),0,ROUND(L5410*M5410,2))</f>
        <v>0</v>
      </c>
      <c r="P5410" s="181"/>
      <c r="Q5410" s="199"/>
      <c r="R5410" s="197" t="str">
        <f t="shared" si="1880"/>
        <v/>
      </c>
      <c r="S5410" s="197" t="str">
        <f t="shared" si="1800"/>
        <v/>
      </c>
    </row>
    <row r="5411" spans="1:19" hidden="1">
      <c r="A5411" s="200">
        <v>40675</v>
      </c>
      <c r="B5411" s="205" t="s">
        <v>230</v>
      </c>
      <c r="C5411" s="127" t="s">
        <v>5773</v>
      </c>
      <c r="D5411" s="121" t="s">
        <v>258</v>
      </c>
      <c r="E5411" s="122">
        <v>4.66</v>
      </c>
      <c r="F5411" s="123">
        <f>IF(E5411=0,0,ROUND(E5411*(1+E$10)*(1-E$11),2))</f>
        <v>5.62</v>
      </c>
      <c r="G5411" s="206"/>
      <c r="H5411" s="183"/>
      <c r="I5411" s="182">
        <f t="shared" si="1881"/>
        <v>0</v>
      </c>
      <c r="J5411" s="182">
        <f t="shared" si="1882"/>
        <v>0</v>
      </c>
      <c r="K5411" s="179"/>
      <c r="L5411" s="183">
        <f t="shared" si="1883"/>
        <v>0</v>
      </c>
      <c r="M5411" s="183">
        <f t="shared" si="1883"/>
        <v>0</v>
      </c>
      <c r="N5411" s="184">
        <f t="shared" si="1884"/>
        <v>0</v>
      </c>
      <c r="O5411" s="184">
        <f t="shared" si="1885"/>
        <v>0</v>
      </c>
      <c r="P5411" s="181"/>
      <c r="Q5411" s="199"/>
      <c r="R5411" s="197" t="str">
        <f t="shared" si="1880"/>
        <v/>
      </c>
      <c r="S5411" s="197" t="str">
        <f t="shared" si="1800"/>
        <v/>
      </c>
    </row>
    <row r="5412" spans="1:19" hidden="1">
      <c r="A5412" s="200" t="s">
        <v>5774</v>
      </c>
      <c r="B5412" s="205"/>
      <c r="C5412" s="127" t="s">
        <v>5775</v>
      </c>
      <c r="D5412" s="121"/>
      <c r="E5412" s="122"/>
      <c r="F5412" s="123"/>
      <c r="G5412" s="253"/>
      <c r="H5412" s="253"/>
      <c r="I5412" s="254"/>
      <c r="J5412" s="255"/>
      <c r="K5412" s="179"/>
      <c r="L5412" s="253"/>
      <c r="M5412" s="253"/>
      <c r="N5412" s="254"/>
      <c r="O5412" s="255"/>
      <c r="P5412" s="181"/>
      <c r="Q5412" s="198" t="str">
        <f>IF(OR(SUM(J5413:J5415)&gt;0,SUM(O5413:O5415)&gt;0),"xx","")</f>
        <v/>
      </c>
      <c r="R5412" s="197" t="str">
        <f t="shared" si="1880"/>
        <v/>
      </c>
      <c r="S5412" s="197" t="str">
        <f t="shared" si="1800"/>
        <v/>
      </c>
    </row>
    <row r="5413" spans="1:19" ht="25.5" hidden="1">
      <c r="A5413" s="200">
        <v>98560</v>
      </c>
      <c r="B5413" s="205" t="s">
        <v>230</v>
      </c>
      <c r="C5413" s="127" t="s">
        <v>5776</v>
      </c>
      <c r="D5413" s="121" t="s">
        <v>232</v>
      </c>
      <c r="E5413" s="122">
        <v>36.5</v>
      </c>
      <c r="F5413" s="123">
        <f>IF(E5413=0,0,ROUND(E5413*(1+E$10)*(1-E$11),2))</f>
        <v>44</v>
      </c>
      <c r="G5413" s="206"/>
      <c r="H5413" s="183"/>
      <c r="I5413" s="182">
        <f t="shared" ref="I5413:I5415" si="1886">IF(ISBLANK(E5413),0,ROUND(F5413*G5413,2))</f>
        <v>0</v>
      </c>
      <c r="J5413" s="182">
        <f t="shared" ref="J5413:J5415" si="1887">IF(ISBLANK(G5413),0,ROUND(G5413*H5413,2))</f>
        <v>0</v>
      </c>
      <c r="K5413" s="179"/>
      <c r="L5413" s="183">
        <f t="shared" ref="L5413:M5415" si="1888">G5413</f>
        <v>0</v>
      </c>
      <c r="M5413" s="183">
        <f t="shared" si="1888"/>
        <v>0</v>
      </c>
      <c r="N5413" s="184">
        <f t="shared" ref="N5413:N5415" si="1889">IF(ISBLANK(E5413),0,ROUND(F5413*L5413,2))</f>
        <v>0</v>
      </c>
      <c r="O5413" s="184">
        <f t="shared" ref="O5413:O5415" si="1890">IF(ISBLANK(L5413),0,ROUND(L5413*M5413,2))</f>
        <v>0</v>
      </c>
      <c r="P5413" s="181"/>
      <c r="Q5413" s="199"/>
      <c r="R5413" s="197" t="str">
        <f t="shared" si="1880"/>
        <v/>
      </c>
      <c r="S5413" s="197" t="str">
        <f t="shared" ref="S5413:S5472" si="1891">IF(Q5413="X","x",IF(Q5413="xx","x",IF(OR(J5413&gt;0,O5413&gt;0),"x","")))</f>
        <v/>
      </c>
    </row>
    <row r="5414" spans="1:19" ht="25.5" hidden="1">
      <c r="A5414" s="200">
        <v>98561</v>
      </c>
      <c r="B5414" s="205" t="s">
        <v>230</v>
      </c>
      <c r="C5414" s="127" t="s">
        <v>5777</v>
      </c>
      <c r="D5414" s="121" t="s">
        <v>232</v>
      </c>
      <c r="E5414" s="122">
        <v>31.84</v>
      </c>
      <c r="F5414" s="123">
        <f>IF(E5414=0,0,ROUND(E5414*(1+E$10)*(1-E$11),2))</f>
        <v>38.39</v>
      </c>
      <c r="G5414" s="206"/>
      <c r="H5414" s="183"/>
      <c r="I5414" s="182">
        <f t="shared" si="1886"/>
        <v>0</v>
      </c>
      <c r="J5414" s="182">
        <f t="shared" si="1887"/>
        <v>0</v>
      </c>
      <c r="K5414" s="179"/>
      <c r="L5414" s="183">
        <f t="shared" si="1888"/>
        <v>0</v>
      </c>
      <c r="M5414" s="183">
        <f t="shared" si="1888"/>
        <v>0</v>
      </c>
      <c r="N5414" s="184">
        <f t="shared" si="1889"/>
        <v>0</v>
      </c>
      <c r="O5414" s="184">
        <f t="shared" si="1890"/>
        <v>0</v>
      </c>
      <c r="P5414" s="181"/>
      <c r="Q5414" s="199"/>
      <c r="R5414" s="197" t="str">
        <f t="shared" si="1880"/>
        <v/>
      </c>
      <c r="S5414" s="197" t="str">
        <f t="shared" si="1891"/>
        <v/>
      </c>
    </row>
    <row r="5415" spans="1:19" ht="25.5" hidden="1">
      <c r="A5415" s="200">
        <v>98562</v>
      </c>
      <c r="B5415" s="205" t="s">
        <v>230</v>
      </c>
      <c r="C5415" s="127" t="s">
        <v>5778</v>
      </c>
      <c r="D5415" s="121" t="s">
        <v>232</v>
      </c>
      <c r="E5415" s="122">
        <v>31.39</v>
      </c>
      <c r="F5415" s="123">
        <f>IF(E5415=0,0,ROUND(E5415*(1+E$10)*(1-E$11),2))</f>
        <v>37.840000000000003</v>
      </c>
      <c r="G5415" s="206"/>
      <c r="H5415" s="183"/>
      <c r="I5415" s="182">
        <f t="shared" si="1886"/>
        <v>0</v>
      </c>
      <c r="J5415" s="182">
        <f t="shared" si="1887"/>
        <v>0</v>
      </c>
      <c r="K5415" s="179"/>
      <c r="L5415" s="183">
        <f t="shared" si="1888"/>
        <v>0</v>
      </c>
      <c r="M5415" s="183">
        <f t="shared" si="1888"/>
        <v>0</v>
      </c>
      <c r="N5415" s="184">
        <f t="shared" si="1889"/>
        <v>0</v>
      </c>
      <c r="O5415" s="184">
        <f t="shared" si="1890"/>
        <v>0</v>
      </c>
      <c r="P5415" s="181"/>
      <c r="Q5415" s="199"/>
      <c r="R5415" s="197" t="str">
        <f t="shared" si="1880"/>
        <v/>
      </c>
      <c r="S5415" s="197" t="str">
        <f t="shared" si="1891"/>
        <v/>
      </c>
    </row>
    <row r="5416" spans="1:19" hidden="1">
      <c r="A5416" s="200" t="s">
        <v>5779</v>
      </c>
      <c r="B5416" s="205"/>
      <c r="C5416" s="127" t="s">
        <v>5780</v>
      </c>
      <c r="D5416" s="121"/>
      <c r="E5416" s="122"/>
      <c r="F5416" s="123"/>
      <c r="G5416" s="253"/>
      <c r="H5416" s="253"/>
      <c r="I5416" s="254"/>
      <c r="J5416" s="255"/>
      <c r="K5416" s="179"/>
      <c r="L5416" s="253"/>
      <c r="M5416" s="253"/>
      <c r="N5416" s="254"/>
      <c r="O5416" s="255"/>
      <c r="P5416" s="181"/>
      <c r="Q5416" s="198" t="str">
        <f>IF(OR(SUM(J5417)&gt;0,SUM(O5417)&gt;0),"xx","")</f>
        <v/>
      </c>
      <c r="R5416" s="197" t="str">
        <f t="shared" si="1880"/>
        <v/>
      </c>
      <c r="S5416" s="197" t="str">
        <f t="shared" si="1891"/>
        <v/>
      </c>
    </row>
    <row r="5417" spans="1:19" ht="25.5" hidden="1">
      <c r="A5417" s="200">
        <v>68053</v>
      </c>
      <c r="B5417" s="205" t="s">
        <v>230</v>
      </c>
      <c r="C5417" s="127" t="s">
        <v>5781</v>
      </c>
      <c r="D5417" s="121" t="s">
        <v>232</v>
      </c>
      <c r="E5417" s="122">
        <v>5.69</v>
      </c>
      <c r="F5417" s="123">
        <f>IF(E5417=0,0,ROUND(E5417*(1+E$10)*(1-E$11),2))</f>
        <v>6.86</v>
      </c>
      <c r="G5417" s="206"/>
      <c r="H5417" s="183"/>
      <c r="I5417" s="182">
        <f t="shared" ref="I5417" si="1892">IF(ISBLANK(E5417),0,ROUND(F5417*G5417,2))</f>
        <v>0</v>
      </c>
      <c r="J5417" s="182">
        <f>IF(ISBLANK(G5417),0,ROUND(G5417*H5417,2))</f>
        <v>0</v>
      </c>
      <c r="K5417" s="179"/>
      <c r="L5417" s="183">
        <f t="shared" ref="L5417:M5417" si="1893">G5417</f>
        <v>0</v>
      </c>
      <c r="M5417" s="183">
        <f t="shared" si="1893"/>
        <v>0</v>
      </c>
      <c r="N5417" s="184">
        <f t="shared" ref="N5417" si="1894">IF(ISBLANK(E5417),0,ROUND(F5417*L5417,2))</f>
        <v>0</v>
      </c>
      <c r="O5417" s="184">
        <f t="shared" ref="O5417" si="1895">IF(ISBLANK(L5417),0,ROUND(L5417*M5417,2))</f>
        <v>0</v>
      </c>
      <c r="P5417" s="181"/>
      <c r="Q5417" s="199"/>
      <c r="R5417" s="197" t="str">
        <f t="shared" si="1880"/>
        <v/>
      </c>
      <c r="S5417" s="197" t="str">
        <f t="shared" si="1891"/>
        <v/>
      </c>
    </row>
    <row r="5418" spans="1:19" hidden="1">
      <c r="A5418" s="200" t="s">
        <v>5782</v>
      </c>
      <c r="B5418" s="205"/>
      <c r="C5418" s="127" t="s">
        <v>5783</v>
      </c>
      <c r="D5418" s="121"/>
      <c r="E5418" s="122"/>
      <c r="F5418" s="123"/>
      <c r="G5418" s="253"/>
      <c r="H5418" s="253"/>
      <c r="I5418" s="254"/>
      <c r="J5418" s="255"/>
      <c r="K5418" s="179"/>
      <c r="L5418" s="253"/>
      <c r="M5418" s="253"/>
      <c r="N5418" s="254"/>
      <c r="O5418" s="255"/>
      <c r="P5418" s="181"/>
      <c r="Q5418" s="198" t="str">
        <f>IF(OR(SUM(J5419:J5422)&gt;0,SUM(O5419:O5422)&gt;0),"xx","")</f>
        <v/>
      </c>
      <c r="R5418" s="197" t="str">
        <f t="shared" si="1880"/>
        <v/>
      </c>
      <c r="S5418" s="197" t="str">
        <f t="shared" si="1891"/>
        <v/>
      </c>
    </row>
    <row r="5419" spans="1:19" ht="25.5" hidden="1">
      <c r="A5419" s="200">
        <v>98546</v>
      </c>
      <c r="B5419" s="205" t="s">
        <v>230</v>
      </c>
      <c r="C5419" s="127" t="s">
        <v>5784</v>
      </c>
      <c r="D5419" s="121" t="s">
        <v>232</v>
      </c>
      <c r="E5419" s="122">
        <v>74.09</v>
      </c>
      <c r="F5419" s="123">
        <f>IF(E5419=0,0,ROUND(E5419*(1+E$10)*(1-E$11),2))</f>
        <v>89.32</v>
      </c>
      <c r="G5419" s="206"/>
      <c r="H5419" s="183"/>
      <c r="I5419" s="182">
        <f t="shared" ref="I5419:I5422" si="1896">IF(ISBLANK(E5419),0,ROUND(F5419*G5419,2))</f>
        <v>0</v>
      </c>
      <c r="J5419" s="182">
        <f t="shared" ref="J5419:J5422" si="1897">IF(ISBLANK(G5419),0,ROUND(G5419*H5419,2))</f>
        <v>0</v>
      </c>
      <c r="K5419" s="179"/>
      <c r="L5419" s="183">
        <f t="shared" ref="L5419:M5422" si="1898">G5419</f>
        <v>0</v>
      </c>
      <c r="M5419" s="183">
        <f t="shared" si="1898"/>
        <v>0</v>
      </c>
      <c r="N5419" s="184">
        <f t="shared" ref="N5419:N5422" si="1899">IF(ISBLANK(E5419),0,ROUND(F5419*L5419,2))</f>
        <v>0</v>
      </c>
      <c r="O5419" s="184">
        <f t="shared" ref="O5419:O5422" si="1900">IF(ISBLANK(L5419),0,ROUND(L5419*M5419,2))</f>
        <v>0</v>
      </c>
      <c r="P5419" s="181"/>
      <c r="Q5419" s="198"/>
      <c r="R5419" s="197" t="str">
        <f t="shared" si="1880"/>
        <v/>
      </c>
      <c r="S5419" s="197" t="str">
        <f t="shared" si="1891"/>
        <v/>
      </c>
    </row>
    <row r="5420" spans="1:19" ht="25.5" hidden="1">
      <c r="A5420" s="200">
        <v>98547</v>
      </c>
      <c r="B5420" s="205" t="s">
        <v>230</v>
      </c>
      <c r="C5420" s="127" t="s">
        <v>5785</v>
      </c>
      <c r="D5420" s="121" t="s">
        <v>232</v>
      </c>
      <c r="E5420" s="122">
        <v>132.58000000000001</v>
      </c>
      <c r="F5420" s="123">
        <f>IF(E5420=0,0,ROUND(E5420*(1+E$10)*(1-E$11),2))</f>
        <v>159.84</v>
      </c>
      <c r="G5420" s="206"/>
      <c r="H5420" s="183"/>
      <c r="I5420" s="182">
        <f t="shared" si="1896"/>
        <v>0</v>
      </c>
      <c r="J5420" s="182">
        <f t="shared" si="1897"/>
        <v>0</v>
      </c>
      <c r="K5420" s="179"/>
      <c r="L5420" s="183">
        <f t="shared" si="1898"/>
        <v>0</v>
      </c>
      <c r="M5420" s="183">
        <f t="shared" si="1898"/>
        <v>0</v>
      </c>
      <c r="N5420" s="184">
        <f t="shared" si="1899"/>
        <v>0</v>
      </c>
      <c r="O5420" s="184">
        <f t="shared" si="1900"/>
        <v>0</v>
      </c>
      <c r="P5420" s="181"/>
      <c r="Q5420" s="198"/>
      <c r="R5420" s="197" t="str">
        <f t="shared" si="1880"/>
        <v/>
      </c>
      <c r="S5420" s="197" t="str">
        <f t="shared" si="1891"/>
        <v/>
      </c>
    </row>
    <row r="5421" spans="1:19" ht="25.5" hidden="1">
      <c r="A5421" s="200" t="s">
        <v>5786</v>
      </c>
      <c r="B5421" s="205" t="s">
        <v>230</v>
      </c>
      <c r="C5421" s="127" t="s">
        <v>5787</v>
      </c>
      <c r="D5421" s="121" t="s">
        <v>232</v>
      </c>
      <c r="E5421" s="122">
        <v>45.08</v>
      </c>
      <c r="F5421" s="123">
        <f>IF(E5421=0,0,ROUND(E5421*(1+E$10)*(1-E$11),2))</f>
        <v>54.35</v>
      </c>
      <c r="G5421" s="206"/>
      <c r="H5421" s="183"/>
      <c r="I5421" s="182">
        <f t="shared" si="1896"/>
        <v>0</v>
      </c>
      <c r="J5421" s="182">
        <f t="shared" si="1897"/>
        <v>0</v>
      </c>
      <c r="K5421" s="179"/>
      <c r="L5421" s="183">
        <f t="shared" si="1898"/>
        <v>0</v>
      </c>
      <c r="M5421" s="183">
        <f t="shared" si="1898"/>
        <v>0</v>
      </c>
      <c r="N5421" s="184">
        <f t="shared" si="1899"/>
        <v>0</v>
      </c>
      <c r="O5421" s="184">
        <f t="shared" si="1900"/>
        <v>0</v>
      </c>
      <c r="P5421" s="181"/>
      <c r="Q5421" s="199"/>
      <c r="R5421" s="197" t="str">
        <f t="shared" si="1880"/>
        <v/>
      </c>
      <c r="S5421" s="197" t="str">
        <f t="shared" si="1891"/>
        <v/>
      </c>
    </row>
    <row r="5422" spans="1:19" hidden="1">
      <c r="A5422" s="200">
        <v>98557</v>
      </c>
      <c r="B5422" s="205" t="s">
        <v>230</v>
      </c>
      <c r="C5422" s="127" t="s">
        <v>5788</v>
      </c>
      <c r="D5422" s="121" t="s">
        <v>232</v>
      </c>
      <c r="E5422" s="122">
        <v>25</v>
      </c>
      <c r="F5422" s="123">
        <f>IF(E5422=0,0,ROUND(E5422*(1+E$10)*(1-E$11),2))</f>
        <v>30.14</v>
      </c>
      <c r="G5422" s="206"/>
      <c r="H5422" s="183"/>
      <c r="I5422" s="182">
        <f t="shared" si="1896"/>
        <v>0</v>
      </c>
      <c r="J5422" s="182">
        <f t="shared" si="1897"/>
        <v>0</v>
      </c>
      <c r="K5422" s="179"/>
      <c r="L5422" s="183">
        <f t="shared" si="1898"/>
        <v>0</v>
      </c>
      <c r="M5422" s="183">
        <f t="shared" si="1898"/>
        <v>0</v>
      </c>
      <c r="N5422" s="184">
        <f t="shared" si="1899"/>
        <v>0</v>
      </c>
      <c r="O5422" s="184">
        <f t="shared" si="1900"/>
        <v>0</v>
      </c>
      <c r="P5422" s="181"/>
      <c r="Q5422" s="198"/>
      <c r="R5422" s="197" t="str">
        <f t="shared" si="1880"/>
        <v/>
      </c>
      <c r="S5422" s="197" t="str">
        <f t="shared" si="1891"/>
        <v/>
      </c>
    </row>
    <row r="5423" spans="1:19" hidden="1">
      <c r="A5423" s="200" t="s">
        <v>5789</v>
      </c>
      <c r="B5423" s="205"/>
      <c r="C5423" s="127" t="s">
        <v>5790</v>
      </c>
      <c r="D5423" s="121"/>
      <c r="E5423" s="122"/>
      <c r="F5423" s="123"/>
      <c r="G5423" s="253"/>
      <c r="H5423" s="253"/>
      <c r="I5423" s="254"/>
      <c r="J5423" s="255"/>
      <c r="K5423" s="179"/>
      <c r="L5423" s="253"/>
      <c r="M5423" s="253"/>
      <c r="N5423" s="254"/>
      <c r="O5423" s="255"/>
      <c r="P5423" s="181"/>
      <c r="Q5423" s="198" t="str">
        <f>IF(OR(SUM(J5424:J5424)&gt;0,SUM(O5424:O5424)&gt;0),"xx","")</f>
        <v/>
      </c>
      <c r="R5423" s="197" t="str">
        <f t="shared" si="1880"/>
        <v/>
      </c>
      <c r="S5423" s="197" t="str">
        <f t="shared" si="1891"/>
        <v/>
      </c>
    </row>
    <row r="5424" spans="1:19" ht="25.5" hidden="1">
      <c r="A5424" s="200">
        <v>83735</v>
      </c>
      <c r="B5424" s="205" t="s">
        <v>230</v>
      </c>
      <c r="C5424" s="127" t="s">
        <v>5791</v>
      </c>
      <c r="D5424" s="121" t="s">
        <v>232</v>
      </c>
      <c r="E5424" s="122">
        <v>56.26</v>
      </c>
      <c r="F5424" s="123">
        <f>IF(E5424=0,0,ROUND(E5424*(1+E$10)*(1-E$11),2))</f>
        <v>67.83</v>
      </c>
      <c r="G5424" s="206"/>
      <c r="H5424" s="183"/>
      <c r="I5424" s="182">
        <f t="shared" ref="I5424" si="1901">IF(ISBLANK(E5424),0,ROUND(F5424*G5424,2))</f>
        <v>0</v>
      </c>
      <c r="J5424" s="182">
        <f t="shared" ref="J5424" si="1902">IF(ISBLANK(G5424),0,ROUND(G5424*H5424,2))</f>
        <v>0</v>
      </c>
      <c r="K5424" s="179"/>
      <c r="L5424" s="183">
        <f t="shared" ref="L5424:M5424" si="1903">G5424</f>
        <v>0</v>
      </c>
      <c r="M5424" s="183">
        <f t="shared" si="1903"/>
        <v>0</v>
      </c>
      <c r="N5424" s="184">
        <f t="shared" ref="N5424" si="1904">IF(ISBLANK(E5424),0,ROUND(F5424*L5424,2))</f>
        <v>0</v>
      </c>
      <c r="O5424" s="184">
        <f t="shared" ref="O5424" si="1905">IF(ISBLANK(L5424),0,ROUND(L5424*M5424,2))</f>
        <v>0</v>
      </c>
      <c r="P5424" s="181"/>
      <c r="Q5424" s="199"/>
      <c r="R5424" s="197" t="str">
        <f t="shared" si="1880"/>
        <v/>
      </c>
      <c r="S5424" s="197" t="str">
        <f t="shared" si="1891"/>
        <v/>
      </c>
    </row>
    <row r="5425" spans="1:19">
      <c r="A5425" s="200" t="s">
        <v>5792</v>
      </c>
      <c r="B5425" s="205"/>
      <c r="C5425" s="127" t="s">
        <v>5793</v>
      </c>
      <c r="D5425" s="121"/>
      <c r="E5425" s="122"/>
      <c r="F5425" s="123"/>
      <c r="G5425" s="253"/>
      <c r="H5425" s="207">
        <f>F5425</f>
        <v>0</v>
      </c>
      <c r="I5425" s="254"/>
      <c r="J5425" s="255"/>
      <c r="K5425" s="179"/>
      <c r="L5425" s="253"/>
      <c r="M5425" s="253"/>
      <c r="N5425" s="254"/>
      <c r="O5425" s="255"/>
      <c r="P5425" s="181"/>
      <c r="Q5425" s="252" t="str">
        <f>IF(OR(SUM(J5426:J5434)&gt;0,SUM(O5426:O5434)&gt;0),"xx","")</f>
        <v>xx</v>
      </c>
      <c r="R5425" s="237" t="str">
        <f t="shared" si="1880"/>
        <v>x</v>
      </c>
      <c r="S5425" s="197" t="str">
        <f t="shared" si="1891"/>
        <v>x</v>
      </c>
    </row>
    <row r="5426" spans="1:19" ht="25.5" hidden="1">
      <c r="A5426" s="200">
        <v>98555</v>
      </c>
      <c r="B5426" s="205" t="s">
        <v>230</v>
      </c>
      <c r="C5426" s="127" t="s">
        <v>5794</v>
      </c>
      <c r="D5426" s="121" t="s">
        <v>232</v>
      </c>
      <c r="E5426" s="122">
        <v>20.71</v>
      </c>
      <c r="F5426" s="123">
        <f t="shared" ref="F5426:F5434" si="1906">IF(E5426=0,0,ROUND(E5426*(1+E$10)*(1-E$11),2))</f>
        <v>24.97</v>
      </c>
      <c r="G5426" s="206"/>
      <c r="H5426" s="183"/>
      <c r="I5426" s="182">
        <f t="shared" ref="I5426:I5434" si="1907">IF(ISBLANK(E5426),0,ROUND(F5426*G5426,2))</f>
        <v>0</v>
      </c>
      <c r="J5426" s="182">
        <f t="shared" ref="J5426:J5434" si="1908">IF(ISBLANK(G5426),0,ROUND(G5426*H5426,2))</f>
        <v>0</v>
      </c>
      <c r="K5426" s="179"/>
      <c r="L5426" s="183">
        <f t="shared" ref="L5426:M5434" si="1909">G5426</f>
        <v>0</v>
      </c>
      <c r="M5426" s="183">
        <f t="shared" si="1909"/>
        <v>0</v>
      </c>
      <c r="N5426" s="184">
        <f t="shared" ref="N5426:N5434" si="1910">IF(ISBLANK(E5426),0,ROUND(F5426*L5426,2))</f>
        <v>0</v>
      </c>
      <c r="O5426" s="184">
        <f t="shared" ref="O5426:O5434" si="1911">IF(ISBLANK(L5426),0,ROUND(L5426*M5426,2))</f>
        <v>0</v>
      </c>
      <c r="P5426" s="181"/>
      <c r="Q5426" s="199"/>
      <c r="R5426" s="197" t="str">
        <f t="shared" si="1880"/>
        <v/>
      </c>
      <c r="S5426" s="197" t="str">
        <f t="shared" si="1891"/>
        <v/>
      </c>
    </row>
    <row r="5427" spans="1:19" ht="25.5" hidden="1">
      <c r="A5427" s="200">
        <v>98556</v>
      </c>
      <c r="B5427" s="205" t="s">
        <v>230</v>
      </c>
      <c r="C5427" s="127" t="s">
        <v>5795</v>
      </c>
      <c r="D5427" s="121" t="s">
        <v>232</v>
      </c>
      <c r="E5427" s="122">
        <v>37.94</v>
      </c>
      <c r="F5427" s="123">
        <f t="shared" si="1906"/>
        <v>45.74</v>
      </c>
      <c r="G5427" s="206"/>
      <c r="H5427" s="183"/>
      <c r="I5427" s="182">
        <f t="shared" si="1907"/>
        <v>0</v>
      </c>
      <c r="J5427" s="182">
        <f t="shared" si="1908"/>
        <v>0</v>
      </c>
      <c r="K5427" s="179"/>
      <c r="L5427" s="183">
        <f t="shared" si="1909"/>
        <v>0</v>
      </c>
      <c r="M5427" s="183">
        <f t="shared" si="1909"/>
        <v>0</v>
      </c>
      <c r="N5427" s="184">
        <f t="shared" si="1910"/>
        <v>0</v>
      </c>
      <c r="O5427" s="184">
        <f t="shared" si="1911"/>
        <v>0</v>
      </c>
      <c r="P5427" s="181"/>
      <c r="Q5427" s="199"/>
      <c r="R5427" s="197" t="str">
        <f t="shared" si="1880"/>
        <v/>
      </c>
      <c r="S5427" s="197" t="str">
        <f t="shared" si="1891"/>
        <v/>
      </c>
    </row>
    <row r="5428" spans="1:19" ht="25.5" hidden="1">
      <c r="A5428" s="200">
        <v>98558</v>
      </c>
      <c r="B5428" s="205" t="s">
        <v>230</v>
      </c>
      <c r="C5428" s="127" t="s">
        <v>5796</v>
      </c>
      <c r="D5428" s="121" t="s">
        <v>274</v>
      </c>
      <c r="E5428" s="122">
        <v>5.69</v>
      </c>
      <c r="F5428" s="123">
        <f t="shared" si="1906"/>
        <v>6.86</v>
      </c>
      <c r="G5428" s="206"/>
      <c r="H5428" s="183"/>
      <c r="I5428" s="182">
        <f t="shared" si="1907"/>
        <v>0</v>
      </c>
      <c r="J5428" s="182">
        <f t="shared" si="1908"/>
        <v>0</v>
      </c>
      <c r="K5428" s="179"/>
      <c r="L5428" s="183">
        <f t="shared" si="1909"/>
        <v>0</v>
      </c>
      <c r="M5428" s="183">
        <f t="shared" si="1909"/>
        <v>0</v>
      </c>
      <c r="N5428" s="184">
        <f t="shared" si="1910"/>
        <v>0</v>
      </c>
      <c r="O5428" s="184">
        <f t="shared" si="1911"/>
        <v>0</v>
      </c>
      <c r="P5428" s="181"/>
      <c r="Q5428" s="199"/>
      <c r="R5428" s="197" t="str">
        <f t="shared" si="1880"/>
        <v/>
      </c>
      <c r="S5428" s="197" t="str">
        <f t="shared" si="1891"/>
        <v/>
      </c>
    </row>
    <row r="5429" spans="1:19" hidden="1">
      <c r="A5429" s="200">
        <v>98559</v>
      </c>
      <c r="B5429" s="205" t="s">
        <v>230</v>
      </c>
      <c r="C5429" s="127" t="s">
        <v>5797</v>
      </c>
      <c r="D5429" s="121" t="s">
        <v>258</v>
      </c>
      <c r="E5429" s="122">
        <v>3.27</v>
      </c>
      <c r="F5429" s="123">
        <f t="shared" si="1906"/>
        <v>3.94</v>
      </c>
      <c r="G5429" s="206"/>
      <c r="H5429" s="183"/>
      <c r="I5429" s="182">
        <f t="shared" si="1907"/>
        <v>0</v>
      </c>
      <c r="J5429" s="182">
        <f t="shared" si="1908"/>
        <v>0</v>
      </c>
      <c r="K5429" s="179"/>
      <c r="L5429" s="183">
        <f t="shared" si="1909"/>
        <v>0</v>
      </c>
      <c r="M5429" s="183">
        <f t="shared" si="1909"/>
        <v>0</v>
      </c>
      <c r="N5429" s="184">
        <f t="shared" si="1910"/>
        <v>0</v>
      </c>
      <c r="O5429" s="184">
        <f t="shared" si="1911"/>
        <v>0</v>
      </c>
      <c r="P5429" s="181"/>
      <c r="Q5429" s="199"/>
      <c r="R5429" s="197" t="str">
        <f t="shared" si="1880"/>
        <v/>
      </c>
      <c r="S5429" s="197" t="str">
        <f t="shared" si="1891"/>
        <v/>
      </c>
    </row>
    <row r="5430" spans="1:19" ht="25.5" hidden="1">
      <c r="A5430" s="200" t="s">
        <v>5798</v>
      </c>
      <c r="B5430" s="205" t="s">
        <v>230</v>
      </c>
      <c r="C5430" s="127" t="s">
        <v>5799</v>
      </c>
      <c r="D5430" s="121" t="s">
        <v>232</v>
      </c>
      <c r="E5430" s="122">
        <v>127.96</v>
      </c>
      <c r="F5430" s="123">
        <f t="shared" si="1906"/>
        <v>154.27000000000001</v>
      </c>
      <c r="G5430" s="206"/>
      <c r="H5430" s="183"/>
      <c r="I5430" s="182">
        <f t="shared" si="1907"/>
        <v>0</v>
      </c>
      <c r="J5430" s="182">
        <f t="shared" si="1908"/>
        <v>0</v>
      </c>
      <c r="K5430" s="179"/>
      <c r="L5430" s="183">
        <f t="shared" si="1909"/>
        <v>0</v>
      </c>
      <c r="M5430" s="183">
        <f t="shared" si="1909"/>
        <v>0</v>
      </c>
      <c r="N5430" s="184">
        <f t="shared" si="1910"/>
        <v>0</v>
      </c>
      <c r="O5430" s="184">
        <f t="shared" si="1911"/>
        <v>0</v>
      </c>
      <c r="P5430" s="181"/>
      <c r="Q5430" s="199"/>
      <c r="R5430" s="197" t="str">
        <f t="shared" si="1880"/>
        <v/>
      </c>
      <c r="S5430" s="197" t="str">
        <f t="shared" si="1891"/>
        <v/>
      </c>
    </row>
    <row r="5431" spans="1:19" hidden="1">
      <c r="A5431" s="200" t="s">
        <v>5800</v>
      </c>
      <c r="B5431" s="205" t="s">
        <v>230</v>
      </c>
      <c r="C5431" s="127" t="s">
        <v>5801</v>
      </c>
      <c r="D5431" s="121" t="s">
        <v>232</v>
      </c>
      <c r="E5431" s="122">
        <v>72.61</v>
      </c>
      <c r="F5431" s="123">
        <f t="shared" si="1906"/>
        <v>87.54</v>
      </c>
      <c r="G5431" s="206"/>
      <c r="H5431" s="183"/>
      <c r="I5431" s="182">
        <f t="shared" si="1907"/>
        <v>0</v>
      </c>
      <c r="J5431" s="182">
        <f t="shared" si="1908"/>
        <v>0</v>
      </c>
      <c r="K5431" s="179"/>
      <c r="L5431" s="183">
        <f t="shared" si="1909"/>
        <v>0</v>
      </c>
      <c r="M5431" s="183">
        <f t="shared" si="1909"/>
        <v>0</v>
      </c>
      <c r="N5431" s="184">
        <f t="shared" si="1910"/>
        <v>0</v>
      </c>
      <c r="O5431" s="184">
        <f t="shared" si="1911"/>
        <v>0</v>
      </c>
      <c r="P5431" s="181"/>
      <c r="Q5431" s="199"/>
      <c r="R5431" s="197" t="str">
        <f t="shared" si="1880"/>
        <v/>
      </c>
      <c r="S5431" s="197" t="str">
        <f t="shared" si="1891"/>
        <v/>
      </c>
    </row>
    <row r="5432" spans="1:19">
      <c r="A5432" s="200" t="s">
        <v>5802</v>
      </c>
      <c r="B5432" s="205" t="s">
        <v>230</v>
      </c>
      <c r="C5432" s="127" t="s">
        <v>5803</v>
      </c>
      <c r="D5432" s="121" t="s">
        <v>232</v>
      </c>
      <c r="E5432" s="122">
        <v>9.25</v>
      </c>
      <c r="F5432" s="123">
        <f t="shared" si="1906"/>
        <v>11.15</v>
      </c>
      <c r="G5432" s="206">
        <v>72.56</v>
      </c>
      <c r="H5432" s="207">
        <f>F5432</f>
        <v>11.15</v>
      </c>
      <c r="I5432" s="182">
        <f t="shared" si="1907"/>
        <v>809.04</v>
      </c>
      <c r="J5432" s="182">
        <f t="shared" si="1908"/>
        <v>809.04</v>
      </c>
      <c r="K5432" s="179"/>
      <c r="L5432" s="183">
        <f t="shared" si="1909"/>
        <v>72.56</v>
      </c>
      <c r="M5432" s="183">
        <f t="shared" si="1909"/>
        <v>11.15</v>
      </c>
      <c r="N5432" s="184">
        <f t="shared" si="1910"/>
        <v>809.04</v>
      </c>
      <c r="O5432" s="184">
        <f t="shared" si="1911"/>
        <v>809.04</v>
      </c>
      <c r="P5432" s="181"/>
      <c r="Q5432" s="252"/>
      <c r="R5432" s="237" t="str">
        <f t="shared" si="1880"/>
        <v>x</v>
      </c>
      <c r="S5432" s="197" t="str">
        <f t="shared" si="1891"/>
        <v>x</v>
      </c>
    </row>
    <row r="5433" spans="1:19" hidden="1">
      <c r="A5433" s="200" t="s">
        <v>5804</v>
      </c>
      <c r="B5433" s="205" t="s">
        <v>230</v>
      </c>
      <c r="C5433" s="127" t="s">
        <v>5805</v>
      </c>
      <c r="D5433" s="121" t="s">
        <v>232</v>
      </c>
      <c r="E5433" s="122">
        <v>30.63</v>
      </c>
      <c r="F5433" s="123">
        <f t="shared" si="1906"/>
        <v>36.93</v>
      </c>
      <c r="G5433" s="206"/>
      <c r="H5433" s="183"/>
      <c r="I5433" s="182">
        <f t="shared" si="1907"/>
        <v>0</v>
      </c>
      <c r="J5433" s="182">
        <f t="shared" si="1908"/>
        <v>0</v>
      </c>
      <c r="K5433" s="179"/>
      <c r="L5433" s="183">
        <f t="shared" si="1909"/>
        <v>0</v>
      </c>
      <c r="M5433" s="183">
        <f t="shared" si="1909"/>
        <v>0</v>
      </c>
      <c r="N5433" s="184">
        <f t="shared" si="1910"/>
        <v>0</v>
      </c>
      <c r="O5433" s="184">
        <f t="shared" si="1911"/>
        <v>0</v>
      </c>
      <c r="P5433" s="181"/>
      <c r="Q5433" s="199"/>
      <c r="R5433" s="197" t="str">
        <f t="shared" si="1880"/>
        <v/>
      </c>
      <c r="S5433" s="197" t="str">
        <f t="shared" si="1891"/>
        <v/>
      </c>
    </row>
    <row r="5434" spans="1:19" hidden="1">
      <c r="A5434" s="200" t="s">
        <v>5806</v>
      </c>
      <c r="B5434" s="205" t="s">
        <v>230</v>
      </c>
      <c r="C5434" s="127" t="s">
        <v>5807</v>
      </c>
      <c r="D5434" s="121" t="s">
        <v>232</v>
      </c>
      <c r="E5434" s="122">
        <v>59.79</v>
      </c>
      <c r="F5434" s="123">
        <f t="shared" si="1906"/>
        <v>72.08</v>
      </c>
      <c r="G5434" s="206"/>
      <c r="H5434" s="183"/>
      <c r="I5434" s="182">
        <f t="shared" si="1907"/>
        <v>0</v>
      </c>
      <c r="J5434" s="182">
        <f t="shared" si="1908"/>
        <v>0</v>
      </c>
      <c r="K5434" s="179"/>
      <c r="L5434" s="183">
        <f t="shared" si="1909"/>
        <v>0</v>
      </c>
      <c r="M5434" s="183">
        <f t="shared" si="1909"/>
        <v>0</v>
      </c>
      <c r="N5434" s="184">
        <f t="shared" si="1910"/>
        <v>0</v>
      </c>
      <c r="O5434" s="184">
        <f t="shared" si="1911"/>
        <v>0</v>
      </c>
      <c r="P5434" s="181"/>
      <c r="Q5434" s="199"/>
      <c r="R5434" s="197" t="str">
        <f t="shared" si="1880"/>
        <v/>
      </c>
      <c r="S5434" s="197" t="str">
        <f t="shared" si="1891"/>
        <v/>
      </c>
    </row>
    <row r="5435" spans="1:19" hidden="1">
      <c r="A5435" s="200" t="s">
        <v>5808</v>
      </c>
      <c r="B5435" s="205"/>
      <c r="C5435" s="127" t="s">
        <v>5809</v>
      </c>
      <c r="D5435" s="121"/>
      <c r="E5435" s="122"/>
      <c r="F5435" s="123"/>
      <c r="G5435" s="253"/>
      <c r="H5435" s="253"/>
      <c r="I5435" s="254"/>
      <c r="J5435" s="255"/>
      <c r="K5435" s="179"/>
      <c r="L5435" s="253"/>
      <c r="M5435" s="253"/>
      <c r="N5435" s="254"/>
      <c r="O5435" s="255"/>
      <c r="P5435" s="181"/>
      <c r="Q5435" s="198" t="str">
        <f>IF(OR(SUM(J5436:J5438)&gt;0,SUM(O5436:O5438)&gt;0),"xx","")</f>
        <v/>
      </c>
      <c r="R5435" s="197" t="str">
        <f t="shared" si="1880"/>
        <v/>
      </c>
      <c r="S5435" s="197" t="str">
        <f t="shared" si="1891"/>
        <v/>
      </c>
    </row>
    <row r="5436" spans="1:19" hidden="1">
      <c r="A5436" s="200" t="s">
        <v>5810</v>
      </c>
      <c r="B5436" s="205" t="s">
        <v>230</v>
      </c>
      <c r="C5436" s="127" t="s">
        <v>5811</v>
      </c>
      <c r="D5436" s="121" t="s">
        <v>258</v>
      </c>
      <c r="E5436" s="122">
        <v>45.63</v>
      </c>
      <c r="F5436" s="123">
        <f>IF(E5436=0,0,ROUND(E5436*(1+E$10)*(1-E$11),2))</f>
        <v>55.01</v>
      </c>
      <c r="G5436" s="206"/>
      <c r="H5436" s="183"/>
      <c r="I5436" s="182">
        <f t="shared" ref="I5436:I5438" si="1912">IF(ISBLANK(E5436),0,ROUND(F5436*G5436,2))</f>
        <v>0</v>
      </c>
      <c r="J5436" s="182">
        <f t="shared" ref="J5436:J5438" si="1913">IF(ISBLANK(G5436),0,ROUND(G5436*H5436,2))</f>
        <v>0</v>
      </c>
      <c r="K5436" s="179"/>
      <c r="L5436" s="183">
        <f t="shared" ref="L5436:M5438" si="1914">G5436</f>
        <v>0</v>
      </c>
      <c r="M5436" s="183">
        <f t="shared" si="1914"/>
        <v>0</v>
      </c>
      <c r="N5436" s="184">
        <f t="shared" ref="N5436:N5438" si="1915">IF(ISBLANK(E5436),0,ROUND(F5436*L5436,2))</f>
        <v>0</v>
      </c>
      <c r="O5436" s="184">
        <f t="shared" ref="O5436:O5438" si="1916">IF(ISBLANK(L5436),0,ROUND(L5436*M5436,2))</f>
        <v>0</v>
      </c>
      <c r="P5436" s="181"/>
      <c r="Q5436" s="199"/>
      <c r="R5436" s="197" t="str">
        <f t="shared" si="1880"/>
        <v/>
      </c>
      <c r="S5436" s="197" t="str">
        <f t="shared" si="1891"/>
        <v/>
      </c>
    </row>
    <row r="5437" spans="1:19" hidden="1">
      <c r="A5437" s="200" t="s">
        <v>5812</v>
      </c>
      <c r="B5437" s="205" t="s">
        <v>230</v>
      </c>
      <c r="C5437" s="127" t="s">
        <v>5813</v>
      </c>
      <c r="D5437" s="121" t="s">
        <v>232</v>
      </c>
      <c r="E5437" s="122">
        <v>151.66999999999999</v>
      </c>
      <c r="F5437" s="123">
        <f>IF(E5437=0,0,ROUND(E5437*(1+E$10)*(1-E$11),2))</f>
        <v>182.85</v>
      </c>
      <c r="G5437" s="206"/>
      <c r="H5437" s="183"/>
      <c r="I5437" s="182">
        <f t="shared" si="1912"/>
        <v>0</v>
      </c>
      <c r="J5437" s="182">
        <f t="shared" si="1913"/>
        <v>0</v>
      </c>
      <c r="K5437" s="179"/>
      <c r="L5437" s="183">
        <f t="shared" si="1914"/>
        <v>0</v>
      </c>
      <c r="M5437" s="183">
        <f t="shared" si="1914"/>
        <v>0</v>
      </c>
      <c r="N5437" s="184">
        <f t="shared" si="1915"/>
        <v>0</v>
      </c>
      <c r="O5437" s="184">
        <f t="shared" si="1916"/>
        <v>0</v>
      </c>
      <c r="P5437" s="181"/>
      <c r="Q5437" s="199"/>
      <c r="R5437" s="197" t="str">
        <f t="shared" si="1880"/>
        <v/>
      </c>
      <c r="S5437" s="197" t="str">
        <f t="shared" si="1891"/>
        <v/>
      </c>
    </row>
    <row r="5438" spans="1:19" ht="25.5" hidden="1">
      <c r="A5438" s="200">
        <v>72124</v>
      </c>
      <c r="B5438" s="205" t="s">
        <v>230</v>
      </c>
      <c r="C5438" s="127" t="s">
        <v>5814</v>
      </c>
      <c r="D5438" s="121" t="s">
        <v>1976</v>
      </c>
      <c r="E5438" s="122">
        <v>74.8</v>
      </c>
      <c r="F5438" s="123">
        <f>IF(E5438=0,0,ROUND(E5438*(1+E$10)*(1-E$11),2))</f>
        <v>90.18</v>
      </c>
      <c r="G5438" s="206"/>
      <c r="H5438" s="183"/>
      <c r="I5438" s="182">
        <f t="shared" si="1912"/>
        <v>0</v>
      </c>
      <c r="J5438" s="182">
        <f t="shared" si="1913"/>
        <v>0</v>
      </c>
      <c r="K5438" s="179"/>
      <c r="L5438" s="183">
        <f t="shared" si="1914"/>
        <v>0</v>
      </c>
      <c r="M5438" s="183">
        <f t="shared" si="1914"/>
        <v>0</v>
      </c>
      <c r="N5438" s="184">
        <f t="shared" si="1915"/>
        <v>0</v>
      </c>
      <c r="O5438" s="184">
        <f t="shared" si="1916"/>
        <v>0</v>
      </c>
      <c r="P5438" s="181"/>
      <c r="Q5438" s="199"/>
      <c r="R5438" s="197" t="str">
        <f t="shared" si="1880"/>
        <v/>
      </c>
      <c r="S5438" s="197" t="str">
        <f t="shared" si="1891"/>
        <v/>
      </c>
    </row>
    <row r="5439" spans="1:19" hidden="1">
      <c r="A5439" s="200" t="s">
        <v>5815</v>
      </c>
      <c r="B5439" s="205"/>
      <c r="C5439" s="127" t="s">
        <v>5816</v>
      </c>
      <c r="D5439" s="121"/>
      <c r="E5439" s="122"/>
      <c r="F5439" s="123"/>
      <c r="G5439" s="253"/>
      <c r="H5439" s="253"/>
      <c r="I5439" s="254"/>
      <c r="J5439" s="255"/>
      <c r="K5439" s="179"/>
      <c r="L5439" s="253"/>
      <c r="M5439" s="253"/>
      <c r="N5439" s="254"/>
      <c r="O5439" s="255"/>
      <c r="P5439" s="181"/>
      <c r="Q5439" s="198" t="str">
        <f>IF(OR(SUM(J5440:J5442)&gt;0,SUM(O5440:O5442)&gt;0),"xx","")</f>
        <v/>
      </c>
      <c r="R5439" s="197" t="str">
        <f t="shared" si="1880"/>
        <v/>
      </c>
      <c r="S5439" s="197" t="str">
        <f t="shared" si="1891"/>
        <v/>
      </c>
    </row>
    <row r="5440" spans="1:19" ht="25.5" hidden="1">
      <c r="A5440" s="200" t="s">
        <v>5817</v>
      </c>
      <c r="B5440" s="205" t="s">
        <v>292</v>
      </c>
      <c r="C5440" s="127" t="s">
        <v>5818</v>
      </c>
      <c r="D5440" s="121" t="s">
        <v>258</v>
      </c>
      <c r="E5440" s="122">
        <v>21.63</v>
      </c>
      <c r="F5440" s="123">
        <f>IF(E5440=0,0,ROUND(E5440*(1+E$10)*(1-E$11),2))</f>
        <v>26.08</v>
      </c>
      <c r="G5440" s="206"/>
      <c r="H5440" s="183"/>
      <c r="I5440" s="182">
        <f t="shared" ref="I5440:I5442" si="1917">IF(ISBLANK(E5440),0,ROUND(F5440*G5440,2))</f>
        <v>0</v>
      </c>
      <c r="J5440" s="182">
        <f t="shared" ref="J5440:J5442" si="1918">IF(ISBLANK(G5440),0,ROUND(G5440*H5440,2))</f>
        <v>0</v>
      </c>
      <c r="K5440" s="179"/>
      <c r="L5440" s="183">
        <f t="shared" ref="L5440:M5442" si="1919">G5440</f>
        <v>0</v>
      </c>
      <c r="M5440" s="183">
        <f t="shared" si="1919"/>
        <v>0</v>
      </c>
      <c r="N5440" s="184">
        <f t="shared" ref="N5440:N5442" si="1920">IF(ISBLANK(E5440),0,ROUND(F5440*L5440,2))</f>
        <v>0</v>
      </c>
      <c r="O5440" s="184">
        <f t="shared" ref="O5440:O5442" si="1921">IF(ISBLANK(L5440),0,ROUND(L5440*M5440,2))</f>
        <v>0</v>
      </c>
      <c r="P5440" s="181"/>
      <c r="Q5440" s="199"/>
      <c r="R5440" s="197" t="str">
        <f t="shared" si="1880"/>
        <v/>
      </c>
      <c r="S5440" s="197" t="str">
        <f t="shared" si="1891"/>
        <v/>
      </c>
    </row>
    <row r="5441" spans="1:19" ht="25.5" hidden="1">
      <c r="A5441" s="200">
        <v>83743</v>
      </c>
      <c r="B5441" s="205" t="s">
        <v>292</v>
      </c>
      <c r="C5441" s="127" t="s">
        <v>5819</v>
      </c>
      <c r="D5441" s="121" t="s">
        <v>258</v>
      </c>
      <c r="E5441" s="122">
        <v>22.45</v>
      </c>
      <c r="F5441" s="123">
        <f>IF(E5441=0,0,ROUND(E5441*(1+E$10)*(1-E$11),2))</f>
        <v>27.07</v>
      </c>
      <c r="G5441" s="206"/>
      <c r="H5441" s="183"/>
      <c r="I5441" s="182">
        <f t="shared" si="1917"/>
        <v>0</v>
      </c>
      <c r="J5441" s="182">
        <f t="shared" si="1918"/>
        <v>0</v>
      </c>
      <c r="K5441" s="179"/>
      <c r="L5441" s="183">
        <f t="shared" si="1919"/>
        <v>0</v>
      </c>
      <c r="M5441" s="183">
        <f t="shared" si="1919"/>
        <v>0</v>
      </c>
      <c r="N5441" s="184">
        <f t="shared" si="1920"/>
        <v>0</v>
      </c>
      <c r="O5441" s="184">
        <f t="shared" si="1921"/>
        <v>0</v>
      </c>
      <c r="P5441" s="181"/>
      <c r="Q5441" s="199"/>
      <c r="R5441" s="197" t="str">
        <f t="shared" si="1880"/>
        <v/>
      </c>
      <c r="S5441" s="197" t="str">
        <f t="shared" si="1891"/>
        <v/>
      </c>
    </row>
    <row r="5442" spans="1:19" hidden="1">
      <c r="A5442" s="200" t="s">
        <v>5820</v>
      </c>
      <c r="B5442" s="205" t="s">
        <v>230</v>
      </c>
      <c r="C5442" s="127" t="s">
        <v>5821</v>
      </c>
      <c r="D5442" s="121" t="s">
        <v>258</v>
      </c>
      <c r="E5442" s="122">
        <v>215.45</v>
      </c>
      <c r="F5442" s="123">
        <f>IF(E5442=0,0,ROUND(E5442*(1+E$10)*(1-E$11),2))</f>
        <v>259.75</v>
      </c>
      <c r="G5442" s="206"/>
      <c r="H5442" s="183"/>
      <c r="I5442" s="182">
        <f t="shared" si="1917"/>
        <v>0</v>
      </c>
      <c r="J5442" s="182">
        <f t="shared" si="1918"/>
        <v>0</v>
      </c>
      <c r="K5442" s="179"/>
      <c r="L5442" s="183">
        <f t="shared" si="1919"/>
        <v>0</v>
      </c>
      <c r="M5442" s="183">
        <f t="shared" si="1919"/>
        <v>0</v>
      </c>
      <c r="N5442" s="184">
        <f t="shared" si="1920"/>
        <v>0</v>
      </c>
      <c r="O5442" s="184">
        <f t="shared" si="1921"/>
        <v>0</v>
      </c>
      <c r="P5442" s="181"/>
      <c r="Q5442" s="199"/>
      <c r="R5442" s="197" t="str">
        <f t="shared" si="1880"/>
        <v/>
      </c>
      <c r="S5442" s="197" t="str">
        <f t="shared" si="1891"/>
        <v/>
      </c>
    </row>
    <row r="5443" spans="1:19" hidden="1">
      <c r="A5443" s="200" t="s">
        <v>5822</v>
      </c>
      <c r="B5443" s="205"/>
      <c r="C5443" s="127" t="s">
        <v>5823</v>
      </c>
      <c r="D5443" s="121"/>
      <c r="E5443" s="122"/>
      <c r="F5443" s="123"/>
      <c r="G5443" s="253"/>
      <c r="H5443" s="253"/>
      <c r="I5443" s="254"/>
      <c r="J5443" s="255"/>
      <c r="K5443" s="179"/>
      <c r="L5443" s="253"/>
      <c r="M5443" s="253"/>
      <c r="N5443" s="254"/>
      <c r="O5443" s="255"/>
      <c r="P5443" s="181"/>
      <c r="Q5443" s="198" t="str">
        <f>IF(OR(SUM(J5444:J5454)&gt;0,SUM(O5444:O5454)&gt;0),"xx","")</f>
        <v/>
      </c>
      <c r="R5443" s="197" t="str">
        <f t="shared" si="1880"/>
        <v/>
      </c>
      <c r="S5443" s="197" t="str">
        <f t="shared" si="1891"/>
        <v/>
      </c>
    </row>
    <row r="5444" spans="1:19" ht="25.5" hidden="1">
      <c r="A5444" s="200">
        <v>98563</v>
      </c>
      <c r="B5444" s="205" t="s">
        <v>230</v>
      </c>
      <c r="C5444" s="127" t="s">
        <v>5824</v>
      </c>
      <c r="D5444" s="121" t="s">
        <v>232</v>
      </c>
      <c r="E5444" s="122">
        <v>25.21</v>
      </c>
      <c r="F5444" s="123">
        <f t="shared" ref="F5444:F5454" si="1922">IF(E5444=0,0,ROUND(E5444*(1+E$10)*(1-E$11),2))</f>
        <v>30.39</v>
      </c>
      <c r="G5444" s="206"/>
      <c r="H5444" s="183"/>
      <c r="I5444" s="182">
        <f t="shared" ref="I5444:I5454" si="1923">IF(ISBLANK(E5444),0,ROUND(F5444*G5444,2))</f>
        <v>0</v>
      </c>
      <c r="J5444" s="182">
        <f t="shared" ref="J5444:J5454" si="1924">IF(ISBLANK(G5444),0,ROUND(G5444*H5444,2))</f>
        <v>0</v>
      </c>
      <c r="K5444" s="179"/>
      <c r="L5444" s="183">
        <f t="shared" ref="L5444:M5454" si="1925">G5444</f>
        <v>0</v>
      </c>
      <c r="M5444" s="183">
        <f t="shared" si="1925"/>
        <v>0</v>
      </c>
      <c r="N5444" s="184">
        <f t="shared" ref="N5444:N5454" si="1926">IF(ISBLANK(E5444),0,ROUND(F5444*L5444,2))</f>
        <v>0</v>
      </c>
      <c r="O5444" s="184">
        <f t="shared" ref="O5444:O5454" si="1927">IF(ISBLANK(L5444),0,ROUND(L5444*M5444,2))</f>
        <v>0</v>
      </c>
      <c r="P5444" s="181"/>
      <c r="Q5444" s="199"/>
      <c r="R5444" s="197" t="str">
        <f t="shared" si="1880"/>
        <v/>
      </c>
      <c r="S5444" s="197" t="str">
        <f t="shared" si="1891"/>
        <v/>
      </c>
    </row>
    <row r="5445" spans="1:19" ht="25.5" hidden="1">
      <c r="A5445" s="200">
        <v>98564</v>
      </c>
      <c r="B5445" s="205" t="s">
        <v>230</v>
      </c>
      <c r="C5445" s="127" t="s">
        <v>5825</v>
      </c>
      <c r="D5445" s="121" t="s">
        <v>232</v>
      </c>
      <c r="E5445" s="122">
        <v>33.03</v>
      </c>
      <c r="F5445" s="123">
        <f t="shared" si="1922"/>
        <v>39.82</v>
      </c>
      <c r="G5445" s="206"/>
      <c r="H5445" s="183"/>
      <c r="I5445" s="182">
        <f t="shared" si="1923"/>
        <v>0</v>
      </c>
      <c r="J5445" s="182">
        <f t="shared" si="1924"/>
        <v>0</v>
      </c>
      <c r="K5445" s="179"/>
      <c r="L5445" s="183">
        <f t="shared" si="1925"/>
        <v>0</v>
      </c>
      <c r="M5445" s="183">
        <f t="shared" si="1925"/>
        <v>0</v>
      </c>
      <c r="N5445" s="184">
        <f t="shared" si="1926"/>
        <v>0</v>
      </c>
      <c r="O5445" s="184">
        <f t="shared" si="1927"/>
        <v>0</v>
      </c>
      <c r="P5445" s="181"/>
      <c r="Q5445" s="199"/>
      <c r="R5445" s="197" t="str">
        <f t="shared" si="1880"/>
        <v/>
      </c>
      <c r="S5445" s="197" t="str">
        <f t="shared" si="1891"/>
        <v/>
      </c>
    </row>
    <row r="5446" spans="1:19" ht="25.5" hidden="1">
      <c r="A5446" s="200">
        <v>98565</v>
      </c>
      <c r="B5446" s="205" t="s">
        <v>230</v>
      </c>
      <c r="C5446" s="127" t="s">
        <v>5826</v>
      </c>
      <c r="D5446" s="121" t="s">
        <v>232</v>
      </c>
      <c r="E5446" s="122">
        <v>36.630000000000003</v>
      </c>
      <c r="F5446" s="123">
        <f t="shared" si="1922"/>
        <v>44.16</v>
      </c>
      <c r="G5446" s="206"/>
      <c r="H5446" s="183"/>
      <c r="I5446" s="182">
        <f t="shared" si="1923"/>
        <v>0</v>
      </c>
      <c r="J5446" s="182">
        <f t="shared" si="1924"/>
        <v>0</v>
      </c>
      <c r="K5446" s="179"/>
      <c r="L5446" s="183">
        <f t="shared" si="1925"/>
        <v>0</v>
      </c>
      <c r="M5446" s="183">
        <f t="shared" si="1925"/>
        <v>0</v>
      </c>
      <c r="N5446" s="184">
        <f t="shared" si="1926"/>
        <v>0</v>
      </c>
      <c r="O5446" s="184">
        <f t="shared" si="1927"/>
        <v>0</v>
      </c>
      <c r="P5446" s="181"/>
      <c r="Q5446" s="199"/>
      <c r="R5446" s="197" t="str">
        <f t="shared" si="1880"/>
        <v/>
      </c>
      <c r="S5446" s="197" t="str">
        <f t="shared" si="1891"/>
        <v/>
      </c>
    </row>
    <row r="5447" spans="1:19" ht="25.5" hidden="1">
      <c r="A5447" s="200">
        <v>98566</v>
      </c>
      <c r="B5447" s="205" t="s">
        <v>230</v>
      </c>
      <c r="C5447" s="127" t="s">
        <v>5827</v>
      </c>
      <c r="D5447" s="121" t="s">
        <v>232</v>
      </c>
      <c r="E5447" s="122">
        <v>44.45</v>
      </c>
      <c r="F5447" s="123">
        <f t="shared" si="1922"/>
        <v>53.59</v>
      </c>
      <c r="G5447" s="206"/>
      <c r="H5447" s="183"/>
      <c r="I5447" s="182">
        <f t="shared" si="1923"/>
        <v>0</v>
      </c>
      <c r="J5447" s="182">
        <f t="shared" si="1924"/>
        <v>0</v>
      </c>
      <c r="K5447" s="179"/>
      <c r="L5447" s="183">
        <f t="shared" si="1925"/>
        <v>0</v>
      </c>
      <c r="M5447" s="183">
        <f t="shared" si="1925"/>
        <v>0</v>
      </c>
      <c r="N5447" s="184">
        <f t="shared" si="1926"/>
        <v>0</v>
      </c>
      <c r="O5447" s="184">
        <f t="shared" si="1927"/>
        <v>0</v>
      </c>
      <c r="P5447" s="181"/>
      <c r="Q5447" s="198"/>
      <c r="R5447" s="197" t="str">
        <f t="shared" si="1880"/>
        <v/>
      </c>
      <c r="S5447" s="197" t="str">
        <f t="shared" si="1891"/>
        <v/>
      </c>
    </row>
    <row r="5448" spans="1:19" ht="25.5" hidden="1">
      <c r="A5448" s="200">
        <v>98567</v>
      </c>
      <c r="B5448" s="205" t="s">
        <v>230</v>
      </c>
      <c r="C5448" s="127" t="s">
        <v>5828</v>
      </c>
      <c r="D5448" s="121" t="s">
        <v>232</v>
      </c>
      <c r="E5448" s="122">
        <v>47.55</v>
      </c>
      <c r="F5448" s="123">
        <f t="shared" si="1922"/>
        <v>57.33</v>
      </c>
      <c r="G5448" s="206"/>
      <c r="H5448" s="183"/>
      <c r="I5448" s="182">
        <f t="shared" si="1923"/>
        <v>0</v>
      </c>
      <c r="J5448" s="182">
        <f t="shared" si="1924"/>
        <v>0</v>
      </c>
      <c r="K5448" s="179"/>
      <c r="L5448" s="183">
        <f t="shared" si="1925"/>
        <v>0</v>
      </c>
      <c r="M5448" s="183">
        <f t="shared" si="1925"/>
        <v>0</v>
      </c>
      <c r="N5448" s="184">
        <f t="shared" si="1926"/>
        <v>0</v>
      </c>
      <c r="O5448" s="184">
        <f t="shared" si="1927"/>
        <v>0</v>
      </c>
      <c r="P5448" s="181"/>
      <c r="Q5448" s="198"/>
      <c r="R5448" s="197" t="str">
        <f t="shared" si="1880"/>
        <v/>
      </c>
      <c r="S5448" s="197" t="str">
        <f t="shared" si="1891"/>
        <v/>
      </c>
    </row>
    <row r="5449" spans="1:19" ht="25.5" hidden="1">
      <c r="A5449" s="200">
        <v>98568</v>
      </c>
      <c r="B5449" s="205" t="s">
        <v>230</v>
      </c>
      <c r="C5449" s="127" t="s">
        <v>5829</v>
      </c>
      <c r="D5449" s="121" t="s">
        <v>232</v>
      </c>
      <c r="E5449" s="122">
        <v>55.35</v>
      </c>
      <c r="F5449" s="123">
        <f t="shared" si="1922"/>
        <v>66.73</v>
      </c>
      <c r="G5449" s="206"/>
      <c r="H5449" s="183"/>
      <c r="I5449" s="182">
        <f t="shared" si="1923"/>
        <v>0</v>
      </c>
      <c r="J5449" s="182">
        <f t="shared" si="1924"/>
        <v>0</v>
      </c>
      <c r="K5449" s="179"/>
      <c r="L5449" s="183">
        <f t="shared" si="1925"/>
        <v>0</v>
      </c>
      <c r="M5449" s="183">
        <f t="shared" si="1925"/>
        <v>0</v>
      </c>
      <c r="N5449" s="184">
        <f t="shared" si="1926"/>
        <v>0</v>
      </c>
      <c r="O5449" s="184">
        <f t="shared" si="1927"/>
        <v>0</v>
      </c>
      <c r="P5449" s="181"/>
      <c r="Q5449" s="198"/>
      <c r="R5449" s="197" t="str">
        <f t="shared" si="1880"/>
        <v/>
      </c>
      <c r="S5449" s="197" t="str">
        <f t="shared" si="1891"/>
        <v/>
      </c>
    </row>
    <row r="5450" spans="1:19" ht="25.5" hidden="1">
      <c r="A5450" s="200">
        <v>98569</v>
      </c>
      <c r="B5450" s="205" t="s">
        <v>230</v>
      </c>
      <c r="C5450" s="127" t="s">
        <v>5830</v>
      </c>
      <c r="D5450" s="121" t="s">
        <v>232</v>
      </c>
      <c r="E5450" s="122">
        <v>58.95</v>
      </c>
      <c r="F5450" s="123">
        <f t="shared" si="1922"/>
        <v>71.069999999999993</v>
      </c>
      <c r="G5450" s="206"/>
      <c r="H5450" s="183"/>
      <c r="I5450" s="182">
        <f t="shared" si="1923"/>
        <v>0</v>
      </c>
      <c r="J5450" s="182">
        <f t="shared" si="1924"/>
        <v>0</v>
      </c>
      <c r="K5450" s="179"/>
      <c r="L5450" s="183">
        <f t="shared" si="1925"/>
        <v>0</v>
      </c>
      <c r="M5450" s="183">
        <f t="shared" si="1925"/>
        <v>0</v>
      </c>
      <c r="N5450" s="184">
        <f t="shared" si="1926"/>
        <v>0</v>
      </c>
      <c r="O5450" s="184">
        <f t="shared" si="1927"/>
        <v>0</v>
      </c>
      <c r="P5450" s="181"/>
      <c r="Q5450" s="198"/>
      <c r="R5450" s="197" t="str">
        <f t="shared" si="1880"/>
        <v/>
      </c>
      <c r="S5450" s="197" t="str">
        <f t="shared" si="1891"/>
        <v/>
      </c>
    </row>
    <row r="5451" spans="1:19" ht="25.5" hidden="1">
      <c r="A5451" s="200">
        <v>98570</v>
      </c>
      <c r="B5451" s="205" t="s">
        <v>230</v>
      </c>
      <c r="C5451" s="127" t="s">
        <v>5831</v>
      </c>
      <c r="D5451" s="121" t="s">
        <v>232</v>
      </c>
      <c r="E5451" s="122">
        <v>66.790000000000006</v>
      </c>
      <c r="F5451" s="123">
        <f t="shared" si="1922"/>
        <v>80.52</v>
      </c>
      <c r="G5451" s="206"/>
      <c r="H5451" s="183"/>
      <c r="I5451" s="182">
        <f t="shared" si="1923"/>
        <v>0</v>
      </c>
      <c r="J5451" s="182">
        <f t="shared" si="1924"/>
        <v>0</v>
      </c>
      <c r="K5451" s="179"/>
      <c r="L5451" s="183">
        <f t="shared" si="1925"/>
        <v>0</v>
      </c>
      <c r="M5451" s="183">
        <f t="shared" si="1925"/>
        <v>0</v>
      </c>
      <c r="N5451" s="184">
        <f t="shared" si="1926"/>
        <v>0</v>
      </c>
      <c r="O5451" s="184">
        <f t="shared" si="1927"/>
        <v>0</v>
      </c>
      <c r="P5451" s="181"/>
      <c r="Q5451" s="198"/>
      <c r="R5451" s="197" t="str">
        <f t="shared" si="1880"/>
        <v/>
      </c>
      <c r="S5451" s="197" t="str">
        <f t="shared" si="1891"/>
        <v/>
      </c>
    </row>
    <row r="5452" spans="1:19" hidden="1">
      <c r="A5452" s="200">
        <v>98571</v>
      </c>
      <c r="B5452" s="205" t="s">
        <v>230</v>
      </c>
      <c r="C5452" s="127" t="s">
        <v>5832</v>
      </c>
      <c r="D5452" s="121" t="s">
        <v>232</v>
      </c>
      <c r="E5452" s="122">
        <v>28.26</v>
      </c>
      <c r="F5452" s="123">
        <f t="shared" si="1922"/>
        <v>34.07</v>
      </c>
      <c r="G5452" s="206"/>
      <c r="H5452" s="183"/>
      <c r="I5452" s="182">
        <f t="shared" si="1923"/>
        <v>0</v>
      </c>
      <c r="J5452" s="182">
        <f t="shared" si="1924"/>
        <v>0</v>
      </c>
      <c r="K5452" s="179"/>
      <c r="L5452" s="183">
        <f t="shared" si="1925"/>
        <v>0</v>
      </c>
      <c r="M5452" s="183">
        <f t="shared" si="1925"/>
        <v>0</v>
      </c>
      <c r="N5452" s="184">
        <f t="shared" si="1926"/>
        <v>0</v>
      </c>
      <c r="O5452" s="184">
        <f t="shared" si="1927"/>
        <v>0</v>
      </c>
      <c r="P5452" s="181"/>
      <c r="Q5452" s="198"/>
      <c r="R5452" s="197" t="str">
        <f t="shared" si="1880"/>
        <v/>
      </c>
      <c r="S5452" s="197" t="str">
        <f t="shared" si="1891"/>
        <v/>
      </c>
    </row>
    <row r="5453" spans="1:19" hidden="1">
      <c r="A5453" s="200">
        <v>98572</v>
      </c>
      <c r="B5453" s="205" t="s">
        <v>230</v>
      </c>
      <c r="C5453" s="127" t="s">
        <v>5833</v>
      </c>
      <c r="D5453" s="121" t="s">
        <v>232</v>
      </c>
      <c r="E5453" s="122">
        <v>34.99</v>
      </c>
      <c r="F5453" s="123">
        <f t="shared" si="1922"/>
        <v>42.18</v>
      </c>
      <c r="G5453" s="206"/>
      <c r="H5453" s="183"/>
      <c r="I5453" s="182">
        <f t="shared" si="1923"/>
        <v>0</v>
      </c>
      <c r="J5453" s="182">
        <f t="shared" si="1924"/>
        <v>0</v>
      </c>
      <c r="K5453" s="179"/>
      <c r="L5453" s="183">
        <f t="shared" si="1925"/>
        <v>0</v>
      </c>
      <c r="M5453" s="183">
        <f t="shared" si="1925"/>
        <v>0</v>
      </c>
      <c r="N5453" s="184">
        <f t="shared" si="1926"/>
        <v>0</v>
      </c>
      <c r="O5453" s="184">
        <f t="shared" si="1927"/>
        <v>0</v>
      </c>
      <c r="P5453" s="181"/>
      <c r="Q5453" s="198"/>
      <c r="R5453" s="197" t="str">
        <f t="shared" si="1880"/>
        <v/>
      </c>
      <c r="S5453" s="197" t="str">
        <f t="shared" si="1891"/>
        <v/>
      </c>
    </row>
    <row r="5454" spans="1:19" hidden="1">
      <c r="A5454" s="200">
        <v>98573</v>
      </c>
      <c r="B5454" s="205" t="s">
        <v>230</v>
      </c>
      <c r="C5454" s="127" t="s">
        <v>5834</v>
      </c>
      <c r="D5454" s="121" t="s">
        <v>232</v>
      </c>
      <c r="E5454" s="122">
        <v>42.47</v>
      </c>
      <c r="F5454" s="123">
        <f t="shared" si="1922"/>
        <v>51.2</v>
      </c>
      <c r="G5454" s="206"/>
      <c r="H5454" s="183"/>
      <c r="I5454" s="182">
        <f t="shared" si="1923"/>
        <v>0</v>
      </c>
      <c r="J5454" s="182">
        <f t="shared" si="1924"/>
        <v>0</v>
      </c>
      <c r="K5454" s="179"/>
      <c r="L5454" s="183">
        <f t="shared" si="1925"/>
        <v>0</v>
      </c>
      <c r="M5454" s="183">
        <f t="shared" si="1925"/>
        <v>0</v>
      </c>
      <c r="N5454" s="184">
        <f t="shared" si="1926"/>
        <v>0</v>
      </c>
      <c r="O5454" s="184">
        <f t="shared" si="1927"/>
        <v>0</v>
      </c>
      <c r="P5454" s="181"/>
      <c r="Q5454" s="198"/>
      <c r="R5454" s="197" t="str">
        <f t="shared" si="1880"/>
        <v/>
      </c>
      <c r="S5454" s="197" t="str">
        <f t="shared" si="1891"/>
        <v/>
      </c>
    </row>
    <row r="5455" spans="1:19" hidden="1">
      <c r="A5455" s="200" t="s">
        <v>5835</v>
      </c>
      <c r="B5455" s="205"/>
      <c r="C5455" s="127" t="s">
        <v>5836</v>
      </c>
      <c r="D5455" s="121"/>
      <c r="E5455" s="122"/>
      <c r="F5455" s="123"/>
      <c r="G5455" s="253"/>
      <c r="H5455" s="253"/>
      <c r="I5455" s="254"/>
      <c r="J5455" s="255"/>
      <c r="K5455" s="179"/>
      <c r="L5455" s="253"/>
      <c r="M5455" s="253"/>
      <c r="N5455" s="254"/>
      <c r="O5455" s="255"/>
      <c r="P5455" s="181"/>
      <c r="Q5455" s="198" t="str">
        <f>IF(OR(SUM(J5456:J5458)&gt;0,SUM(O5456:O5458)&gt;0),"xx","")</f>
        <v/>
      </c>
      <c r="R5455" s="197" t="str">
        <f t="shared" si="1880"/>
        <v/>
      </c>
      <c r="S5455" s="197" t="str">
        <f t="shared" si="1891"/>
        <v/>
      </c>
    </row>
    <row r="5456" spans="1:19" ht="25.5" hidden="1">
      <c r="A5456" s="200">
        <v>84088</v>
      </c>
      <c r="B5456" s="205" t="s">
        <v>230</v>
      </c>
      <c r="C5456" s="127" t="s">
        <v>5837</v>
      </c>
      <c r="D5456" s="121" t="s">
        <v>258</v>
      </c>
      <c r="E5456" s="122">
        <v>77.13</v>
      </c>
      <c r="F5456" s="123">
        <f>IF(E5456=0,0,ROUND(E5456*(1+E$10)*(1-E$11),2))</f>
        <v>92.99</v>
      </c>
      <c r="G5456" s="206"/>
      <c r="H5456" s="183"/>
      <c r="I5456" s="182">
        <f t="shared" ref="I5456:I5458" si="1928">IF(ISBLANK(E5456),0,ROUND(F5456*G5456,2))</f>
        <v>0</v>
      </c>
      <c r="J5456" s="182">
        <f t="shared" ref="J5456:J5458" si="1929">IF(ISBLANK(G5456),0,ROUND(G5456*H5456,2))</f>
        <v>0</v>
      </c>
      <c r="K5456" s="179"/>
      <c r="L5456" s="183">
        <f t="shared" ref="L5456:M5458" si="1930">G5456</f>
        <v>0</v>
      </c>
      <c r="M5456" s="183">
        <f t="shared" si="1930"/>
        <v>0</v>
      </c>
      <c r="N5456" s="184">
        <f t="shared" ref="N5456:N5458" si="1931">IF(ISBLANK(E5456),0,ROUND(F5456*L5456,2))</f>
        <v>0</v>
      </c>
      <c r="O5456" s="184">
        <f t="shared" ref="O5456:O5458" si="1932">IF(ISBLANK(L5456),0,ROUND(L5456*M5456,2))</f>
        <v>0</v>
      </c>
      <c r="P5456" s="181"/>
      <c r="Q5456" s="198"/>
      <c r="R5456" s="197" t="str">
        <f t="shared" si="1880"/>
        <v/>
      </c>
      <c r="S5456" s="197" t="str">
        <f t="shared" si="1891"/>
        <v/>
      </c>
    </row>
    <row r="5457" spans="1:19" ht="25.5" hidden="1">
      <c r="A5457" s="200">
        <v>84089</v>
      </c>
      <c r="B5457" s="205" t="s">
        <v>230</v>
      </c>
      <c r="C5457" s="127" t="s">
        <v>5838</v>
      </c>
      <c r="D5457" s="121" t="s">
        <v>258</v>
      </c>
      <c r="E5457" s="122">
        <v>109.51</v>
      </c>
      <c r="F5457" s="123">
        <f>IF(E5457=0,0,ROUND(E5457*(1+E$10)*(1-E$11),2))</f>
        <v>132.03</v>
      </c>
      <c r="G5457" s="206"/>
      <c r="H5457" s="183"/>
      <c r="I5457" s="182">
        <f t="shared" si="1928"/>
        <v>0</v>
      </c>
      <c r="J5457" s="182">
        <f t="shared" si="1929"/>
        <v>0</v>
      </c>
      <c r="K5457" s="179"/>
      <c r="L5457" s="183">
        <f t="shared" si="1930"/>
        <v>0</v>
      </c>
      <c r="M5457" s="183">
        <f t="shared" si="1930"/>
        <v>0</v>
      </c>
      <c r="N5457" s="184">
        <f t="shared" si="1931"/>
        <v>0</v>
      </c>
      <c r="O5457" s="184">
        <f t="shared" si="1932"/>
        <v>0</v>
      </c>
      <c r="P5457" s="181"/>
      <c r="Q5457" s="199"/>
      <c r="R5457" s="197" t="str">
        <f t="shared" si="1880"/>
        <v/>
      </c>
      <c r="S5457" s="197" t="str">
        <f t="shared" si="1891"/>
        <v/>
      </c>
    </row>
    <row r="5458" spans="1:19" ht="25.5" hidden="1">
      <c r="A5458" s="200">
        <v>71623</v>
      </c>
      <c r="B5458" s="205" t="s">
        <v>230</v>
      </c>
      <c r="C5458" s="127" t="s">
        <v>5839</v>
      </c>
      <c r="D5458" s="121" t="s">
        <v>258</v>
      </c>
      <c r="E5458" s="122">
        <v>27.86</v>
      </c>
      <c r="F5458" s="123">
        <f>IF(E5458=0,0,ROUND(E5458*(1+E$10)*(1-E$11),2))</f>
        <v>33.590000000000003</v>
      </c>
      <c r="G5458" s="206"/>
      <c r="H5458" s="183"/>
      <c r="I5458" s="182">
        <f t="shared" si="1928"/>
        <v>0</v>
      </c>
      <c r="J5458" s="182">
        <f t="shared" si="1929"/>
        <v>0</v>
      </c>
      <c r="K5458" s="179"/>
      <c r="L5458" s="183">
        <f t="shared" si="1930"/>
        <v>0</v>
      </c>
      <c r="M5458" s="183">
        <f t="shared" si="1930"/>
        <v>0</v>
      </c>
      <c r="N5458" s="184">
        <f t="shared" si="1931"/>
        <v>0</v>
      </c>
      <c r="O5458" s="184">
        <f t="shared" si="1932"/>
        <v>0</v>
      </c>
      <c r="P5458" s="181"/>
      <c r="Q5458" s="199"/>
      <c r="R5458" s="197" t="str">
        <f t="shared" si="1880"/>
        <v/>
      </c>
      <c r="S5458" s="197" t="str">
        <f t="shared" si="1891"/>
        <v/>
      </c>
    </row>
    <row r="5459" spans="1:19">
      <c r="A5459" s="200" t="s">
        <v>5840</v>
      </c>
      <c r="B5459" s="205"/>
      <c r="C5459" s="300" t="s">
        <v>5841</v>
      </c>
      <c r="D5459" s="121"/>
      <c r="E5459" s="122"/>
      <c r="F5459" s="123"/>
      <c r="G5459" s="253"/>
      <c r="H5459" s="207">
        <f>F5459</f>
        <v>0</v>
      </c>
      <c r="I5459" s="254"/>
      <c r="J5459" s="255"/>
      <c r="K5459" s="179"/>
      <c r="L5459" s="253"/>
      <c r="M5459" s="253"/>
      <c r="N5459" s="254"/>
      <c r="O5459" s="255"/>
      <c r="P5459" s="181"/>
      <c r="Q5459" s="252" t="str">
        <f>IF(OR(SUM(J5461:J5652)&gt;0,SUM(O5461:O5652)&gt;0),"xx","")</f>
        <v>xx</v>
      </c>
      <c r="R5459" s="237" t="str">
        <f t="shared" si="1880"/>
        <v>x</v>
      </c>
      <c r="S5459" s="197" t="str">
        <f t="shared" si="1891"/>
        <v>x</v>
      </c>
    </row>
    <row r="5460" spans="1:19" hidden="1">
      <c r="A5460" s="308" t="s">
        <v>5842</v>
      </c>
      <c r="B5460" s="309"/>
      <c r="C5460" s="278" t="s">
        <v>5843</v>
      </c>
      <c r="D5460" s="121"/>
      <c r="E5460" s="122"/>
      <c r="F5460" s="123"/>
      <c r="G5460" s="253"/>
      <c r="H5460" s="253"/>
      <c r="I5460" s="254"/>
      <c r="J5460" s="255"/>
      <c r="K5460" s="179"/>
      <c r="L5460" s="253"/>
      <c r="M5460" s="253"/>
      <c r="N5460" s="254"/>
      <c r="O5460" s="255"/>
      <c r="P5460" s="181"/>
      <c r="Q5460" s="198" t="str">
        <f>IF(OR(SUM(J5461:J5470)&gt;0,SUM(O5461:O5470)&gt;0),"xx","")</f>
        <v/>
      </c>
      <c r="R5460" s="197" t="str">
        <f t="shared" si="1880"/>
        <v/>
      </c>
      <c r="S5460" s="197" t="str">
        <f t="shared" si="1891"/>
        <v/>
      </c>
    </row>
    <row r="5461" spans="1:19" hidden="1">
      <c r="A5461" s="200">
        <v>84084</v>
      </c>
      <c r="B5461" s="205" t="s">
        <v>230</v>
      </c>
      <c r="C5461" s="127" t="s">
        <v>1738</v>
      </c>
      <c r="D5461" s="121" t="s">
        <v>232</v>
      </c>
      <c r="E5461" s="122">
        <v>6.94</v>
      </c>
      <c r="F5461" s="123">
        <f t="shared" ref="F5461:F5470" si="1933">IF(E5461=0,0,ROUND(E5461*(1+E$10)*(1-E$11),2))</f>
        <v>8.3699999999999992</v>
      </c>
      <c r="G5461" s="206"/>
      <c r="H5461" s="183"/>
      <c r="I5461" s="182">
        <f t="shared" ref="I5461:I5470" si="1934">IF(ISBLANK(E5461),0,ROUND(F5461*G5461,2))</f>
        <v>0</v>
      </c>
      <c r="J5461" s="182">
        <f t="shared" ref="J5461:J5470" si="1935">IF(ISBLANK(G5461),0,ROUND(G5461*H5461,2))</f>
        <v>0</v>
      </c>
      <c r="K5461" s="179"/>
      <c r="L5461" s="183">
        <f t="shared" ref="L5461:M5470" si="1936">G5461</f>
        <v>0</v>
      </c>
      <c r="M5461" s="183">
        <f t="shared" si="1936"/>
        <v>0</v>
      </c>
      <c r="N5461" s="182">
        <f t="shared" ref="N5461:N5470" si="1937">IF(ISBLANK(E5461),0,ROUND(F5461*L5461,2))</f>
        <v>0</v>
      </c>
      <c r="O5461" s="182">
        <f t="shared" ref="O5461:O5470" si="1938">IF(ISBLANK(L5461),0,ROUND(L5461*M5461,2))</f>
        <v>0</v>
      </c>
      <c r="P5461" s="181"/>
      <c r="Q5461" s="199"/>
      <c r="R5461" s="197" t="str">
        <f t="shared" si="1880"/>
        <v/>
      </c>
      <c r="S5461" s="197" t="str">
        <f t="shared" si="1891"/>
        <v/>
      </c>
    </row>
    <row r="5462" spans="1:19" hidden="1">
      <c r="A5462" s="200" t="s">
        <v>5844</v>
      </c>
      <c r="B5462" s="205" t="s">
        <v>292</v>
      </c>
      <c r="C5462" s="127" t="s">
        <v>5845</v>
      </c>
      <c r="D5462" s="121" t="s">
        <v>232</v>
      </c>
      <c r="E5462" s="122">
        <v>27.44</v>
      </c>
      <c r="F5462" s="123">
        <f t="shared" si="1933"/>
        <v>33.08</v>
      </c>
      <c r="G5462" s="206"/>
      <c r="H5462" s="183"/>
      <c r="I5462" s="182">
        <f t="shared" si="1934"/>
        <v>0</v>
      </c>
      <c r="J5462" s="182">
        <f t="shared" si="1935"/>
        <v>0</v>
      </c>
      <c r="K5462" s="179"/>
      <c r="L5462" s="183">
        <f t="shared" si="1936"/>
        <v>0</v>
      </c>
      <c r="M5462" s="183">
        <f t="shared" si="1936"/>
        <v>0</v>
      </c>
      <c r="N5462" s="182">
        <f t="shared" si="1937"/>
        <v>0</v>
      </c>
      <c r="O5462" s="182">
        <f t="shared" si="1938"/>
        <v>0</v>
      </c>
      <c r="P5462" s="181"/>
      <c r="Q5462" s="199"/>
      <c r="R5462" s="197" t="str">
        <f t="shared" si="1880"/>
        <v/>
      </c>
      <c r="S5462" s="197" t="str">
        <f t="shared" si="1891"/>
        <v/>
      </c>
    </row>
    <row r="5463" spans="1:19" hidden="1">
      <c r="A5463" s="200">
        <v>85376</v>
      </c>
      <c r="B5463" s="205" t="s">
        <v>292</v>
      </c>
      <c r="C5463" s="127" t="s">
        <v>5846</v>
      </c>
      <c r="D5463" s="121" t="s">
        <v>232</v>
      </c>
      <c r="E5463" s="122">
        <v>6.19</v>
      </c>
      <c r="F5463" s="123">
        <f t="shared" si="1933"/>
        <v>7.46</v>
      </c>
      <c r="G5463" s="206"/>
      <c r="H5463" s="183"/>
      <c r="I5463" s="182">
        <f t="shared" si="1934"/>
        <v>0</v>
      </c>
      <c r="J5463" s="182">
        <f t="shared" si="1935"/>
        <v>0</v>
      </c>
      <c r="K5463" s="179"/>
      <c r="L5463" s="183">
        <f t="shared" si="1936"/>
        <v>0</v>
      </c>
      <c r="M5463" s="183">
        <f t="shared" si="1936"/>
        <v>0</v>
      </c>
      <c r="N5463" s="182">
        <f t="shared" si="1937"/>
        <v>0</v>
      </c>
      <c r="O5463" s="182">
        <f t="shared" si="1938"/>
        <v>0</v>
      </c>
      <c r="P5463" s="181"/>
      <c r="Q5463" s="198"/>
      <c r="R5463" s="197" t="str">
        <f t="shared" si="1880"/>
        <v/>
      </c>
      <c r="S5463" s="197" t="str">
        <f t="shared" si="1891"/>
        <v/>
      </c>
    </row>
    <row r="5464" spans="1:19" hidden="1">
      <c r="A5464" s="200">
        <v>85371</v>
      </c>
      <c r="B5464" s="205" t="s">
        <v>292</v>
      </c>
      <c r="C5464" s="127" t="s">
        <v>5847</v>
      </c>
      <c r="D5464" s="121" t="s">
        <v>232</v>
      </c>
      <c r="E5464" s="122">
        <v>3.39</v>
      </c>
      <c r="F5464" s="123">
        <f t="shared" si="1933"/>
        <v>4.09</v>
      </c>
      <c r="G5464" s="206"/>
      <c r="H5464" s="183"/>
      <c r="I5464" s="182">
        <f t="shared" si="1934"/>
        <v>0</v>
      </c>
      <c r="J5464" s="182">
        <f t="shared" si="1935"/>
        <v>0</v>
      </c>
      <c r="K5464" s="179"/>
      <c r="L5464" s="183">
        <f t="shared" si="1936"/>
        <v>0</v>
      </c>
      <c r="M5464" s="183">
        <f t="shared" si="1936"/>
        <v>0</v>
      </c>
      <c r="N5464" s="182">
        <f t="shared" si="1937"/>
        <v>0</v>
      </c>
      <c r="O5464" s="182">
        <f t="shared" si="1938"/>
        <v>0</v>
      </c>
      <c r="P5464" s="181"/>
      <c r="Q5464" s="198"/>
      <c r="R5464" s="197" t="str">
        <f t="shared" si="1880"/>
        <v/>
      </c>
      <c r="S5464" s="197" t="str">
        <f t="shared" si="1891"/>
        <v/>
      </c>
    </row>
    <row r="5465" spans="1:19" hidden="1">
      <c r="A5465" s="200">
        <v>85409</v>
      </c>
      <c r="B5465" s="205" t="s">
        <v>292</v>
      </c>
      <c r="C5465" s="127" t="s">
        <v>5848</v>
      </c>
      <c r="D5465" s="121" t="s">
        <v>232</v>
      </c>
      <c r="E5465" s="122">
        <v>7.57</v>
      </c>
      <c r="F5465" s="123">
        <f t="shared" si="1933"/>
        <v>9.1300000000000008</v>
      </c>
      <c r="G5465" s="206"/>
      <c r="H5465" s="183"/>
      <c r="I5465" s="182">
        <f t="shared" si="1934"/>
        <v>0</v>
      </c>
      <c r="J5465" s="182">
        <f t="shared" si="1935"/>
        <v>0</v>
      </c>
      <c r="K5465" s="179"/>
      <c r="L5465" s="183">
        <f t="shared" si="1936"/>
        <v>0</v>
      </c>
      <c r="M5465" s="183">
        <f t="shared" si="1936"/>
        <v>0</v>
      </c>
      <c r="N5465" s="182">
        <f t="shared" si="1937"/>
        <v>0</v>
      </c>
      <c r="O5465" s="182">
        <f t="shared" si="1938"/>
        <v>0</v>
      </c>
      <c r="P5465" s="181"/>
      <c r="Q5465" s="198"/>
      <c r="R5465" s="197" t="str">
        <f t="shared" si="1880"/>
        <v/>
      </c>
      <c r="S5465" s="197" t="str">
        <f t="shared" si="1891"/>
        <v/>
      </c>
    </row>
    <row r="5466" spans="1:19" hidden="1">
      <c r="A5466" s="200">
        <v>85411</v>
      </c>
      <c r="B5466" s="205" t="s">
        <v>292</v>
      </c>
      <c r="C5466" s="127" t="s">
        <v>5849</v>
      </c>
      <c r="D5466" s="121" t="s">
        <v>258</v>
      </c>
      <c r="E5466" s="122">
        <v>3.88</v>
      </c>
      <c r="F5466" s="123">
        <f t="shared" si="1933"/>
        <v>4.68</v>
      </c>
      <c r="G5466" s="206"/>
      <c r="H5466" s="183"/>
      <c r="I5466" s="182">
        <f t="shared" si="1934"/>
        <v>0</v>
      </c>
      <c r="J5466" s="182">
        <f t="shared" si="1935"/>
        <v>0</v>
      </c>
      <c r="K5466" s="179"/>
      <c r="L5466" s="183">
        <f t="shared" si="1936"/>
        <v>0</v>
      </c>
      <c r="M5466" s="183">
        <f t="shared" si="1936"/>
        <v>0</v>
      </c>
      <c r="N5466" s="182">
        <f t="shared" si="1937"/>
        <v>0</v>
      </c>
      <c r="O5466" s="182">
        <f t="shared" si="1938"/>
        <v>0</v>
      </c>
      <c r="P5466" s="181"/>
      <c r="Q5466" s="198"/>
      <c r="R5466" s="197" t="str">
        <f t="shared" si="1880"/>
        <v/>
      </c>
      <c r="S5466" s="197" t="str">
        <f t="shared" si="1891"/>
        <v/>
      </c>
    </row>
    <row r="5467" spans="1:19" ht="25.5" hidden="1">
      <c r="A5467" s="200">
        <v>72191</v>
      </c>
      <c r="B5467" s="205" t="s">
        <v>230</v>
      </c>
      <c r="C5467" s="127" t="s">
        <v>5850</v>
      </c>
      <c r="D5467" s="121" t="s">
        <v>232</v>
      </c>
      <c r="E5467" s="122">
        <v>82.31</v>
      </c>
      <c r="F5467" s="123">
        <f t="shared" si="1933"/>
        <v>99.23</v>
      </c>
      <c r="G5467" s="206"/>
      <c r="H5467" s="183"/>
      <c r="I5467" s="182">
        <f t="shared" si="1934"/>
        <v>0</v>
      </c>
      <c r="J5467" s="182">
        <f t="shared" si="1935"/>
        <v>0</v>
      </c>
      <c r="K5467" s="179"/>
      <c r="L5467" s="183">
        <f t="shared" si="1936"/>
        <v>0</v>
      </c>
      <c r="M5467" s="183">
        <f t="shared" si="1936"/>
        <v>0</v>
      </c>
      <c r="N5467" s="182">
        <f t="shared" si="1937"/>
        <v>0</v>
      </c>
      <c r="O5467" s="182">
        <f t="shared" si="1938"/>
        <v>0</v>
      </c>
      <c r="P5467" s="181"/>
      <c r="Q5467" s="198"/>
      <c r="R5467" s="197" t="str">
        <f t="shared" si="1880"/>
        <v/>
      </c>
      <c r="S5467" s="197" t="str">
        <f t="shared" si="1891"/>
        <v/>
      </c>
    </row>
    <row r="5468" spans="1:19" hidden="1">
      <c r="A5468" s="200">
        <v>84117</v>
      </c>
      <c r="B5468" s="205" t="s">
        <v>230</v>
      </c>
      <c r="C5468" s="127" t="s">
        <v>5851</v>
      </c>
      <c r="D5468" s="121" t="s">
        <v>232</v>
      </c>
      <c r="E5468" s="122">
        <v>21.33</v>
      </c>
      <c r="F5468" s="123">
        <f t="shared" si="1933"/>
        <v>25.72</v>
      </c>
      <c r="G5468" s="206"/>
      <c r="H5468" s="183"/>
      <c r="I5468" s="182">
        <f t="shared" si="1934"/>
        <v>0</v>
      </c>
      <c r="J5468" s="182">
        <f t="shared" si="1935"/>
        <v>0</v>
      </c>
      <c r="K5468" s="179"/>
      <c r="L5468" s="183">
        <f t="shared" si="1936"/>
        <v>0</v>
      </c>
      <c r="M5468" s="183">
        <f t="shared" si="1936"/>
        <v>0</v>
      </c>
      <c r="N5468" s="182">
        <f t="shared" si="1937"/>
        <v>0</v>
      </c>
      <c r="O5468" s="182">
        <f t="shared" si="1938"/>
        <v>0</v>
      </c>
      <c r="P5468" s="181"/>
      <c r="Q5468" s="198"/>
      <c r="R5468" s="197" t="str">
        <f t="shared" si="1880"/>
        <v/>
      </c>
      <c r="S5468" s="197" t="str">
        <f t="shared" si="1891"/>
        <v/>
      </c>
    </row>
    <row r="5469" spans="1:19" hidden="1">
      <c r="A5469" s="200">
        <v>84120</v>
      </c>
      <c r="B5469" s="205" t="s">
        <v>230</v>
      </c>
      <c r="C5469" s="127" t="s">
        <v>5852</v>
      </c>
      <c r="D5469" s="121" t="s">
        <v>232</v>
      </c>
      <c r="E5469" s="122">
        <v>12.86</v>
      </c>
      <c r="F5469" s="123">
        <f t="shared" si="1933"/>
        <v>15.5</v>
      </c>
      <c r="G5469" s="206"/>
      <c r="H5469" s="183"/>
      <c r="I5469" s="182">
        <f t="shared" si="1934"/>
        <v>0</v>
      </c>
      <c r="J5469" s="182">
        <f t="shared" si="1935"/>
        <v>0</v>
      </c>
      <c r="K5469" s="179"/>
      <c r="L5469" s="183">
        <f t="shared" si="1936"/>
        <v>0</v>
      </c>
      <c r="M5469" s="183">
        <f t="shared" si="1936"/>
        <v>0</v>
      </c>
      <c r="N5469" s="182">
        <f t="shared" si="1937"/>
        <v>0</v>
      </c>
      <c r="O5469" s="182">
        <f t="shared" si="1938"/>
        <v>0</v>
      </c>
      <c r="P5469" s="181"/>
      <c r="Q5469" s="198"/>
      <c r="R5469" s="197" t="str">
        <f t="shared" si="1880"/>
        <v/>
      </c>
      <c r="S5469" s="197" t="str">
        <f t="shared" si="1891"/>
        <v/>
      </c>
    </row>
    <row r="5470" spans="1:19" ht="25.5" hidden="1">
      <c r="A5470" s="200">
        <v>84663</v>
      </c>
      <c r="B5470" s="205" t="s">
        <v>230</v>
      </c>
      <c r="C5470" s="127" t="s">
        <v>5853</v>
      </c>
      <c r="D5470" s="121" t="s">
        <v>232</v>
      </c>
      <c r="E5470" s="122">
        <v>22.48</v>
      </c>
      <c r="F5470" s="123">
        <f t="shared" si="1933"/>
        <v>27.1</v>
      </c>
      <c r="G5470" s="206"/>
      <c r="H5470" s="183"/>
      <c r="I5470" s="182">
        <f t="shared" si="1934"/>
        <v>0</v>
      </c>
      <c r="J5470" s="182">
        <f t="shared" si="1935"/>
        <v>0</v>
      </c>
      <c r="K5470" s="179"/>
      <c r="L5470" s="183">
        <f t="shared" si="1936"/>
        <v>0</v>
      </c>
      <c r="M5470" s="183">
        <f t="shared" si="1936"/>
        <v>0</v>
      </c>
      <c r="N5470" s="182">
        <f t="shared" si="1937"/>
        <v>0</v>
      </c>
      <c r="O5470" s="182">
        <f t="shared" si="1938"/>
        <v>0</v>
      </c>
      <c r="P5470" s="181"/>
      <c r="Q5470" s="198"/>
      <c r="R5470" s="197" t="str">
        <f t="shared" si="1880"/>
        <v/>
      </c>
      <c r="S5470" s="197" t="str">
        <f t="shared" si="1891"/>
        <v/>
      </c>
    </row>
    <row r="5471" spans="1:19" hidden="1">
      <c r="A5471" s="200" t="s">
        <v>5854</v>
      </c>
      <c r="B5471" s="205"/>
      <c r="C5471" s="127" t="s">
        <v>5855</v>
      </c>
      <c r="D5471" s="121"/>
      <c r="E5471" s="122"/>
      <c r="F5471" s="123"/>
      <c r="G5471" s="253"/>
      <c r="H5471" s="253"/>
      <c r="I5471" s="254"/>
      <c r="J5471" s="255"/>
      <c r="K5471" s="179"/>
      <c r="L5471" s="253"/>
      <c r="M5471" s="253"/>
      <c r="N5471" s="254"/>
      <c r="O5471" s="255"/>
      <c r="P5471" s="181"/>
      <c r="Q5471" s="198" t="str">
        <f>IF(OR(SUM(J5472:J5542)&gt;0,SUM(O5472:O5542)&gt;0),"xx","")</f>
        <v/>
      </c>
      <c r="R5471" s="197" t="str">
        <f t="shared" si="1880"/>
        <v/>
      </c>
      <c r="S5471" s="197" t="str">
        <f t="shared" si="1891"/>
        <v/>
      </c>
    </row>
    <row r="5472" spans="1:19" ht="51" hidden="1">
      <c r="A5472" s="200">
        <v>94438</v>
      </c>
      <c r="B5472" s="205" t="s">
        <v>230</v>
      </c>
      <c r="C5472" s="127" t="s">
        <v>5856</v>
      </c>
      <c r="D5472" s="121" t="s">
        <v>232</v>
      </c>
      <c r="E5472" s="122">
        <v>32.44</v>
      </c>
      <c r="F5472" s="123">
        <f t="shared" ref="F5472:F5535" si="1939">IF(E5472=0,0,ROUND(E5472*(1+E$10)*(1-E$11),2))</f>
        <v>39.11</v>
      </c>
      <c r="G5472" s="206"/>
      <c r="H5472" s="183"/>
      <c r="I5472" s="182">
        <f t="shared" ref="I5472:I5535" si="1940">IF(ISBLANK(E5472),0,ROUND(F5472*G5472,2))</f>
        <v>0</v>
      </c>
      <c r="J5472" s="182">
        <f t="shared" ref="J5472:J5535" si="1941">IF(ISBLANK(G5472),0,ROUND(G5472*H5472,2))</f>
        <v>0</v>
      </c>
      <c r="K5472" s="179"/>
      <c r="L5472" s="183">
        <f t="shared" ref="L5472:M5535" si="1942">G5472</f>
        <v>0</v>
      </c>
      <c r="M5472" s="183">
        <f t="shared" si="1942"/>
        <v>0</v>
      </c>
      <c r="N5472" s="182">
        <f t="shared" ref="N5472:N5535" si="1943">IF(ISBLANK(E5472),0,ROUND(F5472*L5472,2))</f>
        <v>0</v>
      </c>
      <c r="O5472" s="182">
        <f t="shared" ref="O5472:O5535" si="1944">IF(ISBLANK(L5472),0,ROUND(L5472*M5472,2))</f>
        <v>0</v>
      </c>
      <c r="P5472" s="181"/>
      <c r="Q5472" s="198"/>
      <c r="R5472" s="197" t="str">
        <f t="shared" si="1880"/>
        <v/>
      </c>
      <c r="S5472" s="197" t="str">
        <f t="shared" si="1891"/>
        <v/>
      </c>
    </row>
    <row r="5473" spans="1:19" ht="38.25" hidden="1">
      <c r="A5473" s="200">
        <v>87620</v>
      </c>
      <c r="B5473" s="205" t="s">
        <v>230</v>
      </c>
      <c r="C5473" s="127" t="s">
        <v>5857</v>
      </c>
      <c r="D5473" s="121" t="s">
        <v>232</v>
      </c>
      <c r="E5473" s="122">
        <v>23.77</v>
      </c>
      <c r="F5473" s="123">
        <f t="shared" si="1939"/>
        <v>28.66</v>
      </c>
      <c r="G5473" s="206"/>
      <c r="H5473" s="183"/>
      <c r="I5473" s="182">
        <f t="shared" si="1940"/>
        <v>0</v>
      </c>
      <c r="J5473" s="182">
        <f t="shared" si="1941"/>
        <v>0</v>
      </c>
      <c r="K5473" s="179"/>
      <c r="L5473" s="183">
        <f t="shared" si="1942"/>
        <v>0</v>
      </c>
      <c r="M5473" s="183">
        <f t="shared" si="1942"/>
        <v>0</v>
      </c>
      <c r="N5473" s="182">
        <f t="shared" si="1943"/>
        <v>0</v>
      </c>
      <c r="O5473" s="182">
        <f t="shared" si="1944"/>
        <v>0</v>
      </c>
      <c r="P5473" s="181"/>
      <c r="Q5473" s="198"/>
      <c r="R5473" s="197" t="str">
        <f t="shared" ref="R5473:R5536" si="1945">IF(Q5473="X","x",IF(Q5473="xx","x",IF(O5473&gt;0,"x","")))</f>
        <v/>
      </c>
      <c r="S5473" s="197" t="str">
        <f t="shared" ref="S5473:S5536" si="1946">IF(Q5473="X","x",IF(Q5473="xx","x",IF(OR(J5473&gt;0,O5473&gt;0),"x","")))</f>
        <v/>
      </c>
    </row>
    <row r="5474" spans="1:19" ht="25.5" hidden="1">
      <c r="A5474" s="200">
        <v>87622</v>
      </c>
      <c r="B5474" s="205" t="s">
        <v>230</v>
      </c>
      <c r="C5474" s="127" t="s">
        <v>5858</v>
      </c>
      <c r="D5474" s="121" t="s">
        <v>232</v>
      </c>
      <c r="E5474" s="122">
        <v>26.98</v>
      </c>
      <c r="F5474" s="123">
        <f t="shared" si="1939"/>
        <v>32.53</v>
      </c>
      <c r="G5474" s="206"/>
      <c r="H5474" s="183"/>
      <c r="I5474" s="182">
        <f t="shared" si="1940"/>
        <v>0</v>
      </c>
      <c r="J5474" s="182">
        <f t="shared" si="1941"/>
        <v>0</v>
      </c>
      <c r="K5474" s="179"/>
      <c r="L5474" s="183">
        <f t="shared" si="1942"/>
        <v>0</v>
      </c>
      <c r="M5474" s="183">
        <f t="shared" si="1942"/>
        <v>0</v>
      </c>
      <c r="N5474" s="182">
        <f t="shared" si="1943"/>
        <v>0</v>
      </c>
      <c r="O5474" s="182">
        <f t="shared" si="1944"/>
        <v>0</v>
      </c>
      <c r="P5474" s="181"/>
      <c r="Q5474" s="198"/>
      <c r="R5474" s="197" t="str">
        <f t="shared" si="1945"/>
        <v/>
      </c>
      <c r="S5474" s="197" t="str">
        <f t="shared" si="1946"/>
        <v/>
      </c>
    </row>
    <row r="5475" spans="1:19" ht="38.25" hidden="1">
      <c r="A5475" s="200">
        <v>87630</v>
      </c>
      <c r="B5475" s="205" t="s">
        <v>230</v>
      </c>
      <c r="C5475" s="127" t="s">
        <v>5859</v>
      </c>
      <c r="D5475" s="121" t="s">
        <v>232</v>
      </c>
      <c r="E5475" s="122">
        <v>29.46</v>
      </c>
      <c r="F5475" s="123">
        <f t="shared" si="1939"/>
        <v>35.520000000000003</v>
      </c>
      <c r="G5475" s="206"/>
      <c r="H5475" s="183"/>
      <c r="I5475" s="182">
        <f t="shared" si="1940"/>
        <v>0</v>
      </c>
      <c r="J5475" s="182">
        <f t="shared" si="1941"/>
        <v>0</v>
      </c>
      <c r="K5475" s="179"/>
      <c r="L5475" s="183">
        <f t="shared" si="1942"/>
        <v>0</v>
      </c>
      <c r="M5475" s="183">
        <f t="shared" si="1942"/>
        <v>0</v>
      </c>
      <c r="N5475" s="182">
        <f t="shared" si="1943"/>
        <v>0</v>
      </c>
      <c r="O5475" s="182">
        <f t="shared" si="1944"/>
        <v>0</v>
      </c>
      <c r="P5475" s="181"/>
      <c r="Q5475" s="198"/>
      <c r="R5475" s="197" t="str">
        <f t="shared" si="1945"/>
        <v/>
      </c>
      <c r="S5475" s="197" t="str">
        <f t="shared" si="1946"/>
        <v/>
      </c>
    </row>
    <row r="5476" spans="1:19" ht="25.5" hidden="1">
      <c r="A5476" s="200">
        <v>87632</v>
      </c>
      <c r="B5476" s="205" t="s">
        <v>230</v>
      </c>
      <c r="C5476" s="127" t="s">
        <v>5860</v>
      </c>
      <c r="D5476" s="121" t="s">
        <v>232</v>
      </c>
      <c r="E5476" s="122">
        <v>33.92</v>
      </c>
      <c r="F5476" s="123">
        <f t="shared" si="1939"/>
        <v>40.89</v>
      </c>
      <c r="G5476" s="206"/>
      <c r="H5476" s="183"/>
      <c r="I5476" s="182">
        <f t="shared" si="1940"/>
        <v>0</v>
      </c>
      <c r="J5476" s="182">
        <f t="shared" si="1941"/>
        <v>0</v>
      </c>
      <c r="K5476" s="179"/>
      <c r="L5476" s="183">
        <f t="shared" si="1942"/>
        <v>0</v>
      </c>
      <c r="M5476" s="183">
        <f t="shared" si="1942"/>
        <v>0</v>
      </c>
      <c r="N5476" s="182">
        <f t="shared" si="1943"/>
        <v>0</v>
      </c>
      <c r="O5476" s="182">
        <f t="shared" si="1944"/>
        <v>0</v>
      </c>
      <c r="P5476" s="181"/>
      <c r="Q5476" s="198"/>
      <c r="R5476" s="197" t="str">
        <f t="shared" si="1945"/>
        <v/>
      </c>
      <c r="S5476" s="197" t="str">
        <f t="shared" si="1946"/>
        <v/>
      </c>
    </row>
    <row r="5477" spans="1:19" ht="38.25" hidden="1">
      <c r="A5477" s="200">
        <v>87640</v>
      </c>
      <c r="B5477" s="205" t="s">
        <v>230</v>
      </c>
      <c r="C5477" s="127" t="s">
        <v>5861</v>
      </c>
      <c r="D5477" s="121" t="s">
        <v>232</v>
      </c>
      <c r="E5477" s="122">
        <v>34.03</v>
      </c>
      <c r="F5477" s="123">
        <f t="shared" si="1939"/>
        <v>41.03</v>
      </c>
      <c r="G5477" s="206"/>
      <c r="H5477" s="183"/>
      <c r="I5477" s="182">
        <f t="shared" si="1940"/>
        <v>0</v>
      </c>
      <c r="J5477" s="182">
        <f t="shared" si="1941"/>
        <v>0</v>
      </c>
      <c r="K5477" s="179"/>
      <c r="L5477" s="183">
        <f t="shared" si="1942"/>
        <v>0</v>
      </c>
      <c r="M5477" s="183">
        <f t="shared" si="1942"/>
        <v>0</v>
      </c>
      <c r="N5477" s="182">
        <f t="shared" si="1943"/>
        <v>0</v>
      </c>
      <c r="O5477" s="182">
        <f t="shared" si="1944"/>
        <v>0</v>
      </c>
      <c r="P5477" s="181"/>
      <c r="Q5477" s="198"/>
      <c r="R5477" s="197" t="str">
        <f t="shared" si="1945"/>
        <v/>
      </c>
      <c r="S5477" s="197" t="str">
        <f t="shared" si="1946"/>
        <v/>
      </c>
    </row>
    <row r="5478" spans="1:19" ht="25.5" hidden="1">
      <c r="A5478" s="200">
        <v>87642</v>
      </c>
      <c r="B5478" s="205" t="s">
        <v>230</v>
      </c>
      <c r="C5478" s="127" t="s">
        <v>5862</v>
      </c>
      <c r="D5478" s="121" t="s">
        <v>232</v>
      </c>
      <c r="E5478" s="122">
        <v>39.51</v>
      </c>
      <c r="F5478" s="123">
        <f t="shared" si="1939"/>
        <v>47.63</v>
      </c>
      <c r="G5478" s="206"/>
      <c r="H5478" s="183"/>
      <c r="I5478" s="182">
        <f t="shared" si="1940"/>
        <v>0</v>
      </c>
      <c r="J5478" s="182">
        <f t="shared" si="1941"/>
        <v>0</v>
      </c>
      <c r="K5478" s="179"/>
      <c r="L5478" s="183">
        <f t="shared" si="1942"/>
        <v>0</v>
      </c>
      <c r="M5478" s="183">
        <f t="shared" si="1942"/>
        <v>0</v>
      </c>
      <c r="N5478" s="182">
        <f t="shared" si="1943"/>
        <v>0</v>
      </c>
      <c r="O5478" s="182">
        <f t="shared" si="1944"/>
        <v>0</v>
      </c>
      <c r="P5478" s="181"/>
      <c r="Q5478" s="198"/>
      <c r="R5478" s="197" t="str">
        <f t="shared" si="1945"/>
        <v/>
      </c>
      <c r="S5478" s="197" t="str">
        <f t="shared" si="1946"/>
        <v/>
      </c>
    </row>
    <row r="5479" spans="1:19" ht="38.25" hidden="1">
      <c r="A5479" s="200">
        <v>87680</v>
      </c>
      <c r="B5479" s="205" t="s">
        <v>230</v>
      </c>
      <c r="C5479" s="127" t="s">
        <v>5863</v>
      </c>
      <c r="D5479" s="121" t="s">
        <v>232</v>
      </c>
      <c r="E5479" s="122">
        <v>28.44</v>
      </c>
      <c r="F5479" s="123">
        <f t="shared" si="1939"/>
        <v>34.29</v>
      </c>
      <c r="G5479" s="206"/>
      <c r="H5479" s="183"/>
      <c r="I5479" s="182">
        <f t="shared" si="1940"/>
        <v>0</v>
      </c>
      <c r="J5479" s="182">
        <f t="shared" si="1941"/>
        <v>0</v>
      </c>
      <c r="K5479" s="179"/>
      <c r="L5479" s="183">
        <f t="shared" si="1942"/>
        <v>0</v>
      </c>
      <c r="M5479" s="183">
        <f t="shared" si="1942"/>
        <v>0</v>
      </c>
      <c r="N5479" s="182">
        <f t="shared" si="1943"/>
        <v>0</v>
      </c>
      <c r="O5479" s="182">
        <f t="shared" si="1944"/>
        <v>0</v>
      </c>
      <c r="P5479" s="181"/>
      <c r="Q5479" s="198"/>
      <c r="R5479" s="197" t="str">
        <f t="shared" si="1945"/>
        <v/>
      </c>
      <c r="S5479" s="197" t="str">
        <f t="shared" si="1946"/>
        <v/>
      </c>
    </row>
    <row r="5480" spans="1:19" ht="25.5" hidden="1">
      <c r="A5480" s="200">
        <v>87682</v>
      </c>
      <c r="B5480" s="205" t="s">
        <v>230</v>
      </c>
      <c r="C5480" s="127" t="s">
        <v>5864</v>
      </c>
      <c r="D5480" s="121" t="s">
        <v>232</v>
      </c>
      <c r="E5480" s="122">
        <v>33.92</v>
      </c>
      <c r="F5480" s="123">
        <f t="shared" si="1939"/>
        <v>40.89</v>
      </c>
      <c r="G5480" s="206"/>
      <c r="H5480" s="183"/>
      <c r="I5480" s="182">
        <f t="shared" si="1940"/>
        <v>0</v>
      </c>
      <c r="J5480" s="182">
        <f t="shared" si="1941"/>
        <v>0</v>
      </c>
      <c r="K5480" s="179"/>
      <c r="L5480" s="183">
        <f t="shared" si="1942"/>
        <v>0</v>
      </c>
      <c r="M5480" s="183">
        <f t="shared" si="1942"/>
        <v>0</v>
      </c>
      <c r="N5480" s="182">
        <f t="shared" si="1943"/>
        <v>0</v>
      </c>
      <c r="O5480" s="182">
        <f t="shared" si="1944"/>
        <v>0</v>
      </c>
      <c r="P5480" s="181"/>
      <c r="Q5480" s="198"/>
      <c r="R5480" s="197" t="str">
        <f t="shared" si="1945"/>
        <v/>
      </c>
      <c r="S5480" s="197" t="str">
        <f t="shared" si="1946"/>
        <v/>
      </c>
    </row>
    <row r="5481" spans="1:19" ht="38.25" hidden="1">
      <c r="A5481" s="200">
        <v>87690</v>
      </c>
      <c r="B5481" s="205" t="s">
        <v>230</v>
      </c>
      <c r="C5481" s="127" t="s">
        <v>5865</v>
      </c>
      <c r="D5481" s="121" t="s">
        <v>232</v>
      </c>
      <c r="E5481" s="122">
        <v>33.119999999999997</v>
      </c>
      <c r="F5481" s="123">
        <f t="shared" si="1939"/>
        <v>39.93</v>
      </c>
      <c r="G5481" s="206"/>
      <c r="H5481" s="183"/>
      <c r="I5481" s="182">
        <f t="shared" si="1940"/>
        <v>0</v>
      </c>
      <c r="J5481" s="182">
        <f t="shared" si="1941"/>
        <v>0</v>
      </c>
      <c r="K5481" s="179"/>
      <c r="L5481" s="183">
        <f t="shared" si="1942"/>
        <v>0</v>
      </c>
      <c r="M5481" s="183">
        <f t="shared" si="1942"/>
        <v>0</v>
      </c>
      <c r="N5481" s="182">
        <f t="shared" si="1943"/>
        <v>0</v>
      </c>
      <c r="O5481" s="182">
        <f t="shared" si="1944"/>
        <v>0</v>
      </c>
      <c r="P5481" s="181"/>
      <c r="Q5481" s="198"/>
      <c r="R5481" s="197" t="str">
        <f t="shared" si="1945"/>
        <v/>
      </c>
      <c r="S5481" s="197" t="str">
        <f t="shared" si="1946"/>
        <v/>
      </c>
    </row>
    <row r="5482" spans="1:19" ht="25.5" hidden="1">
      <c r="A5482" s="200">
        <v>87692</v>
      </c>
      <c r="B5482" s="205" t="s">
        <v>230</v>
      </c>
      <c r="C5482" s="127" t="s">
        <v>5866</v>
      </c>
      <c r="D5482" s="121" t="s">
        <v>232</v>
      </c>
      <c r="E5482" s="122">
        <v>39.409999999999997</v>
      </c>
      <c r="F5482" s="123">
        <f t="shared" si="1939"/>
        <v>47.51</v>
      </c>
      <c r="G5482" s="206"/>
      <c r="H5482" s="183"/>
      <c r="I5482" s="182">
        <f t="shared" si="1940"/>
        <v>0</v>
      </c>
      <c r="J5482" s="182">
        <f t="shared" si="1941"/>
        <v>0</v>
      </c>
      <c r="K5482" s="179"/>
      <c r="L5482" s="183">
        <f t="shared" si="1942"/>
        <v>0</v>
      </c>
      <c r="M5482" s="183">
        <f t="shared" si="1942"/>
        <v>0</v>
      </c>
      <c r="N5482" s="182">
        <f t="shared" si="1943"/>
        <v>0</v>
      </c>
      <c r="O5482" s="182">
        <f t="shared" si="1944"/>
        <v>0</v>
      </c>
      <c r="P5482" s="181"/>
      <c r="Q5482" s="198"/>
      <c r="R5482" s="197" t="str">
        <f t="shared" si="1945"/>
        <v/>
      </c>
      <c r="S5482" s="197" t="str">
        <f t="shared" si="1946"/>
        <v/>
      </c>
    </row>
    <row r="5483" spans="1:19" ht="38.25" hidden="1">
      <c r="A5483" s="200">
        <v>87700</v>
      </c>
      <c r="B5483" s="205" t="s">
        <v>230</v>
      </c>
      <c r="C5483" s="127" t="s">
        <v>5867</v>
      </c>
      <c r="D5483" s="121" t="s">
        <v>232</v>
      </c>
      <c r="E5483" s="122">
        <v>35.74</v>
      </c>
      <c r="F5483" s="123">
        <f t="shared" si="1939"/>
        <v>43.09</v>
      </c>
      <c r="G5483" s="206"/>
      <c r="H5483" s="183"/>
      <c r="I5483" s="182">
        <f t="shared" si="1940"/>
        <v>0</v>
      </c>
      <c r="J5483" s="182">
        <f t="shared" si="1941"/>
        <v>0</v>
      </c>
      <c r="K5483" s="179"/>
      <c r="L5483" s="183">
        <f t="shared" si="1942"/>
        <v>0</v>
      </c>
      <c r="M5483" s="183">
        <f t="shared" si="1942"/>
        <v>0</v>
      </c>
      <c r="N5483" s="182">
        <f t="shared" si="1943"/>
        <v>0</v>
      </c>
      <c r="O5483" s="182">
        <f t="shared" si="1944"/>
        <v>0</v>
      </c>
      <c r="P5483" s="181"/>
      <c r="Q5483" s="198"/>
      <c r="R5483" s="197" t="str">
        <f t="shared" si="1945"/>
        <v/>
      </c>
      <c r="S5483" s="197" t="str">
        <f t="shared" si="1946"/>
        <v/>
      </c>
    </row>
    <row r="5484" spans="1:19" ht="25.5" hidden="1">
      <c r="A5484" s="200">
        <v>87702</v>
      </c>
      <c r="B5484" s="205" t="s">
        <v>230</v>
      </c>
      <c r="C5484" s="127" t="s">
        <v>5868</v>
      </c>
      <c r="D5484" s="121" t="s">
        <v>232</v>
      </c>
      <c r="E5484" s="122">
        <v>42.58</v>
      </c>
      <c r="F5484" s="123">
        <f t="shared" si="1939"/>
        <v>51.33</v>
      </c>
      <c r="G5484" s="206"/>
      <c r="H5484" s="183"/>
      <c r="I5484" s="182">
        <f t="shared" si="1940"/>
        <v>0</v>
      </c>
      <c r="J5484" s="182">
        <f t="shared" si="1941"/>
        <v>0</v>
      </c>
      <c r="K5484" s="179"/>
      <c r="L5484" s="183">
        <f t="shared" si="1942"/>
        <v>0</v>
      </c>
      <c r="M5484" s="183">
        <f t="shared" si="1942"/>
        <v>0</v>
      </c>
      <c r="N5484" s="182">
        <f t="shared" si="1943"/>
        <v>0</v>
      </c>
      <c r="O5484" s="182">
        <f t="shared" si="1944"/>
        <v>0</v>
      </c>
      <c r="P5484" s="181"/>
      <c r="Q5484" s="198"/>
      <c r="R5484" s="197" t="str">
        <f t="shared" si="1945"/>
        <v/>
      </c>
      <c r="S5484" s="197" t="str">
        <f t="shared" si="1946"/>
        <v/>
      </c>
    </row>
    <row r="5485" spans="1:19" ht="38.25" hidden="1">
      <c r="A5485" s="200">
        <v>87735</v>
      </c>
      <c r="B5485" s="205" t="s">
        <v>230</v>
      </c>
      <c r="C5485" s="127" t="s">
        <v>5869</v>
      </c>
      <c r="D5485" s="121" t="s">
        <v>232</v>
      </c>
      <c r="E5485" s="122">
        <v>33.090000000000003</v>
      </c>
      <c r="F5485" s="123">
        <f t="shared" si="1939"/>
        <v>39.89</v>
      </c>
      <c r="G5485" s="206"/>
      <c r="H5485" s="183"/>
      <c r="I5485" s="182">
        <f t="shared" si="1940"/>
        <v>0</v>
      </c>
      <c r="J5485" s="182">
        <f t="shared" si="1941"/>
        <v>0</v>
      </c>
      <c r="K5485" s="179"/>
      <c r="L5485" s="183">
        <f t="shared" si="1942"/>
        <v>0</v>
      </c>
      <c r="M5485" s="183">
        <f t="shared" si="1942"/>
        <v>0</v>
      </c>
      <c r="N5485" s="182">
        <f t="shared" si="1943"/>
        <v>0</v>
      </c>
      <c r="O5485" s="182">
        <f t="shared" si="1944"/>
        <v>0</v>
      </c>
      <c r="P5485" s="181"/>
      <c r="Q5485" s="198"/>
      <c r="R5485" s="197" t="str">
        <f t="shared" si="1945"/>
        <v/>
      </c>
      <c r="S5485" s="197" t="str">
        <f t="shared" si="1946"/>
        <v/>
      </c>
    </row>
    <row r="5486" spans="1:19" ht="25.5" hidden="1">
      <c r="A5486" s="200">
        <v>87737</v>
      </c>
      <c r="B5486" s="205" t="s">
        <v>230</v>
      </c>
      <c r="C5486" s="127" t="s">
        <v>5870</v>
      </c>
      <c r="D5486" s="121" t="s">
        <v>232</v>
      </c>
      <c r="E5486" s="122">
        <v>36.299999999999997</v>
      </c>
      <c r="F5486" s="123">
        <f t="shared" si="1939"/>
        <v>43.76</v>
      </c>
      <c r="G5486" s="206"/>
      <c r="H5486" s="183"/>
      <c r="I5486" s="182">
        <f t="shared" si="1940"/>
        <v>0</v>
      </c>
      <c r="J5486" s="182">
        <f t="shared" si="1941"/>
        <v>0</v>
      </c>
      <c r="K5486" s="179"/>
      <c r="L5486" s="183">
        <f t="shared" si="1942"/>
        <v>0</v>
      </c>
      <c r="M5486" s="183">
        <f t="shared" si="1942"/>
        <v>0</v>
      </c>
      <c r="N5486" s="182">
        <f t="shared" si="1943"/>
        <v>0</v>
      </c>
      <c r="O5486" s="182">
        <f t="shared" si="1944"/>
        <v>0</v>
      </c>
      <c r="P5486" s="181"/>
      <c r="Q5486" s="198"/>
      <c r="R5486" s="197" t="str">
        <f t="shared" si="1945"/>
        <v/>
      </c>
      <c r="S5486" s="197" t="str">
        <f t="shared" si="1946"/>
        <v/>
      </c>
    </row>
    <row r="5487" spans="1:19" ht="38.25" hidden="1">
      <c r="A5487" s="200">
        <v>87745</v>
      </c>
      <c r="B5487" s="205" t="s">
        <v>230</v>
      </c>
      <c r="C5487" s="127" t="s">
        <v>5871</v>
      </c>
      <c r="D5487" s="121" t="s">
        <v>232</v>
      </c>
      <c r="E5487" s="122">
        <v>38.770000000000003</v>
      </c>
      <c r="F5487" s="123">
        <f t="shared" si="1939"/>
        <v>46.74</v>
      </c>
      <c r="G5487" s="206"/>
      <c r="H5487" s="183"/>
      <c r="I5487" s="182">
        <f t="shared" si="1940"/>
        <v>0</v>
      </c>
      <c r="J5487" s="182">
        <f t="shared" si="1941"/>
        <v>0</v>
      </c>
      <c r="K5487" s="179"/>
      <c r="L5487" s="183">
        <f t="shared" si="1942"/>
        <v>0</v>
      </c>
      <c r="M5487" s="183">
        <f t="shared" si="1942"/>
        <v>0</v>
      </c>
      <c r="N5487" s="182">
        <f t="shared" si="1943"/>
        <v>0</v>
      </c>
      <c r="O5487" s="182">
        <f t="shared" si="1944"/>
        <v>0</v>
      </c>
      <c r="P5487" s="181"/>
      <c r="Q5487" s="198"/>
      <c r="R5487" s="197" t="str">
        <f t="shared" si="1945"/>
        <v/>
      </c>
      <c r="S5487" s="197" t="str">
        <f t="shared" si="1946"/>
        <v/>
      </c>
    </row>
    <row r="5488" spans="1:19" ht="25.5" hidden="1">
      <c r="A5488" s="200">
        <v>87747</v>
      </c>
      <c r="B5488" s="205" t="s">
        <v>230</v>
      </c>
      <c r="C5488" s="127" t="s">
        <v>5872</v>
      </c>
      <c r="D5488" s="121" t="s">
        <v>232</v>
      </c>
      <c r="E5488" s="122">
        <v>43.23</v>
      </c>
      <c r="F5488" s="123">
        <f t="shared" si="1939"/>
        <v>52.12</v>
      </c>
      <c r="G5488" s="206"/>
      <c r="H5488" s="183"/>
      <c r="I5488" s="182">
        <f t="shared" si="1940"/>
        <v>0</v>
      </c>
      <c r="J5488" s="182">
        <f t="shared" si="1941"/>
        <v>0</v>
      </c>
      <c r="K5488" s="179"/>
      <c r="L5488" s="183">
        <f t="shared" si="1942"/>
        <v>0</v>
      </c>
      <c r="M5488" s="183">
        <f t="shared" si="1942"/>
        <v>0</v>
      </c>
      <c r="N5488" s="182">
        <f t="shared" si="1943"/>
        <v>0</v>
      </c>
      <c r="O5488" s="182">
        <f t="shared" si="1944"/>
        <v>0</v>
      </c>
      <c r="P5488" s="181"/>
      <c r="Q5488" s="198"/>
      <c r="R5488" s="197" t="str">
        <f t="shared" si="1945"/>
        <v/>
      </c>
      <c r="S5488" s="197" t="str">
        <f t="shared" si="1946"/>
        <v/>
      </c>
    </row>
    <row r="5489" spans="1:19" ht="38.25" hidden="1">
      <c r="A5489" s="200">
        <v>87755</v>
      </c>
      <c r="B5489" s="205" t="s">
        <v>230</v>
      </c>
      <c r="C5489" s="127" t="s">
        <v>5873</v>
      </c>
      <c r="D5489" s="121" t="s">
        <v>232</v>
      </c>
      <c r="E5489" s="122">
        <v>36.5</v>
      </c>
      <c r="F5489" s="123">
        <f t="shared" si="1939"/>
        <v>44</v>
      </c>
      <c r="G5489" s="206"/>
      <c r="H5489" s="183"/>
      <c r="I5489" s="182">
        <f t="shared" si="1940"/>
        <v>0</v>
      </c>
      <c r="J5489" s="182">
        <f t="shared" si="1941"/>
        <v>0</v>
      </c>
      <c r="K5489" s="179"/>
      <c r="L5489" s="183">
        <f t="shared" si="1942"/>
        <v>0</v>
      </c>
      <c r="M5489" s="183">
        <f t="shared" si="1942"/>
        <v>0</v>
      </c>
      <c r="N5489" s="182">
        <f t="shared" si="1943"/>
        <v>0</v>
      </c>
      <c r="O5489" s="182">
        <f t="shared" si="1944"/>
        <v>0</v>
      </c>
      <c r="P5489" s="181"/>
      <c r="Q5489" s="198"/>
      <c r="R5489" s="197" t="str">
        <f t="shared" si="1945"/>
        <v/>
      </c>
      <c r="S5489" s="197" t="str">
        <f t="shared" si="1946"/>
        <v/>
      </c>
    </row>
    <row r="5490" spans="1:19" ht="25.5" hidden="1">
      <c r="A5490" s="200">
        <v>87757</v>
      </c>
      <c r="B5490" s="205" t="s">
        <v>230</v>
      </c>
      <c r="C5490" s="127" t="s">
        <v>5874</v>
      </c>
      <c r="D5490" s="121" t="s">
        <v>232</v>
      </c>
      <c r="E5490" s="122">
        <v>40.96</v>
      </c>
      <c r="F5490" s="123">
        <f t="shared" si="1939"/>
        <v>49.38</v>
      </c>
      <c r="G5490" s="206"/>
      <c r="H5490" s="183"/>
      <c r="I5490" s="182">
        <f t="shared" si="1940"/>
        <v>0</v>
      </c>
      <c r="J5490" s="182">
        <f t="shared" si="1941"/>
        <v>0</v>
      </c>
      <c r="K5490" s="179"/>
      <c r="L5490" s="183">
        <f t="shared" si="1942"/>
        <v>0</v>
      </c>
      <c r="M5490" s="183">
        <f t="shared" si="1942"/>
        <v>0</v>
      </c>
      <c r="N5490" s="182">
        <f t="shared" si="1943"/>
        <v>0</v>
      </c>
      <c r="O5490" s="182">
        <f t="shared" si="1944"/>
        <v>0</v>
      </c>
      <c r="P5490" s="181"/>
      <c r="Q5490" s="198"/>
      <c r="R5490" s="197" t="str">
        <f t="shared" si="1945"/>
        <v/>
      </c>
      <c r="S5490" s="197" t="str">
        <f t="shared" si="1946"/>
        <v/>
      </c>
    </row>
    <row r="5491" spans="1:19" ht="38.25" hidden="1">
      <c r="A5491" s="200">
        <v>87765</v>
      </c>
      <c r="B5491" s="205" t="s">
        <v>230</v>
      </c>
      <c r="C5491" s="127" t="s">
        <v>5875</v>
      </c>
      <c r="D5491" s="121" t="s">
        <v>232</v>
      </c>
      <c r="E5491" s="122">
        <v>41.07</v>
      </c>
      <c r="F5491" s="123">
        <f t="shared" si="1939"/>
        <v>49.51</v>
      </c>
      <c r="G5491" s="206"/>
      <c r="H5491" s="183"/>
      <c r="I5491" s="182">
        <f t="shared" si="1940"/>
        <v>0</v>
      </c>
      <c r="J5491" s="182">
        <f t="shared" si="1941"/>
        <v>0</v>
      </c>
      <c r="K5491" s="179"/>
      <c r="L5491" s="183">
        <f t="shared" si="1942"/>
        <v>0</v>
      </c>
      <c r="M5491" s="183">
        <f t="shared" si="1942"/>
        <v>0</v>
      </c>
      <c r="N5491" s="182">
        <f t="shared" si="1943"/>
        <v>0</v>
      </c>
      <c r="O5491" s="182">
        <f t="shared" si="1944"/>
        <v>0</v>
      </c>
      <c r="P5491" s="181"/>
      <c r="Q5491" s="198"/>
      <c r="R5491" s="197" t="str">
        <f t="shared" si="1945"/>
        <v/>
      </c>
      <c r="S5491" s="197" t="str">
        <f t="shared" si="1946"/>
        <v/>
      </c>
    </row>
    <row r="5492" spans="1:19" ht="25.5" hidden="1">
      <c r="A5492" s="200">
        <v>87767</v>
      </c>
      <c r="B5492" s="205" t="s">
        <v>230</v>
      </c>
      <c r="C5492" s="127" t="s">
        <v>5876</v>
      </c>
      <c r="D5492" s="121" t="s">
        <v>232</v>
      </c>
      <c r="E5492" s="122">
        <v>46.55</v>
      </c>
      <c r="F5492" s="123">
        <f t="shared" si="1939"/>
        <v>56.12</v>
      </c>
      <c r="G5492" s="206"/>
      <c r="H5492" s="183"/>
      <c r="I5492" s="182">
        <f t="shared" si="1940"/>
        <v>0</v>
      </c>
      <c r="J5492" s="182">
        <f t="shared" si="1941"/>
        <v>0</v>
      </c>
      <c r="K5492" s="179"/>
      <c r="L5492" s="183">
        <f t="shared" si="1942"/>
        <v>0</v>
      </c>
      <c r="M5492" s="183">
        <f t="shared" si="1942"/>
        <v>0</v>
      </c>
      <c r="N5492" s="182">
        <f t="shared" si="1943"/>
        <v>0</v>
      </c>
      <c r="O5492" s="182">
        <f t="shared" si="1944"/>
        <v>0</v>
      </c>
      <c r="P5492" s="181"/>
      <c r="Q5492" s="198"/>
      <c r="R5492" s="197" t="str">
        <f t="shared" si="1945"/>
        <v/>
      </c>
      <c r="S5492" s="197" t="str">
        <f t="shared" si="1946"/>
        <v/>
      </c>
    </row>
    <row r="5493" spans="1:19" ht="25.5" hidden="1">
      <c r="A5493" s="200">
        <v>87623</v>
      </c>
      <c r="B5493" s="205" t="s">
        <v>230</v>
      </c>
      <c r="C5493" s="127" t="s">
        <v>5877</v>
      </c>
      <c r="D5493" s="121" t="s">
        <v>232</v>
      </c>
      <c r="E5493" s="122">
        <v>49.95</v>
      </c>
      <c r="F5493" s="123">
        <f t="shared" si="1939"/>
        <v>60.22</v>
      </c>
      <c r="G5493" s="206"/>
      <c r="H5493" s="183"/>
      <c r="I5493" s="182">
        <f t="shared" si="1940"/>
        <v>0</v>
      </c>
      <c r="J5493" s="182">
        <f t="shared" si="1941"/>
        <v>0</v>
      </c>
      <c r="K5493" s="179"/>
      <c r="L5493" s="183">
        <f t="shared" si="1942"/>
        <v>0</v>
      </c>
      <c r="M5493" s="183">
        <f t="shared" si="1942"/>
        <v>0</v>
      </c>
      <c r="N5493" s="182">
        <f t="shared" si="1943"/>
        <v>0</v>
      </c>
      <c r="O5493" s="182">
        <f t="shared" si="1944"/>
        <v>0</v>
      </c>
      <c r="P5493" s="181"/>
      <c r="Q5493" s="198"/>
      <c r="R5493" s="197" t="str">
        <f t="shared" si="1945"/>
        <v/>
      </c>
      <c r="S5493" s="197" t="str">
        <f t="shared" si="1946"/>
        <v/>
      </c>
    </row>
    <row r="5494" spans="1:19" ht="25.5" hidden="1">
      <c r="A5494" s="200">
        <v>87624</v>
      </c>
      <c r="B5494" s="205" t="s">
        <v>230</v>
      </c>
      <c r="C5494" s="127" t="s">
        <v>5878</v>
      </c>
      <c r="D5494" s="121" t="s">
        <v>232</v>
      </c>
      <c r="E5494" s="122">
        <v>55.48</v>
      </c>
      <c r="F5494" s="123">
        <f t="shared" si="1939"/>
        <v>66.89</v>
      </c>
      <c r="G5494" s="206"/>
      <c r="H5494" s="183"/>
      <c r="I5494" s="182">
        <f t="shared" si="1940"/>
        <v>0</v>
      </c>
      <c r="J5494" s="182">
        <f t="shared" si="1941"/>
        <v>0</v>
      </c>
      <c r="K5494" s="179"/>
      <c r="L5494" s="183">
        <f t="shared" si="1942"/>
        <v>0</v>
      </c>
      <c r="M5494" s="183">
        <f t="shared" si="1942"/>
        <v>0</v>
      </c>
      <c r="N5494" s="182">
        <f t="shared" si="1943"/>
        <v>0</v>
      </c>
      <c r="O5494" s="182">
        <f t="shared" si="1944"/>
        <v>0</v>
      </c>
      <c r="P5494" s="181"/>
      <c r="Q5494" s="198"/>
      <c r="R5494" s="197" t="str">
        <f t="shared" si="1945"/>
        <v/>
      </c>
      <c r="S5494" s="197" t="str">
        <f t="shared" si="1946"/>
        <v/>
      </c>
    </row>
    <row r="5495" spans="1:19" ht="25.5" hidden="1">
      <c r="A5495" s="200">
        <v>87633</v>
      </c>
      <c r="B5495" s="205" t="s">
        <v>230</v>
      </c>
      <c r="C5495" s="127" t="s">
        <v>5879</v>
      </c>
      <c r="D5495" s="121" t="s">
        <v>232</v>
      </c>
      <c r="E5495" s="122">
        <v>65.86</v>
      </c>
      <c r="F5495" s="123">
        <f t="shared" si="1939"/>
        <v>79.400000000000006</v>
      </c>
      <c r="G5495" s="206"/>
      <c r="H5495" s="183"/>
      <c r="I5495" s="182">
        <f t="shared" si="1940"/>
        <v>0</v>
      </c>
      <c r="J5495" s="182">
        <f t="shared" si="1941"/>
        <v>0</v>
      </c>
      <c r="K5495" s="179"/>
      <c r="L5495" s="183">
        <f t="shared" si="1942"/>
        <v>0</v>
      </c>
      <c r="M5495" s="183">
        <f t="shared" si="1942"/>
        <v>0</v>
      </c>
      <c r="N5495" s="182">
        <f t="shared" si="1943"/>
        <v>0</v>
      </c>
      <c r="O5495" s="182">
        <f t="shared" si="1944"/>
        <v>0</v>
      </c>
      <c r="P5495" s="181"/>
      <c r="Q5495" s="198"/>
      <c r="R5495" s="197" t="str">
        <f t="shared" si="1945"/>
        <v/>
      </c>
      <c r="S5495" s="197" t="str">
        <f t="shared" si="1946"/>
        <v/>
      </c>
    </row>
    <row r="5496" spans="1:19" ht="25.5" hidden="1">
      <c r="A5496" s="200">
        <v>87634</v>
      </c>
      <c r="B5496" s="205" t="s">
        <v>230</v>
      </c>
      <c r="C5496" s="127" t="s">
        <v>5880</v>
      </c>
      <c r="D5496" s="121" t="s">
        <v>232</v>
      </c>
      <c r="E5496" s="122">
        <v>73.55</v>
      </c>
      <c r="F5496" s="123">
        <f t="shared" si="1939"/>
        <v>88.67</v>
      </c>
      <c r="G5496" s="206"/>
      <c r="H5496" s="183"/>
      <c r="I5496" s="182">
        <f t="shared" si="1940"/>
        <v>0</v>
      </c>
      <c r="J5496" s="182">
        <f t="shared" si="1941"/>
        <v>0</v>
      </c>
      <c r="K5496" s="179"/>
      <c r="L5496" s="183">
        <f t="shared" si="1942"/>
        <v>0</v>
      </c>
      <c r="M5496" s="183">
        <f t="shared" si="1942"/>
        <v>0</v>
      </c>
      <c r="N5496" s="182">
        <f t="shared" si="1943"/>
        <v>0</v>
      </c>
      <c r="O5496" s="182">
        <f t="shared" si="1944"/>
        <v>0</v>
      </c>
      <c r="P5496" s="181"/>
      <c r="Q5496" s="198"/>
      <c r="R5496" s="197" t="str">
        <f t="shared" si="1945"/>
        <v/>
      </c>
      <c r="S5496" s="197" t="str">
        <f t="shared" si="1946"/>
        <v/>
      </c>
    </row>
    <row r="5497" spans="1:19" ht="25.5" hidden="1">
      <c r="A5497" s="200">
        <v>87643</v>
      </c>
      <c r="B5497" s="205" t="s">
        <v>230</v>
      </c>
      <c r="C5497" s="127" t="s">
        <v>5881</v>
      </c>
      <c r="D5497" s="121" t="s">
        <v>232</v>
      </c>
      <c r="E5497" s="122">
        <v>78.790000000000006</v>
      </c>
      <c r="F5497" s="123">
        <f t="shared" si="1939"/>
        <v>94.99</v>
      </c>
      <c r="G5497" s="206"/>
      <c r="H5497" s="183"/>
      <c r="I5497" s="182">
        <f t="shared" si="1940"/>
        <v>0</v>
      </c>
      <c r="J5497" s="182">
        <f t="shared" si="1941"/>
        <v>0</v>
      </c>
      <c r="K5497" s="179"/>
      <c r="L5497" s="183">
        <f t="shared" si="1942"/>
        <v>0</v>
      </c>
      <c r="M5497" s="183">
        <f t="shared" si="1942"/>
        <v>0</v>
      </c>
      <c r="N5497" s="182">
        <f t="shared" si="1943"/>
        <v>0</v>
      </c>
      <c r="O5497" s="182">
        <f t="shared" si="1944"/>
        <v>0</v>
      </c>
      <c r="P5497" s="181"/>
      <c r="Q5497" s="198"/>
      <c r="R5497" s="197" t="str">
        <f t="shared" si="1945"/>
        <v/>
      </c>
      <c r="S5497" s="197" t="str">
        <f t="shared" si="1946"/>
        <v/>
      </c>
    </row>
    <row r="5498" spans="1:19" ht="25.5" hidden="1">
      <c r="A5498" s="200">
        <v>87644</v>
      </c>
      <c r="B5498" s="205" t="s">
        <v>230</v>
      </c>
      <c r="C5498" s="127" t="s">
        <v>5882</v>
      </c>
      <c r="D5498" s="121" t="s">
        <v>232</v>
      </c>
      <c r="E5498" s="122">
        <v>88.24</v>
      </c>
      <c r="F5498" s="123">
        <f t="shared" si="1939"/>
        <v>106.38</v>
      </c>
      <c r="G5498" s="206"/>
      <c r="H5498" s="183"/>
      <c r="I5498" s="182">
        <f t="shared" si="1940"/>
        <v>0</v>
      </c>
      <c r="J5498" s="182">
        <f t="shared" si="1941"/>
        <v>0</v>
      </c>
      <c r="K5498" s="179"/>
      <c r="L5498" s="183">
        <f t="shared" si="1942"/>
        <v>0</v>
      </c>
      <c r="M5498" s="183">
        <f t="shared" si="1942"/>
        <v>0</v>
      </c>
      <c r="N5498" s="182">
        <f t="shared" si="1943"/>
        <v>0</v>
      </c>
      <c r="O5498" s="182">
        <f t="shared" si="1944"/>
        <v>0</v>
      </c>
      <c r="P5498" s="181"/>
      <c r="Q5498" s="198"/>
      <c r="R5498" s="197" t="str">
        <f t="shared" si="1945"/>
        <v/>
      </c>
      <c r="S5498" s="197" t="str">
        <f t="shared" si="1946"/>
        <v/>
      </c>
    </row>
    <row r="5499" spans="1:19" ht="25.5" hidden="1">
      <c r="A5499" s="200">
        <v>87683</v>
      </c>
      <c r="B5499" s="205" t="s">
        <v>230</v>
      </c>
      <c r="C5499" s="127" t="s">
        <v>5883</v>
      </c>
      <c r="D5499" s="121" t="s">
        <v>232</v>
      </c>
      <c r="E5499" s="122">
        <v>73.2</v>
      </c>
      <c r="F5499" s="123">
        <f t="shared" si="1939"/>
        <v>88.25</v>
      </c>
      <c r="G5499" s="206"/>
      <c r="H5499" s="183"/>
      <c r="I5499" s="182">
        <f t="shared" si="1940"/>
        <v>0</v>
      </c>
      <c r="J5499" s="182">
        <f t="shared" si="1941"/>
        <v>0</v>
      </c>
      <c r="K5499" s="179"/>
      <c r="L5499" s="183">
        <f t="shared" si="1942"/>
        <v>0</v>
      </c>
      <c r="M5499" s="183">
        <f t="shared" si="1942"/>
        <v>0</v>
      </c>
      <c r="N5499" s="182">
        <f t="shared" si="1943"/>
        <v>0</v>
      </c>
      <c r="O5499" s="182">
        <f t="shared" si="1944"/>
        <v>0</v>
      </c>
      <c r="P5499" s="181"/>
      <c r="Q5499" s="198"/>
      <c r="R5499" s="197" t="str">
        <f t="shared" si="1945"/>
        <v/>
      </c>
      <c r="S5499" s="197" t="str">
        <f t="shared" si="1946"/>
        <v/>
      </c>
    </row>
    <row r="5500" spans="1:19" ht="25.5" hidden="1">
      <c r="A5500" s="200">
        <v>87684</v>
      </c>
      <c r="B5500" s="205" t="s">
        <v>230</v>
      </c>
      <c r="C5500" s="127" t="s">
        <v>5884</v>
      </c>
      <c r="D5500" s="121" t="s">
        <v>232</v>
      </c>
      <c r="E5500" s="122">
        <v>82.65</v>
      </c>
      <c r="F5500" s="123">
        <f t="shared" si="1939"/>
        <v>99.64</v>
      </c>
      <c r="G5500" s="206"/>
      <c r="H5500" s="183"/>
      <c r="I5500" s="182">
        <f t="shared" si="1940"/>
        <v>0</v>
      </c>
      <c r="J5500" s="182">
        <f t="shared" si="1941"/>
        <v>0</v>
      </c>
      <c r="K5500" s="179"/>
      <c r="L5500" s="183">
        <f t="shared" si="1942"/>
        <v>0</v>
      </c>
      <c r="M5500" s="183">
        <f t="shared" si="1942"/>
        <v>0</v>
      </c>
      <c r="N5500" s="182">
        <f t="shared" si="1943"/>
        <v>0</v>
      </c>
      <c r="O5500" s="182">
        <f t="shared" si="1944"/>
        <v>0</v>
      </c>
      <c r="P5500" s="181"/>
      <c r="Q5500" s="198"/>
      <c r="R5500" s="197" t="str">
        <f t="shared" si="1945"/>
        <v/>
      </c>
      <c r="S5500" s="197" t="str">
        <f t="shared" si="1946"/>
        <v/>
      </c>
    </row>
    <row r="5501" spans="1:19" ht="25.5" hidden="1">
      <c r="A5501" s="200">
        <v>87693</v>
      </c>
      <c r="B5501" s="205" t="s">
        <v>230</v>
      </c>
      <c r="C5501" s="127" t="s">
        <v>5885</v>
      </c>
      <c r="D5501" s="121" t="s">
        <v>232</v>
      </c>
      <c r="E5501" s="122">
        <v>84.39</v>
      </c>
      <c r="F5501" s="123">
        <f t="shared" si="1939"/>
        <v>101.74</v>
      </c>
      <c r="G5501" s="206"/>
      <c r="H5501" s="183"/>
      <c r="I5501" s="182">
        <f t="shared" si="1940"/>
        <v>0</v>
      </c>
      <c r="J5501" s="182">
        <f t="shared" si="1941"/>
        <v>0</v>
      </c>
      <c r="K5501" s="179"/>
      <c r="L5501" s="183">
        <f t="shared" si="1942"/>
        <v>0</v>
      </c>
      <c r="M5501" s="183">
        <f t="shared" si="1942"/>
        <v>0</v>
      </c>
      <c r="N5501" s="182">
        <f t="shared" si="1943"/>
        <v>0</v>
      </c>
      <c r="O5501" s="182">
        <f t="shared" si="1944"/>
        <v>0</v>
      </c>
      <c r="P5501" s="181"/>
      <c r="Q5501" s="198"/>
      <c r="R5501" s="197" t="str">
        <f t="shared" si="1945"/>
        <v/>
      </c>
      <c r="S5501" s="197" t="str">
        <f t="shared" si="1946"/>
        <v/>
      </c>
    </row>
    <row r="5502" spans="1:19" ht="25.5" hidden="1">
      <c r="A5502" s="200">
        <v>87694</v>
      </c>
      <c r="B5502" s="205" t="s">
        <v>230</v>
      </c>
      <c r="C5502" s="127" t="s">
        <v>5886</v>
      </c>
      <c r="D5502" s="121" t="s">
        <v>232</v>
      </c>
      <c r="E5502" s="122">
        <v>95.21</v>
      </c>
      <c r="F5502" s="123">
        <f t="shared" si="1939"/>
        <v>114.79</v>
      </c>
      <c r="G5502" s="206"/>
      <c r="H5502" s="183"/>
      <c r="I5502" s="182">
        <f t="shared" si="1940"/>
        <v>0</v>
      </c>
      <c r="J5502" s="182">
        <f t="shared" si="1941"/>
        <v>0</v>
      </c>
      <c r="K5502" s="179"/>
      <c r="L5502" s="183">
        <f t="shared" si="1942"/>
        <v>0</v>
      </c>
      <c r="M5502" s="183">
        <f t="shared" si="1942"/>
        <v>0</v>
      </c>
      <c r="N5502" s="182">
        <f t="shared" si="1943"/>
        <v>0</v>
      </c>
      <c r="O5502" s="182">
        <f t="shared" si="1944"/>
        <v>0</v>
      </c>
      <c r="P5502" s="181"/>
      <c r="Q5502" s="198"/>
      <c r="R5502" s="197" t="str">
        <f t="shared" si="1945"/>
        <v/>
      </c>
      <c r="S5502" s="197" t="str">
        <f t="shared" si="1946"/>
        <v/>
      </c>
    </row>
    <row r="5503" spans="1:19" ht="25.5" hidden="1">
      <c r="A5503" s="200">
        <v>87703</v>
      </c>
      <c r="B5503" s="205" t="s">
        <v>230</v>
      </c>
      <c r="C5503" s="127" t="s">
        <v>5887</v>
      </c>
      <c r="D5503" s="121" t="s">
        <v>232</v>
      </c>
      <c r="E5503" s="122">
        <v>91.56</v>
      </c>
      <c r="F5503" s="123">
        <f t="shared" si="1939"/>
        <v>110.38</v>
      </c>
      <c r="G5503" s="206"/>
      <c r="H5503" s="183"/>
      <c r="I5503" s="182">
        <f t="shared" si="1940"/>
        <v>0</v>
      </c>
      <c r="J5503" s="182">
        <f t="shared" si="1941"/>
        <v>0</v>
      </c>
      <c r="K5503" s="179"/>
      <c r="L5503" s="183">
        <f t="shared" si="1942"/>
        <v>0</v>
      </c>
      <c r="M5503" s="183">
        <f t="shared" si="1942"/>
        <v>0</v>
      </c>
      <c r="N5503" s="182">
        <f t="shared" si="1943"/>
        <v>0</v>
      </c>
      <c r="O5503" s="182">
        <f t="shared" si="1944"/>
        <v>0</v>
      </c>
      <c r="P5503" s="181"/>
      <c r="Q5503" s="198"/>
      <c r="R5503" s="197" t="str">
        <f t="shared" si="1945"/>
        <v/>
      </c>
      <c r="S5503" s="197" t="str">
        <f t="shared" si="1946"/>
        <v/>
      </c>
    </row>
    <row r="5504" spans="1:19" ht="25.5" hidden="1">
      <c r="A5504" s="200">
        <v>87704</v>
      </c>
      <c r="B5504" s="205" t="s">
        <v>230</v>
      </c>
      <c r="C5504" s="127" t="s">
        <v>5888</v>
      </c>
      <c r="D5504" s="121" t="s">
        <v>232</v>
      </c>
      <c r="E5504" s="122">
        <v>103.35</v>
      </c>
      <c r="F5504" s="123">
        <f t="shared" si="1939"/>
        <v>124.6</v>
      </c>
      <c r="G5504" s="206"/>
      <c r="H5504" s="183"/>
      <c r="I5504" s="182">
        <f t="shared" si="1940"/>
        <v>0</v>
      </c>
      <c r="J5504" s="182">
        <f t="shared" si="1941"/>
        <v>0</v>
      </c>
      <c r="K5504" s="179"/>
      <c r="L5504" s="183">
        <f t="shared" si="1942"/>
        <v>0</v>
      </c>
      <c r="M5504" s="183">
        <f t="shared" si="1942"/>
        <v>0</v>
      </c>
      <c r="N5504" s="182">
        <f t="shared" si="1943"/>
        <v>0</v>
      </c>
      <c r="O5504" s="182">
        <f t="shared" si="1944"/>
        <v>0</v>
      </c>
      <c r="P5504" s="181"/>
      <c r="Q5504" s="198"/>
      <c r="R5504" s="197" t="str">
        <f t="shared" si="1945"/>
        <v/>
      </c>
      <c r="S5504" s="197" t="str">
        <f t="shared" si="1946"/>
        <v/>
      </c>
    </row>
    <row r="5505" spans="1:19" ht="25.5" hidden="1">
      <c r="A5505" s="200">
        <v>87738</v>
      </c>
      <c r="B5505" s="205" t="s">
        <v>230</v>
      </c>
      <c r="C5505" s="127" t="s">
        <v>5889</v>
      </c>
      <c r="D5505" s="121" t="s">
        <v>232</v>
      </c>
      <c r="E5505" s="122">
        <v>59.27</v>
      </c>
      <c r="F5505" s="123">
        <f t="shared" si="1939"/>
        <v>71.459999999999994</v>
      </c>
      <c r="G5505" s="206"/>
      <c r="H5505" s="183"/>
      <c r="I5505" s="182">
        <f t="shared" si="1940"/>
        <v>0</v>
      </c>
      <c r="J5505" s="182">
        <f t="shared" si="1941"/>
        <v>0</v>
      </c>
      <c r="K5505" s="179"/>
      <c r="L5505" s="183">
        <f t="shared" si="1942"/>
        <v>0</v>
      </c>
      <c r="M5505" s="183">
        <f t="shared" si="1942"/>
        <v>0</v>
      </c>
      <c r="N5505" s="182">
        <f t="shared" si="1943"/>
        <v>0</v>
      </c>
      <c r="O5505" s="182">
        <f t="shared" si="1944"/>
        <v>0</v>
      </c>
      <c r="P5505" s="181"/>
      <c r="Q5505" s="198"/>
      <c r="R5505" s="197" t="str">
        <f t="shared" si="1945"/>
        <v/>
      </c>
      <c r="S5505" s="197" t="str">
        <f t="shared" si="1946"/>
        <v/>
      </c>
    </row>
    <row r="5506" spans="1:19" ht="25.5" hidden="1">
      <c r="A5506" s="200">
        <v>87739</v>
      </c>
      <c r="B5506" s="205" t="s">
        <v>230</v>
      </c>
      <c r="C5506" s="127" t="s">
        <v>5890</v>
      </c>
      <c r="D5506" s="121" t="s">
        <v>232</v>
      </c>
      <c r="E5506" s="122">
        <v>64.8</v>
      </c>
      <c r="F5506" s="123">
        <f t="shared" si="1939"/>
        <v>78.12</v>
      </c>
      <c r="G5506" s="206"/>
      <c r="H5506" s="183"/>
      <c r="I5506" s="182">
        <f t="shared" si="1940"/>
        <v>0</v>
      </c>
      <c r="J5506" s="182">
        <f t="shared" si="1941"/>
        <v>0</v>
      </c>
      <c r="K5506" s="179"/>
      <c r="L5506" s="183">
        <f t="shared" si="1942"/>
        <v>0</v>
      </c>
      <c r="M5506" s="183">
        <f t="shared" si="1942"/>
        <v>0</v>
      </c>
      <c r="N5506" s="182">
        <f t="shared" si="1943"/>
        <v>0</v>
      </c>
      <c r="O5506" s="182">
        <f t="shared" si="1944"/>
        <v>0</v>
      </c>
      <c r="P5506" s="181"/>
      <c r="Q5506" s="198"/>
      <c r="R5506" s="197" t="str">
        <f t="shared" si="1945"/>
        <v/>
      </c>
      <c r="S5506" s="197" t="str">
        <f t="shared" si="1946"/>
        <v/>
      </c>
    </row>
    <row r="5507" spans="1:19" ht="25.5" hidden="1">
      <c r="A5507" s="200">
        <v>87748</v>
      </c>
      <c r="B5507" s="205" t="s">
        <v>230</v>
      </c>
      <c r="C5507" s="127" t="s">
        <v>5891</v>
      </c>
      <c r="D5507" s="121" t="s">
        <v>232</v>
      </c>
      <c r="E5507" s="122">
        <v>75.17</v>
      </c>
      <c r="F5507" s="123">
        <f t="shared" si="1939"/>
        <v>90.62</v>
      </c>
      <c r="G5507" s="206"/>
      <c r="H5507" s="183"/>
      <c r="I5507" s="182">
        <f t="shared" si="1940"/>
        <v>0</v>
      </c>
      <c r="J5507" s="182">
        <f t="shared" si="1941"/>
        <v>0</v>
      </c>
      <c r="K5507" s="179"/>
      <c r="L5507" s="183">
        <f t="shared" si="1942"/>
        <v>0</v>
      </c>
      <c r="M5507" s="183">
        <f t="shared" si="1942"/>
        <v>0</v>
      </c>
      <c r="N5507" s="182">
        <f t="shared" si="1943"/>
        <v>0</v>
      </c>
      <c r="O5507" s="182">
        <f t="shared" si="1944"/>
        <v>0</v>
      </c>
      <c r="P5507" s="181"/>
      <c r="Q5507" s="198"/>
      <c r="R5507" s="197" t="str">
        <f t="shared" si="1945"/>
        <v/>
      </c>
      <c r="S5507" s="197" t="str">
        <f t="shared" si="1946"/>
        <v/>
      </c>
    </row>
    <row r="5508" spans="1:19" ht="25.5" hidden="1">
      <c r="A5508" s="200">
        <v>87749</v>
      </c>
      <c r="B5508" s="205" t="s">
        <v>230</v>
      </c>
      <c r="C5508" s="127" t="s">
        <v>5892</v>
      </c>
      <c r="D5508" s="121" t="s">
        <v>232</v>
      </c>
      <c r="E5508" s="122">
        <v>82.86</v>
      </c>
      <c r="F5508" s="123">
        <f t="shared" si="1939"/>
        <v>99.9</v>
      </c>
      <c r="G5508" s="206"/>
      <c r="H5508" s="183"/>
      <c r="I5508" s="182">
        <f t="shared" si="1940"/>
        <v>0</v>
      </c>
      <c r="J5508" s="182">
        <f t="shared" si="1941"/>
        <v>0</v>
      </c>
      <c r="K5508" s="179"/>
      <c r="L5508" s="183">
        <f t="shared" si="1942"/>
        <v>0</v>
      </c>
      <c r="M5508" s="183">
        <f t="shared" si="1942"/>
        <v>0</v>
      </c>
      <c r="N5508" s="182">
        <f t="shared" si="1943"/>
        <v>0</v>
      </c>
      <c r="O5508" s="182">
        <f t="shared" si="1944"/>
        <v>0</v>
      </c>
      <c r="P5508" s="181"/>
      <c r="Q5508" s="198"/>
      <c r="R5508" s="197" t="str">
        <f t="shared" si="1945"/>
        <v/>
      </c>
      <c r="S5508" s="197" t="str">
        <f t="shared" si="1946"/>
        <v/>
      </c>
    </row>
    <row r="5509" spans="1:19" ht="25.5" hidden="1">
      <c r="A5509" s="200">
        <v>87758</v>
      </c>
      <c r="B5509" s="205" t="s">
        <v>230</v>
      </c>
      <c r="C5509" s="127" t="s">
        <v>5893</v>
      </c>
      <c r="D5509" s="121" t="s">
        <v>232</v>
      </c>
      <c r="E5509" s="122">
        <v>72.900000000000006</v>
      </c>
      <c r="F5509" s="123">
        <f t="shared" si="1939"/>
        <v>87.89</v>
      </c>
      <c r="G5509" s="206"/>
      <c r="H5509" s="183"/>
      <c r="I5509" s="182">
        <f t="shared" si="1940"/>
        <v>0</v>
      </c>
      <c r="J5509" s="182">
        <f t="shared" si="1941"/>
        <v>0</v>
      </c>
      <c r="K5509" s="179"/>
      <c r="L5509" s="183">
        <f t="shared" si="1942"/>
        <v>0</v>
      </c>
      <c r="M5509" s="183">
        <f t="shared" si="1942"/>
        <v>0</v>
      </c>
      <c r="N5509" s="182">
        <f t="shared" si="1943"/>
        <v>0</v>
      </c>
      <c r="O5509" s="182">
        <f t="shared" si="1944"/>
        <v>0</v>
      </c>
      <c r="P5509" s="181"/>
      <c r="Q5509" s="198"/>
      <c r="R5509" s="197" t="str">
        <f t="shared" si="1945"/>
        <v/>
      </c>
      <c r="S5509" s="197" t="str">
        <f t="shared" si="1946"/>
        <v/>
      </c>
    </row>
    <row r="5510" spans="1:19" ht="25.5" hidden="1">
      <c r="A5510" s="200">
        <v>87759</v>
      </c>
      <c r="B5510" s="205" t="s">
        <v>230</v>
      </c>
      <c r="C5510" s="127" t="s">
        <v>5894</v>
      </c>
      <c r="D5510" s="121" t="s">
        <v>232</v>
      </c>
      <c r="E5510" s="122">
        <v>80.59</v>
      </c>
      <c r="F5510" s="123">
        <f t="shared" si="1939"/>
        <v>97.16</v>
      </c>
      <c r="G5510" s="206"/>
      <c r="H5510" s="183"/>
      <c r="I5510" s="182">
        <f t="shared" si="1940"/>
        <v>0</v>
      </c>
      <c r="J5510" s="182">
        <f t="shared" si="1941"/>
        <v>0</v>
      </c>
      <c r="K5510" s="179"/>
      <c r="L5510" s="183">
        <f t="shared" si="1942"/>
        <v>0</v>
      </c>
      <c r="M5510" s="183">
        <f t="shared" si="1942"/>
        <v>0</v>
      </c>
      <c r="N5510" s="182">
        <f t="shared" si="1943"/>
        <v>0</v>
      </c>
      <c r="O5510" s="182">
        <f t="shared" si="1944"/>
        <v>0</v>
      </c>
      <c r="P5510" s="181"/>
      <c r="Q5510" s="198"/>
      <c r="R5510" s="197" t="str">
        <f t="shared" si="1945"/>
        <v/>
      </c>
      <c r="S5510" s="197" t="str">
        <f t="shared" si="1946"/>
        <v/>
      </c>
    </row>
    <row r="5511" spans="1:19" ht="25.5" hidden="1">
      <c r="A5511" s="200">
        <v>87768</v>
      </c>
      <c r="B5511" s="205" t="s">
        <v>230</v>
      </c>
      <c r="C5511" s="127" t="s">
        <v>5895</v>
      </c>
      <c r="D5511" s="121" t="s">
        <v>232</v>
      </c>
      <c r="E5511" s="122">
        <v>85.83</v>
      </c>
      <c r="F5511" s="123">
        <f t="shared" si="1939"/>
        <v>103.48</v>
      </c>
      <c r="G5511" s="206"/>
      <c r="H5511" s="183"/>
      <c r="I5511" s="182">
        <f t="shared" si="1940"/>
        <v>0</v>
      </c>
      <c r="J5511" s="182">
        <f t="shared" si="1941"/>
        <v>0</v>
      </c>
      <c r="K5511" s="179"/>
      <c r="L5511" s="183">
        <f t="shared" si="1942"/>
        <v>0</v>
      </c>
      <c r="M5511" s="183">
        <f t="shared" si="1942"/>
        <v>0</v>
      </c>
      <c r="N5511" s="182">
        <f t="shared" si="1943"/>
        <v>0</v>
      </c>
      <c r="O5511" s="182">
        <f t="shared" si="1944"/>
        <v>0</v>
      </c>
      <c r="P5511" s="181"/>
      <c r="Q5511" s="198"/>
      <c r="R5511" s="197" t="str">
        <f t="shared" si="1945"/>
        <v/>
      </c>
      <c r="S5511" s="197" t="str">
        <f t="shared" si="1946"/>
        <v/>
      </c>
    </row>
    <row r="5512" spans="1:19" ht="25.5" hidden="1">
      <c r="A5512" s="200">
        <v>87769</v>
      </c>
      <c r="B5512" s="205" t="s">
        <v>230</v>
      </c>
      <c r="C5512" s="127" t="s">
        <v>5896</v>
      </c>
      <c r="D5512" s="121" t="s">
        <v>232</v>
      </c>
      <c r="E5512" s="122">
        <v>95.28</v>
      </c>
      <c r="F5512" s="123">
        <f t="shared" si="1939"/>
        <v>114.87</v>
      </c>
      <c r="G5512" s="206"/>
      <c r="H5512" s="183"/>
      <c r="I5512" s="182">
        <f t="shared" si="1940"/>
        <v>0</v>
      </c>
      <c r="J5512" s="182">
        <f t="shared" si="1941"/>
        <v>0</v>
      </c>
      <c r="K5512" s="179"/>
      <c r="L5512" s="183">
        <f t="shared" si="1942"/>
        <v>0</v>
      </c>
      <c r="M5512" s="183">
        <f t="shared" si="1942"/>
        <v>0</v>
      </c>
      <c r="N5512" s="182">
        <f t="shared" si="1943"/>
        <v>0</v>
      </c>
      <c r="O5512" s="182">
        <f t="shared" si="1944"/>
        <v>0</v>
      </c>
      <c r="P5512" s="181"/>
      <c r="Q5512" s="198"/>
      <c r="R5512" s="197" t="str">
        <f t="shared" si="1945"/>
        <v/>
      </c>
      <c r="S5512" s="197" t="str">
        <f t="shared" si="1946"/>
        <v/>
      </c>
    </row>
    <row r="5513" spans="1:19" ht="25.5" hidden="1">
      <c r="A5513" s="200">
        <v>88470</v>
      </c>
      <c r="B5513" s="205" t="s">
        <v>230</v>
      </c>
      <c r="C5513" s="127" t="s">
        <v>5897</v>
      </c>
      <c r="D5513" s="121" t="s">
        <v>232</v>
      </c>
      <c r="E5513" s="122">
        <v>18.36</v>
      </c>
      <c r="F5513" s="123">
        <f t="shared" si="1939"/>
        <v>22.13</v>
      </c>
      <c r="G5513" s="206"/>
      <c r="H5513" s="183"/>
      <c r="I5513" s="182">
        <f t="shared" si="1940"/>
        <v>0</v>
      </c>
      <c r="J5513" s="182">
        <f t="shared" si="1941"/>
        <v>0</v>
      </c>
      <c r="K5513" s="179"/>
      <c r="L5513" s="183">
        <f t="shared" si="1942"/>
        <v>0</v>
      </c>
      <c r="M5513" s="183">
        <f t="shared" si="1942"/>
        <v>0</v>
      </c>
      <c r="N5513" s="182">
        <f t="shared" si="1943"/>
        <v>0</v>
      </c>
      <c r="O5513" s="182">
        <f t="shared" si="1944"/>
        <v>0</v>
      </c>
      <c r="P5513" s="181"/>
      <c r="Q5513" s="198"/>
      <c r="R5513" s="197" t="str">
        <f t="shared" si="1945"/>
        <v/>
      </c>
      <c r="S5513" s="197" t="str">
        <f t="shared" si="1946"/>
        <v/>
      </c>
    </row>
    <row r="5514" spans="1:19" ht="25.5" hidden="1">
      <c r="A5514" s="200">
        <v>88471</v>
      </c>
      <c r="B5514" s="205" t="s">
        <v>230</v>
      </c>
      <c r="C5514" s="127" t="s">
        <v>5898</v>
      </c>
      <c r="D5514" s="121" t="s">
        <v>232</v>
      </c>
      <c r="E5514" s="122">
        <v>22.74</v>
      </c>
      <c r="F5514" s="123">
        <f t="shared" si="1939"/>
        <v>27.42</v>
      </c>
      <c r="G5514" s="206"/>
      <c r="H5514" s="183"/>
      <c r="I5514" s="182">
        <f t="shared" si="1940"/>
        <v>0</v>
      </c>
      <c r="J5514" s="182">
        <f t="shared" si="1941"/>
        <v>0</v>
      </c>
      <c r="K5514" s="179"/>
      <c r="L5514" s="183">
        <f t="shared" si="1942"/>
        <v>0</v>
      </c>
      <c r="M5514" s="183">
        <f t="shared" si="1942"/>
        <v>0</v>
      </c>
      <c r="N5514" s="182">
        <f t="shared" si="1943"/>
        <v>0</v>
      </c>
      <c r="O5514" s="182">
        <f t="shared" si="1944"/>
        <v>0</v>
      </c>
      <c r="P5514" s="181"/>
      <c r="Q5514" s="198"/>
      <c r="R5514" s="197" t="str">
        <f t="shared" si="1945"/>
        <v/>
      </c>
      <c r="S5514" s="197" t="str">
        <f t="shared" si="1946"/>
        <v/>
      </c>
    </row>
    <row r="5515" spans="1:19" ht="25.5" hidden="1">
      <c r="A5515" s="200">
        <v>88472</v>
      </c>
      <c r="B5515" s="205" t="s">
        <v>230</v>
      </c>
      <c r="C5515" s="127" t="s">
        <v>5899</v>
      </c>
      <c r="D5515" s="121" t="s">
        <v>232</v>
      </c>
      <c r="E5515" s="122">
        <v>26.17</v>
      </c>
      <c r="F5515" s="123">
        <f t="shared" si="1939"/>
        <v>31.55</v>
      </c>
      <c r="G5515" s="206"/>
      <c r="H5515" s="183"/>
      <c r="I5515" s="182">
        <f t="shared" si="1940"/>
        <v>0</v>
      </c>
      <c r="J5515" s="182">
        <f t="shared" si="1941"/>
        <v>0</v>
      </c>
      <c r="K5515" s="179"/>
      <c r="L5515" s="183">
        <f t="shared" si="1942"/>
        <v>0</v>
      </c>
      <c r="M5515" s="183">
        <f t="shared" si="1942"/>
        <v>0</v>
      </c>
      <c r="N5515" s="182">
        <f t="shared" si="1943"/>
        <v>0</v>
      </c>
      <c r="O5515" s="182">
        <f t="shared" si="1944"/>
        <v>0</v>
      </c>
      <c r="P5515" s="181"/>
      <c r="Q5515" s="198"/>
      <c r="R5515" s="197" t="str">
        <f t="shared" si="1945"/>
        <v/>
      </c>
      <c r="S5515" s="197" t="str">
        <f t="shared" si="1946"/>
        <v/>
      </c>
    </row>
    <row r="5516" spans="1:19" hidden="1">
      <c r="A5516" s="200">
        <v>88476</v>
      </c>
      <c r="B5516" s="205" t="s">
        <v>230</v>
      </c>
      <c r="C5516" s="127" t="s">
        <v>5900</v>
      </c>
      <c r="D5516" s="121" t="s">
        <v>232</v>
      </c>
      <c r="E5516" s="122">
        <v>14.75</v>
      </c>
      <c r="F5516" s="123">
        <f t="shared" si="1939"/>
        <v>17.78</v>
      </c>
      <c r="G5516" s="206"/>
      <c r="H5516" s="183"/>
      <c r="I5516" s="182">
        <f t="shared" si="1940"/>
        <v>0</v>
      </c>
      <c r="J5516" s="182">
        <f t="shared" si="1941"/>
        <v>0</v>
      </c>
      <c r="K5516" s="179"/>
      <c r="L5516" s="183">
        <f t="shared" si="1942"/>
        <v>0</v>
      </c>
      <c r="M5516" s="183">
        <f t="shared" si="1942"/>
        <v>0</v>
      </c>
      <c r="N5516" s="182">
        <f t="shared" si="1943"/>
        <v>0</v>
      </c>
      <c r="O5516" s="182">
        <f t="shared" si="1944"/>
        <v>0</v>
      </c>
      <c r="P5516" s="181"/>
      <c r="Q5516" s="198"/>
      <c r="R5516" s="197" t="str">
        <f t="shared" si="1945"/>
        <v/>
      </c>
      <c r="S5516" s="197" t="str">
        <f t="shared" si="1946"/>
        <v/>
      </c>
    </row>
    <row r="5517" spans="1:19" hidden="1">
      <c r="A5517" s="200">
        <v>88477</v>
      </c>
      <c r="B5517" s="205" t="s">
        <v>230</v>
      </c>
      <c r="C5517" s="127" t="s">
        <v>5901</v>
      </c>
      <c r="D5517" s="121" t="s">
        <v>232</v>
      </c>
      <c r="E5517" s="122">
        <v>20.43</v>
      </c>
      <c r="F5517" s="123">
        <f t="shared" si="1939"/>
        <v>24.63</v>
      </c>
      <c r="G5517" s="206"/>
      <c r="H5517" s="183"/>
      <c r="I5517" s="182">
        <f t="shared" si="1940"/>
        <v>0</v>
      </c>
      <c r="J5517" s="182">
        <f t="shared" si="1941"/>
        <v>0</v>
      </c>
      <c r="K5517" s="179"/>
      <c r="L5517" s="183">
        <f t="shared" si="1942"/>
        <v>0</v>
      </c>
      <c r="M5517" s="183">
        <f t="shared" si="1942"/>
        <v>0</v>
      </c>
      <c r="N5517" s="182">
        <f t="shared" si="1943"/>
        <v>0</v>
      </c>
      <c r="O5517" s="182">
        <f t="shared" si="1944"/>
        <v>0</v>
      </c>
      <c r="P5517" s="181"/>
      <c r="Q5517" s="198"/>
      <c r="R5517" s="197" t="str">
        <f t="shared" si="1945"/>
        <v/>
      </c>
      <c r="S5517" s="197" t="str">
        <f t="shared" si="1946"/>
        <v/>
      </c>
    </row>
    <row r="5518" spans="1:19" hidden="1">
      <c r="A5518" s="200">
        <v>88478</v>
      </c>
      <c r="B5518" s="205" t="s">
        <v>230</v>
      </c>
      <c r="C5518" s="127" t="s">
        <v>5902</v>
      </c>
      <c r="D5518" s="121" t="s">
        <v>232</v>
      </c>
      <c r="E5518" s="122">
        <v>25.04</v>
      </c>
      <c r="F5518" s="123">
        <f t="shared" si="1939"/>
        <v>30.19</v>
      </c>
      <c r="G5518" s="206"/>
      <c r="H5518" s="183"/>
      <c r="I5518" s="182">
        <f t="shared" si="1940"/>
        <v>0</v>
      </c>
      <c r="J5518" s="182">
        <f t="shared" si="1941"/>
        <v>0</v>
      </c>
      <c r="K5518" s="179"/>
      <c r="L5518" s="183">
        <f t="shared" si="1942"/>
        <v>0</v>
      </c>
      <c r="M5518" s="183">
        <f t="shared" si="1942"/>
        <v>0</v>
      </c>
      <c r="N5518" s="182">
        <f t="shared" si="1943"/>
        <v>0</v>
      </c>
      <c r="O5518" s="182">
        <f t="shared" si="1944"/>
        <v>0</v>
      </c>
      <c r="P5518" s="181"/>
      <c r="Q5518" s="198"/>
      <c r="R5518" s="197" t="str">
        <f t="shared" si="1945"/>
        <v/>
      </c>
      <c r="S5518" s="197" t="str">
        <f t="shared" si="1946"/>
        <v/>
      </c>
    </row>
    <row r="5519" spans="1:19" ht="38.25" hidden="1">
      <c r="A5519" s="200">
        <v>90900</v>
      </c>
      <c r="B5519" s="205" t="s">
        <v>230</v>
      </c>
      <c r="C5519" s="127" t="s">
        <v>5903</v>
      </c>
      <c r="D5519" s="121" t="s">
        <v>232</v>
      </c>
      <c r="E5519" s="122">
        <v>56.28</v>
      </c>
      <c r="F5519" s="123">
        <f t="shared" si="1939"/>
        <v>67.849999999999994</v>
      </c>
      <c r="G5519" s="206"/>
      <c r="H5519" s="183"/>
      <c r="I5519" s="182">
        <f t="shared" si="1940"/>
        <v>0</v>
      </c>
      <c r="J5519" s="182">
        <f t="shared" si="1941"/>
        <v>0</v>
      </c>
      <c r="K5519" s="179"/>
      <c r="L5519" s="183">
        <f t="shared" si="1942"/>
        <v>0</v>
      </c>
      <c r="M5519" s="183">
        <f t="shared" si="1942"/>
        <v>0</v>
      </c>
      <c r="N5519" s="182">
        <f t="shared" si="1943"/>
        <v>0</v>
      </c>
      <c r="O5519" s="182">
        <f t="shared" si="1944"/>
        <v>0</v>
      </c>
      <c r="P5519" s="181"/>
      <c r="Q5519" s="198"/>
      <c r="R5519" s="197" t="str">
        <f t="shared" si="1945"/>
        <v/>
      </c>
      <c r="S5519" s="197" t="str">
        <f t="shared" si="1946"/>
        <v/>
      </c>
    </row>
    <row r="5520" spans="1:19" ht="25.5" hidden="1">
      <c r="A5520" s="200">
        <v>90902</v>
      </c>
      <c r="B5520" s="205" t="s">
        <v>230</v>
      </c>
      <c r="C5520" s="127" t="s">
        <v>5904</v>
      </c>
      <c r="D5520" s="121" t="s">
        <v>232</v>
      </c>
      <c r="E5520" s="122">
        <v>62.57</v>
      </c>
      <c r="F5520" s="123">
        <f t="shared" si="1939"/>
        <v>75.430000000000007</v>
      </c>
      <c r="G5520" s="206"/>
      <c r="H5520" s="183"/>
      <c r="I5520" s="182">
        <f t="shared" si="1940"/>
        <v>0</v>
      </c>
      <c r="J5520" s="182">
        <f t="shared" si="1941"/>
        <v>0</v>
      </c>
      <c r="K5520" s="179"/>
      <c r="L5520" s="183">
        <f t="shared" si="1942"/>
        <v>0</v>
      </c>
      <c r="M5520" s="183">
        <f t="shared" si="1942"/>
        <v>0</v>
      </c>
      <c r="N5520" s="182">
        <f t="shared" si="1943"/>
        <v>0</v>
      </c>
      <c r="O5520" s="182">
        <f t="shared" si="1944"/>
        <v>0</v>
      </c>
      <c r="P5520" s="181"/>
      <c r="Q5520" s="198"/>
      <c r="R5520" s="197" t="str">
        <f t="shared" si="1945"/>
        <v/>
      </c>
      <c r="S5520" s="197" t="str">
        <f t="shared" si="1946"/>
        <v/>
      </c>
    </row>
    <row r="5521" spans="1:19" ht="25.5" hidden="1">
      <c r="A5521" s="200">
        <v>90903</v>
      </c>
      <c r="B5521" s="205" t="s">
        <v>230</v>
      </c>
      <c r="C5521" s="127" t="s">
        <v>5905</v>
      </c>
      <c r="D5521" s="121" t="s">
        <v>232</v>
      </c>
      <c r="E5521" s="122">
        <v>107.55</v>
      </c>
      <c r="F5521" s="123">
        <f t="shared" si="1939"/>
        <v>129.66</v>
      </c>
      <c r="G5521" s="206"/>
      <c r="H5521" s="183"/>
      <c r="I5521" s="182">
        <f t="shared" si="1940"/>
        <v>0</v>
      </c>
      <c r="J5521" s="182">
        <f t="shared" si="1941"/>
        <v>0</v>
      </c>
      <c r="K5521" s="179"/>
      <c r="L5521" s="183">
        <f t="shared" si="1942"/>
        <v>0</v>
      </c>
      <c r="M5521" s="183">
        <f t="shared" si="1942"/>
        <v>0</v>
      </c>
      <c r="N5521" s="182">
        <f t="shared" si="1943"/>
        <v>0</v>
      </c>
      <c r="O5521" s="182">
        <f t="shared" si="1944"/>
        <v>0</v>
      </c>
      <c r="P5521" s="181"/>
      <c r="Q5521" s="198"/>
      <c r="R5521" s="197" t="str">
        <f t="shared" si="1945"/>
        <v/>
      </c>
      <c r="S5521" s="197" t="str">
        <f t="shared" si="1946"/>
        <v/>
      </c>
    </row>
    <row r="5522" spans="1:19" ht="25.5" hidden="1">
      <c r="A5522" s="200">
        <v>90904</v>
      </c>
      <c r="B5522" s="205" t="s">
        <v>230</v>
      </c>
      <c r="C5522" s="127" t="s">
        <v>5906</v>
      </c>
      <c r="D5522" s="121" t="s">
        <v>232</v>
      </c>
      <c r="E5522" s="122">
        <v>118.37</v>
      </c>
      <c r="F5522" s="123">
        <f t="shared" si="1939"/>
        <v>142.71</v>
      </c>
      <c r="G5522" s="206"/>
      <c r="H5522" s="183"/>
      <c r="I5522" s="182">
        <f t="shared" si="1940"/>
        <v>0</v>
      </c>
      <c r="J5522" s="182">
        <f t="shared" si="1941"/>
        <v>0</v>
      </c>
      <c r="K5522" s="179"/>
      <c r="L5522" s="183">
        <f t="shared" si="1942"/>
        <v>0</v>
      </c>
      <c r="M5522" s="183">
        <f t="shared" si="1942"/>
        <v>0</v>
      </c>
      <c r="N5522" s="182">
        <f t="shared" si="1943"/>
        <v>0</v>
      </c>
      <c r="O5522" s="182">
        <f t="shared" si="1944"/>
        <v>0</v>
      </c>
      <c r="P5522" s="181"/>
      <c r="Q5522" s="198"/>
      <c r="R5522" s="197" t="str">
        <f t="shared" si="1945"/>
        <v/>
      </c>
      <c r="S5522" s="197" t="str">
        <f t="shared" si="1946"/>
        <v/>
      </c>
    </row>
    <row r="5523" spans="1:19" ht="38.25" hidden="1">
      <c r="A5523" s="200">
        <v>90910</v>
      </c>
      <c r="B5523" s="205" t="s">
        <v>230</v>
      </c>
      <c r="C5523" s="127" t="s">
        <v>5907</v>
      </c>
      <c r="D5523" s="121" t="s">
        <v>232</v>
      </c>
      <c r="E5523" s="122">
        <v>59.73</v>
      </c>
      <c r="F5523" s="123">
        <f t="shared" si="1939"/>
        <v>72.010000000000005</v>
      </c>
      <c r="G5523" s="206"/>
      <c r="H5523" s="183"/>
      <c r="I5523" s="182">
        <f t="shared" si="1940"/>
        <v>0</v>
      </c>
      <c r="J5523" s="182">
        <f t="shared" si="1941"/>
        <v>0</v>
      </c>
      <c r="K5523" s="179"/>
      <c r="L5523" s="183">
        <f t="shared" si="1942"/>
        <v>0</v>
      </c>
      <c r="M5523" s="183">
        <f t="shared" si="1942"/>
        <v>0</v>
      </c>
      <c r="N5523" s="182">
        <f t="shared" si="1943"/>
        <v>0</v>
      </c>
      <c r="O5523" s="182">
        <f t="shared" si="1944"/>
        <v>0</v>
      </c>
      <c r="P5523" s="181"/>
      <c r="Q5523" s="198"/>
      <c r="R5523" s="197" t="str">
        <f t="shared" si="1945"/>
        <v/>
      </c>
      <c r="S5523" s="197" t="str">
        <f t="shared" si="1946"/>
        <v/>
      </c>
    </row>
    <row r="5524" spans="1:19" ht="25.5" hidden="1">
      <c r="A5524" s="200">
        <v>90912</v>
      </c>
      <c r="B5524" s="205" t="s">
        <v>230</v>
      </c>
      <c r="C5524" s="127" t="s">
        <v>5908</v>
      </c>
      <c r="D5524" s="121" t="s">
        <v>232</v>
      </c>
      <c r="E5524" s="122">
        <v>66.569999999999993</v>
      </c>
      <c r="F5524" s="123">
        <f t="shared" si="1939"/>
        <v>80.260000000000005</v>
      </c>
      <c r="G5524" s="206"/>
      <c r="H5524" s="183"/>
      <c r="I5524" s="182">
        <f t="shared" si="1940"/>
        <v>0</v>
      </c>
      <c r="J5524" s="182">
        <f t="shared" si="1941"/>
        <v>0</v>
      </c>
      <c r="K5524" s="179"/>
      <c r="L5524" s="183">
        <f t="shared" si="1942"/>
        <v>0</v>
      </c>
      <c r="M5524" s="183">
        <f t="shared" si="1942"/>
        <v>0</v>
      </c>
      <c r="N5524" s="182">
        <f t="shared" si="1943"/>
        <v>0</v>
      </c>
      <c r="O5524" s="182">
        <f t="shared" si="1944"/>
        <v>0</v>
      </c>
      <c r="P5524" s="181"/>
      <c r="Q5524" s="198"/>
      <c r="R5524" s="197" t="str">
        <f t="shared" si="1945"/>
        <v/>
      </c>
      <c r="S5524" s="197" t="str">
        <f t="shared" si="1946"/>
        <v/>
      </c>
    </row>
    <row r="5525" spans="1:19" ht="25.5" hidden="1">
      <c r="A5525" s="200">
        <v>90913</v>
      </c>
      <c r="B5525" s="205" t="s">
        <v>230</v>
      </c>
      <c r="C5525" s="127" t="s">
        <v>5909</v>
      </c>
      <c r="D5525" s="121" t="s">
        <v>232</v>
      </c>
      <c r="E5525" s="122">
        <v>115.55</v>
      </c>
      <c r="F5525" s="123">
        <f t="shared" si="1939"/>
        <v>139.31</v>
      </c>
      <c r="G5525" s="206"/>
      <c r="H5525" s="183"/>
      <c r="I5525" s="182">
        <f t="shared" si="1940"/>
        <v>0</v>
      </c>
      <c r="J5525" s="182">
        <f t="shared" si="1941"/>
        <v>0</v>
      </c>
      <c r="K5525" s="179"/>
      <c r="L5525" s="183">
        <f t="shared" si="1942"/>
        <v>0</v>
      </c>
      <c r="M5525" s="183">
        <f t="shared" si="1942"/>
        <v>0</v>
      </c>
      <c r="N5525" s="182">
        <f t="shared" si="1943"/>
        <v>0</v>
      </c>
      <c r="O5525" s="182">
        <f t="shared" si="1944"/>
        <v>0</v>
      </c>
      <c r="P5525" s="181"/>
      <c r="Q5525" s="198"/>
      <c r="R5525" s="197" t="str">
        <f t="shared" si="1945"/>
        <v/>
      </c>
      <c r="S5525" s="197" t="str">
        <f t="shared" si="1946"/>
        <v/>
      </c>
    </row>
    <row r="5526" spans="1:19" ht="25.5" hidden="1">
      <c r="A5526" s="200">
        <v>90914</v>
      </c>
      <c r="B5526" s="205" t="s">
        <v>230</v>
      </c>
      <c r="C5526" s="127" t="s">
        <v>5910</v>
      </c>
      <c r="D5526" s="121" t="s">
        <v>232</v>
      </c>
      <c r="E5526" s="122">
        <v>127.34</v>
      </c>
      <c r="F5526" s="123">
        <f t="shared" si="1939"/>
        <v>153.52000000000001</v>
      </c>
      <c r="G5526" s="206"/>
      <c r="H5526" s="183"/>
      <c r="I5526" s="182">
        <f t="shared" si="1940"/>
        <v>0</v>
      </c>
      <c r="J5526" s="182">
        <f t="shared" si="1941"/>
        <v>0</v>
      </c>
      <c r="K5526" s="179"/>
      <c r="L5526" s="183">
        <f t="shared" si="1942"/>
        <v>0</v>
      </c>
      <c r="M5526" s="183">
        <f t="shared" si="1942"/>
        <v>0</v>
      </c>
      <c r="N5526" s="182">
        <f t="shared" si="1943"/>
        <v>0</v>
      </c>
      <c r="O5526" s="182">
        <f t="shared" si="1944"/>
        <v>0</v>
      </c>
      <c r="P5526" s="181"/>
      <c r="Q5526" s="198"/>
      <c r="R5526" s="197" t="str">
        <f t="shared" si="1945"/>
        <v/>
      </c>
      <c r="S5526" s="197" t="str">
        <f t="shared" si="1946"/>
        <v/>
      </c>
    </row>
    <row r="5527" spans="1:19" ht="38.25" hidden="1">
      <c r="A5527" s="200">
        <v>90920</v>
      </c>
      <c r="B5527" s="205" t="s">
        <v>230</v>
      </c>
      <c r="C5527" s="127" t="s">
        <v>5911</v>
      </c>
      <c r="D5527" s="121" t="s">
        <v>232</v>
      </c>
      <c r="E5527" s="122">
        <v>66.09</v>
      </c>
      <c r="F5527" s="123">
        <f t="shared" si="1939"/>
        <v>79.680000000000007</v>
      </c>
      <c r="G5527" s="206"/>
      <c r="H5527" s="183"/>
      <c r="I5527" s="182">
        <f t="shared" si="1940"/>
        <v>0</v>
      </c>
      <c r="J5527" s="182">
        <f t="shared" si="1941"/>
        <v>0</v>
      </c>
      <c r="K5527" s="179"/>
      <c r="L5527" s="183">
        <f t="shared" si="1942"/>
        <v>0</v>
      </c>
      <c r="M5527" s="183">
        <f t="shared" si="1942"/>
        <v>0</v>
      </c>
      <c r="N5527" s="182">
        <f t="shared" si="1943"/>
        <v>0</v>
      </c>
      <c r="O5527" s="182">
        <f t="shared" si="1944"/>
        <v>0</v>
      </c>
      <c r="P5527" s="181"/>
      <c r="Q5527" s="198"/>
      <c r="R5527" s="197" t="str">
        <f t="shared" si="1945"/>
        <v/>
      </c>
      <c r="S5527" s="197" t="str">
        <f t="shared" si="1946"/>
        <v/>
      </c>
    </row>
    <row r="5528" spans="1:19" ht="25.5" hidden="1">
      <c r="A5528" s="200">
        <v>90922</v>
      </c>
      <c r="B5528" s="205" t="s">
        <v>230</v>
      </c>
      <c r="C5528" s="127" t="s">
        <v>5912</v>
      </c>
      <c r="D5528" s="121" t="s">
        <v>232</v>
      </c>
      <c r="E5528" s="122">
        <v>73.95</v>
      </c>
      <c r="F5528" s="123">
        <f t="shared" si="1939"/>
        <v>89.15</v>
      </c>
      <c r="G5528" s="206"/>
      <c r="H5528" s="183"/>
      <c r="I5528" s="182">
        <f t="shared" si="1940"/>
        <v>0</v>
      </c>
      <c r="J5528" s="182">
        <f t="shared" si="1941"/>
        <v>0</v>
      </c>
      <c r="K5528" s="179"/>
      <c r="L5528" s="183">
        <f t="shared" si="1942"/>
        <v>0</v>
      </c>
      <c r="M5528" s="183">
        <f t="shared" si="1942"/>
        <v>0</v>
      </c>
      <c r="N5528" s="182">
        <f t="shared" si="1943"/>
        <v>0</v>
      </c>
      <c r="O5528" s="182">
        <f t="shared" si="1944"/>
        <v>0</v>
      </c>
      <c r="P5528" s="181"/>
      <c r="Q5528" s="198"/>
      <c r="R5528" s="197" t="str">
        <f t="shared" si="1945"/>
        <v/>
      </c>
      <c r="S5528" s="197" t="str">
        <f t="shared" si="1946"/>
        <v/>
      </c>
    </row>
    <row r="5529" spans="1:19" ht="25.5" hidden="1">
      <c r="A5529" s="200">
        <v>90923</v>
      </c>
      <c r="B5529" s="205" t="s">
        <v>230</v>
      </c>
      <c r="C5529" s="127" t="s">
        <v>5913</v>
      </c>
      <c r="D5529" s="121" t="s">
        <v>232</v>
      </c>
      <c r="E5529" s="122">
        <v>130.28</v>
      </c>
      <c r="F5529" s="123">
        <f t="shared" si="1939"/>
        <v>157.07</v>
      </c>
      <c r="G5529" s="206"/>
      <c r="H5529" s="183"/>
      <c r="I5529" s="182">
        <f t="shared" si="1940"/>
        <v>0</v>
      </c>
      <c r="J5529" s="182">
        <f t="shared" si="1941"/>
        <v>0</v>
      </c>
      <c r="K5529" s="179"/>
      <c r="L5529" s="183">
        <f t="shared" si="1942"/>
        <v>0</v>
      </c>
      <c r="M5529" s="183">
        <f t="shared" si="1942"/>
        <v>0</v>
      </c>
      <c r="N5529" s="182">
        <f t="shared" si="1943"/>
        <v>0</v>
      </c>
      <c r="O5529" s="182">
        <f t="shared" si="1944"/>
        <v>0</v>
      </c>
      <c r="P5529" s="181"/>
      <c r="Q5529" s="198"/>
      <c r="R5529" s="197" t="str">
        <f t="shared" si="1945"/>
        <v/>
      </c>
      <c r="S5529" s="197" t="str">
        <f t="shared" si="1946"/>
        <v/>
      </c>
    </row>
    <row r="5530" spans="1:19" ht="25.5" hidden="1">
      <c r="A5530" s="200">
        <v>90924</v>
      </c>
      <c r="B5530" s="205" t="s">
        <v>230</v>
      </c>
      <c r="C5530" s="127" t="s">
        <v>5914</v>
      </c>
      <c r="D5530" s="121" t="s">
        <v>232</v>
      </c>
      <c r="E5530" s="122">
        <v>143.83000000000001</v>
      </c>
      <c r="F5530" s="123">
        <f t="shared" si="1939"/>
        <v>173.4</v>
      </c>
      <c r="G5530" s="206"/>
      <c r="H5530" s="183"/>
      <c r="I5530" s="182">
        <f t="shared" si="1940"/>
        <v>0</v>
      </c>
      <c r="J5530" s="182">
        <f t="shared" si="1941"/>
        <v>0</v>
      </c>
      <c r="K5530" s="179"/>
      <c r="L5530" s="183">
        <f t="shared" si="1942"/>
        <v>0</v>
      </c>
      <c r="M5530" s="183">
        <f t="shared" si="1942"/>
        <v>0</v>
      </c>
      <c r="N5530" s="182">
        <f t="shared" si="1943"/>
        <v>0</v>
      </c>
      <c r="O5530" s="182">
        <f t="shared" si="1944"/>
        <v>0</v>
      </c>
      <c r="P5530" s="181"/>
      <c r="Q5530" s="198"/>
      <c r="R5530" s="197" t="str">
        <f t="shared" si="1945"/>
        <v/>
      </c>
      <c r="S5530" s="197" t="str">
        <f t="shared" si="1946"/>
        <v/>
      </c>
    </row>
    <row r="5531" spans="1:19" ht="38.25" hidden="1">
      <c r="A5531" s="200">
        <v>90930</v>
      </c>
      <c r="B5531" s="205" t="s">
        <v>230</v>
      </c>
      <c r="C5531" s="127" t="s">
        <v>5915</v>
      </c>
      <c r="D5531" s="121" t="s">
        <v>232</v>
      </c>
      <c r="E5531" s="122">
        <v>50.48</v>
      </c>
      <c r="F5531" s="123">
        <f t="shared" si="1939"/>
        <v>60.86</v>
      </c>
      <c r="G5531" s="206"/>
      <c r="H5531" s="183"/>
      <c r="I5531" s="182">
        <f t="shared" si="1940"/>
        <v>0</v>
      </c>
      <c r="J5531" s="182">
        <f t="shared" si="1941"/>
        <v>0</v>
      </c>
      <c r="K5531" s="179"/>
      <c r="L5531" s="183">
        <f t="shared" si="1942"/>
        <v>0</v>
      </c>
      <c r="M5531" s="183">
        <f t="shared" si="1942"/>
        <v>0</v>
      </c>
      <c r="N5531" s="182">
        <f t="shared" si="1943"/>
        <v>0</v>
      </c>
      <c r="O5531" s="182">
        <f t="shared" si="1944"/>
        <v>0</v>
      </c>
      <c r="P5531" s="181"/>
      <c r="Q5531" s="198"/>
      <c r="R5531" s="197" t="str">
        <f t="shared" si="1945"/>
        <v/>
      </c>
      <c r="S5531" s="197" t="str">
        <f t="shared" si="1946"/>
        <v/>
      </c>
    </row>
    <row r="5532" spans="1:19" ht="25.5" hidden="1">
      <c r="A5532" s="200">
        <v>90932</v>
      </c>
      <c r="B5532" s="205" t="s">
        <v>230</v>
      </c>
      <c r="C5532" s="127" t="s">
        <v>5916</v>
      </c>
      <c r="D5532" s="121" t="s">
        <v>232</v>
      </c>
      <c r="E5532" s="122">
        <v>56.77</v>
      </c>
      <c r="F5532" s="123">
        <f t="shared" si="1939"/>
        <v>68.44</v>
      </c>
      <c r="G5532" s="206"/>
      <c r="H5532" s="183"/>
      <c r="I5532" s="182">
        <f t="shared" si="1940"/>
        <v>0</v>
      </c>
      <c r="J5532" s="182">
        <f t="shared" si="1941"/>
        <v>0</v>
      </c>
      <c r="K5532" s="179"/>
      <c r="L5532" s="183">
        <f t="shared" si="1942"/>
        <v>0</v>
      </c>
      <c r="M5532" s="183">
        <f t="shared" si="1942"/>
        <v>0</v>
      </c>
      <c r="N5532" s="182">
        <f t="shared" si="1943"/>
        <v>0</v>
      </c>
      <c r="O5532" s="182">
        <f t="shared" si="1944"/>
        <v>0</v>
      </c>
      <c r="P5532" s="181"/>
      <c r="Q5532" s="198"/>
      <c r="R5532" s="197" t="str">
        <f t="shared" si="1945"/>
        <v/>
      </c>
      <c r="S5532" s="197" t="str">
        <f t="shared" si="1946"/>
        <v/>
      </c>
    </row>
    <row r="5533" spans="1:19" ht="25.5" hidden="1">
      <c r="A5533" s="200">
        <v>90933</v>
      </c>
      <c r="B5533" s="205" t="s">
        <v>230</v>
      </c>
      <c r="C5533" s="127" t="s">
        <v>5917</v>
      </c>
      <c r="D5533" s="121" t="s">
        <v>232</v>
      </c>
      <c r="E5533" s="122">
        <v>101.75</v>
      </c>
      <c r="F5533" s="123">
        <f t="shared" si="1939"/>
        <v>122.67</v>
      </c>
      <c r="G5533" s="206"/>
      <c r="H5533" s="183"/>
      <c r="I5533" s="182">
        <f t="shared" si="1940"/>
        <v>0</v>
      </c>
      <c r="J5533" s="182">
        <f t="shared" si="1941"/>
        <v>0</v>
      </c>
      <c r="K5533" s="179"/>
      <c r="L5533" s="183">
        <f t="shared" si="1942"/>
        <v>0</v>
      </c>
      <c r="M5533" s="183">
        <f t="shared" si="1942"/>
        <v>0</v>
      </c>
      <c r="N5533" s="182">
        <f t="shared" si="1943"/>
        <v>0</v>
      </c>
      <c r="O5533" s="182">
        <f t="shared" si="1944"/>
        <v>0</v>
      </c>
      <c r="P5533" s="181"/>
      <c r="Q5533" s="198"/>
      <c r="R5533" s="197" t="str">
        <f t="shared" si="1945"/>
        <v/>
      </c>
      <c r="S5533" s="197" t="str">
        <f t="shared" si="1946"/>
        <v/>
      </c>
    </row>
    <row r="5534" spans="1:19" ht="25.5" hidden="1">
      <c r="A5534" s="200">
        <v>90934</v>
      </c>
      <c r="B5534" s="205" t="s">
        <v>230</v>
      </c>
      <c r="C5534" s="127" t="s">
        <v>5918</v>
      </c>
      <c r="D5534" s="121" t="s">
        <v>232</v>
      </c>
      <c r="E5534" s="122">
        <v>112.57</v>
      </c>
      <c r="F5534" s="123">
        <f t="shared" si="1939"/>
        <v>135.71</v>
      </c>
      <c r="G5534" s="206"/>
      <c r="H5534" s="183"/>
      <c r="I5534" s="182">
        <f t="shared" si="1940"/>
        <v>0</v>
      </c>
      <c r="J5534" s="182">
        <f t="shared" si="1941"/>
        <v>0</v>
      </c>
      <c r="K5534" s="179"/>
      <c r="L5534" s="183">
        <f t="shared" si="1942"/>
        <v>0</v>
      </c>
      <c r="M5534" s="183">
        <f t="shared" si="1942"/>
        <v>0</v>
      </c>
      <c r="N5534" s="182">
        <f t="shared" si="1943"/>
        <v>0</v>
      </c>
      <c r="O5534" s="182">
        <f t="shared" si="1944"/>
        <v>0</v>
      </c>
      <c r="P5534" s="181"/>
      <c r="Q5534" s="198"/>
      <c r="R5534" s="197" t="str">
        <f t="shared" si="1945"/>
        <v/>
      </c>
      <c r="S5534" s="197" t="str">
        <f t="shared" si="1946"/>
        <v/>
      </c>
    </row>
    <row r="5535" spans="1:19" ht="38.25" hidden="1">
      <c r="A5535" s="200">
        <v>90940</v>
      </c>
      <c r="B5535" s="205" t="s">
        <v>230</v>
      </c>
      <c r="C5535" s="127" t="s">
        <v>5919</v>
      </c>
      <c r="D5535" s="121" t="s">
        <v>232</v>
      </c>
      <c r="E5535" s="122">
        <v>53.95</v>
      </c>
      <c r="F5535" s="123">
        <f t="shared" si="1939"/>
        <v>65.040000000000006</v>
      </c>
      <c r="G5535" s="206"/>
      <c r="H5535" s="183"/>
      <c r="I5535" s="182">
        <f t="shared" si="1940"/>
        <v>0</v>
      </c>
      <c r="J5535" s="182">
        <f t="shared" si="1941"/>
        <v>0</v>
      </c>
      <c r="K5535" s="179"/>
      <c r="L5535" s="183">
        <f t="shared" si="1942"/>
        <v>0</v>
      </c>
      <c r="M5535" s="183">
        <f t="shared" si="1942"/>
        <v>0</v>
      </c>
      <c r="N5535" s="182">
        <f t="shared" si="1943"/>
        <v>0</v>
      </c>
      <c r="O5535" s="182">
        <f t="shared" si="1944"/>
        <v>0</v>
      </c>
      <c r="P5535" s="181"/>
      <c r="Q5535" s="198"/>
      <c r="R5535" s="197" t="str">
        <f t="shared" si="1945"/>
        <v/>
      </c>
      <c r="S5535" s="197" t="str">
        <f t="shared" si="1946"/>
        <v/>
      </c>
    </row>
    <row r="5536" spans="1:19" ht="25.5" hidden="1">
      <c r="A5536" s="200">
        <v>90942</v>
      </c>
      <c r="B5536" s="205" t="s">
        <v>230</v>
      </c>
      <c r="C5536" s="127" t="s">
        <v>5920</v>
      </c>
      <c r="D5536" s="121" t="s">
        <v>232</v>
      </c>
      <c r="E5536" s="122">
        <v>60.79</v>
      </c>
      <c r="F5536" s="123">
        <f t="shared" ref="F5536:F5542" si="1947">IF(E5536=0,0,ROUND(E5536*(1+E$10)*(1-E$11),2))</f>
        <v>73.290000000000006</v>
      </c>
      <c r="G5536" s="206"/>
      <c r="H5536" s="183"/>
      <c r="I5536" s="182">
        <f t="shared" ref="I5536:I5542" si="1948">IF(ISBLANK(E5536),0,ROUND(F5536*G5536,2))</f>
        <v>0</v>
      </c>
      <c r="J5536" s="182">
        <f t="shared" ref="J5536:J5542" si="1949">IF(ISBLANK(G5536),0,ROUND(G5536*H5536,2))</f>
        <v>0</v>
      </c>
      <c r="K5536" s="179"/>
      <c r="L5536" s="183">
        <f t="shared" ref="L5536:M5542" si="1950">G5536</f>
        <v>0</v>
      </c>
      <c r="M5536" s="183">
        <f t="shared" si="1950"/>
        <v>0</v>
      </c>
      <c r="N5536" s="182">
        <f t="shared" ref="N5536:N5542" si="1951">IF(ISBLANK(E5536),0,ROUND(F5536*L5536,2))</f>
        <v>0</v>
      </c>
      <c r="O5536" s="182">
        <f t="shared" ref="O5536:O5542" si="1952">IF(ISBLANK(L5536),0,ROUND(L5536*M5536,2))</f>
        <v>0</v>
      </c>
      <c r="P5536" s="181"/>
      <c r="Q5536" s="198"/>
      <c r="R5536" s="197" t="str">
        <f t="shared" si="1945"/>
        <v/>
      </c>
      <c r="S5536" s="197" t="str">
        <f t="shared" si="1946"/>
        <v/>
      </c>
    </row>
    <row r="5537" spans="1:19" ht="25.5" hidden="1">
      <c r="A5537" s="200">
        <v>90943</v>
      </c>
      <c r="B5537" s="205" t="s">
        <v>230</v>
      </c>
      <c r="C5537" s="127" t="s">
        <v>5921</v>
      </c>
      <c r="D5537" s="121" t="s">
        <v>232</v>
      </c>
      <c r="E5537" s="122">
        <v>109.77</v>
      </c>
      <c r="F5537" s="123">
        <f t="shared" si="1947"/>
        <v>132.34</v>
      </c>
      <c r="G5537" s="206"/>
      <c r="H5537" s="183"/>
      <c r="I5537" s="182">
        <f t="shared" si="1948"/>
        <v>0</v>
      </c>
      <c r="J5537" s="182">
        <f t="shared" si="1949"/>
        <v>0</v>
      </c>
      <c r="K5537" s="179"/>
      <c r="L5537" s="183">
        <f t="shared" si="1950"/>
        <v>0</v>
      </c>
      <c r="M5537" s="183">
        <f t="shared" si="1950"/>
        <v>0</v>
      </c>
      <c r="N5537" s="182">
        <f t="shared" si="1951"/>
        <v>0</v>
      </c>
      <c r="O5537" s="182">
        <f t="shared" si="1952"/>
        <v>0</v>
      </c>
      <c r="P5537" s="181"/>
      <c r="Q5537" s="198"/>
      <c r="R5537" s="197" t="str">
        <f t="shared" ref="R5537:R5573" si="1953">IF(Q5537="X","x",IF(Q5537="xx","x",IF(O5537&gt;0,"x","")))</f>
        <v/>
      </c>
      <c r="S5537" s="197" t="str">
        <f t="shared" ref="S5537:S5600" si="1954">IF(Q5537="X","x",IF(Q5537="xx","x",IF(OR(J5537&gt;0,O5537&gt;0),"x","")))</f>
        <v/>
      </c>
    </row>
    <row r="5538" spans="1:19" ht="25.5" hidden="1">
      <c r="A5538" s="200">
        <v>90944</v>
      </c>
      <c r="B5538" s="205" t="s">
        <v>230</v>
      </c>
      <c r="C5538" s="127" t="s">
        <v>5922</v>
      </c>
      <c r="D5538" s="121" t="s">
        <v>232</v>
      </c>
      <c r="E5538" s="122">
        <v>121.56</v>
      </c>
      <c r="F5538" s="123">
        <f t="shared" si="1947"/>
        <v>146.55000000000001</v>
      </c>
      <c r="G5538" s="206"/>
      <c r="H5538" s="183"/>
      <c r="I5538" s="182">
        <f t="shared" si="1948"/>
        <v>0</v>
      </c>
      <c r="J5538" s="182">
        <f t="shared" si="1949"/>
        <v>0</v>
      </c>
      <c r="K5538" s="179"/>
      <c r="L5538" s="183">
        <f t="shared" si="1950"/>
        <v>0</v>
      </c>
      <c r="M5538" s="183">
        <f t="shared" si="1950"/>
        <v>0</v>
      </c>
      <c r="N5538" s="182">
        <f t="shared" si="1951"/>
        <v>0</v>
      </c>
      <c r="O5538" s="182">
        <f t="shared" si="1952"/>
        <v>0</v>
      </c>
      <c r="P5538" s="181"/>
      <c r="Q5538" s="198"/>
      <c r="R5538" s="197" t="str">
        <f t="shared" si="1953"/>
        <v/>
      </c>
      <c r="S5538" s="197" t="str">
        <f t="shared" si="1954"/>
        <v/>
      </c>
    </row>
    <row r="5539" spans="1:19" ht="38.25" hidden="1">
      <c r="A5539" s="200">
        <v>90950</v>
      </c>
      <c r="B5539" s="205" t="s">
        <v>230</v>
      </c>
      <c r="C5539" s="127" t="s">
        <v>5923</v>
      </c>
      <c r="D5539" s="121" t="s">
        <v>232</v>
      </c>
      <c r="E5539" s="122">
        <v>60.29</v>
      </c>
      <c r="F5539" s="123">
        <f t="shared" si="1947"/>
        <v>72.69</v>
      </c>
      <c r="G5539" s="206"/>
      <c r="H5539" s="183"/>
      <c r="I5539" s="182">
        <f t="shared" si="1948"/>
        <v>0</v>
      </c>
      <c r="J5539" s="182">
        <f t="shared" si="1949"/>
        <v>0</v>
      </c>
      <c r="K5539" s="179"/>
      <c r="L5539" s="183">
        <f t="shared" si="1950"/>
        <v>0</v>
      </c>
      <c r="M5539" s="183">
        <f t="shared" si="1950"/>
        <v>0</v>
      </c>
      <c r="N5539" s="182">
        <f t="shared" si="1951"/>
        <v>0</v>
      </c>
      <c r="O5539" s="182">
        <f t="shared" si="1952"/>
        <v>0</v>
      </c>
      <c r="P5539" s="181"/>
      <c r="Q5539" s="198"/>
      <c r="R5539" s="197" t="str">
        <f t="shared" si="1953"/>
        <v/>
      </c>
      <c r="S5539" s="197" t="str">
        <f t="shared" si="1954"/>
        <v/>
      </c>
    </row>
    <row r="5540" spans="1:19" ht="25.5" hidden="1">
      <c r="A5540" s="200">
        <v>90952</v>
      </c>
      <c r="B5540" s="205" t="s">
        <v>230</v>
      </c>
      <c r="C5540" s="127" t="s">
        <v>5924</v>
      </c>
      <c r="D5540" s="121" t="s">
        <v>232</v>
      </c>
      <c r="E5540" s="122">
        <v>68.150000000000006</v>
      </c>
      <c r="F5540" s="123">
        <f t="shared" si="1947"/>
        <v>82.16</v>
      </c>
      <c r="G5540" s="206"/>
      <c r="H5540" s="183"/>
      <c r="I5540" s="182">
        <f t="shared" si="1948"/>
        <v>0</v>
      </c>
      <c r="J5540" s="182">
        <f t="shared" si="1949"/>
        <v>0</v>
      </c>
      <c r="K5540" s="179"/>
      <c r="L5540" s="183">
        <f t="shared" si="1950"/>
        <v>0</v>
      </c>
      <c r="M5540" s="183">
        <f t="shared" si="1950"/>
        <v>0</v>
      </c>
      <c r="N5540" s="182">
        <f t="shared" si="1951"/>
        <v>0</v>
      </c>
      <c r="O5540" s="182">
        <f t="shared" si="1952"/>
        <v>0</v>
      </c>
      <c r="P5540" s="181"/>
      <c r="Q5540" s="198"/>
      <c r="R5540" s="197" t="str">
        <f t="shared" si="1953"/>
        <v/>
      </c>
      <c r="S5540" s="197" t="str">
        <f t="shared" si="1954"/>
        <v/>
      </c>
    </row>
    <row r="5541" spans="1:19" ht="25.5" hidden="1">
      <c r="A5541" s="200">
        <v>90953</v>
      </c>
      <c r="B5541" s="205" t="s">
        <v>230</v>
      </c>
      <c r="C5541" s="127" t="s">
        <v>5925</v>
      </c>
      <c r="D5541" s="121" t="s">
        <v>232</v>
      </c>
      <c r="E5541" s="122">
        <v>124.48</v>
      </c>
      <c r="F5541" s="123">
        <f t="shared" si="1947"/>
        <v>150.07</v>
      </c>
      <c r="G5541" s="206"/>
      <c r="H5541" s="183"/>
      <c r="I5541" s="182">
        <f t="shared" si="1948"/>
        <v>0</v>
      </c>
      <c r="J5541" s="182">
        <f t="shared" si="1949"/>
        <v>0</v>
      </c>
      <c r="K5541" s="179"/>
      <c r="L5541" s="183">
        <f t="shared" si="1950"/>
        <v>0</v>
      </c>
      <c r="M5541" s="183">
        <f t="shared" si="1950"/>
        <v>0</v>
      </c>
      <c r="N5541" s="182">
        <f t="shared" si="1951"/>
        <v>0</v>
      </c>
      <c r="O5541" s="182">
        <f t="shared" si="1952"/>
        <v>0</v>
      </c>
      <c r="P5541" s="181"/>
      <c r="Q5541" s="198"/>
      <c r="R5541" s="197" t="str">
        <f t="shared" si="1953"/>
        <v/>
      </c>
      <c r="S5541" s="197" t="str">
        <f t="shared" si="1954"/>
        <v/>
      </c>
    </row>
    <row r="5542" spans="1:19" ht="25.5" hidden="1">
      <c r="A5542" s="200">
        <v>90954</v>
      </c>
      <c r="B5542" s="205" t="s">
        <v>230</v>
      </c>
      <c r="C5542" s="127" t="s">
        <v>5926</v>
      </c>
      <c r="D5542" s="121" t="s">
        <v>232</v>
      </c>
      <c r="E5542" s="122">
        <v>138.03</v>
      </c>
      <c r="F5542" s="123">
        <f t="shared" si="1947"/>
        <v>166.41</v>
      </c>
      <c r="G5542" s="206"/>
      <c r="H5542" s="183"/>
      <c r="I5542" s="182">
        <f t="shared" si="1948"/>
        <v>0</v>
      </c>
      <c r="J5542" s="182">
        <f t="shared" si="1949"/>
        <v>0</v>
      </c>
      <c r="K5542" s="179"/>
      <c r="L5542" s="183">
        <f t="shared" si="1950"/>
        <v>0</v>
      </c>
      <c r="M5542" s="183">
        <f t="shared" si="1950"/>
        <v>0</v>
      </c>
      <c r="N5542" s="182">
        <f t="shared" si="1951"/>
        <v>0</v>
      </c>
      <c r="O5542" s="182">
        <f t="shared" si="1952"/>
        <v>0</v>
      </c>
      <c r="P5542" s="181"/>
      <c r="Q5542" s="198"/>
      <c r="R5542" s="197" t="str">
        <f t="shared" si="1953"/>
        <v/>
      </c>
      <c r="S5542" s="197" t="str">
        <f t="shared" si="1954"/>
        <v/>
      </c>
    </row>
    <row r="5543" spans="1:19" hidden="1">
      <c r="A5543" s="200" t="s">
        <v>5927</v>
      </c>
      <c r="B5543" s="205"/>
      <c r="C5543" s="127" t="s">
        <v>5928</v>
      </c>
      <c r="D5543" s="121"/>
      <c r="E5543" s="122"/>
      <c r="F5543" s="123"/>
      <c r="G5543" s="253"/>
      <c r="H5543" s="253"/>
      <c r="I5543" s="254"/>
      <c r="J5543" s="255"/>
      <c r="K5543" s="179"/>
      <c r="L5543" s="253"/>
      <c r="M5543" s="253"/>
      <c r="N5543" s="254"/>
      <c r="O5543" s="255"/>
      <c r="P5543" s="181"/>
      <c r="Q5543" s="198" t="str">
        <f>IF(OR(SUM(J5543)&gt;0,SUM(O5543)&gt;0),"xx","")</f>
        <v/>
      </c>
      <c r="R5543" s="197" t="str">
        <f t="shared" si="1953"/>
        <v/>
      </c>
      <c r="S5543" s="197" t="str">
        <f t="shared" si="1954"/>
        <v/>
      </c>
    </row>
    <row r="5544" spans="1:19" hidden="1">
      <c r="A5544" s="200" t="s">
        <v>5929</v>
      </c>
      <c r="B5544" s="205"/>
      <c r="C5544" s="127" t="s">
        <v>5930</v>
      </c>
      <c r="D5544" s="121"/>
      <c r="E5544" s="122"/>
      <c r="F5544" s="123"/>
      <c r="G5544" s="253"/>
      <c r="H5544" s="253"/>
      <c r="I5544" s="254"/>
      <c r="J5544" s="255"/>
      <c r="K5544" s="179"/>
      <c r="L5544" s="253"/>
      <c r="M5544" s="253"/>
      <c r="N5544" s="254"/>
      <c r="O5544" s="255"/>
      <c r="P5544" s="181"/>
      <c r="Q5544" s="198" t="str">
        <f>IF(OR(SUM(J5545:J5548)&gt;0,SUM(O5545:O5548)&gt;0),"xx","")</f>
        <v/>
      </c>
      <c r="R5544" s="197" t="str">
        <f t="shared" si="1953"/>
        <v/>
      </c>
      <c r="S5544" s="197" t="str">
        <f t="shared" si="1954"/>
        <v/>
      </c>
    </row>
    <row r="5545" spans="1:19" ht="25.5" hidden="1">
      <c r="A5545" s="200">
        <v>98679</v>
      </c>
      <c r="B5545" s="205" t="s">
        <v>230</v>
      </c>
      <c r="C5545" s="127" t="s">
        <v>5931</v>
      </c>
      <c r="D5545" s="121" t="s">
        <v>232</v>
      </c>
      <c r="E5545" s="122">
        <v>27.02</v>
      </c>
      <c r="F5545" s="123">
        <f>IF(E5545=0,0,ROUND(E5545*(1+E$10)*(1-E$11),2))</f>
        <v>32.58</v>
      </c>
      <c r="G5545" s="206"/>
      <c r="H5545" s="183"/>
      <c r="I5545" s="182">
        <f t="shared" ref="I5545:I5548" si="1955">IF(ISBLANK(E5545),0,ROUND(F5545*G5545,2))</f>
        <v>0</v>
      </c>
      <c r="J5545" s="182">
        <f t="shared" ref="J5545:J5548" si="1956">IF(ISBLANK(G5545),0,ROUND(G5545*H5545,2))</f>
        <v>0</v>
      </c>
      <c r="K5545" s="179"/>
      <c r="L5545" s="183">
        <f t="shared" ref="L5545:M5548" si="1957">G5545</f>
        <v>0</v>
      </c>
      <c r="M5545" s="183">
        <f t="shared" si="1957"/>
        <v>0</v>
      </c>
      <c r="N5545" s="182">
        <f t="shared" ref="N5545:N5548" si="1958">IF(ISBLANK(E5545),0,ROUND(F5545*L5545,2))</f>
        <v>0</v>
      </c>
      <c r="O5545" s="182">
        <f t="shared" ref="O5545:O5548" si="1959">IF(ISBLANK(L5545),0,ROUND(L5545*M5545,2))</f>
        <v>0</v>
      </c>
      <c r="P5545" s="181"/>
      <c r="Q5545" s="199"/>
      <c r="R5545" s="197" t="str">
        <f t="shared" si="1953"/>
        <v/>
      </c>
      <c r="S5545" s="197" t="str">
        <f t="shared" si="1954"/>
        <v/>
      </c>
    </row>
    <row r="5546" spans="1:19" ht="25.5" hidden="1">
      <c r="A5546" s="200">
        <v>98680</v>
      </c>
      <c r="B5546" s="205" t="s">
        <v>230</v>
      </c>
      <c r="C5546" s="127" t="s">
        <v>5932</v>
      </c>
      <c r="D5546" s="121" t="s">
        <v>232</v>
      </c>
      <c r="E5546" s="122">
        <v>33</v>
      </c>
      <c r="F5546" s="123">
        <f>IF(E5546=0,0,ROUND(E5546*(1+E$10)*(1-E$11),2))</f>
        <v>39.78</v>
      </c>
      <c r="G5546" s="206"/>
      <c r="H5546" s="183"/>
      <c r="I5546" s="182">
        <f t="shared" si="1955"/>
        <v>0</v>
      </c>
      <c r="J5546" s="182">
        <f t="shared" si="1956"/>
        <v>0</v>
      </c>
      <c r="K5546" s="179"/>
      <c r="L5546" s="183">
        <f t="shared" si="1957"/>
        <v>0</v>
      </c>
      <c r="M5546" s="183">
        <f t="shared" si="1957"/>
        <v>0</v>
      </c>
      <c r="N5546" s="182">
        <f t="shared" si="1958"/>
        <v>0</v>
      </c>
      <c r="O5546" s="182">
        <f t="shared" si="1959"/>
        <v>0</v>
      </c>
      <c r="P5546" s="181"/>
      <c r="Q5546" s="199"/>
      <c r="R5546" s="197" t="str">
        <f t="shared" si="1953"/>
        <v/>
      </c>
      <c r="S5546" s="197" t="str">
        <f t="shared" si="1954"/>
        <v/>
      </c>
    </row>
    <row r="5547" spans="1:19" ht="25.5" hidden="1">
      <c r="A5547" s="200">
        <v>98681</v>
      </c>
      <c r="B5547" s="205" t="s">
        <v>230</v>
      </c>
      <c r="C5547" s="127" t="s">
        <v>5933</v>
      </c>
      <c r="D5547" s="121" t="s">
        <v>232</v>
      </c>
      <c r="E5547" s="122">
        <v>25.07</v>
      </c>
      <c r="F5547" s="123">
        <f>IF(E5547=0,0,ROUND(E5547*(1+E$10)*(1-E$11),2))</f>
        <v>30.22</v>
      </c>
      <c r="G5547" s="206"/>
      <c r="H5547" s="183"/>
      <c r="I5547" s="182">
        <f t="shared" si="1955"/>
        <v>0</v>
      </c>
      <c r="J5547" s="182">
        <f t="shared" si="1956"/>
        <v>0</v>
      </c>
      <c r="K5547" s="179"/>
      <c r="L5547" s="183">
        <f t="shared" si="1957"/>
        <v>0</v>
      </c>
      <c r="M5547" s="183">
        <f t="shared" si="1957"/>
        <v>0</v>
      </c>
      <c r="N5547" s="182">
        <f t="shared" si="1958"/>
        <v>0</v>
      </c>
      <c r="O5547" s="182">
        <f t="shared" si="1959"/>
        <v>0</v>
      </c>
      <c r="P5547" s="181"/>
      <c r="Q5547" s="199"/>
      <c r="R5547" s="197" t="str">
        <f t="shared" si="1953"/>
        <v/>
      </c>
      <c r="S5547" s="197" t="str">
        <f t="shared" si="1954"/>
        <v/>
      </c>
    </row>
    <row r="5548" spans="1:19" ht="25.5" hidden="1">
      <c r="A5548" s="200">
        <v>98682</v>
      </c>
      <c r="B5548" s="205" t="s">
        <v>230</v>
      </c>
      <c r="C5548" s="127" t="s">
        <v>5934</v>
      </c>
      <c r="D5548" s="121" t="s">
        <v>232</v>
      </c>
      <c r="E5548" s="122">
        <v>31.04</v>
      </c>
      <c r="F5548" s="123">
        <f>IF(E5548=0,0,ROUND(E5548*(1+E$10)*(1-E$11),2))</f>
        <v>37.42</v>
      </c>
      <c r="G5548" s="206"/>
      <c r="H5548" s="183"/>
      <c r="I5548" s="182">
        <f t="shared" si="1955"/>
        <v>0</v>
      </c>
      <c r="J5548" s="182">
        <f t="shared" si="1956"/>
        <v>0</v>
      </c>
      <c r="K5548" s="179"/>
      <c r="L5548" s="183">
        <f t="shared" si="1957"/>
        <v>0</v>
      </c>
      <c r="M5548" s="183">
        <f t="shared" si="1957"/>
        <v>0</v>
      </c>
      <c r="N5548" s="182">
        <f t="shared" si="1958"/>
        <v>0</v>
      </c>
      <c r="O5548" s="182">
        <f t="shared" si="1959"/>
        <v>0</v>
      </c>
      <c r="P5548" s="181"/>
      <c r="Q5548" s="199"/>
      <c r="R5548" s="197" t="str">
        <f t="shared" si="1953"/>
        <v/>
      </c>
      <c r="S5548" s="197" t="str">
        <f t="shared" si="1954"/>
        <v/>
      </c>
    </row>
    <row r="5549" spans="1:19" hidden="1">
      <c r="A5549" s="200" t="s">
        <v>5935</v>
      </c>
      <c r="B5549" s="205"/>
      <c r="C5549" s="127" t="s">
        <v>5936</v>
      </c>
      <c r="D5549" s="121"/>
      <c r="E5549" s="122"/>
      <c r="F5549" s="123"/>
      <c r="G5549" s="253"/>
      <c r="H5549" s="253"/>
      <c r="I5549" s="254"/>
      <c r="J5549" s="255"/>
      <c r="K5549" s="179"/>
      <c r="L5549" s="253"/>
      <c r="M5549" s="253"/>
      <c r="N5549" s="254"/>
      <c r="O5549" s="255"/>
      <c r="P5549" s="181"/>
      <c r="Q5549" s="198" t="str">
        <f>IF(OR(SUM(J5550:J5551)&gt;0,SUM(O5550:O5551)&gt;0),"xx","")</f>
        <v/>
      </c>
      <c r="R5549" s="197" t="str">
        <f t="shared" si="1953"/>
        <v/>
      </c>
      <c r="S5549" s="197" t="str">
        <f t="shared" si="1954"/>
        <v/>
      </c>
    </row>
    <row r="5550" spans="1:19" ht="25.5" hidden="1">
      <c r="A5550" s="200" t="s">
        <v>5937</v>
      </c>
      <c r="B5550" s="205" t="s">
        <v>230</v>
      </c>
      <c r="C5550" s="127" t="s">
        <v>5938</v>
      </c>
      <c r="D5550" s="121" t="s">
        <v>232</v>
      </c>
      <c r="E5550" s="122">
        <v>127.13</v>
      </c>
      <c r="F5550" s="123">
        <f>IF(E5550=0,0,ROUND(E5550*(1+E$10)*(1-E$11),2))</f>
        <v>153.27000000000001</v>
      </c>
      <c r="G5550" s="206"/>
      <c r="H5550" s="183"/>
      <c r="I5550" s="182">
        <f t="shared" ref="I5550:I5551" si="1960">IF(ISBLANK(E5550),0,ROUND(F5550*G5550,2))</f>
        <v>0</v>
      </c>
      <c r="J5550" s="182">
        <f t="shared" ref="J5550:J5551" si="1961">IF(ISBLANK(G5550),0,ROUND(G5550*H5550,2))</f>
        <v>0</v>
      </c>
      <c r="K5550" s="179"/>
      <c r="L5550" s="183">
        <f t="shared" ref="L5550:M5551" si="1962">G5550</f>
        <v>0</v>
      </c>
      <c r="M5550" s="183">
        <f t="shared" si="1962"/>
        <v>0</v>
      </c>
      <c r="N5550" s="182">
        <f t="shared" ref="N5550:N5551" si="1963">IF(ISBLANK(E5550),0,ROUND(F5550*L5550,2))</f>
        <v>0</v>
      </c>
      <c r="O5550" s="182">
        <f t="shared" ref="O5550:O5551" si="1964">IF(ISBLANK(L5550),0,ROUND(L5550*M5550,2))</f>
        <v>0</v>
      </c>
      <c r="P5550" s="181"/>
      <c r="Q5550" s="198"/>
      <c r="R5550" s="197" t="str">
        <f t="shared" si="1953"/>
        <v/>
      </c>
      <c r="S5550" s="197" t="str">
        <f t="shared" si="1954"/>
        <v/>
      </c>
    </row>
    <row r="5551" spans="1:19" hidden="1">
      <c r="A5551" s="200">
        <v>84181</v>
      </c>
      <c r="B5551" s="205" t="s">
        <v>230</v>
      </c>
      <c r="C5551" s="127" t="s">
        <v>5939</v>
      </c>
      <c r="D5551" s="121" t="s">
        <v>232</v>
      </c>
      <c r="E5551" s="122">
        <v>101.4</v>
      </c>
      <c r="F5551" s="123">
        <f>IF(E5551=0,0,ROUND(E5551*(1+E$10)*(1-E$11),2))</f>
        <v>122.25</v>
      </c>
      <c r="G5551" s="206"/>
      <c r="H5551" s="183"/>
      <c r="I5551" s="182">
        <f t="shared" si="1960"/>
        <v>0</v>
      </c>
      <c r="J5551" s="182">
        <f t="shared" si="1961"/>
        <v>0</v>
      </c>
      <c r="K5551" s="179"/>
      <c r="L5551" s="183">
        <f t="shared" si="1962"/>
        <v>0</v>
      </c>
      <c r="M5551" s="183">
        <f t="shared" si="1962"/>
        <v>0</v>
      </c>
      <c r="N5551" s="182">
        <f t="shared" si="1963"/>
        <v>0</v>
      </c>
      <c r="O5551" s="182">
        <f t="shared" si="1964"/>
        <v>0</v>
      </c>
      <c r="P5551" s="181"/>
      <c r="Q5551" s="199"/>
      <c r="R5551" s="197" t="str">
        <f t="shared" si="1953"/>
        <v/>
      </c>
      <c r="S5551" s="197" t="str">
        <f t="shared" si="1954"/>
        <v/>
      </c>
    </row>
    <row r="5552" spans="1:19" hidden="1">
      <c r="A5552" s="200" t="s">
        <v>5940</v>
      </c>
      <c r="B5552" s="205"/>
      <c r="C5552" s="127" t="s">
        <v>5941</v>
      </c>
      <c r="D5552" s="121"/>
      <c r="E5552" s="122"/>
      <c r="F5552" s="123"/>
      <c r="G5552" s="253"/>
      <c r="H5552" s="253"/>
      <c r="I5552" s="254"/>
      <c r="J5552" s="255"/>
      <c r="K5552" s="179"/>
      <c r="L5552" s="253"/>
      <c r="M5552" s="253"/>
      <c r="N5552" s="254"/>
      <c r="O5552" s="255"/>
      <c r="P5552" s="181"/>
      <c r="Q5552" s="198" t="str">
        <f>IF(OR(SUM(J5553:J5570)&gt;0,SUM(O5553:O5570)&gt;0),"xx","")</f>
        <v/>
      </c>
      <c r="R5552" s="197" t="str">
        <f t="shared" si="1953"/>
        <v/>
      </c>
      <c r="S5552" s="197" t="str">
        <f t="shared" si="1954"/>
        <v/>
      </c>
    </row>
    <row r="5553" spans="1:19" ht="38.25" hidden="1">
      <c r="A5553" s="200">
        <v>89171</v>
      </c>
      <c r="B5553" s="205" t="s">
        <v>230</v>
      </c>
      <c r="C5553" s="127" t="s">
        <v>5942</v>
      </c>
      <c r="D5553" s="121" t="s">
        <v>232</v>
      </c>
      <c r="E5553" s="122">
        <v>30.15</v>
      </c>
      <c r="F5553" s="123">
        <f t="shared" ref="F5553:F5570" si="1965">IF(E5553=0,0,ROUND(E5553*(1+E$10)*(1-E$11),2))</f>
        <v>36.35</v>
      </c>
      <c r="G5553" s="206"/>
      <c r="H5553" s="183"/>
      <c r="I5553" s="182">
        <f t="shared" ref="I5553:I5570" si="1966">IF(ISBLANK(E5553),0,ROUND(F5553*G5553,2))</f>
        <v>0</v>
      </c>
      <c r="J5553" s="182">
        <f t="shared" ref="J5553:J5570" si="1967">IF(ISBLANK(G5553),0,ROUND(G5553*H5553,2))</f>
        <v>0</v>
      </c>
      <c r="K5553" s="179"/>
      <c r="L5553" s="183">
        <f t="shared" ref="L5553:M5570" si="1968">G5553</f>
        <v>0</v>
      </c>
      <c r="M5553" s="183">
        <f t="shared" si="1968"/>
        <v>0</v>
      </c>
      <c r="N5553" s="182">
        <f t="shared" ref="N5553:N5570" si="1969">IF(ISBLANK(E5553),0,ROUND(F5553*L5553,2))</f>
        <v>0</v>
      </c>
      <c r="O5553" s="182">
        <f t="shared" ref="O5553:O5570" si="1970">IF(ISBLANK(L5553),0,ROUND(L5553*M5553,2))</f>
        <v>0</v>
      </c>
      <c r="P5553" s="181"/>
      <c r="Q5553" s="199"/>
      <c r="R5553" s="197" t="str">
        <f t="shared" si="1953"/>
        <v/>
      </c>
      <c r="S5553" s="197" t="str">
        <f t="shared" si="1954"/>
        <v/>
      </c>
    </row>
    <row r="5554" spans="1:19" ht="38.25" hidden="1">
      <c r="A5554" s="200">
        <v>89046</v>
      </c>
      <c r="B5554" s="205" t="s">
        <v>230</v>
      </c>
      <c r="C5554" s="127" t="s">
        <v>5943</v>
      </c>
      <c r="D5554" s="121" t="s">
        <v>232</v>
      </c>
      <c r="E5554" s="122">
        <v>32.61</v>
      </c>
      <c r="F5554" s="123">
        <f t="shared" si="1965"/>
        <v>39.31</v>
      </c>
      <c r="G5554" s="206"/>
      <c r="H5554" s="183"/>
      <c r="I5554" s="182">
        <f t="shared" si="1966"/>
        <v>0</v>
      </c>
      <c r="J5554" s="182">
        <f t="shared" si="1967"/>
        <v>0</v>
      </c>
      <c r="K5554" s="179"/>
      <c r="L5554" s="183">
        <f t="shared" si="1968"/>
        <v>0</v>
      </c>
      <c r="M5554" s="183">
        <f t="shared" si="1968"/>
        <v>0</v>
      </c>
      <c r="N5554" s="182">
        <f t="shared" si="1969"/>
        <v>0</v>
      </c>
      <c r="O5554" s="182">
        <f t="shared" si="1970"/>
        <v>0</v>
      </c>
      <c r="P5554" s="181"/>
      <c r="Q5554" s="199"/>
      <c r="R5554" s="197" t="str">
        <f t="shared" si="1953"/>
        <v/>
      </c>
      <c r="S5554" s="197" t="str">
        <f t="shared" si="1954"/>
        <v/>
      </c>
    </row>
    <row r="5555" spans="1:19" ht="51" hidden="1">
      <c r="A5555" s="200">
        <v>94439</v>
      </c>
      <c r="B5555" s="205" t="s">
        <v>230</v>
      </c>
      <c r="C5555" s="127" t="s">
        <v>5944</v>
      </c>
      <c r="D5555" s="121" t="s">
        <v>232</v>
      </c>
      <c r="E5555" s="122">
        <v>36.1</v>
      </c>
      <c r="F5555" s="123">
        <f t="shared" si="1965"/>
        <v>43.52</v>
      </c>
      <c r="G5555" s="206"/>
      <c r="H5555" s="183"/>
      <c r="I5555" s="182">
        <f t="shared" si="1966"/>
        <v>0</v>
      </c>
      <c r="J5555" s="182">
        <f t="shared" si="1967"/>
        <v>0</v>
      </c>
      <c r="K5555" s="179"/>
      <c r="L5555" s="183">
        <f t="shared" si="1968"/>
        <v>0</v>
      </c>
      <c r="M5555" s="183">
        <f t="shared" si="1968"/>
        <v>0</v>
      </c>
      <c r="N5555" s="182">
        <f t="shared" si="1969"/>
        <v>0</v>
      </c>
      <c r="O5555" s="182">
        <f t="shared" si="1970"/>
        <v>0</v>
      </c>
      <c r="P5555" s="181"/>
      <c r="Q5555" s="199"/>
      <c r="R5555" s="197" t="str">
        <f t="shared" si="1953"/>
        <v/>
      </c>
      <c r="S5555" s="197" t="str">
        <f t="shared" si="1954"/>
        <v/>
      </c>
    </row>
    <row r="5556" spans="1:19" ht="38.25" hidden="1">
      <c r="A5556" s="200">
        <v>94779</v>
      </c>
      <c r="B5556" s="205" t="s">
        <v>230</v>
      </c>
      <c r="C5556" s="127" t="s">
        <v>5945</v>
      </c>
      <c r="D5556" s="121" t="s">
        <v>232</v>
      </c>
      <c r="E5556" s="122">
        <v>31.29</v>
      </c>
      <c r="F5556" s="123">
        <f t="shared" si="1965"/>
        <v>37.72</v>
      </c>
      <c r="G5556" s="206"/>
      <c r="H5556" s="183"/>
      <c r="I5556" s="182">
        <f t="shared" si="1966"/>
        <v>0</v>
      </c>
      <c r="J5556" s="182">
        <f t="shared" si="1967"/>
        <v>0</v>
      </c>
      <c r="K5556" s="179"/>
      <c r="L5556" s="183">
        <f t="shared" si="1968"/>
        <v>0</v>
      </c>
      <c r="M5556" s="183">
        <f t="shared" si="1968"/>
        <v>0</v>
      </c>
      <c r="N5556" s="182">
        <f t="shared" si="1969"/>
        <v>0</v>
      </c>
      <c r="O5556" s="182">
        <f t="shared" si="1970"/>
        <v>0</v>
      </c>
      <c r="P5556" s="181"/>
      <c r="Q5556" s="199"/>
      <c r="R5556" s="197" t="str">
        <f t="shared" si="1953"/>
        <v/>
      </c>
      <c r="S5556" s="197" t="str">
        <f t="shared" si="1954"/>
        <v/>
      </c>
    </row>
    <row r="5557" spans="1:19" ht="51" hidden="1">
      <c r="A5557" s="200">
        <v>94782</v>
      </c>
      <c r="B5557" s="205" t="s">
        <v>230</v>
      </c>
      <c r="C5557" s="127" t="s">
        <v>5946</v>
      </c>
      <c r="D5557" s="121" t="s">
        <v>232</v>
      </c>
      <c r="E5557" s="122">
        <v>35.340000000000003</v>
      </c>
      <c r="F5557" s="123">
        <f t="shared" si="1965"/>
        <v>42.61</v>
      </c>
      <c r="G5557" s="206"/>
      <c r="H5557" s="183"/>
      <c r="I5557" s="182">
        <f t="shared" si="1966"/>
        <v>0</v>
      </c>
      <c r="J5557" s="182">
        <f t="shared" si="1967"/>
        <v>0</v>
      </c>
      <c r="K5557" s="179"/>
      <c r="L5557" s="183">
        <f t="shared" si="1968"/>
        <v>0</v>
      </c>
      <c r="M5557" s="183">
        <f t="shared" si="1968"/>
        <v>0</v>
      </c>
      <c r="N5557" s="182">
        <f t="shared" si="1969"/>
        <v>0</v>
      </c>
      <c r="O5557" s="182">
        <f t="shared" si="1970"/>
        <v>0</v>
      </c>
      <c r="P5557" s="181"/>
      <c r="Q5557" s="199"/>
      <c r="R5557" s="197" t="str">
        <f t="shared" si="1953"/>
        <v/>
      </c>
      <c r="S5557" s="197" t="str">
        <f t="shared" si="1954"/>
        <v/>
      </c>
    </row>
    <row r="5558" spans="1:19" ht="25.5" hidden="1">
      <c r="A5558" s="200">
        <v>98670</v>
      </c>
      <c r="B5558" s="205" t="s">
        <v>230</v>
      </c>
      <c r="C5558" s="127" t="s">
        <v>5947</v>
      </c>
      <c r="D5558" s="121" t="s">
        <v>232</v>
      </c>
      <c r="E5558" s="122">
        <v>122.46</v>
      </c>
      <c r="F5558" s="123">
        <f t="shared" si="1965"/>
        <v>147.63999999999999</v>
      </c>
      <c r="G5558" s="206"/>
      <c r="H5558" s="183"/>
      <c r="I5558" s="182">
        <f t="shared" si="1966"/>
        <v>0</v>
      </c>
      <c r="J5558" s="182">
        <f t="shared" si="1967"/>
        <v>0</v>
      </c>
      <c r="K5558" s="179"/>
      <c r="L5558" s="183">
        <f t="shared" si="1968"/>
        <v>0</v>
      </c>
      <c r="M5558" s="183">
        <f t="shared" si="1968"/>
        <v>0</v>
      </c>
      <c r="N5558" s="182">
        <f t="shared" si="1969"/>
        <v>0</v>
      </c>
      <c r="O5558" s="182">
        <f t="shared" si="1970"/>
        <v>0</v>
      </c>
      <c r="P5558" s="181"/>
      <c r="Q5558" s="199"/>
      <c r="R5558" s="197" t="str">
        <f t="shared" si="1953"/>
        <v/>
      </c>
      <c r="S5558" s="197" t="str">
        <f t="shared" si="1954"/>
        <v/>
      </c>
    </row>
    <row r="5559" spans="1:19" ht="25.5" hidden="1">
      <c r="A5559" s="200">
        <v>87246</v>
      </c>
      <c r="B5559" s="205" t="s">
        <v>230</v>
      </c>
      <c r="C5559" s="127" t="s">
        <v>5948</v>
      </c>
      <c r="D5559" s="121" t="s">
        <v>232</v>
      </c>
      <c r="E5559" s="122">
        <v>38.979999999999997</v>
      </c>
      <c r="F5559" s="123">
        <f t="shared" si="1965"/>
        <v>46.99</v>
      </c>
      <c r="G5559" s="206"/>
      <c r="H5559" s="183"/>
      <c r="I5559" s="182">
        <f t="shared" si="1966"/>
        <v>0</v>
      </c>
      <c r="J5559" s="182">
        <f t="shared" si="1967"/>
        <v>0</v>
      </c>
      <c r="K5559" s="179"/>
      <c r="L5559" s="183">
        <f t="shared" si="1968"/>
        <v>0</v>
      </c>
      <c r="M5559" s="183">
        <f t="shared" si="1968"/>
        <v>0</v>
      </c>
      <c r="N5559" s="182">
        <f t="shared" si="1969"/>
        <v>0</v>
      </c>
      <c r="O5559" s="182">
        <f t="shared" si="1970"/>
        <v>0</v>
      </c>
      <c r="P5559" s="181"/>
      <c r="Q5559" s="199"/>
      <c r="R5559" s="197" t="str">
        <f t="shared" si="1953"/>
        <v/>
      </c>
      <c r="S5559" s="197" t="str">
        <f t="shared" si="1954"/>
        <v/>
      </c>
    </row>
    <row r="5560" spans="1:19" ht="25.5" hidden="1">
      <c r="A5560" s="200">
        <v>87247</v>
      </c>
      <c r="B5560" s="205" t="s">
        <v>230</v>
      </c>
      <c r="C5560" s="127" t="s">
        <v>5949</v>
      </c>
      <c r="D5560" s="121" t="s">
        <v>232</v>
      </c>
      <c r="E5560" s="122">
        <v>32.94</v>
      </c>
      <c r="F5560" s="123">
        <f t="shared" si="1965"/>
        <v>39.71</v>
      </c>
      <c r="G5560" s="206"/>
      <c r="H5560" s="183"/>
      <c r="I5560" s="182">
        <f t="shared" si="1966"/>
        <v>0</v>
      </c>
      <c r="J5560" s="182">
        <f t="shared" si="1967"/>
        <v>0</v>
      </c>
      <c r="K5560" s="179"/>
      <c r="L5560" s="183">
        <f t="shared" si="1968"/>
        <v>0</v>
      </c>
      <c r="M5560" s="183">
        <f t="shared" si="1968"/>
        <v>0</v>
      </c>
      <c r="N5560" s="182">
        <f t="shared" si="1969"/>
        <v>0</v>
      </c>
      <c r="O5560" s="182">
        <f t="shared" si="1970"/>
        <v>0</v>
      </c>
      <c r="P5560" s="181"/>
      <c r="Q5560" s="199"/>
      <c r="R5560" s="197" t="str">
        <f t="shared" si="1953"/>
        <v/>
      </c>
      <c r="S5560" s="197" t="str">
        <f t="shared" si="1954"/>
        <v/>
      </c>
    </row>
    <row r="5561" spans="1:19" ht="25.5" hidden="1">
      <c r="A5561" s="200">
        <v>87248</v>
      </c>
      <c r="B5561" s="205" t="s">
        <v>230</v>
      </c>
      <c r="C5561" s="127" t="s">
        <v>5950</v>
      </c>
      <c r="D5561" s="121" t="s">
        <v>232</v>
      </c>
      <c r="E5561" s="122">
        <v>27.83</v>
      </c>
      <c r="F5561" s="123">
        <f t="shared" si="1965"/>
        <v>33.549999999999997</v>
      </c>
      <c r="G5561" s="206"/>
      <c r="H5561" s="183"/>
      <c r="I5561" s="182">
        <f t="shared" si="1966"/>
        <v>0</v>
      </c>
      <c r="J5561" s="182">
        <f t="shared" si="1967"/>
        <v>0</v>
      </c>
      <c r="K5561" s="179"/>
      <c r="L5561" s="183">
        <f t="shared" si="1968"/>
        <v>0</v>
      </c>
      <c r="M5561" s="183">
        <f t="shared" si="1968"/>
        <v>0</v>
      </c>
      <c r="N5561" s="182">
        <f t="shared" si="1969"/>
        <v>0</v>
      </c>
      <c r="O5561" s="182">
        <f t="shared" si="1970"/>
        <v>0</v>
      </c>
      <c r="P5561" s="181"/>
      <c r="Q5561" s="199"/>
      <c r="R5561" s="197" t="str">
        <f t="shared" si="1953"/>
        <v/>
      </c>
      <c r="S5561" s="197" t="str">
        <f t="shared" si="1954"/>
        <v/>
      </c>
    </row>
    <row r="5562" spans="1:19" ht="25.5" hidden="1">
      <c r="A5562" s="200">
        <v>87249</v>
      </c>
      <c r="B5562" s="205" t="s">
        <v>230</v>
      </c>
      <c r="C5562" s="127" t="s">
        <v>5951</v>
      </c>
      <c r="D5562" s="121" t="s">
        <v>232</v>
      </c>
      <c r="E5562" s="122">
        <v>44.63</v>
      </c>
      <c r="F5562" s="123">
        <f t="shared" si="1965"/>
        <v>53.81</v>
      </c>
      <c r="G5562" s="206"/>
      <c r="H5562" s="183"/>
      <c r="I5562" s="182">
        <f t="shared" si="1966"/>
        <v>0</v>
      </c>
      <c r="J5562" s="182">
        <f t="shared" si="1967"/>
        <v>0</v>
      </c>
      <c r="K5562" s="179"/>
      <c r="L5562" s="183">
        <f t="shared" si="1968"/>
        <v>0</v>
      </c>
      <c r="M5562" s="183">
        <f t="shared" si="1968"/>
        <v>0</v>
      </c>
      <c r="N5562" s="182">
        <f t="shared" si="1969"/>
        <v>0</v>
      </c>
      <c r="O5562" s="182">
        <f t="shared" si="1970"/>
        <v>0</v>
      </c>
      <c r="P5562" s="181"/>
      <c r="Q5562" s="199"/>
      <c r="R5562" s="197" t="str">
        <f t="shared" si="1953"/>
        <v/>
      </c>
      <c r="S5562" s="197" t="str">
        <f t="shared" si="1954"/>
        <v/>
      </c>
    </row>
    <row r="5563" spans="1:19" ht="25.5" hidden="1">
      <c r="A5563" s="200">
        <v>87250</v>
      </c>
      <c r="B5563" s="205" t="s">
        <v>230</v>
      </c>
      <c r="C5563" s="127" t="s">
        <v>5952</v>
      </c>
      <c r="D5563" s="121" t="s">
        <v>232</v>
      </c>
      <c r="E5563" s="122">
        <v>35.06</v>
      </c>
      <c r="F5563" s="123">
        <f t="shared" si="1965"/>
        <v>42.27</v>
      </c>
      <c r="G5563" s="206"/>
      <c r="H5563" s="183"/>
      <c r="I5563" s="182">
        <f t="shared" si="1966"/>
        <v>0</v>
      </c>
      <c r="J5563" s="182">
        <f t="shared" si="1967"/>
        <v>0</v>
      </c>
      <c r="K5563" s="179"/>
      <c r="L5563" s="183">
        <f t="shared" si="1968"/>
        <v>0</v>
      </c>
      <c r="M5563" s="183">
        <f t="shared" si="1968"/>
        <v>0</v>
      </c>
      <c r="N5563" s="182">
        <f t="shared" si="1969"/>
        <v>0</v>
      </c>
      <c r="O5563" s="182">
        <f t="shared" si="1970"/>
        <v>0</v>
      </c>
      <c r="P5563" s="181"/>
      <c r="Q5563" s="199"/>
      <c r="R5563" s="197" t="str">
        <f t="shared" si="1953"/>
        <v/>
      </c>
      <c r="S5563" s="197" t="str">
        <f t="shared" si="1954"/>
        <v/>
      </c>
    </row>
    <row r="5564" spans="1:19" ht="25.5" hidden="1">
      <c r="A5564" s="200">
        <v>87251</v>
      </c>
      <c r="B5564" s="205" t="s">
        <v>230</v>
      </c>
      <c r="C5564" s="127" t="s">
        <v>5953</v>
      </c>
      <c r="D5564" s="121" t="s">
        <v>232</v>
      </c>
      <c r="E5564" s="122">
        <v>28.73</v>
      </c>
      <c r="F5564" s="123">
        <f t="shared" si="1965"/>
        <v>34.64</v>
      </c>
      <c r="G5564" s="206"/>
      <c r="H5564" s="183"/>
      <c r="I5564" s="182">
        <f t="shared" si="1966"/>
        <v>0</v>
      </c>
      <c r="J5564" s="182">
        <f t="shared" si="1967"/>
        <v>0</v>
      </c>
      <c r="K5564" s="179"/>
      <c r="L5564" s="183">
        <f t="shared" si="1968"/>
        <v>0</v>
      </c>
      <c r="M5564" s="183">
        <f t="shared" si="1968"/>
        <v>0</v>
      </c>
      <c r="N5564" s="182">
        <f t="shared" si="1969"/>
        <v>0</v>
      </c>
      <c r="O5564" s="182">
        <f t="shared" si="1970"/>
        <v>0</v>
      </c>
      <c r="P5564" s="181"/>
      <c r="Q5564" s="199"/>
      <c r="R5564" s="197" t="str">
        <f t="shared" si="1953"/>
        <v/>
      </c>
      <c r="S5564" s="197" t="str">
        <f t="shared" si="1954"/>
        <v/>
      </c>
    </row>
    <row r="5565" spans="1:19" ht="25.5" hidden="1">
      <c r="A5565" s="200">
        <v>87255</v>
      </c>
      <c r="B5565" s="205" t="s">
        <v>230</v>
      </c>
      <c r="C5565" s="127" t="s">
        <v>5954</v>
      </c>
      <c r="D5565" s="121" t="s">
        <v>232</v>
      </c>
      <c r="E5565" s="122">
        <v>67.489999999999995</v>
      </c>
      <c r="F5565" s="123">
        <f t="shared" si="1965"/>
        <v>81.37</v>
      </c>
      <c r="G5565" s="206"/>
      <c r="H5565" s="183"/>
      <c r="I5565" s="182">
        <f t="shared" si="1966"/>
        <v>0</v>
      </c>
      <c r="J5565" s="182">
        <f t="shared" si="1967"/>
        <v>0</v>
      </c>
      <c r="K5565" s="179"/>
      <c r="L5565" s="183">
        <f t="shared" si="1968"/>
        <v>0</v>
      </c>
      <c r="M5565" s="183">
        <f t="shared" si="1968"/>
        <v>0</v>
      </c>
      <c r="N5565" s="182">
        <f t="shared" si="1969"/>
        <v>0</v>
      </c>
      <c r="O5565" s="182">
        <f t="shared" si="1970"/>
        <v>0</v>
      </c>
      <c r="P5565" s="181"/>
      <c r="Q5565" s="199"/>
      <c r="R5565" s="197" t="str">
        <f t="shared" si="1953"/>
        <v/>
      </c>
      <c r="S5565" s="197" t="str">
        <f t="shared" si="1954"/>
        <v/>
      </c>
    </row>
    <row r="5566" spans="1:19" ht="25.5" hidden="1">
      <c r="A5566" s="200">
        <v>87256</v>
      </c>
      <c r="B5566" s="205" t="s">
        <v>230</v>
      </c>
      <c r="C5566" s="127" t="s">
        <v>5955</v>
      </c>
      <c r="D5566" s="121" t="s">
        <v>232</v>
      </c>
      <c r="E5566" s="122">
        <v>56.43</v>
      </c>
      <c r="F5566" s="123">
        <f t="shared" si="1965"/>
        <v>68.03</v>
      </c>
      <c r="G5566" s="206"/>
      <c r="H5566" s="183"/>
      <c r="I5566" s="182">
        <f t="shared" si="1966"/>
        <v>0</v>
      </c>
      <c r="J5566" s="182">
        <f t="shared" si="1967"/>
        <v>0</v>
      </c>
      <c r="K5566" s="179"/>
      <c r="L5566" s="183">
        <f t="shared" si="1968"/>
        <v>0</v>
      </c>
      <c r="M5566" s="183">
        <f t="shared" si="1968"/>
        <v>0</v>
      </c>
      <c r="N5566" s="182">
        <f t="shared" si="1969"/>
        <v>0</v>
      </c>
      <c r="O5566" s="182">
        <f t="shared" si="1970"/>
        <v>0</v>
      </c>
      <c r="P5566" s="181"/>
      <c r="Q5566" s="199"/>
      <c r="R5566" s="197" t="str">
        <f t="shared" si="1953"/>
        <v/>
      </c>
      <c r="S5566" s="197" t="str">
        <f t="shared" si="1954"/>
        <v/>
      </c>
    </row>
    <row r="5567" spans="1:19" ht="25.5" hidden="1">
      <c r="A5567" s="200">
        <v>87257</v>
      </c>
      <c r="B5567" s="205" t="s">
        <v>230</v>
      </c>
      <c r="C5567" s="127" t="s">
        <v>5956</v>
      </c>
      <c r="D5567" s="121" t="s">
        <v>232</v>
      </c>
      <c r="E5567" s="122">
        <v>49.09</v>
      </c>
      <c r="F5567" s="123">
        <f t="shared" si="1965"/>
        <v>59.18</v>
      </c>
      <c r="G5567" s="206"/>
      <c r="H5567" s="183"/>
      <c r="I5567" s="182">
        <f t="shared" si="1966"/>
        <v>0</v>
      </c>
      <c r="J5567" s="182">
        <f t="shared" si="1967"/>
        <v>0</v>
      </c>
      <c r="K5567" s="179"/>
      <c r="L5567" s="183">
        <f t="shared" si="1968"/>
        <v>0</v>
      </c>
      <c r="M5567" s="183">
        <f t="shared" si="1968"/>
        <v>0</v>
      </c>
      <c r="N5567" s="182">
        <f t="shared" si="1969"/>
        <v>0</v>
      </c>
      <c r="O5567" s="182">
        <f t="shared" si="1970"/>
        <v>0</v>
      </c>
      <c r="P5567" s="181"/>
      <c r="Q5567" s="199"/>
      <c r="R5567" s="197" t="str">
        <f t="shared" si="1953"/>
        <v/>
      </c>
      <c r="S5567" s="197" t="str">
        <f t="shared" si="1954"/>
        <v/>
      </c>
    </row>
    <row r="5568" spans="1:19" ht="25.5" hidden="1">
      <c r="A5568" s="200">
        <v>87258</v>
      </c>
      <c r="B5568" s="205" t="s">
        <v>230</v>
      </c>
      <c r="C5568" s="127" t="s">
        <v>5957</v>
      </c>
      <c r="D5568" s="121" t="s">
        <v>232</v>
      </c>
      <c r="E5568" s="122">
        <v>87.76</v>
      </c>
      <c r="F5568" s="123">
        <f t="shared" si="1965"/>
        <v>105.8</v>
      </c>
      <c r="G5568" s="206"/>
      <c r="H5568" s="183"/>
      <c r="I5568" s="182">
        <f t="shared" si="1966"/>
        <v>0</v>
      </c>
      <c r="J5568" s="182">
        <f t="shared" si="1967"/>
        <v>0</v>
      </c>
      <c r="K5568" s="179"/>
      <c r="L5568" s="183">
        <f t="shared" si="1968"/>
        <v>0</v>
      </c>
      <c r="M5568" s="183">
        <f t="shared" si="1968"/>
        <v>0</v>
      </c>
      <c r="N5568" s="182">
        <f t="shared" si="1969"/>
        <v>0</v>
      </c>
      <c r="O5568" s="182">
        <f t="shared" si="1970"/>
        <v>0</v>
      </c>
      <c r="P5568" s="181"/>
      <c r="Q5568" s="199"/>
      <c r="R5568" s="197" t="str">
        <f t="shared" si="1953"/>
        <v/>
      </c>
      <c r="S5568" s="197" t="str">
        <f t="shared" si="1954"/>
        <v/>
      </c>
    </row>
    <row r="5569" spans="1:19" ht="25.5" hidden="1">
      <c r="A5569" s="200">
        <v>87259</v>
      </c>
      <c r="B5569" s="205" t="s">
        <v>230</v>
      </c>
      <c r="C5569" s="127" t="s">
        <v>5958</v>
      </c>
      <c r="D5569" s="121" t="s">
        <v>232</v>
      </c>
      <c r="E5569" s="122">
        <v>77.319999999999993</v>
      </c>
      <c r="F5569" s="123">
        <f t="shared" si="1965"/>
        <v>93.22</v>
      </c>
      <c r="G5569" s="206"/>
      <c r="H5569" s="183"/>
      <c r="I5569" s="182">
        <f t="shared" si="1966"/>
        <v>0</v>
      </c>
      <c r="J5569" s="182">
        <f t="shared" si="1967"/>
        <v>0</v>
      </c>
      <c r="K5569" s="179"/>
      <c r="L5569" s="183">
        <f t="shared" si="1968"/>
        <v>0</v>
      </c>
      <c r="M5569" s="183">
        <f t="shared" si="1968"/>
        <v>0</v>
      </c>
      <c r="N5569" s="182">
        <f t="shared" si="1969"/>
        <v>0</v>
      </c>
      <c r="O5569" s="182">
        <f t="shared" si="1970"/>
        <v>0</v>
      </c>
      <c r="P5569" s="181"/>
      <c r="Q5569" s="199"/>
      <c r="R5569" s="197" t="str">
        <f t="shared" si="1953"/>
        <v/>
      </c>
      <c r="S5569" s="197" t="str">
        <f t="shared" si="1954"/>
        <v/>
      </c>
    </row>
    <row r="5570" spans="1:19" ht="25.5" hidden="1">
      <c r="A5570" s="200">
        <v>87260</v>
      </c>
      <c r="B5570" s="205" t="s">
        <v>230</v>
      </c>
      <c r="C5570" s="127" t="s">
        <v>5959</v>
      </c>
      <c r="D5570" s="121" t="s">
        <v>232</v>
      </c>
      <c r="E5570" s="122">
        <v>70.930000000000007</v>
      </c>
      <c r="F5570" s="123">
        <f t="shared" si="1965"/>
        <v>85.51</v>
      </c>
      <c r="G5570" s="206"/>
      <c r="H5570" s="183"/>
      <c r="I5570" s="182">
        <f t="shared" si="1966"/>
        <v>0</v>
      </c>
      <c r="J5570" s="182">
        <f t="shared" si="1967"/>
        <v>0</v>
      </c>
      <c r="K5570" s="179"/>
      <c r="L5570" s="183">
        <f t="shared" si="1968"/>
        <v>0</v>
      </c>
      <c r="M5570" s="183">
        <f t="shared" si="1968"/>
        <v>0</v>
      </c>
      <c r="N5570" s="182">
        <f t="shared" si="1969"/>
        <v>0</v>
      </c>
      <c r="O5570" s="182">
        <f t="shared" si="1970"/>
        <v>0</v>
      </c>
      <c r="P5570" s="181"/>
      <c r="Q5570" s="199"/>
      <c r="R5570" s="197" t="str">
        <f t="shared" si="1953"/>
        <v/>
      </c>
      <c r="S5570" s="197" t="str">
        <f t="shared" si="1954"/>
        <v/>
      </c>
    </row>
    <row r="5571" spans="1:19" hidden="1">
      <c r="A5571" s="200" t="s">
        <v>5960</v>
      </c>
      <c r="B5571" s="205"/>
      <c r="C5571" s="127" t="s">
        <v>5961</v>
      </c>
      <c r="D5571" s="121"/>
      <c r="E5571" s="122"/>
      <c r="F5571" s="123"/>
      <c r="G5571" s="253"/>
      <c r="H5571" s="253"/>
      <c r="I5571" s="254"/>
      <c r="J5571" s="255"/>
      <c r="K5571" s="179"/>
      <c r="L5571" s="253"/>
      <c r="M5571" s="253"/>
      <c r="N5571" s="254"/>
      <c r="O5571" s="255"/>
      <c r="P5571" s="181"/>
      <c r="Q5571" s="198" t="str">
        <f>IF(OR(SUM(J5572:J5574)&gt;0,SUM(O5572:O5574)&gt;0),"xx","")</f>
        <v/>
      </c>
      <c r="R5571" s="197" t="str">
        <f t="shared" si="1953"/>
        <v/>
      </c>
      <c r="S5571" s="197" t="str">
        <f t="shared" si="1954"/>
        <v/>
      </c>
    </row>
    <row r="5572" spans="1:19" ht="25.5" hidden="1">
      <c r="A5572" s="200">
        <v>93389</v>
      </c>
      <c r="B5572" s="205" t="s">
        <v>230</v>
      </c>
      <c r="C5572" s="127" t="s">
        <v>5962</v>
      </c>
      <c r="D5572" s="121" t="s">
        <v>232</v>
      </c>
      <c r="E5572" s="122">
        <v>36.04</v>
      </c>
      <c r="F5572" s="123">
        <f>IF(E5572=0,0,ROUND(E5572*(1+E$10)*(1-E$11),2))</f>
        <v>43.45</v>
      </c>
      <c r="G5572" s="206"/>
      <c r="H5572" s="183"/>
      <c r="I5572" s="182">
        <f t="shared" ref="I5572:I5574" si="1971">IF(ISBLANK(E5572),0,ROUND(F5572*G5572,2))</f>
        <v>0</v>
      </c>
      <c r="J5572" s="182">
        <f t="shared" ref="J5572:J5574" si="1972">IF(ISBLANK(G5572),0,ROUND(G5572*H5572,2))</f>
        <v>0</v>
      </c>
      <c r="K5572" s="179"/>
      <c r="L5572" s="183">
        <f t="shared" ref="L5572:M5574" si="1973">G5572</f>
        <v>0</v>
      </c>
      <c r="M5572" s="183">
        <f t="shared" si="1973"/>
        <v>0</v>
      </c>
      <c r="N5572" s="182">
        <f t="shared" ref="N5572:N5574" si="1974">IF(ISBLANK(E5572),0,ROUND(F5572*L5572,2))</f>
        <v>0</v>
      </c>
      <c r="O5572" s="182">
        <f t="shared" ref="O5572:O5574" si="1975">IF(ISBLANK(L5572),0,ROUND(L5572*M5572,2))</f>
        <v>0</v>
      </c>
      <c r="P5572" s="181"/>
      <c r="Q5572" s="199"/>
      <c r="R5572" s="197" t="str">
        <f t="shared" si="1953"/>
        <v/>
      </c>
      <c r="S5572" s="197" t="str">
        <f t="shared" si="1954"/>
        <v/>
      </c>
    </row>
    <row r="5573" spans="1:19" ht="25.5" hidden="1">
      <c r="A5573" s="200">
        <v>93390</v>
      </c>
      <c r="B5573" s="205" t="s">
        <v>230</v>
      </c>
      <c r="C5573" s="127" t="s">
        <v>5963</v>
      </c>
      <c r="D5573" s="121" t="s">
        <v>232</v>
      </c>
      <c r="E5573" s="122">
        <v>30.06</v>
      </c>
      <c r="F5573" s="123">
        <f>IF(E5573=0,0,ROUND(E5573*(1+E$10)*(1-E$11),2))</f>
        <v>36.24</v>
      </c>
      <c r="G5573" s="206"/>
      <c r="H5573" s="183"/>
      <c r="I5573" s="182">
        <f t="shared" si="1971"/>
        <v>0</v>
      </c>
      <c r="J5573" s="182">
        <f t="shared" si="1972"/>
        <v>0</v>
      </c>
      <c r="K5573" s="179"/>
      <c r="L5573" s="183">
        <f t="shared" si="1973"/>
        <v>0</v>
      </c>
      <c r="M5573" s="183">
        <f t="shared" si="1973"/>
        <v>0</v>
      </c>
      <c r="N5573" s="182">
        <f t="shared" si="1974"/>
        <v>0</v>
      </c>
      <c r="O5573" s="182">
        <f t="shared" si="1975"/>
        <v>0</v>
      </c>
      <c r="P5573" s="181"/>
      <c r="Q5573" s="199"/>
      <c r="R5573" s="197" t="str">
        <f t="shared" si="1953"/>
        <v/>
      </c>
      <c r="S5573" s="197" t="str">
        <f t="shared" si="1954"/>
        <v/>
      </c>
    </row>
    <row r="5574" spans="1:19" ht="25.5" hidden="1">
      <c r="A5574" s="200">
        <v>93391</v>
      </c>
      <c r="B5574" s="205" t="s">
        <v>230</v>
      </c>
      <c r="C5574" s="127" t="s">
        <v>5964</v>
      </c>
      <c r="D5574" s="121" t="s">
        <v>232</v>
      </c>
      <c r="E5574" s="122">
        <v>24.95</v>
      </c>
      <c r="F5574" s="123">
        <f>IF(E5574=0,0,ROUND(E5574*(1+E$10)*(1-E$11),2))</f>
        <v>30.08</v>
      </c>
      <c r="G5574" s="206"/>
      <c r="H5574" s="183"/>
      <c r="I5574" s="182">
        <f t="shared" si="1971"/>
        <v>0</v>
      </c>
      <c r="J5574" s="182">
        <f t="shared" si="1972"/>
        <v>0</v>
      </c>
      <c r="K5574" s="179"/>
      <c r="L5574" s="183">
        <f t="shared" si="1973"/>
        <v>0</v>
      </c>
      <c r="M5574" s="183">
        <f t="shared" si="1973"/>
        <v>0</v>
      </c>
      <c r="N5574" s="182">
        <f t="shared" si="1974"/>
        <v>0</v>
      </c>
      <c r="O5574" s="182">
        <f t="shared" si="1975"/>
        <v>0</v>
      </c>
      <c r="P5574" s="181"/>
      <c r="Q5574" s="198"/>
      <c r="R5574" s="197" t="str">
        <f t="shared" ref="R5574:R5577" si="1976">IF(Q5574="X","x",IF(Q5574="xx","x",IF(O5574&gt;0,"x","")))</f>
        <v/>
      </c>
      <c r="S5574" s="197" t="str">
        <f t="shared" si="1954"/>
        <v/>
      </c>
    </row>
    <row r="5575" spans="1:19" hidden="1">
      <c r="A5575" s="200" t="s">
        <v>5965</v>
      </c>
      <c r="B5575" s="205"/>
      <c r="C5575" s="127" t="s">
        <v>5966</v>
      </c>
      <c r="D5575" s="121"/>
      <c r="E5575" s="122"/>
      <c r="F5575" s="123"/>
      <c r="G5575" s="253"/>
      <c r="H5575" s="253"/>
      <c r="I5575" s="254"/>
      <c r="J5575" s="255"/>
      <c r="K5575" s="179"/>
      <c r="L5575" s="253"/>
      <c r="M5575" s="253"/>
      <c r="N5575" s="254"/>
      <c r="O5575" s="255"/>
      <c r="P5575" s="181"/>
      <c r="Q5575" s="198" t="str">
        <f>IF(OR(SUM(J5576:J5581)&gt;0,SUM(O5576:O5581)&gt;0),"xx","")</f>
        <v/>
      </c>
      <c r="R5575" s="197" t="str">
        <f t="shared" si="1976"/>
        <v/>
      </c>
      <c r="S5575" s="197" t="str">
        <f t="shared" si="1954"/>
        <v/>
      </c>
    </row>
    <row r="5576" spans="1:19" ht="25.5" hidden="1">
      <c r="A5576" s="200">
        <v>84191</v>
      </c>
      <c r="B5576" s="205" t="s">
        <v>230</v>
      </c>
      <c r="C5576" s="127" t="s">
        <v>5967</v>
      </c>
      <c r="D5576" s="121" t="s">
        <v>232</v>
      </c>
      <c r="E5576" s="122">
        <v>111.04</v>
      </c>
      <c r="F5576" s="123">
        <f t="shared" ref="F5576:F5581" si="1977">IF(E5576=0,0,ROUND(E5576*(1+E$10)*(1-E$11),2))</f>
        <v>133.87</v>
      </c>
      <c r="G5576" s="206"/>
      <c r="H5576" s="183"/>
      <c r="I5576" s="182">
        <f t="shared" ref="I5576:I5581" si="1978">IF(ISBLANK(E5576),0,ROUND(F5576*G5576,2))</f>
        <v>0</v>
      </c>
      <c r="J5576" s="182">
        <f t="shared" ref="J5576:J5581" si="1979">IF(ISBLANK(G5576),0,ROUND(G5576*H5576,2))</f>
        <v>0</v>
      </c>
      <c r="K5576" s="179"/>
      <c r="L5576" s="183">
        <f t="shared" ref="L5576:M5581" si="1980">G5576</f>
        <v>0</v>
      </c>
      <c r="M5576" s="183">
        <f t="shared" si="1980"/>
        <v>0</v>
      </c>
      <c r="N5576" s="182">
        <f t="shared" ref="N5576:N5581" si="1981">IF(ISBLANK(E5576),0,ROUND(F5576*L5576,2))</f>
        <v>0</v>
      </c>
      <c r="O5576" s="182">
        <f t="shared" ref="O5576:O5581" si="1982">IF(ISBLANK(L5576),0,ROUND(L5576*M5576,2))</f>
        <v>0</v>
      </c>
      <c r="P5576" s="181"/>
      <c r="Q5576" s="199"/>
      <c r="R5576" s="197" t="str">
        <f t="shared" si="1976"/>
        <v/>
      </c>
      <c r="S5576" s="197" t="str">
        <f t="shared" si="1954"/>
        <v/>
      </c>
    </row>
    <row r="5577" spans="1:19" hidden="1">
      <c r="A5577" s="200">
        <v>98671</v>
      </c>
      <c r="B5577" s="205" t="s">
        <v>230</v>
      </c>
      <c r="C5577" s="127" t="s">
        <v>5968</v>
      </c>
      <c r="D5577" s="121" t="s">
        <v>232</v>
      </c>
      <c r="E5577" s="122">
        <v>237.52</v>
      </c>
      <c r="F5577" s="123">
        <f t="shared" si="1977"/>
        <v>286.35000000000002</v>
      </c>
      <c r="G5577" s="206"/>
      <c r="H5577" s="183"/>
      <c r="I5577" s="182">
        <f t="shared" si="1978"/>
        <v>0</v>
      </c>
      <c r="J5577" s="182">
        <f t="shared" si="1979"/>
        <v>0</v>
      </c>
      <c r="K5577" s="179"/>
      <c r="L5577" s="183">
        <f t="shared" si="1980"/>
        <v>0</v>
      </c>
      <c r="M5577" s="183">
        <f t="shared" si="1980"/>
        <v>0</v>
      </c>
      <c r="N5577" s="182">
        <f t="shared" si="1981"/>
        <v>0</v>
      </c>
      <c r="O5577" s="182">
        <f t="shared" si="1982"/>
        <v>0</v>
      </c>
      <c r="P5577" s="181"/>
      <c r="Q5577" s="199"/>
      <c r="R5577" s="197" t="str">
        <f t="shared" si="1976"/>
        <v/>
      </c>
      <c r="S5577" s="197" t="str">
        <f t="shared" si="1954"/>
        <v/>
      </c>
    </row>
    <row r="5578" spans="1:19" hidden="1">
      <c r="A5578" s="200">
        <v>98672</v>
      </c>
      <c r="B5578" s="205" t="s">
        <v>230</v>
      </c>
      <c r="C5578" s="127" t="s">
        <v>5969</v>
      </c>
      <c r="D5578" s="121" t="s">
        <v>232</v>
      </c>
      <c r="E5578" s="122">
        <v>321.95999999999998</v>
      </c>
      <c r="F5578" s="123">
        <f t="shared" si="1977"/>
        <v>388.15</v>
      </c>
      <c r="G5578" s="206"/>
      <c r="H5578" s="183"/>
      <c r="I5578" s="182">
        <f t="shared" si="1978"/>
        <v>0</v>
      </c>
      <c r="J5578" s="182">
        <f t="shared" si="1979"/>
        <v>0</v>
      </c>
      <c r="K5578" s="179"/>
      <c r="L5578" s="183">
        <f t="shared" si="1980"/>
        <v>0</v>
      </c>
      <c r="M5578" s="183">
        <f t="shared" si="1980"/>
        <v>0</v>
      </c>
      <c r="N5578" s="182">
        <f t="shared" si="1981"/>
        <v>0</v>
      </c>
      <c r="O5578" s="182">
        <f t="shared" si="1982"/>
        <v>0</v>
      </c>
      <c r="P5578" s="181"/>
      <c r="Q5578" s="199"/>
      <c r="R5578" s="197" t="str">
        <f t="shared" ref="R5578:R5614" si="1983">IF(Q5578="X","x",IF(Q5578="xx","x",IF(O5578&gt;0,"x","")))</f>
        <v/>
      </c>
      <c r="S5578" s="197" t="str">
        <f t="shared" si="1954"/>
        <v/>
      </c>
    </row>
    <row r="5579" spans="1:19" ht="25.5" hidden="1">
      <c r="A5579" s="200" t="s">
        <v>5970</v>
      </c>
      <c r="B5579" s="205" t="s">
        <v>230</v>
      </c>
      <c r="C5579" s="127" t="s">
        <v>5971</v>
      </c>
      <c r="D5579" s="121" t="s">
        <v>232</v>
      </c>
      <c r="E5579" s="122">
        <v>139.77000000000001</v>
      </c>
      <c r="F5579" s="123">
        <f t="shared" si="1977"/>
        <v>168.51</v>
      </c>
      <c r="G5579" s="206"/>
      <c r="H5579" s="183"/>
      <c r="I5579" s="182">
        <f t="shared" si="1978"/>
        <v>0</v>
      </c>
      <c r="J5579" s="182">
        <f t="shared" si="1979"/>
        <v>0</v>
      </c>
      <c r="K5579" s="179"/>
      <c r="L5579" s="183">
        <f t="shared" si="1980"/>
        <v>0</v>
      </c>
      <c r="M5579" s="183">
        <f t="shared" si="1980"/>
        <v>0</v>
      </c>
      <c r="N5579" s="182">
        <f t="shared" si="1981"/>
        <v>0</v>
      </c>
      <c r="O5579" s="182">
        <f t="shared" si="1982"/>
        <v>0</v>
      </c>
      <c r="P5579" s="181"/>
      <c r="Q5579" s="199"/>
      <c r="R5579" s="197" t="str">
        <f t="shared" si="1983"/>
        <v/>
      </c>
      <c r="S5579" s="197" t="str">
        <f t="shared" si="1954"/>
        <v/>
      </c>
    </row>
    <row r="5580" spans="1:19" ht="25.5" hidden="1">
      <c r="A5580" s="200" t="s">
        <v>5972</v>
      </c>
      <c r="B5580" s="205" t="s">
        <v>230</v>
      </c>
      <c r="C5580" s="127" t="s">
        <v>5973</v>
      </c>
      <c r="D5580" s="121" t="s">
        <v>232</v>
      </c>
      <c r="E5580" s="122">
        <v>31.16</v>
      </c>
      <c r="F5580" s="123">
        <f t="shared" si="1977"/>
        <v>37.57</v>
      </c>
      <c r="G5580" s="206"/>
      <c r="H5580" s="183"/>
      <c r="I5580" s="182">
        <f t="shared" si="1978"/>
        <v>0</v>
      </c>
      <c r="J5580" s="182">
        <f t="shared" si="1979"/>
        <v>0</v>
      </c>
      <c r="K5580" s="179"/>
      <c r="L5580" s="183">
        <f t="shared" si="1980"/>
        <v>0</v>
      </c>
      <c r="M5580" s="183">
        <f t="shared" si="1980"/>
        <v>0</v>
      </c>
      <c r="N5580" s="182">
        <f t="shared" si="1981"/>
        <v>0</v>
      </c>
      <c r="O5580" s="182">
        <f t="shared" si="1982"/>
        <v>0</v>
      </c>
      <c r="P5580" s="181"/>
      <c r="Q5580" s="198"/>
      <c r="R5580" s="197" t="str">
        <f t="shared" si="1983"/>
        <v/>
      </c>
      <c r="S5580" s="197" t="str">
        <f t="shared" si="1954"/>
        <v/>
      </c>
    </row>
    <row r="5581" spans="1:19" ht="25.5" hidden="1">
      <c r="A5581" s="200">
        <v>84183</v>
      </c>
      <c r="B5581" s="205" t="s">
        <v>230</v>
      </c>
      <c r="C5581" s="127" t="s">
        <v>5974</v>
      </c>
      <c r="D5581" s="121" t="s">
        <v>232</v>
      </c>
      <c r="E5581" s="122">
        <v>104.8</v>
      </c>
      <c r="F5581" s="123">
        <f t="shared" si="1977"/>
        <v>126.35</v>
      </c>
      <c r="G5581" s="206"/>
      <c r="H5581" s="183"/>
      <c r="I5581" s="182">
        <f t="shared" si="1978"/>
        <v>0</v>
      </c>
      <c r="J5581" s="182">
        <f t="shared" si="1979"/>
        <v>0</v>
      </c>
      <c r="K5581" s="179"/>
      <c r="L5581" s="183">
        <f t="shared" si="1980"/>
        <v>0</v>
      </c>
      <c r="M5581" s="183">
        <f t="shared" si="1980"/>
        <v>0</v>
      </c>
      <c r="N5581" s="182">
        <f t="shared" si="1981"/>
        <v>0</v>
      </c>
      <c r="O5581" s="182">
        <f t="shared" si="1982"/>
        <v>0</v>
      </c>
      <c r="P5581" s="181"/>
      <c r="Q5581" s="199"/>
      <c r="R5581" s="197" t="str">
        <f t="shared" si="1983"/>
        <v/>
      </c>
      <c r="S5581" s="197" t="str">
        <f t="shared" si="1954"/>
        <v/>
      </c>
    </row>
    <row r="5582" spans="1:19" hidden="1">
      <c r="A5582" s="200" t="s">
        <v>5975</v>
      </c>
      <c r="B5582" s="205"/>
      <c r="C5582" s="127" t="s">
        <v>5976</v>
      </c>
      <c r="D5582" s="121"/>
      <c r="E5582" s="122"/>
      <c r="F5582" s="123"/>
      <c r="G5582" s="253"/>
      <c r="H5582" s="253"/>
      <c r="I5582" s="254"/>
      <c r="J5582" s="255"/>
      <c r="K5582" s="179"/>
      <c r="L5582" s="253"/>
      <c r="M5582" s="253"/>
      <c r="N5582" s="254"/>
      <c r="O5582" s="255"/>
      <c r="P5582" s="181"/>
      <c r="Q5582" s="198" t="str">
        <f>IF(OR(SUM(J5583:J5589)&gt;0,SUM(O5583:O5589)&gt;0),"xx","")</f>
        <v/>
      </c>
      <c r="R5582" s="197" t="str">
        <f t="shared" si="1983"/>
        <v/>
      </c>
      <c r="S5582" s="197" t="str">
        <f t="shared" si="1954"/>
        <v/>
      </c>
    </row>
    <row r="5583" spans="1:19" ht="25.5" hidden="1">
      <c r="A5583" s="200">
        <v>98673</v>
      </c>
      <c r="B5583" s="205" t="s">
        <v>230</v>
      </c>
      <c r="C5583" s="127" t="s">
        <v>5977</v>
      </c>
      <c r="D5583" s="121" t="s">
        <v>232</v>
      </c>
      <c r="E5583" s="122">
        <v>199.73</v>
      </c>
      <c r="F5583" s="123">
        <f t="shared" ref="F5583:F5589" si="1984">IF(E5583=0,0,ROUND(E5583*(1+E$10)*(1-E$11),2))</f>
        <v>240.79</v>
      </c>
      <c r="G5583" s="206"/>
      <c r="H5583" s="183"/>
      <c r="I5583" s="182">
        <f t="shared" ref="I5583:I5589" si="1985">IF(ISBLANK(E5583),0,ROUND(F5583*G5583,2))</f>
        <v>0</v>
      </c>
      <c r="J5583" s="182">
        <f t="shared" ref="J5583:J5589" si="1986">IF(ISBLANK(G5583),0,ROUND(G5583*H5583,2))</f>
        <v>0</v>
      </c>
      <c r="K5583" s="179"/>
      <c r="L5583" s="183">
        <f t="shared" ref="L5583:M5589" si="1987">G5583</f>
        <v>0</v>
      </c>
      <c r="M5583" s="183">
        <f t="shared" si="1987"/>
        <v>0</v>
      </c>
      <c r="N5583" s="182">
        <f t="shared" ref="N5583:N5589" si="1988">IF(ISBLANK(E5583),0,ROUND(F5583*L5583,2))</f>
        <v>0</v>
      </c>
      <c r="O5583" s="182">
        <f t="shared" ref="O5583:O5589" si="1989">IF(ISBLANK(L5583),0,ROUND(L5583*M5583,2))</f>
        <v>0</v>
      </c>
      <c r="P5583" s="181"/>
      <c r="Q5583" s="199"/>
      <c r="R5583" s="197" t="str">
        <f t="shared" si="1983"/>
        <v/>
      </c>
      <c r="S5583" s="197" t="str">
        <f t="shared" si="1954"/>
        <v/>
      </c>
    </row>
    <row r="5584" spans="1:19" ht="25.5" hidden="1">
      <c r="A5584" s="200">
        <v>72200</v>
      </c>
      <c r="B5584" s="205" t="s">
        <v>230</v>
      </c>
      <c r="C5584" s="127" t="s">
        <v>5978</v>
      </c>
      <c r="D5584" s="121" t="s">
        <v>232</v>
      </c>
      <c r="E5584" s="122">
        <v>88.6</v>
      </c>
      <c r="F5584" s="123">
        <f t="shared" si="1984"/>
        <v>106.82</v>
      </c>
      <c r="G5584" s="206"/>
      <c r="H5584" s="183"/>
      <c r="I5584" s="182">
        <f t="shared" si="1985"/>
        <v>0</v>
      </c>
      <c r="J5584" s="182">
        <f t="shared" si="1986"/>
        <v>0</v>
      </c>
      <c r="K5584" s="179"/>
      <c r="L5584" s="183">
        <f t="shared" si="1987"/>
        <v>0</v>
      </c>
      <c r="M5584" s="183">
        <f t="shared" si="1987"/>
        <v>0</v>
      </c>
      <c r="N5584" s="182">
        <f t="shared" si="1988"/>
        <v>0</v>
      </c>
      <c r="O5584" s="182">
        <f t="shared" si="1989"/>
        <v>0</v>
      </c>
      <c r="P5584" s="181"/>
      <c r="Q5584" s="199"/>
      <c r="R5584" s="197" t="str">
        <f t="shared" si="1983"/>
        <v/>
      </c>
      <c r="S5584" s="197" t="str">
        <f t="shared" si="1954"/>
        <v/>
      </c>
    </row>
    <row r="5585" spans="1:19" ht="25.5" hidden="1">
      <c r="A5585" s="200">
        <v>72187</v>
      </c>
      <c r="B5585" s="205" t="s">
        <v>230</v>
      </c>
      <c r="C5585" s="127" t="s">
        <v>5979</v>
      </c>
      <c r="D5585" s="121" t="s">
        <v>232</v>
      </c>
      <c r="E5585" s="122">
        <v>254.83</v>
      </c>
      <c r="F5585" s="123">
        <f t="shared" si="1984"/>
        <v>307.22000000000003</v>
      </c>
      <c r="G5585" s="206"/>
      <c r="H5585" s="183"/>
      <c r="I5585" s="182">
        <f t="shared" si="1985"/>
        <v>0</v>
      </c>
      <c r="J5585" s="182">
        <f t="shared" si="1986"/>
        <v>0</v>
      </c>
      <c r="K5585" s="179"/>
      <c r="L5585" s="183">
        <f t="shared" si="1987"/>
        <v>0</v>
      </c>
      <c r="M5585" s="183">
        <f t="shared" si="1987"/>
        <v>0</v>
      </c>
      <c r="N5585" s="182">
        <f t="shared" si="1988"/>
        <v>0</v>
      </c>
      <c r="O5585" s="182">
        <f t="shared" si="1989"/>
        <v>0</v>
      </c>
      <c r="P5585" s="181"/>
      <c r="Q5585" s="199"/>
      <c r="R5585" s="197" t="str">
        <f t="shared" si="1983"/>
        <v/>
      </c>
      <c r="S5585" s="197" t="str">
        <f t="shared" si="1954"/>
        <v/>
      </c>
    </row>
    <row r="5586" spans="1:19" hidden="1">
      <c r="A5586" s="200">
        <v>84186</v>
      </c>
      <c r="B5586" s="205" t="s">
        <v>230</v>
      </c>
      <c r="C5586" s="127" t="s">
        <v>5980</v>
      </c>
      <c r="D5586" s="121" t="s">
        <v>232</v>
      </c>
      <c r="E5586" s="122">
        <v>99.25</v>
      </c>
      <c r="F5586" s="123">
        <f t="shared" si="1984"/>
        <v>119.66</v>
      </c>
      <c r="G5586" s="206"/>
      <c r="H5586" s="183"/>
      <c r="I5586" s="182">
        <f t="shared" si="1985"/>
        <v>0</v>
      </c>
      <c r="J5586" s="182">
        <f t="shared" si="1986"/>
        <v>0</v>
      </c>
      <c r="K5586" s="179"/>
      <c r="L5586" s="183">
        <f t="shared" si="1987"/>
        <v>0</v>
      </c>
      <c r="M5586" s="183">
        <f t="shared" si="1987"/>
        <v>0</v>
      </c>
      <c r="N5586" s="182">
        <f t="shared" si="1988"/>
        <v>0</v>
      </c>
      <c r="O5586" s="182">
        <f t="shared" si="1989"/>
        <v>0</v>
      </c>
      <c r="P5586" s="181"/>
      <c r="Q5586" s="199"/>
      <c r="R5586" s="197" t="str">
        <f t="shared" si="1983"/>
        <v/>
      </c>
      <c r="S5586" s="197" t="str">
        <f t="shared" si="1954"/>
        <v/>
      </c>
    </row>
    <row r="5587" spans="1:19" ht="25.5" hidden="1">
      <c r="A5587" s="200">
        <v>72188</v>
      </c>
      <c r="B5587" s="205" t="s">
        <v>230</v>
      </c>
      <c r="C5587" s="127" t="s">
        <v>5981</v>
      </c>
      <c r="D5587" s="121" t="s">
        <v>232</v>
      </c>
      <c r="E5587" s="122">
        <v>254.83</v>
      </c>
      <c r="F5587" s="123">
        <f t="shared" si="1984"/>
        <v>307.22000000000003</v>
      </c>
      <c r="G5587" s="206"/>
      <c r="H5587" s="183"/>
      <c r="I5587" s="182">
        <f t="shared" si="1985"/>
        <v>0</v>
      </c>
      <c r="J5587" s="182">
        <f t="shared" si="1986"/>
        <v>0</v>
      </c>
      <c r="K5587" s="179"/>
      <c r="L5587" s="183">
        <f t="shared" si="1987"/>
        <v>0</v>
      </c>
      <c r="M5587" s="183">
        <f t="shared" si="1987"/>
        <v>0</v>
      </c>
      <c r="N5587" s="182">
        <f t="shared" si="1988"/>
        <v>0</v>
      </c>
      <c r="O5587" s="182">
        <f t="shared" si="1989"/>
        <v>0</v>
      </c>
      <c r="P5587" s="181"/>
      <c r="Q5587" s="199"/>
      <c r="R5587" s="197" t="str">
        <f t="shared" si="1983"/>
        <v/>
      </c>
      <c r="S5587" s="197" t="str">
        <f t="shared" si="1954"/>
        <v/>
      </c>
    </row>
    <row r="5588" spans="1:19" hidden="1">
      <c r="A5588" s="200">
        <v>84187</v>
      </c>
      <c r="B5588" s="205" t="s">
        <v>230</v>
      </c>
      <c r="C5588" s="127" t="s">
        <v>5982</v>
      </c>
      <c r="D5588" s="121" t="s">
        <v>232</v>
      </c>
      <c r="E5588" s="122">
        <v>15.43</v>
      </c>
      <c r="F5588" s="123">
        <f t="shared" si="1984"/>
        <v>18.600000000000001</v>
      </c>
      <c r="G5588" s="206"/>
      <c r="H5588" s="183"/>
      <c r="I5588" s="182">
        <f t="shared" si="1985"/>
        <v>0</v>
      </c>
      <c r="J5588" s="182">
        <f t="shared" si="1986"/>
        <v>0</v>
      </c>
      <c r="K5588" s="179"/>
      <c r="L5588" s="183">
        <f t="shared" si="1987"/>
        <v>0</v>
      </c>
      <c r="M5588" s="183">
        <f t="shared" si="1987"/>
        <v>0</v>
      </c>
      <c r="N5588" s="182">
        <f t="shared" si="1988"/>
        <v>0</v>
      </c>
      <c r="O5588" s="182">
        <f t="shared" si="1989"/>
        <v>0</v>
      </c>
      <c r="P5588" s="181"/>
      <c r="Q5588" s="199"/>
      <c r="R5588" s="197" t="str">
        <f t="shared" si="1983"/>
        <v/>
      </c>
      <c r="S5588" s="197" t="str">
        <f t="shared" si="1954"/>
        <v/>
      </c>
    </row>
    <row r="5589" spans="1:19" hidden="1">
      <c r="A5589" s="200" t="s">
        <v>5983</v>
      </c>
      <c r="B5589" s="205" t="s">
        <v>230</v>
      </c>
      <c r="C5589" s="127" t="s">
        <v>5984</v>
      </c>
      <c r="D5589" s="121" t="s">
        <v>232</v>
      </c>
      <c r="E5589" s="122">
        <v>235.61</v>
      </c>
      <c r="F5589" s="123">
        <f t="shared" si="1984"/>
        <v>284.05</v>
      </c>
      <c r="G5589" s="206"/>
      <c r="H5589" s="183"/>
      <c r="I5589" s="182">
        <f t="shared" si="1985"/>
        <v>0</v>
      </c>
      <c r="J5589" s="182">
        <f t="shared" si="1986"/>
        <v>0</v>
      </c>
      <c r="K5589" s="179"/>
      <c r="L5589" s="183">
        <f t="shared" si="1987"/>
        <v>0</v>
      </c>
      <c r="M5589" s="183">
        <f t="shared" si="1987"/>
        <v>0</v>
      </c>
      <c r="N5589" s="182">
        <f t="shared" si="1988"/>
        <v>0</v>
      </c>
      <c r="O5589" s="182">
        <f t="shared" si="1989"/>
        <v>0</v>
      </c>
      <c r="P5589" s="181"/>
      <c r="Q5589" s="199"/>
      <c r="R5589" s="197" t="str">
        <f t="shared" si="1983"/>
        <v/>
      </c>
      <c r="S5589" s="197" t="str">
        <f t="shared" si="1954"/>
        <v/>
      </c>
    </row>
    <row r="5590" spans="1:19" hidden="1">
      <c r="A5590" s="200" t="s">
        <v>5985</v>
      </c>
      <c r="B5590" s="205"/>
      <c r="C5590" s="127" t="s">
        <v>5986</v>
      </c>
      <c r="D5590" s="121"/>
      <c r="E5590" s="122"/>
      <c r="F5590" s="123"/>
      <c r="G5590" s="253"/>
      <c r="H5590" s="253"/>
      <c r="I5590" s="254"/>
      <c r="J5590" s="255"/>
      <c r="K5590" s="179"/>
      <c r="L5590" s="253"/>
      <c r="M5590" s="253"/>
      <c r="N5590" s="254"/>
      <c r="O5590" s="255"/>
      <c r="P5590" s="181"/>
      <c r="Q5590" s="198" t="str">
        <f>IF(OR(SUM(J5591:J5591)&gt;0,SUM(O5591:O5591)&gt;0),"xx","")</f>
        <v/>
      </c>
      <c r="R5590" s="197" t="str">
        <f t="shared" si="1983"/>
        <v/>
      </c>
      <c r="S5590" s="197" t="str">
        <f t="shared" si="1954"/>
        <v/>
      </c>
    </row>
    <row r="5591" spans="1:19" hidden="1">
      <c r="A5591" s="200">
        <v>72815</v>
      </c>
      <c r="B5591" s="205" t="s">
        <v>230</v>
      </c>
      <c r="C5591" s="127" t="s">
        <v>5987</v>
      </c>
      <c r="D5591" s="121" t="s">
        <v>232</v>
      </c>
      <c r="E5591" s="122">
        <v>49.29</v>
      </c>
      <c r="F5591" s="123">
        <f>IF(E5591=0,0,ROUND(E5591*(1+E$10)*(1-E$11),2))</f>
        <v>59.42</v>
      </c>
      <c r="G5591" s="206"/>
      <c r="H5591" s="183"/>
      <c r="I5591" s="182">
        <f t="shared" ref="I5591" si="1990">IF(ISBLANK(E5591),0,ROUND(F5591*G5591,2))</f>
        <v>0</v>
      </c>
      <c r="J5591" s="182">
        <f t="shared" ref="J5591" si="1991">IF(ISBLANK(G5591),0,ROUND(G5591*H5591,2))</f>
        <v>0</v>
      </c>
      <c r="K5591" s="179"/>
      <c r="L5591" s="183">
        <f t="shared" ref="L5591:M5591" si="1992">G5591</f>
        <v>0</v>
      </c>
      <c r="M5591" s="183">
        <f t="shared" si="1992"/>
        <v>0</v>
      </c>
      <c r="N5591" s="182">
        <f t="shared" ref="N5591" si="1993">IF(ISBLANK(E5591),0,ROUND(F5591*L5591,2))</f>
        <v>0</v>
      </c>
      <c r="O5591" s="182">
        <f t="shared" ref="O5591" si="1994">IF(ISBLANK(L5591),0,ROUND(L5591*M5591,2))</f>
        <v>0</v>
      </c>
      <c r="P5591" s="181"/>
      <c r="Q5591" s="199"/>
      <c r="R5591" s="197" t="str">
        <f t="shared" si="1983"/>
        <v/>
      </c>
      <c r="S5591" s="197" t="str">
        <f t="shared" si="1954"/>
        <v/>
      </c>
    </row>
    <row r="5592" spans="1:19">
      <c r="A5592" s="200" t="s">
        <v>5988</v>
      </c>
      <c r="B5592" s="205"/>
      <c r="C5592" s="127" t="s">
        <v>5989</v>
      </c>
      <c r="D5592" s="121"/>
      <c r="E5592" s="122"/>
      <c r="F5592" s="123"/>
      <c r="G5592" s="253"/>
      <c r="H5592" s="207">
        <f>F5592</f>
        <v>0</v>
      </c>
      <c r="I5592" s="254"/>
      <c r="J5592" s="255"/>
      <c r="K5592" s="179"/>
      <c r="L5592" s="253"/>
      <c r="M5592" s="253"/>
      <c r="N5592" s="254"/>
      <c r="O5592" s="255"/>
      <c r="P5592" s="181"/>
      <c r="Q5592" s="252" t="str">
        <f>IF(OR(SUM(J5593:J5614)&gt;0,SUM(O5593:O5614)&gt;0),"xx","")</f>
        <v>xx</v>
      </c>
      <c r="R5592" s="237" t="str">
        <f t="shared" si="1983"/>
        <v>x</v>
      </c>
      <c r="S5592" s="197" t="str">
        <f t="shared" si="1954"/>
        <v>x</v>
      </c>
    </row>
    <row r="5593" spans="1:19" ht="25.5" hidden="1">
      <c r="A5593" s="200">
        <v>92391</v>
      </c>
      <c r="B5593" s="205" t="s">
        <v>230</v>
      </c>
      <c r="C5593" s="127" t="s">
        <v>5990</v>
      </c>
      <c r="D5593" s="121" t="s">
        <v>232</v>
      </c>
      <c r="E5593" s="122">
        <v>48.03</v>
      </c>
      <c r="F5593" s="123">
        <f t="shared" ref="F5593:F5614" si="1995">IF(E5593=0,0,ROUND(E5593*(1+E$10)*(1-E$11),2))</f>
        <v>57.9</v>
      </c>
      <c r="G5593" s="206"/>
      <c r="H5593" s="183"/>
      <c r="I5593" s="182">
        <f t="shared" ref="I5593:I5614" si="1996">IF(ISBLANK(E5593),0,ROUND(F5593*G5593,2))</f>
        <v>0</v>
      </c>
      <c r="J5593" s="182">
        <f t="shared" ref="J5593:J5614" si="1997">IF(ISBLANK(G5593),0,ROUND(G5593*H5593,2))</f>
        <v>0</v>
      </c>
      <c r="K5593" s="179"/>
      <c r="L5593" s="183">
        <f t="shared" ref="L5593:M5614" si="1998">G5593</f>
        <v>0</v>
      </c>
      <c r="M5593" s="183">
        <f t="shared" si="1998"/>
        <v>0</v>
      </c>
      <c r="N5593" s="182">
        <f t="shared" ref="N5593:N5614" si="1999">IF(ISBLANK(E5593),0,ROUND(F5593*L5593,2))</f>
        <v>0</v>
      </c>
      <c r="O5593" s="182">
        <f t="shared" ref="O5593:O5614" si="2000">IF(ISBLANK(L5593),0,ROUND(L5593*M5593,2))</f>
        <v>0</v>
      </c>
      <c r="P5593" s="181"/>
      <c r="Q5593" s="199"/>
      <c r="R5593" s="197" t="str">
        <f t="shared" si="1983"/>
        <v/>
      </c>
      <c r="S5593" s="197" t="str">
        <f t="shared" si="1954"/>
        <v/>
      </c>
    </row>
    <row r="5594" spans="1:19" ht="25.5" hidden="1">
      <c r="A5594" s="200">
        <v>92392</v>
      </c>
      <c r="B5594" s="205" t="s">
        <v>230</v>
      </c>
      <c r="C5594" s="127" t="s">
        <v>5991</v>
      </c>
      <c r="D5594" s="121" t="s">
        <v>232</v>
      </c>
      <c r="E5594" s="122">
        <v>50.44</v>
      </c>
      <c r="F5594" s="123">
        <f t="shared" si="1995"/>
        <v>60.81</v>
      </c>
      <c r="G5594" s="206"/>
      <c r="H5594" s="183"/>
      <c r="I5594" s="182">
        <f t="shared" si="1996"/>
        <v>0</v>
      </c>
      <c r="J5594" s="182">
        <f t="shared" si="1997"/>
        <v>0</v>
      </c>
      <c r="K5594" s="179"/>
      <c r="L5594" s="183">
        <f t="shared" si="1998"/>
        <v>0</v>
      </c>
      <c r="M5594" s="183">
        <f t="shared" si="1998"/>
        <v>0</v>
      </c>
      <c r="N5594" s="182">
        <f t="shared" si="1999"/>
        <v>0</v>
      </c>
      <c r="O5594" s="182">
        <f t="shared" si="2000"/>
        <v>0</v>
      </c>
      <c r="P5594" s="181"/>
      <c r="Q5594" s="199"/>
      <c r="R5594" s="197" t="str">
        <f t="shared" si="1983"/>
        <v/>
      </c>
      <c r="S5594" s="197" t="str">
        <f t="shared" si="1954"/>
        <v/>
      </c>
    </row>
    <row r="5595" spans="1:19" ht="25.5" hidden="1">
      <c r="A5595" s="200">
        <v>92393</v>
      </c>
      <c r="B5595" s="205" t="s">
        <v>230</v>
      </c>
      <c r="C5595" s="127" t="s">
        <v>5992</v>
      </c>
      <c r="D5595" s="121" t="s">
        <v>232</v>
      </c>
      <c r="E5595" s="122">
        <v>43.56</v>
      </c>
      <c r="F5595" s="123">
        <f t="shared" si="1995"/>
        <v>52.52</v>
      </c>
      <c r="G5595" s="206"/>
      <c r="H5595" s="183"/>
      <c r="I5595" s="182">
        <f t="shared" si="1996"/>
        <v>0</v>
      </c>
      <c r="J5595" s="182">
        <f t="shared" si="1997"/>
        <v>0</v>
      </c>
      <c r="K5595" s="179"/>
      <c r="L5595" s="183">
        <f t="shared" si="1998"/>
        <v>0</v>
      </c>
      <c r="M5595" s="183">
        <f t="shared" si="1998"/>
        <v>0</v>
      </c>
      <c r="N5595" s="182">
        <f t="shared" si="1999"/>
        <v>0</v>
      </c>
      <c r="O5595" s="182">
        <f t="shared" si="2000"/>
        <v>0</v>
      </c>
      <c r="P5595" s="181"/>
      <c r="Q5595" s="199"/>
      <c r="R5595" s="197" t="str">
        <f t="shared" si="1983"/>
        <v/>
      </c>
      <c r="S5595" s="197" t="str">
        <f t="shared" si="1954"/>
        <v/>
      </c>
    </row>
    <row r="5596" spans="1:19" ht="25.5" hidden="1">
      <c r="A5596" s="200">
        <v>92394</v>
      </c>
      <c r="B5596" s="205" t="s">
        <v>230</v>
      </c>
      <c r="C5596" s="127" t="s">
        <v>5993</v>
      </c>
      <c r="D5596" s="121" t="s">
        <v>232</v>
      </c>
      <c r="E5596" s="122">
        <v>47.31</v>
      </c>
      <c r="F5596" s="123">
        <f t="shared" si="1995"/>
        <v>57.04</v>
      </c>
      <c r="G5596" s="206"/>
      <c r="H5596" s="183"/>
      <c r="I5596" s="182">
        <f t="shared" si="1996"/>
        <v>0</v>
      </c>
      <c r="J5596" s="182">
        <f t="shared" si="1997"/>
        <v>0</v>
      </c>
      <c r="K5596" s="179"/>
      <c r="L5596" s="183">
        <f t="shared" si="1998"/>
        <v>0</v>
      </c>
      <c r="M5596" s="183">
        <f t="shared" si="1998"/>
        <v>0</v>
      </c>
      <c r="N5596" s="182">
        <f t="shared" si="1999"/>
        <v>0</v>
      </c>
      <c r="O5596" s="182">
        <f t="shared" si="2000"/>
        <v>0</v>
      </c>
      <c r="P5596" s="181"/>
      <c r="Q5596" s="199"/>
      <c r="R5596" s="197" t="str">
        <f t="shared" si="1983"/>
        <v/>
      </c>
      <c r="S5596" s="197" t="str">
        <f t="shared" si="1954"/>
        <v/>
      </c>
    </row>
    <row r="5597" spans="1:19" ht="25.5" hidden="1">
      <c r="A5597" s="200">
        <v>92395</v>
      </c>
      <c r="B5597" s="205" t="s">
        <v>230</v>
      </c>
      <c r="C5597" s="127" t="s">
        <v>5994</v>
      </c>
      <c r="D5597" s="121" t="s">
        <v>232</v>
      </c>
      <c r="E5597" s="122">
        <v>60.17</v>
      </c>
      <c r="F5597" s="123">
        <f t="shared" si="1995"/>
        <v>72.540000000000006</v>
      </c>
      <c r="G5597" s="206"/>
      <c r="H5597" s="183"/>
      <c r="I5597" s="182">
        <f t="shared" si="1996"/>
        <v>0</v>
      </c>
      <c r="J5597" s="182">
        <f t="shared" si="1997"/>
        <v>0</v>
      </c>
      <c r="K5597" s="179"/>
      <c r="L5597" s="183">
        <f t="shared" si="1998"/>
        <v>0</v>
      </c>
      <c r="M5597" s="183">
        <f t="shared" si="1998"/>
        <v>0</v>
      </c>
      <c r="N5597" s="182">
        <f t="shared" si="1999"/>
        <v>0</v>
      </c>
      <c r="O5597" s="182">
        <f t="shared" si="2000"/>
        <v>0</v>
      </c>
      <c r="P5597" s="181"/>
      <c r="Q5597" s="199"/>
      <c r="R5597" s="197" t="str">
        <f t="shared" si="1983"/>
        <v/>
      </c>
      <c r="S5597" s="197" t="str">
        <f t="shared" si="1954"/>
        <v/>
      </c>
    </row>
    <row r="5598" spans="1:19" ht="25.5">
      <c r="A5598" s="200">
        <v>92396</v>
      </c>
      <c r="B5598" s="205" t="s">
        <v>230</v>
      </c>
      <c r="C5598" s="127" t="s">
        <v>5995</v>
      </c>
      <c r="D5598" s="121" t="s">
        <v>232</v>
      </c>
      <c r="E5598" s="122">
        <v>54.51</v>
      </c>
      <c r="F5598" s="123">
        <f t="shared" si="1995"/>
        <v>65.72</v>
      </c>
      <c r="G5598" s="206">
        <v>1156.79</v>
      </c>
      <c r="H5598" s="207">
        <f>F5598</f>
        <v>65.72</v>
      </c>
      <c r="I5598" s="182">
        <f t="shared" si="1996"/>
        <v>76024.240000000005</v>
      </c>
      <c r="J5598" s="182">
        <f t="shared" si="1997"/>
        <v>76024.240000000005</v>
      </c>
      <c r="K5598" s="179"/>
      <c r="L5598" s="183">
        <f t="shared" si="1998"/>
        <v>1156.79</v>
      </c>
      <c r="M5598" s="183">
        <f t="shared" si="1998"/>
        <v>65.72</v>
      </c>
      <c r="N5598" s="182">
        <f t="shared" si="1999"/>
        <v>76024.240000000005</v>
      </c>
      <c r="O5598" s="182">
        <f t="shared" si="2000"/>
        <v>76024.240000000005</v>
      </c>
      <c r="P5598" s="181"/>
      <c r="Q5598" s="236"/>
      <c r="R5598" s="237" t="str">
        <f t="shared" si="1983"/>
        <v>x</v>
      </c>
      <c r="S5598" s="197" t="str">
        <f t="shared" si="1954"/>
        <v>x</v>
      </c>
    </row>
    <row r="5599" spans="1:19" ht="25.5" hidden="1">
      <c r="A5599" s="200">
        <v>92397</v>
      </c>
      <c r="B5599" s="205" t="s">
        <v>230</v>
      </c>
      <c r="C5599" s="127" t="s">
        <v>5996</v>
      </c>
      <c r="D5599" s="121" t="s">
        <v>232</v>
      </c>
      <c r="E5599" s="122">
        <v>43.28</v>
      </c>
      <c r="F5599" s="123">
        <f t="shared" si="1995"/>
        <v>52.18</v>
      </c>
      <c r="G5599" s="206"/>
      <c r="H5599" s="183"/>
      <c r="I5599" s="182">
        <f t="shared" si="1996"/>
        <v>0</v>
      </c>
      <c r="J5599" s="182">
        <f t="shared" si="1997"/>
        <v>0</v>
      </c>
      <c r="K5599" s="179"/>
      <c r="L5599" s="183">
        <f t="shared" si="1998"/>
        <v>0</v>
      </c>
      <c r="M5599" s="183">
        <f t="shared" si="1998"/>
        <v>0</v>
      </c>
      <c r="N5599" s="182">
        <f t="shared" si="1999"/>
        <v>0</v>
      </c>
      <c r="O5599" s="182">
        <f t="shared" si="2000"/>
        <v>0</v>
      </c>
      <c r="P5599" s="181"/>
      <c r="Q5599" s="199"/>
      <c r="R5599" s="197" t="str">
        <f t="shared" si="1983"/>
        <v/>
      </c>
      <c r="S5599" s="197" t="str">
        <f t="shared" si="1954"/>
        <v/>
      </c>
    </row>
    <row r="5600" spans="1:19" ht="25.5" hidden="1">
      <c r="A5600" s="200">
        <v>92398</v>
      </c>
      <c r="B5600" s="205" t="s">
        <v>230</v>
      </c>
      <c r="C5600" s="127" t="s">
        <v>5997</v>
      </c>
      <c r="D5600" s="121" t="s">
        <v>232</v>
      </c>
      <c r="E5600" s="122">
        <v>49.32</v>
      </c>
      <c r="F5600" s="123">
        <f t="shared" si="1995"/>
        <v>59.46</v>
      </c>
      <c r="G5600" s="206"/>
      <c r="H5600" s="183"/>
      <c r="I5600" s="182">
        <f t="shared" si="1996"/>
        <v>0</v>
      </c>
      <c r="J5600" s="182">
        <f t="shared" si="1997"/>
        <v>0</v>
      </c>
      <c r="K5600" s="179"/>
      <c r="L5600" s="183">
        <f t="shared" si="1998"/>
        <v>0</v>
      </c>
      <c r="M5600" s="183">
        <f t="shared" si="1998"/>
        <v>0</v>
      </c>
      <c r="N5600" s="182">
        <f t="shared" si="1999"/>
        <v>0</v>
      </c>
      <c r="O5600" s="182">
        <f t="shared" si="2000"/>
        <v>0</v>
      </c>
      <c r="P5600" s="181"/>
      <c r="Q5600" s="199"/>
      <c r="R5600" s="197" t="str">
        <f t="shared" si="1983"/>
        <v/>
      </c>
      <c r="S5600" s="197" t="str">
        <f t="shared" si="1954"/>
        <v/>
      </c>
    </row>
    <row r="5601" spans="1:19" ht="25.5" hidden="1">
      <c r="A5601" s="200">
        <v>92399</v>
      </c>
      <c r="B5601" s="205" t="s">
        <v>230</v>
      </c>
      <c r="C5601" s="127" t="s">
        <v>5998</v>
      </c>
      <c r="D5601" s="121" t="s">
        <v>232</v>
      </c>
      <c r="E5601" s="122">
        <v>50.47</v>
      </c>
      <c r="F5601" s="123">
        <f t="shared" si="1995"/>
        <v>60.85</v>
      </c>
      <c r="G5601" s="206"/>
      <c r="H5601" s="183"/>
      <c r="I5601" s="182">
        <f t="shared" si="1996"/>
        <v>0</v>
      </c>
      <c r="J5601" s="182">
        <f t="shared" si="1997"/>
        <v>0</v>
      </c>
      <c r="K5601" s="179"/>
      <c r="L5601" s="183">
        <f t="shared" si="1998"/>
        <v>0</v>
      </c>
      <c r="M5601" s="183">
        <f t="shared" si="1998"/>
        <v>0</v>
      </c>
      <c r="N5601" s="182">
        <f t="shared" si="1999"/>
        <v>0</v>
      </c>
      <c r="O5601" s="182">
        <f t="shared" si="2000"/>
        <v>0</v>
      </c>
      <c r="P5601" s="181"/>
      <c r="Q5601" s="199"/>
      <c r="R5601" s="197" t="str">
        <f t="shared" si="1983"/>
        <v/>
      </c>
      <c r="S5601" s="197" t="str">
        <f t="shared" ref="S5601:S5614" si="2001">IF(Q5601="X","x",IF(Q5601="xx","x",IF(OR(J5601&gt;0,O5601&gt;0),"x","")))</f>
        <v/>
      </c>
    </row>
    <row r="5602" spans="1:19" ht="25.5" hidden="1">
      <c r="A5602" s="200">
        <v>92400</v>
      </c>
      <c r="B5602" s="205" t="s">
        <v>230</v>
      </c>
      <c r="C5602" s="127" t="s">
        <v>5999</v>
      </c>
      <c r="D5602" s="121" t="s">
        <v>232</v>
      </c>
      <c r="E5602" s="122">
        <v>60.69</v>
      </c>
      <c r="F5602" s="123">
        <f t="shared" si="1995"/>
        <v>73.17</v>
      </c>
      <c r="G5602" s="206"/>
      <c r="H5602" s="183"/>
      <c r="I5602" s="182">
        <f t="shared" si="1996"/>
        <v>0</v>
      </c>
      <c r="J5602" s="182">
        <f t="shared" si="1997"/>
        <v>0</v>
      </c>
      <c r="K5602" s="179"/>
      <c r="L5602" s="183">
        <f t="shared" si="1998"/>
        <v>0</v>
      </c>
      <c r="M5602" s="183">
        <f t="shared" si="1998"/>
        <v>0</v>
      </c>
      <c r="N5602" s="182">
        <f t="shared" si="1999"/>
        <v>0</v>
      </c>
      <c r="O5602" s="182">
        <f t="shared" si="2000"/>
        <v>0</v>
      </c>
      <c r="P5602" s="181"/>
      <c r="Q5602" s="199"/>
      <c r="R5602" s="197" t="str">
        <f t="shared" si="1983"/>
        <v/>
      </c>
      <c r="S5602" s="197" t="str">
        <f t="shared" si="2001"/>
        <v/>
      </c>
    </row>
    <row r="5603" spans="1:19" ht="25.5" hidden="1">
      <c r="A5603" s="200">
        <v>92401</v>
      </c>
      <c r="B5603" s="205" t="s">
        <v>230</v>
      </c>
      <c r="C5603" s="127" t="s">
        <v>6000</v>
      </c>
      <c r="D5603" s="121" t="s">
        <v>232</v>
      </c>
      <c r="E5603" s="122">
        <v>61.92</v>
      </c>
      <c r="F5603" s="123">
        <f t="shared" si="1995"/>
        <v>74.650000000000006</v>
      </c>
      <c r="G5603" s="206"/>
      <c r="H5603" s="183"/>
      <c r="I5603" s="182">
        <f t="shared" si="1996"/>
        <v>0</v>
      </c>
      <c r="J5603" s="182">
        <f t="shared" si="1997"/>
        <v>0</v>
      </c>
      <c r="K5603" s="179"/>
      <c r="L5603" s="183">
        <f t="shared" si="1998"/>
        <v>0</v>
      </c>
      <c r="M5603" s="183">
        <f t="shared" si="1998"/>
        <v>0</v>
      </c>
      <c r="N5603" s="182">
        <f t="shared" si="1999"/>
        <v>0</v>
      </c>
      <c r="O5603" s="182">
        <f t="shared" si="2000"/>
        <v>0</v>
      </c>
      <c r="P5603" s="181"/>
      <c r="Q5603" s="199"/>
      <c r="R5603" s="197" t="str">
        <f t="shared" si="1983"/>
        <v/>
      </c>
      <c r="S5603" s="197" t="str">
        <f t="shared" si="2001"/>
        <v/>
      </c>
    </row>
    <row r="5604" spans="1:19" ht="25.5" hidden="1">
      <c r="A5604" s="200">
        <v>92402</v>
      </c>
      <c r="B5604" s="205" t="s">
        <v>230</v>
      </c>
      <c r="C5604" s="127" t="s">
        <v>6001</v>
      </c>
      <c r="D5604" s="121" t="s">
        <v>232</v>
      </c>
      <c r="E5604" s="122">
        <v>56.09</v>
      </c>
      <c r="F5604" s="123">
        <f t="shared" si="1995"/>
        <v>67.62</v>
      </c>
      <c r="G5604" s="206"/>
      <c r="H5604" s="183"/>
      <c r="I5604" s="182">
        <f t="shared" si="1996"/>
        <v>0</v>
      </c>
      <c r="J5604" s="182">
        <f t="shared" si="1997"/>
        <v>0</v>
      </c>
      <c r="K5604" s="179"/>
      <c r="L5604" s="183">
        <f t="shared" si="1998"/>
        <v>0</v>
      </c>
      <c r="M5604" s="183">
        <f t="shared" si="1998"/>
        <v>0</v>
      </c>
      <c r="N5604" s="182">
        <f t="shared" si="1999"/>
        <v>0</v>
      </c>
      <c r="O5604" s="182">
        <f t="shared" si="2000"/>
        <v>0</v>
      </c>
      <c r="P5604" s="181"/>
      <c r="Q5604" s="199"/>
      <c r="R5604" s="197" t="str">
        <f t="shared" si="1983"/>
        <v/>
      </c>
      <c r="S5604" s="197" t="str">
        <f t="shared" si="2001"/>
        <v/>
      </c>
    </row>
    <row r="5605" spans="1:19" ht="25.5" hidden="1">
      <c r="A5605" s="200">
        <v>92403</v>
      </c>
      <c r="B5605" s="205" t="s">
        <v>230</v>
      </c>
      <c r="C5605" s="127" t="s">
        <v>6002</v>
      </c>
      <c r="D5605" s="121" t="s">
        <v>232</v>
      </c>
      <c r="E5605" s="122">
        <v>44.77</v>
      </c>
      <c r="F5605" s="123">
        <f t="shared" si="1995"/>
        <v>53.97</v>
      </c>
      <c r="G5605" s="206"/>
      <c r="H5605" s="183"/>
      <c r="I5605" s="182">
        <f t="shared" si="1996"/>
        <v>0</v>
      </c>
      <c r="J5605" s="182">
        <f t="shared" si="1997"/>
        <v>0</v>
      </c>
      <c r="K5605" s="179"/>
      <c r="L5605" s="183">
        <f t="shared" si="1998"/>
        <v>0</v>
      </c>
      <c r="M5605" s="183">
        <f t="shared" si="1998"/>
        <v>0</v>
      </c>
      <c r="N5605" s="182">
        <f t="shared" si="1999"/>
        <v>0</v>
      </c>
      <c r="O5605" s="182">
        <f t="shared" si="2000"/>
        <v>0</v>
      </c>
      <c r="P5605" s="181"/>
      <c r="Q5605" s="199"/>
      <c r="R5605" s="197" t="str">
        <f t="shared" si="1983"/>
        <v/>
      </c>
      <c r="S5605" s="197" t="str">
        <f t="shared" si="2001"/>
        <v/>
      </c>
    </row>
    <row r="5606" spans="1:19" ht="25.5" hidden="1">
      <c r="A5606" s="200">
        <v>92404</v>
      </c>
      <c r="B5606" s="205" t="s">
        <v>230</v>
      </c>
      <c r="C5606" s="127" t="s">
        <v>6003</v>
      </c>
      <c r="D5606" s="121" t="s">
        <v>232</v>
      </c>
      <c r="E5606" s="122">
        <v>50.8</v>
      </c>
      <c r="F5606" s="123">
        <f t="shared" si="1995"/>
        <v>61.24</v>
      </c>
      <c r="G5606" s="206"/>
      <c r="H5606" s="183"/>
      <c r="I5606" s="182">
        <f t="shared" si="1996"/>
        <v>0</v>
      </c>
      <c r="J5606" s="182">
        <f t="shared" si="1997"/>
        <v>0</v>
      </c>
      <c r="K5606" s="179"/>
      <c r="L5606" s="183">
        <f t="shared" si="1998"/>
        <v>0</v>
      </c>
      <c r="M5606" s="183">
        <f t="shared" si="1998"/>
        <v>0</v>
      </c>
      <c r="N5606" s="182">
        <f t="shared" si="1999"/>
        <v>0</v>
      </c>
      <c r="O5606" s="182">
        <f t="shared" si="2000"/>
        <v>0</v>
      </c>
      <c r="P5606" s="181"/>
      <c r="Q5606" s="199"/>
      <c r="R5606" s="197" t="str">
        <f t="shared" si="1983"/>
        <v/>
      </c>
      <c r="S5606" s="197" t="str">
        <f t="shared" si="2001"/>
        <v/>
      </c>
    </row>
    <row r="5607" spans="1:19" ht="25.5" hidden="1">
      <c r="A5607" s="200">
        <v>92405</v>
      </c>
      <c r="B5607" s="205" t="s">
        <v>230</v>
      </c>
      <c r="C5607" s="127" t="s">
        <v>6004</v>
      </c>
      <c r="D5607" s="121" t="s">
        <v>232</v>
      </c>
      <c r="E5607" s="122">
        <v>51.95</v>
      </c>
      <c r="F5607" s="123">
        <f t="shared" si="1995"/>
        <v>62.63</v>
      </c>
      <c r="G5607" s="206"/>
      <c r="H5607" s="183"/>
      <c r="I5607" s="182">
        <f t="shared" si="1996"/>
        <v>0</v>
      </c>
      <c r="J5607" s="182">
        <f t="shared" si="1997"/>
        <v>0</v>
      </c>
      <c r="K5607" s="179"/>
      <c r="L5607" s="183">
        <f t="shared" si="1998"/>
        <v>0</v>
      </c>
      <c r="M5607" s="183">
        <f t="shared" si="1998"/>
        <v>0</v>
      </c>
      <c r="N5607" s="182">
        <f t="shared" si="1999"/>
        <v>0</v>
      </c>
      <c r="O5607" s="182">
        <f t="shared" si="2000"/>
        <v>0</v>
      </c>
      <c r="P5607" s="181"/>
      <c r="Q5607" s="199"/>
      <c r="R5607" s="197" t="str">
        <f t="shared" si="1983"/>
        <v/>
      </c>
      <c r="S5607" s="197" t="str">
        <f t="shared" si="2001"/>
        <v/>
      </c>
    </row>
    <row r="5608" spans="1:19" ht="25.5" hidden="1">
      <c r="A5608" s="200">
        <v>92406</v>
      </c>
      <c r="B5608" s="205" t="s">
        <v>230</v>
      </c>
      <c r="C5608" s="127" t="s">
        <v>6005</v>
      </c>
      <c r="D5608" s="121" t="s">
        <v>232</v>
      </c>
      <c r="E5608" s="122">
        <v>62.19</v>
      </c>
      <c r="F5608" s="123">
        <f t="shared" si="1995"/>
        <v>74.98</v>
      </c>
      <c r="G5608" s="206"/>
      <c r="H5608" s="183"/>
      <c r="I5608" s="182">
        <f t="shared" si="1996"/>
        <v>0</v>
      </c>
      <c r="J5608" s="182">
        <f t="shared" si="1997"/>
        <v>0</v>
      </c>
      <c r="K5608" s="179"/>
      <c r="L5608" s="183">
        <f t="shared" si="1998"/>
        <v>0</v>
      </c>
      <c r="M5608" s="183">
        <f t="shared" si="1998"/>
        <v>0</v>
      </c>
      <c r="N5608" s="182">
        <f t="shared" si="1999"/>
        <v>0</v>
      </c>
      <c r="O5608" s="182">
        <f t="shared" si="2000"/>
        <v>0</v>
      </c>
      <c r="P5608" s="181"/>
      <c r="Q5608" s="199"/>
      <c r="R5608" s="197" t="str">
        <f t="shared" si="1983"/>
        <v/>
      </c>
      <c r="S5608" s="197" t="str">
        <f t="shared" si="2001"/>
        <v/>
      </c>
    </row>
    <row r="5609" spans="1:19" ht="25.5" hidden="1">
      <c r="A5609" s="200">
        <v>92407</v>
      </c>
      <c r="B5609" s="205" t="s">
        <v>230</v>
      </c>
      <c r="C5609" s="127" t="s">
        <v>6006</v>
      </c>
      <c r="D5609" s="121" t="s">
        <v>232</v>
      </c>
      <c r="E5609" s="122">
        <v>63.4</v>
      </c>
      <c r="F5609" s="123">
        <f t="shared" si="1995"/>
        <v>76.44</v>
      </c>
      <c r="G5609" s="206"/>
      <c r="H5609" s="183"/>
      <c r="I5609" s="182">
        <f t="shared" si="1996"/>
        <v>0</v>
      </c>
      <c r="J5609" s="182">
        <f t="shared" si="1997"/>
        <v>0</v>
      </c>
      <c r="K5609" s="179"/>
      <c r="L5609" s="183">
        <f t="shared" si="1998"/>
        <v>0</v>
      </c>
      <c r="M5609" s="183">
        <f t="shared" si="1998"/>
        <v>0</v>
      </c>
      <c r="N5609" s="182">
        <f t="shared" si="1999"/>
        <v>0</v>
      </c>
      <c r="O5609" s="182">
        <f t="shared" si="2000"/>
        <v>0</v>
      </c>
      <c r="P5609" s="181"/>
      <c r="Q5609" s="199"/>
      <c r="R5609" s="197" t="str">
        <f t="shared" si="1983"/>
        <v/>
      </c>
      <c r="S5609" s="197" t="str">
        <f t="shared" si="2001"/>
        <v/>
      </c>
    </row>
    <row r="5610" spans="1:19" ht="25.5">
      <c r="A5610" s="200">
        <v>93679</v>
      </c>
      <c r="B5610" s="205" t="s">
        <v>230</v>
      </c>
      <c r="C5610" s="127" t="s">
        <v>6007</v>
      </c>
      <c r="D5610" s="121" t="s">
        <v>232</v>
      </c>
      <c r="E5610" s="122">
        <v>59</v>
      </c>
      <c r="F5610" s="123">
        <f t="shared" si="1995"/>
        <v>71.13</v>
      </c>
      <c r="G5610" s="206">
        <v>210.17</v>
      </c>
      <c r="H5610" s="207">
        <f>F5610</f>
        <v>71.13</v>
      </c>
      <c r="I5610" s="182">
        <f t="shared" si="1996"/>
        <v>14949.39</v>
      </c>
      <c r="J5610" s="182">
        <f t="shared" si="1997"/>
        <v>14949.39</v>
      </c>
      <c r="K5610" s="179"/>
      <c r="L5610" s="183">
        <f t="shared" si="1998"/>
        <v>210.17</v>
      </c>
      <c r="M5610" s="183">
        <f t="shared" si="1998"/>
        <v>71.13</v>
      </c>
      <c r="N5610" s="182">
        <f t="shared" si="1999"/>
        <v>14949.39</v>
      </c>
      <c r="O5610" s="182">
        <f t="shared" si="2000"/>
        <v>14949.39</v>
      </c>
      <c r="P5610" s="181"/>
      <c r="Q5610" s="236"/>
      <c r="R5610" s="237" t="str">
        <f t="shared" si="1983"/>
        <v>x</v>
      </c>
      <c r="S5610" s="197" t="str">
        <f t="shared" si="2001"/>
        <v>x</v>
      </c>
    </row>
    <row r="5611" spans="1:19" ht="25.5" hidden="1">
      <c r="A5611" s="200">
        <v>93680</v>
      </c>
      <c r="B5611" s="205" t="s">
        <v>230</v>
      </c>
      <c r="C5611" s="127" t="s">
        <v>6008</v>
      </c>
      <c r="D5611" s="121" t="s">
        <v>232</v>
      </c>
      <c r="E5611" s="122">
        <v>47.58</v>
      </c>
      <c r="F5611" s="123">
        <f t="shared" si="1995"/>
        <v>57.36</v>
      </c>
      <c r="G5611" s="206"/>
      <c r="H5611" s="183"/>
      <c r="I5611" s="182">
        <f t="shared" si="1996"/>
        <v>0</v>
      </c>
      <c r="J5611" s="182">
        <f t="shared" si="1997"/>
        <v>0</v>
      </c>
      <c r="K5611" s="179"/>
      <c r="L5611" s="183">
        <f t="shared" si="1998"/>
        <v>0</v>
      </c>
      <c r="M5611" s="183">
        <f t="shared" si="1998"/>
        <v>0</v>
      </c>
      <c r="N5611" s="182">
        <f t="shared" si="1999"/>
        <v>0</v>
      </c>
      <c r="O5611" s="182">
        <f t="shared" si="2000"/>
        <v>0</v>
      </c>
      <c r="P5611" s="181"/>
      <c r="Q5611" s="199"/>
      <c r="R5611" s="197" t="str">
        <f t="shared" si="1983"/>
        <v/>
      </c>
      <c r="S5611" s="197" t="str">
        <f t="shared" si="2001"/>
        <v/>
      </c>
    </row>
    <row r="5612" spans="1:19" ht="25.5" hidden="1">
      <c r="A5612" s="200">
        <v>93681</v>
      </c>
      <c r="B5612" s="205" t="s">
        <v>230</v>
      </c>
      <c r="C5612" s="127" t="s">
        <v>6009</v>
      </c>
      <c r="D5612" s="121" t="s">
        <v>232</v>
      </c>
      <c r="E5612" s="122">
        <v>57.91</v>
      </c>
      <c r="F5612" s="123">
        <f t="shared" si="1995"/>
        <v>69.819999999999993</v>
      </c>
      <c r="G5612" s="206"/>
      <c r="H5612" s="183"/>
      <c r="I5612" s="182">
        <f t="shared" si="1996"/>
        <v>0</v>
      </c>
      <c r="J5612" s="182">
        <f t="shared" si="1997"/>
        <v>0</v>
      </c>
      <c r="K5612" s="179"/>
      <c r="L5612" s="183">
        <f t="shared" si="1998"/>
        <v>0</v>
      </c>
      <c r="M5612" s="183">
        <f t="shared" si="1998"/>
        <v>0</v>
      </c>
      <c r="N5612" s="182">
        <f t="shared" si="1999"/>
        <v>0</v>
      </c>
      <c r="O5612" s="182">
        <f t="shared" si="2000"/>
        <v>0</v>
      </c>
      <c r="P5612" s="181"/>
      <c r="Q5612" s="199"/>
      <c r="R5612" s="197" t="str">
        <f t="shared" si="1983"/>
        <v/>
      </c>
      <c r="S5612" s="197" t="str">
        <f t="shared" si="2001"/>
        <v/>
      </c>
    </row>
    <row r="5613" spans="1:19" ht="25.5" hidden="1">
      <c r="A5613" s="200">
        <v>93682</v>
      </c>
      <c r="B5613" s="205" t="s">
        <v>230</v>
      </c>
      <c r="C5613" s="127" t="s">
        <v>6010</v>
      </c>
      <c r="D5613" s="121" t="s">
        <v>232</v>
      </c>
      <c r="E5613" s="122">
        <v>59.15</v>
      </c>
      <c r="F5613" s="123">
        <f t="shared" si="1995"/>
        <v>71.31</v>
      </c>
      <c r="G5613" s="206"/>
      <c r="H5613" s="183"/>
      <c r="I5613" s="182">
        <f t="shared" si="1996"/>
        <v>0</v>
      </c>
      <c r="J5613" s="182">
        <f t="shared" si="1997"/>
        <v>0</v>
      </c>
      <c r="K5613" s="179"/>
      <c r="L5613" s="183">
        <f t="shared" si="1998"/>
        <v>0</v>
      </c>
      <c r="M5613" s="183">
        <f t="shared" si="1998"/>
        <v>0</v>
      </c>
      <c r="N5613" s="182">
        <f t="shared" si="1999"/>
        <v>0</v>
      </c>
      <c r="O5613" s="182">
        <f t="shared" si="2000"/>
        <v>0</v>
      </c>
      <c r="P5613" s="181"/>
      <c r="Q5613" s="199"/>
      <c r="R5613" s="197" t="str">
        <f t="shared" si="1983"/>
        <v/>
      </c>
      <c r="S5613" s="197" t="str">
        <f t="shared" si="2001"/>
        <v/>
      </c>
    </row>
    <row r="5614" spans="1:19" ht="25.5" hidden="1">
      <c r="A5614" s="200">
        <v>94294</v>
      </c>
      <c r="B5614" s="205" t="s">
        <v>230</v>
      </c>
      <c r="C5614" s="127" t="s">
        <v>6011</v>
      </c>
      <c r="D5614" s="121" t="s">
        <v>258</v>
      </c>
      <c r="E5614" s="122">
        <v>5.96</v>
      </c>
      <c r="F5614" s="123">
        <f t="shared" si="1995"/>
        <v>7.19</v>
      </c>
      <c r="G5614" s="206"/>
      <c r="H5614" s="183"/>
      <c r="I5614" s="182">
        <f t="shared" si="1996"/>
        <v>0</v>
      </c>
      <c r="J5614" s="182">
        <f t="shared" si="1997"/>
        <v>0</v>
      </c>
      <c r="K5614" s="179"/>
      <c r="L5614" s="183">
        <f t="shared" si="1998"/>
        <v>0</v>
      </c>
      <c r="M5614" s="183">
        <f t="shared" si="1998"/>
        <v>0</v>
      </c>
      <c r="N5614" s="182">
        <f t="shared" si="1999"/>
        <v>0</v>
      </c>
      <c r="O5614" s="182">
        <f t="shared" si="2000"/>
        <v>0</v>
      </c>
      <c r="P5614" s="181"/>
      <c r="Q5614" s="199"/>
      <c r="R5614" s="197" t="str">
        <f t="shared" si="1983"/>
        <v/>
      </c>
      <c r="S5614" s="197" t="str">
        <f t="shared" si="2001"/>
        <v/>
      </c>
    </row>
    <row r="5615" spans="1:19" hidden="1">
      <c r="A5615" s="200" t="s">
        <v>6012</v>
      </c>
      <c r="B5615" s="205"/>
      <c r="C5615" s="127" t="s">
        <v>6013</v>
      </c>
      <c r="D5615" s="121"/>
      <c r="E5615" s="122"/>
      <c r="F5615" s="123"/>
      <c r="G5615" s="253"/>
      <c r="H5615" s="253"/>
      <c r="I5615" s="254"/>
      <c r="J5615" s="255"/>
      <c r="K5615" s="179"/>
      <c r="L5615" s="253"/>
      <c r="M5615" s="253"/>
      <c r="N5615" s="254"/>
      <c r="O5615" s="255"/>
      <c r="P5615" s="181"/>
      <c r="Q5615" s="198" t="str">
        <f>IF(OR(SUM(J5616:J5628)&gt;0,SUM(O5616:O5628)&gt;0),"xx","")</f>
        <v/>
      </c>
      <c r="R5615" s="197" t="str">
        <f t="shared" ref="R5615:R5628" si="2002">IF(Q5615="X","x",IF(Q5615="xx","x",IF(O5615&gt;0,"x","")))</f>
        <v/>
      </c>
      <c r="S5615" s="197" t="str">
        <f t="shared" ref="S5615:S5628" si="2003">IF(Q5615="X","x",IF(Q5615="xx","x",IF(OR(J5615&gt;0,O5615&gt;0),"x","")))</f>
        <v/>
      </c>
    </row>
    <row r="5616" spans="1:19" ht="25.5" hidden="1">
      <c r="A5616" s="200">
        <v>68325</v>
      </c>
      <c r="B5616" s="205" t="s">
        <v>230</v>
      </c>
      <c r="C5616" s="127" t="s">
        <v>6014</v>
      </c>
      <c r="D5616" s="121" t="s">
        <v>232</v>
      </c>
      <c r="E5616" s="122">
        <v>42.4</v>
      </c>
      <c r="F5616" s="123">
        <f t="shared" ref="F5616:F5628" si="2004">IF(E5616=0,0,ROUND(E5616*(1+E$10)*(1-E$11),2))</f>
        <v>51.12</v>
      </c>
      <c r="G5616" s="206"/>
      <c r="H5616" s="183"/>
      <c r="I5616" s="182">
        <f t="shared" ref="I5616:I5628" si="2005">IF(ISBLANK(E5616),0,ROUND(F5616*G5616,2))</f>
        <v>0</v>
      </c>
      <c r="J5616" s="182">
        <f t="shared" ref="J5616:J5628" si="2006">IF(ISBLANK(G5616),0,ROUND(G5616*H5616,2))</f>
        <v>0</v>
      </c>
      <c r="K5616" s="179"/>
      <c r="L5616" s="183">
        <f t="shared" ref="L5616:M5628" si="2007">G5616</f>
        <v>0</v>
      </c>
      <c r="M5616" s="183">
        <f t="shared" si="2007"/>
        <v>0</v>
      </c>
      <c r="N5616" s="182">
        <f t="shared" ref="N5616:N5628" si="2008">IF(ISBLANK(E5616),0,ROUND(F5616*L5616,2))</f>
        <v>0</v>
      </c>
      <c r="O5616" s="182">
        <f t="shared" ref="O5616:O5628" si="2009">IF(ISBLANK(L5616),0,ROUND(L5616*M5616,2))</f>
        <v>0</v>
      </c>
      <c r="P5616" s="181"/>
      <c r="Q5616" s="199"/>
      <c r="R5616" s="197" t="str">
        <f t="shared" si="2002"/>
        <v/>
      </c>
      <c r="S5616" s="197" t="str">
        <f t="shared" si="2003"/>
        <v/>
      </c>
    </row>
    <row r="5617" spans="1:19" ht="25.5" hidden="1">
      <c r="A5617" s="200">
        <v>68333</v>
      </c>
      <c r="B5617" s="205" t="s">
        <v>230</v>
      </c>
      <c r="C5617" s="127" t="s">
        <v>6015</v>
      </c>
      <c r="D5617" s="121" t="s">
        <v>232</v>
      </c>
      <c r="E5617" s="122">
        <v>45.95</v>
      </c>
      <c r="F5617" s="123">
        <f t="shared" si="2004"/>
        <v>55.4</v>
      </c>
      <c r="G5617" s="206"/>
      <c r="H5617" s="183"/>
      <c r="I5617" s="182">
        <f t="shared" si="2005"/>
        <v>0</v>
      </c>
      <c r="J5617" s="182">
        <f t="shared" si="2006"/>
        <v>0</v>
      </c>
      <c r="K5617" s="179"/>
      <c r="L5617" s="183">
        <f t="shared" si="2007"/>
        <v>0</v>
      </c>
      <c r="M5617" s="183">
        <f t="shared" si="2007"/>
        <v>0</v>
      </c>
      <c r="N5617" s="182">
        <f t="shared" si="2008"/>
        <v>0</v>
      </c>
      <c r="O5617" s="182">
        <f t="shared" si="2009"/>
        <v>0</v>
      </c>
      <c r="P5617" s="181"/>
      <c r="Q5617" s="199"/>
      <c r="R5617" s="197" t="str">
        <f t="shared" si="2002"/>
        <v/>
      </c>
      <c r="S5617" s="197" t="str">
        <f t="shared" si="2003"/>
        <v/>
      </c>
    </row>
    <row r="5618" spans="1:19" ht="25.5" hidden="1">
      <c r="A5618" s="200">
        <v>72183</v>
      </c>
      <c r="B5618" s="205" t="s">
        <v>230</v>
      </c>
      <c r="C5618" s="127" t="s">
        <v>6016</v>
      </c>
      <c r="D5618" s="121" t="s">
        <v>232</v>
      </c>
      <c r="E5618" s="122">
        <v>78.16</v>
      </c>
      <c r="F5618" s="123">
        <f t="shared" si="2004"/>
        <v>94.23</v>
      </c>
      <c r="G5618" s="206"/>
      <c r="H5618" s="183"/>
      <c r="I5618" s="182">
        <f t="shared" si="2005"/>
        <v>0</v>
      </c>
      <c r="J5618" s="182">
        <f t="shared" si="2006"/>
        <v>0</v>
      </c>
      <c r="K5618" s="179"/>
      <c r="L5618" s="183">
        <f t="shared" si="2007"/>
        <v>0</v>
      </c>
      <c r="M5618" s="183">
        <f t="shared" si="2007"/>
        <v>0</v>
      </c>
      <c r="N5618" s="182">
        <f t="shared" si="2008"/>
        <v>0</v>
      </c>
      <c r="O5618" s="182">
        <f t="shared" si="2009"/>
        <v>0</v>
      </c>
      <c r="P5618" s="181"/>
      <c r="Q5618" s="199"/>
      <c r="R5618" s="197" t="str">
        <f t="shared" si="2002"/>
        <v/>
      </c>
      <c r="S5618" s="197" t="str">
        <f t="shared" si="2003"/>
        <v/>
      </c>
    </row>
    <row r="5619" spans="1:19" ht="25.5" hidden="1">
      <c r="A5619" s="200">
        <v>94990</v>
      </c>
      <c r="B5619" s="205" t="s">
        <v>230</v>
      </c>
      <c r="C5619" s="127" t="s">
        <v>6017</v>
      </c>
      <c r="D5619" s="121" t="s">
        <v>238</v>
      </c>
      <c r="E5619" s="122">
        <v>537.29999999999995</v>
      </c>
      <c r="F5619" s="123">
        <f t="shared" si="2004"/>
        <v>647.77</v>
      </c>
      <c r="G5619" s="206"/>
      <c r="H5619" s="183"/>
      <c r="I5619" s="182">
        <f t="shared" si="2005"/>
        <v>0</v>
      </c>
      <c r="J5619" s="182">
        <f t="shared" si="2006"/>
        <v>0</v>
      </c>
      <c r="K5619" s="179"/>
      <c r="L5619" s="183">
        <f t="shared" si="2007"/>
        <v>0</v>
      </c>
      <c r="M5619" s="183">
        <f t="shared" si="2007"/>
        <v>0</v>
      </c>
      <c r="N5619" s="182">
        <f t="shared" si="2008"/>
        <v>0</v>
      </c>
      <c r="O5619" s="182">
        <f t="shared" si="2009"/>
        <v>0</v>
      </c>
      <c r="P5619" s="181"/>
      <c r="Q5619" s="199"/>
      <c r="R5619" s="197" t="str">
        <f t="shared" si="2002"/>
        <v/>
      </c>
      <c r="S5619" s="197" t="str">
        <f t="shared" si="2003"/>
        <v/>
      </c>
    </row>
    <row r="5620" spans="1:19" ht="25.5" hidden="1">
      <c r="A5620" s="200">
        <v>94991</v>
      </c>
      <c r="B5620" s="205" t="s">
        <v>230</v>
      </c>
      <c r="C5620" s="127" t="s">
        <v>6018</v>
      </c>
      <c r="D5620" s="121" t="s">
        <v>238</v>
      </c>
      <c r="E5620" s="122">
        <v>410.26</v>
      </c>
      <c r="F5620" s="123">
        <f t="shared" si="2004"/>
        <v>494.61</v>
      </c>
      <c r="G5620" s="206"/>
      <c r="H5620" s="183"/>
      <c r="I5620" s="182">
        <f t="shared" si="2005"/>
        <v>0</v>
      </c>
      <c r="J5620" s="182">
        <f t="shared" si="2006"/>
        <v>0</v>
      </c>
      <c r="K5620" s="179"/>
      <c r="L5620" s="183">
        <f t="shared" si="2007"/>
        <v>0</v>
      </c>
      <c r="M5620" s="183">
        <f t="shared" si="2007"/>
        <v>0</v>
      </c>
      <c r="N5620" s="182">
        <f t="shared" si="2008"/>
        <v>0</v>
      </c>
      <c r="O5620" s="182">
        <f t="shared" si="2009"/>
        <v>0</v>
      </c>
      <c r="P5620" s="181"/>
      <c r="Q5620" s="199"/>
      <c r="R5620" s="197" t="str">
        <f t="shared" si="2002"/>
        <v/>
      </c>
      <c r="S5620" s="197" t="str">
        <f t="shared" si="2003"/>
        <v/>
      </c>
    </row>
    <row r="5621" spans="1:19" ht="25.5" hidden="1">
      <c r="A5621" s="200">
        <v>94992</v>
      </c>
      <c r="B5621" s="205" t="s">
        <v>230</v>
      </c>
      <c r="C5621" s="127" t="s">
        <v>6019</v>
      </c>
      <c r="D5621" s="121" t="s">
        <v>232</v>
      </c>
      <c r="E5621" s="122">
        <v>56.92</v>
      </c>
      <c r="F5621" s="123">
        <f t="shared" si="2004"/>
        <v>68.62</v>
      </c>
      <c r="G5621" s="206"/>
      <c r="H5621" s="183"/>
      <c r="I5621" s="182">
        <f t="shared" si="2005"/>
        <v>0</v>
      </c>
      <c r="J5621" s="182">
        <f t="shared" si="2006"/>
        <v>0</v>
      </c>
      <c r="K5621" s="179"/>
      <c r="L5621" s="183">
        <f t="shared" si="2007"/>
        <v>0</v>
      </c>
      <c r="M5621" s="183">
        <f t="shared" si="2007"/>
        <v>0</v>
      </c>
      <c r="N5621" s="182">
        <f t="shared" si="2008"/>
        <v>0</v>
      </c>
      <c r="O5621" s="182">
        <f t="shared" si="2009"/>
        <v>0</v>
      </c>
      <c r="P5621" s="181"/>
      <c r="Q5621" s="199"/>
      <c r="R5621" s="197" t="str">
        <f t="shared" si="2002"/>
        <v/>
      </c>
      <c r="S5621" s="197" t="str">
        <f t="shared" si="2003"/>
        <v/>
      </c>
    </row>
    <row r="5622" spans="1:19" ht="25.5" hidden="1">
      <c r="A5622" s="200">
        <v>94993</v>
      </c>
      <c r="B5622" s="205" t="s">
        <v>230</v>
      </c>
      <c r="C5622" s="127" t="s">
        <v>6020</v>
      </c>
      <c r="D5622" s="121" t="s">
        <v>232</v>
      </c>
      <c r="E5622" s="122">
        <v>49.3</v>
      </c>
      <c r="F5622" s="123">
        <f t="shared" si="2004"/>
        <v>59.44</v>
      </c>
      <c r="G5622" s="206"/>
      <c r="H5622" s="183"/>
      <c r="I5622" s="182">
        <f t="shared" si="2005"/>
        <v>0</v>
      </c>
      <c r="J5622" s="182">
        <f t="shared" si="2006"/>
        <v>0</v>
      </c>
      <c r="K5622" s="179"/>
      <c r="L5622" s="183">
        <f t="shared" si="2007"/>
        <v>0</v>
      </c>
      <c r="M5622" s="183">
        <f t="shared" si="2007"/>
        <v>0</v>
      </c>
      <c r="N5622" s="182">
        <f t="shared" si="2008"/>
        <v>0</v>
      </c>
      <c r="O5622" s="182">
        <f t="shared" si="2009"/>
        <v>0</v>
      </c>
      <c r="P5622" s="181"/>
      <c r="Q5622" s="199"/>
      <c r="R5622" s="197" t="str">
        <f t="shared" si="2002"/>
        <v/>
      </c>
      <c r="S5622" s="197" t="str">
        <f t="shared" si="2003"/>
        <v/>
      </c>
    </row>
    <row r="5623" spans="1:19" ht="25.5" hidden="1">
      <c r="A5623" s="200">
        <v>94994</v>
      </c>
      <c r="B5623" s="205" t="s">
        <v>230</v>
      </c>
      <c r="C5623" s="127" t="s">
        <v>6021</v>
      </c>
      <c r="D5623" s="121" t="s">
        <v>232</v>
      </c>
      <c r="E5623" s="122">
        <v>69.69</v>
      </c>
      <c r="F5623" s="123">
        <f t="shared" si="2004"/>
        <v>84.02</v>
      </c>
      <c r="G5623" s="206"/>
      <c r="H5623" s="183"/>
      <c r="I5623" s="182">
        <f t="shared" si="2005"/>
        <v>0</v>
      </c>
      <c r="J5623" s="182">
        <f t="shared" si="2006"/>
        <v>0</v>
      </c>
      <c r="K5623" s="179"/>
      <c r="L5623" s="183">
        <f t="shared" si="2007"/>
        <v>0</v>
      </c>
      <c r="M5623" s="183">
        <f t="shared" si="2007"/>
        <v>0</v>
      </c>
      <c r="N5623" s="182">
        <f t="shared" si="2008"/>
        <v>0</v>
      </c>
      <c r="O5623" s="182">
        <f t="shared" si="2009"/>
        <v>0</v>
      </c>
      <c r="P5623" s="181"/>
      <c r="Q5623" s="199"/>
      <c r="R5623" s="197" t="str">
        <f t="shared" si="2002"/>
        <v/>
      </c>
      <c r="S5623" s="197" t="str">
        <f t="shared" si="2003"/>
        <v/>
      </c>
    </row>
    <row r="5624" spans="1:19" ht="25.5" hidden="1">
      <c r="A5624" s="200">
        <v>94995</v>
      </c>
      <c r="B5624" s="205" t="s">
        <v>230</v>
      </c>
      <c r="C5624" s="127" t="s">
        <v>6022</v>
      </c>
      <c r="D5624" s="121" t="s">
        <v>232</v>
      </c>
      <c r="E5624" s="122">
        <v>59.54</v>
      </c>
      <c r="F5624" s="123">
        <f t="shared" si="2004"/>
        <v>71.78</v>
      </c>
      <c r="G5624" s="206"/>
      <c r="H5624" s="183"/>
      <c r="I5624" s="182">
        <f t="shared" si="2005"/>
        <v>0</v>
      </c>
      <c r="J5624" s="182">
        <f t="shared" si="2006"/>
        <v>0</v>
      </c>
      <c r="K5624" s="179"/>
      <c r="L5624" s="183">
        <f t="shared" si="2007"/>
        <v>0</v>
      </c>
      <c r="M5624" s="183">
        <f t="shared" si="2007"/>
        <v>0</v>
      </c>
      <c r="N5624" s="182">
        <f t="shared" si="2008"/>
        <v>0</v>
      </c>
      <c r="O5624" s="182">
        <f t="shared" si="2009"/>
        <v>0</v>
      </c>
      <c r="P5624" s="181"/>
      <c r="Q5624" s="199"/>
      <c r="R5624" s="197" t="str">
        <f t="shared" si="2002"/>
        <v/>
      </c>
      <c r="S5624" s="197" t="str">
        <f t="shared" si="2003"/>
        <v/>
      </c>
    </row>
    <row r="5625" spans="1:19" ht="25.5" hidden="1">
      <c r="A5625" s="200">
        <v>94996</v>
      </c>
      <c r="B5625" s="205" t="s">
        <v>230</v>
      </c>
      <c r="C5625" s="127" t="s">
        <v>6023</v>
      </c>
      <c r="D5625" s="121" t="s">
        <v>232</v>
      </c>
      <c r="E5625" s="122">
        <v>80.59</v>
      </c>
      <c r="F5625" s="123">
        <f t="shared" si="2004"/>
        <v>97.16</v>
      </c>
      <c r="G5625" s="206"/>
      <c r="H5625" s="183"/>
      <c r="I5625" s="182">
        <f t="shared" si="2005"/>
        <v>0</v>
      </c>
      <c r="J5625" s="182">
        <f t="shared" si="2006"/>
        <v>0</v>
      </c>
      <c r="K5625" s="179"/>
      <c r="L5625" s="183">
        <f t="shared" si="2007"/>
        <v>0</v>
      </c>
      <c r="M5625" s="183">
        <f t="shared" si="2007"/>
        <v>0</v>
      </c>
      <c r="N5625" s="182">
        <f t="shared" si="2008"/>
        <v>0</v>
      </c>
      <c r="O5625" s="182">
        <f t="shared" si="2009"/>
        <v>0</v>
      </c>
      <c r="P5625" s="181"/>
      <c r="Q5625" s="199"/>
      <c r="R5625" s="197" t="str">
        <f t="shared" si="2002"/>
        <v/>
      </c>
      <c r="S5625" s="197" t="str">
        <f t="shared" si="2003"/>
        <v/>
      </c>
    </row>
    <row r="5626" spans="1:19" ht="25.5" hidden="1">
      <c r="A5626" s="200">
        <v>94997</v>
      </c>
      <c r="B5626" s="205" t="s">
        <v>230</v>
      </c>
      <c r="C5626" s="127" t="s">
        <v>6024</v>
      </c>
      <c r="D5626" s="121" t="s">
        <v>232</v>
      </c>
      <c r="E5626" s="122">
        <v>67.88</v>
      </c>
      <c r="F5626" s="123">
        <f t="shared" si="2004"/>
        <v>81.84</v>
      </c>
      <c r="G5626" s="206"/>
      <c r="H5626" s="183"/>
      <c r="I5626" s="182">
        <f t="shared" si="2005"/>
        <v>0</v>
      </c>
      <c r="J5626" s="182">
        <f t="shared" si="2006"/>
        <v>0</v>
      </c>
      <c r="K5626" s="179"/>
      <c r="L5626" s="183">
        <f t="shared" si="2007"/>
        <v>0</v>
      </c>
      <c r="M5626" s="183">
        <f t="shared" si="2007"/>
        <v>0</v>
      </c>
      <c r="N5626" s="182">
        <f t="shared" si="2008"/>
        <v>0</v>
      </c>
      <c r="O5626" s="182">
        <f t="shared" si="2009"/>
        <v>0</v>
      </c>
      <c r="P5626" s="181"/>
      <c r="Q5626" s="199"/>
      <c r="R5626" s="197" t="str">
        <f t="shared" si="2002"/>
        <v/>
      </c>
      <c r="S5626" s="197" t="str">
        <f t="shared" si="2003"/>
        <v/>
      </c>
    </row>
    <row r="5627" spans="1:19" ht="25.5" hidden="1">
      <c r="A5627" s="200">
        <v>94998</v>
      </c>
      <c r="B5627" s="205" t="s">
        <v>230</v>
      </c>
      <c r="C5627" s="127" t="s">
        <v>6025</v>
      </c>
      <c r="D5627" s="121" t="s">
        <v>232</v>
      </c>
      <c r="E5627" s="122">
        <v>91.07</v>
      </c>
      <c r="F5627" s="123">
        <f t="shared" si="2004"/>
        <v>109.79</v>
      </c>
      <c r="G5627" s="206"/>
      <c r="H5627" s="183"/>
      <c r="I5627" s="182">
        <f t="shared" si="2005"/>
        <v>0</v>
      </c>
      <c r="J5627" s="182">
        <f t="shared" si="2006"/>
        <v>0</v>
      </c>
      <c r="K5627" s="179"/>
      <c r="L5627" s="183">
        <f t="shared" si="2007"/>
        <v>0</v>
      </c>
      <c r="M5627" s="183">
        <f t="shared" si="2007"/>
        <v>0</v>
      </c>
      <c r="N5627" s="182">
        <f t="shared" si="2008"/>
        <v>0</v>
      </c>
      <c r="O5627" s="182">
        <f t="shared" si="2009"/>
        <v>0</v>
      </c>
      <c r="P5627" s="181"/>
      <c r="Q5627" s="199"/>
      <c r="R5627" s="197" t="str">
        <f t="shared" si="2002"/>
        <v/>
      </c>
      <c r="S5627" s="197" t="str">
        <f t="shared" si="2003"/>
        <v/>
      </c>
    </row>
    <row r="5628" spans="1:19" ht="25.5" hidden="1">
      <c r="A5628" s="200">
        <v>94999</v>
      </c>
      <c r="B5628" s="205" t="s">
        <v>230</v>
      </c>
      <c r="C5628" s="127" t="s">
        <v>6026</v>
      </c>
      <c r="D5628" s="121" t="s">
        <v>232</v>
      </c>
      <c r="E5628" s="122">
        <v>75.83</v>
      </c>
      <c r="F5628" s="123">
        <f t="shared" si="2004"/>
        <v>91.42</v>
      </c>
      <c r="G5628" s="206"/>
      <c r="H5628" s="183"/>
      <c r="I5628" s="182">
        <f t="shared" si="2005"/>
        <v>0</v>
      </c>
      <c r="J5628" s="182">
        <f t="shared" si="2006"/>
        <v>0</v>
      </c>
      <c r="K5628" s="179"/>
      <c r="L5628" s="183">
        <f t="shared" si="2007"/>
        <v>0</v>
      </c>
      <c r="M5628" s="183">
        <f t="shared" si="2007"/>
        <v>0</v>
      </c>
      <c r="N5628" s="182">
        <f t="shared" si="2008"/>
        <v>0</v>
      </c>
      <c r="O5628" s="182">
        <f t="shared" si="2009"/>
        <v>0</v>
      </c>
      <c r="P5628" s="181"/>
      <c r="Q5628" s="199"/>
      <c r="R5628" s="197" t="str">
        <f t="shared" si="2002"/>
        <v/>
      </c>
      <c r="S5628" s="197" t="str">
        <f t="shared" si="2003"/>
        <v/>
      </c>
    </row>
    <row r="5629" spans="1:19" hidden="1">
      <c r="A5629" s="200" t="s">
        <v>6027</v>
      </c>
      <c r="B5629" s="205"/>
      <c r="C5629" s="127" t="s">
        <v>6028</v>
      </c>
      <c r="D5629" s="121"/>
      <c r="E5629" s="122"/>
      <c r="F5629" s="123"/>
      <c r="G5629" s="253"/>
      <c r="H5629" s="253"/>
      <c r="I5629" s="254"/>
      <c r="J5629" s="255"/>
      <c r="K5629" s="179"/>
      <c r="L5629" s="253"/>
      <c r="M5629" s="253"/>
      <c r="N5629" s="254"/>
      <c r="O5629" s="255"/>
      <c r="P5629" s="181"/>
      <c r="Q5629" s="198" t="str">
        <f>IF(OR(SUM(J5630:J5649)&gt;0,SUM(O5630:O5649)&gt;0),"xx","")</f>
        <v/>
      </c>
      <c r="R5629" s="197" t="str">
        <f t="shared" ref="R5629:R5660" si="2010">IF(Q5629="X","x",IF(Q5629="xx","x",IF(O5629&gt;0,"x","")))</f>
        <v/>
      </c>
      <c r="S5629" s="197" t="str">
        <f t="shared" ref="S5629:S5660" si="2011">IF(Q5629="X","x",IF(Q5629="xx","x",IF(OR(J5629&gt;0,O5629&gt;0),"x","")))</f>
        <v/>
      </c>
    </row>
    <row r="5630" spans="1:19" hidden="1">
      <c r="A5630" s="200">
        <v>98685</v>
      </c>
      <c r="B5630" s="205" t="s">
        <v>230</v>
      </c>
      <c r="C5630" s="127" t="s">
        <v>6029</v>
      </c>
      <c r="D5630" s="121" t="s">
        <v>258</v>
      </c>
      <c r="E5630" s="122">
        <v>44.37</v>
      </c>
      <c r="F5630" s="123">
        <f t="shared" ref="F5630:F5649" si="2012">IF(E5630=0,0,ROUND(E5630*(1+E$10)*(1-E$11),2))</f>
        <v>53.49</v>
      </c>
      <c r="G5630" s="206"/>
      <c r="H5630" s="183"/>
      <c r="I5630" s="182">
        <f t="shared" ref="I5630:I5649" si="2013">IF(ISBLANK(E5630),0,ROUND(F5630*G5630,2))</f>
        <v>0</v>
      </c>
      <c r="J5630" s="182">
        <f t="shared" ref="J5630:J5649" si="2014">IF(ISBLANK(G5630),0,ROUND(G5630*H5630,2))</f>
        <v>0</v>
      </c>
      <c r="K5630" s="179"/>
      <c r="L5630" s="183">
        <f t="shared" ref="L5630:M5649" si="2015">G5630</f>
        <v>0</v>
      </c>
      <c r="M5630" s="183">
        <f t="shared" si="2015"/>
        <v>0</v>
      </c>
      <c r="N5630" s="182">
        <f t="shared" ref="N5630:N5649" si="2016">IF(ISBLANK(E5630),0,ROUND(F5630*L5630,2))</f>
        <v>0</v>
      </c>
      <c r="O5630" s="182">
        <f t="shared" ref="O5630:O5649" si="2017">IF(ISBLANK(L5630),0,ROUND(L5630*M5630,2))</f>
        <v>0</v>
      </c>
      <c r="P5630" s="181"/>
      <c r="Q5630" s="199"/>
      <c r="R5630" s="197" t="str">
        <f t="shared" si="2010"/>
        <v/>
      </c>
      <c r="S5630" s="197" t="str">
        <f t="shared" si="2011"/>
        <v/>
      </c>
    </row>
    <row r="5631" spans="1:19" hidden="1">
      <c r="A5631" s="200">
        <v>98686</v>
      </c>
      <c r="B5631" s="205" t="s">
        <v>230</v>
      </c>
      <c r="C5631" s="127" t="s">
        <v>6030</v>
      </c>
      <c r="D5631" s="121" t="s">
        <v>258</v>
      </c>
      <c r="E5631" s="122">
        <v>31.66</v>
      </c>
      <c r="F5631" s="123">
        <f t="shared" si="2012"/>
        <v>38.17</v>
      </c>
      <c r="G5631" s="206"/>
      <c r="H5631" s="183"/>
      <c r="I5631" s="182">
        <f t="shared" si="2013"/>
        <v>0</v>
      </c>
      <c r="J5631" s="182">
        <f t="shared" si="2014"/>
        <v>0</v>
      </c>
      <c r="K5631" s="179"/>
      <c r="L5631" s="183">
        <f t="shared" si="2015"/>
        <v>0</v>
      </c>
      <c r="M5631" s="183">
        <f t="shared" si="2015"/>
        <v>0</v>
      </c>
      <c r="N5631" s="182">
        <f t="shared" si="2016"/>
        <v>0</v>
      </c>
      <c r="O5631" s="182">
        <f t="shared" si="2017"/>
        <v>0</v>
      </c>
      <c r="P5631" s="181"/>
      <c r="Q5631" s="199"/>
      <c r="R5631" s="197" t="str">
        <f t="shared" si="2010"/>
        <v/>
      </c>
      <c r="S5631" s="197" t="str">
        <f t="shared" si="2011"/>
        <v/>
      </c>
    </row>
    <row r="5632" spans="1:19" hidden="1">
      <c r="A5632" s="200">
        <v>98688</v>
      </c>
      <c r="B5632" s="205" t="s">
        <v>230</v>
      </c>
      <c r="C5632" s="127" t="s">
        <v>6031</v>
      </c>
      <c r="D5632" s="121" t="s">
        <v>258</v>
      </c>
      <c r="E5632" s="122">
        <v>39.1</v>
      </c>
      <c r="F5632" s="123">
        <f t="shared" si="2012"/>
        <v>47.14</v>
      </c>
      <c r="G5632" s="206"/>
      <c r="H5632" s="183"/>
      <c r="I5632" s="182">
        <f t="shared" si="2013"/>
        <v>0</v>
      </c>
      <c r="J5632" s="182">
        <f t="shared" si="2014"/>
        <v>0</v>
      </c>
      <c r="K5632" s="179"/>
      <c r="L5632" s="183">
        <f t="shared" si="2015"/>
        <v>0</v>
      </c>
      <c r="M5632" s="183">
        <f t="shared" si="2015"/>
        <v>0</v>
      </c>
      <c r="N5632" s="182">
        <f t="shared" si="2016"/>
        <v>0</v>
      </c>
      <c r="O5632" s="182">
        <f t="shared" si="2017"/>
        <v>0</v>
      </c>
      <c r="P5632" s="181"/>
      <c r="Q5632" s="199"/>
      <c r="R5632" s="197" t="str">
        <f t="shared" si="2010"/>
        <v/>
      </c>
      <c r="S5632" s="197" t="str">
        <f t="shared" si="2011"/>
        <v/>
      </c>
    </row>
    <row r="5633" spans="1:19" hidden="1">
      <c r="A5633" s="200">
        <v>98689</v>
      </c>
      <c r="B5633" s="205" t="s">
        <v>230</v>
      </c>
      <c r="C5633" s="127" t="s">
        <v>6032</v>
      </c>
      <c r="D5633" s="121" t="s">
        <v>258</v>
      </c>
      <c r="E5633" s="122">
        <v>64.930000000000007</v>
      </c>
      <c r="F5633" s="123">
        <f t="shared" si="2012"/>
        <v>78.28</v>
      </c>
      <c r="G5633" s="206"/>
      <c r="H5633" s="183"/>
      <c r="I5633" s="182">
        <f t="shared" si="2013"/>
        <v>0</v>
      </c>
      <c r="J5633" s="182">
        <f t="shared" si="2014"/>
        <v>0</v>
      </c>
      <c r="K5633" s="179"/>
      <c r="L5633" s="183">
        <f t="shared" si="2015"/>
        <v>0</v>
      </c>
      <c r="M5633" s="183">
        <f t="shared" si="2015"/>
        <v>0</v>
      </c>
      <c r="N5633" s="182">
        <f t="shared" si="2016"/>
        <v>0</v>
      </c>
      <c r="O5633" s="182">
        <f t="shared" si="2017"/>
        <v>0</v>
      </c>
      <c r="P5633" s="181"/>
      <c r="Q5633" s="199"/>
      <c r="R5633" s="197" t="str">
        <f t="shared" si="2010"/>
        <v/>
      </c>
      <c r="S5633" s="197" t="str">
        <f t="shared" si="2011"/>
        <v/>
      </c>
    </row>
    <row r="5634" spans="1:19" hidden="1">
      <c r="A5634" s="200">
        <v>98695</v>
      </c>
      <c r="B5634" s="205" t="s">
        <v>230</v>
      </c>
      <c r="C5634" s="127" t="s">
        <v>6033</v>
      </c>
      <c r="D5634" s="121" t="s">
        <v>258</v>
      </c>
      <c r="E5634" s="122">
        <v>61.78</v>
      </c>
      <c r="F5634" s="123">
        <f t="shared" si="2012"/>
        <v>74.48</v>
      </c>
      <c r="G5634" s="206"/>
      <c r="H5634" s="183"/>
      <c r="I5634" s="182">
        <f t="shared" si="2013"/>
        <v>0</v>
      </c>
      <c r="J5634" s="182">
        <f t="shared" si="2014"/>
        <v>0</v>
      </c>
      <c r="K5634" s="179"/>
      <c r="L5634" s="183">
        <f t="shared" si="2015"/>
        <v>0</v>
      </c>
      <c r="M5634" s="183">
        <f t="shared" si="2015"/>
        <v>0</v>
      </c>
      <c r="N5634" s="182">
        <f t="shared" si="2016"/>
        <v>0</v>
      </c>
      <c r="O5634" s="182">
        <f t="shared" si="2017"/>
        <v>0</v>
      </c>
      <c r="P5634" s="181"/>
      <c r="Q5634" s="199"/>
      <c r="R5634" s="197" t="str">
        <f t="shared" si="2010"/>
        <v/>
      </c>
      <c r="S5634" s="197" t="str">
        <f t="shared" si="2011"/>
        <v/>
      </c>
    </row>
    <row r="5635" spans="1:19" hidden="1">
      <c r="A5635" s="200">
        <v>98697</v>
      </c>
      <c r="B5635" s="205" t="s">
        <v>230</v>
      </c>
      <c r="C5635" s="127" t="s">
        <v>6034</v>
      </c>
      <c r="D5635" s="121" t="s">
        <v>258</v>
      </c>
      <c r="E5635" s="122">
        <v>40.03</v>
      </c>
      <c r="F5635" s="123">
        <f t="shared" si="2012"/>
        <v>48.26</v>
      </c>
      <c r="G5635" s="206"/>
      <c r="H5635" s="183"/>
      <c r="I5635" s="182">
        <f t="shared" si="2013"/>
        <v>0</v>
      </c>
      <c r="J5635" s="182">
        <f t="shared" si="2014"/>
        <v>0</v>
      </c>
      <c r="K5635" s="179"/>
      <c r="L5635" s="183">
        <f t="shared" si="2015"/>
        <v>0</v>
      </c>
      <c r="M5635" s="183">
        <f t="shared" si="2015"/>
        <v>0</v>
      </c>
      <c r="N5635" s="182">
        <f t="shared" si="2016"/>
        <v>0</v>
      </c>
      <c r="O5635" s="182">
        <f t="shared" si="2017"/>
        <v>0</v>
      </c>
      <c r="P5635" s="181"/>
      <c r="Q5635" s="199"/>
      <c r="R5635" s="197" t="str">
        <f t="shared" si="2010"/>
        <v/>
      </c>
      <c r="S5635" s="197" t="str">
        <f t="shared" si="2011"/>
        <v/>
      </c>
    </row>
    <row r="5636" spans="1:19" ht="25.5" hidden="1">
      <c r="A5636" s="200">
        <v>96467</v>
      </c>
      <c r="B5636" s="205" t="s">
        <v>230</v>
      </c>
      <c r="C5636" s="127" t="s">
        <v>6035</v>
      </c>
      <c r="D5636" s="121" t="s">
        <v>258</v>
      </c>
      <c r="E5636" s="122">
        <v>4.24</v>
      </c>
      <c r="F5636" s="123">
        <f t="shared" si="2012"/>
        <v>5.1100000000000003</v>
      </c>
      <c r="G5636" s="206"/>
      <c r="H5636" s="183"/>
      <c r="I5636" s="182">
        <f t="shared" si="2013"/>
        <v>0</v>
      </c>
      <c r="J5636" s="182">
        <f t="shared" si="2014"/>
        <v>0</v>
      </c>
      <c r="K5636" s="179"/>
      <c r="L5636" s="183">
        <f t="shared" si="2015"/>
        <v>0</v>
      </c>
      <c r="M5636" s="183">
        <f t="shared" si="2015"/>
        <v>0</v>
      </c>
      <c r="N5636" s="182">
        <f t="shared" si="2016"/>
        <v>0</v>
      </c>
      <c r="O5636" s="182">
        <f t="shared" si="2017"/>
        <v>0</v>
      </c>
      <c r="P5636" s="181"/>
      <c r="Q5636" s="199"/>
      <c r="R5636" s="197" t="str">
        <f t="shared" si="2010"/>
        <v/>
      </c>
      <c r="S5636" s="197" t="str">
        <f t="shared" si="2011"/>
        <v/>
      </c>
    </row>
    <row r="5637" spans="1:19" ht="25.5" hidden="1">
      <c r="A5637" s="200" t="s">
        <v>6036</v>
      </c>
      <c r="B5637" s="205" t="s">
        <v>230</v>
      </c>
      <c r="C5637" s="127" t="s">
        <v>6037</v>
      </c>
      <c r="D5637" s="121" t="s">
        <v>258</v>
      </c>
      <c r="E5637" s="122">
        <v>27.64</v>
      </c>
      <c r="F5637" s="123">
        <f t="shared" si="2012"/>
        <v>33.32</v>
      </c>
      <c r="G5637" s="206"/>
      <c r="H5637" s="183"/>
      <c r="I5637" s="182">
        <f t="shared" si="2013"/>
        <v>0</v>
      </c>
      <c r="J5637" s="182">
        <f t="shared" si="2014"/>
        <v>0</v>
      </c>
      <c r="K5637" s="179"/>
      <c r="L5637" s="183">
        <f t="shared" si="2015"/>
        <v>0</v>
      </c>
      <c r="M5637" s="183">
        <f t="shared" si="2015"/>
        <v>0</v>
      </c>
      <c r="N5637" s="182">
        <f t="shared" si="2016"/>
        <v>0</v>
      </c>
      <c r="O5637" s="182">
        <f t="shared" si="2017"/>
        <v>0</v>
      </c>
      <c r="P5637" s="181"/>
      <c r="Q5637" s="198"/>
      <c r="R5637" s="197" t="str">
        <f t="shared" si="2010"/>
        <v/>
      </c>
      <c r="S5637" s="197" t="str">
        <f t="shared" si="2011"/>
        <v/>
      </c>
    </row>
    <row r="5638" spans="1:19" hidden="1">
      <c r="A5638" s="200">
        <v>84162</v>
      </c>
      <c r="B5638" s="205" t="s">
        <v>230</v>
      </c>
      <c r="C5638" s="127" t="s">
        <v>6038</v>
      </c>
      <c r="D5638" s="121" t="s">
        <v>258</v>
      </c>
      <c r="E5638" s="122">
        <v>14.1</v>
      </c>
      <c r="F5638" s="123">
        <f t="shared" si="2012"/>
        <v>17</v>
      </c>
      <c r="G5638" s="206"/>
      <c r="H5638" s="183"/>
      <c r="I5638" s="182">
        <f t="shared" si="2013"/>
        <v>0</v>
      </c>
      <c r="J5638" s="182">
        <f t="shared" si="2014"/>
        <v>0</v>
      </c>
      <c r="K5638" s="179"/>
      <c r="L5638" s="183">
        <f t="shared" si="2015"/>
        <v>0</v>
      </c>
      <c r="M5638" s="183">
        <f t="shared" si="2015"/>
        <v>0</v>
      </c>
      <c r="N5638" s="182">
        <f t="shared" si="2016"/>
        <v>0</v>
      </c>
      <c r="O5638" s="182">
        <f t="shared" si="2017"/>
        <v>0</v>
      </c>
      <c r="P5638" s="181"/>
      <c r="Q5638" s="199"/>
      <c r="R5638" s="197" t="str">
        <f t="shared" si="2010"/>
        <v/>
      </c>
      <c r="S5638" s="197" t="str">
        <f t="shared" si="2011"/>
        <v/>
      </c>
    </row>
    <row r="5639" spans="1:19" hidden="1">
      <c r="A5639" s="200" t="s">
        <v>6039</v>
      </c>
      <c r="B5639" s="205" t="s">
        <v>230</v>
      </c>
      <c r="C5639" s="127" t="s">
        <v>6040</v>
      </c>
      <c r="D5639" s="121" t="s">
        <v>258</v>
      </c>
      <c r="E5639" s="122">
        <v>14.35</v>
      </c>
      <c r="F5639" s="123">
        <f t="shared" si="2012"/>
        <v>17.3</v>
      </c>
      <c r="G5639" s="206"/>
      <c r="H5639" s="183"/>
      <c r="I5639" s="182">
        <f t="shared" si="2013"/>
        <v>0</v>
      </c>
      <c r="J5639" s="182">
        <f t="shared" si="2014"/>
        <v>0</v>
      </c>
      <c r="K5639" s="179"/>
      <c r="L5639" s="183">
        <f t="shared" si="2015"/>
        <v>0</v>
      </c>
      <c r="M5639" s="183">
        <f t="shared" si="2015"/>
        <v>0</v>
      </c>
      <c r="N5639" s="182">
        <f t="shared" si="2016"/>
        <v>0</v>
      </c>
      <c r="O5639" s="182">
        <f t="shared" si="2017"/>
        <v>0</v>
      </c>
      <c r="P5639" s="181"/>
      <c r="Q5639" s="198"/>
      <c r="R5639" s="197" t="str">
        <f t="shared" si="2010"/>
        <v/>
      </c>
      <c r="S5639" s="197" t="str">
        <f t="shared" si="2011"/>
        <v/>
      </c>
    </row>
    <row r="5640" spans="1:19" hidden="1">
      <c r="A5640" s="200" t="s">
        <v>6041</v>
      </c>
      <c r="B5640" s="205" t="s">
        <v>230</v>
      </c>
      <c r="C5640" s="127" t="s">
        <v>6042</v>
      </c>
      <c r="D5640" s="121" t="s">
        <v>258</v>
      </c>
      <c r="E5640" s="122">
        <v>25.92</v>
      </c>
      <c r="F5640" s="123">
        <f t="shared" si="2012"/>
        <v>31.25</v>
      </c>
      <c r="G5640" s="206"/>
      <c r="H5640" s="183"/>
      <c r="I5640" s="182">
        <f t="shared" si="2013"/>
        <v>0</v>
      </c>
      <c r="J5640" s="182">
        <f t="shared" si="2014"/>
        <v>0</v>
      </c>
      <c r="K5640" s="179"/>
      <c r="L5640" s="183">
        <f t="shared" si="2015"/>
        <v>0</v>
      </c>
      <c r="M5640" s="183">
        <f t="shared" si="2015"/>
        <v>0</v>
      </c>
      <c r="N5640" s="182">
        <f t="shared" si="2016"/>
        <v>0</v>
      </c>
      <c r="O5640" s="182">
        <f t="shared" si="2017"/>
        <v>0</v>
      </c>
      <c r="P5640" s="181"/>
      <c r="Q5640" s="199"/>
      <c r="R5640" s="197" t="str">
        <f t="shared" si="2010"/>
        <v/>
      </c>
      <c r="S5640" s="197" t="str">
        <f t="shared" si="2011"/>
        <v/>
      </c>
    </row>
    <row r="5641" spans="1:19" hidden="1">
      <c r="A5641" s="200">
        <v>84188</v>
      </c>
      <c r="B5641" s="205" t="s">
        <v>292</v>
      </c>
      <c r="C5641" s="127" t="s">
        <v>6043</v>
      </c>
      <c r="D5641" s="121" t="s">
        <v>258</v>
      </c>
      <c r="E5641" s="122">
        <v>23.91</v>
      </c>
      <c r="F5641" s="123">
        <f t="shared" si="2012"/>
        <v>28.83</v>
      </c>
      <c r="G5641" s="206"/>
      <c r="H5641" s="183"/>
      <c r="I5641" s="182">
        <f t="shared" si="2013"/>
        <v>0</v>
      </c>
      <c r="J5641" s="182">
        <f t="shared" si="2014"/>
        <v>0</v>
      </c>
      <c r="K5641" s="179"/>
      <c r="L5641" s="183">
        <f t="shared" si="2015"/>
        <v>0</v>
      </c>
      <c r="M5641" s="183">
        <f t="shared" si="2015"/>
        <v>0</v>
      </c>
      <c r="N5641" s="182">
        <f t="shared" si="2016"/>
        <v>0</v>
      </c>
      <c r="O5641" s="182">
        <f t="shared" si="2017"/>
        <v>0</v>
      </c>
      <c r="P5641" s="181"/>
      <c r="Q5641" s="199"/>
      <c r="R5641" s="197" t="str">
        <f t="shared" si="2010"/>
        <v/>
      </c>
      <c r="S5641" s="197" t="str">
        <f t="shared" si="2011"/>
        <v/>
      </c>
    </row>
    <row r="5642" spans="1:19" ht="25.5" hidden="1">
      <c r="A5642" s="200">
        <v>84168</v>
      </c>
      <c r="B5642" s="205" t="s">
        <v>230</v>
      </c>
      <c r="C5642" s="127" t="s">
        <v>6044</v>
      </c>
      <c r="D5642" s="121" t="s">
        <v>258</v>
      </c>
      <c r="E5642" s="122">
        <v>15.19</v>
      </c>
      <c r="F5642" s="123">
        <f t="shared" si="2012"/>
        <v>18.309999999999999</v>
      </c>
      <c r="G5642" s="206"/>
      <c r="H5642" s="183"/>
      <c r="I5642" s="182">
        <f t="shared" si="2013"/>
        <v>0</v>
      </c>
      <c r="J5642" s="182">
        <f t="shared" si="2014"/>
        <v>0</v>
      </c>
      <c r="K5642" s="179"/>
      <c r="L5642" s="183">
        <f t="shared" si="2015"/>
        <v>0</v>
      </c>
      <c r="M5642" s="183">
        <f t="shared" si="2015"/>
        <v>0</v>
      </c>
      <c r="N5642" s="182">
        <f t="shared" si="2016"/>
        <v>0</v>
      </c>
      <c r="O5642" s="182">
        <f t="shared" si="2017"/>
        <v>0</v>
      </c>
      <c r="P5642" s="181"/>
      <c r="Q5642" s="199"/>
      <c r="R5642" s="197" t="str">
        <f t="shared" si="2010"/>
        <v/>
      </c>
      <c r="S5642" s="197" t="str">
        <f t="shared" si="2011"/>
        <v/>
      </c>
    </row>
    <row r="5643" spans="1:19" hidden="1">
      <c r="A5643" s="200">
        <v>72189</v>
      </c>
      <c r="B5643" s="205" t="s">
        <v>292</v>
      </c>
      <c r="C5643" s="127" t="s">
        <v>6045</v>
      </c>
      <c r="D5643" s="121" t="s">
        <v>258</v>
      </c>
      <c r="E5643" s="122">
        <v>32.78</v>
      </c>
      <c r="F5643" s="123">
        <f t="shared" si="2012"/>
        <v>39.520000000000003</v>
      </c>
      <c r="G5643" s="206"/>
      <c r="H5643" s="183"/>
      <c r="I5643" s="182">
        <f t="shared" si="2013"/>
        <v>0</v>
      </c>
      <c r="J5643" s="182">
        <f t="shared" si="2014"/>
        <v>0</v>
      </c>
      <c r="K5643" s="179"/>
      <c r="L5643" s="183">
        <f t="shared" si="2015"/>
        <v>0</v>
      </c>
      <c r="M5643" s="183">
        <f t="shared" si="2015"/>
        <v>0</v>
      </c>
      <c r="N5643" s="182">
        <f t="shared" si="2016"/>
        <v>0</v>
      </c>
      <c r="O5643" s="182">
        <f t="shared" si="2017"/>
        <v>0</v>
      </c>
      <c r="P5643" s="181"/>
      <c r="Q5643" s="199"/>
      <c r="R5643" s="197" t="str">
        <f t="shared" si="2010"/>
        <v/>
      </c>
      <c r="S5643" s="197" t="str">
        <f t="shared" si="2011"/>
        <v/>
      </c>
    </row>
    <row r="5644" spans="1:19" hidden="1">
      <c r="A5644" s="200">
        <v>72190</v>
      </c>
      <c r="B5644" s="205" t="s">
        <v>230</v>
      </c>
      <c r="C5644" s="127" t="s">
        <v>6046</v>
      </c>
      <c r="D5644" s="121" t="s">
        <v>258</v>
      </c>
      <c r="E5644" s="122">
        <v>42.59</v>
      </c>
      <c r="F5644" s="123">
        <f t="shared" si="2012"/>
        <v>51.35</v>
      </c>
      <c r="G5644" s="206"/>
      <c r="H5644" s="183"/>
      <c r="I5644" s="182">
        <f t="shared" si="2013"/>
        <v>0</v>
      </c>
      <c r="J5644" s="182">
        <f t="shared" si="2014"/>
        <v>0</v>
      </c>
      <c r="K5644" s="179"/>
      <c r="L5644" s="183">
        <f t="shared" si="2015"/>
        <v>0</v>
      </c>
      <c r="M5644" s="183">
        <f t="shared" si="2015"/>
        <v>0</v>
      </c>
      <c r="N5644" s="182">
        <f t="shared" si="2016"/>
        <v>0</v>
      </c>
      <c r="O5644" s="182">
        <f t="shared" si="2017"/>
        <v>0</v>
      </c>
      <c r="P5644" s="181"/>
      <c r="Q5644" s="199"/>
      <c r="R5644" s="197" t="str">
        <f t="shared" si="2010"/>
        <v/>
      </c>
      <c r="S5644" s="197" t="str">
        <f t="shared" si="2011"/>
        <v/>
      </c>
    </row>
    <row r="5645" spans="1:19" ht="25.5" hidden="1">
      <c r="A5645" s="200">
        <v>84168</v>
      </c>
      <c r="B5645" s="205" t="s">
        <v>230</v>
      </c>
      <c r="C5645" s="127" t="s">
        <v>6044</v>
      </c>
      <c r="D5645" s="121" t="s">
        <v>258</v>
      </c>
      <c r="E5645" s="122">
        <v>15.19</v>
      </c>
      <c r="F5645" s="123">
        <f t="shared" si="2012"/>
        <v>18.309999999999999</v>
      </c>
      <c r="G5645" s="206"/>
      <c r="H5645" s="183"/>
      <c r="I5645" s="182">
        <f t="shared" si="2013"/>
        <v>0</v>
      </c>
      <c r="J5645" s="182">
        <f t="shared" si="2014"/>
        <v>0</v>
      </c>
      <c r="K5645" s="179"/>
      <c r="L5645" s="183">
        <f t="shared" si="2015"/>
        <v>0</v>
      </c>
      <c r="M5645" s="183">
        <f t="shared" si="2015"/>
        <v>0</v>
      </c>
      <c r="N5645" s="182">
        <f t="shared" si="2016"/>
        <v>0</v>
      </c>
      <c r="O5645" s="182">
        <f t="shared" si="2017"/>
        <v>0</v>
      </c>
      <c r="P5645" s="181"/>
      <c r="Q5645" s="198"/>
      <c r="R5645" s="197" t="str">
        <f t="shared" si="2010"/>
        <v/>
      </c>
      <c r="S5645" s="197" t="str">
        <f t="shared" si="2011"/>
        <v/>
      </c>
    </row>
    <row r="5646" spans="1:19" ht="25.5" hidden="1">
      <c r="A5646" s="200">
        <v>88648</v>
      </c>
      <c r="B5646" s="205" t="s">
        <v>230</v>
      </c>
      <c r="C5646" s="127" t="s">
        <v>6047</v>
      </c>
      <c r="D5646" s="121" t="s">
        <v>258</v>
      </c>
      <c r="E5646" s="122">
        <v>4.58</v>
      </c>
      <c r="F5646" s="123">
        <f t="shared" si="2012"/>
        <v>5.52</v>
      </c>
      <c r="G5646" s="206"/>
      <c r="H5646" s="183"/>
      <c r="I5646" s="182">
        <f t="shared" si="2013"/>
        <v>0</v>
      </c>
      <c r="J5646" s="182">
        <f t="shared" si="2014"/>
        <v>0</v>
      </c>
      <c r="K5646" s="179"/>
      <c r="L5646" s="183">
        <f t="shared" si="2015"/>
        <v>0</v>
      </c>
      <c r="M5646" s="183">
        <f t="shared" si="2015"/>
        <v>0</v>
      </c>
      <c r="N5646" s="182">
        <f t="shared" si="2016"/>
        <v>0</v>
      </c>
      <c r="O5646" s="182">
        <f t="shared" si="2017"/>
        <v>0</v>
      </c>
      <c r="P5646" s="181"/>
      <c r="Q5646" s="199"/>
      <c r="R5646" s="197" t="str">
        <f t="shared" si="2010"/>
        <v/>
      </c>
      <c r="S5646" s="197" t="str">
        <f t="shared" si="2011"/>
        <v/>
      </c>
    </row>
    <row r="5647" spans="1:19" ht="25.5" hidden="1">
      <c r="A5647" s="200">
        <v>88649</v>
      </c>
      <c r="B5647" s="205" t="s">
        <v>230</v>
      </c>
      <c r="C5647" s="127" t="s">
        <v>6048</v>
      </c>
      <c r="D5647" s="121" t="s">
        <v>258</v>
      </c>
      <c r="E5647" s="122">
        <v>5.09</v>
      </c>
      <c r="F5647" s="123">
        <f t="shared" si="2012"/>
        <v>6.14</v>
      </c>
      <c r="G5647" s="206"/>
      <c r="H5647" s="183"/>
      <c r="I5647" s="182">
        <f t="shared" si="2013"/>
        <v>0</v>
      </c>
      <c r="J5647" s="182">
        <f t="shared" si="2014"/>
        <v>0</v>
      </c>
      <c r="K5647" s="179"/>
      <c r="L5647" s="183">
        <f t="shared" si="2015"/>
        <v>0</v>
      </c>
      <c r="M5647" s="183">
        <f t="shared" si="2015"/>
        <v>0</v>
      </c>
      <c r="N5647" s="182">
        <f t="shared" si="2016"/>
        <v>0</v>
      </c>
      <c r="O5647" s="182">
        <f t="shared" si="2017"/>
        <v>0</v>
      </c>
      <c r="P5647" s="181"/>
      <c r="Q5647" s="198"/>
      <c r="R5647" s="197" t="str">
        <f t="shared" si="2010"/>
        <v/>
      </c>
      <c r="S5647" s="197" t="str">
        <f t="shared" si="2011"/>
        <v/>
      </c>
    </row>
    <row r="5648" spans="1:19" ht="25.5" hidden="1">
      <c r="A5648" s="200">
        <v>88650</v>
      </c>
      <c r="B5648" s="205" t="s">
        <v>230</v>
      </c>
      <c r="C5648" s="127" t="s">
        <v>6049</v>
      </c>
      <c r="D5648" s="121" t="s">
        <v>258</v>
      </c>
      <c r="E5648" s="122">
        <v>9.06</v>
      </c>
      <c r="F5648" s="123">
        <f t="shared" si="2012"/>
        <v>10.92</v>
      </c>
      <c r="G5648" s="206"/>
      <c r="H5648" s="183"/>
      <c r="I5648" s="182">
        <f t="shared" si="2013"/>
        <v>0</v>
      </c>
      <c r="J5648" s="182">
        <f t="shared" si="2014"/>
        <v>0</v>
      </c>
      <c r="K5648" s="179"/>
      <c r="L5648" s="183">
        <f t="shared" si="2015"/>
        <v>0</v>
      </c>
      <c r="M5648" s="183">
        <f t="shared" si="2015"/>
        <v>0</v>
      </c>
      <c r="N5648" s="182">
        <f t="shared" si="2016"/>
        <v>0</v>
      </c>
      <c r="O5648" s="182">
        <f t="shared" si="2017"/>
        <v>0</v>
      </c>
      <c r="P5648" s="181"/>
      <c r="Q5648" s="199"/>
      <c r="R5648" s="197" t="str">
        <f t="shared" si="2010"/>
        <v/>
      </c>
      <c r="S5648" s="197" t="str">
        <f t="shared" si="2011"/>
        <v/>
      </c>
    </row>
    <row r="5649" spans="1:19" ht="25.5" hidden="1">
      <c r="A5649" s="200">
        <v>84167</v>
      </c>
      <c r="B5649" s="205" t="s">
        <v>292</v>
      </c>
      <c r="C5649" s="127" t="s">
        <v>6050</v>
      </c>
      <c r="D5649" s="121" t="s">
        <v>258</v>
      </c>
      <c r="E5649" s="122">
        <v>39.590000000000003</v>
      </c>
      <c r="F5649" s="123">
        <f t="shared" si="2012"/>
        <v>47.73</v>
      </c>
      <c r="G5649" s="206"/>
      <c r="H5649" s="183"/>
      <c r="I5649" s="182">
        <f t="shared" si="2013"/>
        <v>0</v>
      </c>
      <c r="J5649" s="182">
        <f t="shared" si="2014"/>
        <v>0</v>
      </c>
      <c r="K5649" s="179"/>
      <c r="L5649" s="183">
        <f t="shared" si="2015"/>
        <v>0</v>
      </c>
      <c r="M5649" s="183">
        <f t="shared" si="2015"/>
        <v>0</v>
      </c>
      <c r="N5649" s="182">
        <f t="shared" si="2016"/>
        <v>0</v>
      </c>
      <c r="O5649" s="182">
        <f t="shared" si="2017"/>
        <v>0</v>
      </c>
      <c r="P5649" s="181"/>
      <c r="Q5649" s="199"/>
      <c r="R5649" s="197" t="str">
        <f t="shared" si="2010"/>
        <v/>
      </c>
      <c r="S5649" s="197" t="str">
        <f t="shared" si="2011"/>
        <v/>
      </c>
    </row>
    <row r="5650" spans="1:19" hidden="1">
      <c r="A5650" s="200" t="s">
        <v>6051</v>
      </c>
      <c r="B5650" s="205"/>
      <c r="C5650" s="127" t="s">
        <v>6052</v>
      </c>
      <c r="D5650" s="121"/>
      <c r="E5650" s="122"/>
      <c r="F5650" s="123"/>
      <c r="G5650" s="253"/>
      <c r="H5650" s="253"/>
      <c r="I5650" s="254"/>
      <c r="J5650" s="255"/>
      <c r="K5650" s="179"/>
      <c r="L5650" s="253"/>
      <c r="M5650" s="253"/>
      <c r="N5650" s="254"/>
      <c r="O5650" s="255"/>
      <c r="P5650" s="181"/>
      <c r="Q5650" s="198" t="str">
        <f>IF(OR(SUM(J5651:J5651)&gt;0,SUM(O5651:O5651)&gt;0),"xx","")</f>
        <v/>
      </c>
      <c r="R5650" s="197" t="str">
        <f t="shared" si="2010"/>
        <v/>
      </c>
      <c r="S5650" s="197" t="str">
        <f t="shared" si="2011"/>
        <v/>
      </c>
    </row>
    <row r="5651" spans="1:19" hidden="1">
      <c r="A5651" s="200">
        <v>84177</v>
      </c>
      <c r="B5651" s="205" t="s">
        <v>292</v>
      </c>
      <c r="C5651" s="127" t="s">
        <v>6053</v>
      </c>
      <c r="D5651" s="121" t="s">
        <v>258</v>
      </c>
      <c r="E5651" s="122">
        <v>15.32</v>
      </c>
      <c r="F5651" s="123">
        <f>IF(E5651=0,0,ROUND(E5651*(1+E$10)*(1-E$11),2))</f>
        <v>18.47</v>
      </c>
      <c r="G5651" s="206"/>
      <c r="H5651" s="183"/>
      <c r="I5651" s="182">
        <f t="shared" ref="I5651" si="2018">IF(ISBLANK(E5651),0,ROUND(F5651*G5651,2))</f>
        <v>0</v>
      </c>
      <c r="J5651" s="182">
        <f t="shared" ref="J5651" si="2019">IF(ISBLANK(G5651),0,ROUND(G5651*H5651,2))</f>
        <v>0</v>
      </c>
      <c r="K5651" s="179"/>
      <c r="L5651" s="183">
        <f t="shared" ref="L5651:M5651" si="2020">G5651</f>
        <v>0</v>
      </c>
      <c r="M5651" s="183">
        <f t="shared" si="2020"/>
        <v>0</v>
      </c>
      <c r="N5651" s="182">
        <f t="shared" ref="N5651" si="2021">IF(ISBLANK(E5651),0,ROUND(F5651*L5651,2))</f>
        <v>0</v>
      </c>
      <c r="O5651" s="182">
        <f t="shared" ref="O5651" si="2022">IF(ISBLANK(L5651),0,ROUND(L5651*M5651,2))</f>
        <v>0</v>
      </c>
      <c r="P5651" s="181"/>
      <c r="Q5651" s="199"/>
      <c r="R5651" s="197" t="str">
        <f t="shared" si="2010"/>
        <v/>
      </c>
      <c r="S5651" s="197" t="str">
        <f t="shared" si="2011"/>
        <v/>
      </c>
    </row>
    <row r="5652" spans="1:19" hidden="1">
      <c r="A5652" s="200" t="s">
        <v>6054</v>
      </c>
      <c r="B5652" s="205"/>
      <c r="C5652" s="127" t="s">
        <v>6055</v>
      </c>
      <c r="D5652" s="121"/>
      <c r="E5652" s="122"/>
      <c r="F5652" s="123"/>
      <c r="G5652" s="253"/>
      <c r="H5652" s="253"/>
      <c r="I5652" s="254"/>
      <c r="J5652" s="255"/>
      <c r="K5652" s="179"/>
      <c r="L5652" s="253"/>
      <c r="M5652" s="253"/>
      <c r="N5652" s="254"/>
      <c r="O5652" s="255"/>
      <c r="P5652" s="181"/>
      <c r="Q5652" s="198" t="str">
        <f>IF(OR(SUM(J5652)&gt;0,SUM(O5652)&gt;0),"xx","")</f>
        <v/>
      </c>
      <c r="R5652" s="197" t="str">
        <f t="shared" si="2010"/>
        <v/>
      </c>
      <c r="S5652" s="197" t="str">
        <f t="shared" si="2011"/>
        <v/>
      </c>
    </row>
    <row r="5653" spans="1:19">
      <c r="A5653" s="200" t="s">
        <v>6056</v>
      </c>
      <c r="B5653" s="205"/>
      <c r="C5653" s="127" t="s">
        <v>6057</v>
      </c>
      <c r="D5653" s="121"/>
      <c r="E5653" s="122"/>
      <c r="F5653" s="123"/>
      <c r="G5653" s="253"/>
      <c r="H5653" s="207">
        <f>F5653</f>
        <v>0</v>
      </c>
      <c r="I5653" s="254"/>
      <c r="J5653" s="255"/>
      <c r="K5653" s="179"/>
      <c r="L5653" s="253"/>
      <c r="M5653" s="253"/>
      <c r="N5653" s="254"/>
      <c r="O5653" s="255"/>
      <c r="P5653" s="181"/>
      <c r="Q5653" s="252" t="str">
        <f>IF(OR(SUM(J5653:J5846)&gt;0,SUM(O5653:O5846)&gt;0),"xx","")</f>
        <v>xx</v>
      </c>
      <c r="R5653" s="237" t="str">
        <f t="shared" si="2010"/>
        <v>x</v>
      </c>
      <c r="S5653" s="197" t="str">
        <f t="shared" si="2011"/>
        <v>x</v>
      </c>
    </row>
    <row r="5654" spans="1:19" hidden="1">
      <c r="A5654" s="200" t="s">
        <v>6058</v>
      </c>
      <c r="B5654" s="205"/>
      <c r="C5654" s="127" t="s">
        <v>6059</v>
      </c>
      <c r="D5654" s="121"/>
      <c r="E5654" s="122"/>
      <c r="F5654" s="123"/>
      <c r="G5654" s="253"/>
      <c r="H5654" s="253"/>
      <c r="I5654" s="254"/>
      <c r="J5654" s="255"/>
      <c r="K5654" s="179"/>
      <c r="L5654" s="253"/>
      <c r="M5654" s="253"/>
      <c r="N5654" s="254"/>
      <c r="O5654" s="255"/>
      <c r="P5654" s="181"/>
      <c r="Q5654" s="198" t="str">
        <f>IF(OR(SUM(J5655:J5655)&gt;0,SUM(O5655:O5655)&gt;0),"xx","")</f>
        <v/>
      </c>
      <c r="R5654" s="197" t="str">
        <f t="shared" si="2010"/>
        <v/>
      </c>
      <c r="S5654" s="197" t="str">
        <f t="shared" si="2011"/>
        <v/>
      </c>
    </row>
    <row r="5655" spans="1:19" hidden="1">
      <c r="A5655" s="200" t="s">
        <v>6060</v>
      </c>
      <c r="B5655" s="205" t="s">
        <v>292</v>
      </c>
      <c r="C5655" s="127" t="s">
        <v>6061</v>
      </c>
      <c r="D5655" s="121" t="s">
        <v>232</v>
      </c>
      <c r="E5655" s="122">
        <v>30.14</v>
      </c>
      <c r="F5655" s="123">
        <f>IF(E5655=0,0,ROUND(E5655*(1+E$10)*(1-E$11),2))</f>
        <v>36.340000000000003</v>
      </c>
      <c r="G5655" s="206"/>
      <c r="H5655" s="207"/>
      <c r="I5655" s="182">
        <f t="shared" ref="I5655" si="2023">IF(ISBLANK(E5655),0,ROUND(F5655*G5655,2))</f>
        <v>0</v>
      </c>
      <c r="J5655" s="182">
        <f t="shared" ref="J5655" si="2024">IF(ISBLANK(G5655),0,ROUND(G5655*H5655,2))</f>
        <v>0</v>
      </c>
      <c r="K5655" s="179"/>
      <c r="L5655" s="183">
        <f t="shared" ref="L5655:M5655" si="2025">G5655</f>
        <v>0</v>
      </c>
      <c r="M5655" s="183">
        <f t="shared" si="2025"/>
        <v>0</v>
      </c>
      <c r="N5655" s="182">
        <f t="shared" ref="N5655" si="2026">IF(ISBLANK(E5655),0,ROUND(F5655*L5655,2))</f>
        <v>0</v>
      </c>
      <c r="O5655" s="182">
        <f t="shared" ref="O5655" si="2027">IF(ISBLANK(L5655),0,ROUND(L5655*M5655,2))</f>
        <v>0</v>
      </c>
      <c r="P5655" s="181"/>
      <c r="Q5655" s="199"/>
      <c r="R5655" s="197" t="str">
        <f t="shared" si="2010"/>
        <v/>
      </c>
      <c r="S5655" s="197" t="str">
        <f t="shared" si="2011"/>
        <v/>
      </c>
    </row>
    <row r="5656" spans="1:19" hidden="1">
      <c r="A5656" s="200" t="s">
        <v>6062</v>
      </c>
      <c r="B5656" s="205"/>
      <c r="C5656" s="127" t="s">
        <v>6063</v>
      </c>
      <c r="D5656" s="121"/>
      <c r="E5656" s="122"/>
      <c r="F5656" s="123"/>
      <c r="G5656" s="253"/>
      <c r="H5656" s="253"/>
      <c r="I5656" s="254"/>
      <c r="J5656" s="255"/>
      <c r="K5656" s="179"/>
      <c r="L5656" s="253"/>
      <c r="M5656" s="253"/>
      <c r="N5656" s="254"/>
      <c r="O5656" s="255"/>
      <c r="P5656" s="181"/>
      <c r="Q5656" s="198" t="str">
        <f>IF(OR(SUM(J5657:J5663)&gt;0,SUM(O5657:O5663)&gt;0),"xx","")</f>
        <v/>
      </c>
      <c r="R5656" s="197" t="str">
        <f t="shared" si="2010"/>
        <v/>
      </c>
      <c r="S5656" s="197" t="str">
        <f t="shared" si="2011"/>
        <v/>
      </c>
    </row>
    <row r="5657" spans="1:19" hidden="1">
      <c r="A5657" s="200" t="s">
        <v>6064</v>
      </c>
      <c r="B5657" s="205" t="s">
        <v>230</v>
      </c>
      <c r="C5657" s="127" t="s">
        <v>6065</v>
      </c>
      <c r="D5657" s="121" t="s">
        <v>232</v>
      </c>
      <c r="E5657" s="122">
        <v>18.739999999999998</v>
      </c>
      <c r="F5657" s="123">
        <f t="shared" ref="F5657:F5663" si="2028">IF(E5657=0,0,ROUND(E5657*(1+E$10)*(1-E$11),2))</f>
        <v>22.59</v>
      </c>
      <c r="G5657" s="206"/>
      <c r="H5657" s="207"/>
      <c r="I5657" s="182">
        <f t="shared" ref="I5657:I5663" si="2029">IF(ISBLANK(E5657),0,ROUND(F5657*G5657,2))</f>
        <v>0</v>
      </c>
      <c r="J5657" s="182">
        <f t="shared" ref="J5657:J5663" si="2030">IF(ISBLANK(G5657),0,ROUND(G5657*H5657,2))</f>
        <v>0</v>
      </c>
      <c r="K5657" s="179"/>
      <c r="L5657" s="183">
        <f t="shared" ref="L5657:M5663" si="2031">G5657</f>
        <v>0</v>
      </c>
      <c r="M5657" s="183">
        <f t="shared" si="2031"/>
        <v>0</v>
      </c>
      <c r="N5657" s="182">
        <f t="shared" ref="N5657:N5663" si="2032">IF(ISBLANK(E5657),0,ROUND(F5657*L5657,2))</f>
        <v>0</v>
      </c>
      <c r="O5657" s="182">
        <f t="shared" ref="O5657:O5663" si="2033">IF(ISBLANK(L5657),0,ROUND(L5657*M5657,2))</f>
        <v>0</v>
      </c>
      <c r="P5657" s="181"/>
      <c r="Q5657" s="199"/>
      <c r="R5657" s="197" t="str">
        <f t="shared" si="2010"/>
        <v/>
      </c>
      <c r="S5657" s="197" t="str">
        <f t="shared" si="2011"/>
        <v/>
      </c>
    </row>
    <row r="5658" spans="1:19" hidden="1">
      <c r="A5658" s="200" t="s">
        <v>6066</v>
      </c>
      <c r="B5658" s="205" t="s">
        <v>230</v>
      </c>
      <c r="C5658" s="127" t="s">
        <v>6067</v>
      </c>
      <c r="D5658" s="121" t="s">
        <v>232</v>
      </c>
      <c r="E5658" s="122">
        <v>23.52</v>
      </c>
      <c r="F5658" s="123">
        <f t="shared" si="2028"/>
        <v>28.36</v>
      </c>
      <c r="G5658" s="206"/>
      <c r="H5658" s="207"/>
      <c r="I5658" s="182">
        <f t="shared" si="2029"/>
        <v>0</v>
      </c>
      <c r="J5658" s="182">
        <f t="shared" si="2030"/>
        <v>0</v>
      </c>
      <c r="K5658" s="179"/>
      <c r="L5658" s="183">
        <f t="shared" si="2031"/>
        <v>0</v>
      </c>
      <c r="M5658" s="183">
        <f t="shared" si="2031"/>
        <v>0</v>
      </c>
      <c r="N5658" s="182">
        <f t="shared" si="2032"/>
        <v>0</v>
      </c>
      <c r="O5658" s="182">
        <f t="shared" si="2033"/>
        <v>0</v>
      </c>
      <c r="P5658" s="181"/>
      <c r="Q5658" s="199"/>
      <c r="R5658" s="197" t="str">
        <f t="shared" si="2010"/>
        <v/>
      </c>
      <c r="S5658" s="197" t="str">
        <f t="shared" si="2011"/>
        <v/>
      </c>
    </row>
    <row r="5659" spans="1:19" hidden="1">
      <c r="A5659" s="200">
        <v>79462</v>
      </c>
      <c r="B5659" s="205" t="s">
        <v>230</v>
      </c>
      <c r="C5659" s="127" t="s">
        <v>6068</v>
      </c>
      <c r="D5659" s="121" t="s">
        <v>232</v>
      </c>
      <c r="E5659" s="122">
        <v>61.01</v>
      </c>
      <c r="F5659" s="123">
        <f t="shared" si="2028"/>
        <v>73.55</v>
      </c>
      <c r="G5659" s="206"/>
      <c r="H5659" s="207"/>
      <c r="I5659" s="182">
        <f t="shared" si="2029"/>
        <v>0</v>
      </c>
      <c r="J5659" s="182">
        <f t="shared" si="2030"/>
        <v>0</v>
      </c>
      <c r="K5659" s="179"/>
      <c r="L5659" s="183">
        <f t="shared" si="2031"/>
        <v>0</v>
      </c>
      <c r="M5659" s="183">
        <f t="shared" si="2031"/>
        <v>0</v>
      </c>
      <c r="N5659" s="182">
        <f t="shared" si="2032"/>
        <v>0</v>
      </c>
      <c r="O5659" s="182">
        <f t="shared" si="2033"/>
        <v>0</v>
      </c>
      <c r="P5659" s="181"/>
      <c r="Q5659" s="199"/>
      <c r="R5659" s="197" t="str">
        <f t="shared" si="2010"/>
        <v/>
      </c>
      <c r="S5659" s="197" t="str">
        <f t="shared" si="2011"/>
        <v/>
      </c>
    </row>
    <row r="5660" spans="1:19" hidden="1">
      <c r="A5660" s="200">
        <v>88497</v>
      </c>
      <c r="B5660" s="205" t="s">
        <v>230</v>
      </c>
      <c r="C5660" s="127" t="s">
        <v>6069</v>
      </c>
      <c r="D5660" s="121" t="s">
        <v>232</v>
      </c>
      <c r="E5660" s="122">
        <v>13.59</v>
      </c>
      <c r="F5660" s="123">
        <f t="shared" si="2028"/>
        <v>16.38</v>
      </c>
      <c r="G5660" s="206"/>
      <c r="H5660" s="207"/>
      <c r="I5660" s="182">
        <f t="shared" si="2029"/>
        <v>0</v>
      </c>
      <c r="J5660" s="182">
        <f t="shared" si="2030"/>
        <v>0</v>
      </c>
      <c r="K5660" s="179"/>
      <c r="L5660" s="183">
        <f t="shared" si="2031"/>
        <v>0</v>
      </c>
      <c r="M5660" s="183">
        <f t="shared" si="2031"/>
        <v>0</v>
      </c>
      <c r="N5660" s="182">
        <f t="shared" si="2032"/>
        <v>0</v>
      </c>
      <c r="O5660" s="182">
        <f t="shared" si="2033"/>
        <v>0</v>
      </c>
      <c r="P5660" s="181"/>
      <c r="Q5660" s="199"/>
      <c r="R5660" s="197" t="str">
        <f t="shared" si="2010"/>
        <v/>
      </c>
      <c r="S5660" s="197" t="str">
        <f t="shared" si="2011"/>
        <v/>
      </c>
    </row>
    <row r="5661" spans="1:19" hidden="1">
      <c r="A5661" s="200">
        <v>88495</v>
      </c>
      <c r="B5661" s="205" t="s">
        <v>230</v>
      </c>
      <c r="C5661" s="127" t="s">
        <v>6070</v>
      </c>
      <c r="D5661" s="121" t="s">
        <v>232</v>
      </c>
      <c r="E5661" s="122">
        <v>9.86</v>
      </c>
      <c r="F5661" s="123">
        <f t="shared" si="2028"/>
        <v>11.89</v>
      </c>
      <c r="G5661" s="206"/>
      <c r="H5661" s="207"/>
      <c r="I5661" s="182">
        <f t="shared" si="2029"/>
        <v>0</v>
      </c>
      <c r="J5661" s="182">
        <f t="shared" si="2030"/>
        <v>0</v>
      </c>
      <c r="K5661" s="179"/>
      <c r="L5661" s="183">
        <f t="shared" si="2031"/>
        <v>0</v>
      </c>
      <c r="M5661" s="183">
        <f t="shared" si="2031"/>
        <v>0</v>
      </c>
      <c r="N5661" s="182">
        <f t="shared" si="2032"/>
        <v>0</v>
      </c>
      <c r="O5661" s="182">
        <f t="shared" si="2033"/>
        <v>0</v>
      </c>
      <c r="P5661" s="181"/>
      <c r="Q5661" s="199"/>
      <c r="R5661" s="197" t="str">
        <f t="shared" ref="R5661:R5692" si="2034">IF(Q5661="X","x",IF(Q5661="xx","x",IF(O5661&gt;0,"x","")))</f>
        <v/>
      </c>
      <c r="S5661" s="197" t="str">
        <f t="shared" ref="S5661:S5692" si="2035">IF(Q5661="X","x",IF(Q5661="xx","x",IF(OR(J5661&gt;0,O5661&gt;0),"x","")))</f>
        <v/>
      </c>
    </row>
    <row r="5662" spans="1:19" hidden="1">
      <c r="A5662" s="200">
        <v>88496</v>
      </c>
      <c r="B5662" s="205" t="s">
        <v>230</v>
      </c>
      <c r="C5662" s="127" t="s">
        <v>6071</v>
      </c>
      <c r="D5662" s="121" t="s">
        <v>232</v>
      </c>
      <c r="E5662" s="122">
        <v>24.35</v>
      </c>
      <c r="F5662" s="123">
        <f t="shared" si="2028"/>
        <v>29.36</v>
      </c>
      <c r="G5662" s="206"/>
      <c r="H5662" s="207"/>
      <c r="I5662" s="182">
        <f t="shared" si="2029"/>
        <v>0</v>
      </c>
      <c r="J5662" s="182">
        <f t="shared" si="2030"/>
        <v>0</v>
      </c>
      <c r="K5662" s="179"/>
      <c r="L5662" s="183">
        <f t="shared" si="2031"/>
        <v>0</v>
      </c>
      <c r="M5662" s="183">
        <f t="shared" si="2031"/>
        <v>0</v>
      </c>
      <c r="N5662" s="182">
        <f t="shared" si="2032"/>
        <v>0</v>
      </c>
      <c r="O5662" s="182">
        <f t="shared" si="2033"/>
        <v>0</v>
      </c>
      <c r="P5662" s="181"/>
      <c r="Q5662" s="199"/>
      <c r="R5662" s="197" t="str">
        <f t="shared" si="2034"/>
        <v/>
      </c>
      <c r="S5662" s="197" t="str">
        <f t="shared" si="2035"/>
        <v/>
      </c>
    </row>
    <row r="5663" spans="1:19" hidden="1">
      <c r="A5663" s="200">
        <v>88494</v>
      </c>
      <c r="B5663" s="205" t="s">
        <v>230</v>
      </c>
      <c r="C5663" s="127" t="s">
        <v>6072</v>
      </c>
      <c r="D5663" s="121" t="s">
        <v>232</v>
      </c>
      <c r="E5663" s="122">
        <v>17.920000000000002</v>
      </c>
      <c r="F5663" s="123">
        <f t="shared" si="2028"/>
        <v>21.6</v>
      </c>
      <c r="G5663" s="206"/>
      <c r="H5663" s="207"/>
      <c r="I5663" s="182">
        <f t="shared" si="2029"/>
        <v>0</v>
      </c>
      <c r="J5663" s="182">
        <f t="shared" si="2030"/>
        <v>0</v>
      </c>
      <c r="K5663" s="179"/>
      <c r="L5663" s="183">
        <f t="shared" si="2031"/>
        <v>0</v>
      </c>
      <c r="M5663" s="183">
        <f t="shared" si="2031"/>
        <v>0</v>
      </c>
      <c r="N5663" s="182">
        <f t="shared" si="2032"/>
        <v>0</v>
      </c>
      <c r="O5663" s="182">
        <f t="shared" si="2033"/>
        <v>0</v>
      </c>
      <c r="P5663" s="181"/>
      <c r="Q5663" s="199"/>
      <c r="R5663" s="197" t="str">
        <f t="shared" si="2034"/>
        <v/>
      </c>
      <c r="S5663" s="197" t="str">
        <f t="shared" si="2035"/>
        <v/>
      </c>
    </row>
    <row r="5664" spans="1:19" hidden="1">
      <c r="A5664" s="200" t="s">
        <v>6073</v>
      </c>
      <c r="B5664" s="205"/>
      <c r="C5664" s="127" t="s">
        <v>6074</v>
      </c>
      <c r="D5664" s="121"/>
      <c r="E5664" s="122"/>
      <c r="F5664" s="123"/>
      <c r="G5664" s="253"/>
      <c r="H5664" s="253"/>
      <c r="I5664" s="254"/>
      <c r="J5664" s="255"/>
      <c r="K5664" s="179"/>
      <c r="L5664" s="253"/>
      <c r="M5664" s="253"/>
      <c r="N5664" s="254"/>
      <c r="O5664" s="255"/>
      <c r="P5664" s="181"/>
      <c r="Q5664" s="198" t="str">
        <f>IF(OR(SUM(J5665:J5686)&gt;0,SUM(O5665:O5686)&gt;0),"xx","")</f>
        <v/>
      </c>
      <c r="R5664" s="197" t="str">
        <f t="shared" si="2034"/>
        <v/>
      </c>
      <c r="S5664" s="197" t="str">
        <f t="shared" si="2035"/>
        <v/>
      </c>
    </row>
    <row r="5665" spans="1:19" ht="25.5" hidden="1">
      <c r="A5665" s="200">
        <v>96126</v>
      </c>
      <c r="B5665" s="205" t="s">
        <v>230</v>
      </c>
      <c r="C5665" s="127" t="s">
        <v>6075</v>
      </c>
      <c r="D5665" s="121" t="s">
        <v>232</v>
      </c>
      <c r="E5665" s="122">
        <v>16.47</v>
      </c>
      <c r="F5665" s="123">
        <f t="shared" ref="F5665:F5686" si="2036">IF(E5665=0,0,ROUND(E5665*(1+E$10)*(1-E$11),2))</f>
        <v>19.86</v>
      </c>
      <c r="G5665" s="206"/>
      <c r="H5665" s="183"/>
      <c r="I5665" s="182">
        <f t="shared" ref="I5665:I5686" si="2037">IF(ISBLANK(E5665),0,ROUND(F5665*G5665,2))</f>
        <v>0</v>
      </c>
      <c r="J5665" s="182">
        <f t="shared" ref="J5665:J5686" si="2038">IF(ISBLANK(G5665),0,ROUND(G5665*H5665,2))</f>
        <v>0</v>
      </c>
      <c r="K5665" s="179"/>
      <c r="L5665" s="183">
        <f t="shared" ref="L5665:M5686" si="2039">G5665</f>
        <v>0</v>
      </c>
      <c r="M5665" s="183">
        <f t="shared" si="2039"/>
        <v>0</v>
      </c>
      <c r="N5665" s="182">
        <f t="shared" ref="N5665:N5686" si="2040">IF(ISBLANK(E5665),0,ROUND(F5665*L5665,2))</f>
        <v>0</v>
      </c>
      <c r="O5665" s="182">
        <f t="shared" ref="O5665:O5686" si="2041">IF(ISBLANK(L5665),0,ROUND(L5665*M5665,2))</f>
        <v>0</v>
      </c>
      <c r="P5665" s="181"/>
      <c r="Q5665" s="199"/>
      <c r="R5665" s="197" t="str">
        <f t="shared" si="2034"/>
        <v/>
      </c>
      <c r="S5665" s="197" t="str">
        <f t="shared" si="2035"/>
        <v/>
      </c>
    </row>
    <row r="5666" spans="1:19" ht="25.5" hidden="1">
      <c r="A5666" s="200">
        <v>96127</v>
      </c>
      <c r="B5666" s="205" t="s">
        <v>230</v>
      </c>
      <c r="C5666" s="127" t="s">
        <v>6076</v>
      </c>
      <c r="D5666" s="121" t="s">
        <v>232</v>
      </c>
      <c r="E5666" s="122">
        <v>12.71</v>
      </c>
      <c r="F5666" s="123">
        <f t="shared" si="2036"/>
        <v>15.32</v>
      </c>
      <c r="G5666" s="206"/>
      <c r="H5666" s="183"/>
      <c r="I5666" s="182">
        <f t="shared" si="2037"/>
        <v>0</v>
      </c>
      <c r="J5666" s="182">
        <f t="shared" si="2038"/>
        <v>0</v>
      </c>
      <c r="K5666" s="179"/>
      <c r="L5666" s="183">
        <f t="shared" si="2039"/>
        <v>0</v>
      </c>
      <c r="M5666" s="183">
        <f t="shared" si="2039"/>
        <v>0</v>
      </c>
      <c r="N5666" s="182">
        <f t="shared" si="2040"/>
        <v>0</v>
      </c>
      <c r="O5666" s="182">
        <f t="shared" si="2041"/>
        <v>0</v>
      </c>
      <c r="P5666" s="181"/>
      <c r="Q5666" s="199"/>
      <c r="R5666" s="197" t="str">
        <f t="shared" si="2034"/>
        <v/>
      </c>
      <c r="S5666" s="197" t="str">
        <f t="shared" si="2035"/>
        <v/>
      </c>
    </row>
    <row r="5667" spans="1:19" ht="25.5" hidden="1">
      <c r="A5667" s="200">
        <v>96128</v>
      </c>
      <c r="B5667" s="205" t="s">
        <v>230</v>
      </c>
      <c r="C5667" s="127" t="s">
        <v>6077</v>
      </c>
      <c r="D5667" s="121" t="s">
        <v>232</v>
      </c>
      <c r="E5667" s="122">
        <v>24.08</v>
      </c>
      <c r="F5667" s="123">
        <f t="shared" si="2036"/>
        <v>29.03</v>
      </c>
      <c r="G5667" s="206"/>
      <c r="H5667" s="183"/>
      <c r="I5667" s="182">
        <f t="shared" si="2037"/>
        <v>0</v>
      </c>
      <c r="J5667" s="182">
        <f t="shared" si="2038"/>
        <v>0</v>
      </c>
      <c r="K5667" s="179"/>
      <c r="L5667" s="183">
        <f t="shared" si="2039"/>
        <v>0</v>
      </c>
      <c r="M5667" s="183">
        <f t="shared" si="2039"/>
        <v>0</v>
      </c>
      <c r="N5667" s="182">
        <f t="shared" si="2040"/>
        <v>0</v>
      </c>
      <c r="O5667" s="182">
        <f t="shared" si="2041"/>
        <v>0</v>
      </c>
      <c r="P5667" s="181"/>
      <c r="Q5667" s="199"/>
      <c r="R5667" s="197" t="str">
        <f t="shared" si="2034"/>
        <v/>
      </c>
      <c r="S5667" s="197" t="str">
        <f t="shared" si="2035"/>
        <v/>
      </c>
    </row>
    <row r="5668" spans="1:19" ht="25.5" hidden="1">
      <c r="A5668" s="200">
        <v>96129</v>
      </c>
      <c r="B5668" s="205" t="s">
        <v>230</v>
      </c>
      <c r="C5668" s="127" t="s">
        <v>6078</v>
      </c>
      <c r="D5668" s="121" t="s">
        <v>232</v>
      </c>
      <c r="E5668" s="122">
        <v>26.5</v>
      </c>
      <c r="F5668" s="123">
        <f t="shared" si="2036"/>
        <v>31.95</v>
      </c>
      <c r="G5668" s="206"/>
      <c r="H5668" s="183"/>
      <c r="I5668" s="182">
        <f t="shared" si="2037"/>
        <v>0</v>
      </c>
      <c r="J5668" s="182">
        <f t="shared" si="2038"/>
        <v>0</v>
      </c>
      <c r="K5668" s="179"/>
      <c r="L5668" s="183">
        <f t="shared" si="2039"/>
        <v>0</v>
      </c>
      <c r="M5668" s="183">
        <f t="shared" si="2039"/>
        <v>0</v>
      </c>
      <c r="N5668" s="182">
        <f t="shared" si="2040"/>
        <v>0</v>
      </c>
      <c r="O5668" s="182">
        <f t="shared" si="2041"/>
        <v>0</v>
      </c>
      <c r="P5668" s="181"/>
      <c r="Q5668" s="199"/>
      <c r="R5668" s="197" t="str">
        <f t="shared" si="2034"/>
        <v/>
      </c>
      <c r="S5668" s="197" t="str">
        <f t="shared" si="2035"/>
        <v/>
      </c>
    </row>
    <row r="5669" spans="1:19" ht="25.5" hidden="1">
      <c r="A5669" s="200">
        <v>96130</v>
      </c>
      <c r="B5669" s="205" t="s">
        <v>230</v>
      </c>
      <c r="C5669" s="127" t="s">
        <v>6079</v>
      </c>
      <c r="D5669" s="121" t="s">
        <v>232</v>
      </c>
      <c r="E5669" s="122">
        <v>17.649999999999999</v>
      </c>
      <c r="F5669" s="123">
        <f t="shared" si="2036"/>
        <v>21.28</v>
      </c>
      <c r="G5669" s="206"/>
      <c r="H5669" s="183"/>
      <c r="I5669" s="182">
        <f t="shared" si="2037"/>
        <v>0</v>
      </c>
      <c r="J5669" s="182">
        <f t="shared" si="2038"/>
        <v>0</v>
      </c>
      <c r="K5669" s="179"/>
      <c r="L5669" s="183">
        <f t="shared" si="2039"/>
        <v>0</v>
      </c>
      <c r="M5669" s="183">
        <f t="shared" si="2039"/>
        <v>0</v>
      </c>
      <c r="N5669" s="182">
        <f t="shared" si="2040"/>
        <v>0</v>
      </c>
      <c r="O5669" s="182">
        <f t="shared" si="2041"/>
        <v>0</v>
      </c>
      <c r="P5669" s="181"/>
      <c r="Q5669" s="199"/>
      <c r="R5669" s="197" t="str">
        <f t="shared" si="2034"/>
        <v/>
      </c>
      <c r="S5669" s="197" t="str">
        <f t="shared" si="2035"/>
        <v/>
      </c>
    </row>
    <row r="5670" spans="1:19" ht="25.5" hidden="1">
      <c r="A5670" s="200">
        <v>96131</v>
      </c>
      <c r="B5670" s="205" t="s">
        <v>230</v>
      </c>
      <c r="C5670" s="127" t="s">
        <v>6080</v>
      </c>
      <c r="D5670" s="121" t="s">
        <v>232</v>
      </c>
      <c r="E5670" s="122">
        <v>22.83</v>
      </c>
      <c r="F5670" s="123">
        <f t="shared" si="2036"/>
        <v>27.52</v>
      </c>
      <c r="G5670" s="206"/>
      <c r="H5670" s="183"/>
      <c r="I5670" s="182">
        <f t="shared" si="2037"/>
        <v>0</v>
      </c>
      <c r="J5670" s="182">
        <f t="shared" si="2038"/>
        <v>0</v>
      </c>
      <c r="K5670" s="179"/>
      <c r="L5670" s="183">
        <f t="shared" si="2039"/>
        <v>0</v>
      </c>
      <c r="M5670" s="183">
        <f t="shared" si="2039"/>
        <v>0</v>
      </c>
      <c r="N5670" s="182">
        <f t="shared" si="2040"/>
        <v>0</v>
      </c>
      <c r="O5670" s="182">
        <f t="shared" si="2041"/>
        <v>0</v>
      </c>
      <c r="P5670" s="181"/>
      <c r="Q5670" s="199"/>
      <c r="R5670" s="197" t="str">
        <f t="shared" si="2034"/>
        <v/>
      </c>
      <c r="S5670" s="197" t="str">
        <f t="shared" si="2035"/>
        <v/>
      </c>
    </row>
    <row r="5671" spans="1:19" ht="25.5" hidden="1">
      <c r="A5671" s="200">
        <v>96132</v>
      </c>
      <c r="B5671" s="205" t="s">
        <v>230</v>
      </c>
      <c r="C5671" s="127" t="s">
        <v>6081</v>
      </c>
      <c r="D5671" s="121" t="s">
        <v>232</v>
      </c>
      <c r="E5671" s="122">
        <v>17.829999999999998</v>
      </c>
      <c r="F5671" s="123">
        <f t="shared" si="2036"/>
        <v>21.5</v>
      </c>
      <c r="G5671" s="206"/>
      <c r="H5671" s="183"/>
      <c r="I5671" s="182">
        <f t="shared" si="2037"/>
        <v>0</v>
      </c>
      <c r="J5671" s="182">
        <f t="shared" si="2038"/>
        <v>0</v>
      </c>
      <c r="K5671" s="179"/>
      <c r="L5671" s="183">
        <f t="shared" si="2039"/>
        <v>0</v>
      </c>
      <c r="M5671" s="183">
        <f t="shared" si="2039"/>
        <v>0</v>
      </c>
      <c r="N5671" s="182">
        <f t="shared" si="2040"/>
        <v>0</v>
      </c>
      <c r="O5671" s="182">
        <f t="shared" si="2041"/>
        <v>0</v>
      </c>
      <c r="P5671" s="181"/>
      <c r="Q5671" s="199"/>
      <c r="R5671" s="197" t="str">
        <f t="shared" si="2034"/>
        <v/>
      </c>
      <c r="S5671" s="197" t="str">
        <f t="shared" si="2035"/>
        <v/>
      </c>
    </row>
    <row r="5672" spans="1:19" ht="25.5" hidden="1">
      <c r="A5672" s="200">
        <v>96133</v>
      </c>
      <c r="B5672" s="205" t="s">
        <v>230</v>
      </c>
      <c r="C5672" s="127" t="s">
        <v>6082</v>
      </c>
      <c r="D5672" s="121" t="s">
        <v>232</v>
      </c>
      <c r="E5672" s="122">
        <v>32.950000000000003</v>
      </c>
      <c r="F5672" s="123">
        <f t="shared" si="2036"/>
        <v>39.72</v>
      </c>
      <c r="G5672" s="206"/>
      <c r="H5672" s="183"/>
      <c r="I5672" s="182">
        <f t="shared" si="2037"/>
        <v>0</v>
      </c>
      <c r="J5672" s="182">
        <f t="shared" si="2038"/>
        <v>0</v>
      </c>
      <c r="K5672" s="179"/>
      <c r="L5672" s="183">
        <f t="shared" si="2039"/>
        <v>0</v>
      </c>
      <c r="M5672" s="183">
        <f t="shared" si="2039"/>
        <v>0</v>
      </c>
      <c r="N5672" s="182">
        <f t="shared" si="2040"/>
        <v>0</v>
      </c>
      <c r="O5672" s="182">
        <f t="shared" si="2041"/>
        <v>0</v>
      </c>
      <c r="P5672" s="181"/>
      <c r="Q5672" s="199"/>
      <c r="R5672" s="197" t="str">
        <f t="shared" si="2034"/>
        <v/>
      </c>
      <c r="S5672" s="197" t="str">
        <f t="shared" si="2035"/>
        <v/>
      </c>
    </row>
    <row r="5673" spans="1:19" ht="25.5" hidden="1">
      <c r="A5673" s="200">
        <v>96134</v>
      </c>
      <c r="B5673" s="205" t="s">
        <v>230</v>
      </c>
      <c r="C5673" s="127" t="s">
        <v>6083</v>
      </c>
      <c r="D5673" s="121" t="s">
        <v>232</v>
      </c>
      <c r="E5673" s="122">
        <v>36.17</v>
      </c>
      <c r="F5673" s="123">
        <f t="shared" si="2036"/>
        <v>43.61</v>
      </c>
      <c r="G5673" s="206"/>
      <c r="H5673" s="183"/>
      <c r="I5673" s="182">
        <f t="shared" si="2037"/>
        <v>0</v>
      </c>
      <c r="J5673" s="182">
        <f t="shared" si="2038"/>
        <v>0</v>
      </c>
      <c r="K5673" s="179"/>
      <c r="L5673" s="183">
        <f t="shared" si="2039"/>
        <v>0</v>
      </c>
      <c r="M5673" s="183">
        <f t="shared" si="2039"/>
        <v>0</v>
      </c>
      <c r="N5673" s="182">
        <f t="shared" si="2040"/>
        <v>0</v>
      </c>
      <c r="O5673" s="182">
        <f t="shared" si="2041"/>
        <v>0</v>
      </c>
      <c r="P5673" s="181"/>
      <c r="Q5673" s="199"/>
      <c r="R5673" s="197" t="str">
        <f t="shared" si="2034"/>
        <v/>
      </c>
      <c r="S5673" s="197" t="str">
        <f t="shared" si="2035"/>
        <v/>
      </c>
    </row>
    <row r="5674" spans="1:19" ht="25.5" hidden="1">
      <c r="A5674" s="200">
        <v>96135</v>
      </c>
      <c r="B5674" s="205" t="s">
        <v>230</v>
      </c>
      <c r="C5674" s="127" t="s">
        <v>6084</v>
      </c>
      <c r="D5674" s="121" t="s">
        <v>232</v>
      </c>
      <c r="E5674" s="122">
        <v>24.43</v>
      </c>
      <c r="F5674" s="123">
        <f t="shared" si="2036"/>
        <v>29.45</v>
      </c>
      <c r="G5674" s="206"/>
      <c r="H5674" s="183"/>
      <c r="I5674" s="182">
        <f t="shared" si="2037"/>
        <v>0</v>
      </c>
      <c r="J5674" s="182">
        <f t="shared" si="2038"/>
        <v>0</v>
      </c>
      <c r="K5674" s="179"/>
      <c r="L5674" s="183">
        <f t="shared" si="2039"/>
        <v>0</v>
      </c>
      <c r="M5674" s="183">
        <f t="shared" si="2039"/>
        <v>0</v>
      </c>
      <c r="N5674" s="182">
        <f t="shared" si="2040"/>
        <v>0</v>
      </c>
      <c r="O5674" s="182">
        <f t="shared" si="2041"/>
        <v>0</v>
      </c>
      <c r="P5674" s="181"/>
      <c r="Q5674" s="199"/>
      <c r="R5674" s="197" t="str">
        <f t="shared" si="2034"/>
        <v/>
      </c>
      <c r="S5674" s="197" t="str">
        <f t="shared" si="2035"/>
        <v/>
      </c>
    </row>
    <row r="5675" spans="1:19" ht="38.25" hidden="1">
      <c r="A5675" s="200">
        <v>87529</v>
      </c>
      <c r="B5675" s="205" t="s">
        <v>230</v>
      </c>
      <c r="C5675" s="127" t="s">
        <v>6085</v>
      </c>
      <c r="D5675" s="121" t="s">
        <v>232</v>
      </c>
      <c r="E5675" s="122">
        <v>24.13</v>
      </c>
      <c r="F5675" s="123">
        <f t="shared" si="2036"/>
        <v>29.09</v>
      </c>
      <c r="G5675" s="206"/>
      <c r="H5675" s="183"/>
      <c r="I5675" s="182">
        <f t="shared" si="2037"/>
        <v>0</v>
      </c>
      <c r="J5675" s="182">
        <f t="shared" si="2038"/>
        <v>0</v>
      </c>
      <c r="K5675" s="179"/>
      <c r="L5675" s="183">
        <f t="shared" si="2039"/>
        <v>0</v>
      </c>
      <c r="M5675" s="183">
        <f t="shared" si="2039"/>
        <v>0</v>
      </c>
      <c r="N5675" s="182">
        <f t="shared" si="2040"/>
        <v>0</v>
      </c>
      <c r="O5675" s="182">
        <f t="shared" si="2041"/>
        <v>0</v>
      </c>
      <c r="P5675" s="181"/>
      <c r="Q5675" s="199"/>
      <c r="R5675" s="197" t="str">
        <f t="shared" si="2034"/>
        <v/>
      </c>
      <c r="S5675" s="197" t="str">
        <f t="shared" si="2035"/>
        <v/>
      </c>
    </row>
    <row r="5676" spans="1:19" ht="38.25" hidden="1">
      <c r="A5676" s="200">
        <v>87530</v>
      </c>
      <c r="B5676" s="205" t="s">
        <v>230</v>
      </c>
      <c r="C5676" s="127" t="s">
        <v>6086</v>
      </c>
      <c r="D5676" s="121" t="s">
        <v>232</v>
      </c>
      <c r="E5676" s="122">
        <v>28.28</v>
      </c>
      <c r="F5676" s="123">
        <f t="shared" si="2036"/>
        <v>34.090000000000003</v>
      </c>
      <c r="G5676" s="206"/>
      <c r="H5676" s="183"/>
      <c r="I5676" s="182">
        <f t="shared" si="2037"/>
        <v>0</v>
      </c>
      <c r="J5676" s="182">
        <f t="shared" si="2038"/>
        <v>0</v>
      </c>
      <c r="K5676" s="179"/>
      <c r="L5676" s="183">
        <f t="shared" si="2039"/>
        <v>0</v>
      </c>
      <c r="M5676" s="183">
        <f t="shared" si="2039"/>
        <v>0</v>
      </c>
      <c r="N5676" s="182">
        <f t="shared" si="2040"/>
        <v>0</v>
      </c>
      <c r="O5676" s="182">
        <f t="shared" si="2041"/>
        <v>0</v>
      </c>
      <c r="P5676" s="181"/>
      <c r="Q5676" s="198"/>
      <c r="R5676" s="197" t="str">
        <f t="shared" si="2034"/>
        <v/>
      </c>
      <c r="S5676" s="197" t="str">
        <f t="shared" si="2035"/>
        <v/>
      </c>
    </row>
    <row r="5677" spans="1:19" ht="51" hidden="1">
      <c r="A5677" s="200">
        <v>87538</v>
      </c>
      <c r="B5677" s="205" t="s">
        <v>230</v>
      </c>
      <c r="C5677" s="127" t="s">
        <v>6087</v>
      </c>
      <c r="D5677" s="121" t="s">
        <v>232</v>
      </c>
      <c r="E5677" s="122">
        <v>43.3</v>
      </c>
      <c r="F5677" s="123">
        <f t="shared" si="2036"/>
        <v>52.2</v>
      </c>
      <c r="G5677" s="206"/>
      <c r="H5677" s="183"/>
      <c r="I5677" s="182">
        <f t="shared" si="2037"/>
        <v>0</v>
      </c>
      <c r="J5677" s="182">
        <f t="shared" si="2038"/>
        <v>0</v>
      </c>
      <c r="K5677" s="179"/>
      <c r="L5677" s="183">
        <f t="shared" si="2039"/>
        <v>0</v>
      </c>
      <c r="M5677" s="183">
        <f t="shared" si="2039"/>
        <v>0</v>
      </c>
      <c r="N5677" s="182">
        <f t="shared" si="2040"/>
        <v>0</v>
      </c>
      <c r="O5677" s="182">
        <f t="shared" si="2041"/>
        <v>0</v>
      </c>
      <c r="P5677" s="181"/>
      <c r="Q5677" s="199"/>
      <c r="R5677" s="197" t="str">
        <f t="shared" si="2034"/>
        <v/>
      </c>
      <c r="S5677" s="197" t="str">
        <f t="shared" si="2035"/>
        <v/>
      </c>
    </row>
    <row r="5678" spans="1:19" ht="38.25" hidden="1">
      <c r="A5678" s="200">
        <v>87543</v>
      </c>
      <c r="B5678" s="205" t="s">
        <v>230</v>
      </c>
      <c r="C5678" s="127" t="s">
        <v>6088</v>
      </c>
      <c r="D5678" s="121" t="s">
        <v>232</v>
      </c>
      <c r="E5678" s="122">
        <v>14.74</v>
      </c>
      <c r="F5678" s="123">
        <f t="shared" si="2036"/>
        <v>17.77</v>
      </c>
      <c r="G5678" s="206"/>
      <c r="H5678" s="183"/>
      <c r="I5678" s="182">
        <f t="shared" si="2037"/>
        <v>0</v>
      </c>
      <c r="J5678" s="182">
        <f t="shared" si="2038"/>
        <v>0</v>
      </c>
      <c r="K5678" s="179"/>
      <c r="L5678" s="183">
        <f t="shared" si="2039"/>
        <v>0</v>
      </c>
      <c r="M5678" s="183">
        <f t="shared" si="2039"/>
        <v>0</v>
      </c>
      <c r="N5678" s="182">
        <f t="shared" si="2040"/>
        <v>0</v>
      </c>
      <c r="O5678" s="182">
        <f t="shared" si="2041"/>
        <v>0</v>
      </c>
      <c r="P5678" s="181"/>
      <c r="Q5678" s="198"/>
      <c r="R5678" s="197" t="str">
        <f t="shared" si="2034"/>
        <v/>
      </c>
      <c r="S5678" s="197" t="str">
        <f t="shared" si="2035"/>
        <v/>
      </c>
    </row>
    <row r="5679" spans="1:19" ht="38.25" hidden="1">
      <c r="A5679" s="200">
        <v>87547</v>
      </c>
      <c r="B5679" s="205" t="s">
        <v>230</v>
      </c>
      <c r="C5679" s="127" t="s">
        <v>6089</v>
      </c>
      <c r="D5679" s="121" t="s">
        <v>232</v>
      </c>
      <c r="E5679" s="122">
        <v>16.079999999999998</v>
      </c>
      <c r="F5679" s="123">
        <f t="shared" si="2036"/>
        <v>19.39</v>
      </c>
      <c r="G5679" s="206"/>
      <c r="H5679" s="183"/>
      <c r="I5679" s="182">
        <f t="shared" si="2037"/>
        <v>0</v>
      </c>
      <c r="J5679" s="182">
        <f t="shared" si="2038"/>
        <v>0</v>
      </c>
      <c r="K5679" s="179"/>
      <c r="L5679" s="183">
        <f t="shared" si="2039"/>
        <v>0</v>
      </c>
      <c r="M5679" s="183">
        <f t="shared" si="2039"/>
        <v>0</v>
      </c>
      <c r="N5679" s="182">
        <f t="shared" si="2040"/>
        <v>0</v>
      </c>
      <c r="O5679" s="182">
        <f t="shared" si="2041"/>
        <v>0</v>
      </c>
      <c r="P5679" s="181"/>
      <c r="Q5679" s="199"/>
      <c r="R5679" s="197" t="str">
        <f t="shared" si="2034"/>
        <v/>
      </c>
      <c r="S5679" s="197" t="str">
        <f t="shared" si="2035"/>
        <v/>
      </c>
    </row>
    <row r="5680" spans="1:19" ht="38.25" hidden="1">
      <c r="A5680" s="200">
        <v>87548</v>
      </c>
      <c r="B5680" s="205" t="s">
        <v>230</v>
      </c>
      <c r="C5680" s="127" t="s">
        <v>6090</v>
      </c>
      <c r="D5680" s="121" t="s">
        <v>232</v>
      </c>
      <c r="E5680" s="122">
        <v>18.43</v>
      </c>
      <c r="F5680" s="123">
        <f t="shared" si="2036"/>
        <v>22.22</v>
      </c>
      <c r="G5680" s="206"/>
      <c r="H5680" s="183"/>
      <c r="I5680" s="182">
        <f t="shared" si="2037"/>
        <v>0</v>
      </c>
      <c r="J5680" s="182">
        <f t="shared" si="2038"/>
        <v>0</v>
      </c>
      <c r="K5680" s="179"/>
      <c r="L5680" s="183">
        <f t="shared" si="2039"/>
        <v>0</v>
      </c>
      <c r="M5680" s="183">
        <f t="shared" si="2039"/>
        <v>0</v>
      </c>
      <c r="N5680" s="182">
        <f t="shared" si="2040"/>
        <v>0</v>
      </c>
      <c r="O5680" s="182">
        <f t="shared" si="2041"/>
        <v>0</v>
      </c>
      <c r="P5680" s="181"/>
      <c r="Q5680" s="199"/>
      <c r="R5680" s="197" t="str">
        <f t="shared" si="2034"/>
        <v/>
      </c>
      <c r="S5680" s="197" t="str">
        <f t="shared" si="2035"/>
        <v/>
      </c>
    </row>
    <row r="5681" spans="1:19" ht="51" hidden="1">
      <c r="A5681" s="200">
        <v>87556</v>
      </c>
      <c r="B5681" s="205" t="s">
        <v>230</v>
      </c>
      <c r="C5681" s="127" t="s">
        <v>6091</v>
      </c>
      <c r="D5681" s="121" t="s">
        <v>232</v>
      </c>
      <c r="E5681" s="122">
        <v>26.16</v>
      </c>
      <c r="F5681" s="123">
        <f t="shared" si="2036"/>
        <v>31.54</v>
      </c>
      <c r="G5681" s="206"/>
      <c r="H5681" s="183"/>
      <c r="I5681" s="182">
        <f t="shared" si="2037"/>
        <v>0</v>
      </c>
      <c r="J5681" s="182">
        <f t="shared" si="2038"/>
        <v>0</v>
      </c>
      <c r="K5681" s="179"/>
      <c r="L5681" s="183">
        <f t="shared" si="2039"/>
        <v>0</v>
      </c>
      <c r="M5681" s="183">
        <f t="shared" si="2039"/>
        <v>0</v>
      </c>
      <c r="N5681" s="182">
        <f t="shared" si="2040"/>
        <v>0</v>
      </c>
      <c r="O5681" s="182">
        <f t="shared" si="2041"/>
        <v>0</v>
      </c>
      <c r="P5681" s="181"/>
      <c r="Q5681" s="199"/>
      <c r="R5681" s="197" t="str">
        <f t="shared" si="2034"/>
        <v/>
      </c>
      <c r="S5681" s="197" t="str">
        <f t="shared" si="2035"/>
        <v/>
      </c>
    </row>
    <row r="5682" spans="1:19" ht="51" hidden="1">
      <c r="A5682" s="200">
        <v>87561</v>
      </c>
      <c r="B5682" s="205" t="s">
        <v>230</v>
      </c>
      <c r="C5682" s="127" t="s">
        <v>6092</v>
      </c>
      <c r="D5682" s="121" t="s">
        <v>232</v>
      </c>
      <c r="E5682" s="122">
        <v>25.42</v>
      </c>
      <c r="F5682" s="123">
        <f t="shared" si="2036"/>
        <v>30.65</v>
      </c>
      <c r="G5682" s="206"/>
      <c r="H5682" s="183"/>
      <c r="I5682" s="182">
        <f t="shared" si="2037"/>
        <v>0</v>
      </c>
      <c r="J5682" s="182">
        <f t="shared" si="2038"/>
        <v>0</v>
      </c>
      <c r="K5682" s="179"/>
      <c r="L5682" s="183">
        <f t="shared" si="2039"/>
        <v>0</v>
      </c>
      <c r="M5682" s="183">
        <f t="shared" si="2039"/>
        <v>0</v>
      </c>
      <c r="N5682" s="182">
        <f t="shared" si="2040"/>
        <v>0</v>
      </c>
      <c r="O5682" s="182">
        <f t="shared" si="2041"/>
        <v>0</v>
      </c>
      <c r="P5682" s="181"/>
      <c r="Q5682" s="199"/>
      <c r="R5682" s="197" t="str">
        <f t="shared" si="2034"/>
        <v/>
      </c>
      <c r="S5682" s="197" t="str">
        <f t="shared" si="2035"/>
        <v/>
      </c>
    </row>
    <row r="5683" spans="1:19" ht="38.25" hidden="1">
      <c r="A5683" s="200">
        <v>90406</v>
      </c>
      <c r="B5683" s="205" t="s">
        <v>230</v>
      </c>
      <c r="C5683" s="127" t="s">
        <v>6093</v>
      </c>
      <c r="D5683" s="121" t="s">
        <v>232</v>
      </c>
      <c r="E5683" s="122">
        <v>33.340000000000003</v>
      </c>
      <c r="F5683" s="123">
        <f t="shared" si="2036"/>
        <v>40.19</v>
      </c>
      <c r="G5683" s="206"/>
      <c r="H5683" s="183"/>
      <c r="I5683" s="182">
        <f t="shared" si="2037"/>
        <v>0</v>
      </c>
      <c r="J5683" s="182">
        <f t="shared" si="2038"/>
        <v>0</v>
      </c>
      <c r="K5683" s="179"/>
      <c r="L5683" s="183">
        <f t="shared" si="2039"/>
        <v>0</v>
      </c>
      <c r="M5683" s="183">
        <f t="shared" si="2039"/>
        <v>0</v>
      </c>
      <c r="N5683" s="182">
        <f t="shared" si="2040"/>
        <v>0</v>
      </c>
      <c r="O5683" s="182">
        <f t="shared" si="2041"/>
        <v>0</v>
      </c>
      <c r="P5683" s="181"/>
      <c r="Q5683" s="199"/>
      <c r="R5683" s="197" t="str">
        <f t="shared" si="2034"/>
        <v/>
      </c>
      <c r="S5683" s="197" t="str">
        <f t="shared" si="2035"/>
        <v/>
      </c>
    </row>
    <row r="5684" spans="1:19" ht="38.25" hidden="1">
      <c r="A5684" s="200">
        <v>90407</v>
      </c>
      <c r="B5684" s="205" t="s">
        <v>230</v>
      </c>
      <c r="C5684" s="127" t="s">
        <v>6094</v>
      </c>
      <c r="D5684" s="121" t="s">
        <v>232</v>
      </c>
      <c r="E5684" s="122">
        <v>37.49</v>
      </c>
      <c r="F5684" s="123">
        <f t="shared" si="2036"/>
        <v>45.2</v>
      </c>
      <c r="G5684" s="206"/>
      <c r="H5684" s="183"/>
      <c r="I5684" s="182">
        <f t="shared" si="2037"/>
        <v>0</v>
      </c>
      <c r="J5684" s="182">
        <f t="shared" si="2038"/>
        <v>0</v>
      </c>
      <c r="K5684" s="179"/>
      <c r="L5684" s="183">
        <f t="shared" si="2039"/>
        <v>0</v>
      </c>
      <c r="M5684" s="183">
        <f t="shared" si="2039"/>
        <v>0</v>
      </c>
      <c r="N5684" s="182">
        <f t="shared" si="2040"/>
        <v>0</v>
      </c>
      <c r="O5684" s="182">
        <f t="shared" si="2041"/>
        <v>0</v>
      </c>
      <c r="P5684" s="181"/>
      <c r="Q5684" s="199"/>
      <c r="R5684" s="197" t="str">
        <f t="shared" si="2034"/>
        <v/>
      </c>
      <c r="S5684" s="197" t="str">
        <f t="shared" si="2035"/>
        <v/>
      </c>
    </row>
    <row r="5685" spans="1:19" ht="38.25" hidden="1">
      <c r="A5685" s="200">
        <v>90408</v>
      </c>
      <c r="B5685" s="205" t="s">
        <v>230</v>
      </c>
      <c r="C5685" s="127" t="s">
        <v>6095</v>
      </c>
      <c r="D5685" s="121" t="s">
        <v>232</v>
      </c>
      <c r="E5685" s="122">
        <v>25.01</v>
      </c>
      <c r="F5685" s="123">
        <f t="shared" si="2036"/>
        <v>30.15</v>
      </c>
      <c r="G5685" s="206"/>
      <c r="H5685" s="183"/>
      <c r="I5685" s="182">
        <f t="shared" si="2037"/>
        <v>0</v>
      </c>
      <c r="J5685" s="182">
        <f t="shared" si="2038"/>
        <v>0</v>
      </c>
      <c r="K5685" s="179"/>
      <c r="L5685" s="183">
        <f t="shared" si="2039"/>
        <v>0</v>
      </c>
      <c r="M5685" s="183">
        <f t="shared" si="2039"/>
        <v>0</v>
      </c>
      <c r="N5685" s="182">
        <f t="shared" si="2040"/>
        <v>0</v>
      </c>
      <c r="O5685" s="182">
        <f t="shared" si="2041"/>
        <v>0</v>
      </c>
      <c r="P5685" s="181"/>
      <c r="Q5685" s="199"/>
      <c r="R5685" s="197" t="str">
        <f t="shared" si="2034"/>
        <v/>
      </c>
      <c r="S5685" s="197" t="str">
        <f t="shared" si="2035"/>
        <v/>
      </c>
    </row>
    <row r="5686" spans="1:19" ht="38.25" hidden="1">
      <c r="A5686" s="200">
        <v>90409</v>
      </c>
      <c r="B5686" s="205" t="s">
        <v>230</v>
      </c>
      <c r="C5686" s="127" t="s">
        <v>6096</v>
      </c>
      <c r="D5686" s="121" t="s">
        <v>232</v>
      </c>
      <c r="E5686" s="122">
        <v>27.36</v>
      </c>
      <c r="F5686" s="123">
        <f t="shared" si="2036"/>
        <v>32.99</v>
      </c>
      <c r="G5686" s="206"/>
      <c r="H5686" s="183"/>
      <c r="I5686" s="182">
        <f t="shared" si="2037"/>
        <v>0</v>
      </c>
      <c r="J5686" s="182">
        <f t="shared" si="2038"/>
        <v>0</v>
      </c>
      <c r="K5686" s="179"/>
      <c r="L5686" s="183">
        <f t="shared" si="2039"/>
        <v>0</v>
      </c>
      <c r="M5686" s="183">
        <f t="shared" si="2039"/>
        <v>0</v>
      </c>
      <c r="N5686" s="182">
        <f t="shared" si="2040"/>
        <v>0</v>
      </c>
      <c r="O5686" s="182">
        <f t="shared" si="2041"/>
        <v>0</v>
      </c>
      <c r="P5686" s="181"/>
      <c r="Q5686" s="199"/>
      <c r="R5686" s="197" t="str">
        <f t="shared" si="2034"/>
        <v/>
      </c>
      <c r="S5686" s="197" t="str">
        <f t="shared" si="2035"/>
        <v/>
      </c>
    </row>
    <row r="5687" spans="1:19" hidden="1">
      <c r="A5687" s="200" t="s">
        <v>6097</v>
      </c>
      <c r="B5687" s="205"/>
      <c r="C5687" s="127" t="s">
        <v>6098</v>
      </c>
      <c r="D5687" s="121"/>
      <c r="E5687" s="122"/>
      <c r="F5687" s="123"/>
      <c r="G5687" s="253"/>
      <c r="H5687" s="253"/>
      <c r="I5687" s="254"/>
      <c r="J5687" s="255"/>
      <c r="K5687" s="179"/>
      <c r="L5687" s="253"/>
      <c r="M5687" s="253"/>
      <c r="N5687" s="254"/>
      <c r="O5687" s="255"/>
      <c r="P5687" s="181"/>
      <c r="Q5687" s="198" t="str">
        <f>IF(OR(SUM(J5688:J5715)&gt;0,SUM(O5688:O5715)&gt;0),"xx","")</f>
        <v/>
      </c>
      <c r="R5687" s="197" t="str">
        <f t="shared" si="2034"/>
        <v/>
      </c>
      <c r="S5687" s="197" t="str">
        <f t="shared" si="2035"/>
        <v/>
      </c>
    </row>
    <row r="5688" spans="1:19" ht="38.25" hidden="1">
      <c r="A5688" s="200">
        <v>87834</v>
      </c>
      <c r="B5688" s="205" t="s">
        <v>230</v>
      </c>
      <c r="C5688" s="127" t="s">
        <v>6099</v>
      </c>
      <c r="D5688" s="121" t="s">
        <v>232</v>
      </c>
      <c r="E5688" s="122">
        <v>124.53</v>
      </c>
      <c r="F5688" s="123">
        <f t="shared" ref="F5688:F5715" si="2042">IF(E5688=0,0,ROUND(E5688*(1+E$10)*(1-E$11),2))</f>
        <v>150.13</v>
      </c>
      <c r="G5688" s="206"/>
      <c r="H5688" s="183"/>
      <c r="I5688" s="182">
        <f t="shared" ref="I5688:I5715" si="2043">IF(ISBLANK(E5688),0,ROUND(F5688*G5688,2))</f>
        <v>0</v>
      </c>
      <c r="J5688" s="182">
        <f t="shared" ref="J5688:J5715" si="2044">IF(ISBLANK(G5688),0,ROUND(G5688*H5688,2))</f>
        <v>0</v>
      </c>
      <c r="K5688" s="179"/>
      <c r="L5688" s="183">
        <f t="shared" ref="L5688:M5715" si="2045">G5688</f>
        <v>0</v>
      </c>
      <c r="M5688" s="183">
        <f t="shared" si="2045"/>
        <v>0</v>
      </c>
      <c r="N5688" s="182">
        <f t="shared" ref="N5688:N5715" si="2046">IF(ISBLANK(E5688),0,ROUND(F5688*L5688,2))</f>
        <v>0</v>
      </c>
      <c r="O5688" s="182">
        <f t="shared" ref="O5688:O5715" si="2047">IF(ISBLANK(L5688),0,ROUND(L5688*M5688,2))</f>
        <v>0</v>
      </c>
      <c r="P5688" s="181"/>
      <c r="Q5688" s="199"/>
      <c r="R5688" s="197" t="str">
        <f t="shared" si="2034"/>
        <v/>
      </c>
      <c r="S5688" s="197" t="str">
        <f t="shared" si="2035"/>
        <v/>
      </c>
    </row>
    <row r="5689" spans="1:19" ht="38.25" hidden="1">
      <c r="A5689" s="200">
        <v>87835</v>
      </c>
      <c r="B5689" s="205" t="s">
        <v>230</v>
      </c>
      <c r="C5689" s="127" t="s">
        <v>6100</v>
      </c>
      <c r="D5689" s="121" t="s">
        <v>232</v>
      </c>
      <c r="E5689" s="122">
        <v>85.17</v>
      </c>
      <c r="F5689" s="123">
        <f t="shared" si="2042"/>
        <v>102.68</v>
      </c>
      <c r="G5689" s="206"/>
      <c r="H5689" s="183"/>
      <c r="I5689" s="182">
        <f t="shared" si="2043"/>
        <v>0</v>
      </c>
      <c r="J5689" s="182">
        <f t="shared" si="2044"/>
        <v>0</v>
      </c>
      <c r="K5689" s="179"/>
      <c r="L5689" s="183">
        <f t="shared" si="2045"/>
        <v>0</v>
      </c>
      <c r="M5689" s="183">
        <f t="shared" si="2045"/>
        <v>0</v>
      </c>
      <c r="N5689" s="182">
        <f t="shared" si="2046"/>
        <v>0</v>
      </c>
      <c r="O5689" s="182">
        <f t="shared" si="2047"/>
        <v>0</v>
      </c>
      <c r="P5689" s="181"/>
      <c r="Q5689" s="198"/>
      <c r="R5689" s="197" t="str">
        <f t="shared" si="2034"/>
        <v/>
      </c>
      <c r="S5689" s="197" t="str">
        <f t="shared" si="2035"/>
        <v/>
      </c>
    </row>
    <row r="5690" spans="1:19" ht="38.25" hidden="1">
      <c r="A5690" s="200">
        <v>87836</v>
      </c>
      <c r="B5690" s="205" t="s">
        <v>230</v>
      </c>
      <c r="C5690" s="127" t="s">
        <v>6101</v>
      </c>
      <c r="D5690" s="121" t="s">
        <v>232</v>
      </c>
      <c r="E5690" s="122">
        <v>117.79</v>
      </c>
      <c r="F5690" s="123">
        <f t="shared" si="2042"/>
        <v>142.01</v>
      </c>
      <c r="G5690" s="206"/>
      <c r="H5690" s="183"/>
      <c r="I5690" s="182">
        <f t="shared" si="2043"/>
        <v>0</v>
      </c>
      <c r="J5690" s="182">
        <f t="shared" si="2044"/>
        <v>0</v>
      </c>
      <c r="K5690" s="179"/>
      <c r="L5690" s="183">
        <f t="shared" si="2045"/>
        <v>0</v>
      </c>
      <c r="M5690" s="183">
        <f t="shared" si="2045"/>
        <v>0</v>
      </c>
      <c r="N5690" s="182">
        <f t="shared" si="2046"/>
        <v>0</v>
      </c>
      <c r="O5690" s="182">
        <f t="shared" si="2047"/>
        <v>0</v>
      </c>
      <c r="P5690" s="181"/>
      <c r="Q5690" s="198"/>
      <c r="R5690" s="197" t="str">
        <f t="shared" si="2034"/>
        <v/>
      </c>
      <c r="S5690" s="197" t="str">
        <f t="shared" si="2035"/>
        <v/>
      </c>
    </row>
    <row r="5691" spans="1:19" ht="38.25" hidden="1">
      <c r="A5691" s="200">
        <v>87837</v>
      </c>
      <c r="B5691" s="205" t="s">
        <v>230</v>
      </c>
      <c r="C5691" s="127" t="s">
        <v>6102</v>
      </c>
      <c r="D5691" s="121" t="s">
        <v>232</v>
      </c>
      <c r="E5691" s="122">
        <v>79.17</v>
      </c>
      <c r="F5691" s="123">
        <f t="shared" si="2042"/>
        <v>95.45</v>
      </c>
      <c r="G5691" s="206"/>
      <c r="H5691" s="183"/>
      <c r="I5691" s="182">
        <f t="shared" si="2043"/>
        <v>0</v>
      </c>
      <c r="J5691" s="182">
        <f t="shared" si="2044"/>
        <v>0</v>
      </c>
      <c r="K5691" s="179"/>
      <c r="L5691" s="183">
        <f t="shared" si="2045"/>
        <v>0</v>
      </c>
      <c r="M5691" s="183">
        <f t="shared" si="2045"/>
        <v>0</v>
      </c>
      <c r="N5691" s="182">
        <f t="shared" si="2046"/>
        <v>0</v>
      </c>
      <c r="O5691" s="182">
        <f t="shared" si="2047"/>
        <v>0</v>
      </c>
      <c r="P5691" s="181"/>
      <c r="Q5691" s="198"/>
      <c r="R5691" s="197" t="str">
        <f t="shared" si="2034"/>
        <v/>
      </c>
      <c r="S5691" s="197" t="str">
        <f t="shared" si="2035"/>
        <v/>
      </c>
    </row>
    <row r="5692" spans="1:19" ht="38.25" hidden="1">
      <c r="A5692" s="200">
        <v>87838</v>
      </c>
      <c r="B5692" s="205" t="s">
        <v>230</v>
      </c>
      <c r="C5692" s="127" t="s">
        <v>6103</v>
      </c>
      <c r="D5692" s="121" t="s">
        <v>232</v>
      </c>
      <c r="E5692" s="122">
        <v>131.6</v>
      </c>
      <c r="F5692" s="123">
        <f t="shared" si="2042"/>
        <v>158.66</v>
      </c>
      <c r="G5692" s="206"/>
      <c r="H5692" s="183"/>
      <c r="I5692" s="182">
        <f t="shared" si="2043"/>
        <v>0</v>
      </c>
      <c r="J5692" s="182">
        <f t="shared" si="2044"/>
        <v>0</v>
      </c>
      <c r="K5692" s="179"/>
      <c r="L5692" s="183">
        <f t="shared" si="2045"/>
        <v>0</v>
      </c>
      <c r="M5692" s="183">
        <f t="shared" si="2045"/>
        <v>0</v>
      </c>
      <c r="N5692" s="182">
        <f t="shared" si="2046"/>
        <v>0</v>
      </c>
      <c r="O5692" s="182">
        <f t="shared" si="2047"/>
        <v>0</v>
      </c>
      <c r="P5692" s="181"/>
      <c r="Q5692" s="199"/>
      <c r="R5692" s="197" t="str">
        <f t="shared" si="2034"/>
        <v/>
      </c>
      <c r="S5692" s="197" t="str">
        <f t="shared" si="2035"/>
        <v/>
      </c>
    </row>
    <row r="5693" spans="1:19" ht="38.25" hidden="1">
      <c r="A5693" s="200">
        <v>87839</v>
      </c>
      <c r="B5693" s="205" t="s">
        <v>230</v>
      </c>
      <c r="C5693" s="127" t="s">
        <v>6104</v>
      </c>
      <c r="D5693" s="121" t="s">
        <v>232</v>
      </c>
      <c r="E5693" s="122">
        <v>90.16</v>
      </c>
      <c r="F5693" s="123">
        <f t="shared" si="2042"/>
        <v>108.7</v>
      </c>
      <c r="G5693" s="206"/>
      <c r="H5693" s="183"/>
      <c r="I5693" s="182">
        <f t="shared" si="2043"/>
        <v>0</v>
      </c>
      <c r="J5693" s="182">
        <f t="shared" si="2044"/>
        <v>0</v>
      </c>
      <c r="K5693" s="179"/>
      <c r="L5693" s="183">
        <f t="shared" si="2045"/>
        <v>0</v>
      </c>
      <c r="M5693" s="183">
        <f t="shared" si="2045"/>
        <v>0</v>
      </c>
      <c r="N5693" s="182">
        <f t="shared" si="2046"/>
        <v>0</v>
      </c>
      <c r="O5693" s="182">
        <f t="shared" si="2047"/>
        <v>0</v>
      </c>
      <c r="P5693" s="181"/>
      <c r="Q5693" s="199"/>
      <c r="R5693" s="197" t="str">
        <f t="shared" ref="R5693:R5719" si="2048">IF(Q5693="X","x",IF(Q5693="xx","x",IF(O5693&gt;0,"x","")))</f>
        <v/>
      </c>
      <c r="S5693" s="197" t="str">
        <f t="shared" ref="S5693:S5719" si="2049">IF(Q5693="X","x",IF(Q5693="xx","x",IF(OR(J5693&gt;0,O5693&gt;0),"x","")))</f>
        <v/>
      </c>
    </row>
    <row r="5694" spans="1:19" ht="38.25" hidden="1">
      <c r="A5694" s="200">
        <v>87840</v>
      </c>
      <c r="B5694" s="205" t="s">
        <v>230</v>
      </c>
      <c r="C5694" s="127" t="s">
        <v>6105</v>
      </c>
      <c r="D5694" s="121" t="s">
        <v>232</v>
      </c>
      <c r="E5694" s="122">
        <v>123.28</v>
      </c>
      <c r="F5694" s="123">
        <f t="shared" si="2042"/>
        <v>148.63</v>
      </c>
      <c r="G5694" s="206"/>
      <c r="H5694" s="183"/>
      <c r="I5694" s="182">
        <f t="shared" si="2043"/>
        <v>0</v>
      </c>
      <c r="J5694" s="182">
        <f t="shared" si="2044"/>
        <v>0</v>
      </c>
      <c r="K5694" s="179"/>
      <c r="L5694" s="183">
        <f t="shared" si="2045"/>
        <v>0</v>
      </c>
      <c r="M5694" s="183">
        <f t="shared" si="2045"/>
        <v>0</v>
      </c>
      <c r="N5694" s="182">
        <f t="shared" si="2046"/>
        <v>0</v>
      </c>
      <c r="O5694" s="182">
        <f t="shared" si="2047"/>
        <v>0</v>
      </c>
      <c r="P5694" s="181"/>
      <c r="Q5694" s="198"/>
      <c r="R5694" s="197" t="str">
        <f t="shared" si="2048"/>
        <v/>
      </c>
      <c r="S5694" s="197" t="str">
        <f t="shared" si="2049"/>
        <v/>
      </c>
    </row>
    <row r="5695" spans="1:19" ht="38.25" hidden="1">
      <c r="A5695" s="200">
        <v>87841</v>
      </c>
      <c r="B5695" s="205" t="s">
        <v>230</v>
      </c>
      <c r="C5695" s="127" t="s">
        <v>6106</v>
      </c>
      <c r="D5695" s="121" t="s">
        <v>232</v>
      </c>
      <c r="E5695" s="122">
        <v>82.54</v>
      </c>
      <c r="F5695" s="123">
        <f t="shared" si="2042"/>
        <v>99.51</v>
      </c>
      <c r="G5695" s="206"/>
      <c r="H5695" s="183"/>
      <c r="I5695" s="182">
        <f t="shared" si="2043"/>
        <v>0</v>
      </c>
      <c r="J5695" s="182">
        <f t="shared" si="2044"/>
        <v>0</v>
      </c>
      <c r="K5695" s="179"/>
      <c r="L5695" s="183">
        <f t="shared" si="2045"/>
        <v>0</v>
      </c>
      <c r="M5695" s="183">
        <f t="shared" si="2045"/>
        <v>0</v>
      </c>
      <c r="N5695" s="182">
        <f t="shared" si="2046"/>
        <v>0</v>
      </c>
      <c r="O5695" s="182">
        <f t="shared" si="2047"/>
        <v>0</v>
      </c>
      <c r="P5695" s="181"/>
      <c r="Q5695" s="199"/>
      <c r="R5695" s="197" t="str">
        <f t="shared" si="2048"/>
        <v/>
      </c>
      <c r="S5695" s="197" t="str">
        <f t="shared" si="2049"/>
        <v/>
      </c>
    </row>
    <row r="5696" spans="1:19" ht="38.25" hidden="1">
      <c r="A5696" s="200">
        <v>87842</v>
      </c>
      <c r="B5696" s="205" t="s">
        <v>230</v>
      </c>
      <c r="C5696" s="127" t="s">
        <v>6107</v>
      </c>
      <c r="D5696" s="121" t="s">
        <v>232</v>
      </c>
      <c r="E5696" s="122">
        <v>130.85</v>
      </c>
      <c r="F5696" s="123">
        <f t="shared" si="2042"/>
        <v>157.75</v>
      </c>
      <c r="G5696" s="206"/>
      <c r="H5696" s="183"/>
      <c r="I5696" s="182">
        <f t="shared" si="2043"/>
        <v>0</v>
      </c>
      <c r="J5696" s="182">
        <f t="shared" si="2044"/>
        <v>0</v>
      </c>
      <c r="K5696" s="179"/>
      <c r="L5696" s="183">
        <f t="shared" si="2045"/>
        <v>0</v>
      </c>
      <c r="M5696" s="183">
        <f t="shared" si="2045"/>
        <v>0</v>
      </c>
      <c r="N5696" s="182">
        <f t="shared" si="2046"/>
        <v>0</v>
      </c>
      <c r="O5696" s="182">
        <f t="shared" si="2047"/>
        <v>0</v>
      </c>
      <c r="P5696" s="181"/>
      <c r="Q5696" s="199"/>
      <c r="R5696" s="197" t="str">
        <f t="shared" si="2048"/>
        <v/>
      </c>
      <c r="S5696" s="197" t="str">
        <f t="shared" si="2049"/>
        <v/>
      </c>
    </row>
    <row r="5697" spans="1:19" ht="38.25" hidden="1">
      <c r="A5697" s="200">
        <v>87843</v>
      </c>
      <c r="B5697" s="205" t="s">
        <v>230</v>
      </c>
      <c r="C5697" s="127" t="s">
        <v>6108</v>
      </c>
      <c r="D5697" s="121" t="s">
        <v>232</v>
      </c>
      <c r="E5697" s="122">
        <v>98.29</v>
      </c>
      <c r="F5697" s="123">
        <f t="shared" si="2042"/>
        <v>118.5</v>
      </c>
      <c r="G5697" s="206"/>
      <c r="H5697" s="183"/>
      <c r="I5697" s="182">
        <f t="shared" si="2043"/>
        <v>0</v>
      </c>
      <c r="J5697" s="182">
        <f t="shared" si="2044"/>
        <v>0</v>
      </c>
      <c r="K5697" s="179"/>
      <c r="L5697" s="183">
        <f t="shared" si="2045"/>
        <v>0</v>
      </c>
      <c r="M5697" s="183">
        <f t="shared" si="2045"/>
        <v>0</v>
      </c>
      <c r="N5697" s="182">
        <f t="shared" si="2046"/>
        <v>0</v>
      </c>
      <c r="O5697" s="182">
        <f t="shared" si="2047"/>
        <v>0</v>
      </c>
      <c r="P5697" s="181"/>
      <c r="Q5697" s="199"/>
      <c r="R5697" s="197" t="str">
        <f t="shared" si="2048"/>
        <v/>
      </c>
      <c r="S5697" s="197" t="str">
        <f t="shared" si="2049"/>
        <v/>
      </c>
    </row>
    <row r="5698" spans="1:19" ht="38.25" hidden="1">
      <c r="A5698" s="200">
        <v>87844</v>
      </c>
      <c r="B5698" s="205" t="s">
        <v>230</v>
      </c>
      <c r="C5698" s="127" t="s">
        <v>6109</v>
      </c>
      <c r="D5698" s="121" t="s">
        <v>232</v>
      </c>
      <c r="E5698" s="122">
        <v>118.3</v>
      </c>
      <c r="F5698" s="123">
        <f t="shared" si="2042"/>
        <v>142.62</v>
      </c>
      <c r="G5698" s="206"/>
      <c r="H5698" s="183"/>
      <c r="I5698" s="182">
        <f t="shared" si="2043"/>
        <v>0</v>
      </c>
      <c r="J5698" s="182">
        <f t="shared" si="2044"/>
        <v>0</v>
      </c>
      <c r="K5698" s="179"/>
      <c r="L5698" s="183">
        <f t="shared" si="2045"/>
        <v>0</v>
      </c>
      <c r="M5698" s="183">
        <f t="shared" si="2045"/>
        <v>0</v>
      </c>
      <c r="N5698" s="182">
        <f t="shared" si="2046"/>
        <v>0</v>
      </c>
      <c r="O5698" s="182">
        <f t="shared" si="2047"/>
        <v>0</v>
      </c>
      <c r="P5698" s="181"/>
      <c r="Q5698" s="199"/>
      <c r="R5698" s="197" t="str">
        <f t="shared" si="2048"/>
        <v/>
      </c>
      <c r="S5698" s="197" t="str">
        <f t="shared" si="2049"/>
        <v/>
      </c>
    </row>
    <row r="5699" spans="1:19" ht="38.25" hidden="1">
      <c r="A5699" s="200">
        <v>87845</v>
      </c>
      <c r="B5699" s="205" t="s">
        <v>230</v>
      </c>
      <c r="C5699" s="127" t="s">
        <v>6110</v>
      </c>
      <c r="D5699" s="121" t="s">
        <v>232</v>
      </c>
      <c r="E5699" s="122">
        <v>86.49</v>
      </c>
      <c r="F5699" s="123">
        <f t="shared" si="2042"/>
        <v>104.27</v>
      </c>
      <c r="G5699" s="206"/>
      <c r="H5699" s="183"/>
      <c r="I5699" s="182">
        <f t="shared" si="2043"/>
        <v>0</v>
      </c>
      <c r="J5699" s="182">
        <f t="shared" si="2044"/>
        <v>0</v>
      </c>
      <c r="K5699" s="179"/>
      <c r="L5699" s="183">
        <f t="shared" si="2045"/>
        <v>0</v>
      </c>
      <c r="M5699" s="183">
        <f t="shared" si="2045"/>
        <v>0</v>
      </c>
      <c r="N5699" s="182">
        <f t="shared" si="2046"/>
        <v>0</v>
      </c>
      <c r="O5699" s="182">
        <f t="shared" si="2047"/>
        <v>0</v>
      </c>
      <c r="P5699" s="181"/>
      <c r="Q5699" s="199"/>
      <c r="R5699" s="197" t="str">
        <f t="shared" si="2048"/>
        <v/>
      </c>
      <c r="S5699" s="197" t="str">
        <f t="shared" si="2049"/>
        <v/>
      </c>
    </row>
    <row r="5700" spans="1:19" ht="38.25" hidden="1">
      <c r="A5700" s="200">
        <v>87846</v>
      </c>
      <c r="B5700" s="205" t="s">
        <v>230</v>
      </c>
      <c r="C5700" s="127" t="s">
        <v>6111</v>
      </c>
      <c r="D5700" s="121" t="s">
        <v>232</v>
      </c>
      <c r="E5700" s="122">
        <v>135.47</v>
      </c>
      <c r="F5700" s="123">
        <f t="shared" si="2042"/>
        <v>163.32</v>
      </c>
      <c r="G5700" s="206"/>
      <c r="H5700" s="183"/>
      <c r="I5700" s="182">
        <f t="shared" si="2043"/>
        <v>0</v>
      </c>
      <c r="J5700" s="182">
        <f t="shared" si="2044"/>
        <v>0</v>
      </c>
      <c r="K5700" s="179"/>
      <c r="L5700" s="183">
        <f t="shared" si="2045"/>
        <v>0</v>
      </c>
      <c r="M5700" s="183">
        <f t="shared" si="2045"/>
        <v>0</v>
      </c>
      <c r="N5700" s="182">
        <f t="shared" si="2046"/>
        <v>0</v>
      </c>
      <c r="O5700" s="182">
        <f t="shared" si="2047"/>
        <v>0</v>
      </c>
      <c r="P5700" s="181"/>
      <c r="Q5700" s="198"/>
      <c r="R5700" s="197" t="str">
        <f t="shared" si="2048"/>
        <v/>
      </c>
      <c r="S5700" s="197" t="str">
        <f t="shared" si="2049"/>
        <v/>
      </c>
    </row>
    <row r="5701" spans="1:19" ht="38.25" hidden="1">
      <c r="A5701" s="200">
        <v>87847</v>
      </c>
      <c r="B5701" s="205" t="s">
        <v>230</v>
      </c>
      <c r="C5701" s="127" t="s">
        <v>6112</v>
      </c>
      <c r="D5701" s="121" t="s">
        <v>232</v>
      </c>
      <c r="E5701" s="122">
        <v>96.11</v>
      </c>
      <c r="F5701" s="123">
        <f t="shared" si="2042"/>
        <v>115.87</v>
      </c>
      <c r="G5701" s="206"/>
      <c r="H5701" s="183"/>
      <c r="I5701" s="182">
        <f t="shared" si="2043"/>
        <v>0</v>
      </c>
      <c r="J5701" s="182">
        <f t="shared" si="2044"/>
        <v>0</v>
      </c>
      <c r="K5701" s="179"/>
      <c r="L5701" s="183">
        <f t="shared" si="2045"/>
        <v>0</v>
      </c>
      <c r="M5701" s="183">
        <f t="shared" si="2045"/>
        <v>0</v>
      </c>
      <c r="N5701" s="182">
        <f t="shared" si="2046"/>
        <v>0</v>
      </c>
      <c r="O5701" s="182">
        <f t="shared" si="2047"/>
        <v>0</v>
      </c>
      <c r="P5701" s="181"/>
      <c r="Q5701" s="198"/>
      <c r="R5701" s="197" t="str">
        <f t="shared" si="2048"/>
        <v/>
      </c>
      <c r="S5701" s="197" t="str">
        <f t="shared" si="2049"/>
        <v/>
      </c>
    </row>
    <row r="5702" spans="1:19" ht="38.25" hidden="1">
      <c r="A5702" s="200">
        <v>87848</v>
      </c>
      <c r="B5702" s="205" t="s">
        <v>230</v>
      </c>
      <c r="C5702" s="127" t="s">
        <v>6113</v>
      </c>
      <c r="D5702" s="121" t="s">
        <v>232</v>
      </c>
      <c r="E5702" s="122">
        <v>127.5</v>
      </c>
      <c r="F5702" s="123">
        <f t="shared" si="2042"/>
        <v>153.71</v>
      </c>
      <c r="G5702" s="206"/>
      <c r="H5702" s="183"/>
      <c r="I5702" s="182">
        <f t="shared" si="2043"/>
        <v>0</v>
      </c>
      <c r="J5702" s="182">
        <f t="shared" si="2044"/>
        <v>0</v>
      </c>
      <c r="K5702" s="179"/>
      <c r="L5702" s="183">
        <f t="shared" si="2045"/>
        <v>0</v>
      </c>
      <c r="M5702" s="183">
        <f t="shared" si="2045"/>
        <v>0</v>
      </c>
      <c r="N5702" s="182">
        <f t="shared" si="2046"/>
        <v>0</v>
      </c>
      <c r="O5702" s="182">
        <f t="shared" si="2047"/>
        <v>0</v>
      </c>
      <c r="P5702" s="181"/>
      <c r="Q5702" s="198"/>
      <c r="R5702" s="197" t="str">
        <f t="shared" si="2048"/>
        <v/>
      </c>
      <c r="S5702" s="197" t="str">
        <f t="shared" si="2049"/>
        <v/>
      </c>
    </row>
    <row r="5703" spans="1:19" ht="38.25" hidden="1">
      <c r="A5703" s="200">
        <v>87849</v>
      </c>
      <c r="B5703" s="205" t="s">
        <v>230</v>
      </c>
      <c r="C5703" s="127" t="s">
        <v>6114</v>
      </c>
      <c r="D5703" s="121" t="s">
        <v>232</v>
      </c>
      <c r="E5703" s="122">
        <v>88.88</v>
      </c>
      <c r="F5703" s="123">
        <f t="shared" si="2042"/>
        <v>107.15</v>
      </c>
      <c r="G5703" s="206"/>
      <c r="H5703" s="183"/>
      <c r="I5703" s="182">
        <f t="shared" si="2043"/>
        <v>0</v>
      </c>
      <c r="J5703" s="182">
        <f t="shared" si="2044"/>
        <v>0</v>
      </c>
      <c r="K5703" s="179"/>
      <c r="L5703" s="183">
        <f t="shared" si="2045"/>
        <v>0</v>
      </c>
      <c r="M5703" s="183">
        <f t="shared" si="2045"/>
        <v>0</v>
      </c>
      <c r="N5703" s="182">
        <f t="shared" si="2046"/>
        <v>0</v>
      </c>
      <c r="O5703" s="182">
        <f t="shared" si="2047"/>
        <v>0</v>
      </c>
      <c r="P5703" s="181"/>
      <c r="Q5703" s="198"/>
      <c r="R5703" s="197" t="str">
        <f t="shared" si="2048"/>
        <v/>
      </c>
      <c r="S5703" s="197" t="str">
        <f t="shared" si="2049"/>
        <v/>
      </c>
    </row>
    <row r="5704" spans="1:19" ht="38.25" hidden="1">
      <c r="A5704" s="200">
        <v>87850</v>
      </c>
      <c r="B5704" s="205" t="s">
        <v>230</v>
      </c>
      <c r="C5704" s="127" t="s">
        <v>6115</v>
      </c>
      <c r="D5704" s="121" t="s">
        <v>232</v>
      </c>
      <c r="E5704" s="122">
        <v>142.57</v>
      </c>
      <c r="F5704" s="123">
        <f t="shared" si="2042"/>
        <v>171.88</v>
      </c>
      <c r="G5704" s="206"/>
      <c r="H5704" s="183"/>
      <c r="I5704" s="182">
        <f t="shared" si="2043"/>
        <v>0</v>
      </c>
      <c r="J5704" s="182">
        <f t="shared" si="2044"/>
        <v>0</v>
      </c>
      <c r="K5704" s="179"/>
      <c r="L5704" s="183">
        <f t="shared" si="2045"/>
        <v>0</v>
      </c>
      <c r="M5704" s="183">
        <f t="shared" si="2045"/>
        <v>0</v>
      </c>
      <c r="N5704" s="182">
        <f t="shared" si="2046"/>
        <v>0</v>
      </c>
      <c r="O5704" s="182">
        <f t="shared" si="2047"/>
        <v>0</v>
      </c>
      <c r="P5704" s="181"/>
      <c r="Q5704" s="198"/>
      <c r="R5704" s="197" t="str">
        <f t="shared" si="2048"/>
        <v/>
      </c>
      <c r="S5704" s="197" t="str">
        <f t="shared" si="2049"/>
        <v/>
      </c>
    </row>
    <row r="5705" spans="1:19" ht="38.25" hidden="1">
      <c r="A5705" s="200">
        <v>87851</v>
      </c>
      <c r="B5705" s="205" t="s">
        <v>230</v>
      </c>
      <c r="C5705" s="127" t="s">
        <v>6116</v>
      </c>
      <c r="D5705" s="121" t="s">
        <v>232</v>
      </c>
      <c r="E5705" s="122">
        <v>101.1</v>
      </c>
      <c r="F5705" s="123">
        <f t="shared" si="2042"/>
        <v>121.89</v>
      </c>
      <c r="G5705" s="206"/>
      <c r="H5705" s="183"/>
      <c r="I5705" s="182">
        <f t="shared" si="2043"/>
        <v>0</v>
      </c>
      <c r="J5705" s="182">
        <f t="shared" si="2044"/>
        <v>0</v>
      </c>
      <c r="K5705" s="179"/>
      <c r="L5705" s="183">
        <f t="shared" si="2045"/>
        <v>0</v>
      </c>
      <c r="M5705" s="183">
        <f t="shared" si="2045"/>
        <v>0</v>
      </c>
      <c r="N5705" s="182">
        <f t="shared" si="2046"/>
        <v>0</v>
      </c>
      <c r="O5705" s="182">
        <f t="shared" si="2047"/>
        <v>0</v>
      </c>
      <c r="P5705" s="181"/>
      <c r="Q5705" s="198"/>
      <c r="R5705" s="197" t="str">
        <f t="shared" si="2048"/>
        <v/>
      </c>
      <c r="S5705" s="197" t="str">
        <f t="shared" si="2049"/>
        <v/>
      </c>
    </row>
    <row r="5706" spans="1:19" ht="38.25" hidden="1">
      <c r="A5706" s="200">
        <v>87852</v>
      </c>
      <c r="B5706" s="205" t="s">
        <v>230</v>
      </c>
      <c r="C5706" s="127" t="s">
        <v>6117</v>
      </c>
      <c r="D5706" s="121" t="s">
        <v>232</v>
      </c>
      <c r="E5706" s="122">
        <v>132.97</v>
      </c>
      <c r="F5706" s="123">
        <f t="shared" si="2042"/>
        <v>160.31</v>
      </c>
      <c r="G5706" s="206"/>
      <c r="H5706" s="183"/>
      <c r="I5706" s="182">
        <f t="shared" si="2043"/>
        <v>0</v>
      </c>
      <c r="J5706" s="182">
        <f t="shared" si="2044"/>
        <v>0</v>
      </c>
      <c r="K5706" s="179"/>
      <c r="L5706" s="183">
        <f t="shared" si="2045"/>
        <v>0</v>
      </c>
      <c r="M5706" s="183">
        <f t="shared" si="2045"/>
        <v>0</v>
      </c>
      <c r="N5706" s="182">
        <f t="shared" si="2046"/>
        <v>0</v>
      </c>
      <c r="O5706" s="182">
        <f t="shared" si="2047"/>
        <v>0</v>
      </c>
      <c r="P5706" s="181"/>
      <c r="Q5706" s="198"/>
      <c r="R5706" s="197" t="str">
        <f t="shared" si="2048"/>
        <v/>
      </c>
      <c r="S5706" s="197" t="str">
        <f t="shared" si="2049"/>
        <v/>
      </c>
    </row>
    <row r="5707" spans="1:19" ht="38.25" hidden="1">
      <c r="A5707" s="200">
        <v>87853</v>
      </c>
      <c r="B5707" s="205" t="s">
        <v>230</v>
      </c>
      <c r="C5707" s="127" t="s">
        <v>6118</v>
      </c>
      <c r="D5707" s="121" t="s">
        <v>232</v>
      </c>
      <c r="E5707" s="122">
        <v>92.23</v>
      </c>
      <c r="F5707" s="123">
        <f t="shared" si="2042"/>
        <v>111.19</v>
      </c>
      <c r="G5707" s="206"/>
      <c r="H5707" s="183"/>
      <c r="I5707" s="182">
        <f t="shared" si="2043"/>
        <v>0</v>
      </c>
      <c r="J5707" s="182">
        <f t="shared" si="2044"/>
        <v>0</v>
      </c>
      <c r="K5707" s="179"/>
      <c r="L5707" s="183">
        <f t="shared" si="2045"/>
        <v>0</v>
      </c>
      <c r="M5707" s="183">
        <f t="shared" si="2045"/>
        <v>0</v>
      </c>
      <c r="N5707" s="182">
        <f t="shared" si="2046"/>
        <v>0</v>
      </c>
      <c r="O5707" s="182">
        <f t="shared" si="2047"/>
        <v>0</v>
      </c>
      <c r="P5707" s="181"/>
      <c r="Q5707" s="199"/>
      <c r="R5707" s="197" t="str">
        <f t="shared" si="2048"/>
        <v/>
      </c>
      <c r="S5707" s="197" t="str">
        <f t="shared" si="2049"/>
        <v/>
      </c>
    </row>
    <row r="5708" spans="1:19" ht="38.25" hidden="1">
      <c r="A5708" s="200">
        <v>87854</v>
      </c>
      <c r="B5708" s="205" t="s">
        <v>230</v>
      </c>
      <c r="C5708" s="127" t="s">
        <v>6119</v>
      </c>
      <c r="D5708" s="121" t="s">
        <v>232</v>
      </c>
      <c r="E5708" s="122">
        <v>141.80000000000001</v>
      </c>
      <c r="F5708" s="123">
        <f t="shared" si="2042"/>
        <v>170.95</v>
      </c>
      <c r="G5708" s="206"/>
      <c r="H5708" s="183"/>
      <c r="I5708" s="182">
        <f t="shared" si="2043"/>
        <v>0</v>
      </c>
      <c r="J5708" s="182">
        <f t="shared" si="2044"/>
        <v>0</v>
      </c>
      <c r="K5708" s="179"/>
      <c r="L5708" s="183">
        <f t="shared" si="2045"/>
        <v>0</v>
      </c>
      <c r="M5708" s="183">
        <f t="shared" si="2045"/>
        <v>0</v>
      </c>
      <c r="N5708" s="182">
        <f t="shared" si="2046"/>
        <v>0</v>
      </c>
      <c r="O5708" s="182">
        <f t="shared" si="2047"/>
        <v>0</v>
      </c>
      <c r="P5708" s="181"/>
      <c r="Q5708" s="198"/>
      <c r="R5708" s="197" t="str">
        <f t="shared" si="2048"/>
        <v/>
      </c>
      <c r="S5708" s="197" t="str">
        <f t="shared" si="2049"/>
        <v/>
      </c>
    </row>
    <row r="5709" spans="1:19" ht="38.25" hidden="1">
      <c r="A5709" s="200">
        <v>87855</v>
      </c>
      <c r="B5709" s="205" t="s">
        <v>230</v>
      </c>
      <c r="C5709" s="127" t="s">
        <v>6120</v>
      </c>
      <c r="D5709" s="121" t="s">
        <v>232</v>
      </c>
      <c r="E5709" s="122">
        <v>109.25</v>
      </c>
      <c r="F5709" s="123">
        <f t="shared" si="2042"/>
        <v>131.71</v>
      </c>
      <c r="G5709" s="206"/>
      <c r="H5709" s="183"/>
      <c r="I5709" s="182">
        <f t="shared" si="2043"/>
        <v>0</v>
      </c>
      <c r="J5709" s="182">
        <f t="shared" si="2044"/>
        <v>0</v>
      </c>
      <c r="K5709" s="179"/>
      <c r="L5709" s="183">
        <f t="shared" si="2045"/>
        <v>0</v>
      </c>
      <c r="M5709" s="183">
        <f t="shared" si="2045"/>
        <v>0</v>
      </c>
      <c r="N5709" s="182">
        <f t="shared" si="2046"/>
        <v>0</v>
      </c>
      <c r="O5709" s="182">
        <f t="shared" si="2047"/>
        <v>0</v>
      </c>
      <c r="P5709" s="181"/>
      <c r="Q5709" s="199"/>
      <c r="R5709" s="197" t="str">
        <f t="shared" si="2048"/>
        <v/>
      </c>
      <c r="S5709" s="197" t="str">
        <f t="shared" si="2049"/>
        <v/>
      </c>
    </row>
    <row r="5710" spans="1:19" ht="38.25" hidden="1">
      <c r="A5710" s="200">
        <v>87856</v>
      </c>
      <c r="B5710" s="205" t="s">
        <v>230</v>
      </c>
      <c r="C5710" s="127" t="s">
        <v>6121</v>
      </c>
      <c r="D5710" s="121" t="s">
        <v>232</v>
      </c>
      <c r="E5710" s="122">
        <v>128.01</v>
      </c>
      <c r="F5710" s="123">
        <f t="shared" si="2042"/>
        <v>154.33000000000001</v>
      </c>
      <c r="G5710" s="206"/>
      <c r="H5710" s="183"/>
      <c r="I5710" s="182">
        <f t="shared" si="2043"/>
        <v>0</v>
      </c>
      <c r="J5710" s="182">
        <f t="shared" si="2044"/>
        <v>0</v>
      </c>
      <c r="K5710" s="179"/>
      <c r="L5710" s="183">
        <f t="shared" si="2045"/>
        <v>0</v>
      </c>
      <c r="M5710" s="183">
        <f t="shared" si="2045"/>
        <v>0</v>
      </c>
      <c r="N5710" s="182">
        <f t="shared" si="2046"/>
        <v>0</v>
      </c>
      <c r="O5710" s="182">
        <f t="shared" si="2047"/>
        <v>0</v>
      </c>
      <c r="P5710" s="181"/>
      <c r="Q5710" s="199"/>
      <c r="R5710" s="197" t="str">
        <f t="shared" si="2048"/>
        <v/>
      </c>
      <c r="S5710" s="197" t="str">
        <f t="shared" si="2049"/>
        <v/>
      </c>
    </row>
    <row r="5711" spans="1:19" ht="38.25" hidden="1">
      <c r="A5711" s="200">
        <v>87857</v>
      </c>
      <c r="B5711" s="205" t="s">
        <v>230</v>
      </c>
      <c r="C5711" s="127" t="s">
        <v>6122</v>
      </c>
      <c r="D5711" s="121" t="s">
        <v>232</v>
      </c>
      <c r="E5711" s="122">
        <v>96.18</v>
      </c>
      <c r="F5711" s="123">
        <f t="shared" si="2042"/>
        <v>115.95</v>
      </c>
      <c r="G5711" s="206"/>
      <c r="H5711" s="183"/>
      <c r="I5711" s="182">
        <f t="shared" si="2043"/>
        <v>0</v>
      </c>
      <c r="J5711" s="182">
        <f t="shared" si="2044"/>
        <v>0</v>
      </c>
      <c r="K5711" s="179"/>
      <c r="L5711" s="183">
        <f t="shared" si="2045"/>
        <v>0</v>
      </c>
      <c r="M5711" s="183">
        <f t="shared" si="2045"/>
        <v>0</v>
      </c>
      <c r="N5711" s="182">
        <f t="shared" si="2046"/>
        <v>0</v>
      </c>
      <c r="O5711" s="182">
        <f t="shared" si="2047"/>
        <v>0</v>
      </c>
      <c r="P5711" s="181"/>
      <c r="Q5711" s="199"/>
      <c r="R5711" s="197" t="str">
        <f t="shared" si="2048"/>
        <v/>
      </c>
      <c r="S5711" s="197" t="str">
        <f t="shared" si="2049"/>
        <v/>
      </c>
    </row>
    <row r="5712" spans="1:19" ht="25.5" hidden="1">
      <c r="A5712" s="200">
        <v>87858</v>
      </c>
      <c r="B5712" s="205" t="s">
        <v>230</v>
      </c>
      <c r="C5712" s="127" t="s">
        <v>6123</v>
      </c>
      <c r="D5712" s="121" t="s">
        <v>232</v>
      </c>
      <c r="E5712" s="122">
        <v>93.79</v>
      </c>
      <c r="F5712" s="123">
        <f t="shared" si="2042"/>
        <v>113.07</v>
      </c>
      <c r="G5712" s="206"/>
      <c r="H5712" s="183"/>
      <c r="I5712" s="182">
        <f t="shared" si="2043"/>
        <v>0</v>
      </c>
      <c r="J5712" s="182">
        <f t="shared" si="2044"/>
        <v>0</v>
      </c>
      <c r="K5712" s="179"/>
      <c r="L5712" s="183">
        <f t="shared" si="2045"/>
        <v>0</v>
      </c>
      <c r="M5712" s="183">
        <f t="shared" si="2045"/>
        <v>0</v>
      </c>
      <c r="N5712" s="182">
        <f t="shared" si="2046"/>
        <v>0</v>
      </c>
      <c r="O5712" s="182">
        <f t="shared" si="2047"/>
        <v>0</v>
      </c>
      <c r="P5712" s="181"/>
      <c r="Q5712" s="199"/>
      <c r="R5712" s="197" t="str">
        <f t="shared" si="2048"/>
        <v/>
      </c>
      <c r="S5712" s="197" t="str">
        <f t="shared" si="2049"/>
        <v/>
      </c>
    </row>
    <row r="5713" spans="1:19" ht="25.5" hidden="1">
      <c r="A5713" s="200">
        <v>87859</v>
      </c>
      <c r="B5713" s="205" t="s">
        <v>230</v>
      </c>
      <c r="C5713" s="127" t="s">
        <v>6124</v>
      </c>
      <c r="D5713" s="121" t="s">
        <v>232</v>
      </c>
      <c r="E5713" s="122">
        <v>109.93</v>
      </c>
      <c r="F5713" s="123">
        <f t="shared" si="2042"/>
        <v>132.53</v>
      </c>
      <c r="G5713" s="206"/>
      <c r="H5713" s="183"/>
      <c r="I5713" s="182">
        <f t="shared" si="2043"/>
        <v>0</v>
      </c>
      <c r="J5713" s="182">
        <f t="shared" si="2044"/>
        <v>0</v>
      </c>
      <c r="K5713" s="179"/>
      <c r="L5713" s="183">
        <f t="shared" si="2045"/>
        <v>0</v>
      </c>
      <c r="M5713" s="183">
        <f t="shared" si="2045"/>
        <v>0</v>
      </c>
      <c r="N5713" s="182">
        <f t="shared" si="2046"/>
        <v>0</v>
      </c>
      <c r="O5713" s="182">
        <f t="shared" si="2047"/>
        <v>0</v>
      </c>
      <c r="P5713" s="181"/>
      <c r="Q5713" s="198"/>
      <c r="R5713" s="197" t="str">
        <f t="shared" si="2048"/>
        <v/>
      </c>
      <c r="S5713" s="197" t="str">
        <f t="shared" si="2049"/>
        <v/>
      </c>
    </row>
    <row r="5714" spans="1:19" hidden="1">
      <c r="A5714" s="200">
        <v>95305</v>
      </c>
      <c r="B5714" s="205" t="s">
        <v>230</v>
      </c>
      <c r="C5714" s="127" t="s">
        <v>6125</v>
      </c>
      <c r="D5714" s="121" t="s">
        <v>232</v>
      </c>
      <c r="E5714" s="122">
        <v>11.93</v>
      </c>
      <c r="F5714" s="123">
        <f t="shared" si="2042"/>
        <v>14.38</v>
      </c>
      <c r="G5714" s="206"/>
      <c r="H5714" s="183"/>
      <c r="I5714" s="182">
        <f t="shared" si="2043"/>
        <v>0</v>
      </c>
      <c r="J5714" s="182">
        <f t="shared" si="2044"/>
        <v>0</v>
      </c>
      <c r="K5714" s="179"/>
      <c r="L5714" s="183">
        <f t="shared" si="2045"/>
        <v>0</v>
      </c>
      <c r="M5714" s="183">
        <f t="shared" si="2045"/>
        <v>0</v>
      </c>
      <c r="N5714" s="182">
        <f t="shared" si="2046"/>
        <v>0</v>
      </c>
      <c r="O5714" s="182">
        <f t="shared" si="2047"/>
        <v>0</v>
      </c>
      <c r="P5714" s="181"/>
      <c r="Q5714" s="199"/>
      <c r="R5714" s="197" t="str">
        <f t="shared" si="2048"/>
        <v/>
      </c>
      <c r="S5714" s="197" t="str">
        <f t="shared" si="2049"/>
        <v/>
      </c>
    </row>
    <row r="5715" spans="1:19" hidden="1">
      <c r="A5715" s="200">
        <v>95306</v>
      </c>
      <c r="B5715" s="205" t="s">
        <v>230</v>
      </c>
      <c r="C5715" s="127" t="s">
        <v>6126</v>
      </c>
      <c r="D5715" s="121" t="s">
        <v>232</v>
      </c>
      <c r="E5715" s="122">
        <v>14.06</v>
      </c>
      <c r="F5715" s="123">
        <f t="shared" si="2042"/>
        <v>16.95</v>
      </c>
      <c r="G5715" s="206"/>
      <c r="H5715" s="183"/>
      <c r="I5715" s="182">
        <f t="shared" si="2043"/>
        <v>0</v>
      </c>
      <c r="J5715" s="182">
        <f t="shared" si="2044"/>
        <v>0</v>
      </c>
      <c r="K5715" s="179"/>
      <c r="L5715" s="183">
        <f t="shared" si="2045"/>
        <v>0</v>
      </c>
      <c r="M5715" s="183">
        <f t="shared" si="2045"/>
        <v>0</v>
      </c>
      <c r="N5715" s="182">
        <f t="shared" si="2046"/>
        <v>0</v>
      </c>
      <c r="O5715" s="182">
        <f t="shared" si="2047"/>
        <v>0</v>
      </c>
      <c r="P5715" s="181"/>
      <c r="Q5715" s="199"/>
      <c r="R5715" s="197" t="str">
        <f t="shared" si="2048"/>
        <v/>
      </c>
      <c r="S5715" s="197" t="str">
        <f t="shared" si="2049"/>
        <v/>
      </c>
    </row>
    <row r="5716" spans="1:19" hidden="1">
      <c r="A5716" s="200" t="s">
        <v>6127</v>
      </c>
      <c r="B5716" s="205"/>
      <c r="C5716" s="127" t="s">
        <v>6128</v>
      </c>
      <c r="D5716" s="121"/>
      <c r="E5716" s="122"/>
      <c r="F5716" s="123"/>
      <c r="G5716" s="253"/>
      <c r="H5716" s="253"/>
      <c r="I5716" s="254"/>
      <c r="J5716" s="255"/>
      <c r="K5716" s="179"/>
      <c r="L5716" s="253"/>
      <c r="M5716" s="253"/>
      <c r="N5716" s="254"/>
      <c r="O5716" s="255"/>
      <c r="P5716" s="181"/>
      <c r="Q5716" s="198" t="str">
        <f>IF(OR(SUM(J5717:J5724)&gt;0,SUM(O5717:O5724)&gt;0),"xx","")</f>
        <v/>
      </c>
      <c r="R5716" s="197" t="str">
        <f t="shared" si="2048"/>
        <v/>
      </c>
      <c r="S5716" s="197" t="str">
        <f t="shared" si="2049"/>
        <v/>
      </c>
    </row>
    <row r="5717" spans="1:19" ht="25.5" hidden="1">
      <c r="A5717" s="200">
        <v>91514</v>
      </c>
      <c r="B5717" s="205" t="s">
        <v>230</v>
      </c>
      <c r="C5717" s="127" t="s">
        <v>6129</v>
      </c>
      <c r="D5717" s="121" t="s">
        <v>232</v>
      </c>
      <c r="E5717" s="122">
        <v>5.82</v>
      </c>
      <c r="F5717" s="123">
        <f t="shared" ref="F5717:F5724" si="2050">IF(E5717=0,0,ROUND(E5717*(1+E$10)*(1-E$11),2))</f>
        <v>7.02</v>
      </c>
      <c r="G5717" s="206"/>
      <c r="H5717" s="183"/>
      <c r="I5717" s="182">
        <f t="shared" ref="I5717:I5724" si="2051">IF(ISBLANK(E5717),0,ROUND(F5717*G5717,2))</f>
        <v>0</v>
      </c>
      <c r="J5717" s="182">
        <f t="shared" ref="J5717:J5724" si="2052">IF(ISBLANK(G5717),0,ROUND(G5717*H5717,2))</f>
        <v>0</v>
      </c>
      <c r="K5717" s="179"/>
      <c r="L5717" s="183">
        <f t="shared" ref="L5717:M5724" si="2053">G5717</f>
        <v>0</v>
      </c>
      <c r="M5717" s="183">
        <f t="shared" si="2053"/>
        <v>0</v>
      </c>
      <c r="N5717" s="182">
        <f t="shared" ref="N5717:N5724" si="2054">IF(ISBLANK(E5717),0,ROUND(F5717*L5717,2))</f>
        <v>0</v>
      </c>
      <c r="O5717" s="182">
        <f t="shared" ref="O5717:O5724" si="2055">IF(ISBLANK(L5717),0,ROUND(L5717*M5717,2))</f>
        <v>0</v>
      </c>
      <c r="P5717" s="181"/>
      <c r="Q5717" s="199"/>
      <c r="R5717" s="197" t="str">
        <f t="shared" si="2048"/>
        <v/>
      </c>
      <c r="S5717" s="197" t="str">
        <f t="shared" si="2049"/>
        <v/>
      </c>
    </row>
    <row r="5718" spans="1:19" ht="25.5" hidden="1">
      <c r="A5718" s="200">
        <v>91515</v>
      </c>
      <c r="B5718" s="205" t="s">
        <v>230</v>
      </c>
      <c r="C5718" s="127" t="s">
        <v>6130</v>
      </c>
      <c r="D5718" s="121" t="s">
        <v>232</v>
      </c>
      <c r="E5718" s="122">
        <v>7.7</v>
      </c>
      <c r="F5718" s="123">
        <f t="shared" si="2050"/>
        <v>9.2799999999999994</v>
      </c>
      <c r="G5718" s="206"/>
      <c r="H5718" s="183"/>
      <c r="I5718" s="182">
        <f t="shared" si="2051"/>
        <v>0</v>
      </c>
      <c r="J5718" s="182">
        <f t="shared" si="2052"/>
        <v>0</v>
      </c>
      <c r="K5718" s="179"/>
      <c r="L5718" s="183">
        <f t="shared" si="2053"/>
        <v>0</v>
      </c>
      <c r="M5718" s="183">
        <f t="shared" si="2053"/>
        <v>0</v>
      </c>
      <c r="N5718" s="182">
        <f t="shared" si="2054"/>
        <v>0</v>
      </c>
      <c r="O5718" s="182">
        <f t="shared" si="2055"/>
        <v>0</v>
      </c>
      <c r="P5718" s="181"/>
      <c r="Q5718" s="198"/>
      <c r="R5718" s="197" t="str">
        <f t="shared" si="2048"/>
        <v/>
      </c>
      <c r="S5718" s="197" t="str">
        <f t="shared" si="2049"/>
        <v/>
      </c>
    </row>
    <row r="5719" spans="1:19" ht="25.5" hidden="1">
      <c r="A5719" s="200">
        <v>91516</v>
      </c>
      <c r="B5719" s="205" t="s">
        <v>230</v>
      </c>
      <c r="C5719" s="127" t="s">
        <v>6131</v>
      </c>
      <c r="D5719" s="121" t="s">
        <v>232</v>
      </c>
      <c r="E5719" s="122">
        <v>11.27</v>
      </c>
      <c r="F5719" s="123">
        <f t="shared" si="2050"/>
        <v>13.59</v>
      </c>
      <c r="G5719" s="206"/>
      <c r="H5719" s="183"/>
      <c r="I5719" s="182">
        <f t="shared" si="2051"/>
        <v>0</v>
      </c>
      <c r="J5719" s="182">
        <f t="shared" si="2052"/>
        <v>0</v>
      </c>
      <c r="K5719" s="179"/>
      <c r="L5719" s="183">
        <f t="shared" si="2053"/>
        <v>0</v>
      </c>
      <c r="M5719" s="183">
        <f t="shared" si="2053"/>
        <v>0</v>
      </c>
      <c r="N5719" s="182">
        <f t="shared" si="2054"/>
        <v>0</v>
      </c>
      <c r="O5719" s="182">
        <f t="shared" si="2055"/>
        <v>0</v>
      </c>
      <c r="P5719" s="181"/>
      <c r="Q5719" s="199"/>
      <c r="R5719" s="197" t="str">
        <f t="shared" si="2048"/>
        <v/>
      </c>
      <c r="S5719" s="197" t="str">
        <f t="shared" si="2049"/>
        <v/>
      </c>
    </row>
    <row r="5720" spans="1:19" ht="25.5" hidden="1">
      <c r="A5720" s="200">
        <v>91517</v>
      </c>
      <c r="B5720" s="205" t="s">
        <v>230</v>
      </c>
      <c r="C5720" s="127" t="s">
        <v>6132</v>
      </c>
      <c r="D5720" s="121" t="s">
        <v>232</v>
      </c>
      <c r="E5720" s="122">
        <v>12.56</v>
      </c>
      <c r="F5720" s="123">
        <f t="shared" si="2050"/>
        <v>15.14</v>
      </c>
      <c r="G5720" s="206"/>
      <c r="H5720" s="183"/>
      <c r="I5720" s="182">
        <f t="shared" si="2051"/>
        <v>0</v>
      </c>
      <c r="J5720" s="182">
        <f t="shared" si="2052"/>
        <v>0</v>
      </c>
      <c r="K5720" s="179"/>
      <c r="L5720" s="183">
        <f t="shared" si="2053"/>
        <v>0</v>
      </c>
      <c r="M5720" s="183">
        <f t="shared" si="2053"/>
        <v>0</v>
      </c>
      <c r="N5720" s="182">
        <f t="shared" si="2054"/>
        <v>0</v>
      </c>
      <c r="O5720" s="182">
        <f t="shared" si="2055"/>
        <v>0</v>
      </c>
      <c r="P5720" s="181"/>
      <c r="Q5720" s="199"/>
      <c r="R5720" s="197" t="str">
        <f t="shared" ref="R5720:R5783" si="2056">IF(Q5720="X","x",IF(Q5720="xx","x",IF(O5720&gt;0,"x","")))</f>
        <v/>
      </c>
      <c r="S5720" s="197" t="str">
        <f t="shared" ref="S5720:S5783" si="2057">IF(Q5720="X","x",IF(Q5720="xx","x",IF(OR(J5720&gt;0,O5720&gt;0),"x","")))</f>
        <v/>
      </c>
    </row>
    <row r="5721" spans="1:19" ht="25.5" hidden="1">
      <c r="A5721" s="200">
        <v>91519</v>
      </c>
      <c r="B5721" s="205" t="s">
        <v>230</v>
      </c>
      <c r="C5721" s="127" t="s">
        <v>6133</v>
      </c>
      <c r="D5721" s="121" t="s">
        <v>232</v>
      </c>
      <c r="E5721" s="122">
        <v>14.42</v>
      </c>
      <c r="F5721" s="123">
        <f t="shared" si="2050"/>
        <v>17.38</v>
      </c>
      <c r="G5721" s="206"/>
      <c r="H5721" s="183"/>
      <c r="I5721" s="182">
        <f t="shared" si="2051"/>
        <v>0</v>
      </c>
      <c r="J5721" s="182">
        <f t="shared" si="2052"/>
        <v>0</v>
      </c>
      <c r="K5721" s="179"/>
      <c r="L5721" s="183">
        <f t="shared" si="2053"/>
        <v>0</v>
      </c>
      <c r="M5721" s="183">
        <f t="shared" si="2053"/>
        <v>0</v>
      </c>
      <c r="N5721" s="182">
        <f t="shared" si="2054"/>
        <v>0</v>
      </c>
      <c r="O5721" s="182">
        <f t="shared" si="2055"/>
        <v>0</v>
      </c>
      <c r="P5721" s="181"/>
      <c r="Q5721" s="198"/>
      <c r="R5721" s="197" t="str">
        <f t="shared" si="2056"/>
        <v/>
      </c>
      <c r="S5721" s="197" t="str">
        <f t="shared" si="2057"/>
        <v/>
      </c>
    </row>
    <row r="5722" spans="1:19" ht="25.5" hidden="1">
      <c r="A5722" s="200">
        <v>91520</v>
      </c>
      <c r="B5722" s="205" t="s">
        <v>230</v>
      </c>
      <c r="C5722" s="127" t="s">
        <v>6134</v>
      </c>
      <c r="D5722" s="121" t="s">
        <v>232</v>
      </c>
      <c r="E5722" s="122">
        <v>2.09</v>
      </c>
      <c r="F5722" s="123">
        <f t="shared" si="2050"/>
        <v>2.52</v>
      </c>
      <c r="G5722" s="206"/>
      <c r="H5722" s="183"/>
      <c r="I5722" s="182">
        <f t="shared" si="2051"/>
        <v>0</v>
      </c>
      <c r="J5722" s="182">
        <f t="shared" si="2052"/>
        <v>0</v>
      </c>
      <c r="K5722" s="179"/>
      <c r="L5722" s="183">
        <f t="shared" si="2053"/>
        <v>0</v>
      </c>
      <c r="M5722" s="183">
        <f t="shared" si="2053"/>
        <v>0</v>
      </c>
      <c r="N5722" s="182">
        <f t="shared" si="2054"/>
        <v>0</v>
      </c>
      <c r="O5722" s="182">
        <f t="shared" si="2055"/>
        <v>0</v>
      </c>
      <c r="P5722" s="181"/>
      <c r="Q5722" s="199"/>
      <c r="R5722" s="197" t="str">
        <f t="shared" si="2056"/>
        <v/>
      </c>
      <c r="S5722" s="197" t="str">
        <f t="shared" si="2057"/>
        <v/>
      </c>
    </row>
    <row r="5723" spans="1:19" ht="25.5" hidden="1">
      <c r="A5723" s="200">
        <v>91522</v>
      </c>
      <c r="B5723" s="205" t="s">
        <v>230</v>
      </c>
      <c r="C5723" s="127" t="s">
        <v>6135</v>
      </c>
      <c r="D5723" s="121" t="s">
        <v>232</v>
      </c>
      <c r="E5723" s="122">
        <v>2.52</v>
      </c>
      <c r="F5723" s="123">
        <f t="shared" si="2050"/>
        <v>3.04</v>
      </c>
      <c r="G5723" s="206"/>
      <c r="H5723" s="183"/>
      <c r="I5723" s="182">
        <f t="shared" si="2051"/>
        <v>0</v>
      </c>
      <c r="J5723" s="182">
        <f t="shared" si="2052"/>
        <v>0</v>
      </c>
      <c r="K5723" s="179"/>
      <c r="L5723" s="183">
        <f t="shared" si="2053"/>
        <v>0</v>
      </c>
      <c r="M5723" s="183">
        <f t="shared" si="2053"/>
        <v>0</v>
      </c>
      <c r="N5723" s="182">
        <f t="shared" si="2054"/>
        <v>0</v>
      </c>
      <c r="O5723" s="182">
        <f t="shared" si="2055"/>
        <v>0</v>
      </c>
      <c r="P5723" s="181"/>
      <c r="Q5723" s="199"/>
      <c r="R5723" s="197" t="str">
        <f t="shared" si="2056"/>
        <v/>
      </c>
      <c r="S5723" s="197" t="str">
        <f t="shared" si="2057"/>
        <v/>
      </c>
    </row>
    <row r="5724" spans="1:19" ht="25.5" hidden="1">
      <c r="A5724" s="200">
        <v>91525</v>
      </c>
      <c r="B5724" s="205" t="s">
        <v>230</v>
      </c>
      <c r="C5724" s="127" t="s">
        <v>6136</v>
      </c>
      <c r="D5724" s="121" t="s">
        <v>232</v>
      </c>
      <c r="E5724" s="122">
        <v>4.53</v>
      </c>
      <c r="F5724" s="123">
        <f t="shared" si="2050"/>
        <v>5.46</v>
      </c>
      <c r="G5724" s="206"/>
      <c r="H5724" s="183"/>
      <c r="I5724" s="182">
        <f t="shared" si="2051"/>
        <v>0</v>
      </c>
      <c r="J5724" s="182">
        <f t="shared" si="2052"/>
        <v>0</v>
      </c>
      <c r="K5724" s="179"/>
      <c r="L5724" s="183">
        <f t="shared" si="2053"/>
        <v>0</v>
      </c>
      <c r="M5724" s="183">
        <f t="shared" si="2053"/>
        <v>0</v>
      </c>
      <c r="N5724" s="182">
        <f t="shared" si="2054"/>
        <v>0</v>
      </c>
      <c r="O5724" s="182">
        <f t="shared" si="2055"/>
        <v>0</v>
      </c>
      <c r="P5724" s="181"/>
      <c r="Q5724" s="199"/>
      <c r="R5724" s="197" t="str">
        <f t="shared" si="2056"/>
        <v/>
      </c>
      <c r="S5724" s="197" t="str">
        <f t="shared" si="2057"/>
        <v/>
      </c>
    </row>
    <row r="5725" spans="1:19" hidden="1">
      <c r="A5725" s="200" t="s">
        <v>6137</v>
      </c>
      <c r="B5725" s="205"/>
      <c r="C5725" s="127" t="s">
        <v>6138</v>
      </c>
      <c r="D5725" s="121"/>
      <c r="E5725" s="122"/>
      <c r="F5725" s="123"/>
      <c r="G5725" s="253"/>
      <c r="H5725" s="253"/>
      <c r="I5725" s="254"/>
      <c r="J5725" s="255"/>
      <c r="K5725" s="179"/>
      <c r="L5725" s="253"/>
      <c r="M5725" s="253"/>
      <c r="N5725" s="254"/>
      <c r="O5725" s="255"/>
      <c r="P5725" s="181"/>
      <c r="Q5725" s="198" t="str">
        <f>IF(OR(SUM(J5726:J5756)&gt;0,SUM(O5726:O5756)&gt;0),"xx","")</f>
        <v/>
      </c>
      <c r="R5725" s="197" t="str">
        <f t="shared" si="2056"/>
        <v/>
      </c>
      <c r="S5725" s="197" t="str">
        <f t="shared" si="2057"/>
        <v/>
      </c>
    </row>
    <row r="5726" spans="1:19" ht="38.25" hidden="1">
      <c r="A5726" s="200">
        <v>89049</v>
      </c>
      <c r="B5726" s="205" t="s">
        <v>230</v>
      </c>
      <c r="C5726" s="127" t="s">
        <v>6139</v>
      </c>
      <c r="D5726" s="121" t="s">
        <v>232</v>
      </c>
      <c r="E5726" s="122">
        <v>19.059999999999999</v>
      </c>
      <c r="F5726" s="123">
        <f t="shared" ref="F5726:F5756" si="2058">IF(E5726=0,0,ROUND(E5726*(1+E$10)*(1-E$11),2))</f>
        <v>22.98</v>
      </c>
      <c r="G5726" s="206"/>
      <c r="H5726" s="207"/>
      <c r="I5726" s="182">
        <f t="shared" ref="I5726:I5756" si="2059">IF(ISBLANK(E5726),0,ROUND(F5726*G5726,2))</f>
        <v>0</v>
      </c>
      <c r="J5726" s="182">
        <f t="shared" ref="J5726:J5756" si="2060">IF(ISBLANK(G5726),0,ROUND(G5726*H5726,2))</f>
        <v>0</v>
      </c>
      <c r="K5726" s="179"/>
      <c r="L5726" s="183">
        <f t="shared" ref="L5726:M5756" si="2061">G5726</f>
        <v>0</v>
      </c>
      <c r="M5726" s="183">
        <f t="shared" si="2061"/>
        <v>0</v>
      </c>
      <c r="N5726" s="182">
        <f t="shared" ref="N5726:N5756" si="2062">IF(ISBLANK(E5726),0,ROUND(F5726*L5726,2))</f>
        <v>0</v>
      </c>
      <c r="O5726" s="182">
        <f t="shared" ref="O5726:O5756" si="2063">IF(ISBLANK(L5726),0,ROUND(L5726*M5726,2))</f>
        <v>0</v>
      </c>
      <c r="P5726" s="181"/>
      <c r="Q5726" s="199"/>
      <c r="R5726" s="197" t="str">
        <f t="shared" si="2056"/>
        <v/>
      </c>
      <c r="S5726" s="197" t="str">
        <f t="shared" si="2057"/>
        <v/>
      </c>
    </row>
    <row r="5727" spans="1:19" ht="25.5" hidden="1">
      <c r="A5727" s="200">
        <v>87418</v>
      </c>
      <c r="B5727" s="205" t="s">
        <v>230</v>
      </c>
      <c r="C5727" s="127" t="s">
        <v>6140</v>
      </c>
      <c r="D5727" s="121" t="s">
        <v>232</v>
      </c>
      <c r="E5727" s="122">
        <v>14.88</v>
      </c>
      <c r="F5727" s="123">
        <f t="shared" si="2058"/>
        <v>17.940000000000001</v>
      </c>
      <c r="G5727" s="206"/>
      <c r="H5727" s="207"/>
      <c r="I5727" s="182">
        <f t="shared" si="2059"/>
        <v>0</v>
      </c>
      <c r="J5727" s="182">
        <f t="shared" si="2060"/>
        <v>0</v>
      </c>
      <c r="K5727" s="179"/>
      <c r="L5727" s="183">
        <f t="shared" si="2061"/>
        <v>0</v>
      </c>
      <c r="M5727" s="183">
        <f t="shared" si="2061"/>
        <v>0</v>
      </c>
      <c r="N5727" s="182">
        <f t="shared" si="2062"/>
        <v>0</v>
      </c>
      <c r="O5727" s="182">
        <f t="shared" si="2063"/>
        <v>0</v>
      </c>
      <c r="P5727" s="181"/>
      <c r="Q5727" s="199"/>
      <c r="R5727" s="197" t="str">
        <f t="shared" si="2056"/>
        <v/>
      </c>
      <c r="S5727" s="197" t="str">
        <f t="shared" si="2057"/>
        <v/>
      </c>
    </row>
    <row r="5728" spans="1:19" ht="25.5" hidden="1">
      <c r="A5728" s="200">
        <v>87421</v>
      </c>
      <c r="B5728" s="205" t="s">
        <v>230</v>
      </c>
      <c r="C5728" s="127" t="s">
        <v>6141</v>
      </c>
      <c r="D5728" s="121" t="s">
        <v>232</v>
      </c>
      <c r="E5728" s="122">
        <v>22.01</v>
      </c>
      <c r="F5728" s="123">
        <f t="shared" si="2058"/>
        <v>26.54</v>
      </c>
      <c r="G5728" s="206"/>
      <c r="H5728" s="207"/>
      <c r="I5728" s="182">
        <f t="shared" si="2059"/>
        <v>0</v>
      </c>
      <c r="J5728" s="182">
        <f t="shared" si="2060"/>
        <v>0</v>
      </c>
      <c r="K5728" s="179"/>
      <c r="L5728" s="183">
        <f t="shared" si="2061"/>
        <v>0</v>
      </c>
      <c r="M5728" s="183">
        <f t="shared" si="2061"/>
        <v>0</v>
      </c>
      <c r="N5728" s="182">
        <f t="shared" si="2062"/>
        <v>0</v>
      </c>
      <c r="O5728" s="182">
        <f t="shared" si="2063"/>
        <v>0</v>
      </c>
      <c r="P5728" s="181"/>
      <c r="Q5728" s="199"/>
      <c r="R5728" s="197" t="str">
        <f t="shared" si="2056"/>
        <v/>
      </c>
      <c r="S5728" s="197" t="str">
        <f t="shared" si="2057"/>
        <v/>
      </c>
    </row>
    <row r="5729" spans="1:19" ht="25.5" hidden="1">
      <c r="A5729" s="200">
        <v>87417</v>
      </c>
      <c r="B5729" s="205" t="s">
        <v>230</v>
      </c>
      <c r="C5729" s="127" t="s">
        <v>6142</v>
      </c>
      <c r="D5729" s="121" t="s">
        <v>232</v>
      </c>
      <c r="E5729" s="122">
        <v>14.43</v>
      </c>
      <c r="F5729" s="123">
        <f t="shared" si="2058"/>
        <v>17.399999999999999</v>
      </c>
      <c r="G5729" s="206"/>
      <c r="H5729" s="207"/>
      <c r="I5729" s="182">
        <f t="shared" si="2059"/>
        <v>0</v>
      </c>
      <c r="J5729" s="182">
        <f t="shared" si="2060"/>
        <v>0</v>
      </c>
      <c r="K5729" s="179"/>
      <c r="L5729" s="183">
        <f t="shared" si="2061"/>
        <v>0</v>
      </c>
      <c r="M5729" s="183">
        <f t="shared" si="2061"/>
        <v>0</v>
      </c>
      <c r="N5729" s="182">
        <f t="shared" si="2062"/>
        <v>0</v>
      </c>
      <c r="O5729" s="182">
        <f t="shared" si="2063"/>
        <v>0</v>
      </c>
      <c r="P5729" s="181"/>
      <c r="Q5729" s="199"/>
      <c r="R5729" s="197" t="str">
        <f t="shared" si="2056"/>
        <v/>
      </c>
      <c r="S5729" s="197" t="str">
        <f t="shared" si="2057"/>
        <v/>
      </c>
    </row>
    <row r="5730" spans="1:19" ht="25.5" hidden="1">
      <c r="A5730" s="200">
        <v>87420</v>
      </c>
      <c r="B5730" s="205" t="s">
        <v>230</v>
      </c>
      <c r="C5730" s="127" t="s">
        <v>6143</v>
      </c>
      <c r="D5730" s="121" t="s">
        <v>232</v>
      </c>
      <c r="E5730" s="122">
        <v>21.57</v>
      </c>
      <c r="F5730" s="123">
        <f t="shared" si="2058"/>
        <v>26</v>
      </c>
      <c r="G5730" s="206"/>
      <c r="H5730" s="207"/>
      <c r="I5730" s="182">
        <f t="shared" si="2059"/>
        <v>0</v>
      </c>
      <c r="J5730" s="182">
        <f t="shared" si="2060"/>
        <v>0</v>
      </c>
      <c r="K5730" s="179"/>
      <c r="L5730" s="183">
        <f t="shared" si="2061"/>
        <v>0</v>
      </c>
      <c r="M5730" s="183">
        <f t="shared" si="2061"/>
        <v>0</v>
      </c>
      <c r="N5730" s="182">
        <f t="shared" si="2062"/>
        <v>0</v>
      </c>
      <c r="O5730" s="182">
        <f t="shared" si="2063"/>
        <v>0</v>
      </c>
      <c r="P5730" s="181"/>
      <c r="Q5730" s="199"/>
      <c r="R5730" s="197" t="str">
        <f t="shared" si="2056"/>
        <v/>
      </c>
      <c r="S5730" s="197" t="str">
        <f t="shared" si="2057"/>
        <v/>
      </c>
    </row>
    <row r="5731" spans="1:19" ht="25.5" hidden="1">
      <c r="A5731" s="200">
        <v>87419</v>
      </c>
      <c r="B5731" s="205" t="s">
        <v>230</v>
      </c>
      <c r="C5731" s="127" t="s">
        <v>6144</v>
      </c>
      <c r="D5731" s="121" t="s">
        <v>232</v>
      </c>
      <c r="E5731" s="122">
        <v>16.16</v>
      </c>
      <c r="F5731" s="123">
        <f t="shared" si="2058"/>
        <v>19.48</v>
      </c>
      <c r="G5731" s="206"/>
      <c r="H5731" s="207"/>
      <c r="I5731" s="182">
        <f t="shared" si="2059"/>
        <v>0</v>
      </c>
      <c r="J5731" s="182">
        <f t="shared" si="2060"/>
        <v>0</v>
      </c>
      <c r="K5731" s="179"/>
      <c r="L5731" s="183">
        <f t="shared" si="2061"/>
        <v>0</v>
      </c>
      <c r="M5731" s="183">
        <f t="shared" si="2061"/>
        <v>0</v>
      </c>
      <c r="N5731" s="182">
        <f t="shared" si="2062"/>
        <v>0</v>
      </c>
      <c r="O5731" s="182">
        <f t="shared" si="2063"/>
        <v>0</v>
      </c>
      <c r="P5731" s="181"/>
      <c r="Q5731" s="199"/>
      <c r="R5731" s="197" t="str">
        <f t="shared" si="2056"/>
        <v/>
      </c>
      <c r="S5731" s="197" t="str">
        <f t="shared" si="2057"/>
        <v/>
      </c>
    </row>
    <row r="5732" spans="1:19" ht="25.5" hidden="1">
      <c r="A5732" s="200">
        <v>87422</v>
      </c>
      <c r="B5732" s="205" t="s">
        <v>230</v>
      </c>
      <c r="C5732" s="127" t="s">
        <v>6145</v>
      </c>
      <c r="D5732" s="121" t="s">
        <v>232</v>
      </c>
      <c r="E5732" s="122">
        <v>23.3</v>
      </c>
      <c r="F5732" s="123">
        <f t="shared" si="2058"/>
        <v>28.09</v>
      </c>
      <c r="G5732" s="206"/>
      <c r="H5732" s="207"/>
      <c r="I5732" s="182">
        <f t="shared" si="2059"/>
        <v>0</v>
      </c>
      <c r="J5732" s="182">
        <f t="shared" si="2060"/>
        <v>0</v>
      </c>
      <c r="K5732" s="179"/>
      <c r="L5732" s="183">
        <f t="shared" si="2061"/>
        <v>0</v>
      </c>
      <c r="M5732" s="183">
        <f t="shared" si="2061"/>
        <v>0</v>
      </c>
      <c r="N5732" s="182">
        <f t="shared" si="2062"/>
        <v>0</v>
      </c>
      <c r="O5732" s="182">
        <f t="shared" si="2063"/>
        <v>0</v>
      </c>
      <c r="P5732" s="181"/>
      <c r="Q5732" s="199"/>
      <c r="R5732" s="197" t="str">
        <f t="shared" si="2056"/>
        <v/>
      </c>
      <c r="S5732" s="197" t="str">
        <f t="shared" si="2057"/>
        <v/>
      </c>
    </row>
    <row r="5733" spans="1:19" ht="25.5" hidden="1">
      <c r="A5733" s="200">
        <v>87412</v>
      </c>
      <c r="B5733" s="205" t="s">
        <v>230</v>
      </c>
      <c r="C5733" s="127" t="s">
        <v>6146</v>
      </c>
      <c r="D5733" s="121" t="s">
        <v>232</v>
      </c>
      <c r="E5733" s="122">
        <v>19.57</v>
      </c>
      <c r="F5733" s="123">
        <f t="shared" si="2058"/>
        <v>23.59</v>
      </c>
      <c r="G5733" s="206"/>
      <c r="H5733" s="207"/>
      <c r="I5733" s="182">
        <f t="shared" si="2059"/>
        <v>0</v>
      </c>
      <c r="J5733" s="182">
        <f t="shared" si="2060"/>
        <v>0</v>
      </c>
      <c r="K5733" s="179"/>
      <c r="L5733" s="183">
        <f t="shared" si="2061"/>
        <v>0</v>
      </c>
      <c r="M5733" s="183">
        <f t="shared" si="2061"/>
        <v>0</v>
      </c>
      <c r="N5733" s="182">
        <f t="shared" si="2062"/>
        <v>0</v>
      </c>
      <c r="O5733" s="182">
        <f t="shared" si="2063"/>
        <v>0</v>
      </c>
      <c r="P5733" s="181"/>
      <c r="Q5733" s="199"/>
      <c r="R5733" s="197" t="str">
        <f t="shared" si="2056"/>
        <v/>
      </c>
      <c r="S5733" s="197" t="str">
        <f t="shared" si="2057"/>
        <v/>
      </c>
    </row>
    <row r="5734" spans="1:19" ht="25.5" hidden="1">
      <c r="A5734" s="200">
        <v>87415</v>
      </c>
      <c r="B5734" s="205" t="s">
        <v>230</v>
      </c>
      <c r="C5734" s="127" t="s">
        <v>6147</v>
      </c>
      <c r="D5734" s="121" t="s">
        <v>232</v>
      </c>
      <c r="E5734" s="122">
        <v>25.87</v>
      </c>
      <c r="F5734" s="123">
        <f t="shared" si="2058"/>
        <v>31.19</v>
      </c>
      <c r="G5734" s="206"/>
      <c r="H5734" s="207"/>
      <c r="I5734" s="182">
        <f t="shared" si="2059"/>
        <v>0</v>
      </c>
      <c r="J5734" s="182">
        <f t="shared" si="2060"/>
        <v>0</v>
      </c>
      <c r="K5734" s="179"/>
      <c r="L5734" s="183">
        <f t="shared" si="2061"/>
        <v>0</v>
      </c>
      <c r="M5734" s="183">
        <f t="shared" si="2061"/>
        <v>0</v>
      </c>
      <c r="N5734" s="182">
        <f t="shared" si="2062"/>
        <v>0</v>
      </c>
      <c r="O5734" s="182">
        <f t="shared" si="2063"/>
        <v>0</v>
      </c>
      <c r="P5734" s="181"/>
      <c r="Q5734" s="199"/>
      <c r="R5734" s="197" t="str">
        <f t="shared" si="2056"/>
        <v/>
      </c>
      <c r="S5734" s="197" t="str">
        <f t="shared" si="2057"/>
        <v/>
      </c>
    </row>
    <row r="5735" spans="1:19" ht="25.5" hidden="1">
      <c r="A5735" s="200">
        <v>87411</v>
      </c>
      <c r="B5735" s="205" t="s">
        <v>230</v>
      </c>
      <c r="C5735" s="127" t="s">
        <v>6148</v>
      </c>
      <c r="D5735" s="121" t="s">
        <v>232</v>
      </c>
      <c r="E5735" s="122">
        <v>13.59</v>
      </c>
      <c r="F5735" s="123">
        <f t="shared" si="2058"/>
        <v>16.38</v>
      </c>
      <c r="G5735" s="206"/>
      <c r="H5735" s="207"/>
      <c r="I5735" s="182">
        <f t="shared" si="2059"/>
        <v>0</v>
      </c>
      <c r="J5735" s="182">
        <f t="shared" si="2060"/>
        <v>0</v>
      </c>
      <c r="K5735" s="179"/>
      <c r="L5735" s="183">
        <f t="shared" si="2061"/>
        <v>0</v>
      </c>
      <c r="M5735" s="183">
        <f t="shared" si="2061"/>
        <v>0</v>
      </c>
      <c r="N5735" s="182">
        <f t="shared" si="2062"/>
        <v>0</v>
      </c>
      <c r="O5735" s="182">
        <f t="shared" si="2063"/>
        <v>0</v>
      </c>
      <c r="P5735" s="181"/>
      <c r="Q5735" s="199"/>
      <c r="R5735" s="197" t="str">
        <f t="shared" si="2056"/>
        <v/>
      </c>
      <c r="S5735" s="197" t="str">
        <f t="shared" si="2057"/>
        <v/>
      </c>
    </row>
    <row r="5736" spans="1:19" ht="25.5" hidden="1">
      <c r="A5736" s="200">
        <v>87414</v>
      </c>
      <c r="B5736" s="205" t="s">
        <v>230</v>
      </c>
      <c r="C5736" s="127" t="s">
        <v>6149</v>
      </c>
      <c r="D5736" s="121" t="s">
        <v>232</v>
      </c>
      <c r="E5736" s="122">
        <v>20.05</v>
      </c>
      <c r="F5736" s="123">
        <f t="shared" si="2058"/>
        <v>24.17</v>
      </c>
      <c r="G5736" s="206"/>
      <c r="H5736" s="207"/>
      <c r="I5736" s="182">
        <f t="shared" si="2059"/>
        <v>0</v>
      </c>
      <c r="J5736" s="182">
        <f t="shared" si="2060"/>
        <v>0</v>
      </c>
      <c r="K5736" s="179"/>
      <c r="L5736" s="183">
        <f t="shared" si="2061"/>
        <v>0</v>
      </c>
      <c r="M5736" s="183">
        <f t="shared" si="2061"/>
        <v>0</v>
      </c>
      <c r="N5736" s="182">
        <f t="shared" si="2062"/>
        <v>0</v>
      </c>
      <c r="O5736" s="182">
        <f t="shared" si="2063"/>
        <v>0</v>
      </c>
      <c r="P5736" s="181"/>
      <c r="Q5736" s="199"/>
      <c r="R5736" s="197" t="str">
        <f t="shared" si="2056"/>
        <v/>
      </c>
      <c r="S5736" s="197" t="str">
        <f t="shared" si="2057"/>
        <v/>
      </c>
    </row>
    <row r="5737" spans="1:19" ht="25.5" hidden="1">
      <c r="A5737" s="200">
        <v>87413</v>
      </c>
      <c r="B5737" s="205" t="s">
        <v>230</v>
      </c>
      <c r="C5737" s="127" t="s">
        <v>6150</v>
      </c>
      <c r="D5737" s="121" t="s">
        <v>232</v>
      </c>
      <c r="E5737" s="122">
        <v>23</v>
      </c>
      <c r="F5737" s="123">
        <f t="shared" si="2058"/>
        <v>27.73</v>
      </c>
      <c r="G5737" s="206"/>
      <c r="H5737" s="207"/>
      <c r="I5737" s="182">
        <f t="shared" si="2059"/>
        <v>0</v>
      </c>
      <c r="J5737" s="182">
        <f t="shared" si="2060"/>
        <v>0</v>
      </c>
      <c r="K5737" s="179"/>
      <c r="L5737" s="183">
        <f t="shared" si="2061"/>
        <v>0</v>
      </c>
      <c r="M5737" s="183">
        <f t="shared" si="2061"/>
        <v>0</v>
      </c>
      <c r="N5737" s="182">
        <f t="shared" si="2062"/>
        <v>0</v>
      </c>
      <c r="O5737" s="182">
        <f t="shared" si="2063"/>
        <v>0</v>
      </c>
      <c r="P5737" s="181"/>
      <c r="Q5737" s="199"/>
      <c r="R5737" s="197" t="str">
        <f t="shared" si="2056"/>
        <v/>
      </c>
      <c r="S5737" s="197" t="str">
        <f t="shared" si="2057"/>
        <v/>
      </c>
    </row>
    <row r="5738" spans="1:19" ht="25.5" hidden="1">
      <c r="A5738" s="200">
        <v>87416</v>
      </c>
      <c r="B5738" s="205" t="s">
        <v>230</v>
      </c>
      <c r="C5738" s="127" t="s">
        <v>6151</v>
      </c>
      <c r="D5738" s="121" t="s">
        <v>232</v>
      </c>
      <c r="E5738" s="122">
        <v>29.51</v>
      </c>
      <c r="F5738" s="123">
        <f t="shared" si="2058"/>
        <v>35.58</v>
      </c>
      <c r="G5738" s="206"/>
      <c r="H5738" s="207"/>
      <c r="I5738" s="182">
        <f t="shared" si="2059"/>
        <v>0</v>
      </c>
      <c r="J5738" s="182">
        <f t="shared" si="2060"/>
        <v>0</v>
      </c>
      <c r="K5738" s="179"/>
      <c r="L5738" s="183">
        <f t="shared" si="2061"/>
        <v>0</v>
      </c>
      <c r="M5738" s="183">
        <f t="shared" si="2061"/>
        <v>0</v>
      </c>
      <c r="N5738" s="182">
        <f t="shared" si="2062"/>
        <v>0</v>
      </c>
      <c r="O5738" s="182">
        <f t="shared" si="2063"/>
        <v>0</v>
      </c>
      <c r="P5738" s="181"/>
      <c r="Q5738" s="199"/>
      <c r="R5738" s="197" t="str">
        <f t="shared" si="2056"/>
        <v/>
      </c>
      <c r="S5738" s="197" t="str">
        <f t="shared" si="2057"/>
        <v/>
      </c>
    </row>
    <row r="5739" spans="1:19" ht="25.5" hidden="1">
      <c r="A5739" s="200">
        <v>87424</v>
      </c>
      <c r="B5739" s="205" t="s">
        <v>230</v>
      </c>
      <c r="C5739" s="127" t="s">
        <v>6152</v>
      </c>
      <c r="D5739" s="121" t="s">
        <v>232</v>
      </c>
      <c r="E5739" s="122">
        <v>29.51</v>
      </c>
      <c r="F5739" s="123">
        <f t="shared" si="2058"/>
        <v>35.58</v>
      </c>
      <c r="G5739" s="206"/>
      <c r="H5739" s="207"/>
      <c r="I5739" s="182">
        <f t="shared" si="2059"/>
        <v>0</v>
      </c>
      <c r="J5739" s="182">
        <f t="shared" si="2060"/>
        <v>0</v>
      </c>
      <c r="K5739" s="179"/>
      <c r="L5739" s="183">
        <f t="shared" si="2061"/>
        <v>0</v>
      </c>
      <c r="M5739" s="183">
        <f t="shared" si="2061"/>
        <v>0</v>
      </c>
      <c r="N5739" s="182">
        <f t="shared" si="2062"/>
        <v>0</v>
      </c>
      <c r="O5739" s="182">
        <f t="shared" si="2063"/>
        <v>0</v>
      </c>
      <c r="P5739" s="181"/>
      <c r="Q5739" s="199"/>
      <c r="R5739" s="197" t="str">
        <f t="shared" si="2056"/>
        <v/>
      </c>
      <c r="S5739" s="197" t="str">
        <f t="shared" si="2057"/>
        <v/>
      </c>
    </row>
    <row r="5740" spans="1:19" ht="25.5" hidden="1">
      <c r="A5740" s="200">
        <v>87427</v>
      </c>
      <c r="B5740" s="205" t="s">
        <v>230</v>
      </c>
      <c r="C5740" s="127" t="s">
        <v>6153</v>
      </c>
      <c r="D5740" s="121" t="s">
        <v>232</v>
      </c>
      <c r="E5740" s="122">
        <v>34.479999999999997</v>
      </c>
      <c r="F5740" s="123">
        <f t="shared" si="2058"/>
        <v>41.57</v>
      </c>
      <c r="G5740" s="206"/>
      <c r="H5740" s="207"/>
      <c r="I5740" s="182">
        <f t="shared" si="2059"/>
        <v>0</v>
      </c>
      <c r="J5740" s="182">
        <f t="shared" si="2060"/>
        <v>0</v>
      </c>
      <c r="K5740" s="179"/>
      <c r="L5740" s="183">
        <f t="shared" si="2061"/>
        <v>0</v>
      </c>
      <c r="M5740" s="183">
        <f t="shared" si="2061"/>
        <v>0</v>
      </c>
      <c r="N5740" s="182">
        <f t="shared" si="2062"/>
        <v>0</v>
      </c>
      <c r="O5740" s="182">
        <f t="shared" si="2063"/>
        <v>0</v>
      </c>
      <c r="P5740" s="181"/>
      <c r="Q5740" s="199"/>
      <c r="R5740" s="197" t="str">
        <f t="shared" si="2056"/>
        <v/>
      </c>
      <c r="S5740" s="197" t="str">
        <f t="shared" si="2057"/>
        <v/>
      </c>
    </row>
    <row r="5741" spans="1:19" ht="25.5" hidden="1">
      <c r="A5741" s="200">
        <v>87423</v>
      </c>
      <c r="B5741" s="205" t="s">
        <v>230</v>
      </c>
      <c r="C5741" s="127" t="s">
        <v>6154</v>
      </c>
      <c r="D5741" s="121" t="s">
        <v>232</v>
      </c>
      <c r="E5741" s="122">
        <v>28.84</v>
      </c>
      <c r="F5741" s="123">
        <f t="shared" si="2058"/>
        <v>34.770000000000003</v>
      </c>
      <c r="G5741" s="206"/>
      <c r="H5741" s="207"/>
      <c r="I5741" s="182">
        <f t="shared" si="2059"/>
        <v>0</v>
      </c>
      <c r="J5741" s="182">
        <f t="shared" si="2060"/>
        <v>0</v>
      </c>
      <c r="K5741" s="179"/>
      <c r="L5741" s="183">
        <f t="shared" si="2061"/>
        <v>0</v>
      </c>
      <c r="M5741" s="183">
        <f t="shared" si="2061"/>
        <v>0</v>
      </c>
      <c r="N5741" s="182">
        <f t="shared" si="2062"/>
        <v>0</v>
      </c>
      <c r="O5741" s="182">
        <f t="shared" si="2063"/>
        <v>0</v>
      </c>
      <c r="P5741" s="181"/>
      <c r="Q5741" s="199"/>
      <c r="R5741" s="197" t="str">
        <f t="shared" si="2056"/>
        <v/>
      </c>
      <c r="S5741" s="197" t="str">
        <f t="shared" si="2057"/>
        <v/>
      </c>
    </row>
    <row r="5742" spans="1:19" ht="25.5" hidden="1">
      <c r="A5742" s="200">
        <v>87426</v>
      </c>
      <c r="B5742" s="205" t="s">
        <v>230</v>
      </c>
      <c r="C5742" s="127" t="s">
        <v>6155</v>
      </c>
      <c r="D5742" s="121" t="s">
        <v>232</v>
      </c>
      <c r="E5742" s="122">
        <v>33.81</v>
      </c>
      <c r="F5742" s="123">
        <f t="shared" si="2058"/>
        <v>40.76</v>
      </c>
      <c r="G5742" s="206"/>
      <c r="H5742" s="207"/>
      <c r="I5742" s="182">
        <f t="shared" si="2059"/>
        <v>0</v>
      </c>
      <c r="J5742" s="182">
        <f t="shared" si="2060"/>
        <v>0</v>
      </c>
      <c r="K5742" s="179"/>
      <c r="L5742" s="183">
        <f t="shared" si="2061"/>
        <v>0</v>
      </c>
      <c r="M5742" s="183">
        <f t="shared" si="2061"/>
        <v>0</v>
      </c>
      <c r="N5742" s="182">
        <f t="shared" si="2062"/>
        <v>0</v>
      </c>
      <c r="O5742" s="182">
        <f t="shared" si="2063"/>
        <v>0</v>
      </c>
      <c r="P5742" s="181"/>
      <c r="Q5742" s="199"/>
      <c r="R5742" s="197" t="str">
        <f t="shared" si="2056"/>
        <v/>
      </c>
      <c r="S5742" s="197" t="str">
        <f t="shared" si="2057"/>
        <v/>
      </c>
    </row>
    <row r="5743" spans="1:19" ht="25.5" hidden="1">
      <c r="A5743" s="200">
        <v>87425</v>
      </c>
      <c r="B5743" s="205" t="s">
        <v>230</v>
      </c>
      <c r="C5743" s="127" t="s">
        <v>6156</v>
      </c>
      <c r="D5743" s="121" t="s">
        <v>232</v>
      </c>
      <c r="E5743" s="122">
        <v>30.57</v>
      </c>
      <c r="F5743" s="123">
        <f t="shared" si="2058"/>
        <v>36.86</v>
      </c>
      <c r="G5743" s="206"/>
      <c r="H5743" s="207"/>
      <c r="I5743" s="182">
        <f t="shared" si="2059"/>
        <v>0</v>
      </c>
      <c r="J5743" s="182">
        <f t="shared" si="2060"/>
        <v>0</v>
      </c>
      <c r="K5743" s="179"/>
      <c r="L5743" s="183">
        <f t="shared" si="2061"/>
        <v>0</v>
      </c>
      <c r="M5743" s="183">
        <f t="shared" si="2061"/>
        <v>0</v>
      </c>
      <c r="N5743" s="182">
        <f t="shared" si="2062"/>
        <v>0</v>
      </c>
      <c r="O5743" s="182">
        <f t="shared" si="2063"/>
        <v>0</v>
      </c>
      <c r="P5743" s="181"/>
      <c r="Q5743" s="199"/>
      <c r="R5743" s="197" t="str">
        <f t="shared" si="2056"/>
        <v/>
      </c>
      <c r="S5743" s="197" t="str">
        <f t="shared" si="2057"/>
        <v/>
      </c>
    </row>
    <row r="5744" spans="1:19" ht="25.5" hidden="1">
      <c r="A5744" s="200">
        <v>87428</v>
      </c>
      <c r="B5744" s="205" t="s">
        <v>230</v>
      </c>
      <c r="C5744" s="127" t="s">
        <v>6157</v>
      </c>
      <c r="D5744" s="121" t="s">
        <v>232</v>
      </c>
      <c r="E5744" s="122">
        <v>35.549999999999997</v>
      </c>
      <c r="F5744" s="123">
        <f t="shared" si="2058"/>
        <v>42.86</v>
      </c>
      <c r="G5744" s="206"/>
      <c r="H5744" s="207"/>
      <c r="I5744" s="182">
        <f t="shared" si="2059"/>
        <v>0</v>
      </c>
      <c r="J5744" s="182">
        <f t="shared" si="2060"/>
        <v>0</v>
      </c>
      <c r="K5744" s="179"/>
      <c r="L5744" s="183">
        <f t="shared" si="2061"/>
        <v>0</v>
      </c>
      <c r="M5744" s="183">
        <f t="shared" si="2061"/>
        <v>0</v>
      </c>
      <c r="N5744" s="182">
        <f t="shared" si="2062"/>
        <v>0</v>
      </c>
      <c r="O5744" s="182">
        <f t="shared" si="2063"/>
        <v>0</v>
      </c>
      <c r="P5744" s="181"/>
      <c r="Q5744" s="199"/>
      <c r="R5744" s="197" t="str">
        <f t="shared" si="2056"/>
        <v/>
      </c>
      <c r="S5744" s="197" t="str">
        <f t="shared" si="2057"/>
        <v/>
      </c>
    </row>
    <row r="5745" spans="1:19" ht="38.25" hidden="1">
      <c r="A5745" s="200">
        <v>87429</v>
      </c>
      <c r="B5745" s="205" t="s">
        <v>230</v>
      </c>
      <c r="C5745" s="127" t="s">
        <v>6158</v>
      </c>
      <c r="D5745" s="121" t="s">
        <v>232</v>
      </c>
      <c r="E5745" s="122">
        <v>16.239999999999998</v>
      </c>
      <c r="F5745" s="123">
        <f t="shared" si="2058"/>
        <v>19.579999999999998</v>
      </c>
      <c r="G5745" s="206"/>
      <c r="H5745" s="207"/>
      <c r="I5745" s="182">
        <f t="shared" si="2059"/>
        <v>0</v>
      </c>
      <c r="J5745" s="182">
        <f t="shared" si="2060"/>
        <v>0</v>
      </c>
      <c r="K5745" s="179"/>
      <c r="L5745" s="183">
        <f t="shared" si="2061"/>
        <v>0</v>
      </c>
      <c r="M5745" s="183">
        <f t="shared" si="2061"/>
        <v>0</v>
      </c>
      <c r="N5745" s="182">
        <f t="shared" si="2062"/>
        <v>0</v>
      </c>
      <c r="O5745" s="182">
        <f t="shared" si="2063"/>
        <v>0</v>
      </c>
      <c r="P5745" s="181"/>
      <c r="Q5745" s="199"/>
      <c r="R5745" s="197" t="str">
        <f t="shared" si="2056"/>
        <v/>
      </c>
      <c r="S5745" s="197" t="str">
        <f t="shared" si="2057"/>
        <v/>
      </c>
    </row>
    <row r="5746" spans="1:19" ht="38.25" hidden="1">
      <c r="A5746" s="200">
        <v>87430</v>
      </c>
      <c r="B5746" s="205" t="s">
        <v>230</v>
      </c>
      <c r="C5746" s="127" t="s">
        <v>6159</v>
      </c>
      <c r="D5746" s="121" t="s">
        <v>232</v>
      </c>
      <c r="E5746" s="122">
        <v>16.690000000000001</v>
      </c>
      <c r="F5746" s="123">
        <f t="shared" si="2058"/>
        <v>20.12</v>
      </c>
      <c r="G5746" s="206"/>
      <c r="H5746" s="207"/>
      <c r="I5746" s="182">
        <f t="shared" si="2059"/>
        <v>0</v>
      </c>
      <c r="J5746" s="182">
        <f t="shared" si="2060"/>
        <v>0</v>
      </c>
      <c r="K5746" s="179"/>
      <c r="L5746" s="183">
        <f t="shared" si="2061"/>
        <v>0</v>
      </c>
      <c r="M5746" s="183">
        <f t="shared" si="2061"/>
        <v>0</v>
      </c>
      <c r="N5746" s="182">
        <f t="shared" si="2062"/>
        <v>0</v>
      </c>
      <c r="O5746" s="182">
        <f t="shared" si="2063"/>
        <v>0</v>
      </c>
      <c r="P5746" s="181"/>
      <c r="Q5746" s="199"/>
      <c r="R5746" s="197" t="str">
        <f t="shared" si="2056"/>
        <v/>
      </c>
      <c r="S5746" s="197" t="str">
        <f t="shared" si="2057"/>
        <v/>
      </c>
    </row>
    <row r="5747" spans="1:19" ht="38.25" hidden="1">
      <c r="A5747" s="200">
        <v>87431</v>
      </c>
      <c r="B5747" s="205" t="s">
        <v>230</v>
      </c>
      <c r="C5747" s="127" t="s">
        <v>6160</v>
      </c>
      <c r="D5747" s="121" t="s">
        <v>232</v>
      </c>
      <c r="E5747" s="122">
        <v>16.91</v>
      </c>
      <c r="F5747" s="123">
        <f t="shared" si="2058"/>
        <v>20.39</v>
      </c>
      <c r="G5747" s="206"/>
      <c r="H5747" s="207"/>
      <c r="I5747" s="182">
        <f t="shared" si="2059"/>
        <v>0</v>
      </c>
      <c r="J5747" s="182">
        <f t="shared" si="2060"/>
        <v>0</v>
      </c>
      <c r="K5747" s="179"/>
      <c r="L5747" s="183">
        <f t="shared" si="2061"/>
        <v>0</v>
      </c>
      <c r="M5747" s="183">
        <f t="shared" si="2061"/>
        <v>0</v>
      </c>
      <c r="N5747" s="182">
        <f t="shared" si="2062"/>
        <v>0</v>
      </c>
      <c r="O5747" s="182">
        <f t="shared" si="2063"/>
        <v>0</v>
      </c>
      <c r="P5747" s="181"/>
      <c r="Q5747" s="199"/>
      <c r="R5747" s="197" t="str">
        <f t="shared" si="2056"/>
        <v/>
      </c>
      <c r="S5747" s="197" t="str">
        <f t="shared" si="2057"/>
        <v/>
      </c>
    </row>
    <row r="5748" spans="1:19" ht="38.25" hidden="1">
      <c r="A5748" s="200">
        <v>87432</v>
      </c>
      <c r="B5748" s="205" t="s">
        <v>230</v>
      </c>
      <c r="C5748" s="127" t="s">
        <v>6161</v>
      </c>
      <c r="D5748" s="121" t="s">
        <v>232</v>
      </c>
      <c r="E5748" s="122">
        <v>23.25</v>
      </c>
      <c r="F5748" s="123">
        <f t="shared" si="2058"/>
        <v>28.03</v>
      </c>
      <c r="G5748" s="206"/>
      <c r="H5748" s="207"/>
      <c r="I5748" s="182">
        <f t="shared" si="2059"/>
        <v>0</v>
      </c>
      <c r="J5748" s="182">
        <f t="shared" si="2060"/>
        <v>0</v>
      </c>
      <c r="K5748" s="179"/>
      <c r="L5748" s="183">
        <f t="shared" si="2061"/>
        <v>0</v>
      </c>
      <c r="M5748" s="183">
        <f t="shared" si="2061"/>
        <v>0</v>
      </c>
      <c r="N5748" s="182">
        <f t="shared" si="2062"/>
        <v>0</v>
      </c>
      <c r="O5748" s="182">
        <f t="shared" si="2063"/>
        <v>0</v>
      </c>
      <c r="P5748" s="181"/>
      <c r="Q5748" s="199"/>
      <c r="R5748" s="197" t="str">
        <f t="shared" si="2056"/>
        <v/>
      </c>
      <c r="S5748" s="197" t="str">
        <f t="shared" si="2057"/>
        <v/>
      </c>
    </row>
    <row r="5749" spans="1:19" ht="38.25" hidden="1">
      <c r="A5749" s="200">
        <v>87433</v>
      </c>
      <c r="B5749" s="205" t="s">
        <v>230</v>
      </c>
      <c r="C5749" s="127" t="s">
        <v>6162</v>
      </c>
      <c r="D5749" s="121" t="s">
        <v>232</v>
      </c>
      <c r="E5749" s="122">
        <v>24.14</v>
      </c>
      <c r="F5749" s="123">
        <f t="shared" si="2058"/>
        <v>29.1</v>
      </c>
      <c r="G5749" s="206"/>
      <c r="H5749" s="207"/>
      <c r="I5749" s="182">
        <f t="shared" si="2059"/>
        <v>0</v>
      </c>
      <c r="J5749" s="182">
        <f t="shared" si="2060"/>
        <v>0</v>
      </c>
      <c r="K5749" s="179"/>
      <c r="L5749" s="183">
        <f t="shared" si="2061"/>
        <v>0</v>
      </c>
      <c r="M5749" s="183">
        <f t="shared" si="2061"/>
        <v>0</v>
      </c>
      <c r="N5749" s="182">
        <f t="shared" si="2062"/>
        <v>0</v>
      </c>
      <c r="O5749" s="182">
        <f t="shared" si="2063"/>
        <v>0</v>
      </c>
      <c r="P5749" s="181"/>
      <c r="Q5749" s="199"/>
      <c r="R5749" s="197" t="str">
        <f t="shared" si="2056"/>
        <v/>
      </c>
      <c r="S5749" s="197" t="str">
        <f t="shared" si="2057"/>
        <v/>
      </c>
    </row>
    <row r="5750" spans="1:19" ht="38.25" hidden="1">
      <c r="A5750" s="200">
        <v>87434</v>
      </c>
      <c r="B5750" s="205" t="s">
        <v>230</v>
      </c>
      <c r="C5750" s="127" t="s">
        <v>6163</v>
      </c>
      <c r="D5750" s="121" t="s">
        <v>232</v>
      </c>
      <c r="E5750" s="122">
        <v>24.77</v>
      </c>
      <c r="F5750" s="123">
        <f t="shared" si="2058"/>
        <v>29.86</v>
      </c>
      <c r="G5750" s="206"/>
      <c r="H5750" s="207"/>
      <c r="I5750" s="182">
        <f t="shared" si="2059"/>
        <v>0</v>
      </c>
      <c r="J5750" s="182">
        <f t="shared" si="2060"/>
        <v>0</v>
      </c>
      <c r="K5750" s="179"/>
      <c r="L5750" s="183">
        <f t="shared" si="2061"/>
        <v>0</v>
      </c>
      <c r="M5750" s="183">
        <f t="shared" si="2061"/>
        <v>0</v>
      </c>
      <c r="N5750" s="182">
        <f t="shared" si="2062"/>
        <v>0</v>
      </c>
      <c r="O5750" s="182">
        <f t="shared" si="2063"/>
        <v>0</v>
      </c>
      <c r="P5750" s="181"/>
      <c r="Q5750" s="199"/>
      <c r="R5750" s="197" t="str">
        <f t="shared" si="2056"/>
        <v/>
      </c>
      <c r="S5750" s="197" t="str">
        <f t="shared" si="2057"/>
        <v/>
      </c>
    </row>
    <row r="5751" spans="1:19" ht="38.25" hidden="1">
      <c r="A5751" s="200">
        <v>87435</v>
      </c>
      <c r="B5751" s="205" t="s">
        <v>230</v>
      </c>
      <c r="C5751" s="127" t="s">
        <v>6164</v>
      </c>
      <c r="D5751" s="121" t="s">
        <v>232</v>
      </c>
      <c r="E5751" s="122">
        <v>26.05</v>
      </c>
      <c r="F5751" s="123">
        <f t="shared" si="2058"/>
        <v>31.41</v>
      </c>
      <c r="G5751" s="206"/>
      <c r="H5751" s="207"/>
      <c r="I5751" s="182">
        <f t="shared" si="2059"/>
        <v>0</v>
      </c>
      <c r="J5751" s="182">
        <f t="shared" si="2060"/>
        <v>0</v>
      </c>
      <c r="K5751" s="179"/>
      <c r="L5751" s="183">
        <f t="shared" si="2061"/>
        <v>0</v>
      </c>
      <c r="M5751" s="183">
        <f t="shared" si="2061"/>
        <v>0</v>
      </c>
      <c r="N5751" s="182">
        <f t="shared" si="2062"/>
        <v>0</v>
      </c>
      <c r="O5751" s="182">
        <f t="shared" si="2063"/>
        <v>0</v>
      </c>
      <c r="P5751" s="181"/>
      <c r="Q5751" s="199"/>
      <c r="R5751" s="197" t="str">
        <f t="shared" si="2056"/>
        <v/>
      </c>
      <c r="S5751" s="197" t="str">
        <f t="shared" si="2057"/>
        <v/>
      </c>
    </row>
    <row r="5752" spans="1:19" ht="38.25" hidden="1">
      <c r="A5752" s="200">
        <v>87436</v>
      </c>
      <c r="B5752" s="205" t="s">
        <v>230</v>
      </c>
      <c r="C5752" s="127" t="s">
        <v>6165</v>
      </c>
      <c r="D5752" s="121" t="s">
        <v>232</v>
      </c>
      <c r="E5752" s="122">
        <v>27.56</v>
      </c>
      <c r="F5752" s="123">
        <f t="shared" si="2058"/>
        <v>33.229999999999997</v>
      </c>
      <c r="G5752" s="206"/>
      <c r="H5752" s="207"/>
      <c r="I5752" s="182">
        <f t="shared" si="2059"/>
        <v>0</v>
      </c>
      <c r="J5752" s="182">
        <f t="shared" si="2060"/>
        <v>0</v>
      </c>
      <c r="K5752" s="179"/>
      <c r="L5752" s="183">
        <f t="shared" si="2061"/>
        <v>0</v>
      </c>
      <c r="M5752" s="183">
        <f t="shared" si="2061"/>
        <v>0</v>
      </c>
      <c r="N5752" s="182">
        <f t="shared" si="2062"/>
        <v>0</v>
      </c>
      <c r="O5752" s="182">
        <f t="shared" si="2063"/>
        <v>0</v>
      </c>
      <c r="P5752" s="181"/>
      <c r="Q5752" s="199"/>
      <c r="R5752" s="197" t="str">
        <f t="shared" si="2056"/>
        <v/>
      </c>
      <c r="S5752" s="197" t="str">
        <f t="shared" si="2057"/>
        <v/>
      </c>
    </row>
    <row r="5753" spans="1:19" ht="38.25" hidden="1">
      <c r="A5753" s="200">
        <v>87437</v>
      </c>
      <c r="B5753" s="205" t="s">
        <v>230</v>
      </c>
      <c r="C5753" s="127" t="s">
        <v>6166</v>
      </c>
      <c r="D5753" s="121" t="s">
        <v>232</v>
      </c>
      <c r="E5753" s="122">
        <v>28.63</v>
      </c>
      <c r="F5753" s="123">
        <f t="shared" si="2058"/>
        <v>34.520000000000003</v>
      </c>
      <c r="G5753" s="206"/>
      <c r="H5753" s="207"/>
      <c r="I5753" s="182">
        <f t="shared" si="2059"/>
        <v>0</v>
      </c>
      <c r="J5753" s="182">
        <f t="shared" si="2060"/>
        <v>0</v>
      </c>
      <c r="K5753" s="179"/>
      <c r="L5753" s="183">
        <f t="shared" si="2061"/>
        <v>0</v>
      </c>
      <c r="M5753" s="183">
        <f t="shared" si="2061"/>
        <v>0</v>
      </c>
      <c r="N5753" s="182">
        <f t="shared" si="2062"/>
        <v>0</v>
      </c>
      <c r="O5753" s="182">
        <f t="shared" si="2063"/>
        <v>0</v>
      </c>
      <c r="P5753" s="181"/>
      <c r="Q5753" s="199"/>
      <c r="R5753" s="197" t="str">
        <f t="shared" si="2056"/>
        <v/>
      </c>
      <c r="S5753" s="197" t="str">
        <f t="shared" si="2057"/>
        <v/>
      </c>
    </row>
    <row r="5754" spans="1:19" ht="38.25" hidden="1">
      <c r="A5754" s="200">
        <v>87438</v>
      </c>
      <c r="B5754" s="205" t="s">
        <v>230</v>
      </c>
      <c r="C5754" s="127" t="s">
        <v>6167</v>
      </c>
      <c r="D5754" s="121" t="s">
        <v>232</v>
      </c>
      <c r="E5754" s="122">
        <v>32.07</v>
      </c>
      <c r="F5754" s="123">
        <f t="shared" si="2058"/>
        <v>38.659999999999997</v>
      </c>
      <c r="G5754" s="206"/>
      <c r="H5754" s="207"/>
      <c r="I5754" s="182">
        <f t="shared" si="2059"/>
        <v>0</v>
      </c>
      <c r="J5754" s="182">
        <f t="shared" si="2060"/>
        <v>0</v>
      </c>
      <c r="K5754" s="179"/>
      <c r="L5754" s="183">
        <f t="shared" si="2061"/>
        <v>0</v>
      </c>
      <c r="M5754" s="183">
        <f t="shared" si="2061"/>
        <v>0</v>
      </c>
      <c r="N5754" s="182">
        <f t="shared" si="2062"/>
        <v>0</v>
      </c>
      <c r="O5754" s="182">
        <f t="shared" si="2063"/>
        <v>0</v>
      </c>
      <c r="P5754" s="181"/>
      <c r="Q5754" s="199"/>
      <c r="R5754" s="197" t="str">
        <f t="shared" si="2056"/>
        <v/>
      </c>
      <c r="S5754" s="197" t="str">
        <f t="shared" si="2057"/>
        <v/>
      </c>
    </row>
    <row r="5755" spans="1:19" ht="38.25" hidden="1">
      <c r="A5755" s="200">
        <v>87439</v>
      </c>
      <c r="B5755" s="205" t="s">
        <v>230</v>
      </c>
      <c r="C5755" s="127" t="s">
        <v>6168</v>
      </c>
      <c r="D5755" s="121" t="s">
        <v>232</v>
      </c>
      <c r="E5755" s="122">
        <v>33.979999999999997</v>
      </c>
      <c r="F5755" s="123">
        <f t="shared" si="2058"/>
        <v>40.97</v>
      </c>
      <c r="G5755" s="206"/>
      <c r="H5755" s="207"/>
      <c r="I5755" s="182">
        <f t="shared" si="2059"/>
        <v>0</v>
      </c>
      <c r="J5755" s="182">
        <f t="shared" si="2060"/>
        <v>0</v>
      </c>
      <c r="K5755" s="179"/>
      <c r="L5755" s="183">
        <f t="shared" si="2061"/>
        <v>0</v>
      </c>
      <c r="M5755" s="183">
        <f t="shared" si="2061"/>
        <v>0</v>
      </c>
      <c r="N5755" s="182">
        <f t="shared" si="2062"/>
        <v>0</v>
      </c>
      <c r="O5755" s="182">
        <f t="shared" si="2063"/>
        <v>0</v>
      </c>
      <c r="P5755" s="181"/>
      <c r="Q5755" s="199"/>
      <c r="R5755" s="197" t="str">
        <f t="shared" si="2056"/>
        <v/>
      </c>
      <c r="S5755" s="197" t="str">
        <f t="shared" si="2057"/>
        <v/>
      </c>
    </row>
    <row r="5756" spans="1:19" ht="38.25" hidden="1">
      <c r="A5756" s="200">
        <v>87440</v>
      </c>
      <c r="B5756" s="205" t="s">
        <v>230</v>
      </c>
      <c r="C5756" s="127" t="s">
        <v>6169</v>
      </c>
      <c r="D5756" s="121" t="s">
        <v>232</v>
      </c>
      <c r="E5756" s="122">
        <v>34.869999999999997</v>
      </c>
      <c r="F5756" s="123">
        <f t="shared" si="2058"/>
        <v>42.04</v>
      </c>
      <c r="G5756" s="206"/>
      <c r="H5756" s="207"/>
      <c r="I5756" s="182">
        <f t="shared" si="2059"/>
        <v>0</v>
      </c>
      <c r="J5756" s="182">
        <f t="shared" si="2060"/>
        <v>0</v>
      </c>
      <c r="K5756" s="179"/>
      <c r="L5756" s="183">
        <f t="shared" si="2061"/>
        <v>0</v>
      </c>
      <c r="M5756" s="183">
        <f t="shared" si="2061"/>
        <v>0</v>
      </c>
      <c r="N5756" s="182">
        <f t="shared" si="2062"/>
        <v>0</v>
      </c>
      <c r="O5756" s="182">
        <f t="shared" si="2063"/>
        <v>0</v>
      </c>
      <c r="P5756" s="181"/>
      <c r="Q5756" s="199"/>
      <c r="R5756" s="197" t="str">
        <f t="shared" si="2056"/>
        <v/>
      </c>
      <c r="S5756" s="197" t="str">
        <f t="shared" si="2057"/>
        <v/>
      </c>
    </row>
    <row r="5757" spans="1:19">
      <c r="A5757" s="200" t="s">
        <v>6170</v>
      </c>
      <c r="B5757" s="205"/>
      <c r="C5757" s="127" t="s">
        <v>6171</v>
      </c>
      <c r="D5757" s="121"/>
      <c r="E5757" s="122"/>
      <c r="F5757" s="123"/>
      <c r="G5757" s="253"/>
      <c r="H5757" s="207">
        <f>F5757</f>
        <v>0</v>
      </c>
      <c r="I5757" s="254"/>
      <c r="J5757" s="255"/>
      <c r="K5757" s="179"/>
      <c r="L5757" s="253"/>
      <c r="M5757" s="253"/>
      <c r="N5757" s="254"/>
      <c r="O5757" s="255"/>
      <c r="P5757" s="181"/>
      <c r="Q5757" s="252" t="str">
        <f>IF(OR(SUM(J5758:J5771)&gt;0,SUM(O5758:O5771)&gt;0),"xx","")</f>
        <v>xx</v>
      </c>
      <c r="R5757" s="237" t="str">
        <f t="shared" si="2056"/>
        <v>x</v>
      </c>
      <c r="S5757" s="197" t="str">
        <f t="shared" si="2057"/>
        <v>x</v>
      </c>
    </row>
    <row r="5758" spans="1:19" hidden="1">
      <c r="A5758" s="200">
        <v>88485</v>
      </c>
      <c r="B5758" s="205" t="s">
        <v>230</v>
      </c>
      <c r="C5758" s="127" t="s">
        <v>6172</v>
      </c>
      <c r="D5758" s="121" t="s">
        <v>232</v>
      </c>
      <c r="E5758" s="122">
        <v>2.2200000000000002</v>
      </c>
      <c r="F5758" s="123">
        <f t="shared" ref="F5758:F5771" si="2064">IF(E5758=0,0,ROUND(E5758*(1+E$10)*(1-E$11),2))</f>
        <v>2.68</v>
      </c>
      <c r="G5758" s="206"/>
      <c r="H5758" s="207"/>
      <c r="I5758" s="182">
        <f t="shared" ref="I5758:I5771" si="2065">IF(ISBLANK(E5758),0,ROUND(F5758*G5758,2))</f>
        <v>0</v>
      </c>
      <c r="J5758" s="182">
        <f t="shared" ref="J5758:J5771" si="2066">IF(ISBLANK(G5758),0,ROUND(G5758*H5758,2))</f>
        <v>0</v>
      </c>
      <c r="K5758" s="179"/>
      <c r="L5758" s="183">
        <f t="shared" ref="L5758:M5771" si="2067">G5758</f>
        <v>0</v>
      </c>
      <c r="M5758" s="183">
        <f t="shared" si="2067"/>
        <v>0</v>
      </c>
      <c r="N5758" s="182">
        <f t="shared" ref="N5758:N5771" si="2068">IF(ISBLANK(E5758),0,ROUND(F5758*L5758,2))</f>
        <v>0</v>
      </c>
      <c r="O5758" s="182">
        <f t="shared" ref="O5758:O5771" si="2069">IF(ISBLANK(L5758),0,ROUND(L5758*M5758,2))</f>
        <v>0</v>
      </c>
      <c r="P5758" s="181"/>
      <c r="Q5758" s="198"/>
      <c r="R5758" s="197" t="str">
        <f t="shared" si="2056"/>
        <v/>
      </c>
      <c r="S5758" s="197" t="str">
        <f t="shared" si="2057"/>
        <v/>
      </c>
    </row>
    <row r="5759" spans="1:19" hidden="1">
      <c r="A5759" s="200">
        <v>88484</v>
      </c>
      <c r="B5759" s="205" t="s">
        <v>230</v>
      </c>
      <c r="C5759" s="127" t="s">
        <v>6173</v>
      </c>
      <c r="D5759" s="121" t="s">
        <v>232</v>
      </c>
      <c r="E5759" s="122">
        <v>2.58</v>
      </c>
      <c r="F5759" s="123">
        <f t="shared" si="2064"/>
        <v>3.11</v>
      </c>
      <c r="G5759" s="206"/>
      <c r="H5759" s="207"/>
      <c r="I5759" s="182">
        <f t="shared" si="2065"/>
        <v>0</v>
      </c>
      <c r="J5759" s="182">
        <f t="shared" si="2066"/>
        <v>0</v>
      </c>
      <c r="K5759" s="179"/>
      <c r="L5759" s="183">
        <f t="shared" si="2067"/>
        <v>0</v>
      </c>
      <c r="M5759" s="183">
        <f t="shared" si="2067"/>
        <v>0</v>
      </c>
      <c r="N5759" s="182">
        <f t="shared" si="2068"/>
        <v>0</v>
      </c>
      <c r="O5759" s="182">
        <f t="shared" si="2069"/>
        <v>0</v>
      </c>
      <c r="P5759" s="181"/>
      <c r="Q5759" s="199"/>
      <c r="R5759" s="197" t="str">
        <f t="shared" si="2056"/>
        <v/>
      </c>
      <c r="S5759" s="197" t="str">
        <f t="shared" si="2057"/>
        <v/>
      </c>
    </row>
    <row r="5760" spans="1:19" hidden="1">
      <c r="A5760" s="200">
        <v>88483</v>
      </c>
      <c r="B5760" s="205" t="s">
        <v>230</v>
      </c>
      <c r="C5760" s="127" t="s">
        <v>6174</v>
      </c>
      <c r="D5760" s="121" t="s">
        <v>232</v>
      </c>
      <c r="E5760" s="122">
        <v>2.84</v>
      </c>
      <c r="F5760" s="123">
        <f t="shared" si="2064"/>
        <v>3.42</v>
      </c>
      <c r="G5760" s="206"/>
      <c r="H5760" s="207"/>
      <c r="I5760" s="182">
        <f t="shared" si="2065"/>
        <v>0</v>
      </c>
      <c r="J5760" s="182">
        <f t="shared" si="2066"/>
        <v>0</v>
      </c>
      <c r="K5760" s="179"/>
      <c r="L5760" s="183">
        <f t="shared" si="2067"/>
        <v>0</v>
      </c>
      <c r="M5760" s="183">
        <f t="shared" si="2067"/>
        <v>0</v>
      </c>
      <c r="N5760" s="182">
        <f t="shared" si="2068"/>
        <v>0</v>
      </c>
      <c r="O5760" s="182">
        <f t="shared" si="2069"/>
        <v>0</v>
      </c>
      <c r="P5760" s="181"/>
      <c r="Q5760" s="199"/>
      <c r="R5760" s="197" t="str">
        <f t="shared" si="2056"/>
        <v/>
      </c>
      <c r="S5760" s="197" t="str">
        <f t="shared" si="2057"/>
        <v/>
      </c>
    </row>
    <row r="5761" spans="1:19" hidden="1">
      <c r="A5761" s="200">
        <v>88482</v>
      </c>
      <c r="B5761" s="205" t="s">
        <v>230</v>
      </c>
      <c r="C5761" s="127" t="s">
        <v>6175</v>
      </c>
      <c r="D5761" s="121" t="s">
        <v>232</v>
      </c>
      <c r="E5761" s="122">
        <v>3.1</v>
      </c>
      <c r="F5761" s="123">
        <f t="shared" si="2064"/>
        <v>3.74</v>
      </c>
      <c r="G5761" s="206"/>
      <c r="H5761" s="207"/>
      <c r="I5761" s="182">
        <f t="shared" si="2065"/>
        <v>0</v>
      </c>
      <c r="J5761" s="182">
        <f t="shared" si="2066"/>
        <v>0</v>
      </c>
      <c r="K5761" s="179"/>
      <c r="L5761" s="183">
        <f t="shared" si="2067"/>
        <v>0</v>
      </c>
      <c r="M5761" s="183">
        <f t="shared" si="2067"/>
        <v>0</v>
      </c>
      <c r="N5761" s="182">
        <f t="shared" si="2068"/>
        <v>0</v>
      </c>
      <c r="O5761" s="182">
        <f t="shared" si="2069"/>
        <v>0</v>
      </c>
      <c r="P5761" s="181"/>
      <c r="Q5761" s="199"/>
      <c r="R5761" s="197" t="str">
        <f t="shared" si="2056"/>
        <v/>
      </c>
      <c r="S5761" s="197" t="str">
        <f t="shared" si="2057"/>
        <v/>
      </c>
    </row>
    <row r="5762" spans="1:19" ht="25.5" hidden="1">
      <c r="A5762" s="200">
        <v>88412</v>
      </c>
      <c r="B5762" s="205" t="s">
        <v>230</v>
      </c>
      <c r="C5762" s="127" t="s">
        <v>6176</v>
      </c>
      <c r="D5762" s="121" t="s">
        <v>232</v>
      </c>
      <c r="E5762" s="122">
        <v>1.75</v>
      </c>
      <c r="F5762" s="123">
        <f t="shared" si="2064"/>
        <v>2.11</v>
      </c>
      <c r="G5762" s="206"/>
      <c r="H5762" s="207"/>
      <c r="I5762" s="182">
        <f t="shared" si="2065"/>
        <v>0</v>
      </c>
      <c r="J5762" s="182">
        <f t="shared" si="2066"/>
        <v>0</v>
      </c>
      <c r="K5762" s="179"/>
      <c r="L5762" s="183">
        <f t="shared" si="2067"/>
        <v>0</v>
      </c>
      <c r="M5762" s="183">
        <f t="shared" si="2067"/>
        <v>0</v>
      </c>
      <c r="N5762" s="182">
        <f t="shared" si="2068"/>
        <v>0</v>
      </c>
      <c r="O5762" s="182">
        <f t="shared" si="2069"/>
        <v>0</v>
      </c>
      <c r="P5762" s="181"/>
      <c r="Q5762" s="198"/>
      <c r="R5762" s="197" t="str">
        <f t="shared" si="2056"/>
        <v/>
      </c>
      <c r="S5762" s="197" t="str">
        <f t="shared" si="2057"/>
        <v/>
      </c>
    </row>
    <row r="5763" spans="1:19" ht="25.5" hidden="1">
      <c r="A5763" s="200">
        <v>88411</v>
      </c>
      <c r="B5763" s="205" t="s">
        <v>230</v>
      </c>
      <c r="C5763" s="127" t="s">
        <v>6177</v>
      </c>
      <c r="D5763" s="121" t="s">
        <v>232</v>
      </c>
      <c r="E5763" s="122">
        <v>2.37</v>
      </c>
      <c r="F5763" s="123">
        <f t="shared" si="2064"/>
        <v>2.86</v>
      </c>
      <c r="G5763" s="206"/>
      <c r="H5763" s="207"/>
      <c r="I5763" s="182">
        <f t="shared" si="2065"/>
        <v>0</v>
      </c>
      <c r="J5763" s="182">
        <f t="shared" si="2066"/>
        <v>0</v>
      </c>
      <c r="K5763" s="179"/>
      <c r="L5763" s="183">
        <f t="shared" si="2067"/>
        <v>0</v>
      </c>
      <c r="M5763" s="183">
        <f t="shared" si="2067"/>
        <v>0</v>
      </c>
      <c r="N5763" s="182">
        <f t="shared" si="2068"/>
        <v>0</v>
      </c>
      <c r="O5763" s="182">
        <f t="shared" si="2069"/>
        <v>0</v>
      </c>
      <c r="P5763" s="181"/>
      <c r="Q5763" s="199"/>
      <c r="R5763" s="197" t="str">
        <f t="shared" si="2056"/>
        <v/>
      </c>
      <c r="S5763" s="197" t="str">
        <f t="shared" si="2057"/>
        <v/>
      </c>
    </row>
    <row r="5764" spans="1:19" ht="25.5">
      <c r="A5764" s="200">
        <v>88415</v>
      </c>
      <c r="B5764" s="205" t="s">
        <v>230</v>
      </c>
      <c r="C5764" s="127" t="s">
        <v>6178</v>
      </c>
      <c r="D5764" s="121" t="s">
        <v>232</v>
      </c>
      <c r="E5764" s="122">
        <v>2.57</v>
      </c>
      <c r="F5764" s="123">
        <f t="shared" si="2064"/>
        <v>3.1</v>
      </c>
      <c r="G5764" s="206">
        <v>495.56</v>
      </c>
      <c r="H5764" s="207">
        <f>F5764</f>
        <v>3.1</v>
      </c>
      <c r="I5764" s="182">
        <f t="shared" si="2065"/>
        <v>1536.24</v>
      </c>
      <c r="J5764" s="182">
        <f t="shared" si="2066"/>
        <v>1536.24</v>
      </c>
      <c r="K5764" s="179"/>
      <c r="L5764" s="183">
        <f t="shared" si="2067"/>
        <v>495.56</v>
      </c>
      <c r="M5764" s="183">
        <f t="shared" si="2067"/>
        <v>3.1</v>
      </c>
      <c r="N5764" s="182">
        <f t="shared" si="2068"/>
        <v>1536.24</v>
      </c>
      <c r="O5764" s="182">
        <f t="shared" si="2069"/>
        <v>1536.24</v>
      </c>
      <c r="P5764" s="181"/>
      <c r="Q5764" s="236"/>
      <c r="R5764" s="237" t="str">
        <f t="shared" si="2056"/>
        <v>x</v>
      </c>
      <c r="S5764" s="197" t="str">
        <f t="shared" si="2057"/>
        <v>x</v>
      </c>
    </row>
    <row r="5765" spans="1:19" ht="25.5" hidden="1">
      <c r="A5765" s="200">
        <v>88413</v>
      </c>
      <c r="B5765" s="205" t="s">
        <v>230</v>
      </c>
      <c r="C5765" s="127" t="s">
        <v>6179</v>
      </c>
      <c r="D5765" s="121" t="s">
        <v>232</v>
      </c>
      <c r="E5765" s="122">
        <v>3.61</v>
      </c>
      <c r="F5765" s="123">
        <f t="shared" si="2064"/>
        <v>4.3499999999999996</v>
      </c>
      <c r="G5765" s="206"/>
      <c r="H5765" s="207"/>
      <c r="I5765" s="182">
        <f t="shared" si="2065"/>
        <v>0</v>
      </c>
      <c r="J5765" s="182">
        <f t="shared" si="2066"/>
        <v>0</v>
      </c>
      <c r="K5765" s="179"/>
      <c r="L5765" s="183">
        <f t="shared" si="2067"/>
        <v>0</v>
      </c>
      <c r="M5765" s="183">
        <f t="shared" si="2067"/>
        <v>0</v>
      </c>
      <c r="N5765" s="182">
        <f t="shared" si="2068"/>
        <v>0</v>
      </c>
      <c r="O5765" s="182">
        <f t="shared" si="2069"/>
        <v>0</v>
      </c>
      <c r="P5765" s="181"/>
      <c r="Q5765" s="199"/>
      <c r="R5765" s="197" t="str">
        <f t="shared" si="2056"/>
        <v/>
      </c>
      <c r="S5765" s="197" t="str">
        <f t="shared" si="2057"/>
        <v/>
      </c>
    </row>
    <row r="5766" spans="1:19" ht="25.5" hidden="1">
      <c r="A5766" s="200">
        <v>88414</v>
      </c>
      <c r="B5766" s="205" t="s">
        <v>230</v>
      </c>
      <c r="C5766" s="127" t="s">
        <v>6180</v>
      </c>
      <c r="D5766" s="121" t="s">
        <v>232</v>
      </c>
      <c r="E5766" s="122">
        <v>4.01</v>
      </c>
      <c r="F5766" s="123">
        <f t="shared" si="2064"/>
        <v>4.83</v>
      </c>
      <c r="G5766" s="206"/>
      <c r="H5766" s="207"/>
      <c r="I5766" s="182">
        <f t="shared" si="2065"/>
        <v>0</v>
      </c>
      <c r="J5766" s="182">
        <f t="shared" si="2066"/>
        <v>0</v>
      </c>
      <c r="K5766" s="179"/>
      <c r="L5766" s="183">
        <f t="shared" si="2067"/>
        <v>0</v>
      </c>
      <c r="M5766" s="183">
        <f t="shared" si="2067"/>
        <v>0</v>
      </c>
      <c r="N5766" s="182">
        <f t="shared" si="2068"/>
        <v>0</v>
      </c>
      <c r="O5766" s="182">
        <f t="shared" si="2069"/>
        <v>0</v>
      </c>
      <c r="P5766" s="181"/>
      <c r="Q5766" s="199"/>
      <c r="R5766" s="197" t="str">
        <f t="shared" si="2056"/>
        <v/>
      </c>
      <c r="S5766" s="197" t="str">
        <f t="shared" si="2057"/>
        <v/>
      </c>
    </row>
    <row r="5767" spans="1:19" ht="25.5" hidden="1">
      <c r="A5767" s="200" t="s">
        <v>6181</v>
      </c>
      <c r="B5767" s="205" t="s">
        <v>230</v>
      </c>
      <c r="C5767" s="127" t="s">
        <v>6182</v>
      </c>
      <c r="D5767" s="121" t="s">
        <v>232</v>
      </c>
      <c r="E5767" s="122">
        <v>9.27</v>
      </c>
      <c r="F5767" s="123">
        <f t="shared" si="2064"/>
        <v>11.18</v>
      </c>
      <c r="G5767" s="206"/>
      <c r="H5767" s="207"/>
      <c r="I5767" s="182">
        <f t="shared" si="2065"/>
        <v>0</v>
      </c>
      <c r="J5767" s="182">
        <f t="shared" si="2066"/>
        <v>0</v>
      </c>
      <c r="K5767" s="179"/>
      <c r="L5767" s="183">
        <f t="shared" si="2067"/>
        <v>0</v>
      </c>
      <c r="M5767" s="183">
        <f t="shared" si="2067"/>
        <v>0</v>
      </c>
      <c r="N5767" s="182">
        <f t="shared" si="2068"/>
        <v>0</v>
      </c>
      <c r="O5767" s="182">
        <f t="shared" si="2069"/>
        <v>0</v>
      </c>
      <c r="P5767" s="181"/>
      <c r="Q5767" s="199"/>
      <c r="R5767" s="197" t="str">
        <f t="shared" si="2056"/>
        <v/>
      </c>
      <c r="S5767" s="197" t="str">
        <f t="shared" si="2057"/>
        <v/>
      </c>
    </row>
    <row r="5768" spans="1:19" hidden="1">
      <c r="A5768" s="200" t="s">
        <v>6183</v>
      </c>
      <c r="B5768" s="205" t="s">
        <v>230</v>
      </c>
      <c r="C5768" s="127" t="s">
        <v>6184</v>
      </c>
      <c r="D5768" s="121" t="s">
        <v>232</v>
      </c>
      <c r="E5768" s="122">
        <v>20.46</v>
      </c>
      <c r="F5768" s="123">
        <f t="shared" si="2064"/>
        <v>24.67</v>
      </c>
      <c r="G5768" s="206"/>
      <c r="H5768" s="207"/>
      <c r="I5768" s="182">
        <f t="shared" si="2065"/>
        <v>0</v>
      </c>
      <c r="J5768" s="182">
        <f t="shared" si="2066"/>
        <v>0</v>
      </c>
      <c r="K5768" s="179"/>
      <c r="L5768" s="183">
        <f t="shared" si="2067"/>
        <v>0</v>
      </c>
      <c r="M5768" s="183">
        <f t="shared" si="2067"/>
        <v>0</v>
      </c>
      <c r="N5768" s="182">
        <f t="shared" si="2068"/>
        <v>0</v>
      </c>
      <c r="O5768" s="182">
        <f t="shared" si="2069"/>
        <v>0</v>
      </c>
      <c r="P5768" s="181"/>
      <c r="Q5768" s="199"/>
      <c r="R5768" s="197" t="str">
        <f t="shared" si="2056"/>
        <v/>
      </c>
      <c r="S5768" s="197" t="str">
        <f t="shared" si="2057"/>
        <v/>
      </c>
    </row>
    <row r="5769" spans="1:19" hidden="1">
      <c r="A5769" s="200" t="s">
        <v>6185</v>
      </c>
      <c r="B5769" s="205" t="s">
        <v>230</v>
      </c>
      <c r="C5769" s="127" t="s">
        <v>6186</v>
      </c>
      <c r="D5769" s="121" t="s">
        <v>232</v>
      </c>
      <c r="E5769" s="122">
        <v>13.44</v>
      </c>
      <c r="F5769" s="123">
        <f t="shared" si="2064"/>
        <v>16.2</v>
      </c>
      <c r="G5769" s="206"/>
      <c r="H5769" s="207"/>
      <c r="I5769" s="182">
        <f t="shared" si="2065"/>
        <v>0</v>
      </c>
      <c r="J5769" s="182">
        <f t="shared" si="2066"/>
        <v>0</v>
      </c>
      <c r="K5769" s="179"/>
      <c r="L5769" s="183">
        <f t="shared" si="2067"/>
        <v>0</v>
      </c>
      <c r="M5769" s="183">
        <f t="shared" si="2067"/>
        <v>0</v>
      </c>
      <c r="N5769" s="182">
        <f t="shared" si="2068"/>
        <v>0</v>
      </c>
      <c r="O5769" s="182">
        <f t="shared" si="2069"/>
        <v>0</v>
      </c>
      <c r="P5769" s="181"/>
      <c r="Q5769" s="199"/>
      <c r="R5769" s="197" t="str">
        <f t="shared" si="2056"/>
        <v/>
      </c>
      <c r="S5769" s="197" t="str">
        <f t="shared" si="2057"/>
        <v/>
      </c>
    </row>
    <row r="5770" spans="1:19" ht="25.5" hidden="1">
      <c r="A5770" s="200">
        <v>84660</v>
      </c>
      <c r="B5770" s="205" t="s">
        <v>230</v>
      </c>
      <c r="C5770" s="127" t="s">
        <v>6187</v>
      </c>
      <c r="D5770" s="121" t="s">
        <v>232</v>
      </c>
      <c r="E5770" s="122">
        <v>6.67</v>
      </c>
      <c r="F5770" s="123">
        <f t="shared" si="2064"/>
        <v>8.0399999999999991</v>
      </c>
      <c r="G5770" s="206"/>
      <c r="H5770" s="207"/>
      <c r="I5770" s="182">
        <f t="shared" si="2065"/>
        <v>0</v>
      </c>
      <c r="J5770" s="182">
        <f t="shared" si="2066"/>
        <v>0</v>
      </c>
      <c r="K5770" s="179"/>
      <c r="L5770" s="183">
        <f t="shared" si="2067"/>
        <v>0</v>
      </c>
      <c r="M5770" s="183">
        <f t="shared" si="2067"/>
        <v>0</v>
      </c>
      <c r="N5770" s="182">
        <f t="shared" si="2068"/>
        <v>0</v>
      </c>
      <c r="O5770" s="182">
        <f t="shared" si="2069"/>
        <v>0</v>
      </c>
      <c r="P5770" s="181"/>
      <c r="Q5770" s="199"/>
      <c r="R5770" s="197" t="str">
        <f t="shared" si="2056"/>
        <v/>
      </c>
      <c r="S5770" s="197" t="str">
        <f t="shared" si="2057"/>
        <v/>
      </c>
    </row>
    <row r="5771" spans="1:19" hidden="1">
      <c r="A5771" s="200">
        <v>84657</v>
      </c>
      <c r="B5771" s="205" t="s">
        <v>230</v>
      </c>
      <c r="C5771" s="127" t="s">
        <v>6188</v>
      </c>
      <c r="D5771" s="121" t="s">
        <v>232</v>
      </c>
      <c r="E5771" s="122">
        <v>10.55</v>
      </c>
      <c r="F5771" s="123">
        <f t="shared" si="2064"/>
        <v>12.72</v>
      </c>
      <c r="G5771" s="206"/>
      <c r="H5771" s="207"/>
      <c r="I5771" s="182">
        <f t="shared" si="2065"/>
        <v>0</v>
      </c>
      <c r="J5771" s="182">
        <f t="shared" si="2066"/>
        <v>0</v>
      </c>
      <c r="K5771" s="179"/>
      <c r="L5771" s="183">
        <f t="shared" si="2067"/>
        <v>0</v>
      </c>
      <c r="M5771" s="183">
        <f t="shared" si="2067"/>
        <v>0</v>
      </c>
      <c r="N5771" s="182">
        <f t="shared" si="2068"/>
        <v>0</v>
      </c>
      <c r="O5771" s="182">
        <f t="shared" si="2069"/>
        <v>0</v>
      </c>
      <c r="P5771" s="181"/>
      <c r="Q5771" s="199"/>
      <c r="R5771" s="197" t="str">
        <f t="shared" si="2056"/>
        <v/>
      </c>
      <c r="S5771" s="197" t="str">
        <f t="shared" si="2057"/>
        <v/>
      </c>
    </row>
    <row r="5772" spans="1:19" hidden="1">
      <c r="A5772" s="200" t="s">
        <v>6189</v>
      </c>
      <c r="B5772" s="205"/>
      <c r="C5772" s="127" t="s">
        <v>6190</v>
      </c>
      <c r="D5772" s="121"/>
      <c r="E5772" s="122"/>
      <c r="F5772" s="123"/>
      <c r="G5772" s="253"/>
      <c r="H5772" s="253"/>
      <c r="I5772" s="254"/>
      <c r="J5772" s="255"/>
      <c r="K5772" s="179"/>
      <c r="L5772" s="253"/>
      <c r="M5772" s="253"/>
      <c r="N5772" s="254"/>
      <c r="O5772" s="255"/>
      <c r="P5772" s="181"/>
      <c r="Q5772" s="198" t="str">
        <f>IF(OR(SUM(J5773:J5787)&gt;0,SUM(O5773:O5787)&gt;0),"xx","")</f>
        <v/>
      </c>
      <c r="R5772" s="197" t="str">
        <f t="shared" si="2056"/>
        <v/>
      </c>
      <c r="S5772" s="197" t="str">
        <f t="shared" si="2057"/>
        <v/>
      </c>
    </row>
    <row r="5773" spans="1:19" hidden="1">
      <c r="A5773" s="200">
        <v>95464</v>
      </c>
      <c r="B5773" s="205" t="s">
        <v>230</v>
      </c>
      <c r="C5773" s="127" t="s">
        <v>6191</v>
      </c>
      <c r="D5773" s="121" t="s">
        <v>232</v>
      </c>
      <c r="E5773" s="122">
        <v>21.96</v>
      </c>
      <c r="F5773" s="123">
        <f t="shared" ref="F5773:F5787" si="2070">IF(E5773=0,0,ROUND(E5773*(1+E$10)*(1-E$11),2))</f>
        <v>26.47</v>
      </c>
      <c r="G5773" s="206"/>
      <c r="H5773" s="207"/>
      <c r="I5773" s="182">
        <f t="shared" ref="I5773:I5787" si="2071">IF(ISBLANK(E5773),0,ROUND(F5773*G5773,2))</f>
        <v>0</v>
      </c>
      <c r="J5773" s="182">
        <f t="shared" ref="J5773:J5787" si="2072">IF(ISBLANK(G5773),0,ROUND(G5773*H5773,2))</f>
        <v>0</v>
      </c>
      <c r="K5773" s="179"/>
      <c r="L5773" s="183">
        <f t="shared" ref="L5773:M5787" si="2073">G5773</f>
        <v>0</v>
      </c>
      <c r="M5773" s="183">
        <f t="shared" si="2073"/>
        <v>0</v>
      </c>
      <c r="N5773" s="182">
        <f t="shared" ref="N5773:N5787" si="2074">IF(ISBLANK(E5773),0,ROUND(F5773*L5773,2))</f>
        <v>0</v>
      </c>
      <c r="O5773" s="182">
        <f t="shared" ref="O5773:O5787" si="2075">IF(ISBLANK(L5773),0,ROUND(L5773*M5773,2))</f>
        <v>0</v>
      </c>
      <c r="P5773" s="181"/>
      <c r="Q5773" s="199"/>
      <c r="R5773" s="197" t="str">
        <f t="shared" si="2056"/>
        <v/>
      </c>
      <c r="S5773" s="197" t="str">
        <f t="shared" si="2057"/>
        <v/>
      </c>
    </row>
    <row r="5774" spans="1:19" hidden="1">
      <c r="A5774" s="200">
        <v>6082</v>
      </c>
      <c r="B5774" s="205" t="s">
        <v>230</v>
      </c>
      <c r="C5774" s="127" t="s">
        <v>6192</v>
      </c>
      <c r="D5774" s="121" t="s">
        <v>232</v>
      </c>
      <c r="E5774" s="122">
        <v>17.739999999999998</v>
      </c>
      <c r="F5774" s="123">
        <f t="shared" si="2070"/>
        <v>21.39</v>
      </c>
      <c r="G5774" s="206"/>
      <c r="H5774" s="207"/>
      <c r="I5774" s="182">
        <f t="shared" si="2071"/>
        <v>0</v>
      </c>
      <c r="J5774" s="182">
        <f t="shared" si="2072"/>
        <v>0</v>
      </c>
      <c r="K5774" s="179"/>
      <c r="L5774" s="183">
        <f t="shared" si="2073"/>
        <v>0</v>
      </c>
      <c r="M5774" s="183">
        <f t="shared" si="2073"/>
        <v>0</v>
      </c>
      <c r="N5774" s="182">
        <f t="shared" si="2074"/>
        <v>0</v>
      </c>
      <c r="O5774" s="182">
        <f t="shared" si="2075"/>
        <v>0</v>
      </c>
      <c r="P5774" s="181"/>
      <c r="Q5774" s="199"/>
      <c r="R5774" s="197" t="str">
        <f t="shared" si="2056"/>
        <v/>
      </c>
      <c r="S5774" s="197" t="str">
        <f t="shared" si="2057"/>
        <v/>
      </c>
    </row>
    <row r="5775" spans="1:19" hidden="1">
      <c r="A5775" s="200">
        <v>84645</v>
      </c>
      <c r="B5775" s="205" t="s">
        <v>230</v>
      </c>
      <c r="C5775" s="127" t="s">
        <v>6193</v>
      </c>
      <c r="D5775" s="121" t="s">
        <v>232</v>
      </c>
      <c r="E5775" s="122">
        <v>18.559999999999999</v>
      </c>
      <c r="F5775" s="123">
        <f t="shared" si="2070"/>
        <v>22.38</v>
      </c>
      <c r="G5775" s="206"/>
      <c r="H5775" s="207"/>
      <c r="I5775" s="182">
        <f t="shared" si="2071"/>
        <v>0</v>
      </c>
      <c r="J5775" s="182">
        <f t="shared" si="2072"/>
        <v>0</v>
      </c>
      <c r="K5775" s="179"/>
      <c r="L5775" s="183">
        <f t="shared" si="2073"/>
        <v>0</v>
      </c>
      <c r="M5775" s="183">
        <f t="shared" si="2073"/>
        <v>0</v>
      </c>
      <c r="N5775" s="182">
        <f t="shared" si="2074"/>
        <v>0</v>
      </c>
      <c r="O5775" s="182">
        <f t="shared" si="2075"/>
        <v>0</v>
      </c>
      <c r="P5775" s="181"/>
      <c r="Q5775" s="199"/>
      <c r="R5775" s="197" t="str">
        <f t="shared" si="2056"/>
        <v/>
      </c>
      <c r="S5775" s="197" t="str">
        <f t="shared" si="2057"/>
        <v/>
      </c>
    </row>
    <row r="5776" spans="1:19" hidden="1">
      <c r="A5776" s="200">
        <v>40905</v>
      </c>
      <c r="B5776" s="205" t="s">
        <v>230</v>
      </c>
      <c r="C5776" s="127" t="s">
        <v>6194</v>
      </c>
      <c r="D5776" s="121" t="s">
        <v>232</v>
      </c>
      <c r="E5776" s="122">
        <v>21.88</v>
      </c>
      <c r="F5776" s="123">
        <f t="shared" si="2070"/>
        <v>26.38</v>
      </c>
      <c r="G5776" s="206"/>
      <c r="H5776" s="207"/>
      <c r="I5776" s="182">
        <f t="shared" si="2071"/>
        <v>0</v>
      </c>
      <c r="J5776" s="182">
        <f t="shared" si="2072"/>
        <v>0</v>
      </c>
      <c r="K5776" s="179"/>
      <c r="L5776" s="183">
        <f t="shared" si="2073"/>
        <v>0</v>
      </c>
      <c r="M5776" s="183">
        <f t="shared" si="2073"/>
        <v>0</v>
      </c>
      <c r="N5776" s="182">
        <f t="shared" si="2074"/>
        <v>0</v>
      </c>
      <c r="O5776" s="182">
        <f t="shared" si="2075"/>
        <v>0</v>
      </c>
      <c r="P5776" s="181"/>
      <c r="Q5776" s="199"/>
      <c r="R5776" s="197" t="str">
        <f t="shared" si="2056"/>
        <v/>
      </c>
      <c r="S5776" s="197" t="str">
        <f t="shared" si="2057"/>
        <v/>
      </c>
    </row>
    <row r="5777" spans="1:19" hidden="1">
      <c r="A5777" s="200">
        <v>79466</v>
      </c>
      <c r="B5777" s="205" t="s">
        <v>230</v>
      </c>
      <c r="C5777" s="127" t="s">
        <v>6195</v>
      </c>
      <c r="D5777" s="121" t="s">
        <v>232</v>
      </c>
      <c r="E5777" s="122">
        <v>18.78</v>
      </c>
      <c r="F5777" s="123">
        <f t="shared" si="2070"/>
        <v>22.64</v>
      </c>
      <c r="G5777" s="206"/>
      <c r="H5777" s="207"/>
      <c r="I5777" s="182">
        <f t="shared" si="2071"/>
        <v>0</v>
      </c>
      <c r="J5777" s="182">
        <f t="shared" si="2072"/>
        <v>0</v>
      </c>
      <c r="K5777" s="179"/>
      <c r="L5777" s="183">
        <f t="shared" si="2073"/>
        <v>0</v>
      </c>
      <c r="M5777" s="183">
        <f t="shared" si="2073"/>
        <v>0</v>
      </c>
      <c r="N5777" s="182">
        <f t="shared" si="2074"/>
        <v>0</v>
      </c>
      <c r="O5777" s="182">
        <f t="shared" si="2075"/>
        <v>0</v>
      </c>
      <c r="P5777" s="181"/>
      <c r="Q5777" s="199"/>
      <c r="R5777" s="197" t="str">
        <f t="shared" si="2056"/>
        <v/>
      </c>
      <c r="S5777" s="197" t="str">
        <f t="shared" si="2057"/>
        <v/>
      </c>
    </row>
    <row r="5778" spans="1:19" hidden="1">
      <c r="A5778" s="200" t="s">
        <v>6196</v>
      </c>
      <c r="B5778" s="205" t="s">
        <v>230</v>
      </c>
      <c r="C5778" s="127" t="s">
        <v>6197</v>
      </c>
      <c r="D5778" s="121" t="s">
        <v>232</v>
      </c>
      <c r="E5778" s="122">
        <v>17.5</v>
      </c>
      <c r="F5778" s="123">
        <f t="shared" si="2070"/>
        <v>21.1</v>
      </c>
      <c r="G5778" s="206"/>
      <c r="H5778" s="207"/>
      <c r="I5778" s="182">
        <f t="shared" si="2071"/>
        <v>0</v>
      </c>
      <c r="J5778" s="182">
        <f t="shared" si="2072"/>
        <v>0</v>
      </c>
      <c r="K5778" s="179"/>
      <c r="L5778" s="183">
        <f t="shared" si="2073"/>
        <v>0</v>
      </c>
      <c r="M5778" s="183">
        <f t="shared" si="2073"/>
        <v>0</v>
      </c>
      <c r="N5778" s="182">
        <f t="shared" si="2074"/>
        <v>0</v>
      </c>
      <c r="O5778" s="182">
        <f t="shared" si="2075"/>
        <v>0</v>
      </c>
      <c r="P5778" s="181"/>
      <c r="Q5778" s="199"/>
      <c r="R5778" s="197" t="str">
        <f t="shared" si="2056"/>
        <v/>
      </c>
      <c r="S5778" s="197" t="str">
        <f t="shared" si="2057"/>
        <v/>
      </c>
    </row>
    <row r="5779" spans="1:19" ht="25.5" hidden="1">
      <c r="A5779" s="200" t="s">
        <v>6198</v>
      </c>
      <c r="B5779" s="205" t="s">
        <v>230</v>
      </c>
      <c r="C5779" s="127" t="s">
        <v>6199</v>
      </c>
      <c r="D5779" s="121" t="s">
        <v>232</v>
      </c>
      <c r="E5779" s="122">
        <v>24.9</v>
      </c>
      <c r="F5779" s="123">
        <f t="shared" si="2070"/>
        <v>30.02</v>
      </c>
      <c r="G5779" s="206"/>
      <c r="H5779" s="207"/>
      <c r="I5779" s="182">
        <f t="shared" si="2071"/>
        <v>0</v>
      </c>
      <c r="J5779" s="182">
        <f t="shared" si="2072"/>
        <v>0</v>
      </c>
      <c r="K5779" s="179"/>
      <c r="L5779" s="183">
        <f t="shared" si="2073"/>
        <v>0</v>
      </c>
      <c r="M5779" s="183">
        <f t="shared" si="2073"/>
        <v>0</v>
      </c>
      <c r="N5779" s="182">
        <f t="shared" si="2074"/>
        <v>0</v>
      </c>
      <c r="O5779" s="182">
        <f t="shared" si="2075"/>
        <v>0</v>
      </c>
      <c r="P5779" s="181"/>
      <c r="Q5779" s="199"/>
      <c r="R5779" s="197" t="str">
        <f t="shared" si="2056"/>
        <v/>
      </c>
      <c r="S5779" s="197" t="str">
        <f t="shared" si="2057"/>
        <v/>
      </c>
    </row>
    <row r="5780" spans="1:19" hidden="1">
      <c r="A5780" s="200">
        <v>84659</v>
      </c>
      <c r="B5780" s="205" t="s">
        <v>230</v>
      </c>
      <c r="C5780" s="127" t="s">
        <v>6200</v>
      </c>
      <c r="D5780" s="121" t="s">
        <v>232</v>
      </c>
      <c r="E5780" s="122">
        <v>16.11</v>
      </c>
      <c r="F5780" s="123">
        <f t="shared" si="2070"/>
        <v>19.420000000000002</v>
      </c>
      <c r="G5780" s="206"/>
      <c r="H5780" s="207"/>
      <c r="I5780" s="182">
        <f t="shared" si="2071"/>
        <v>0</v>
      </c>
      <c r="J5780" s="182">
        <f t="shared" si="2072"/>
        <v>0</v>
      </c>
      <c r="K5780" s="179"/>
      <c r="L5780" s="183">
        <f t="shared" si="2073"/>
        <v>0</v>
      </c>
      <c r="M5780" s="183">
        <f t="shared" si="2073"/>
        <v>0</v>
      </c>
      <c r="N5780" s="182">
        <f t="shared" si="2074"/>
        <v>0</v>
      </c>
      <c r="O5780" s="182">
        <f t="shared" si="2075"/>
        <v>0</v>
      </c>
      <c r="P5780" s="181"/>
      <c r="Q5780" s="199"/>
      <c r="R5780" s="197" t="str">
        <f t="shared" si="2056"/>
        <v/>
      </c>
      <c r="S5780" s="197" t="str">
        <f t="shared" si="2057"/>
        <v/>
      </c>
    </row>
    <row r="5781" spans="1:19" hidden="1">
      <c r="A5781" s="200" t="s">
        <v>6201</v>
      </c>
      <c r="B5781" s="205" t="s">
        <v>230</v>
      </c>
      <c r="C5781" s="127" t="s">
        <v>6202</v>
      </c>
      <c r="D5781" s="121" t="s">
        <v>232</v>
      </c>
      <c r="E5781" s="122">
        <v>25.29</v>
      </c>
      <c r="F5781" s="123">
        <f t="shared" si="2070"/>
        <v>30.49</v>
      </c>
      <c r="G5781" s="206"/>
      <c r="H5781" s="207"/>
      <c r="I5781" s="182">
        <f t="shared" si="2071"/>
        <v>0</v>
      </c>
      <c r="J5781" s="182">
        <f t="shared" si="2072"/>
        <v>0</v>
      </c>
      <c r="K5781" s="179"/>
      <c r="L5781" s="183">
        <f t="shared" si="2073"/>
        <v>0</v>
      </c>
      <c r="M5781" s="183">
        <f t="shared" si="2073"/>
        <v>0</v>
      </c>
      <c r="N5781" s="182">
        <f t="shared" si="2074"/>
        <v>0</v>
      </c>
      <c r="O5781" s="182">
        <f t="shared" si="2075"/>
        <v>0</v>
      </c>
      <c r="P5781" s="181"/>
      <c r="Q5781" s="199"/>
      <c r="R5781" s="197" t="str">
        <f t="shared" si="2056"/>
        <v/>
      </c>
      <c r="S5781" s="197" t="str">
        <f t="shared" si="2057"/>
        <v/>
      </c>
    </row>
    <row r="5782" spans="1:19" ht="25.5" hidden="1">
      <c r="A5782" s="200" t="s">
        <v>6203</v>
      </c>
      <c r="B5782" s="205" t="s">
        <v>230</v>
      </c>
      <c r="C5782" s="127" t="s">
        <v>6204</v>
      </c>
      <c r="D5782" s="121" t="s">
        <v>232</v>
      </c>
      <c r="E5782" s="122">
        <v>24.79</v>
      </c>
      <c r="F5782" s="123">
        <f t="shared" si="2070"/>
        <v>29.89</v>
      </c>
      <c r="G5782" s="206"/>
      <c r="H5782" s="207"/>
      <c r="I5782" s="182">
        <f t="shared" si="2071"/>
        <v>0</v>
      </c>
      <c r="J5782" s="182">
        <f t="shared" si="2072"/>
        <v>0</v>
      </c>
      <c r="K5782" s="179"/>
      <c r="L5782" s="183">
        <f t="shared" si="2073"/>
        <v>0</v>
      </c>
      <c r="M5782" s="183">
        <f t="shared" si="2073"/>
        <v>0</v>
      </c>
      <c r="N5782" s="182">
        <f t="shared" si="2074"/>
        <v>0</v>
      </c>
      <c r="O5782" s="182">
        <f t="shared" si="2075"/>
        <v>0</v>
      </c>
      <c r="P5782" s="181"/>
      <c r="Q5782" s="199"/>
      <c r="R5782" s="197" t="str">
        <f t="shared" si="2056"/>
        <v/>
      </c>
      <c r="S5782" s="197" t="str">
        <f t="shared" si="2057"/>
        <v/>
      </c>
    </row>
    <row r="5783" spans="1:19" hidden="1">
      <c r="A5783" s="200">
        <v>79463</v>
      </c>
      <c r="B5783" s="205" t="s">
        <v>230</v>
      </c>
      <c r="C5783" s="127" t="s">
        <v>6205</v>
      </c>
      <c r="D5783" s="121" t="s">
        <v>232</v>
      </c>
      <c r="E5783" s="122">
        <v>14.88</v>
      </c>
      <c r="F5783" s="123">
        <f t="shared" si="2070"/>
        <v>17.940000000000001</v>
      </c>
      <c r="G5783" s="206"/>
      <c r="H5783" s="207"/>
      <c r="I5783" s="182">
        <f t="shared" si="2071"/>
        <v>0</v>
      </c>
      <c r="J5783" s="182">
        <f t="shared" si="2072"/>
        <v>0</v>
      </c>
      <c r="K5783" s="179"/>
      <c r="L5783" s="183">
        <f t="shared" si="2073"/>
        <v>0</v>
      </c>
      <c r="M5783" s="183">
        <f t="shared" si="2073"/>
        <v>0</v>
      </c>
      <c r="N5783" s="182">
        <f t="shared" si="2074"/>
        <v>0</v>
      </c>
      <c r="O5783" s="182">
        <f t="shared" si="2075"/>
        <v>0</v>
      </c>
      <c r="P5783" s="181"/>
      <c r="Q5783" s="199"/>
      <c r="R5783" s="197" t="str">
        <f t="shared" si="2056"/>
        <v/>
      </c>
      <c r="S5783" s="197" t="str">
        <f t="shared" si="2057"/>
        <v/>
      </c>
    </row>
    <row r="5784" spans="1:19" hidden="1">
      <c r="A5784" s="200">
        <v>79464</v>
      </c>
      <c r="B5784" s="205" t="s">
        <v>230</v>
      </c>
      <c r="C5784" s="127" t="s">
        <v>6206</v>
      </c>
      <c r="D5784" s="121" t="s">
        <v>232</v>
      </c>
      <c r="E5784" s="122">
        <v>19.86</v>
      </c>
      <c r="F5784" s="123">
        <f t="shared" si="2070"/>
        <v>23.94</v>
      </c>
      <c r="G5784" s="206"/>
      <c r="H5784" s="207"/>
      <c r="I5784" s="182">
        <f t="shared" si="2071"/>
        <v>0</v>
      </c>
      <c r="J5784" s="182">
        <f t="shared" si="2072"/>
        <v>0</v>
      </c>
      <c r="K5784" s="179"/>
      <c r="L5784" s="183">
        <f t="shared" si="2073"/>
        <v>0</v>
      </c>
      <c r="M5784" s="183">
        <f t="shared" si="2073"/>
        <v>0</v>
      </c>
      <c r="N5784" s="182">
        <f t="shared" si="2074"/>
        <v>0</v>
      </c>
      <c r="O5784" s="182">
        <f t="shared" si="2075"/>
        <v>0</v>
      </c>
      <c r="P5784" s="181"/>
      <c r="Q5784" s="199"/>
      <c r="R5784" s="197" t="str">
        <f t="shared" ref="R5784:R5802" si="2076">IF(Q5784="X","x",IF(Q5784="xx","x",IF(O5784&gt;0,"x","")))</f>
        <v/>
      </c>
      <c r="S5784" s="197" t="str">
        <f t="shared" ref="S5784:S5802" si="2077">IF(Q5784="X","x",IF(Q5784="xx","x",IF(OR(J5784&gt;0,O5784&gt;0),"x","")))</f>
        <v/>
      </c>
    </row>
    <row r="5785" spans="1:19" hidden="1">
      <c r="A5785" s="200" t="s">
        <v>6207</v>
      </c>
      <c r="B5785" s="205" t="s">
        <v>230</v>
      </c>
      <c r="C5785" s="127" t="s">
        <v>6208</v>
      </c>
      <c r="D5785" s="121" t="s">
        <v>232</v>
      </c>
      <c r="E5785" s="122">
        <v>24.59</v>
      </c>
      <c r="F5785" s="123">
        <f t="shared" si="2070"/>
        <v>29.65</v>
      </c>
      <c r="G5785" s="206"/>
      <c r="H5785" s="207"/>
      <c r="I5785" s="182">
        <f t="shared" si="2071"/>
        <v>0</v>
      </c>
      <c r="J5785" s="182">
        <f t="shared" si="2072"/>
        <v>0</v>
      </c>
      <c r="K5785" s="179"/>
      <c r="L5785" s="183">
        <f t="shared" si="2073"/>
        <v>0</v>
      </c>
      <c r="M5785" s="183">
        <f t="shared" si="2073"/>
        <v>0</v>
      </c>
      <c r="N5785" s="182">
        <f t="shared" si="2074"/>
        <v>0</v>
      </c>
      <c r="O5785" s="182">
        <f t="shared" si="2075"/>
        <v>0</v>
      </c>
      <c r="P5785" s="181"/>
      <c r="Q5785" s="199"/>
      <c r="R5785" s="197" t="str">
        <f t="shared" si="2076"/>
        <v/>
      </c>
      <c r="S5785" s="197" t="str">
        <f t="shared" si="2077"/>
        <v/>
      </c>
    </row>
    <row r="5786" spans="1:19" hidden="1">
      <c r="A5786" s="200">
        <v>84679</v>
      </c>
      <c r="B5786" s="205" t="s">
        <v>230</v>
      </c>
      <c r="C5786" s="127" t="s">
        <v>6209</v>
      </c>
      <c r="D5786" s="121" t="s">
        <v>232</v>
      </c>
      <c r="E5786" s="122">
        <v>18.739999999999998</v>
      </c>
      <c r="F5786" s="123">
        <f t="shared" si="2070"/>
        <v>22.59</v>
      </c>
      <c r="G5786" s="206"/>
      <c r="H5786" s="207"/>
      <c r="I5786" s="182">
        <f t="shared" si="2071"/>
        <v>0</v>
      </c>
      <c r="J5786" s="182">
        <f t="shared" si="2072"/>
        <v>0</v>
      </c>
      <c r="K5786" s="179"/>
      <c r="L5786" s="183">
        <f t="shared" si="2073"/>
        <v>0</v>
      </c>
      <c r="M5786" s="183">
        <f t="shared" si="2073"/>
        <v>0</v>
      </c>
      <c r="N5786" s="182">
        <f t="shared" si="2074"/>
        <v>0</v>
      </c>
      <c r="O5786" s="182">
        <f t="shared" si="2075"/>
        <v>0</v>
      </c>
      <c r="P5786" s="181"/>
      <c r="Q5786" s="199"/>
      <c r="R5786" s="197" t="str">
        <f t="shared" si="2076"/>
        <v/>
      </c>
      <c r="S5786" s="197" t="str">
        <f t="shared" si="2077"/>
        <v/>
      </c>
    </row>
    <row r="5787" spans="1:19" ht="25.5" hidden="1">
      <c r="A5787" s="200" t="s">
        <v>6210</v>
      </c>
      <c r="B5787" s="205" t="s">
        <v>230</v>
      </c>
      <c r="C5787" s="127" t="s">
        <v>6211</v>
      </c>
      <c r="D5787" s="121" t="s">
        <v>232</v>
      </c>
      <c r="E5787" s="122">
        <v>12.7</v>
      </c>
      <c r="F5787" s="123">
        <f t="shared" si="2070"/>
        <v>15.31</v>
      </c>
      <c r="G5787" s="206"/>
      <c r="H5787" s="207"/>
      <c r="I5787" s="182">
        <f t="shared" si="2071"/>
        <v>0</v>
      </c>
      <c r="J5787" s="182">
        <f t="shared" si="2072"/>
        <v>0</v>
      </c>
      <c r="K5787" s="179"/>
      <c r="L5787" s="183">
        <f t="shared" si="2073"/>
        <v>0</v>
      </c>
      <c r="M5787" s="183">
        <f t="shared" si="2073"/>
        <v>0</v>
      </c>
      <c r="N5787" s="182">
        <f t="shared" si="2074"/>
        <v>0</v>
      </c>
      <c r="O5787" s="182">
        <f t="shared" si="2075"/>
        <v>0</v>
      </c>
      <c r="P5787" s="181"/>
      <c r="Q5787" s="199"/>
      <c r="R5787" s="197" t="str">
        <f t="shared" si="2076"/>
        <v/>
      </c>
      <c r="S5787" s="197" t="str">
        <f t="shared" si="2077"/>
        <v/>
      </c>
    </row>
    <row r="5788" spans="1:19" hidden="1">
      <c r="A5788" s="200" t="s">
        <v>6212</v>
      </c>
      <c r="B5788" s="205"/>
      <c r="C5788" s="127" t="s">
        <v>6213</v>
      </c>
      <c r="D5788" s="121"/>
      <c r="E5788" s="122"/>
      <c r="F5788" s="123"/>
      <c r="G5788" s="253"/>
      <c r="H5788" s="253"/>
      <c r="I5788" s="254"/>
      <c r="J5788" s="255"/>
      <c r="K5788" s="179"/>
      <c r="L5788" s="253"/>
      <c r="M5788" s="253"/>
      <c r="N5788" s="254"/>
      <c r="O5788" s="255"/>
      <c r="P5788" s="181"/>
      <c r="Q5788" s="198" t="str">
        <f>IF(OR(SUM(J5789:J5802)&gt;0,SUM(O5789:O5802)&gt;0),"xx","")</f>
        <v/>
      </c>
      <c r="R5788" s="197" t="str">
        <f t="shared" si="2076"/>
        <v/>
      </c>
      <c r="S5788" s="197" t="str">
        <f t="shared" si="2077"/>
        <v/>
      </c>
    </row>
    <row r="5789" spans="1:19" ht="25.5" hidden="1">
      <c r="A5789" s="200" t="s">
        <v>6214</v>
      </c>
      <c r="B5789" s="205" t="s">
        <v>230</v>
      </c>
      <c r="C5789" s="127" t="s">
        <v>6215</v>
      </c>
      <c r="D5789" s="121" t="s">
        <v>232</v>
      </c>
      <c r="E5789" s="122">
        <v>37.19</v>
      </c>
      <c r="F5789" s="123">
        <f t="shared" ref="F5789:F5802" si="2078">IF(E5789=0,0,ROUND(E5789*(1+E$10)*(1-E$11),2))</f>
        <v>44.84</v>
      </c>
      <c r="G5789" s="206"/>
      <c r="H5789" s="207"/>
      <c r="I5789" s="182">
        <f t="shared" ref="I5789:I5802" si="2079">IF(ISBLANK(E5789),0,ROUND(F5789*G5789,2))</f>
        <v>0</v>
      </c>
      <c r="J5789" s="182">
        <f t="shared" ref="J5789:J5802" si="2080">IF(ISBLANK(G5789),0,ROUND(G5789*H5789,2))</f>
        <v>0</v>
      </c>
      <c r="K5789" s="179"/>
      <c r="L5789" s="183">
        <f t="shared" ref="L5789:M5802" si="2081">G5789</f>
        <v>0</v>
      </c>
      <c r="M5789" s="183">
        <f t="shared" si="2081"/>
        <v>0</v>
      </c>
      <c r="N5789" s="182">
        <f t="shared" ref="N5789:N5802" si="2082">IF(ISBLANK(E5789),0,ROUND(F5789*L5789,2))</f>
        <v>0</v>
      </c>
      <c r="O5789" s="182">
        <f t="shared" ref="O5789:O5802" si="2083">IF(ISBLANK(L5789),0,ROUND(L5789*M5789,2))</f>
        <v>0</v>
      </c>
      <c r="P5789" s="181"/>
      <c r="Q5789" s="199"/>
      <c r="R5789" s="197" t="str">
        <f t="shared" si="2076"/>
        <v/>
      </c>
      <c r="S5789" s="197" t="str">
        <f t="shared" si="2077"/>
        <v/>
      </c>
    </row>
    <row r="5790" spans="1:19" hidden="1">
      <c r="A5790" s="200">
        <v>73446</v>
      </c>
      <c r="B5790" s="205" t="s">
        <v>230</v>
      </c>
      <c r="C5790" s="127" t="s">
        <v>6216</v>
      </c>
      <c r="D5790" s="121" t="s">
        <v>232</v>
      </c>
      <c r="E5790" s="122">
        <v>21.18</v>
      </c>
      <c r="F5790" s="123">
        <f t="shared" si="2078"/>
        <v>25.53</v>
      </c>
      <c r="G5790" s="206"/>
      <c r="H5790" s="207"/>
      <c r="I5790" s="182">
        <f t="shared" si="2079"/>
        <v>0</v>
      </c>
      <c r="J5790" s="182">
        <f t="shared" si="2080"/>
        <v>0</v>
      </c>
      <c r="K5790" s="179"/>
      <c r="L5790" s="183">
        <f t="shared" si="2081"/>
        <v>0</v>
      </c>
      <c r="M5790" s="183">
        <f t="shared" si="2081"/>
        <v>0</v>
      </c>
      <c r="N5790" s="182">
        <f t="shared" si="2082"/>
        <v>0</v>
      </c>
      <c r="O5790" s="182">
        <f t="shared" si="2083"/>
        <v>0</v>
      </c>
      <c r="P5790" s="181"/>
      <c r="Q5790" s="199"/>
      <c r="R5790" s="197" t="str">
        <f t="shared" si="2076"/>
        <v/>
      </c>
      <c r="S5790" s="197" t="str">
        <f t="shared" si="2077"/>
        <v/>
      </c>
    </row>
    <row r="5791" spans="1:19" hidden="1">
      <c r="A5791" s="200" t="s">
        <v>6217</v>
      </c>
      <c r="B5791" s="205" t="s">
        <v>230</v>
      </c>
      <c r="C5791" s="127" t="s">
        <v>6218</v>
      </c>
      <c r="D5791" s="121" t="s">
        <v>232</v>
      </c>
      <c r="E5791" s="122">
        <v>26.92</v>
      </c>
      <c r="F5791" s="123">
        <f t="shared" si="2078"/>
        <v>32.450000000000003</v>
      </c>
      <c r="G5791" s="206"/>
      <c r="H5791" s="207"/>
      <c r="I5791" s="182">
        <f t="shared" si="2079"/>
        <v>0</v>
      </c>
      <c r="J5791" s="182">
        <f t="shared" si="2080"/>
        <v>0</v>
      </c>
      <c r="K5791" s="179"/>
      <c r="L5791" s="183">
        <f t="shared" si="2081"/>
        <v>0</v>
      </c>
      <c r="M5791" s="183">
        <f t="shared" si="2081"/>
        <v>0</v>
      </c>
      <c r="N5791" s="182">
        <f t="shared" si="2082"/>
        <v>0</v>
      </c>
      <c r="O5791" s="182">
        <f t="shared" si="2083"/>
        <v>0</v>
      </c>
      <c r="P5791" s="181"/>
      <c r="Q5791" s="198"/>
      <c r="R5791" s="197" t="str">
        <f t="shared" si="2076"/>
        <v/>
      </c>
      <c r="S5791" s="197" t="str">
        <f t="shared" si="2077"/>
        <v/>
      </c>
    </row>
    <row r="5792" spans="1:19" hidden="1">
      <c r="A5792" s="200" t="s">
        <v>6219</v>
      </c>
      <c r="B5792" s="205" t="s">
        <v>230</v>
      </c>
      <c r="C5792" s="127" t="s">
        <v>6220</v>
      </c>
      <c r="D5792" s="121" t="s">
        <v>232</v>
      </c>
      <c r="E5792" s="122">
        <v>27.03</v>
      </c>
      <c r="F5792" s="123">
        <f t="shared" si="2078"/>
        <v>32.590000000000003</v>
      </c>
      <c r="G5792" s="206"/>
      <c r="H5792" s="207"/>
      <c r="I5792" s="182">
        <f t="shared" si="2079"/>
        <v>0</v>
      </c>
      <c r="J5792" s="182">
        <f t="shared" si="2080"/>
        <v>0</v>
      </c>
      <c r="K5792" s="179"/>
      <c r="L5792" s="183">
        <f t="shared" si="2081"/>
        <v>0</v>
      </c>
      <c r="M5792" s="183">
        <f t="shared" si="2081"/>
        <v>0</v>
      </c>
      <c r="N5792" s="182">
        <f t="shared" si="2082"/>
        <v>0</v>
      </c>
      <c r="O5792" s="182">
        <f t="shared" si="2083"/>
        <v>0</v>
      </c>
      <c r="P5792" s="181"/>
      <c r="Q5792" s="198"/>
      <c r="R5792" s="197" t="str">
        <f t="shared" si="2076"/>
        <v/>
      </c>
      <c r="S5792" s="197" t="str">
        <f t="shared" si="2077"/>
        <v/>
      </c>
    </row>
    <row r="5793" spans="1:19" hidden="1">
      <c r="A5793" s="200" t="s">
        <v>6221</v>
      </c>
      <c r="B5793" s="205" t="s">
        <v>230</v>
      </c>
      <c r="C5793" s="127" t="s">
        <v>6222</v>
      </c>
      <c r="D5793" s="121" t="s">
        <v>232</v>
      </c>
      <c r="E5793" s="122">
        <v>27.42</v>
      </c>
      <c r="F5793" s="123">
        <f t="shared" si="2078"/>
        <v>33.06</v>
      </c>
      <c r="G5793" s="206"/>
      <c r="H5793" s="207"/>
      <c r="I5793" s="182">
        <f t="shared" si="2079"/>
        <v>0</v>
      </c>
      <c r="J5793" s="182">
        <f t="shared" si="2080"/>
        <v>0</v>
      </c>
      <c r="K5793" s="179"/>
      <c r="L5793" s="183">
        <f t="shared" si="2081"/>
        <v>0</v>
      </c>
      <c r="M5793" s="183">
        <f t="shared" si="2081"/>
        <v>0</v>
      </c>
      <c r="N5793" s="182">
        <f t="shared" si="2082"/>
        <v>0</v>
      </c>
      <c r="O5793" s="182">
        <f t="shared" si="2083"/>
        <v>0</v>
      </c>
      <c r="P5793" s="181"/>
      <c r="Q5793" s="198"/>
      <c r="R5793" s="197" t="str">
        <f t="shared" si="2076"/>
        <v/>
      </c>
      <c r="S5793" s="197" t="str">
        <f t="shared" si="2077"/>
        <v/>
      </c>
    </row>
    <row r="5794" spans="1:19" ht="25.5" hidden="1">
      <c r="A5794" s="200">
        <v>95468</v>
      </c>
      <c r="B5794" s="205" t="s">
        <v>230</v>
      </c>
      <c r="C5794" s="127" t="s">
        <v>6223</v>
      </c>
      <c r="D5794" s="121" t="s">
        <v>232</v>
      </c>
      <c r="E5794" s="122">
        <v>40.270000000000003</v>
      </c>
      <c r="F5794" s="123">
        <f t="shared" si="2078"/>
        <v>48.55</v>
      </c>
      <c r="G5794" s="206"/>
      <c r="H5794" s="207"/>
      <c r="I5794" s="182">
        <f t="shared" si="2079"/>
        <v>0</v>
      </c>
      <c r="J5794" s="182">
        <f t="shared" si="2080"/>
        <v>0</v>
      </c>
      <c r="K5794" s="179"/>
      <c r="L5794" s="183">
        <f t="shared" si="2081"/>
        <v>0</v>
      </c>
      <c r="M5794" s="183">
        <f t="shared" si="2081"/>
        <v>0</v>
      </c>
      <c r="N5794" s="182">
        <f t="shared" si="2082"/>
        <v>0</v>
      </c>
      <c r="O5794" s="182">
        <f t="shared" si="2083"/>
        <v>0</v>
      </c>
      <c r="P5794" s="181"/>
      <c r="Q5794" s="198"/>
      <c r="R5794" s="197" t="str">
        <f t="shared" si="2076"/>
        <v/>
      </c>
      <c r="S5794" s="197" t="str">
        <f t="shared" si="2077"/>
        <v/>
      </c>
    </row>
    <row r="5795" spans="1:19" ht="25.5" hidden="1">
      <c r="A5795" s="200" t="s">
        <v>6224</v>
      </c>
      <c r="B5795" s="205" t="s">
        <v>230</v>
      </c>
      <c r="C5795" s="127" t="s">
        <v>6225</v>
      </c>
      <c r="D5795" s="121" t="s">
        <v>232</v>
      </c>
      <c r="E5795" s="122">
        <v>17.91</v>
      </c>
      <c r="F5795" s="123">
        <f t="shared" si="2078"/>
        <v>21.59</v>
      </c>
      <c r="G5795" s="206"/>
      <c r="H5795" s="207"/>
      <c r="I5795" s="182">
        <f t="shared" si="2079"/>
        <v>0</v>
      </c>
      <c r="J5795" s="182">
        <f t="shared" si="2080"/>
        <v>0</v>
      </c>
      <c r="K5795" s="179"/>
      <c r="L5795" s="183">
        <f t="shared" si="2081"/>
        <v>0</v>
      </c>
      <c r="M5795" s="183">
        <f t="shared" si="2081"/>
        <v>0</v>
      </c>
      <c r="N5795" s="182">
        <f t="shared" si="2082"/>
        <v>0</v>
      </c>
      <c r="O5795" s="182">
        <f t="shared" si="2083"/>
        <v>0</v>
      </c>
      <c r="P5795" s="181"/>
      <c r="Q5795" s="198"/>
      <c r="R5795" s="197" t="str">
        <f t="shared" si="2076"/>
        <v/>
      </c>
      <c r="S5795" s="197" t="str">
        <f t="shared" si="2077"/>
        <v/>
      </c>
    </row>
    <row r="5796" spans="1:19" ht="25.5" hidden="1">
      <c r="A5796" s="200" t="s">
        <v>6226</v>
      </c>
      <c r="B5796" s="205" t="s">
        <v>230</v>
      </c>
      <c r="C5796" s="127" t="s">
        <v>6227</v>
      </c>
      <c r="D5796" s="121" t="s">
        <v>232</v>
      </c>
      <c r="E5796" s="122">
        <v>16.989999999999998</v>
      </c>
      <c r="F5796" s="123">
        <f t="shared" si="2078"/>
        <v>20.48</v>
      </c>
      <c r="G5796" s="206"/>
      <c r="H5796" s="207"/>
      <c r="I5796" s="182">
        <f t="shared" si="2079"/>
        <v>0</v>
      </c>
      <c r="J5796" s="182">
        <f t="shared" si="2080"/>
        <v>0</v>
      </c>
      <c r="K5796" s="179"/>
      <c r="L5796" s="183">
        <f t="shared" si="2081"/>
        <v>0</v>
      </c>
      <c r="M5796" s="183">
        <f t="shared" si="2081"/>
        <v>0</v>
      </c>
      <c r="N5796" s="182">
        <f t="shared" si="2082"/>
        <v>0</v>
      </c>
      <c r="O5796" s="182">
        <f t="shared" si="2083"/>
        <v>0</v>
      </c>
      <c r="P5796" s="181"/>
      <c r="Q5796" s="198"/>
      <c r="R5796" s="197" t="str">
        <f t="shared" si="2076"/>
        <v/>
      </c>
      <c r="S5796" s="197" t="str">
        <f t="shared" si="2077"/>
        <v/>
      </c>
    </row>
    <row r="5797" spans="1:19" ht="25.5" hidden="1">
      <c r="A5797" s="200">
        <v>84661</v>
      </c>
      <c r="B5797" s="205" t="s">
        <v>230</v>
      </c>
      <c r="C5797" s="127" t="s">
        <v>6228</v>
      </c>
      <c r="D5797" s="121" t="s">
        <v>232</v>
      </c>
      <c r="E5797" s="122">
        <v>17.27</v>
      </c>
      <c r="F5797" s="123">
        <f t="shared" si="2078"/>
        <v>20.82</v>
      </c>
      <c r="G5797" s="206"/>
      <c r="H5797" s="207"/>
      <c r="I5797" s="182">
        <f t="shared" si="2079"/>
        <v>0</v>
      </c>
      <c r="J5797" s="182">
        <f t="shared" si="2080"/>
        <v>0</v>
      </c>
      <c r="K5797" s="179"/>
      <c r="L5797" s="183">
        <f t="shared" si="2081"/>
        <v>0</v>
      </c>
      <c r="M5797" s="183">
        <f t="shared" si="2081"/>
        <v>0</v>
      </c>
      <c r="N5797" s="182">
        <f t="shared" si="2082"/>
        <v>0</v>
      </c>
      <c r="O5797" s="182">
        <f t="shared" si="2083"/>
        <v>0</v>
      </c>
      <c r="P5797" s="181"/>
      <c r="Q5797" s="198"/>
      <c r="R5797" s="197" t="str">
        <f t="shared" si="2076"/>
        <v/>
      </c>
      <c r="S5797" s="197" t="str">
        <f t="shared" si="2077"/>
        <v/>
      </c>
    </row>
    <row r="5798" spans="1:19" ht="25.5" hidden="1">
      <c r="A5798" s="200">
        <v>84662</v>
      </c>
      <c r="B5798" s="205" t="s">
        <v>230</v>
      </c>
      <c r="C5798" s="127" t="s">
        <v>6229</v>
      </c>
      <c r="D5798" s="121" t="s">
        <v>232</v>
      </c>
      <c r="E5798" s="122">
        <v>27.37</v>
      </c>
      <c r="F5798" s="123">
        <f t="shared" si="2078"/>
        <v>33</v>
      </c>
      <c r="G5798" s="206"/>
      <c r="H5798" s="207"/>
      <c r="I5798" s="182">
        <f t="shared" si="2079"/>
        <v>0</v>
      </c>
      <c r="J5798" s="182">
        <f t="shared" si="2080"/>
        <v>0</v>
      </c>
      <c r="K5798" s="179"/>
      <c r="L5798" s="183">
        <f t="shared" si="2081"/>
        <v>0</v>
      </c>
      <c r="M5798" s="183">
        <f t="shared" si="2081"/>
        <v>0</v>
      </c>
      <c r="N5798" s="182">
        <f t="shared" si="2082"/>
        <v>0</v>
      </c>
      <c r="O5798" s="182">
        <f t="shared" si="2083"/>
        <v>0</v>
      </c>
      <c r="P5798" s="181"/>
      <c r="Q5798" s="198"/>
      <c r="R5798" s="197" t="str">
        <f t="shared" si="2076"/>
        <v/>
      </c>
      <c r="S5798" s="197" t="str">
        <f t="shared" si="2077"/>
        <v/>
      </c>
    </row>
    <row r="5799" spans="1:19" hidden="1">
      <c r="A5799" s="200" t="s">
        <v>6230</v>
      </c>
      <c r="B5799" s="205" t="s">
        <v>230</v>
      </c>
      <c r="C5799" s="127" t="s">
        <v>6231</v>
      </c>
      <c r="D5799" s="121" t="s">
        <v>232</v>
      </c>
      <c r="E5799" s="122">
        <v>34.22</v>
      </c>
      <c r="F5799" s="123">
        <f t="shared" si="2078"/>
        <v>41.26</v>
      </c>
      <c r="G5799" s="206"/>
      <c r="H5799" s="207"/>
      <c r="I5799" s="182">
        <f t="shared" si="2079"/>
        <v>0</v>
      </c>
      <c r="J5799" s="182">
        <f t="shared" si="2080"/>
        <v>0</v>
      </c>
      <c r="K5799" s="179"/>
      <c r="L5799" s="183">
        <f t="shared" si="2081"/>
        <v>0</v>
      </c>
      <c r="M5799" s="183">
        <f t="shared" si="2081"/>
        <v>0</v>
      </c>
      <c r="N5799" s="182">
        <f t="shared" si="2082"/>
        <v>0</v>
      </c>
      <c r="O5799" s="182">
        <f t="shared" si="2083"/>
        <v>0</v>
      </c>
      <c r="P5799" s="181"/>
      <c r="Q5799" s="198"/>
      <c r="R5799" s="197" t="str">
        <f t="shared" si="2076"/>
        <v/>
      </c>
      <c r="S5799" s="197" t="str">
        <f t="shared" si="2077"/>
        <v/>
      </c>
    </row>
    <row r="5800" spans="1:19" hidden="1">
      <c r="A5800" s="200">
        <v>79460</v>
      </c>
      <c r="B5800" s="205" t="s">
        <v>230</v>
      </c>
      <c r="C5800" s="127" t="s">
        <v>6232</v>
      </c>
      <c r="D5800" s="121" t="s">
        <v>232</v>
      </c>
      <c r="E5800" s="122">
        <v>44.04</v>
      </c>
      <c r="F5800" s="123">
        <f t="shared" si="2078"/>
        <v>53.09</v>
      </c>
      <c r="G5800" s="206"/>
      <c r="H5800" s="207"/>
      <c r="I5800" s="182">
        <f t="shared" si="2079"/>
        <v>0</v>
      </c>
      <c r="J5800" s="182">
        <f t="shared" si="2080"/>
        <v>0</v>
      </c>
      <c r="K5800" s="179"/>
      <c r="L5800" s="183">
        <f t="shared" si="2081"/>
        <v>0</v>
      </c>
      <c r="M5800" s="183">
        <f t="shared" si="2081"/>
        <v>0</v>
      </c>
      <c r="N5800" s="182">
        <f t="shared" si="2082"/>
        <v>0</v>
      </c>
      <c r="O5800" s="182">
        <f t="shared" si="2083"/>
        <v>0</v>
      </c>
      <c r="P5800" s="181"/>
      <c r="Q5800" s="198"/>
      <c r="R5800" s="197" t="str">
        <f t="shared" si="2076"/>
        <v/>
      </c>
      <c r="S5800" s="197" t="str">
        <f t="shared" si="2077"/>
        <v/>
      </c>
    </row>
    <row r="5801" spans="1:19" hidden="1">
      <c r="A5801" s="200" t="s">
        <v>6233</v>
      </c>
      <c r="B5801" s="205" t="s">
        <v>230</v>
      </c>
      <c r="C5801" s="127" t="s">
        <v>6234</v>
      </c>
      <c r="D5801" s="121" t="s">
        <v>232</v>
      </c>
      <c r="E5801" s="122">
        <v>61.38</v>
      </c>
      <c r="F5801" s="123">
        <f t="shared" si="2078"/>
        <v>74</v>
      </c>
      <c r="G5801" s="206"/>
      <c r="H5801" s="207"/>
      <c r="I5801" s="182">
        <f t="shared" si="2079"/>
        <v>0</v>
      </c>
      <c r="J5801" s="182">
        <f t="shared" si="2080"/>
        <v>0</v>
      </c>
      <c r="K5801" s="179"/>
      <c r="L5801" s="183">
        <f t="shared" si="2081"/>
        <v>0</v>
      </c>
      <c r="M5801" s="183">
        <f t="shared" si="2081"/>
        <v>0</v>
      </c>
      <c r="N5801" s="182">
        <f t="shared" si="2082"/>
        <v>0</v>
      </c>
      <c r="O5801" s="182">
        <f t="shared" si="2083"/>
        <v>0</v>
      </c>
      <c r="P5801" s="181"/>
      <c r="Q5801" s="198"/>
      <c r="R5801" s="197" t="str">
        <f t="shared" si="2076"/>
        <v/>
      </c>
      <c r="S5801" s="197" t="str">
        <f t="shared" si="2077"/>
        <v/>
      </c>
    </row>
    <row r="5802" spans="1:19" hidden="1">
      <c r="A5802" s="200">
        <v>84647</v>
      </c>
      <c r="B5802" s="205" t="s">
        <v>230</v>
      </c>
      <c r="C5802" s="127" t="s">
        <v>6235</v>
      </c>
      <c r="D5802" s="121" t="s">
        <v>232</v>
      </c>
      <c r="E5802" s="122">
        <v>144.5</v>
      </c>
      <c r="F5802" s="123">
        <f t="shared" si="2078"/>
        <v>174.21</v>
      </c>
      <c r="G5802" s="206"/>
      <c r="H5802" s="207"/>
      <c r="I5802" s="182">
        <f t="shared" si="2079"/>
        <v>0</v>
      </c>
      <c r="J5802" s="182">
        <f t="shared" si="2080"/>
        <v>0</v>
      </c>
      <c r="K5802" s="179"/>
      <c r="L5802" s="183">
        <f t="shared" si="2081"/>
        <v>0</v>
      </c>
      <c r="M5802" s="183">
        <f t="shared" si="2081"/>
        <v>0</v>
      </c>
      <c r="N5802" s="182">
        <f t="shared" si="2082"/>
        <v>0</v>
      </c>
      <c r="O5802" s="182">
        <f t="shared" si="2083"/>
        <v>0</v>
      </c>
      <c r="P5802" s="181"/>
      <c r="Q5802" s="198"/>
      <c r="R5802" s="197" t="str">
        <f t="shared" si="2076"/>
        <v/>
      </c>
      <c r="S5802" s="197" t="str">
        <f t="shared" si="2077"/>
        <v/>
      </c>
    </row>
    <row r="5803" spans="1:19" hidden="1">
      <c r="A5803" s="200" t="s">
        <v>6236</v>
      </c>
      <c r="B5803" s="205"/>
      <c r="C5803" s="127" t="s">
        <v>6237</v>
      </c>
      <c r="D5803" s="121"/>
      <c r="E5803" s="122"/>
      <c r="F5803" s="123"/>
      <c r="G5803" s="253"/>
      <c r="H5803" s="253"/>
      <c r="I5803" s="254"/>
      <c r="J5803" s="255"/>
      <c r="K5803" s="179"/>
      <c r="L5803" s="253"/>
      <c r="M5803" s="253"/>
      <c r="N5803" s="254"/>
      <c r="O5803" s="255"/>
      <c r="P5803" s="181"/>
      <c r="Q5803" s="198" t="str">
        <f>IF(OR(SUM(J5804:J5806)&gt;0,SUM(O5804:O5806)&gt;0),"xx","")</f>
        <v/>
      </c>
      <c r="R5803" s="197" t="str">
        <f t="shared" ref="R5803:R5835" si="2084">IF(Q5803="X","x",IF(Q5803="xx","x",IF(O5803&gt;0,"x","")))</f>
        <v/>
      </c>
      <c r="S5803" s="197" t="str">
        <f t="shared" ref="S5803:S5835" si="2085">IF(Q5803="X","x",IF(Q5803="xx","x",IF(OR(J5803&gt;0,O5803&gt;0),"x","")))</f>
        <v/>
      </c>
    </row>
    <row r="5804" spans="1:19" hidden="1">
      <c r="A5804" s="200">
        <v>83693</v>
      </c>
      <c r="B5804" s="205" t="s">
        <v>230</v>
      </c>
      <c r="C5804" s="127" t="s">
        <v>6238</v>
      </c>
      <c r="D5804" s="121" t="s">
        <v>232</v>
      </c>
      <c r="E5804" s="122">
        <v>3.77</v>
      </c>
      <c r="F5804" s="123">
        <f>IF(E5804=0,0,ROUND(E5804*(1+E$10)*(1-E$11),2))</f>
        <v>4.55</v>
      </c>
      <c r="G5804" s="206"/>
      <c r="H5804" s="207"/>
      <c r="I5804" s="182">
        <f t="shared" ref="I5804:I5806" si="2086">IF(ISBLANK(E5804),0,ROUND(F5804*G5804,2))</f>
        <v>0</v>
      </c>
      <c r="J5804" s="182">
        <f t="shared" ref="J5804:J5806" si="2087">IF(ISBLANK(G5804),0,ROUND(G5804*H5804,2))</f>
        <v>0</v>
      </c>
      <c r="K5804" s="179"/>
      <c r="L5804" s="183">
        <f t="shared" ref="L5804:M5806" si="2088">G5804</f>
        <v>0</v>
      </c>
      <c r="M5804" s="183">
        <f t="shared" si="2088"/>
        <v>0</v>
      </c>
      <c r="N5804" s="182">
        <f t="shared" ref="N5804:N5806" si="2089">IF(ISBLANK(E5804),0,ROUND(F5804*L5804,2))</f>
        <v>0</v>
      </c>
      <c r="O5804" s="182">
        <f t="shared" ref="O5804:O5806" si="2090">IF(ISBLANK(L5804),0,ROUND(L5804*M5804,2))</f>
        <v>0</v>
      </c>
      <c r="P5804" s="181"/>
      <c r="Q5804" s="199"/>
      <c r="R5804" s="197" t="str">
        <f t="shared" si="2084"/>
        <v/>
      </c>
      <c r="S5804" s="197" t="str">
        <f t="shared" si="2085"/>
        <v/>
      </c>
    </row>
    <row r="5805" spans="1:19" hidden="1">
      <c r="A5805" s="200">
        <v>84656</v>
      </c>
      <c r="B5805" s="205" t="s">
        <v>230</v>
      </c>
      <c r="C5805" s="127" t="s">
        <v>6239</v>
      </c>
      <c r="D5805" s="121" t="s">
        <v>232</v>
      </c>
      <c r="E5805" s="122">
        <v>34.51</v>
      </c>
      <c r="F5805" s="123">
        <f>IF(E5805=0,0,ROUND(E5805*(1+E$10)*(1-E$11),2))</f>
        <v>41.61</v>
      </c>
      <c r="G5805" s="206"/>
      <c r="H5805" s="207"/>
      <c r="I5805" s="182">
        <f t="shared" si="2086"/>
        <v>0</v>
      </c>
      <c r="J5805" s="182">
        <f t="shared" si="2087"/>
        <v>0</v>
      </c>
      <c r="K5805" s="179"/>
      <c r="L5805" s="183">
        <f t="shared" si="2088"/>
        <v>0</v>
      </c>
      <c r="M5805" s="183">
        <f t="shared" si="2088"/>
        <v>0</v>
      </c>
      <c r="N5805" s="182">
        <f t="shared" si="2089"/>
        <v>0</v>
      </c>
      <c r="O5805" s="182">
        <f t="shared" si="2090"/>
        <v>0</v>
      </c>
      <c r="P5805" s="181"/>
      <c r="Q5805" s="198"/>
      <c r="R5805" s="197" t="str">
        <f t="shared" si="2084"/>
        <v/>
      </c>
      <c r="S5805" s="197" t="str">
        <f t="shared" si="2085"/>
        <v/>
      </c>
    </row>
    <row r="5806" spans="1:19" ht="25.5" hidden="1">
      <c r="A5806" s="200" t="s">
        <v>6240</v>
      </c>
      <c r="B5806" s="205" t="s">
        <v>230</v>
      </c>
      <c r="C5806" s="127" t="s">
        <v>6241</v>
      </c>
      <c r="D5806" s="121" t="s">
        <v>232</v>
      </c>
      <c r="E5806" s="122">
        <v>5.52</v>
      </c>
      <c r="F5806" s="123">
        <f>IF(E5806=0,0,ROUND(E5806*(1+E$10)*(1-E$11),2))</f>
        <v>6.65</v>
      </c>
      <c r="G5806" s="206"/>
      <c r="H5806" s="207"/>
      <c r="I5806" s="182">
        <f t="shared" si="2086"/>
        <v>0</v>
      </c>
      <c r="J5806" s="182">
        <f t="shared" si="2087"/>
        <v>0</v>
      </c>
      <c r="K5806" s="179"/>
      <c r="L5806" s="183">
        <f t="shared" si="2088"/>
        <v>0</v>
      </c>
      <c r="M5806" s="183">
        <f t="shared" si="2088"/>
        <v>0</v>
      </c>
      <c r="N5806" s="182">
        <f t="shared" si="2089"/>
        <v>0</v>
      </c>
      <c r="O5806" s="182">
        <f t="shared" si="2090"/>
        <v>0</v>
      </c>
      <c r="P5806" s="181"/>
      <c r="Q5806" s="199"/>
      <c r="R5806" s="197" t="str">
        <f t="shared" si="2084"/>
        <v/>
      </c>
      <c r="S5806" s="197" t="str">
        <f t="shared" si="2085"/>
        <v/>
      </c>
    </row>
    <row r="5807" spans="1:19">
      <c r="A5807" s="200" t="s">
        <v>6242</v>
      </c>
      <c r="B5807" s="205"/>
      <c r="C5807" s="127" t="s">
        <v>6243</v>
      </c>
      <c r="D5807" s="121"/>
      <c r="E5807" s="122"/>
      <c r="F5807" s="123"/>
      <c r="G5807" s="253"/>
      <c r="H5807" s="207">
        <f>F5807</f>
        <v>0</v>
      </c>
      <c r="I5807" s="254"/>
      <c r="J5807" s="255"/>
      <c r="K5807" s="179"/>
      <c r="L5807" s="253"/>
      <c r="M5807" s="253"/>
      <c r="N5807" s="254"/>
      <c r="O5807" s="255"/>
      <c r="P5807" s="181"/>
      <c r="Q5807" s="252" t="str">
        <f>IF(OR(SUM(J5808:J5822)&gt;0,SUM(O5808:O5822)&gt;0),"xx","")</f>
        <v>xx</v>
      </c>
      <c r="R5807" s="237" t="str">
        <f t="shared" si="2084"/>
        <v>x</v>
      </c>
      <c r="S5807" s="197" t="str">
        <f t="shared" si="2085"/>
        <v>x</v>
      </c>
    </row>
    <row r="5808" spans="1:19" ht="25.5" hidden="1">
      <c r="A5808" s="200">
        <v>88491</v>
      </c>
      <c r="B5808" s="205" t="s">
        <v>230</v>
      </c>
      <c r="C5808" s="127" t="s">
        <v>6244</v>
      </c>
      <c r="D5808" s="121" t="s">
        <v>232</v>
      </c>
      <c r="E5808" s="122">
        <v>6.71</v>
      </c>
      <c r="F5808" s="123">
        <f t="shared" ref="F5808:F5822" si="2091">IF(E5808=0,0,ROUND(E5808*(1+E$10)*(1-E$11),2))</f>
        <v>8.09</v>
      </c>
      <c r="G5808" s="206"/>
      <c r="H5808" s="207"/>
      <c r="I5808" s="182">
        <f t="shared" ref="I5808:I5822" si="2092">IF(ISBLANK(E5808),0,ROUND(F5808*G5808,2))</f>
        <v>0</v>
      </c>
      <c r="J5808" s="182">
        <f t="shared" ref="J5808:J5822" si="2093">IF(ISBLANK(G5808),0,ROUND(G5808*H5808,2))</f>
        <v>0</v>
      </c>
      <c r="K5808" s="179"/>
      <c r="L5808" s="183">
        <f t="shared" ref="L5808:M5822" si="2094">G5808</f>
        <v>0</v>
      </c>
      <c r="M5808" s="183">
        <f t="shared" si="2094"/>
        <v>0</v>
      </c>
      <c r="N5808" s="182">
        <f t="shared" ref="N5808:N5822" si="2095">IF(ISBLANK(E5808),0,ROUND(F5808*L5808,2))</f>
        <v>0</v>
      </c>
      <c r="O5808" s="182">
        <f t="shared" ref="O5808:O5822" si="2096">IF(ISBLANK(L5808),0,ROUND(L5808*M5808,2))</f>
        <v>0</v>
      </c>
      <c r="P5808" s="181"/>
      <c r="Q5808" s="199"/>
      <c r="R5808" s="197" t="str">
        <f t="shared" si="2084"/>
        <v/>
      </c>
      <c r="S5808" s="197" t="str">
        <f t="shared" si="2085"/>
        <v/>
      </c>
    </row>
    <row r="5809" spans="1:19" ht="25.5" hidden="1">
      <c r="A5809" s="200">
        <v>88493</v>
      </c>
      <c r="B5809" s="205" t="s">
        <v>230</v>
      </c>
      <c r="C5809" s="127" t="s">
        <v>6245</v>
      </c>
      <c r="D5809" s="121" t="s">
        <v>232</v>
      </c>
      <c r="E5809" s="122">
        <v>8.0299999999999994</v>
      </c>
      <c r="F5809" s="123">
        <f t="shared" si="2091"/>
        <v>9.68</v>
      </c>
      <c r="G5809" s="206"/>
      <c r="H5809" s="207"/>
      <c r="I5809" s="182">
        <f t="shared" si="2092"/>
        <v>0</v>
      </c>
      <c r="J5809" s="182">
        <f t="shared" si="2093"/>
        <v>0</v>
      </c>
      <c r="K5809" s="179"/>
      <c r="L5809" s="183">
        <f t="shared" si="2094"/>
        <v>0</v>
      </c>
      <c r="M5809" s="183">
        <f t="shared" si="2094"/>
        <v>0</v>
      </c>
      <c r="N5809" s="182">
        <f t="shared" si="2095"/>
        <v>0</v>
      </c>
      <c r="O5809" s="182">
        <f t="shared" si="2096"/>
        <v>0</v>
      </c>
      <c r="P5809" s="181"/>
      <c r="Q5809" s="199"/>
      <c r="R5809" s="197" t="str">
        <f t="shared" si="2084"/>
        <v/>
      </c>
      <c r="S5809" s="197" t="str">
        <f t="shared" si="2085"/>
        <v/>
      </c>
    </row>
    <row r="5810" spans="1:19" ht="25.5" hidden="1">
      <c r="A5810" s="200">
        <v>95622</v>
      </c>
      <c r="B5810" s="205" t="s">
        <v>230</v>
      </c>
      <c r="C5810" s="127" t="s">
        <v>6246</v>
      </c>
      <c r="D5810" s="121" t="s">
        <v>232</v>
      </c>
      <c r="E5810" s="122">
        <v>12.18</v>
      </c>
      <c r="F5810" s="123">
        <f t="shared" si="2091"/>
        <v>14.68</v>
      </c>
      <c r="G5810" s="206"/>
      <c r="H5810" s="207"/>
      <c r="I5810" s="182">
        <f t="shared" si="2092"/>
        <v>0</v>
      </c>
      <c r="J5810" s="182">
        <f t="shared" si="2093"/>
        <v>0</v>
      </c>
      <c r="K5810" s="179"/>
      <c r="L5810" s="183">
        <f t="shared" si="2094"/>
        <v>0</v>
      </c>
      <c r="M5810" s="183">
        <f t="shared" si="2094"/>
        <v>0</v>
      </c>
      <c r="N5810" s="182">
        <f t="shared" si="2095"/>
        <v>0</v>
      </c>
      <c r="O5810" s="182">
        <f t="shared" si="2096"/>
        <v>0</v>
      </c>
      <c r="P5810" s="181"/>
      <c r="Q5810" s="199"/>
      <c r="R5810" s="197" t="str">
        <f t="shared" si="2084"/>
        <v/>
      </c>
      <c r="S5810" s="197" t="str">
        <f t="shared" si="2085"/>
        <v/>
      </c>
    </row>
    <row r="5811" spans="1:19" ht="25.5" hidden="1">
      <c r="A5811" s="200">
        <v>95623</v>
      </c>
      <c r="B5811" s="205" t="s">
        <v>230</v>
      </c>
      <c r="C5811" s="127" t="s">
        <v>6247</v>
      </c>
      <c r="D5811" s="121" t="s">
        <v>232</v>
      </c>
      <c r="E5811" s="122">
        <v>9.18</v>
      </c>
      <c r="F5811" s="123">
        <f t="shared" si="2091"/>
        <v>11.07</v>
      </c>
      <c r="G5811" s="206"/>
      <c r="H5811" s="207"/>
      <c r="I5811" s="182">
        <f t="shared" si="2092"/>
        <v>0</v>
      </c>
      <c r="J5811" s="182">
        <f t="shared" si="2093"/>
        <v>0</v>
      </c>
      <c r="K5811" s="179"/>
      <c r="L5811" s="183">
        <f t="shared" si="2094"/>
        <v>0</v>
      </c>
      <c r="M5811" s="183">
        <f t="shared" si="2094"/>
        <v>0</v>
      </c>
      <c r="N5811" s="182">
        <f t="shared" si="2095"/>
        <v>0</v>
      </c>
      <c r="O5811" s="182">
        <f t="shared" si="2096"/>
        <v>0</v>
      </c>
      <c r="P5811" s="181"/>
      <c r="Q5811" s="199"/>
      <c r="R5811" s="197" t="str">
        <f t="shared" si="2084"/>
        <v/>
      </c>
      <c r="S5811" s="197" t="str">
        <f t="shared" si="2085"/>
        <v/>
      </c>
    </row>
    <row r="5812" spans="1:19" ht="25.5" hidden="1">
      <c r="A5812" s="200">
        <v>95625</v>
      </c>
      <c r="B5812" s="205" t="s">
        <v>230</v>
      </c>
      <c r="C5812" s="127" t="s">
        <v>6248</v>
      </c>
      <c r="D5812" s="121" t="s">
        <v>232</v>
      </c>
      <c r="E5812" s="122">
        <v>20.23</v>
      </c>
      <c r="F5812" s="123">
        <f t="shared" si="2091"/>
        <v>24.39</v>
      </c>
      <c r="G5812" s="206"/>
      <c r="H5812" s="207"/>
      <c r="I5812" s="182">
        <f t="shared" si="2092"/>
        <v>0</v>
      </c>
      <c r="J5812" s="182">
        <f t="shared" si="2093"/>
        <v>0</v>
      </c>
      <c r="K5812" s="179"/>
      <c r="L5812" s="183">
        <f t="shared" si="2094"/>
        <v>0</v>
      </c>
      <c r="M5812" s="183">
        <f t="shared" si="2094"/>
        <v>0</v>
      </c>
      <c r="N5812" s="182">
        <f t="shared" si="2095"/>
        <v>0</v>
      </c>
      <c r="O5812" s="182">
        <f t="shared" si="2096"/>
        <v>0</v>
      </c>
      <c r="P5812" s="181"/>
      <c r="Q5812" s="199"/>
      <c r="R5812" s="197" t="str">
        <f t="shared" si="2084"/>
        <v/>
      </c>
      <c r="S5812" s="197" t="str">
        <f t="shared" si="2085"/>
        <v/>
      </c>
    </row>
    <row r="5813" spans="1:19" ht="25.5" hidden="1">
      <c r="A5813" s="200">
        <v>88489</v>
      </c>
      <c r="B5813" s="205" t="s">
        <v>230</v>
      </c>
      <c r="C5813" s="127" t="s">
        <v>6249</v>
      </c>
      <c r="D5813" s="121" t="s">
        <v>232</v>
      </c>
      <c r="E5813" s="122">
        <v>11.52</v>
      </c>
      <c r="F5813" s="123">
        <f t="shared" si="2091"/>
        <v>13.89</v>
      </c>
      <c r="G5813" s="206"/>
      <c r="H5813" s="207"/>
      <c r="I5813" s="182">
        <f t="shared" si="2092"/>
        <v>0</v>
      </c>
      <c r="J5813" s="182">
        <f t="shared" si="2093"/>
        <v>0</v>
      </c>
      <c r="K5813" s="179"/>
      <c r="L5813" s="183">
        <f t="shared" si="2094"/>
        <v>0</v>
      </c>
      <c r="M5813" s="183">
        <f t="shared" si="2094"/>
        <v>0</v>
      </c>
      <c r="N5813" s="182">
        <f t="shared" si="2095"/>
        <v>0</v>
      </c>
      <c r="O5813" s="182">
        <f t="shared" si="2096"/>
        <v>0</v>
      </c>
      <c r="P5813" s="181"/>
      <c r="Q5813" s="199"/>
      <c r="R5813" s="197" t="str">
        <f t="shared" si="2084"/>
        <v/>
      </c>
      <c r="S5813" s="197" t="str">
        <f t="shared" si="2085"/>
        <v/>
      </c>
    </row>
    <row r="5814" spans="1:19" ht="25.5" hidden="1">
      <c r="A5814" s="200">
        <v>88487</v>
      </c>
      <c r="B5814" s="205" t="s">
        <v>230</v>
      </c>
      <c r="C5814" s="127" t="s">
        <v>6250</v>
      </c>
      <c r="D5814" s="121" t="s">
        <v>232</v>
      </c>
      <c r="E5814" s="122">
        <v>9.01</v>
      </c>
      <c r="F5814" s="123">
        <f t="shared" si="2091"/>
        <v>10.86</v>
      </c>
      <c r="G5814" s="206"/>
      <c r="H5814" s="207"/>
      <c r="I5814" s="182">
        <f t="shared" si="2092"/>
        <v>0</v>
      </c>
      <c r="J5814" s="182">
        <f t="shared" si="2093"/>
        <v>0</v>
      </c>
      <c r="K5814" s="179"/>
      <c r="L5814" s="183">
        <f t="shared" si="2094"/>
        <v>0</v>
      </c>
      <c r="M5814" s="183">
        <f t="shared" si="2094"/>
        <v>0</v>
      </c>
      <c r="N5814" s="182">
        <f t="shared" si="2095"/>
        <v>0</v>
      </c>
      <c r="O5814" s="182">
        <f t="shared" si="2096"/>
        <v>0</v>
      </c>
      <c r="P5814" s="181"/>
      <c r="Q5814" s="199"/>
      <c r="R5814" s="197" t="str">
        <f t="shared" si="2084"/>
        <v/>
      </c>
      <c r="S5814" s="197" t="str">
        <f t="shared" si="2085"/>
        <v/>
      </c>
    </row>
    <row r="5815" spans="1:19" ht="25.5">
      <c r="A5815" s="200">
        <v>88431</v>
      </c>
      <c r="B5815" s="205" t="s">
        <v>230</v>
      </c>
      <c r="C5815" s="127" t="s">
        <v>6251</v>
      </c>
      <c r="D5815" s="121" t="s">
        <v>232</v>
      </c>
      <c r="E5815" s="122">
        <v>19.18</v>
      </c>
      <c r="F5815" s="123">
        <f t="shared" si="2091"/>
        <v>23.12</v>
      </c>
      <c r="G5815" s="206">
        <v>495.56</v>
      </c>
      <c r="H5815" s="207">
        <f>F5815</f>
        <v>23.12</v>
      </c>
      <c r="I5815" s="182">
        <f t="shared" si="2092"/>
        <v>11457.35</v>
      </c>
      <c r="J5815" s="182">
        <f t="shared" si="2093"/>
        <v>11457.35</v>
      </c>
      <c r="K5815" s="179"/>
      <c r="L5815" s="183">
        <f t="shared" si="2094"/>
        <v>495.56</v>
      </c>
      <c r="M5815" s="183">
        <f t="shared" si="2094"/>
        <v>23.12</v>
      </c>
      <c r="N5815" s="182">
        <f t="shared" si="2095"/>
        <v>11457.35</v>
      </c>
      <c r="O5815" s="182">
        <f t="shared" si="2096"/>
        <v>11457.35</v>
      </c>
      <c r="P5815" s="181"/>
      <c r="Q5815" s="236"/>
      <c r="R5815" s="237" t="str">
        <f t="shared" si="2084"/>
        <v>x</v>
      </c>
      <c r="S5815" s="197" t="str">
        <f t="shared" si="2085"/>
        <v>x</v>
      </c>
    </row>
    <row r="5816" spans="1:19" ht="25.5" hidden="1">
      <c r="A5816" s="200">
        <v>88423</v>
      </c>
      <c r="B5816" s="205" t="s">
        <v>230</v>
      </c>
      <c r="C5816" s="127" t="s">
        <v>6252</v>
      </c>
      <c r="D5816" s="121" t="s">
        <v>232</v>
      </c>
      <c r="E5816" s="122">
        <v>15.65</v>
      </c>
      <c r="F5816" s="123">
        <f t="shared" si="2091"/>
        <v>18.87</v>
      </c>
      <c r="G5816" s="206"/>
      <c r="H5816" s="207"/>
      <c r="I5816" s="182">
        <f t="shared" si="2092"/>
        <v>0</v>
      </c>
      <c r="J5816" s="182">
        <f t="shared" si="2093"/>
        <v>0</v>
      </c>
      <c r="K5816" s="179"/>
      <c r="L5816" s="183">
        <f t="shared" si="2094"/>
        <v>0</v>
      </c>
      <c r="M5816" s="183">
        <f t="shared" si="2094"/>
        <v>0</v>
      </c>
      <c r="N5816" s="182">
        <f t="shared" si="2095"/>
        <v>0</v>
      </c>
      <c r="O5816" s="182">
        <f t="shared" si="2096"/>
        <v>0</v>
      </c>
      <c r="P5816" s="181"/>
      <c r="Q5816" s="199"/>
      <c r="R5816" s="197" t="str">
        <f t="shared" si="2084"/>
        <v/>
      </c>
      <c r="S5816" s="197" t="str">
        <f t="shared" si="2085"/>
        <v/>
      </c>
    </row>
    <row r="5817" spans="1:19" ht="25.5" hidden="1">
      <c r="A5817" s="200">
        <v>88428</v>
      </c>
      <c r="B5817" s="205" t="s">
        <v>230</v>
      </c>
      <c r="C5817" s="127" t="s">
        <v>6253</v>
      </c>
      <c r="D5817" s="121" t="s">
        <v>232</v>
      </c>
      <c r="E5817" s="122">
        <v>25.64</v>
      </c>
      <c r="F5817" s="123">
        <f t="shared" si="2091"/>
        <v>30.91</v>
      </c>
      <c r="G5817" s="206"/>
      <c r="H5817" s="207"/>
      <c r="I5817" s="182">
        <f t="shared" si="2092"/>
        <v>0</v>
      </c>
      <c r="J5817" s="182">
        <f t="shared" si="2093"/>
        <v>0</v>
      </c>
      <c r="K5817" s="179"/>
      <c r="L5817" s="183">
        <f t="shared" si="2094"/>
        <v>0</v>
      </c>
      <c r="M5817" s="183">
        <f t="shared" si="2094"/>
        <v>0</v>
      </c>
      <c r="N5817" s="182">
        <f t="shared" si="2095"/>
        <v>0</v>
      </c>
      <c r="O5817" s="182">
        <f t="shared" si="2096"/>
        <v>0</v>
      </c>
      <c r="P5817" s="181"/>
      <c r="Q5817" s="199"/>
      <c r="R5817" s="197" t="str">
        <f t="shared" si="2084"/>
        <v/>
      </c>
      <c r="S5817" s="197" t="str">
        <f t="shared" si="2085"/>
        <v/>
      </c>
    </row>
    <row r="5818" spans="1:19" ht="25.5" hidden="1">
      <c r="A5818" s="200">
        <v>88420</v>
      </c>
      <c r="B5818" s="205" t="s">
        <v>230</v>
      </c>
      <c r="C5818" s="127" t="s">
        <v>6254</v>
      </c>
      <c r="D5818" s="121" t="s">
        <v>232</v>
      </c>
      <c r="E5818" s="122">
        <v>19.41</v>
      </c>
      <c r="F5818" s="123">
        <f t="shared" si="2091"/>
        <v>23.4</v>
      </c>
      <c r="G5818" s="206"/>
      <c r="H5818" s="207"/>
      <c r="I5818" s="182">
        <f t="shared" si="2092"/>
        <v>0</v>
      </c>
      <c r="J5818" s="182">
        <f t="shared" si="2093"/>
        <v>0</v>
      </c>
      <c r="K5818" s="179"/>
      <c r="L5818" s="183">
        <f t="shared" si="2094"/>
        <v>0</v>
      </c>
      <c r="M5818" s="183">
        <f t="shared" si="2094"/>
        <v>0</v>
      </c>
      <c r="N5818" s="182">
        <f t="shared" si="2095"/>
        <v>0</v>
      </c>
      <c r="O5818" s="182">
        <f t="shared" si="2096"/>
        <v>0</v>
      </c>
      <c r="P5818" s="181"/>
      <c r="Q5818" s="199"/>
      <c r="R5818" s="197" t="str">
        <f t="shared" si="2084"/>
        <v/>
      </c>
      <c r="S5818" s="197" t="str">
        <f t="shared" si="2085"/>
        <v/>
      </c>
    </row>
    <row r="5819" spans="1:19" ht="25.5" hidden="1">
      <c r="A5819" s="200">
        <v>88429</v>
      </c>
      <c r="B5819" s="205" t="s">
        <v>230</v>
      </c>
      <c r="C5819" s="127" t="s">
        <v>6255</v>
      </c>
      <c r="D5819" s="121" t="s">
        <v>232</v>
      </c>
      <c r="E5819" s="122">
        <v>28.08</v>
      </c>
      <c r="F5819" s="123">
        <f t="shared" si="2091"/>
        <v>33.85</v>
      </c>
      <c r="G5819" s="206"/>
      <c r="H5819" s="207"/>
      <c r="I5819" s="182">
        <f t="shared" si="2092"/>
        <v>0</v>
      </c>
      <c r="J5819" s="182">
        <f t="shared" si="2093"/>
        <v>0</v>
      </c>
      <c r="K5819" s="179"/>
      <c r="L5819" s="183">
        <f t="shared" si="2094"/>
        <v>0</v>
      </c>
      <c r="M5819" s="183">
        <f t="shared" si="2094"/>
        <v>0</v>
      </c>
      <c r="N5819" s="182">
        <f t="shared" si="2095"/>
        <v>0</v>
      </c>
      <c r="O5819" s="182">
        <f t="shared" si="2096"/>
        <v>0</v>
      </c>
      <c r="P5819" s="181"/>
      <c r="Q5819" s="199"/>
      <c r="R5819" s="197" t="str">
        <f t="shared" si="2084"/>
        <v/>
      </c>
      <c r="S5819" s="197" t="str">
        <f t="shared" si="2085"/>
        <v/>
      </c>
    </row>
    <row r="5820" spans="1:19" ht="25.5" hidden="1">
      <c r="A5820" s="200">
        <v>88421</v>
      </c>
      <c r="B5820" s="205" t="s">
        <v>230</v>
      </c>
      <c r="C5820" s="127" t="s">
        <v>6256</v>
      </c>
      <c r="D5820" s="121" t="s">
        <v>232</v>
      </c>
      <c r="E5820" s="122">
        <v>20.82</v>
      </c>
      <c r="F5820" s="123">
        <f t="shared" si="2091"/>
        <v>25.1</v>
      </c>
      <c r="G5820" s="206"/>
      <c r="H5820" s="207"/>
      <c r="I5820" s="182">
        <f t="shared" si="2092"/>
        <v>0</v>
      </c>
      <c r="J5820" s="182">
        <f t="shared" si="2093"/>
        <v>0</v>
      </c>
      <c r="K5820" s="179"/>
      <c r="L5820" s="183">
        <f t="shared" si="2094"/>
        <v>0</v>
      </c>
      <c r="M5820" s="183">
        <f t="shared" si="2094"/>
        <v>0</v>
      </c>
      <c r="N5820" s="182">
        <f t="shared" si="2095"/>
        <v>0</v>
      </c>
      <c r="O5820" s="182">
        <f t="shared" si="2096"/>
        <v>0</v>
      </c>
      <c r="P5820" s="181"/>
      <c r="Q5820" s="199"/>
      <c r="R5820" s="197" t="str">
        <f t="shared" si="2084"/>
        <v/>
      </c>
      <c r="S5820" s="197" t="str">
        <f t="shared" si="2085"/>
        <v/>
      </c>
    </row>
    <row r="5821" spans="1:19" ht="25.5" hidden="1">
      <c r="A5821" s="200">
        <v>73445</v>
      </c>
      <c r="B5821" s="205" t="s">
        <v>230</v>
      </c>
      <c r="C5821" s="127" t="s">
        <v>6257</v>
      </c>
      <c r="D5821" s="121" t="s">
        <v>232</v>
      </c>
      <c r="E5821" s="122">
        <v>9.34</v>
      </c>
      <c r="F5821" s="123">
        <f t="shared" si="2091"/>
        <v>11.26</v>
      </c>
      <c r="G5821" s="206"/>
      <c r="H5821" s="207"/>
      <c r="I5821" s="182">
        <f t="shared" si="2092"/>
        <v>0</v>
      </c>
      <c r="J5821" s="182">
        <f t="shared" si="2093"/>
        <v>0</v>
      </c>
      <c r="K5821" s="179"/>
      <c r="L5821" s="183">
        <f t="shared" si="2094"/>
        <v>0</v>
      </c>
      <c r="M5821" s="183">
        <f t="shared" si="2094"/>
        <v>0</v>
      </c>
      <c r="N5821" s="182">
        <f t="shared" si="2095"/>
        <v>0</v>
      </c>
      <c r="O5821" s="182">
        <f t="shared" si="2096"/>
        <v>0</v>
      </c>
      <c r="P5821" s="181"/>
      <c r="Q5821" s="199"/>
      <c r="R5821" s="197" t="str">
        <f t="shared" si="2084"/>
        <v/>
      </c>
      <c r="S5821" s="197" t="str">
        <f t="shared" si="2085"/>
        <v/>
      </c>
    </row>
    <row r="5822" spans="1:19" hidden="1">
      <c r="A5822" s="200">
        <v>84651</v>
      </c>
      <c r="B5822" s="205" t="s">
        <v>230</v>
      </c>
      <c r="C5822" s="127" t="s">
        <v>6258</v>
      </c>
      <c r="D5822" s="121" t="s">
        <v>232</v>
      </c>
      <c r="E5822" s="122">
        <v>10.38</v>
      </c>
      <c r="F5822" s="123">
        <f t="shared" si="2091"/>
        <v>12.51</v>
      </c>
      <c r="G5822" s="206"/>
      <c r="H5822" s="207"/>
      <c r="I5822" s="182">
        <f t="shared" si="2092"/>
        <v>0</v>
      </c>
      <c r="J5822" s="182">
        <f t="shared" si="2093"/>
        <v>0</v>
      </c>
      <c r="K5822" s="179"/>
      <c r="L5822" s="183">
        <f t="shared" si="2094"/>
        <v>0</v>
      </c>
      <c r="M5822" s="183">
        <f t="shared" si="2094"/>
        <v>0</v>
      </c>
      <c r="N5822" s="182">
        <f t="shared" si="2095"/>
        <v>0</v>
      </c>
      <c r="O5822" s="182">
        <f t="shared" si="2096"/>
        <v>0</v>
      </c>
      <c r="P5822" s="181"/>
      <c r="Q5822" s="198"/>
      <c r="R5822" s="197" t="str">
        <f t="shared" si="2084"/>
        <v/>
      </c>
      <c r="S5822" s="197" t="str">
        <f t="shared" si="2085"/>
        <v/>
      </c>
    </row>
    <row r="5823" spans="1:19" hidden="1">
      <c r="A5823" s="200" t="s">
        <v>6259</v>
      </c>
      <c r="B5823" s="205"/>
      <c r="C5823" s="127" t="s">
        <v>6260</v>
      </c>
      <c r="D5823" s="121"/>
      <c r="E5823" s="122"/>
      <c r="F5823" s="123"/>
      <c r="G5823" s="253"/>
      <c r="H5823" s="253"/>
      <c r="I5823" s="254"/>
      <c r="J5823" s="255"/>
      <c r="K5823" s="179"/>
      <c r="L5823" s="253"/>
      <c r="M5823" s="253"/>
      <c r="N5823" s="254"/>
      <c r="O5823" s="255"/>
      <c r="P5823" s="181"/>
      <c r="Q5823" s="198" t="str">
        <f>IF(OR(SUM(J5824:J5829)&gt;0,SUM(O5824:O5829)&gt;0),"xx","")</f>
        <v/>
      </c>
      <c r="R5823" s="197" t="str">
        <f t="shared" si="2084"/>
        <v/>
      </c>
      <c r="S5823" s="197" t="str">
        <f t="shared" si="2085"/>
        <v/>
      </c>
    </row>
    <row r="5824" spans="1:19" ht="25.5" hidden="1">
      <c r="A5824" s="200">
        <v>95626</v>
      </c>
      <c r="B5824" s="205" t="s">
        <v>230</v>
      </c>
      <c r="C5824" s="127" t="s">
        <v>6261</v>
      </c>
      <c r="D5824" s="121" t="s">
        <v>232</v>
      </c>
      <c r="E5824" s="122">
        <v>13.17</v>
      </c>
      <c r="F5824" s="123">
        <f t="shared" ref="F5824:F5829" si="2097">IF(E5824=0,0,ROUND(E5824*(1+E$10)*(1-E$11),2))</f>
        <v>15.88</v>
      </c>
      <c r="G5824" s="206"/>
      <c r="H5824" s="207"/>
      <c r="I5824" s="182">
        <f t="shared" ref="I5824:I5829" si="2098">IF(ISBLANK(E5824),0,ROUND(F5824*G5824,2))</f>
        <v>0</v>
      </c>
      <c r="J5824" s="182">
        <f t="shared" ref="J5824:J5829" si="2099">IF(ISBLANK(G5824),0,ROUND(G5824*H5824,2))</f>
        <v>0</v>
      </c>
      <c r="K5824" s="179"/>
      <c r="L5824" s="183">
        <f t="shared" ref="L5824:M5829" si="2100">G5824</f>
        <v>0</v>
      </c>
      <c r="M5824" s="183">
        <f t="shared" si="2100"/>
        <v>0</v>
      </c>
      <c r="N5824" s="182">
        <f t="shared" ref="N5824:N5829" si="2101">IF(ISBLANK(E5824),0,ROUND(F5824*L5824,2))</f>
        <v>0</v>
      </c>
      <c r="O5824" s="182">
        <f t="shared" ref="O5824:O5829" si="2102">IF(ISBLANK(L5824),0,ROUND(L5824*M5824,2))</f>
        <v>0</v>
      </c>
      <c r="P5824" s="181"/>
      <c r="Q5824" s="199"/>
      <c r="R5824" s="197" t="str">
        <f t="shared" si="2084"/>
        <v/>
      </c>
      <c r="S5824" s="197" t="str">
        <f t="shared" si="2085"/>
        <v/>
      </c>
    </row>
    <row r="5825" spans="1:19" ht="25.5" hidden="1">
      <c r="A5825" s="200">
        <v>95624</v>
      </c>
      <c r="B5825" s="205" t="s">
        <v>230</v>
      </c>
      <c r="C5825" s="127" t="s">
        <v>6262</v>
      </c>
      <c r="D5825" s="121" t="s">
        <v>232</v>
      </c>
      <c r="E5825" s="122">
        <v>18.309999999999999</v>
      </c>
      <c r="F5825" s="123">
        <f t="shared" si="2097"/>
        <v>22.07</v>
      </c>
      <c r="G5825" s="206"/>
      <c r="H5825" s="207"/>
      <c r="I5825" s="182">
        <f t="shared" si="2098"/>
        <v>0</v>
      </c>
      <c r="J5825" s="182">
        <f t="shared" si="2099"/>
        <v>0</v>
      </c>
      <c r="K5825" s="179"/>
      <c r="L5825" s="183">
        <f t="shared" si="2100"/>
        <v>0</v>
      </c>
      <c r="M5825" s="183">
        <f t="shared" si="2100"/>
        <v>0</v>
      </c>
      <c r="N5825" s="182">
        <f t="shared" si="2101"/>
        <v>0</v>
      </c>
      <c r="O5825" s="182">
        <f t="shared" si="2102"/>
        <v>0</v>
      </c>
      <c r="P5825" s="181"/>
      <c r="Q5825" s="199"/>
      <c r="R5825" s="197" t="str">
        <f t="shared" si="2084"/>
        <v/>
      </c>
      <c r="S5825" s="197" t="str">
        <f t="shared" si="2085"/>
        <v/>
      </c>
    </row>
    <row r="5826" spans="1:19" ht="38.25" hidden="1">
      <c r="A5826" s="200">
        <v>88426</v>
      </c>
      <c r="B5826" s="205" t="s">
        <v>230</v>
      </c>
      <c r="C5826" s="127" t="s">
        <v>6263</v>
      </c>
      <c r="D5826" s="121" t="s">
        <v>232</v>
      </c>
      <c r="E5826" s="122">
        <v>14.18</v>
      </c>
      <c r="F5826" s="123">
        <f t="shared" si="2097"/>
        <v>17.100000000000001</v>
      </c>
      <c r="G5826" s="206"/>
      <c r="H5826" s="207"/>
      <c r="I5826" s="182">
        <f t="shared" si="2098"/>
        <v>0</v>
      </c>
      <c r="J5826" s="182">
        <f t="shared" si="2099"/>
        <v>0</v>
      </c>
      <c r="K5826" s="179"/>
      <c r="L5826" s="183">
        <f t="shared" si="2100"/>
        <v>0</v>
      </c>
      <c r="M5826" s="183">
        <f t="shared" si="2100"/>
        <v>0</v>
      </c>
      <c r="N5826" s="182">
        <f t="shared" si="2101"/>
        <v>0</v>
      </c>
      <c r="O5826" s="182">
        <f t="shared" si="2102"/>
        <v>0</v>
      </c>
      <c r="P5826" s="181"/>
      <c r="Q5826" s="199"/>
      <c r="R5826" s="197" t="str">
        <f t="shared" si="2084"/>
        <v/>
      </c>
      <c r="S5826" s="197" t="str">
        <f t="shared" si="2085"/>
        <v/>
      </c>
    </row>
    <row r="5827" spans="1:19" ht="38.25" hidden="1">
      <c r="A5827" s="200">
        <v>88417</v>
      </c>
      <c r="B5827" s="205" t="s">
        <v>230</v>
      </c>
      <c r="C5827" s="127" t="s">
        <v>6264</v>
      </c>
      <c r="D5827" s="121" t="s">
        <v>232</v>
      </c>
      <c r="E5827" s="122">
        <v>12.76</v>
      </c>
      <c r="F5827" s="123">
        <f t="shared" si="2097"/>
        <v>15.38</v>
      </c>
      <c r="G5827" s="206"/>
      <c r="H5827" s="207"/>
      <c r="I5827" s="182">
        <f t="shared" si="2098"/>
        <v>0</v>
      </c>
      <c r="J5827" s="182">
        <f t="shared" si="2099"/>
        <v>0</v>
      </c>
      <c r="K5827" s="179"/>
      <c r="L5827" s="183">
        <f t="shared" si="2100"/>
        <v>0</v>
      </c>
      <c r="M5827" s="183">
        <f t="shared" si="2100"/>
        <v>0</v>
      </c>
      <c r="N5827" s="182">
        <f t="shared" si="2101"/>
        <v>0</v>
      </c>
      <c r="O5827" s="182">
        <f t="shared" si="2102"/>
        <v>0</v>
      </c>
      <c r="P5827" s="181"/>
      <c r="Q5827" s="199"/>
      <c r="R5827" s="197" t="str">
        <f t="shared" si="2084"/>
        <v/>
      </c>
      <c r="S5827" s="197" t="str">
        <f t="shared" si="2085"/>
        <v/>
      </c>
    </row>
    <row r="5828" spans="1:19" ht="25.5" hidden="1">
      <c r="A5828" s="200">
        <v>88424</v>
      </c>
      <c r="B5828" s="205" t="s">
        <v>230</v>
      </c>
      <c r="C5828" s="127" t="s">
        <v>6265</v>
      </c>
      <c r="D5828" s="121" t="s">
        <v>232</v>
      </c>
      <c r="E5828" s="122">
        <v>17.98</v>
      </c>
      <c r="F5828" s="123">
        <f t="shared" si="2097"/>
        <v>21.68</v>
      </c>
      <c r="G5828" s="206"/>
      <c r="H5828" s="207"/>
      <c r="I5828" s="182">
        <f t="shared" si="2098"/>
        <v>0</v>
      </c>
      <c r="J5828" s="182">
        <f t="shared" si="2099"/>
        <v>0</v>
      </c>
      <c r="K5828" s="179"/>
      <c r="L5828" s="183">
        <f t="shared" si="2100"/>
        <v>0</v>
      </c>
      <c r="M5828" s="183">
        <f t="shared" si="2100"/>
        <v>0</v>
      </c>
      <c r="N5828" s="182">
        <f t="shared" si="2101"/>
        <v>0</v>
      </c>
      <c r="O5828" s="182">
        <f t="shared" si="2102"/>
        <v>0</v>
      </c>
      <c r="P5828" s="181"/>
      <c r="Q5828" s="199"/>
      <c r="R5828" s="197" t="str">
        <f t="shared" si="2084"/>
        <v/>
      </c>
      <c r="S5828" s="197" t="str">
        <f t="shared" si="2085"/>
        <v/>
      </c>
    </row>
    <row r="5829" spans="1:19" ht="25.5" hidden="1">
      <c r="A5829" s="200">
        <v>88416</v>
      </c>
      <c r="B5829" s="205" t="s">
        <v>230</v>
      </c>
      <c r="C5829" s="127" t="s">
        <v>6266</v>
      </c>
      <c r="D5829" s="121" t="s">
        <v>232</v>
      </c>
      <c r="E5829" s="122">
        <v>14.96</v>
      </c>
      <c r="F5829" s="123">
        <f t="shared" si="2097"/>
        <v>18.04</v>
      </c>
      <c r="G5829" s="206"/>
      <c r="H5829" s="207"/>
      <c r="I5829" s="182">
        <f t="shared" si="2098"/>
        <v>0</v>
      </c>
      <c r="J5829" s="182">
        <f t="shared" si="2099"/>
        <v>0</v>
      </c>
      <c r="K5829" s="179"/>
      <c r="L5829" s="183">
        <f t="shared" si="2100"/>
        <v>0</v>
      </c>
      <c r="M5829" s="183">
        <f t="shared" si="2100"/>
        <v>0</v>
      </c>
      <c r="N5829" s="182">
        <f t="shared" si="2101"/>
        <v>0</v>
      </c>
      <c r="O5829" s="182">
        <f t="shared" si="2102"/>
        <v>0</v>
      </c>
      <c r="P5829" s="181"/>
      <c r="Q5829" s="198"/>
      <c r="R5829" s="197" t="str">
        <f t="shared" si="2084"/>
        <v/>
      </c>
      <c r="S5829" s="197" t="str">
        <f t="shared" si="2085"/>
        <v/>
      </c>
    </row>
    <row r="5830" spans="1:19" hidden="1">
      <c r="A5830" s="200" t="s">
        <v>6267</v>
      </c>
      <c r="B5830" s="205"/>
      <c r="C5830" s="127" t="s">
        <v>6268</v>
      </c>
      <c r="D5830" s="121"/>
      <c r="E5830" s="122"/>
      <c r="F5830" s="123"/>
      <c r="G5830" s="253"/>
      <c r="H5830" s="253"/>
      <c r="I5830" s="254"/>
      <c r="J5830" s="255"/>
      <c r="K5830" s="179"/>
      <c r="L5830" s="253"/>
      <c r="M5830" s="253"/>
      <c r="N5830" s="254"/>
      <c r="O5830" s="255"/>
      <c r="P5830" s="181"/>
      <c r="Q5830" s="198" t="str">
        <f>IF(OR(SUM(J5831:J5834)&gt;0,SUM(O5831:O5834)&gt;0),"xx","")</f>
        <v/>
      </c>
      <c r="R5830" s="197" t="str">
        <f t="shared" si="2084"/>
        <v/>
      </c>
      <c r="S5830" s="197" t="str">
        <f t="shared" si="2085"/>
        <v/>
      </c>
    </row>
    <row r="5831" spans="1:19" ht="25.5" hidden="1">
      <c r="A5831" s="200">
        <v>88488</v>
      </c>
      <c r="B5831" s="205" t="s">
        <v>230</v>
      </c>
      <c r="C5831" s="127" t="s">
        <v>6269</v>
      </c>
      <c r="D5831" s="121" t="s">
        <v>232</v>
      </c>
      <c r="E5831" s="122">
        <v>13.21</v>
      </c>
      <c r="F5831" s="123">
        <f>IF(E5831=0,0,ROUND(E5831*(1+E$10)*(1-E$11),2))</f>
        <v>15.93</v>
      </c>
      <c r="G5831" s="206"/>
      <c r="H5831" s="207"/>
      <c r="I5831" s="182">
        <f t="shared" ref="I5831:I5834" si="2103">IF(ISBLANK(E5831),0,ROUND(F5831*G5831,2))</f>
        <v>0</v>
      </c>
      <c r="J5831" s="182">
        <f t="shared" ref="J5831:J5834" si="2104">IF(ISBLANK(G5831),0,ROUND(G5831*H5831,2))</f>
        <v>0</v>
      </c>
      <c r="K5831" s="179"/>
      <c r="L5831" s="183">
        <f t="shared" ref="L5831:M5834" si="2105">G5831</f>
        <v>0</v>
      </c>
      <c r="M5831" s="183">
        <f t="shared" si="2105"/>
        <v>0</v>
      </c>
      <c r="N5831" s="182">
        <f t="shared" ref="N5831:N5834" si="2106">IF(ISBLANK(E5831),0,ROUND(F5831*L5831,2))</f>
        <v>0</v>
      </c>
      <c r="O5831" s="182">
        <f t="shared" ref="O5831:O5834" si="2107">IF(ISBLANK(L5831),0,ROUND(L5831*M5831,2))</f>
        <v>0</v>
      </c>
      <c r="P5831" s="181"/>
      <c r="Q5831" s="199"/>
      <c r="R5831" s="197" t="str">
        <f t="shared" si="2084"/>
        <v/>
      </c>
      <c r="S5831" s="197" t="str">
        <f t="shared" si="2085"/>
        <v/>
      </c>
    </row>
    <row r="5832" spans="1:19" hidden="1">
      <c r="A5832" s="200">
        <v>88486</v>
      </c>
      <c r="B5832" s="205" t="s">
        <v>230</v>
      </c>
      <c r="C5832" s="127" t="s">
        <v>6270</v>
      </c>
      <c r="D5832" s="121" t="s">
        <v>232</v>
      </c>
      <c r="E5832" s="122">
        <v>10.19</v>
      </c>
      <c r="F5832" s="123">
        <f>IF(E5832=0,0,ROUND(E5832*(1+E$10)*(1-E$11),2))</f>
        <v>12.29</v>
      </c>
      <c r="G5832" s="206"/>
      <c r="H5832" s="207"/>
      <c r="I5832" s="182">
        <f t="shared" si="2103"/>
        <v>0</v>
      </c>
      <c r="J5832" s="182">
        <f t="shared" si="2104"/>
        <v>0</v>
      </c>
      <c r="K5832" s="179"/>
      <c r="L5832" s="183">
        <f t="shared" si="2105"/>
        <v>0</v>
      </c>
      <c r="M5832" s="183">
        <f t="shared" si="2105"/>
        <v>0</v>
      </c>
      <c r="N5832" s="182">
        <f t="shared" si="2106"/>
        <v>0</v>
      </c>
      <c r="O5832" s="182">
        <f t="shared" si="2107"/>
        <v>0</v>
      </c>
      <c r="P5832" s="181"/>
      <c r="Q5832" s="199"/>
      <c r="R5832" s="197" t="str">
        <f t="shared" si="2084"/>
        <v/>
      </c>
      <c r="S5832" s="197" t="str">
        <f t="shared" si="2085"/>
        <v/>
      </c>
    </row>
    <row r="5833" spans="1:19" hidden="1">
      <c r="A5833" s="200">
        <v>88490</v>
      </c>
      <c r="B5833" s="205" t="s">
        <v>230</v>
      </c>
      <c r="C5833" s="127" t="s">
        <v>6271</v>
      </c>
      <c r="D5833" s="121" t="s">
        <v>232</v>
      </c>
      <c r="E5833" s="122">
        <v>6.99</v>
      </c>
      <c r="F5833" s="123">
        <f>IF(E5833=0,0,ROUND(E5833*(1+E$10)*(1-E$11),2))</f>
        <v>8.43</v>
      </c>
      <c r="G5833" s="206"/>
      <c r="H5833" s="207"/>
      <c r="I5833" s="182">
        <f t="shared" si="2103"/>
        <v>0</v>
      </c>
      <c r="J5833" s="182">
        <f t="shared" si="2104"/>
        <v>0</v>
      </c>
      <c r="K5833" s="179"/>
      <c r="L5833" s="183">
        <f t="shared" si="2105"/>
        <v>0</v>
      </c>
      <c r="M5833" s="183">
        <f t="shared" si="2105"/>
        <v>0</v>
      </c>
      <c r="N5833" s="182">
        <f t="shared" si="2106"/>
        <v>0</v>
      </c>
      <c r="O5833" s="182">
        <f t="shared" si="2107"/>
        <v>0</v>
      </c>
      <c r="P5833" s="181"/>
      <c r="Q5833" s="199"/>
      <c r="R5833" s="197" t="str">
        <f t="shared" si="2084"/>
        <v/>
      </c>
      <c r="S5833" s="197" t="str">
        <f t="shared" si="2085"/>
        <v/>
      </c>
    </row>
    <row r="5834" spans="1:19" ht="25.5" hidden="1">
      <c r="A5834" s="200">
        <v>88492</v>
      </c>
      <c r="B5834" s="205" t="s">
        <v>230</v>
      </c>
      <c r="C5834" s="127" t="s">
        <v>6272</v>
      </c>
      <c r="D5834" s="121" t="s">
        <v>232</v>
      </c>
      <c r="E5834" s="122">
        <v>8.44</v>
      </c>
      <c r="F5834" s="123">
        <f>IF(E5834=0,0,ROUND(E5834*(1+E$10)*(1-E$11),2))</f>
        <v>10.18</v>
      </c>
      <c r="G5834" s="206"/>
      <c r="H5834" s="207"/>
      <c r="I5834" s="182">
        <f t="shared" si="2103"/>
        <v>0</v>
      </c>
      <c r="J5834" s="182">
        <f t="shared" si="2104"/>
        <v>0</v>
      </c>
      <c r="K5834" s="179"/>
      <c r="L5834" s="183">
        <f t="shared" si="2105"/>
        <v>0</v>
      </c>
      <c r="M5834" s="183">
        <f t="shared" si="2105"/>
        <v>0</v>
      </c>
      <c r="N5834" s="182">
        <f t="shared" si="2106"/>
        <v>0</v>
      </c>
      <c r="O5834" s="182">
        <f t="shared" si="2107"/>
        <v>0</v>
      </c>
      <c r="P5834" s="181"/>
      <c r="Q5834" s="199"/>
      <c r="R5834" s="197" t="str">
        <f t="shared" si="2084"/>
        <v/>
      </c>
      <c r="S5834" s="197" t="str">
        <f t="shared" si="2085"/>
        <v/>
      </c>
    </row>
    <row r="5835" spans="1:19" hidden="1">
      <c r="A5835" s="200" t="s">
        <v>6273</v>
      </c>
      <c r="B5835" s="205"/>
      <c r="C5835" s="127" t="s">
        <v>6274</v>
      </c>
      <c r="D5835" s="121"/>
      <c r="E5835" s="122"/>
      <c r="F5835" s="123"/>
      <c r="G5835" s="253"/>
      <c r="H5835" s="253"/>
      <c r="I5835" s="254"/>
      <c r="J5835" s="255"/>
      <c r="K5835" s="179"/>
      <c r="L5835" s="253"/>
      <c r="M5835" s="253"/>
      <c r="N5835" s="254"/>
      <c r="O5835" s="255"/>
      <c r="P5835" s="181"/>
      <c r="Q5835" s="198" t="str">
        <f>IF(OR(SUM(J5836:J5836)&gt;0,SUM(O5836:O5836)&gt;0),"xx","")</f>
        <v/>
      </c>
      <c r="R5835" s="197" t="str">
        <f t="shared" si="2084"/>
        <v/>
      </c>
      <c r="S5835" s="197" t="str">
        <f t="shared" si="2085"/>
        <v/>
      </c>
    </row>
    <row r="5836" spans="1:19" ht="25.5" hidden="1">
      <c r="A5836" s="200">
        <v>88432</v>
      </c>
      <c r="B5836" s="205" t="s">
        <v>230</v>
      </c>
      <c r="C5836" s="127" t="s">
        <v>6275</v>
      </c>
      <c r="D5836" s="121" t="s">
        <v>232</v>
      </c>
      <c r="E5836" s="122">
        <v>14.72</v>
      </c>
      <c r="F5836" s="123">
        <f>IF(E5836=0,0,ROUND(E5836*(1+E$10)*(1-E$11),2))</f>
        <v>17.75</v>
      </c>
      <c r="G5836" s="206"/>
      <c r="H5836" s="207"/>
      <c r="I5836" s="182">
        <f t="shared" ref="I5836" si="2108">IF(ISBLANK(E5836),0,ROUND(F5836*G5836,2))</f>
        <v>0</v>
      </c>
      <c r="J5836" s="182">
        <f>IF(ISBLANK(G5836),0,ROUND(G5836*H5836,2))</f>
        <v>0</v>
      </c>
      <c r="K5836" s="179"/>
      <c r="L5836" s="183">
        <f t="shared" ref="L5836:M5836" si="2109">G5836</f>
        <v>0</v>
      </c>
      <c r="M5836" s="183">
        <f t="shared" si="2109"/>
        <v>0</v>
      </c>
      <c r="N5836" s="182">
        <f t="shared" ref="N5836" si="2110">IF(ISBLANK(E5836),0,ROUND(F5836*L5836,2))</f>
        <v>0</v>
      </c>
      <c r="O5836" s="182">
        <f t="shared" ref="O5836" si="2111">IF(ISBLANK(L5836),0,ROUND(L5836*M5836,2))</f>
        <v>0</v>
      </c>
      <c r="P5836" s="181"/>
      <c r="Q5836" s="199"/>
      <c r="R5836" s="197" t="str">
        <f t="shared" ref="R5836:R5899" si="2112">IF(Q5836="X","x",IF(Q5836="xx","x",IF(O5836&gt;0,"x","")))</f>
        <v/>
      </c>
      <c r="S5836" s="197" t="str">
        <f t="shared" ref="S5836:S5873" si="2113">IF(Q5836="X","x",IF(Q5836="xx","x",IF(OR(J5836&gt;0,O5836&gt;0),"x","")))</f>
        <v/>
      </c>
    </row>
    <row r="5837" spans="1:19" hidden="1">
      <c r="A5837" s="200" t="s">
        <v>6276</v>
      </c>
      <c r="B5837" s="205"/>
      <c r="C5837" s="127" t="s">
        <v>6277</v>
      </c>
      <c r="D5837" s="121"/>
      <c r="E5837" s="122"/>
      <c r="F5837" s="123"/>
      <c r="G5837" s="253"/>
      <c r="H5837" s="253"/>
      <c r="I5837" s="254"/>
      <c r="J5837" s="255"/>
      <c r="K5837" s="179"/>
      <c r="L5837" s="253"/>
      <c r="M5837" s="253"/>
      <c r="N5837" s="254"/>
      <c r="O5837" s="255"/>
      <c r="P5837" s="181"/>
      <c r="Q5837" s="198" t="str">
        <f>IF(OR(SUM(J5838:J5838)&gt;0,SUM(O5838:O5838)&gt;0),"xx","")</f>
        <v/>
      </c>
      <c r="R5837" s="197" t="str">
        <f t="shared" si="2112"/>
        <v/>
      </c>
      <c r="S5837" s="197" t="str">
        <f t="shared" si="2113"/>
        <v/>
      </c>
    </row>
    <row r="5838" spans="1:19" hidden="1">
      <c r="A5838" s="200">
        <v>75889</v>
      </c>
      <c r="B5838" s="205" t="s">
        <v>230</v>
      </c>
      <c r="C5838" s="127" t="s">
        <v>6278</v>
      </c>
      <c r="D5838" s="121" t="s">
        <v>232</v>
      </c>
      <c r="E5838" s="122">
        <v>19.420000000000002</v>
      </c>
      <c r="F5838" s="123">
        <f>IF(E5838=0,0,ROUND(E5838*(1+E$10)*(1-E$11),2))</f>
        <v>23.41</v>
      </c>
      <c r="G5838" s="206"/>
      <c r="H5838" s="207"/>
      <c r="I5838" s="182">
        <f t="shared" ref="I5838" si="2114">IF(ISBLANK(E5838),0,ROUND(F5838*G5838,2))</f>
        <v>0</v>
      </c>
      <c r="J5838" s="182">
        <f>IF(ISBLANK(G5838),0,ROUND(G5838*H5838,2))</f>
        <v>0</v>
      </c>
      <c r="K5838" s="179"/>
      <c r="L5838" s="183">
        <f t="shared" ref="L5838:M5838" si="2115">G5838</f>
        <v>0</v>
      </c>
      <c r="M5838" s="183">
        <f t="shared" si="2115"/>
        <v>0</v>
      </c>
      <c r="N5838" s="182">
        <f t="shared" ref="N5838" si="2116">IF(ISBLANK(E5838),0,ROUND(F5838*L5838,2))</f>
        <v>0</v>
      </c>
      <c r="O5838" s="182">
        <f t="shared" ref="O5838" si="2117">IF(ISBLANK(L5838),0,ROUND(L5838*M5838,2))</f>
        <v>0</v>
      </c>
      <c r="P5838" s="181"/>
      <c r="Q5838" s="199"/>
      <c r="R5838" s="197" t="str">
        <f t="shared" si="2112"/>
        <v/>
      </c>
      <c r="S5838" s="197" t="str">
        <f t="shared" si="2113"/>
        <v/>
      </c>
    </row>
    <row r="5839" spans="1:19" hidden="1">
      <c r="A5839" s="200" t="s">
        <v>6279</v>
      </c>
      <c r="B5839" s="205"/>
      <c r="C5839" s="127" t="s">
        <v>6280</v>
      </c>
      <c r="D5839" s="121"/>
      <c r="E5839" s="122"/>
      <c r="F5839" s="123"/>
      <c r="G5839" s="253"/>
      <c r="H5839" s="253"/>
      <c r="I5839" s="254"/>
      <c r="J5839" s="255"/>
      <c r="K5839" s="179"/>
      <c r="L5839" s="253"/>
      <c r="M5839" s="253"/>
      <c r="N5839" s="254"/>
      <c r="O5839" s="255"/>
      <c r="P5839" s="181"/>
      <c r="Q5839" s="198" t="str">
        <f>IF(OR(SUM(J5840:J5846)&gt;0,SUM(O5840:O5846)&gt;0),"xx","")</f>
        <v/>
      </c>
      <c r="R5839" s="197" t="str">
        <f t="shared" si="2112"/>
        <v/>
      </c>
      <c r="S5839" s="197" t="str">
        <f t="shared" si="2113"/>
        <v/>
      </c>
    </row>
    <row r="5840" spans="1:19" ht="25.5" hidden="1">
      <c r="A5840" s="200">
        <v>79467</v>
      </c>
      <c r="B5840" s="205" t="s">
        <v>230</v>
      </c>
      <c r="C5840" s="127" t="s">
        <v>6281</v>
      </c>
      <c r="D5840" s="121" t="s">
        <v>6282</v>
      </c>
      <c r="E5840" s="122">
        <v>13.88</v>
      </c>
      <c r="F5840" s="123">
        <f t="shared" ref="F5840:F5846" si="2118">IF(E5840=0,0,ROUND(E5840*(1+E$10)*(1-E$11),2))</f>
        <v>16.73</v>
      </c>
      <c r="G5840" s="206"/>
      <c r="H5840" s="207"/>
      <c r="I5840" s="182">
        <f t="shared" ref="I5840:I5846" si="2119">IF(ISBLANK(E5840),0,ROUND(F5840*G5840,2))</f>
        <v>0</v>
      </c>
      <c r="J5840" s="182">
        <f t="shared" ref="J5840:J5846" si="2120">IF(ISBLANK(G5840),0,ROUND(G5840*H5840,2))</f>
        <v>0</v>
      </c>
      <c r="K5840" s="179"/>
      <c r="L5840" s="183">
        <f t="shared" ref="L5840:M5846" si="2121">G5840</f>
        <v>0</v>
      </c>
      <c r="M5840" s="183">
        <f t="shared" si="2121"/>
        <v>0</v>
      </c>
      <c r="N5840" s="182">
        <f t="shared" ref="N5840:N5846" si="2122">IF(ISBLANK(E5840),0,ROUND(F5840*L5840,2))</f>
        <v>0</v>
      </c>
      <c r="O5840" s="182">
        <f t="shared" ref="O5840:O5846" si="2123">IF(ISBLANK(L5840),0,ROUND(L5840*M5840,2))</f>
        <v>0</v>
      </c>
      <c r="P5840" s="181"/>
      <c r="Q5840" s="199"/>
      <c r="R5840" s="197" t="str">
        <f t="shared" si="2112"/>
        <v/>
      </c>
      <c r="S5840" s="197" t="str">
        <f t="shared" si="2113"/>
        <v/>
      </c>
    </row>
    <row r="5841" spans="1:19" hidden="1">
      <c r="A5841" s="200">
        <v>41595</v>
      </c>
      <c r="B5841" s="205" t="s">
        <v>230</v>
      </c>
      <c r="C5841" s="127" t="s">
        <v>6283</v>
      </c>
      <c r="D5841" s="121" t="s">
        <v>258</v>
      </c>
      <c r="E5841" s="122">
        <v>11.5</v>
      </c>
      <c r="F5841" s="123">
        <f t="shared" si="2118"/>
        <v>13.86</v>
      </c>
      <c r="G5841" s="206"/>
      <c r="H5841" s="207"/>
      <c r="I5841" s="182">
        <f t="shared" si="2119"/>
        <v>0</v>
      </c>
      <c r="J5841" s="182">
        <f t="shared" si="2120"/>
        <v>0</v>
      </c>
      <c r="K5841" s="179"/>
      <c r="L5841" s="183">
        <f t="shared" si="2121"/>
        <v>0</v>
      </c>
      <c r="M5841" s="183">
        <f t="shared" si="2121"/>
        <v>0</v>
      </c>
      <c r="N5841" s="182">
        <f t="shared" si="2122"/>
        <v>0</v>
      </c>
      <c r="O5841" s="182">
        <f t="shared" si="2123"/>
        <v>0</v>
      </c>
      <c r="P5841" s="181"/>
      <c r="Q5841" s="199"/>
      <c r="R5841" s="197" t="str">
        <f t="shared" si="2112"/>
        <v/>
      </c>
      <c r="S5841" s="197" t="str">
        <f t="shared" si="2113"/>
        <v/>
      </c>
    </row>
    <row r="5842" spans="1:19" hidden="1">
      <c r="A5842" s="200" t="s">
        <v>6284</v>
      </c>
      <c r="B5842" s="205" t="s">
        <v>230</v>
      </c>
      <c r="C5842" s="127" t="s">
        <v>6285</v>
      </c>
      <c r="D5842" s="121" t="s">
        <v>232</v>
      </c>
      <c r="E5842" s="122">
        <v>14.59</v>
      </c>
      <c r="F5842" s="123">
        <f t="shared" si="2118"/>
        <v>17.59</v>
      </c>
      <c r="G5842" s="206"/>
      <c r="H5842" s="207"/>
      <c r="I5842" s="182">
        <f t="shared" si="2119"/>
        <v>0</v>
      </c>
      <c r="J5842" s="182">
        <f t="shared" si="2120"/>
        <v>0</v>
      </c>
      <c r="K5842" s="179"/>
      <c r="L5842" s="183">
        <f t="shared" si="2121"/>
        <v>0</v>
      </c>
      <c r="M5842" s="183">
        <f t="shared" si="2121"/>
        <v>0</v>
      </c>
      <c r="N5842" s="182">
        <f t="shared" si="2122"/>
        <v>0</v>
      </c>
      <c r="O5842" s="182">
        <f t="shared" si="2123"/>
        <v>0</v>
      </c>
      <c r="P5842" s="181"/>
      <c r="Q5842" s="199"/>
      <c r="R5842" s="197" t="str">
        <f t="shared" si="2112"/>
        <v/>
      </c>
      <c r="S5842" s="197" t="str">
        <f t="shared" si="2113"/>
        <v/>
      </c>
    </row>
    <row r="5843" spans="1:19" hidden="1">
      <c r="A5843" s="200" t="s">
        <v>6286</v>
      </c>
      <c r="B5843" s="205" t="s">
        <v>230</v>
      </c>
      <c r="C5843" s="127" t="s">
        <v>6287</v>
      </c>
      <c r="D5843" s="121" t="s">
        <v>232</v>
      </c>
      <c r="E5843" s="122">
        <v>20.29</v>
      </c>
      <c r="F5843" s="123">
        <f t="shared" si="2118"/>
        <v>24.46</v>
      </c>
      <c r="G5843" s="206"/>
      <c r="H5843" s="207"/>
      <c r="I5843" s="182">
        <f t="shared" si="2119"/>
        <v>0</v>
      </c>
      <c r="J5843" s="182">
        <f t="shared" si="2120"/>
        <v>0</v>
      </c>
      <c r="K5843" s="179"/>
      <c r="L5843" s="183">
        <f t="shared" si="2121"/>
        <v>0</v>
      </c>
      <c r="M5843" s="183">
        <f t="shared" si="2121"/>
        <v>0</v>
      </c>
      <c r="N5843" s="182">
        <f t="shared" si="2122"/>
        <v>0</v>
      </c>
      <c r="O5843" s="182">
        <f t="shared" si="2123"/>
        <v>0</v>
      </c>
      <c r="P5843" s="181"/>
      <c r="Q5843" s="199"/>
      <c r="R5843" s="197" t="str">
        <f t="shared" si="2112"/>
        <v/>
      </c>
      <c r="S5843" s="197" t="str">
        <f t="shared" si="2113"/>
        <v/>
      </c>
    </row>
    <row r="5844" spans="1:19" hidden="1">
      <c r="A5844" s="200" t="s">
        <v>6288</v>
      </c>
      <c r="B5844" s="205" t="s">
        <v>230</v>
      </c>
      <c r="C5844" s="127" t="s">
        <v>6289</v>
      </c>
      <c r="D5844" s="121" t="s">
        <v>232</v>
      </c>
      <c r="E5844" s="122">
        <v>17.12</v>
      </c>
      <c r="F5844" s="123">
        <f t="shared" si="2118"/>
        <v>20.64</v>
      </c>
      <c r="G5844" s="206"/>
      <c r="H5844" s="207"/>
      <c r="I5844" s="182">
        <f t="shared" si="2119"/>
        <v>0</v>
      </c>
      <c r="J5844" s="182">
        <f t="shared" si="2120"/>
        <v>0</v>
      </c>
      <c r="K5844" s="179"/>
      <c r="L5844" s="183">
        <f t="shared" si="2121"/>
        <v>0</v>
      </c>
      <c r="M5844" s="183">
        <f t="shared" si="2121"/>
        <v>0</v>
      </c>
      <c r="N5844" s="182">
        <f t="shared" si="2122"/>
        <v>0</v>
      </c>
      <c r="O5844" s="182">
        <f t="shared" si="2123"/>
        <v>0</v>
      </c>
      <c r="P5844" s="181"/>
      <c r="Q5844" s="199"/>
      <c r="R5844" s="197" t="str">
        <f t="shared" si="2112"/>
        <v/>
      </c>
      <c r="S5844" s="197" t="str">
        <f t="shared" si="2113"/>
        <v/>
      </c>
    </row>
    <row r="5845" spans="1:19" hidden="1">
      <c r="A5845" s="200">
        <v>79465</v>
      </c>
      <c r="B5845" s="205" t="s">
        <v>230</v>
      </c>
      <c r="C5845" s="127" t="s">
        <v>6290</v>
      </c>
      <c r="D5845" s="121" t="s">
        <v>232</v>
      </c>
      <c r="E5845" s="122">
        <v>41.12</v>
      </c>
      <c r="F5845" s="123">
        <f t="shared" si="2118"/>
        <v>49.57</v>
      </c>
      <c r="G5845" s="206"/>
      <c r="H5845" s="207"/>
      <c r="I5845" s="182">
        <f t="shared" si="2119"/>
        <v>0</v>
      </c>
      <c r="J5845" s="182">
        <f t="shared" si="2120"/>
        <v>0</v>
      </c>
      <c r="K5845" s="179"/>
      <c r="L5845" s="183">
        <f t="shared" si="2121"/>
        <v>0</v>
      </c>
      <c r="M5845" s="183">
        <f t="shared" si="2121"/>
        <v>0</v>
      </c>
      <c r="N5845" s="182">
        <f t="shared" si="2122"/>
        <v>0</v>
      </c>
      <c r="O5845" s="182">
        <f t="shared" si="2123"/>
        <v>0</v>
      </c>
      <c r="P5845" s="181"/>
      <c r="Q5845" s="199"/>
      <c r="R5845" s="197" t="str">
        <f t="shared" si="2112"/>
        <v/>
      </c>
      <c r="S5845" s="197" t="str">
        <f t="shared" si="2113"/>
        <v/>
      </c>
    </row>
    <row r="5846" spans="1:19" hidden="1">
      <c r="A5846" s="200">
        <v>84665</v>
      </c>
      <c r="B5846" s="205" t="s">
        <v>230</v>
      </c>
      <c r="C5846" s="127" t="s">
        <v>6291</v>
      </c>
      <c r="D5846" s="121" t="s">
        <v>232</v>
      </c>
      <c r="E5846" s="122">
        <v>21.76</v>
      </c>
      <c r="F5846" s="123">
        <f t="shared" si="2118"/>
        <v>26.23</v>
      </c>
      <c r="G5846" s="206"/>
      <c r="H5846" s="207"/>
      <c r="I5846" s="182">
        <f t="shared" si="2119"/>
        <v>0</v>
      </c>
      <c r="J5846" s="182">
        <f t="shared" si="2120"/>
        <v>0</v>
      </c>
      <c r="K5846" s="179"/>
      <c r="L5846" s="183">
        <f t="shared" si="2121"/>
        <v>0</v>
      </c>
      <c r="M5846" s="183">
        <f t="shared" si="2121"/>
        <v>0</v>
      </c>
      <c r="N5846" s="182">
        <f t="shared" si="2122"/>
        <v>0</v>
      </c>
      <c r="O5846" s="182">
        <f t="shared" si="2123"/>
        <v>0</v>
      </c>
      <c r="P5846" s="181"/>
      <c r="Q5846" s="199"/>
      <c r="R5846" s="197" t="str">
        <f t="shared" si="2112"/>
        <v/>
      </c>
      <c r="S5846" s="197" t="str">
        <f t="shared" si="2113"/>
        <v/>
      </c>
    </row>
    <row r="5847" spans="1:19" hidden="1">
      <c r="A5847" s="200" t="s">
        <v>6292</v>
      </c>
      <c r="B5847" s="205"/>
      <c r="C5847" s="127" t="s">
        <v>6293</v>
      </c>
      <c r="D5847" s="121"/>
      <c r="E5847" s="122"/>
      <c r="F5847" s="123"/>
      <c r="G5847" s="253"/>
      <c r="H5847" s="253"/>
      <c r="I5847" s="254"/>
      <c r="J5847" s="255"/>
      <c r="K5847" s="179"/>
      <c r="L5847" s="253"/>
      <c r="M5847" s="253"/>
      <c r="N5847" s="254"/>
      <c r="O5847" s="255"/>
      <c r="P5847" s="181"/>
      <c r="Q5847" s="198" t="str">
        <f>IF(OR(SUM(J5848)&gt;0,SUM(O5848)&gt;0),"xx","")</f>
        <v/>
      </c>
      <c r="R5847" s="197" t="str">
        <f t="shared" si="2112"/>
        <v/>
      </c>
      <c r="S5847" s="197" t="str">
        <f t="shared" si="2113"/>
        <v/>
      </c>
    </row>
    <row r="5848" spans="1:19" hidden="1">
      <c r="A5848" s="200">
        <v>84666</v>
      </c>
      <c r="B5848" s="205" t="s">
        <v>230</v>
      </c>
      <c r="C5848" s="127" t="s">
        <v>6294</v>
      </c>
      <c r="D5848" s="121" t="s">
        <v>232</v>
      </c>
      <c r="E5848" s="122">
        <v>22.09</v>
      </c>
      <c r="F5848" s="123">
        <f>IF(E5848=0,0,ROUND(E5848*(1+E$10)*(1-E$11),2))</f>
        <v>26.63</v>
      </c>
      <c r="G5848" s="206"/>
      <c r="H5848" s="207"/>
      <c r="I5848" s="182">
        <f t="shared" ref="I5848" si="2124">IF(ISBLANK(E5848),0,ROUND(F5848*G5848,2))</f>
        <v>0</v>
      </c>
      <c r="J5848" s="182">
        <f>IF(ISBLANK(G5848),0,ROUND(G5848*H5848,2))</f>
        <v>0</v>
      </c>
      <c r="K5848" s="179"/>
      <c r="L5848" s="183">
        <f t="shared" ref="L5848:M5848" si="2125">G5848</f>
        <v>0</v>
      </c>
      <c r="M5848" s="183">
        <f t="shared" si="2125"/>
        <v>0</v>
      </c>
      <c r="N5848" s="182">
        <f t="shared" ref="N5848" si="2126">IF(ISBLANK(E5848),0,ROUND(F5848*L5848,2))</f>
        <v>0</v>
      </c>
      <c r="O5848" s="182">
        <f t="shared" ref="O5848" si="2127">IF(ISBLANK(L5848),0,ROUND(L5848*M5848,2))</f>
        <v>0</v>
      </c>
      <c r="P5848" s="181"/>
      <c r="Q5848" s="199"/>
      <c r="R5848" s="197" t="str">
        <f t="shared" si="2112"/>
        <v/>
      </c>
      <c r="S5848" s="197" t="str">
        <f t="shared" si="2113"/>
        <v/>
      </c>
    </row>
    <row r="5849" spans="1:19" hidden="1">
      <c r="A5849" s="200" t="s">
        <v>6295</v>
      </c>
      <c r="B5849" s="205"/>
      <c r="C5849" s="127" t="s">
        <v>6296</v>
      </c>
      <c r="D5849" s="121"/>
      <c r="E5849" s="122"/>
      <c r="F5849" s="123"/>
      <c r="G5849" s="253"/>
      <c r="H5849" s="253"/>
      <c r="I5849" s="254"/>
      <c r="J5849" s="255"/>
      <c r="K5849" s="179"/>
      <c r="L5849" s="253"/>
      <c r="M5849" s="253"/>
      <c r="N5849" s="254"/>
      <c r="O5849" s="255"/>
      <c r="P5849" s="181"/>
      <c r="Q5849" s="198" t="str">
        <f>IF(OR(SUM(J5851:J6000)&gt;0,SUM(O5851:O6000)&gt;0),"xx","")</f>
        <v/>
      </c>
      <c r="R5849" s="197" t="str">
        <f t="shared" si="2112"/>
        <v/>
      </c>
      <c r="S5849" s="197" t="str">
        <f t="shared" si="2113"/>
        <v/>
      </c>
    </row>
    <row r="5850" spans="1:19" hidden="1">
      <c r="A5850" s="200" t="s">
        <v>6297</v>
      </c>
      <c r="B5850" s="205"/>
      <c r="C5850" s="127" t="s">
        <v>6298</v>
      </c>
      <c r="D5850" s="121"/>
      <c r="E5850" s="122"/>
      <c r="F5850" s="123"/>
      <c r="G5850" s="253"/>
      <c r="H5850" s="253"/>
      <c r="I5850" s="254"/>
      <c r="J5850" s="255"/>
      <c r="K5850" s="179"/>
      <c r="L5850" s="253"/>
      <c r="M5850" s="253"/>
      <c r="N5850" s="254"/>
      <c r="O5850" s="255"/>
      <c r="P5850" s="181"/>
      <c r="Q5850" s="198" t="str">
        <f>IF(OR(SUM(J5851:J5851)&gt;0,SUM(O5851:O5851)&gt;0),"xx","")</f>
        <v/>
      </c>
      <c r="R5850" s="197" t="str">
        <f t="shared" si="2112"/>
        <v/>
      </c>
      <c r="S5850" s="197" t="str">
        <f t="shared" si="2113"/>
        <v/>
      </c>
    </row>
    <row r="5851" spans="1:19" ht="25.5" hidden="1">
      <c r="A5851" s="200">
        <v>87410</v>
      </c>
      <c r="B5851" s="205" t="s">
        <v>230</v>
      </c>
      <c r="C5851" s="127" t="s">
        <v>6299</v>
      </c>
      <c r="D5851" s="121" t="s">
        <v>238</v>
      </c>
      <c r="E5851" s="122">
        <v>793.54</v>
      </c>
      <c r="F5851" s="123">
        <f>IF(E5851=0,0,ROUND(E5851*(1+E$10)*(1-E$11),2))</f>
        <v>956.69</v>
      </c>
      <c r="G5851" s="206"/>
      <c r="H5851" s="207"/>
      <c r="I5851" s="182">
        <f t="shared" ref="I5851" si="2128">IF(ISBLANK(E5851),0,ROUND(F5851*G5851,2))</f>
        <v>0</v>
      </c>
      <c r="J5851" s="182">
        <f>IF(ISBLANK(G5851),0,ROUND(G5851*H5851,2))</f>
        <v>0</v>
      </c>
      <c r="K5851" s="179"/>
      <c r="L5851" s="183">
        <f t="shared" ref="L5851:M5851" si="2129">G5851</f>
        <v>0</v>
      </c>
      <c r="M5851" s="183">
        <f t="shared" si="2129"/>
        <v>0</v>
      </c>
      <c r="N5851" s="182">
        <f t="shared" ref="N5851" si="2130">IF(ISBLANK(E5851),0,ROUND(F5851*L5851,2))</f>
        <v>0</v>
      </c>
      <c r="O5851" s="182">
        <f t="shared" ref="O5851" si="2131">IF(ISBLANK(L5851),0,ROUND(L5851*M5851,2))</f>
        <v>0</v>
      </c>
      <c r="P5851" s="181"/>
      <c r="Q5851" s="199"/>
      <c r="R5851" s="197" t="str">
        <f t="shared" si="2112"/>
        <v/>
      </c>
      <c r="S5851" s="197" t="str">
        <f t="shared" si="2113"/>
        <v/>
      </c>
    </row>
    <row r="5852" spans="1:19" hidden="1">
      <c r="A5852" s="200" t="s">
        <v>6300</v>
      </c>
      <c r="B5852" s="205"/>
      <c r="C5852" s="127" t="s">
        <v>6098</v>
      </c>
      <c r="D5852" s="261"/>
      <c r="E5852" s="122"/>
      <c r="F5852" s="126"/>
      <c r="G5852" s="253"/>
      <c r="H5852" s="253"/>
      <c r="I5852" s="254"/>
      <c r="J5852" s="255"/>
      <c r="K5852" s="179"/>
      <c r="L5852" s="253"/>
      <c r="M5852" s="253"/>
      <c r="N5852" s="254"/>
      <c r="O5852" s="255"/>
      <c r="P5852" s="181"/>
      <c r="Q5852" s="198" t="str">
        <f>IF(OR(SUM(J5853:J5857)&gt;0,SUM(O5853:O5857)&gt;0),"xx","")</f>
        <v/>
      </c>
      <c r="R5852" s="197" t="str">
        <f t="shared" si="2112"/>
        <v/>
      </c>
      <c r="S5852" s="197" t="str">
        <f t="shared" si="2113"/>
        <v/>
      </c>
    </row>
    <row r="5853" spans="1:19" ht="25.5" hidden="1">
      <c r="A5853" s="200">
        <v>87388</v>
      </c>
      <c r="B5853" s="205" t="s">
        <v>230</v>
      </c>
      <c r="C5853" s="127" t="s">
        <v>6301</v>
      </c>
      <c r="D5853" s="121" t="s">
        <v>238</v>
      </c>
      <c r="E5853" s="122">
        <v>2826.1</v>
      </c>
      <c r="F5853" s="123">
        <f>IF(E5853=0,0,ROUND(E5853*(1+E$10)*(1-E$11),2))</f>
        <v>3407.15</v>
      </c>
      <c r="G5853" s="206"/>
      <c r="H5853" s="207"/>
      <c r="I5853" s="182">
        <f t="shared" ref="I5853:I5857" si="2132">IF(ISBLANK(E5853),0,ROUND(F5853*G5853,2))</f>
        <v>0</v>
      </c>
      <c r="J5853" s="182">
        <f t="shared" ref="J5853:J5857" si="2133">IF(ISBLANK(G5853),0,ROUND(G5853*H5853,2))</f>
        <v>0</v>
      </c>
      <c r="K5853" s="179"/>
      <c r="L5853" s="183">
        <f t="shared" ref="L5853:M5857" si="2134">G5853</f>
        <v>0</v>
      </c>
      <c r="M5853" s="183">
        <f t="shared" si="2134"/>
        <v>0</v>
      </c>
      <c r="N5853" s="182">
        <f t="shared" ref="N5853:N5857" si="2135">IF(ISBLANK(E5853),0,ROUND(F5853*L5853,2))</f>
        <v>0</v>
      </c>
      <c r="O5853" s="182">
        <f t="shared" ref="O5853:O5857" si="2136">IF(ISBLANK(L5853),0,ROUND(L5853*M5853,2))</f>
        <v>0</v>
      </c>
      <c r="P5853" s="181"/>
      <c r="Q5853" s="199"/>
      <c r="R5853" s="197" t="str">
        <f t="shared" si="2112"/>
        <v/>
      </c>
      <c r="S5853" s="197" t="str">
        <f t="shared" si="2113"/>
        <v/>
      </c>
    </row>
    <row r="5854" spans="1:19" ht="25.5" hidden="1">
      <c r="A5854" s="200">
        <v>87389</v>
      </c>
      <c r="B5854" s="205" t="s">
        <v>230</v>
      </c>
      <c r="C5854" s="127" t="s">
        <v>6302</v>
      </c>
      <c r="D5854" s="121" t="s">
        <v>238</v>
      </c>
      <c r="E5854" s="122">
        <v>2831.85</v>
      </c>
      <c r="F5854" s="123">
        <f>IF(E5854=0,0,ROUND(E5854*(1+E$10)*(1-E$11),2))</f>
        <v>3414.08</v>
      </c>
      <c r="G5854" s="206"/>
      <c r="H5854" s="207"/>
      <c r="I5854" s="182">
        <f t="shared" si="2132"/>
        <v>0</v>
      </c>
      <c r="J5854" s="182">
        <f t="shared" si="2133"/>
        <v>0</v>
      </c>
      <c r="K5854" s="179"/>
      <c r="L5854" s="183">
        <f t="shared" si="2134"/>
        <v>0</v>
      </c>
      <c r="M5854" s="183">
        <f t="shared" si="2134"/>
        <v>0</v>
      </c>
      <c r="N5854" s="182">
        <f t="shared" si="2135"/>
        <v>0</v>
      </c>
      <c r="O5854" s="182">
        <f t="shared" si="2136"/>
        <v>0</v>
      </c>
      <c r="P5854" s="181"/>
      <c r="Q5854" s="199"/>
      <c r="R5854" s="197" t="str">
        <f t="shared" si="2112"/>
        <v/>
      </c>
      <c r="S5854" s="197" t="str">
        <f t="shared" si="2113"/>
        <v/>
      </c>
    </row>
    <row r="5855" spans="1:19" ht="25.5" hidden="1">
      <c r="A5855" s="200">
        <v>87390</v>
      </c>
      <c r="B5855" s="205" t="s">
        <v>230</v>
      </c>
      <c r="C5855" s="127" t="s">
        <v>6303</v>
      </c>
      <c r="D5855" s="121" t="s">
        <v>238</v>
      </c>
      <c r="E5855" s="122">
        <v>2842.28</v>
      </c>
      <c r="F5855" s="123">
        <f>IF(E5855=0,0,ROUND(E5855*(1+E$10)*(1-E$11),2))</f>
        <v>3426.65</v>
      </c>
      <c r="G5855" s="206"/>
      <c r="H5855" s="207"/>
      <c r="I5855" s="182">
        <f t="shared" si="2132"/>
        <v>0</v>
      </c>
      <c r="J5855" s="182">
        <f t="shared" si="2133"/>
        <v>0</v>
      </c>
      <c r="K5855" s="179"/>
      <c r="L5855" s="183">
        <f t="shared" si="2134"/>
        <v>0</v>
      </c>
      <c r="M5855" s="183">
        <f t="shared" si="2134"/>
        <v>0</v>
      </c>
      <c r="N5855" s="182">
        <f t="shared" si="2135"/>
        <v>0</v>
      </c>
      <c r="O5855" s="182">
        <f t="shared" si="2136"/>
        <v>0</v>
      </c>
      <c r="P5855" s="181"/>
      <c r="Q5855" s="199"/>
      <c r="R5855" s="197" t="str">
        <f t="shared" si="2112"/>
        <v/>
      </c>
      <c r="S5855" s="197" t="str">
        <f t="shared" si="2113"/>
        <v/>
      </c>
    </row>
    <row r="5856" spans="1:19" ht="25.5" hidden="1">
      <c r="A5856" s="200">
        <v>87404</v>
      </c>
      <c r="B5856" s="205" t="s">
        <v>230</v>
      </c>
      <c r="C5856" s="127" t="s">
        <v>6304</v>
      </c>
      <c r="D5856" s="121" t="s">
        <v>238</v>
      </c>
      <c r="E5856" s="122">
        <v>2945.79</v>
      </c>
      <c r="F5856" s="123">
        <f>IF(E5856=0,0,ROUND(E5856*(1+E$10)*(1-E$11),2))</f>
        <v>3551.44</v>
      </c>
      <c r="G5856" s="206"/>
      <c r="H5856" s="207"/>
      <c r="I5856" s="182">
        <f t="shared" si="2132"/>
        <v>0</v>
      </c>
      <c r="J5856" s="182">
        <f t="shared" si="2133"/>
        <v>0</v>
      </c>
      <c r="K5856" s="179"/>
      <c r="L5856" s="183">
        <f t="shared" si="2134"/>
        <v>0</v>
      </c>
      <c r="M5856" s="183">
        <f t="shared" si="2134"/>
        <v>0</v>
      </c>
      <c r="N5856" s="182">
        <f t="shared" si="2135"/>
        <v>0</v>
      </c>
      <c r="O5856" s="182">
        <f t="shared" si="2136"/>
        <v>0</v>
      </c>
      <c r="P5856" s="181"/>
      <c r="Q5856" s="199"/>
      <c r="R5856" s="197" t="str">
        <f t="shared" si="2112"/>
        <v/>
      </c>
      <c r="S5856" s="197" t="str">
        <f t="shared" si="2113"/>
        <v/>
      </c>
    </row>
    <row r="5857" spans="1:19" ht="25.5" hidden="1">
      <c r="A5857" s="200">
        <v>87405</v>
      </c>
      <c r="B5857" s="205" t="s">
        <v>230</v>
      </c>
      <c r="C5857" s="127" t="s">
        <v>6305</v>
      </c>
      <c r="D5857" s="121" t="s">
        <v>238</v>
      </c>
      <c r="E5857" s="122">
        <v>2944.11</v>
      </c>
      <c r="F5857" s="123">
        <f>IF(E5857=0,0,ROUND(E5857*(1+E$10)*(1-E$11),2))</f>
        <v>3549.42</v>
      </c>
      <c r="G5857" s="206"/>
      <c r="H5857" s="207"/>
      <c r="I5857" s="182">
        <f t="shared" si="2132"/>
        <v>0</v>
      </c>
      <c r="J5857" s="182">
        <f t="shared" si="2133"/>
        <v>0</v>
      </c>
      <c r="K5857" s="179"/>
      <c r="L5857" s="183">
        <f t="shared" si="2134"/>
        <v>0</v>
      </c>
      <c r="M5857" s="183">
        <f t="shared" si="2134"/>
        <v>0</v>
      </c>
      <c r="N5857" s="182">
        <f t="shared" si="2135"/>
        <v>0</v>
      </c>
      <c r="O5857" s="182">
        <f t="shared" si="2136"/>
        <v>0</v>
      </c>
      <c r="P5857" s="181"/>
      <c r="Q5857" s="199"/>
      <c r="R5857" s="197" t="str">
        <f t="shared" si="2112"/>
        <v/>
      </c>
      <c r="S5857" s="197" t="str">
        <f t="shared" si="2113"/>
        <v/>
      </c>
    </row>
    <row r="5858" spans="1:19" hidden="1">
      <c r="A5858" s="200" t="s">
        <v>6306</v>
      </c>
      <c r="B5858" s="205"/>
      <c r="C5858" s="127" t="s">
        <v>6307</v>
      </c>
      <c r="D5858" s="261"/>
      <c r="E5858" s="122"/>
      <c r="F5858" s="126"/>
      <c r="G5858" s="253"/>
      <c r="H5858" s="253"/>
      <c r="I5858" s="254"/>
      <c r="J5858" s="255"/>
      <c r="K5858" s="179"/>
      <c r="L5858" s="253"/>
      <c r="M5858" s="253"/>
      <c r="N5858" s="254"/>
      <c r="O5858" s="255"/>
      <c r="P5858" s="181"/>
      <c r="Q5858" s="198" t="str">
        <f>IF(OR(SUM(J5859:J5876)&gt;0,SUM(O5859:O5876)&gt;0),"xx","")</f>
        <v/>
      </c>
      <c r="R5858" s="197" t="str">
        <f t="shared" si="2112"/>
        <v/>
      </c>
      <c r="S5858" s="197" t="str">
        <f t="shared" si="2113"/>
        <v/>
      </c>
    </row>
    <row r="5859" spans="1:19" ht="25.5" hidden="1">
      <c r="A5859" s="200">
        <v>87382</v>
      </c>
      <c r="B5859" s="205" t="s">
        <v>230</v>
      </c>
      <c r="C5859" s="127" t="s">
        <v>6308</v>
      </c>
      <c r="D5859" s="121" t="s">
        <v>238</v>
      </c>
      <c r="E5859" s="122">
        <v>853.05</v>
      </c>
      <c r="F5859" s="123">
        <f t="shared" ref="F5859:F5876" si="2137">IF(E5859=0,0,ROUND(E5859*(1+E$10)*(1-E$11),2))</f>
        <v>1028.44</v>
      </c>
      <c r="G5859" s="206"/>
      <c r="H5859" s="207"/>
      <c r="I5859" s="182">
        <f t="shared" ref="I5859:I5876" si="2138">IF(ISBLANK(E5859),0,ROUND(F5859*G5859,2))</f>
        <v>0</v>
      </c>
      <c r="J5859" s="182">
        <f t="shared" ref="J5859:J5876" si="2139">IF(ISBLANK(G5859),0,ROUND(G5859*H5859,2))</f>
        <v>0</v>
      </c>
      <c r="K5859" s="179"/>
      <c r="L5859" s="183">
        <f t="shared" ref="L5859:M5876" si="2140">G5859</f>
        <v>0</v>
      </c>
      <c r="M5859" s="183">
        <f t="shared" si="2140"/>
        <v>0</v>
      </c>
      <c r="N5859" s="182">
        <f t="shared" ref="N5859:N5876" si="2141">IF(ISBLANK(E5859),0,ROUND(F5859*L5859,2))</f>
        <v>0</v>
      </c>
      <c r="O5859" s="182">
        <f t="shared" ref="O5859:O5876" si="2142">IF(ISBLANK(L5859),0,ROUND(L5859*M5859,2))</f>
        <v>0</v>
      </c>
      <c r="P5859" s="181"/>
      <c r="Q5859" s="199"/>
      <c r="R5859" s="197" t="str">
        <f t="shared" si="2112"/>
        <v/>
      </c>
      <c r="S5859" s="197" t="str">
        <f t="shared" si="2113"/>
        <v/>
      </c>
    </row>
    <row r="5860" spans="1:19" ht="25.5" hidden="1">
      <c r="A5860" s="200">
        <v>87383</v>
      </c>
      <c r="B5860" s="205" t="s">
        <v>230</v>
      </c>
      <c r="C5860" s="127" t="s">
        <v>6309</v>
      </c>
      <c r="D5860" s="121" t="s">
        <v>238</v>
      </c>
      <c r="E5860" s="122">
        <v>844.57</v>
      </c>
      <c r="F5860" s="123">
        <f t="shared" si="2137"/>
        <v>1018.21</v>
      </c>
      <c r="G5860" s="206"/>
      <c r="H5860" s="207"/>
      <c r="I5860" s="182">
        <f t="shared" si="2138"/>
        <v>0</v>
      </c>
      <c r="J5860" s="182">
        <f t="shared" si="2139"/>
        <v>0</v>
      </c>
      <c r="K5860" s="179"/>
      <c r="L5860" s="183">
        <f t="shared" si="2140"/>
        <v>0</v>
      </c>
      <c r="M5860" s="183">
        <f t="shared" si="2140"/>
        <v>0</v>
      </c>
      <c r="N5860" s="182">
        <f t="shared" si="2141"/>
        <v>0</v>
      </c>
      <c r="O5860" s="182">
        <f t="shared" si="2142"/>
        <v>0</v>
      </c>
      <c r="P5860" s="181"/>
      <c r="Q5860" s="199"/>
      <c r="R5860" s="197" t="str">
        <f t="shared" si="2112"/>
        <v/>
      </c>
      <c r="S5860" s="197" t="str">
        <f t="shared" si="2113"/>
        <v/>
      </c>
    </row>
    <row r="5861" spans="1:19" ht="25.5" hidden="1">
      <c r="A5861" s="200">
        <v>87384</v>
      </c>
      <c r="B5861" s="205" t="s">
        <v>230</v>
      </c>
      <c r="C5861" s="127" t="s">
        <v>6310</v>
      </c>
      <c r="D5861" s="121" t="s">
        <v>238</v>
      </c>
      <c r="E5861" s="122">
        <v>835.02</v>
      </c>
      <c r="F5861" s="123">
        <f t="shared" si="2137"/>
        <v>1006.7</v>
      </c>
      <c r="G5861" s="206"/>
      <c r="H5861" s="207"/>
      <c r="I5861" s="182">
        <f t="shared" si="2138"/>
        <v>0</v>
      </c>
      <c r="J5861" s="182">
        <f t="shared" si="2139"/>
        <v>0</v>
      </c>
      <c r="K5861" s="179"/>
      <c r="L5861" s="183">
        <f t="shared" si="2140"/>
        <v>0</v>
      </c>
      <c r="M5861" s="183">
        <f t="shared" si="2140"/>
        <v>0</v>
      </c>
      <c r="N5861" s="182">
        <f t="shared" si="2141"/>
        <v>0</v>
      </c>
      <c r="O5861" s="182">
        <f t="shared" si="2142"/>
        <v>0</v>
      </c>
      <c r="P5861" s="181"/>
      <c r="Q5861" s="199"/>
      <c r="R5861" s="197" t="str">
        <f t="shared" si="2112"/>
        <v/>
      </c>
      <c r="S5861" s="197" t="str">
        <f t="shared" si="2113"/>
        <v/>
      </c>
    </row>
    <row r="5862" spans="1:19" ht="25.5" hidden="1">
      <c r="A5862" s="200">
        <v>87391</v>
      </c>
      <c r="B5862" s="205" t="s">
        <v>230</v>
      </c>
      <c r="C5862" s="127" t="s">
        <v>6311</v>
      </c>
      <c r="D5862" s="121" t="s">
        <v>238</v>
      </c>
      <c r="E5862" s="122">
        <v>4093.07</v>
      </c>
      <c r="F5862" s="123">
        <f t="shared" si="2137"/>
        <v>4934.6099999999997</v>
      </c>
      <c r="G5862" s="206"/>
      <c r="H5862" s="207"/>
      <c r="I5862" s="182">
        <f t="shared" si="2138"/>
        <v>0</v>
      </c>
      <c r="J5862" s="182">
        <f t="shared" si="2139"/>
        <v>0</v>
      </c>
      <c r="K5862" s="179"/>
      <c r="L5862" s="183">
        <f t="shared" si="2140"/>
        <v>0</v>
      </c>
      <c r="M5862" s="183">
        <f t="shared" si="2140"/>
        <v>0</v>
      </c>
      <c r="N5862" s="182">
        <f t="shared" si="2141"/>
        <v>0</v>
      </c>
      <c r="O5862" s="182">
        <f t="shared" si="2142"/>
        <v>0</v>
      </c>
      <c r="P5862" s="181"/>
      <c r="Q5862" s="199"/>
      <c r="R5862" s="197" t="str">
        <f t="shared" si="2112"/>
        <v/>
      </c>
      <c r="S5862" s="197" t="str">
        <f t="shared" si="2113"/>
        <v/>
      </c>
    </row>
    <row r="5863" spans="1:19" ht="25.5" hidden="1">
      <c r="A5863" s="200">
        <v>87393</v>
      </c>
      <c r="B5863" s="205" t="s">
        <v>230</v>
      </c>
      <c r="C5863" s="127" t="s">
        <v>6312</v>
      </c>
      <c r="D5863" s="121" t="s">
        <v>238</v>
      </c>
      <c r="E5863" s="122">
        <v>4128.1000000000004</v>
      </c>
      <c r="F5863" s="123">
        <f t="shared" si="2137"/>
        <v>4976.84</v>
      </c>
      <c r="G5863" s="206"/>
      <c r="H5863" s="207"/>
      <c r="I5863" s="182">
        <f t="shared" si="2138"/>
        <v>0</v>
      </c>
      <c r="J5863" s="182">
        <f t="shared" si="2139"/>
        <v>0</v>
      </c>
      <c r="K5863" s="179"/>
      <c r="L5863" s="183">
        <f t="shared" si="2140"/>
        <v>0</v>
      </c>
      <c r="M5863" s="183">
        <f t="shared" si="2140"/>
        <v>0</v>
      </c>
      <c r="N5863" s="182">
        <f t="shared" si="2141"/>
        <v>0</v>
      </c>
      <c r="O5863" s="182">
        <f t="shared" si="2142"/>
        <v>0</v>
      </c>
      <c r="P5863" s="181"/>
      <c r="Q5863" s="199"/>
      <c r="R5863" s="197" t="str">
        <f t="shared" si="2112"/>
        <v/>
      </c>
      <c r="S5863" s="197" t="str">
        <f t="shared" si="2113"/>
        <v/>
      </c>
    </row>
    <row r="5864" spans="1:19" ht="25.5" hidden="1">
      <c r="A5864" s="200">
        <v>87394</v>
      </c>
      <c r="B5864" s="205" t="s">
        <v>230</v>
      </c>
      <c r="C5864" s="127" t="s">
        <v>6313</v>
      </c>
      <c r="D5864" s="121" t="s">
        <v>238</v>
      </c>
      <c r="E5864" s="122">
        <v>4163.78</v>
      </c>
      <c r="F5864" s="123">
        <f t="shared" si="2137"/>
        <v>5019.8500000000004</v>
      </c>
      <c r="G5864" s="206"/>
      <c r="H5864" s="207"/>
      <c r="I5864" s="182">
        <f t="shared" si="2138"/>
        <v>0</v>
      </c>
      <c r="J5864" s="182">
        <f t="shared" si="2139"/>
        <v>0</v>
      </c>
      <c r="K5864" s="179"/>
      <c r="L5864" s="183">
        <f t="shared" si="2140"/>
        <v>0</v>
      </c>
      <c r="M5864" s="183">
        <f t="shared" si="2140"/>
        <v>0</v>
      </c>
      <c r="N5864" s="182">
        <f t="shared" si="2141"/>
        <v>0</v>
      </c>
      <c r="O5864" s="182">
        <f t="shared" si="2142"/>
        <v>0</v>
      </c>
      <c r="P5864" s="181"/>
      <c r="Q5864" s="199"/>
      <c r="R5864" s="197" t="str">
        <f t="shared" si="2112"/>
        <v/>
      </c>
      <c r="S5864" s="197" t="str">
        <f t="shared" si="2113"/>
        <v/>
      </c>
    </row>
    <row r="5865" spans="1:19" ht="25.5" hidden="1">
      <c r="A5865" s="200">
        <v>87395</v>
      </c>
      <c r="B5865" s="205" t="s">
        <v>230</v>
      </c>
      <c r="C5865" s="127" t="s">
        <v>6314</v>
      </c>
      <c r="D5865" s="121" t="s">
        <v>238</v>
      </c>
      <c r="E5865" s="122">
        <v>3213.34</v>
      </c>
      <c r="F5865" s="123">
        <f t="shared" si="2137"/>
        <v>3874</v>
      </c>
      <c r="G5865" s="206"/>
      <c r="H5865" s="207"/>
      <c r="I5865" s="182">
        <f t="shared" si="2138"/>
        <v>0</v>
      </c>
      <c r="J5865" s="182">
        <f t="shared" si="2139"/>
        <v>0</v>
      </c>
      <c r="K5865" s="179"/>
      <c r="L5865" s="183">
        <f t="shared" si="2140"/>
        <v>0</v>
      </c>
      <c r="M5865" s="183">
        <f t="shared" si="2140"/>
        <v>0</v>
      </c>
      <c r="N5865" s="182">
        <f t="shared" si="2141"/>
        <v>0</v>
      </c>
      <c r="O5865" s="182">
        <f t="shared" si="2142"/>
        <v>0</v>
      </c>
      <c r="P5865" s="181"/>
      <c r="Q5865" s="199"/>
      <c r="R5865" s="197" t="str">
        <f t="shared" si="2112"/>
        <v/>
      </c>
      <c r="S5865" s="197" t="str">
        <f t="shared" si="2113"/>
        <v/>
      </c>
    </row>
    <row r="5866" spans="1:19" ht="25.5" hidden="1">
      <c r="A5866" s="200">
        <v>87396</v>
      </c>
      <c r="B5866" s="205" t="s">
        <v>230</v>
      </c>
      <c r="C5866" s="127" t="s">
        <v>6315</v>
      </c>
      <c r="D5866" s="121" t="s">
        <v>238</v>
      </c>
      <c r="E5866" s="122">
        <v>3236.55</v>
      </c>
      <c r="F5866" s="123">
        <f t="shared" si="2137"/>
        <v>3901.98</v>
      </c>
      <c r="G5866" s="206"/>
      <c r="H5866" s="207"/>
      <c r="I5866" s="182">
        <f t="shared" si="2138"/>
        <v>0</v>
      </c>
      <c r="J5866" s="182">
        <f t="shared" si="2139"/>
        <v>0</v>
      </c>
      <c r="K5866" s="179"/>
      <c r="L5866" s="183">
        <f t="shared" si="2140"/>
        <v>0</v>
      </c>
      <c r="M5866" s="183">
        <f t="shared" si="2140"/>
        <v>0</v>
      </c>
      <c r="N5866" s="182">
        <f t="shared" si="2141"/>
        <v>0</v>
      </c>
      <c r="O5866" s="182">
        <f t="shared" si="2142"/>
        <v>0</v>
      </c>
      <c r="P5866" s="181"/>
      <c r="Q5866" s="199"/>
      <c r="R5866" s="197" t="str">
        <f t="shared" si="2112"/>
        <v/>
      </c>
      <c r="S5866" s="197" t="str">
        <f t="shared" si="2113"/>
        <v/>
      </c>
    </row>
    <row r="5867" spans="1:19" ht="25.5" hidden="1">
      <c r="A5867" s="200">
        <v>87397</v>
      </c>
      <c r="B5867" s="205" t="s">
        <v>230</v>
      </c>
      <c r="C5867" s="127" t="s">
        <v>6316</v>
      </c>
      <c r="D5867" s="121" t="s">
        <v>238</v>
      </c>
      <c r="E5867" s="122">
        <v>3260.94</v>
      </c>
      <c r="F5867" s="123">
        <f t="shared" si="2137"/>
        <v>3931.39</v>
      </c>
      <c r="G5867" s="206"/>
      <c r="H5867" s="207"/>
      <c r="I5867" s="182">
        <f t="shared" si="2138"/>
        <v>0</v>
      </c>
      <c r="J5867" s="182">
        <f t="shared" si="2139"/>
        <v>0</v>
      </c>
      <c r="K5867" s="179"/>
      <c r="L5867" s="183">
        <f t="shared" si="2140"/>
        <v>0</v>
      </c>
      <c r="M5867" s="183">
        <f t="shared" si="2140"/>
        <v>0</v>
      </c>
      <c r="N5867" s="182">
        <f t="shared" si="2141"/>
        <v>0</v>
      </c>
      <c r="O5867" s="182">
        <f t="shared" si="2142"/>
        <v>0</v>
      </c>
      <c r="P5867" s="181"/>
      <c r="Q5867" s="199"/>
      <c r="R5867" s="197" t="str">
        <f t="shared" si="2112"/>
        <v/>
      </c>
      <c r="S5867" s="197" t="str">
        <f t="shared" si="2113"/>
        <v/>
      </c>
    </row>
    <row r="5868" spans="1:19" ht="25.5" hidden="1">
      <c r="A5868" s="200">
        <v>87398</v>
      </c>
      <c r="B5868" s="205" t="s">
        <v>230</v>
      </c>
      <c r="C5868" s="127" t="s">
        <v>6317</v>
      </c>
      <c r="D5868" s="121" t="s">
        <v>238</v>
      </c>
      <c r="E5868" s="122">
        <v>1012.36</v>
      </c>
      <c r="F5868" s="123">
        <f t="shared" si="2137"/>
        <v>1220.5</v>
      </c>
      <c r="G5868" s="206"/>
      <c r="H5868" s="207"/>
      <c r="I5868" s="182">
        <f t="shared" si="2138"/>
        <v>0</v>
      </c>
      <c r="J5868" s="182">
        <f t="shared" si="2139"/>
        <v>0</v>
      </c>
      <c r="K5868" s="179"/>
      <c r="L5868" s="183">
        <f t="shared" si="2140"/>
        <v>0</v>
      </c>
      <c r="M5868" s="183">
        <f t="shared" si="2140"/>
        <v>0</v>
      </c>
      <c r="N5868" s="182">
        <f t="shared" si="2141"/>
        <v>0</v>
      </c>
      <c r="O5868" s="182">
        <f t="shared" si="2142"/>
        <v>0</v>
      </c>
      <c r="P5868" s="181"/>
      <c r="Q5868" s="199"/>
      <c r="R5868" s="197" t="str">
        <f t="shared" si="2112"/>
        <v/>
      </c>
      <c r="S5868" s="197" t="str">
        <f t="shared" si="2113"/>
        <v/>
      </c>
    </row>
    <row r="5869" spans="1:19" hidden="1">
      <c r="A5869" s="200">
        <v>87401</v>
      </c>
      <c r="B5869" s="205" t="s">
        <v>230</v>
      </c>
      <c r="C5869" s="127" t="s">
        <v>6318</v>
      </c>
      <c r="D5869" s="121" t="s">
        <v>238</v>
      </c>
      <c r="E5869" s="122">
        <v>4343.74</v>
      </c>
      <c r="F5869" s="123">
        <f t="shared" si="2137"/>
        <v>5236.8100000000004</v>
      </c>
      <c r="G5869" s="206"/>
      <c r="H5869" s="207"/>
      <c r="I5869" s="182">
        <f t="shared" si="2138"/>
        <v>0</v>
      </c>
      <c r="J5869" s="182">
        <f t="shared" si="2139"/>
        <v>0</v>
      </c>
      <c r="K5869" s="179"/>
      <c r="L5869" s="183">
        <f t="shared" si="2140"/>
        <v>0</v>
      </c>
      <c r="M5869" s="183">
        <f t="shared" si="2140"/>
        <v>0</v>
      </c>
      <c r="N5869" s="182">
        <f t="shared" si="2141"/>
        <v>0</v>
      </c>
      <c r="O5869" s="182">
        <f t="shared" si="2142"/>
        <v>0</v>
      </c>
      <c r="P5869" s="181"/>
      <c r="Q5869" s="199"/>
      <c r="R5869" s="197" t="str">
        <f t="shared" si="2112"/>
        <v/>
      </c>
      <c r="S5869" s="197" t="str">
        <f t="shared" si="2113"/>
        <v/>
      </c>
    </row>
    <row r="5870" spans="1:19" hidden="1">
      <c r="A5870" s="200">
        <v>87402</v>
      </c>
      <c r="B5870" s="205" t="s">
        <v>230</v>
      </c>
      <c r="C5870" s="127" t="s">
        <v>6319</v>
      </c>
      <c r="D5870" s="121" t="s">
        <v>238</v>
      </c>
      <c r="E5870" s="122">
        <v>3445.99</v>
      </c>
      <c r="F5870" s="123">
        <f t="shared" si="2137"/>
        <v>4154.49</v>
      </c>
      <c r="G5870" s="206"/>
      <c r="H5870" s="207"/>
      <c r="I5870" s="182">
        <f t="shared" si="2138"/>
        <v>0</v>
      </c>
      <c r="J5870" s="182">
        <f t="shared" si="2139"/>
        <v>0</v>
      </c>
      <c r="K5870" s="179"/>
      <c r="L5870" s="183">
        <f t="shared" si="2140"/>
        <v>0</v>
      </c>
      <c r="M5870" s="183">
        <f t="shared" si="2140"/>
        <v>0</v>
      </c>
      <c r="N5870" s="182">
        <f t="shared" si="2141"/>
        <v>0</v>
      </c>
      <c r="O5870" s="182">
        <f t="shared" si="2142"/>
        <v>0</v>
      </c>
      <c r="P5870" s="181"/>
      <c r="Q5870" s="199"/>
      <c r="R5870" s="197" t="str">
        <f t="shared" si="2112"/>
        <v/>
      </c>
      <c r="S5870" s="197" t="str">
        <f t="shared" si="2113"/>
        <v/>
      </c>
    </row>
    <row r="5871" spans="1:19" ht="25.5" hidden="1">
      <c r="A5871" s="200">
        <v>87407</v>
      </c>
      <c r="B5871" s="205" t="s">
        <v>230</v>
      </c>
      <c r="C5871" s="127" t="s">
        <v>6320</v>
      </c>
      <c r="D5871" s="121" t="s">
        <v>238</v>
      </c>
      <c r="E5871" s="122">
        <v>871.59</v>
      </c>
      <c r="F5871" s="123">
        <f t="shared" si="2137"/>
        <v>1050.79</v>
      </c>
      <c r="G5871" s="206"/>
      <c r="H5871" s="207"/>
      <c r="I5871" s="182">
        <f t="shared" si="2138"/>
        <v>0</v>
      </c>
      <c r="J5871" s="182">
        <f t="shared" si="2139"/>
        <v>0</v>
      </c>
      <c r="K5871" s="179"/>
      <c r="L5871" s="183">
        <f t="shared" si="2140"/>
        <v>0</v>
      </c>
      <c r="M5871" s="183">
        <f t="shared" si="2140"/>
        <v>0</v>
      </c>
      <c r="N5871" s="182">
        <f t="shared" si="2141"/>
        <v>0</v>
      </c>
      <c r="O5871" s="182">
        <f t="shared" si="2142"/>
        <v>0</v>
      </c>
      <c r="P5871" s="181"/>
      <c r="Q5871" s="199"/>
      <c r="R5871" s="197" t="str">
        <f t="shared" si="2112"/>
        <v/>
      </c>
      <c r="S5871" s="197" t="str">
        <f t="shared" si="2113"/>
        <v/>
      </c>
    </row>
    <row r="5872" spans="1:19" ht="25.5" hidden="1">
      <c r="A5872" s="200">
        <v>87408</v>
      </c>
      <c r="B5872" s="205" t="s">
        <v>230</v>
      </c>
      <c r="C5872" s="127" t="s">
        <v>6321</v>
      </c>
      <c r="D5872" s="121" t="s">
        <v>238</v>
      </c>
      <c r="E5872" s="122">
        <v>857.74</v>
      </c>
      <c r="F5872" s="123">
        <f t="shared" si="2137"/>
        <v>1034.0899999999999</v>
      </c>
      <c r="G5872" s="206"/>
      <c r="H5872" s="207"/>
      <c r="I5872" s="182">
        <f t="shared" si="2138"/>
        <v>0</v>
      </c>
      <c r="J5872" s="182">
        <f t="shared" si="2139"/>
        <v>0</v>
      </c>
      <c r="K5872" s="179"/>
      <c r="L5872" s="183">
        <f t="shared" si="2140"/>
        <v>0</v>
      </c>
      <c r="M5872" s="183">
        <f t="shared" si="2140"/>
        <v>0</v>
      </c>
      <c r="N5872" s="182">
        <f t="shared" si="2141"/>
        <v>0</v>
      </c>
      <c r="O5872" s="182">
        <f t="shared" si="2142"/>
        <v>0</v>
      </c>
      <c r="P5872" s="181"/>
      <c r="Q5872" s="199"/>
      <c r="R5872" s="197" t="str">
        <f t="shared" si="2112"/>
        <v/>
      </c>
      <c r="S5872" s="197" t="str">
        <f t="shared" si="2113"/>
        <v/>
      </c>
    </row>
    <row r="5873" spans="1:19" ht="25.5" hidden="1">
      <c r="A5873" s="200">
        <v>87385</v>
      </c>
      <c r="B5873" s="205" t="s">
        <v>230</v>
      </c>
      <c r="C5873" s="127" t="s">
        <v>6322</v>
      </c>
      <c r="D5873" s="121" t="s">
        <v>238</v>
      </c>
      <c r="E5873" s="122">
        <v>1222.53</v>
      </c>
      <c r="F5873" s="123">
        <f t="shared" si="2137"/>
        <v>1473.88</v>
      </c>
      <c r="G5873" s="206"/>
      <c r="H5873" s="207"/>
      <c r="I5873" s="182">
        <f t="shared" si="2138"/>
        <v>0</v>
      </c>
      <c r="J5873" s="182">
        <f t="shared" si="2139"/>
        <v>0</v>
      </c>
      <c r="K5873" s="179"/>
      <c r="L5873" s="183">
        <f t="shared" si="2140"/>
        <v>0</v>
      </c>
      <c r="M5873" s="183">
        <f t="shared" si="2140"/>
        <v>0</v>
      </c>
      <c r="N5873" s="182">
        <f t="shared" si="2141"/>
        <v>0</v>
      </c>
      <c r="O5873" s="182">
        <f t="shared" si="2142"/>
        <v>0</v>
      </c>
      <c r="P5873" s="181"/>
      <c r="Q5873" s="199"/>
      <c r="R5873" s="197" t="str">
        <f t="shared" si="2112"/>
        <v/>
      </c>
      <c r="S5873" s="197" t="str">
        <f t="shared" si="2113"/>
        <v/>
      </c>
    </row>
    <row r="5874" spans="1:19" ht="25.5" hidden="1">
      <c r="A5874" s="200">
        <v>87386</v>
      </c>
      <c r="B5874" s="205" t="s">
        <v>230</v>
      </c>
      <c r="C5874" s="127" t="s">
        <v>6323</v>
      </c>
      <c r="D5874" s="121" t="s">
        <v>238</v>
      </c>
      <c r="E5874" s="122">
        <v>1211.5999999999999</v>
      </c>
      <c r="F5874" s="123">
        <f t="shared" si="2137"/>
        <v>1460.7</v>
      </c>
      <c r="G5874" s="206"/>
      <c r="H5874" s="207"/>
      <c r="I5874" s="182">
        <f t="shared" si="2138"/>
        <v>0</v>
      </c>
      <c r="J5874" s="182">
        <f t="shared" si="2139"/>
        <v>0</v>
      </c>
      <c r="K5874" s="179"/>
      <c r="L5874" s="183">
        <f t="shared" si="2140"/>
        <v>0</v>
      </c>
      <c r="M5874" s="183">
        <f t="shared" si="2140"/>
        <v>0</v>
      </c>
      <c r="N5874" s="182">
        <f t="shared" si="2141"/>
        <v>0</v>
      </c>
      <c r="O5874" s="182">
        <f t="shared" si="2142"/>
        <v>0</v>
      </c>
      <c r="P5874" s="181"/>
      <c r="Q5874" s="199"/>
      <c r="R5874" s="197" t="str">
        <f t="shared" si="2112"/>
        <v/>
      </c>
      <c r="S5874" s="197" t="str">
        <f t="shared" ref="S5874:S6000" si="2143">IF(Q5874="X","x",IF(Q5874="xx","x",IF(OR(J5874&gt;0,O5874&gt;0),"x","")))</f>
        <v/>
      </c>
    </row>
    <row r="5875" spans="1:19" ht="25.5" hidden="1">
      <c r="A5875" s="200">
        <v>87387</v>
      </c>
      <c r="B5875" s="205" t="s">
        <v>230</v>
      </c>
      <c r="C5875" s="127" t="s">
        <v>6324</v>
      </c>
      <c r="D5875" s="121" t="s">
        <v>238</v>
      </c>
      <c r="E5875" s="122">
        <v>1204.49</v>
      </c>
      <c r="F5875" s="123">
        <f t="shared" si="2137"/>
        <v>1452.13</v>
      </c>
      <c r="G5875" s="206"/>
      <c r="H5875" s="207"/>
      <c r="I5875" s="182">
        <f t="shared" si="2138"/>
        <v>0</v>
      </c>
      <c r="J5875" s="182">
        <f t="shared" si="2139"/>
        <v>0</v>
      </c>
      <c r="K5875" s="179"/>
      <c r="L5875" s="183">
        <f t="shared" si="2140"/>
        <v>0</v>
      </c>
      <c r="M5875" s="183">
        <f t="shared" si="2140"/>
        <v>0</v>
      </c>
      <c r="N5875" s="182">
        <f t="shared" si="2141"/>
        <v>0</v>
      </c>
      <c r="O5875" s="182">
        <f t="shared" si="2142"/>
        <v>0</v>
      </c>
      <c r="P5875" s="181"/>
      <c r="Q5875" s="199"/>
      <c r="R5875" s="197" t="str">
        <f t="shared" si="2112"/>
        <v/>
      </c>
      <c r="S5875" s="197" t="str">
        <f t="shared" si="2143"/>
        <v/>
      </c>
    </row>
    <row r="5876" spans="1:19" hidden="1">
      <c r="A5876" s="200">
        <v>87399</v>
      </c>
      <c r="B5876" s="205" t="s">
        <v>230</v>
      </c>
      <c r="C5876" s="127" t="s">
        <v>6325</v>
      </c>
      <c r="D5876" s="121" t="s">
        <v>238</v>
      </c>
      <c r="E5876" s="122">
        <v>1389.88</v>
      </c>
      <c r="F5876" s="123">
        <f t="shared" si="2137"/>
        <v>1675.64</v>
      </c>
      <c r="G5876" s="206"/>
      <c r="H5876" s="207"/>
      <c r="I5876" s="182">
        <f t="shared" si="2138"/>
        <v>0</v>
      </c>
      <c r="J5876" s="182">
        <f t="shared" si="2139"/>
        <v>0</v>
      </c>
      <c r="K5876" s="179"/>
      <c r="L5876" s="183">
        <f t="shared" si="2140"/>
        <v>0</v>
      </c>
      <c r="M5876" s="183">
        <f t="shared" si="2140"/>
        <v>0</v>
      </c>
      <c r="N5876" s="182">
        <f t="shared" si="2141"/>
        <v>0</v>
      </c>
      <c r="O5876" s="182">
        <f t="shared" si="2142"/>
        <v>0</v>
      </c>
      <c r="P5876" s="181"/>
      <c r="Q5876" s="199"/>
      <c r="R5876" s="197" t="str">
        <f t="shared" si="2112"/>
        <v/>
      </c>
      <c r="S5876" s="197" t="str">
        <f t="shared" si="2143"/>
        <v/>
      </c>
    </row>
    <row r="5877" spans="1:19" hidden="1">
      <c r="A5877" s="200" t="s">
        <v>6326</v>
      </c>
      <c r="B5877" s="205"/>
      <c r="C5877" s="127" t="s">
        <v>6327</v>
      </c>
      <c r="D5877" s="261"/>
      <c r="E5877" s="122"/>
      <c r="F5877" s="126"/>
      <c r="G5877" s="253"/>
      <c r="H5877" s="253"/>
      <c r="I5877" s="254"/>
      <c r="J5877" s="255"/>
      <c r="K5877" s="179"/>
      <c r="L5877" s="253"/>
      <c r="M5877" s="253"/>
      <c r="N5877" s="254"/>
      <c r="O5877" s="255"/>
      <c r="P5877" s="181"/>
      <c r="Q5877" s="198" t="str">
        <f>IF(OR(SUM(J5878:J5972)&gt;0,SUM(O5878:O5972)&gt;0),"xx","")</f>
        <v/>
      </c>
      <c r="R5877" s="197" t="str">
        <f t="shared" si="2112"/>
        <v/>
      </c>
      <c r="S5877" s="197" t="str">
        <f t="shared" si="2143"/>
        <v/>
      </c>
    </row>
    <row r="5878" spans="1:19" ht="25.5" hidden="1">
      <c r="A5878" s="200">
        <v>95563</v>
      </c>
      <c r="B5878" s="205" t="s">
        <v>230</v>
      </c>
      <c r="C5878" s="127" t="s">
        <v>6328</v>
      </c>
      <c r="D5878" s="121" t="s">
        <v>238</v>
      </c>
      <c r="E5878" s="122">
        <v>516.26</v>
      </c>
      <c r="F5878" s="123">
        <f t="shared" ref="F5878:F5941" si="2144">IF(E5878=0,0,ROUND(E5878*(1+E$10)*(1-E$11),2))</f>
        <v>622.4</v>
      </c>
      <c r="G5878" s="206"/>
      <c r="H5878" s="207"/>
      <c r="I5878" s="182">
        <f t="shared" ref="I5878:I5961" si="2145">IF(ISBLANK(E5878),0,ROUND(F5878*G5878,2))</f>
        <v>0</v>
      </c>
      <c r="J5878" s="182">
        <f t="shared" ref="J5878:J5961" si="2146">IF(ISBLANK(G5878),0,ROUND(G5878*H5878,2))</f>
        <v>0</v>
      </c>
      <c r="K5878" s="179"/>
      <c r="L5878" s="183">
        <f t="shared" ref="L5878:M5941" si="2147">G5878</f>
        <v>0</v>
      </c>
      <c r="M5878" s="183">
        <f t="shared" si="2147"/>
        <v>0</v>
      </c>
      <c r="N5878" s="182">
        <f t="shared" ref="N5878:N5960" si="2148">IF(ISBLANK(E5878),0,ROUND(F5878*L5878,2))</f>
        <v>0</v>
      </c>
      <c r="O5878" s="182">
        <f t="shared" ref="O5878:O5960" si="2149">IF(ISBLANK(L5878),0,ROUND(L5878*M5878,2))</f>
        <v>0</v>
      </c>
      <c r="P5878" s="181"/>
      <c r="Q5878" s="199"/>
      <c r="R5878" s="197" t="str">
        <f t="shared" si="2112"/>
        <v/>
      </c>
      <c r="S5878" s="197" t="str">
        <f t="shared" si="2143"/>
        <v/>
      </c>
    </row>
    <row r="5879" spans="1:19" ht="25.5" hidden="1">
      <c r="A5879" s="200">
        <v>100468</v>
      </c>
      <c r="B5879" s="205" t="s">
        <v>230</v>
      </c>
      <c r="C5879" s="127" t="s">
        <v>6329</v>
      </c>
      <c r="D5879" s="121" t="s">
        <v>238</v>
      </c>
      <c r="E5879" s="122">
        <v>413.17</v>
      </c>
      <c r="F5879" s="123">
        <f t="shared" si="2144"/>
        <v>498.12</v>
      </c>
      <c r="G5879" s="206"/>
      <c r="H5879" s="207"/>
      <c r="I5879" s="182">
        <f t="shared" si="2145"/>
        <v>0</v>
      </c>
      <c r="J5879" s="182">
        <f t="shared" si="2146"/>
        <v>0</v>
      </c>
      <c r="K5879" s="179"/>
      <c r="L5879" s="183">
        <f t="shared" si="2147"/>
        <v>0</v>
      </c>
      <c r="M5879" s="183">
        <f t="shared" si="2147"/>
        <v>0</v>
      </c>
      <c r="N5879" s="182">
        <f t="shared" si="2148"/>
        <v>0</v>
      </c>
      <c r="O5879" s="182">
        <f t="shared" si="2149"/>
        <v>0</v>
      </c>
      <c r="P5879" s="181"/>
      <c r="Q5879" s="199"/>
      <c r="R5879" s="197" t="str">
        <f t="shared" si="2112"/>
        <v/>
      </c>
      <c r="S5879" s="197" t="str">
        <f t="shared" si="2143"/>
        <v/>
      </c>
    </row>
    <row r="5880" spans="1:19" ht="25.5" hidden="1">
      <c r="A5880" s="200">
        <v>100469</v>
      </c>
      <c r="B5880" s="205" t="s">
        <v>230</v>
      </c>
      <c r="C5880" s="127" t="s">
        <v>6330</v>
      </c>
      <c r="D5880" s="121" t="s">
        <v>238</v>
      </c>
      <c r="E5880" s="122">
        <v>328.25</v>
      </c>
      <c r="F5880" s="123">
        <f t="shared" si="2144"/>
        <v>395.74</v>
      </c>
      <c r="G5880" s="206"/>
      <c r="H5880" s="207"/>
      <c r="I5880" s="182">
        <f t="shared" si="2145"/>
        <v>0</v>
      </c>
      <c r="J5880" s="182">
        <f t="shared" si="2146"/>
        <v>0</v>
      </c>
      <c r="K5880" s="179"/>
      <c r="L5880" s="183">
        <f t="shared" si="2147"/>
        <v>0</v>
      </c>
      <c r="M5880" s="183">
        <f t="shared" si="2147"/>
        <v>0</v>
      </c>
      <c r="N5880" s="182">
        <f t="shared" si="2148"/>
        <v>0</v>
      </c>
      <c r="O5880" s="182">
        <f t="shared" si="2149"/>
        <v>0</v>
      </c>
      <c r="P5880" s="181"/>
      <c r="Q5880" s="199"/>
      <c r="R5880" s="197" t="str">
        <f t="shared" si="2112"/>
        <v/>
      </c>
      <c r="S5880" s="197" t="str">
        <f t="shared" si="2143"/>
        <v/>
      </c>
    </row>
    <row r="5881" spans="1:19" ht="25.5" hidden="1">
      <c r="A5881" s="200">
        <v>100470</v>
      </c>
      <c r="B5881" s="205" t="s">
        <v>230</v>
      </c>
      <c r="C5881" s="127" t="s">
        <v>6331</v>
      </c>
      <c r="D5881" s="121" t="s">
        <v>238</v>
      </c>
      <c r="E5881" s="122">
        <v>295.54000000000002</v>
      </c>
      <c r="F5881" s="123">
        <f t="shared" si="2144"/>
        <v>356.3</v>
      </c>
      <c r="G5881" s="206"/>
      <c r="H5881" s="207"/>
      <c r="I5881" s="182">
        <f t="shared" si="2145"/>
        <v>0</v>
      </c>
      <c r="J5881" s="182">
        <f t="shared" si="2146"/>
        <v>0</v>
      </c>
      <c r="K5881" s="179"/>
      <c r="L5881" s="183">
        <f t="shared" si="2147"/>
        <v>0</v>
      </c>
      <c r="M5881" s="183">
        <f t="shared" si="2147"/>
        <v>0</v>
      </c>
      <c r="N5881" s="182">
        <f t="shared" si="2148"/>
        <v>0</v>
      </c>
      <c r="O5881" s="182">
        <f t="shared" si="2149"/>
        <v>0</v>
      </c>
      <c r="P5881" s="181"/>
      <c r="Q5881" s="199"/>
      <c r="R5881" s="197" t="str">
        <f t="shared" si="2112"/>
        <v/>
      </c>
      <c r="S5881" s="197" t="str">
        <f t="shared" si="2143"/>
        <v/>
      </c>
    </row>
    <row r="5882" spans="1:19" ht="25.5" hidden="1">
      <c r="A5882" s="200">
        <v>100472</v>
      </c>
      <c r="B5882" s="205" t="s">
        <v>230</v>
      </c>
      <c r="C5882" s="127" t="s">
        <v>6332</v>
      </c>
      <c r="D5882" s="121" t="s">
        <v>238</v>
      </c>
      <c r="E5882" s="122">
        <v>335.93</v>
      </c>
      <c r="F5882" s="123">
        <f t="shared" si="2144"/>
        <v>405</v>
      </c>
      <c r="G5882" s="206"/>
      <c r="H5882" s="207"/>
      <c r="I5882" s="182">
        <f t="shared" si="2145"/>
        <v>0</v>
      </c>
      <c r="J5882" s="182">
        <f t="shared" si="2146"/>
        <v>0</v>
      </c>
      <c r="K5882" s="179"/>
      <c r="L5882" s="183">
        <f t="shared" si="2147"/>
        <v>0</v>
      </c>
      <c r="M5882" s="183">
        <f t="shared" si="2147"/>
        <v>0</v>
      </c>
      <c r="N5882" s="182">
        <f t="shared" si="2148"/>
        <v>0</v>
      </c>
      <c r="O5882" s="182">
        <f t="shared" si="2149"/>
        <v>0</v>
      </c>
      <c r="P5882" s="181"/>
      <c r="Q5882" s="199"/>
      <c r="R5882" s="197" t="str">
        <f t="shared" si="2112"/>
        <v/>
      </c>
      <c r="S5882" s="197" t="str">
        <f t="shared" si="2143"/>
        <v/>
      </c>
    </row>
    <row r="5883" spans="1:19" ht="25.5" hidden="1">
      <c r="A5883" s="200">
        <v>100473</v>
      </c>
      <c r="B5883" s="205" t="s">
        <v>230</v>
      </c>
      <c r="C5883" s="127" t="s">
        <v>6333</v>
      </c>
      <c r="D5883" s="121" t="s">
        <v>238</v>
      </c>
      <c r="E5883" s="122">
        <v>298.45999999999998</v>
      </c>
      <c r="F5883" s="123">
        <f t="shared" si="2144"/>
        <v>359.82</v>
      </c>
      <c r="G5883" s="206"/>
      <c r="H5883" s="207"/>
      <c r="I5883" s="182">
        <f t="shared" si="2145"/>
        <v>0</v>
      </c>
      <c r="J5883" s="182">
        <f t="shared" si="2146"/>
        <v>0</v>
      </c>
      <c r="K5883" s="179"/>
      <c r="L5883" s="183">
        <f t="shared" si="2147"/>
        <v>0</v>
      </c>
      <c r="M5883" s="183">
        <f t="shared" si="2147"/>
        <v>0</v>
      </c>
      <c r="N5883" s="182">
        <f t="shared" si="2148"/>
        <v>0</v>
      </c>
      <c r="O5883" s="182">
        <f t="shared" si="2149"/>
        <v>0</v>
      </c>
      <c r="P5883" s="181"/>
      <c r="Q5883" s="199"/>
      <c r="R5883" s="197" t="str">
        <f t="shared" si="2112"/>
        <v/>
      </c>
      <c r="S5883" s="197" t="str">
        <f t="shared" si="2143"/>
        <v/>
      </c>
    </row>
    <row r="5884" spans="1:19" ht="25.5" hidden="1">
      <c r="A5884" s="200">
        <v>100474</v>
      </c>
      <c r="B5884" s="205" t="s">
        <v>230</v>
      </c>
      <c r="C5884" s="127" t="s">
        <v>6334</v>
      </c>
      <c r="D5884" s="121" t="s">
        <v>238</v>
      </c>
      <c r="E5884" s="122">
        <v>282.05</v>
      </c>
      <c r="F5884" s="123">
        <f t="shared" si="2144"/>
        <v>340.04</v>
      </c>
      <c r="G5884" s="206"/>
      <c r="H5884" s="207"/>
      <c r="I5884" s="182">
        <f t="shared" si="2145"/>
        <v>0</v>
      </c>
      <c r="J5884" s="182">
        <f t="shared" si="2146"/>
        <v>0</v>
      </c>
      <c r="K5884" s="179"/>
      <c r="L5884" s="183">
        <f t="shared" si="2147"/>
        <v>0</v>
      </c>
      <c r="M5884" s="183">
        <f t="shared" si="2147"/>
        <v>0</v>
      </c>
      <c r="N5884" s="182">
        <f t="shared" si="2148"/>
        <v>0</v>
      </c>
      <c r="O5884" s="182">
        <f t="shared" si="2149"/>
        <v>0</v>
      </c>
      <c r="P5884" s="181"/>
      <c r="Q5884" s="199"/>
      <c r="R5884" s="197" t="str">
        <f t="shared" si="2112"/>
        <v/>
      </c>
      <c r="S5884" s="197" t="str">
        <f t="shared" si="2143"/>
        <v/>
      </c>
    </row>
    <row r="5885" spans="1:19" ht="25.5" hidden="1">
      <c r="A5885" s="200">
        <v>100475</v>
      </c>
      <c r="B5885" s="205" t="s">
        <v>230</v>
      </c>
      <c r="C5885" s="127" t="s">
        <v>6335</v>
      </c>
      <c r="D5885" s="121" t="s">
        <v>238</v>
      </c>
      <c r="E5885" s="122">
        <v>426.21</v>
      </c>
      <c r="F5885" s="123">
        <f t="shared" si="2144"/>
        <v>513.84</v>
      </c>
      <c r="G5885" s="206"/>
      <c r="H5885" s="207"/>
      <c r="I5885" s="182">
        <f t="shared" si="2145"/>
        <v>0</v>
      </c>
      <c r="J5885" s="182">
        <f t="shared" si="2146"/>
        <v>0</v>
      </c>
      <c r="K5885" s="179"/>
      <c r="L5885" s="183">
        <f t="shared" si="2147"/>
        <v>0</v>
      </c>
      <c r="M5885" s="183">
        <f t="shared" si="2147"/>
        <v>0</v>
      </c>
      <c r="N5885" s="182">
        <f t="shared" si="2148"/>
        <v>0</v>
      </c>
      <c r="O5885" s="182">
        <f t="shared" si="2149"/>
        <v>0</v>
      </c>
      <c r="P5885" s="181"/>
      <c r="Q5885" s="199"/>
      <c r="R5885" s="197" t="str">
        <f t="shared" si="2112"/>
        <v/>
      </c>
      <c r="S5885" s="197" t="str">
        <f t="shared" si="2143"/>
        <v/>
      </c>
    </row>
    <row r="5886" spans="1:19" ht="38.25" hidden="1">
      <c r="A5886" s="200">
        <v>100477</v>
      </c>
      <c r="B5886" s="205" t="s">
        <v>230</v>
      </c>
      <c r="C5886" s="127" t="s">
        <v>6336</v>
      </c>
      <c r="D5886" s="121" t="s">
        <v>238</v>
      </c>
      <c r="E5886" s="122">
        <v>476.67</v>
      </c>
      <c r="F5886" s="123">
        <f t="shared" si="2144"/>
        <v>574.66999999999996</v>
      </c>
      <c r="G5886" s="206"/>
      <c r="H5886" s="207"/>
      <c r="I5886" s="182">
        <f t="shared" si="2145"/>
        <v>0</v>
      </c>
      <c r="J5886" s="182">
        <f t="shared" si="2146"/>
        <v>0</v>
      </c>
      <c r="K5886" s="179"/>
      <c r="L5886" s="183">
        <f t="shared" si="2147"/>
        <v>0</v>
      </c>
      <c r="M5886" s="183">
        <f t="shared" si="2147"/>
        <v>0</v>
      </c>
      <c r="N5886" s="182">
        <f t="shared" si="2148"/>
        <v>0</v>
      </c>
      <c r="O5886" s="182">
        <f t="shared" si="2149"/>
        <v>0</v>
      </c>
      <c r="P5886" s="181"/>
      <c r="Q5886" s="199"/>
      <c r="R5886" s="197" t="str">
        <f t="shared" si="2112"/>
        <v/>
      </c>
      <c r="S5886" s="197" t="str">
        <f t="shared" si="2143"/>
        <v/>
      </c>
    </row>
    <row r="5887" spans="1:19" ht="38.25" hidden="1">
      <c r="A5887" s="200">
        <v>100478</v>
      </c>
      <c r="B5887" s="205" t="s">
        <v>230</v>
      </c>
      <c r="C5887" s="127" t="s">
        <v>6337</v>
      </c>
      <c r="D5887" s="121" t="s">
        <v>238</v>
      </c>
      <c r="E5887" s="122">
        <v>418.08</v>
      </c>
      <c r="F5887" s="123">
        <f t="shared" si="2144"/>
        <v>504.04</v>
      </c>
      <c r="G5887" s="206"/>
      <c r="H5887" s="207"/>
      <c r="I5887" s="182">
        <f t="shared" si="2145"/>
        <v>0</v>
      </c>
      <c r="J5887" s="182">
        <f t="shared" si="2146"/>
        <v>0</v>
      </c>
      <c r="K5887" s="179"/>
      <c r="L5887" s="183">
        <f t="shared" si="2147"/>
        <v>0</v>
      </c>
      <c r="M5887" s="183">
        <f t="shared" si="2147"/>
        <v>0</v>
      </c>
      <c r="N5887" s="182">
        <f t="shared" si="2148"/>
        <v>0</v>
      </c>
      <c r="O5887" s="182">
        <f t="shared" si="2149"/>
        <v>0</v>
      </c>
      <c r="P5887" s="181"/>
      <c r="Q5887" s="199"/>
      <c r="R5887" s="197" t="str">
        <f t="shared" si="2112"/>
        <v/>
      </c>
      <c r="S5887" s="197" t="str">
        <f t="shared" si="2143"/>
        <v/>
      </c>
    </row>
    <row r="5888" spans="1:19" ht="38.25" hidden="1">
      <c r="A5888" s="200">
        <v>100479</v>
      </c>
      <c r="B5888" s="205" t="s">
        <v>230</v>
      </c>
      <c r="C5888" s="127" t="s">
        <v>6338</v>
      </c>
      <c r="D5888" s="121" t="s">
        <v>238</v>
      </c>
      <c r="E5888" s="122">
        <v>405.85</v>
      </c>
      <c r="F5888" s="123">
        <f t="shared" si="2144"/>
        <v>489.29</v>
      </c>
      <c r="G5888" s="206"/>
      <c r="H5888" s="207"/>
      <c r="I5888" s="182">
        <f t="shared" si="2145"/>
        <v>0</v>
      </c>
      <c r="J5888" s="182">
        <f t="shared" si="2146"/>
        <v>0</v>
      </c>
      <c r="K5888" s="179"/>
      <c r="L5888" s="183">
        <f t="shared" si="2147"/>
        <v>0</v>
      </c>
      <c r="M5888" s="183">
        <f t="shared" si="2147"/>
        <v>0</v>
      </c>
      <c r="N5888" s="182">
        <f t="shared" si="2148"/>
        <v>0</v>
      </c>
      <c r="O5888" s="182">
        <f t="shared" si="2149"/>
        <v>0</v>
      </c>
      <c r="P5888" s="181"/>
      <c r="Q5888" s="199"/>
      <c r="R5888" s="197" t="str">
        <f t="shared" si="2112"/>
        <v/>
      </c>
      <c r="S5888" s="197" t="str">
        <f t="shared" si="2143"/>
        <v/>
      </c>
    </row>
    <row r="5889" spans="1:19" ht="25.5" hidden="1">
      <c r="A5889" s="200">
        <v>100480</v>
      </c>
      <c r="B5889" s="205" t="s">
        <v>230</v>
      </c>
      <c r="C5889" s="127" t="s">
        <v>6339</v>
      </c>
      <c r="D5889" s="121" t="s">
        <v>238</v>
      </c>
      <c r="E5889" s="122">
        <v>514.25</v>
      </c>
      <c r="F5889" s="123">
        <f t="shared" si="2144"/>
        <v>619.98</v>
      </c>
      <c r="G5889" s="206"/>
      <c r="H5889" s="207"/>
      <c r="I5889" s="182">
        <f t="shared" si="2145"/>
        <v>0</v>
      </c>
      <c r="J5889" s="182">
        <f t="shared" si="2146"/>
        <v>0</v>
      </c>
      <c r="K5889" s="179"/>
      <c r="L5889" s="183">
        <f t="shared" si="2147"/>
        <v>0</v>
      </c>
      <c r="M5889" s="183">
        <f t="shared" si="2147"/>
        <v>0</v>
      </c>
      <c r="N5889" s="182">
        <f t="shared" si="2148"/>
        <v>0</v>
      </c>
      <c r="O5889" s="182">
        <f t="shared" si="2149"/>
        <v>0</v>
      </c>
      <c r="P5889" s="181"/>
      <c r="Q5889" s="199"/>
      <c r="R5889" s="197" t="str">
        <f t="shared" si="2112"/>
        <v/>
      </c>
      <c r="S5889" s="197" t="str">
        <f t="shared" si="2143"/>
        <v/>
      </c>
    </row>
    <row r="5890" spans="1:19" ht="25.5" hidden="1">
      <c r="A5890" s="200">
        <v>100481</v>
      </c>
      <c r="B5890" s="205" t="s">
        <v>230</v>
      </c>
      <c r="C5890" s="127" t="s">
        <v>6340</v>
      </c>
      <c r="D5890" s="121" t="s">
        <v>238</v>
      </c>
      <c r="E5890" s="122">
        <v>369.28</v>
      </c>
      <c r="F5890" s="123">
        <f t="shared" si="2144"/>
        <v>445.2</v>
      </c>
      <c r="G5890" s="206"/>
      <c r="H5890" s="207"/>
      <c r="I5890" s="182">
        <f t="shared" si="2145"/>
        <v>0</v>
      </c>
      <c r="J5890" s="182">
        <f t="shared" si="2146"/>
        <v>0</v>
      </c>
      <c r="K5890" s="179"/>
      <c r="L5890" s="183">
        <f t="shared" si="2147"/>
        <v>0</v>
      </c>
      <c r="M5890" s="183">
        <f t="shared" si="2147"/>
        <v>0</v>
      </c>
      <c r="N5890" s="182">
        <f t="shared" si="2148"/>
        <v>0</v>
      </c>
      <c r="O5890" s="182">
        <f t="shared" si="2149"/>
        <v>0</v>
      </c>
      <c r="P5890" s="181"/>
      <c r="Q5890" s="199"/>
      <c r="R5890" s="197" t="str">
        <f t="shared" si="2112"/>
        <v/>
      </c>
      <c r="S5890" s="197" t="str">
        <f t="shared" si="2143"/>
        <v/>
      </c>
    </row>
    <row r="5891" spans="1:19" ht="38.25" hidden="1">
      <c r="A5891" s="200">
        <v>100483</v>
      </c>
      <c r="B5891" s="205" t="s">
        <v>230</v>
      </c>
      <c r="C5891" s="127" t="s">
        <v>6341</v>
      </c>
      <c r="D5891" s="121" t="s">
        <v>238</v>
      </c>
      <c r="E5891" s="122">
        <v>406.95</v>
      </c>
      <c r="F5891" s="123">
        <f t="shared" si="2144"/>
        <v>490.62</v>
      </c>
      <c r="G5891" s="206"/>
      <c r="H5891" s="207"/>
      <c r="I5891" s="182">
        <f t="shared" si="2145"/>
        <v>0</v>
      </c>
      <c r="J5891" s="182">
        <f t="shared" si="2146"/>
        <v>0</v>
      </c>
      <c r="K5891" s="179"/>
      <c r="L5891" s="183">
        <f t="shared" si="2147"/>
        <v>0</v>
      </c>
      <c r="M5891" s="183">
        <f t="shared" si="2147"/>
        <v>0</v>
      </c>
      <c r="N5891" s="182">
        <f t="shared" si="2148"/>
        <v>0</v>
      </c>
      <c r="O5891" s="182">
        <f t="shared" si="2149"/>
        <v>0</v>
      </c>
      <c r="P5891" s="181"/>
      <c r="Q5891" s="199"/>
      <c r="R5891" s="197" t="str">
        <f t="shared" si="2112"/>
        <v/>
      </c>
      <c r="S5891" s="197" t="str">
        <f t="shared" si="2143"/>
        <v/>
      </c>
    </row>
    <row r="5892" spans="1:19" ht="38.25" hidden="1">
      <c r="A5892" s="200">
        <v>100484</v>
      </c>
      <c r="B5892" s="205" t="s">
        <v>230</v>
      </c>
      <c r="C5892" s="127" t="s">
        <v>6342</v>
      </c>
      <c r="D5892" s="121" t="s">
        <v>238</v>
      </c>
      <c r="E5892" s="122">
        <v>370.12</v>
      </c>
      <c r="F5892" s="123">
        <f t="shared" si="2144"/>
        <v>446.22</v>
      </c>
      <c r="G5892" s="206"/>
      <c r="H5892" s="207"/>
      <c r="I5892" s="182">
        <f t="shared" si="2145"/>
        <v>0</v>
      </c>
      <c r="J5892" s="182">
        <f t="shared" si="2146"/>
        <v>0</v>
      </c>
      <c r="K5892" s="179"/>
      <c r="L5892" s="183">
        <f t="shared" si="2147"/>
        <v>0</v>
      </c>
      <c r="M5892" s="183">
        <f t="shared" si="2147"/>
        <v>0</v>
      </c>
      <c r="N5892" s="182">
        <f t="shared" si="2148"/>
        <v>0</v>
      </c>
      <c r="O5892" s="182">
        <f t="shared" si="2149"/>
        <v>0</v>
      </c>
      <c r="P5892" s="181"/>
      <c r="Q5892" s="199"/>
      <c r="R5892" s="197" t="str">
        <f t="shared" si="2112"/>
        <v/>
      </c>
      <c r="S5892" s="197" t="str">
        <f t="shared" si="2143"/>
        <v/>
      </c>
    </row>
    <row r="5893" spans="1:19" ht="38.25" hidden="1">
      <c r="A5893" s="200">
        <v>100485</v>
      </c>
      <c r="B5893" s="205" t="s">
        <v>230</v>
      </c>
      <c r="C5893" s="127" t="s">
        <v>6343</v>
      </c>
      <c r="D5893" s="121" t="s">
        <v>238</v>
      </c>
      <c r="E5893" s="122">
        <v>355.05</v>
      </c>
      <c r="F5893" s="123">
        <f t="shared" si="2144"/>
        <v>428.05</v>
      </c>
      <c r="G5893" s="206"/>
      <c r="H5893" s="207"/>
      <c r="I5893" s="182">
        <f t="shared" si="2145"/>
        <v>0</v>
      </c>
      <c r="J5893" s="182">
        <f t="shared" si="2146"/>
        <v>0</v>
      </c>
      <c r="K5893" s="179"/>
      <c r="L5893" s="183">
        <f t="shared" si="2147"/>
        <v>0</v>
      </c>
      <c r="M5893" s="183">
        <f t="shared" si="2147"/>
        <v>0</v>
      </c>
      <c r="N5893" s="182">
        <f t="shared" si="2148"/>
        <v>0</v>
      </c>
      <c r="O5893" s="182">
        <f t="shared" si="2149"/>
        <v>0</v>
      </c>
      <c r="P5893" s="181"/>
      <c r="Q5893" s="199"/>
      <c r="R5893" s="197" t="str">
        <f t="shared" si="2112"/>
        <v/>
      </c>
      <c r="S5893" s="197" t="str">
        <f t="shared" si="2143"/>
        <v/>
      </c>
    </row>
    <row r="5894" spans="1:19" ht="25.5" hidden="1">
      <c r="A5894" s="200">
        <v>100486</v>
      </c>
      <c r="B5894" s="205" t="s">
        <v>230</v>
      </c>
      <c r="C5894" s="127" t="s">
        <v>6344</v>
      </c>
      <c r="D5894" s="121" t="s">
        <v>238</v>
      </c>
      <c r="E5894" s="122">
        <v>459.43</v>
      </c>
      <c r="F5894" s="123">
        <f t="shared" si="2144"/>
        <v>553.89</v>
      </c>
      <c r="G5894" s="206"/>
      <c r="H5894" s="207"/>
      <c r="I5894" s="182">
        <f t="shared" si="2145"/>
        <v>0</v>
      </c>
      <c r="J5894" s="182">
        <f t="shared" si="2146"/>
        <v>0</v>
      </c>
      <c r="K5894" s="179"/>
      <c r="L5894" s="183">
        <f t="shared" si="2147"/>
        <v>0</v>
      </c>
      <c r="M5894" s="183">
        <f t="shared" si="2147"/>
        <v>0</v>
      </c>
      <c r="N5894" s="182">
        <f t="shared" si="2148"/>
        <v>0</v>
      </c>
      <c r="O5894" s="182">
        <f t="shared" si="2149"/>
        <v>0</v>
      </c>
      <c r="P5894" s="181"/>
      <c r="Q5894" s="199"/>
      <c r="R5894" s="197" t="str">
        <f t="shared" si="2112"/>
        <v/>
      </c>
      <c r="S5894" s="197" t="str">
        <f t="shared" si="2143"/>
        <v/>
      </c>
    </row>
    <row r="5895" spans="1:19" ht="38.25" hidden="1">
      <c r="A5895" s="200">
        <v>100487</v>
      </c>
      <c r="B5895" s="205" t="s">
        <v>230</v>
      </c>
      <c r="C5895" s="127" t="s">
        <v>6345</v>
      </c>
      <c r="D5895" s="121" t="s">
        <v>238</v>
      </c>
      <c r="E5895" s="122">
        <v>253.57</v>
      </c>
      <c r="F5895" s="123">
        <f t="shared" si="2144"/>
        <v>305.7</v>
      </c>
      <c r="G5895" s="206"/>
      <c r="H5895" s="207"/>
      <c r="I5895" s="182">
        <f t="shared" si="2145"/>
        <v>0</v>
      </c>
      <c r="J5895" s="182">
        <f t="shared" si="2146"/>
        <v>0</v>
      </c>
      <c r="K5895" s="179"/>
      <c r="L5895" s="183">
        <f t="shared" si="2147"/>
        <v>0</v>
      </c>
      <c r="M5895" s="183">
        <f t="shared" si="2147"/>
        <v>0</v>
      </c>
      <c r="N5895" s="182">
        <f t="shared" si="2148"/>
        <v>0</v>
      </c>
      <c r="O5895" s="182">
        <f t="shared" si="2149"/>
        <v>0</v>
      </c>
      <c r="P5895" s="181"/>
      <c r="Q5895" s="199"/>
      <c r="R5895" s="197" t="str">
        <f t="shared" si="2112"/>
        <v/>
      </c>
      <c r="S5895" s="197" t="str">
        <f t="shared" si="2143"/>
        <v/>
      </c>
    </row>
    <row r="5896" spans="1:19" ht="25.5" hidden="1">
      <c r="A5896" s="200">
        <v>100488</v>
      </c>
      <c r="B5896" s="205" t="s">
        <v>230</v>
      </c>
      <c r="C5896" s="127" t="s">
        <v>6346</v>
      </c>
      <c r="D5896" s="121" t="s">
        <v>238</v>
      </c>
      <c r="E5896" s="122">
        <v>297.86</v>
      </c>
      <c r="F5896" s="123">
        <f t="shared" si="2144"/>
        <v>359.1</v>
      </c>
      <c r="G5896" s="206"/>
      <c r="H5896" s="207"/>
      <c r="I5896" s="182">
        <f t="shared" si="2145"/>
        <v>0</v>
      </c>
      <c r="J5896" s="182">
        <f t="shared" si="2146"/>
        <v>0</v>
      </c>
      <c r="K5896" s="179"/>
      <c r="L5896" s="183">
        <f t="shared" si="2147"/>
        <v>0</v>
      </c>
      <c r="M5896" s="183">
        <f t="shared" si="2147"/>
        <v>0</v>
      </c>
      <c r="N5896" s="182">
        <f t="shared" si="2148"/>
        <v>0</v>
      </c>
      <c r="O5896" s="182">
        <f t="shared" si="2149"/>
        <v>0</v>
      </c>
      <c r="P5896" s="181"/>
      <c r="Q5896" s="199"/>
      <c r="R5896" s="197" t="str">
        <f t="shared" si="2112"/>
        <v/>
      </c>
      <c r="S5896" s="197" t="str">
        <f t="shared" si="2143"/>
        <v/>
      </c>
    </row>
    <row r="5897" spans="1:19" ht="25.5" hidden="1">
      <c r="A5897" s="200">
        <v>100489</v>
      </c>
      <c r="B5897" s="205" t="s">
        <v>230</v>
      </c>
      <c r="C5897" s="127" t="s">
        <v>6347</v>
      </c>
      <c r="D5897" s="121" t="s">
        <v>238</v>
      </c>
      <c r="E5897" s="122">
        <v>332.56</v>
      </c>
      <c r="F5897" s="123">
        <f t="shared" si="2144"/>
        <v>400.93</v>
      </c>
      <c r="G5897" s="206"/>
      <c r="H5897" s="207"/>
      <c r="I5897" s="182">
        <f t="shared" si="2145"/>
        <v>0</v>
      </c>
      <c r="J5897" s="182">
        <f t="shared" si="2146"/>
        <v>0</v>
      </c>
      <c r="K5897" s="179"/>
      <c r="L5897" s="183">
        <f t="shared" si="2147"/>
        <v>0</v>
      </c>
      <c r="M5897" s="183">
        <f t="shared" si="2147"/>
        <v>0</v>
      </c>
      <c r="N5897" s="182">
        <f t="shared" si="2148"/>
        <v>0</v>
      </c>
      <c r="O5897" s="182">
        <f t="shared" si="2149"/>
        <v>0</v>
      </c>
      <c r="P5897" s="181"/>
      <c r="Q5897" s="199"/>
      <c r="R5897" s="197" t="str">
        <f t="shared" si="2112"/>
        <v/>
      </c>
      <c r="S5897" s="197" t="str">
        <f t="shared" si="2143"/>
        <v/>
      </c>
    </row>
    <row r="5898" spans="1:19" ht="25.5" hidden="1">
      <c r="A5898" s="200">
        <v>100490</v>
      </c>
      <c r="B5898" s="205" t="s">
        <v>230</v>
      </c>
      <c r="C5898" s="127" t="s">
        <v>6348</v>
      </c>
      <c r="D5898" s="121" t="s">
        <v>238</v>
      </c>
      <c r="E5898" s="122">
        <v>294.64</v>
      </c>
      <c r="F5898" s="123">
        <f t="shared" si="2144"/>
        <v>355.22</v>
      </c>
      <c r="G5898" s="206"/>
      <c r="H5898" s="207"/>
      <c r="I5898" s="182">
        <f t="shared" si="2145"/>
        <v>0</v>
      </c>
      <c r="J5898" s="182">
        <f t="shared" si="2146"/>
        <v>0</v>
      </c>
      <c r="K5898" s="179"/>
      <c r="L5898" s="183">
        <f t="shared" si="2147"/>
        <v>0</v>
      </c>
      <c r="M5898" s="183">
        <f t="shared" si="2147"/>
        <v>0</v>
      </c>
      <c r="N5898" s="182">
        <f t="shared" si="2148"/>
        <v>0</v>
      </c>
      <c r="O5898" s="182">
        <f t="shared" si="2149"/>
        <v>0</v>
      </c>
      <c r="P5898" s="181"/>
      <c r="Q5898" s="199"/>
      <c r="R5898" s="197" t="str">
        <f t="shared" si="2112"/>
        <v/>
      </c>
      <c r="S5898" s="197" t="str">
        <f t="shared" si="2143"/>
        <v/>
      </c>
    </row>
    <row r="5899" spans="1:19" ht="25.5" hidden="1">
      <c r="A5899" s="200">
        <v>100491</v>
      </c>
      <c r="B5899" s="205" t="s">
        <v>230</v>
      </c>
      <c r="C5899" s="127" t="s">
        <v>6349</v>
      </c>
      <c r="D5899" s="121" t="s">
        <v>238</v>
      </c>
      <c r="E5899" s="122">
        <v>425.42</v>
      </c>
      <c r="F5899" s="123">
        <f t="shared" si="2144"/>
        <v>512.89</v>
      </c>
      <c r="G5899" s="206"/>
      <c r="H5899" s="207"/>
      <c r="I5899" s="182">
        <f t="shared" si="2145"/>
        <v>0</v>
      </c>
      <c r="J5899" s="182">
        <f t="shared" si="2146"/>
        <v>0</v>
      </c>
      <c r="K5899" s="179"/>
      <c r="L5899" s="183">
        <f t="shared" si="2147"/>
        <v>0</v>
      </c>
      <c r="M5899" s="183">
        <f t="shared" si="2147"/>
        <v>0</v>
      </c>
      <c r="N5899" s="182">
        <f t="shared" si="2148"/>
        <v>0</v>
      </c>
      <c r="O5899" s="182">
        <f t="shared" si="2149"/>
        <v>0</v>
      </c>
      <c r="P5899" s="181"/>
      <c r="Q5899" s="199"/>
      <c r="R5899" s="197" t="str">
        <f t="shared" si="2112"/>
        <v/>
      </c>
      <c r="S5899" s="197" t="str">
        <f t="shared" si="2143"/>
        <v/>
      </c>
    </row>
    <row r="5900" spans="1:19" ht="25.5" hidden="1">
      <c r="A5900" s="200">
        <v>100492</v>
      </c>
      <c r="B5900" s="205" t="s">
        <v>230</v>
      </c>
      <c r="C5900" s="127" t="s">
        <v>6350</v>
      </c>
      <c r="D5900" s="121" t="s">
        <v>238</v>
      </c>
      <c r="E5900" s="122">
        <v>368.68</v>
      </c>
      <c r="F5900" s="123">
        <f t="shared" si="2144"/>
        <v>444.48</v>
      </c>
      <c r="G5900" s="206"/>
      <c r="H5900" s="207"/>
      <c r="I5900" s="182">
        <f t="shared" si="2145"/>
        <v>0</v>
      </c>
      <c r="J5900" s="182">
        <f t="shared" si="2146"/>
        <v>0</v>
      </c>
      <c r="K5900" s="179"/>
      <c r="L5900" s="183">
        <f t="shared" si="2147"/>
        <v>0</v>
      </c>
      <c r="M5900" s="183">
        <f t="shared" si="2147"/>
        <v>0</v>
      </c>
      <c r="N5900" s="182">
        <f t="shared" si="2148"/>
        <v>0</v>
      </c>
      <c r="O5900" s="182">
        <f t="shared" si="2149"/>
        <v>0</v>
      </c>
      <c r="P5900" s="181"/>
      <c r="Q5900" s="199"/>
      <c r="R5900" s="197" t="str">
        <f t="shared" ref="R5900:R5963" si="2150">IF(Q5900="X","x",IF(Q5900="xx","x",IF(O5900&gt;0,"x","")))</f>
        <v/>
      </c>
      <c r="S5900" s="197" t="str">
        <f t="shared" si="2143"/>
        <v/>
      </c>
    </row>
    <row r="5901" spans="1:19" ht="25.5" hidden="1">
      <c r="A5901" s="200">
        <v>87299</v>
      </c>
      <c r="B5901" s="205" t="s">
        <v>230</v>
      </c>
      <c r="C5901" s="127" t="s">
        <v>6351</v>
      </c>
      <c r="D5901" s="121" t="s">
        <v>238</v>
      </c>
      <c r="E5901" s="122">
        <v>271.17</v>
      </c>
      <c r="F5901" s="123">
        <f t="shared" si="2144"/>
        <v>326.92</v>
      </c>
      <c r="G5901" s="206"/>
      <c r="H5901" s="207"/>
      <c r="I5901" s="182">
        <f t="shared" si="2145"/>
        <v>0</v>
      </c>
      <c r="J5901" s="182">
        <f t="shared" si="2146"/>
        <v>0</v>
      </c>
      <c r="K5901" s="179"/>
      <c r="L5901" s="183">
        <f t="shared" si="2147"/>
        <v>0</v>
      </c>
      <c r="M5901" s="183">
        <f t="shared" si="2147"/>
        <v>0</v>
      </c>
      <c r="N5901" s="182">
        <f t="shared" si="2148"/>
        <v>0</v>
      </c>
      <c r="O5901" s="182">
        <f t="shared" si="2149"/>
        <v>0</v>
      </c>
      <c r="P5901" s="181"/>
      <c r="Q5901" s="199"/>
      <c r="R5901" s="197" t="str">
        <f t="shared" si="2150"/>
        <v/>
      </c>
      <c r="S5901" s="197" t="str">
        <f t="shared" si="2143"/>
        <v/>
      </c>
    </row>
    <row r="5902" spans="1:19" ht="25.5" hidden="1">
      <c r="A5902" s="200">
        <v>87298</v>
      </c>
      <c r="B5902" s="205" t="s">
        <v>230</v>
      </c>
      <c r="C5902" s="127" t="s">
        <v>6352</v>
      </c>
      <c r="D5902" s="121" t="s">
        <v>238</v>
      </c>
      <c r="E5902" s="122">
        <v>402.85</v>
      </c>
      <c r="F5902" s="123">
        <f t="shared" si="2144"/>
        <v>485.68</v>
      </c>
      <c r="G5902" s="206"/>
      <c r="H5902" s="207"/>
      <c r="I5902" s="182">
        <f t="shared" si="2145"/>
        <v>0</v>
      </c>
      <c r="J5902" s="182">
        <f t="shared" si="2146"/>
        <v>0</v>
      </c>
      <c r="K5902" s="179"/>
      <c r="L5902" s="183">
        <f t="shared" si="2147"/>
        <v>0</v>
      </c>
      <c r="M5902" s="183">
        <f t="shared" si="2147"/>
        <v>0</v>
      </c>
      <c r="N5902" s="182">
        <f t="shared" si="2148"/>
        <v>0</v>
      </c>
      <c r="O5902" s="182">
        <f t="shared" si="2149"/>
        <v>0</v>
      </c>
      <c r="P5902" s="181"/>
      <c r="Q5902" s="199"/>
      <c r="R5902" s="197" t="str">
        <f t="shared" si="2150"/>
        <v/>
      </c>
      <c r="S5902" s="197" t="str">
        <f t="shared" si="2143"/>
        <v/>
      </c>
    </row>
    <row r="5903" spans="1:19" ht="25.5" hidden="1">
      <c r="A5903" s="200">
        <v>87313</v>
      </c>
      <c r="B5903" s="205" t="s">
        <v>230</v>
      </c>
      <c r="C5903" s="127" t="s">
        <v>6353</v>
      </c>
      <c r="D5903" s="121" t="s">
        <v>238</v>
      </c>
      <c r="E5903" s="122">
        <v>317.98</v>
      </c>
      <c r="F5903" s="123">
        <f t="shared" si="2144"/>
        <v>383.36</v>
      </c>
      <c r="G5903" s="206"/>
      <c r="H5903" s="207"/>
      <c r="I5903" s="182">
        <f t="shared" si="2145"/>
        <v>0</v>
      </c>
      <c r="J5903" s="182">
        <f t="shared" si="2146"/>
        <v>0</v>
      </c>
      <c r="K5903" s="179"/>
      <c r="L5903" s="183">
        <f t="shared" si="2147"/>
        <v>0</v>
      </c>
      <c r="M5903" s="183">
        <f t="shared" si="2147"/>
        <v>0</v>
      </c>
      <c r="N5903" s="182">
        <f t="shared" si="2148"/>
        <v>0</v>
      </c>
      <c r="O5903" s="182">
        <f t="shared" si="2149"/>
        <v>0</v>
      </c>
      <c r="P5903" s="181"/>
      <c r="Q5903" s="199"/>
      <c r="R5903" s="197" t="str">
        <f t="shared" si="2150"/>
        <v/>
      </c>
      <c r="S5903" s="197" t="str">
        <f t="shared" si="2143"/>
        <v/>
      </c>
    </row>
    <row r="5904" spans="1:19" ht="25.5" hidden="1">
      <c r="A5904" s="200">
        <v>87314</v>
      </c>
      <c r="B5904" s="205" t="s">
        <v>230</v>
      </c>
      <c r="C5904" s="127" t="s">
        <v>6354</v>
      </c>
      <c r="D5904" s="121" t="s">
        <v>238</v>
      </c>
      <c r="E5904" s="122">
        <v>310.77999999999997</v>
      </c>
      <c r="F5904" s="123">
        <f t="shared" si="2144"/>
        <v>374.68</v>
      </c>
      <c r="G5904" s="206"/>
      <c r="H5904" s="207"/>
      <c r="I5904" s="182">
        <f t="shared" si="2145"/>
        <v>0</v>
      </c>
      <c r="J5904" s="182">
        <f t="shared" si="2146"/>
        <v>0</v>
      </c>
      <c r="K5904" s="179"/>
      <c r="L5904" s="183">
        <f t="shared" si="2147"/>
        <v>0</v>
      </c>
      <c r="M5904" s="183">
        <f t="shared" si="2147"/>
        <v>0</v>
      </c>
      <c r="N5904" s="182">
        <f t="shared" si="2148"/>
        <v>0</v>
      </c>
      <c r="O5904" s="182">
        <f t="shared" si="2149"/>
        <v>0</v>
      </c>
      <c r="P5904" s="181"/>
      <c r="Q5904" s="199"/>
      <c r="R5904" s="197" t="str">
        <f t="shared" si="2150"/>
        <v/>
      </c>
      <c r="S5904" s="197" t="str">
        <f t="shared" si="2143"/>
        <v/>
      </c>
    </row>
    <row r="5905" spans="1:19" ht="38.25" hidden="1">
      <c r="A5905" s="200">
        <v>87322</v>
      </c>
      <c r="B5905" s="205" t="s">
        <v>230</v>
      </c>
      <c r="C5905" s="127" t="s">
        <v>6355</v>
      </c>
      <c r="D5905" s="121" t="s">
        <v>238</v>
      </c>
      <c r="E5905" s="122">
        <v>1678.9</v>
      </c>
      <c r="F5905" s="123">
        <f t="shared" si="2144"/>
        <v>2024.08</v>
      </c>
      <c r="G5905" s="206"/>
      <c r="H5905" s="207"/>
      <c r="I5905" s="182">
        <f t="shared" si="2145"/>
        <v>0</v>
      </c>
      <c r="J5905" s="182">
        <f t="shared" si="2146"/>
        <v>0</v>
      </c>
      <c r="K5905" s="179"/>
      <c r="L5905" s="183">
        <f t="shared" si="2147"/>
        <v>0</v>
      </c>
      <c r="M5905" s="183">
        <f t="shared" si="2147"/>
        <v>0</v>
      </c>
      <c r="N5905" s="182">
        <f t="shared" si="2148"/>
        <v>0</v>
      </c>
      <c r="O5905" s="182">
        <f t="shared" si="2149"/>
        <v>0</v>
      </c>
      <c r="P5905" s="181"/>
      <c r="Q5905" s="199"/>
      <c r="R5905" s="197" t="str">
        <f t="shared" si="2150"/>
        <v/>
      </c>
      <c r="S5905" s="197" t="str">
        <f t="shared" si="2143"/>
        <v/>
      </c>
    </row>
    <row r="5906" spans="1:19" ht="38.25" hidden="1">
      <c r="A5906" s="200">
        <v>87323</v>
      </c>
      <c r="B5906" s="205" t="s">
        <v>230</v>
      </c>
      <c r="C5906" s="127" t="s">
        <v>6356</v>
      </c>
      <c r="D5906" s="121" t="s">
        <v>238</v>
      </c>
      <c r="E5906" s="122">
        <v>1672.35</v>
      </c>
      <c r="F5906" s="123">
        <f t="shared" si="2144"/>
        <v>2016.19</v>
      </c>
      <c r="G5906" s="206"/>
      <c r="H5906" s="207"/>
      <c r="I5906" s="182">
        <f t="shared" si="2145"/>
        <v>0</v>
      </c>
      <c r="J5906" s="182">
        <f t="shared" si="2146"/>
        <v>0</v>
      </c>
      <c r="K5906" s="179"/>
      <c r="L5906" s="183">
        <f t="shared" si="2147"/>
        <v>0</v>
      </c>
      <c r="M5906" s="183">
        <f t="shared" si="2147"/>
        <v>0</v>
      </c>
      <c r="N5906" s="182">
        <f t="shared" si="2148"/>
        <v>0</v>
      </c>
      <c r="O5906" s="182">
        <f t="shared" si="2149"/>
        <v>0</v>
      </c>
      <c r="P5906" s="181"/>
      <c r="Q5906" s="199"/>
      <c r="R5906" s="197" t="str">
        <f t="shared" si="2150"/>
        <v/>
      </c>
      <c r="S5906" s="197" t="str">
        <f t="shared" si="2143"/>
        <v/>
      </c>
    </row>
    <row r="5907" spans="1:19" ht="25.5" hidden="1">
      <c r="A5907" s="200">
        <v>87339</v>
      </c>
      <c r="B5907" s="205" t="s">
        <v>230</v>
      </c>
      <c r="C5907" s="127" t="s">
        <v>6357</v>
      </c>
      <c r="D5907" s="121" t="s">
        <v>238</v>
      </c>
      <c r="E5907" s="122">
        <v>499.3</v>
      </c>
      <c r="F5907" s="123">
        <f t="shared" si="2144"/>
        <v>601.96</v>
      </c>
      <c r="G5907" s="206"/>
      <c r="H5907" s="207"/>
      <c r="I5907" s="182">
        <f t="shared" si="2145"/>
        <v>0</v>
      </c>
      <c r="J5907" s="182">
        <f t="shared" si="2146"/>
        <v>0</v>
      </c>
      <c r="K5907" s="179"/>
      <c r="L5907" s="183">
        <f t="shared" si="2147"/>
        <v>0</v>
      </c>
      <c r="M5907" s="183">
        <f t="shared" si="2147"/>
        <v>0</v>
      </c>
      <c r="N5907" s="182">
        <f t="shared" si="2148"/>
        <v>0</v>
      </c>
      <c r="O5907" s="182">
        <f t="shared" si="2149"/>
        <v>0</v>
      </c>
      <c r="P5907" s="181"/>
      <c r="Q5907" s="199"/>
      <c r="R5907" s="197" t="str">
        <f t="shared" si="2150"/>
        <v/>
      </c>
      <c r="S5907" s="197" t="str">
        <f t="shared" si="2143"/>
        <v/>
      </c>
    </row>
    <row r="5908" spans="1:19" ht="25.5" hidden="1">
      <c r="A5908" s="200">
        <v>87340</v>
      </c>
      <c r="B5908" s="205" t="s">
        <v>230</v>
      </c>
      <c r="C5908" s="127" t="s">
        <v>6358</v>
      </c>
      <c r="D5908" s="121" t="s">
        <v>238</v>
      </c>
      <c r="E5908" s="122">
        <v>403.83</v>
      </c>
      <c r="F5908" s="123">
        <f t="shared" si="2144"/>
        <v>486.86</v>
      </c>
      <c r="G5908" s="206"/>
      <c r="H5908" s="207"/>
      <c r="I5908" s="182">
        <f t="shared" si="2145"/>
        <v>0</v>
      </c>
      <c r="J5908" s="182">
        <f t="shared" si="2146"/>
        <v>0</v>
      </c>
      <c r="K5908" s="179"/>
      <c r="L5908" s="183">
        <f t="shared" si="2147"/>
        <v>0</v>
      </c>
      <c r="M5908" s="183">
        <f t="shared" si="2147"/>
        <v>0</v>
      </c>
      <c r="N5908" s="182">
        <f t="shared" si="2148"/>
        <v>0</v>
      </c>
      <c r="O5908" s="182">
        <f t="shared" si="2149"/>
        <v>0</v>
      </c>
      <c r="P5908" s="181"/>
      <c r="Q5908" s="199"/>
      <c r="R5908" s="197" t="str">
        <f t="shared" si="2150"/>
        <v/>
      </c>
      <c r="S5908" s="197" t="str">
        <f t="shared" si="2143"/>
        <v/>
      </c>
    </row>
    <row r="5909" spans="1:19" ht="25.5" hidden="1">
      <c r="A5909" s="200">
        <v>87341</v>
      </c>
      <c r="B5909" s="205" t="s">
        <v>230</v>
      </c>
      <c r="C5909" s="127" t="s">
        <v>6359</v>
      </c>
      <c r="D5909" s="121" t="s">
        <v>238</v>
      </c>
      <c r="E5909" s="122">
        <v>380.01</v>
      </c>
      <c r="F5909" s="123">
        <f t="shared" si="2144"/>
        <v>458.14</v>
      </c>
      <c r="G5909" s="206"/>
      <c r="H5909" s="207"/>
      <c r="I5909" s="182">
        <f t="shared" si="2145"/>
        <v>0</v>
      </c>
      <c r="J5909" s="182">
        <f t="shared" si="2146"/>
        <v>0</v>
      </c>
      <c r="K5909" s="179"/>
      <c r="L5909" s="183">
        <f t="shared" si="2147"/>
        <v>0</v>
      </c>
      <c r="M5909" s="183">
        <f t="shared" si="2147"/>
        <v>0</v>
      </c>
      <c r="N5909" s="182">
        <f t="shared" si="2148"/>
        <v>0</v>
      </c>
      <c r="O5909" s="182">
        <f t="shared" si="2149"/>
        <v>0</v>
      </c>
      <c r="P5909" s="181"/>
      <c r="Q5909" s="199"/>
      <c r="R5909" s="197" t="str">
        <f t="shared" si="2150"/>
        <v/>
      </c>
      <c r="S5909" s="197" t="str">
        <f t="shared" si="2143"/>
        <v/>
      </c>
    </row>
    <row r="5910" spans="1:19" ht="38.25" hidden="1">
      <c r="A5910" s="200">
        <v>87352</v>
      </c>
      <c r="B5910" s="205" t="s">
        <v>230</v>
      </c>
      <c r="C5910" s="127" t="s">
        <v>6360</v>
      </c>
      <c r="D5910" s="121" t="s">
        <v>238</v>
      </c>
      <c r="E5910" s="122">
        <v>381.61</v>
      </c>
      <c r="F5910" s="123">
        <f t="shared" si="2144"/>
        <v>460.07</v>
      </c>
      <c r="G5910" s="206"/>
      <c r="H5910" s="207"/>
      <c r="I5910" s="182">
        <f t="shared" si="2145"/>
        <v>0</v>
      </c>
      <c r="J5910" s="182">
        <f t="shared" si="2146"/>
        <v>0</v>
      </c>
      <c r="K5910" s="179"/>
      <c r="L5910" s="183">
        <f t="shared" si="2147"/>
        <v>0</v>
      </c>
      <c r="M5910" s="183">
        <f t="shared" si="2147"/>
        <v>0</v>
      </c>
      <c r="N5910" s="182">
        <f t="shared" si="2148"/>
        <v>0</v>
      </c>
      <c r="O5910" s="182">
        <f t="shared" si="2149"/>
        <v>0</v>
      </c>
      <c r="P5910" s="181"/>
      <c r="Q5910" s="199"/>
      <c r="R5910" s="197" t="str">
        <f t="shared" si="2150"/>
        <v/>
      </c>
      <c r="S5910" s="197" t="str">
        <f t="shared" si="2143"/>
        <v/>
      </c>
    </row>
    <row r="5911" spans="1:19" ht="38.25" hidden="1">
      <c r="A5911" s="200">
        <v>87353</v>
      </c>
      <c r="B5911" s="205" t="s">
        <v>230</v>
      </c>
      <c r="C5911" s="127" t="s">
        <v>6361</v>
      </c>
      <c r="D5911" s="121" t="s">
        <v>238</v>
      </c>
      <c r="E5911" s="122">
        <v>322.97000000000003</v>
      </c>
      <c r="F5911" s="123">
        <f t="shared" si="2144"/>
        <v>389.37</v>
      </c>
      <c r="G5911" s="206"/>
      <c r="H5911" s="207"/>
      <c r="I5911" s="182">
        <f t="shared" si="2145"/>
        <v>0</v>
      </c>
      <c r="J5911" s="182">
        <f t="shared" si="2146"/>
        <v>0</v>
      </c>
      <c r="K5911" s="179"/>
      <c r="L5911" s="183">
        <f t="shared" si="2147"/>
        <v>0</v>
      </c>
      <c r="M5911" s="183">
        <f t="shared" si="2147"/>
        <v>0</v>
      </c>
      <c r="N5911" s="182">
        <f t="shared" si="2148"/>
        <v>0</v>
      </c>
      <c r="O5911" s="182">
        <f t="shared" si="2149"/>
        <v>0</v>
      </c>
      <c r="P5911" s="181"/>
      <c r="Q5911" s="199"/>
      <c r="R5911" s="197" t="str">
        <f t="shared" si="2150"/>
        <v/>
      </c>
      <c r="S5911" s="197" t="str">
        <f t="shared" si="2143"/>
        <v/>
      </c>
    </row>
    <row r="5912" spans="1:19" ht="38.25" hidden="1">
      <c r="A5912" s="200">
        <v>87354</v>
      </c>
      <c r="B5912" s="205" t="s">
        <v>230</v>
      </c>
      <c r="C5912" s="127" t="s">
        <v>6362</v>
      </c>
      <c r="D5912" s="121" t="s">
        <v>238</v>
      </c>
      <c r="E5912" s="122">
        <v>296.3</v>
      </c>
      <c r="F5912" s="123">
        <f t="shared" si="2144"/>
        <v>357.22</v>
      </c>
      <c r="G5912" s="206"/>
      <c r="H5912" s="207"/>
      <c r="I5912" s="182">
        <f t="shared" si="2145"/>
        <v>0</v>
      </c>
      <c r="J5912" s="182">
        <f t="shared" si="2146"/>
        <v>0</v>
      </c>
      <c r="K5912" s="179"/>
      <c r="L5912" s="183">
        <f t="shared" si="2147"/>
        <v>0</v>
      </c>
      <c r="M5912" s="183">
        <f t="shared" si="2147"/>
        <v>0</v>
      </c>
      <c r="N5912" s="182">
        <f t="shared" si="2148"/>
        <v>0</v>
      </c>
      <c r="O5912" s="182">
        <f t="shared" si="2149"/>
        <v>0</v>
      </c>
      <c r="P5912" s="181"/>
      <c r="Q5912" s="199"/>
      <c r="R5912" s="197" t="str">
        <f t="shared" si="2150"/>
        <v/>
      </c>
      <c r="S5912" s="197" t="str">
        <f t="shared" si="2143"/>
        <v/>
      </c>
    </row>
    <row r="5913" spans="1:19" ht="38.25" hidden="1">
      <c r="A5913" s="200">
        <v>87360</v>
      </c>
      <c r="B5913" s="205" t="s">
        <v>230</v>
      </c>
      <c r="C5913" s="127" t="s">
        <v>6363</v>
      </c>
      <c r="D5913" s="121" t="s">
        <v>238</v>
      </c>
      <c r="E5913" s="122">
        <v>1677.18</v>
      </c>
      <c r="F5913" s="123">
        <f t="shared" si="2144"/>
        <v>2022.01</v>
      </c>
      <c r="G5913" s="206"/>
      <c r="H5913" s="207"/>
      <c r="I5913" s="182">
        <f t="shared" si="2145"/>
        <v>0</v>
      </c>
      <c r="J5913" s="182">
        <f t="shared" si="2146"/>
        <v>0</v>
      </c>
      <c r="K5913" s="179"/>
      <c r="L5913" s="183">
        <f t="shared" si="2147"/>
        <v>0</v>
      </c>
      <c r="M5913" s="183">
        <f t="shared" si="2147"/>
        <v>0</v>
      </c>
      <c r="N5913" s="182">
        <f t="shared" si="2148"/>
        <v>0</v>
      </c>
      <c r="O5913" s="182">
        <f t="shared" si="2149"/>
        <v>0</v>
      </c>
      <c r="P5913" s="181"/>
      <c r="Q5913" s="199"/>
      <c r="R5913" s="197" t="str">
        <f t="shared" si="2150"/>
        <v/>
      </c>
      <c r="S5913" s="197" t="str">
        <f t="shared" si="2143"/>
        <v/>
      </c>
    </row>
    <row r="5914" spans="1:19" ht="38.25" hidden="1">
      <c r="A5914" s="200">
        <v>87361</v>
      </c>
      <c r="B5914" s="205" t="s">
        <v>230</v>
      </c>
      <c r="C5914" s="127" t="s">
        <v>6364</v>
      </c>
      <c r="D5914" s="121" t="s">
        <v>238</v>
      </c>
      <c r="E5914" s="122">
        <v>1637.81</v>
      </c>
      <c r="F5914" s="123">
        <f t="shared" si="2144"/>
        <v>1974.54</v>
      </c>
      <c r="G5914" s="206"/>
      <c r="H5914" s="207"/>
      <c r="I5914" s="182">
        <f t="shared" si="2145"/>
        <v>0</v>
      </c>
      <c r="J5914" s="182">
        <f t="shared" si="2146"/>
        <v>0</v>
      </c>
      <c r="K5914" s="179"/>
      <c r="L5914" s="183">
        <f t="shared" si="2147"/>
        <v>0</v>
      </c>
      <c r="M5914" s="183">
        <f t="shared" si="2147"/>
        <v>0</v>
      </c>
      <c r="N5914" s="182">
        <f t="shared" si="2148"/>
        <v>0</v>
      </c>
      <c r="O5914" s="182">
        <f t="shared" si="2149"/>
        <v>0</v>
      </c>
      <c r="P5914" s="181"/>
      <c r="Q5914" s="199"/>
      <c r="R5914" s="197" t="str">
        <f t="shared" si="2150"/>
        <v/>
      </c>
      <c r="S5914" s="197" t="str">
        <f t="shared" si="2143"/>
        <v/>
      </c>
    </row>
    <row r="5915" spans="1:19" ht="38.25" hidden="1">
      <c r="A5915" s="200">
        <v>87362</v>
      </c>
      <c r="B5915" s="205" t="s">
        <v>230</v>
      </c>
      <c r="C5915" s="127" t="s">
        <v>6365</v>
      </c>
      <c r="D5915" s="121" t="s">
        <v>238</v>
      </c>
      <c r="E5915" s="122">
        <v>1629.74</v>
      </c>
      <c r="F5915" s="123">
        <f t="shared" si="2144"/>
        <v>1964.81</v>
      </c>
      <c r="G5915" s="206"/>
      <c r="H5915" s="207"/>
      <c r="I5915" s="182">
        <f t="shared" si="2145"/>
        <v>0</v>
      </c>
      <c r="J5915" s="182">
        <f t="shared" si="2146"/>
        <v>0</v>
      </c>
      <c r="K5915" s="179"/>
      <c r="L5915" s="183">
        <f t="shared" si="2147"/>
        <v>0</v>
      </c>
      <c r="M5915" s="183">
        <f t="shared" si="2147"/>
        <v>0</v>
      </c>
      <c r="N5915" s="182">
        <f t="shared" si="2148"/>
        <v>0</v>
      </c>
      <c r="O5915" s="182">
        <f t="shared" si="2149"/>
        <v>0</v>
      </c>
      <c r="P5915" s="181"/>
      <c r="Q5915" s="199"/>
      <c r="R5915" s="197" t="str">
        <f t="shared" si="2150"/>
        <v/>
      </c>
      <c r="S5915" s="197" t="str">
        <f t="shared" si="2143"/>
        <v/>
      </c>
    </row>
    <row r="5916" spans="1:19" ht="25.5" hidden="1">
      <c r="A5916" s="200">
        <v>87372</v>
      </c>
      <c r="B5916" s="205" t="s">
        <v>230</v>
      </c>
      <c r="C5916" s="127" t="s">
        <v>6366</v>
      </c>
      <c r="D5916" s="121" t="s">
        <v>238</v>
      </c>
      <c r="E5916" s="122">
        <v>522.14</v>
      </c>
      <c r="F5916" s="123">
        <f t="shared" si="2144"/>
        <v>629.49</v>
      </c>
      <c r="G5916" s="206"/>
      <c r="H5916" s="207"/>
      <c r="I5916" s="182">
        <f t="shared" si="2145"/>
        <v>0</v>
      </c>
      <c r="J5916" s="182">
        <f t="shared" si="2146"/>
        <v>0</v>
      </c>
      <c r="K5916" s="179"/>
      <c r="L5916" s="183">
        <f t="shared" si="2147"/>
        <v>0</v>
      </c>
      <c r="M5916" s="183">
        <f t="shared" si="2147"/>
        <v>0</v>
      </c>
      <c r="N5916" s="182">
        <f t="shared" si="2148"/>
        <v>0</v>
      </c>
      <c r="O5916" s="182">
        <f t="shared" si="2149"/>
        <v>0</v>
      </c>
      <c r="P5916" s="181"/>
      <c r="Q5916" s="199"/>
      <c r="R5916" s="197" t="str">
        <f t="shared" si="2150"/>
        <v/>
      </c>
      <c r="S5916" s="197" t="str">
        <f t="shared" si="2143"/>
        <v/>
      </c>
    </row>
    <row r="5917" spans="1:19" ht="25.5" hidden="1">
      <c r="A5917" s="200">
        <v>87377</v>
      </c>
      <c r="B5917" s="205" t="s">
        <v>230</v>
      </c>
      <c r="C5917" s="127" t="s">
        <v>6367</v>
      </c>
      <c r="D5917" s="121" t="s">
        <v>238</v>
      </c>
      <c r="E5917" s="122">
        <v>431.35</v>
      </c>
      <c r="F5917" s="123">
        <f t="shared" si="2144"/>
        <v>520.04</v>
      </c>
      <c r="G5917" s="206"/>
      <c r="H5917" s="207"/>
      <c r="I5917" s="182">
        <f t="shared" si="2145"/>
        <v>0</v>
      </c>
      <c r="J5917" s="182">
        <f t="shared" si="2146"/>
        <v>0</v>
      </c>
      <c r="K5917" s="179"/>
      <c r="L5917" s="183">
        <f t="shared" si="2147"/>
        <v>0</v>
      </c>
      <c r="M5917" s="183">
        <f t="shared" si="2147"/>
        <v>0</v>
      </c>
      <c r="N5917" s="182">
        <f t="shared" si="2148"/>
        <v>0</v>
      </c>
      <c r="O5917" s="182">
        <f t="shared" si="2149"/>
        <v>0</v>
      </c>
      <c r="P5917" s="181"/>
      <c r="Q5917" s="199"/>
      <c r="R5917" s="197" t="str">
        <f t="shared" si="2150"/>
        <v/>
      </c>
      <c r="S5917" s="197" t="str">
        <f t="shared" si="2143"/>
        <v/>
      </c>
    </row>
    <row r="5918" spans="1:19" ht="25.5" hidden="1">
      <c r="A5918" s="200">
        <v>87380</v>
      </c>
      <c r="B5918" s="205" t="s">
        <v>230</v>
      </c>
      <c r="C5918" s="127" t="s">
        <v>6368</v>
      </c>
      <c r="D5918" s="121" t="s">
        <v>238</v>
      </c>
      <c r="E5918" s="122">
        <v>1771.16</v>
      </c>
      <c r="F5918" s="123">
        <f t="shared" si="2144"/>
        <v>2135.31</v>
      </c>
      <c r="G5918" s="206"/>
      <c r="H5918" s="207"/>
      <c r="I5918" s="182">
        <f t="shared" si="2145"/>
        <v>0</v>
      </c>
      <c r="J5918" s="182">
        <f t="shared" si="2146"/>
        <v>0</v>
      </c>
      <c r="K5918" s="179"/>
      <c r="L5918" s="183">
        <f t="shared" si="2147"/>
        <v>0</v>
      </c>
      <c r="M5918" s="183">
        <f t="shared" si="2147"/>
        <v>0</v>
      </c>
      <c r="N5918" s="182">
        <f t="shared" si="2148"/>
        <v>0</v>
      </c>
      <c r="O5918" s="182">
        <f t="shared" si="2149"/>
        <v>0</v>
      </c>
      <c r="P5918" s="181"/>
      <c r="Q5918" s="199"/>
      <c r="R5918" s="197" t="str">
        <f t="shared" si="2150"/>
        <v/>
      </c>
      <c r="S5918" s="197" t="str">
        <f t="shared" si="2143"/>
        <v/>
      </c>
    </row>
    <row r="5919" spans="1:19" ht="25.5" hidden="1">
      <c r="A5919" s="200">
        <v>88628</v>
      </c>
      <c r="B5919" s="205" t="s">
        <v>230</v>
      </c>
      <c r="C5919" s="127" t="s">
        <v>6369</v>
      </c>
      <c r="D5919" s="121" t="s">
        <v>238</v>
      </c>
      <c r="E5919" s="122">
        <v>334.27</v>
      </c>
      <c r="F5919" s="123">
        <f t="shared" si="2144"/>
        <v>403</v>
      </c>
      <c r="G5919" s="206"/>
      <c r="H5919" s="207"/>
      <c r="I5919" s="182">
        <f t="shared" si="2145"/>
        <v>0</v>
      </c>
      <c r="J5919" s="182">
        <f t="shared" si="2146"/>
        <v>0</v>
      </c>
      <c r="K5919" s="179"/>
      <c r="L5919" s="183">
        <f t="shared" si="2147"/>
        <v>0</v>
      </c>
      <c r="M5919" s="183">
        <f t="shared" si="2147"/>
        <v>0</v>
      </c>
      <c r="N5919" s="182">
        <f t="shared" si="2148"/>
        <v>0</v>
      </c>
      <c r="O5919" s="182">
        <f t="shared" si="2149"/>
        <v>0</v>
      </c>
      <c r="P5919" s="181"/>
      <c r="Q5919" s="199"/>
      <c r="R5919" s="197" t="str">
        <f t="shared" si="2150"/>
        <v/>
      </c>
      <c r="S5919" s="197" t="str">
        <f t="shared" si="2143"/>
        <v/>
      </c>
    </row>
    <row r="5920" spans="1:19" ht="25.5" hidden="1">
      <c r="A5920" s="200">
        <v>88629</v>
      </c>
      <c r="B5920" s="205" t="s">
        <v>230</v>
      </c>
      <c r="C5920" s="127" t="s">
        <v>6370</v>
      </c>
      <c r="D5920" s="121" t="s">
        <v>238</v>
      </c>
      <c r="E5920" s="122">
        <v>422.83</v>
      </c>
      <c r="F5920" s="123">
        <f t="shared" si="2144"/>
        <v>509.76</v>
      </c>
      <c r="G5920" s="206"/>
      <c r="H5920" s="207"/>
      <c r="I5920" s="182">
        <f t="shared" si="2145"/>
        <v>0</v>
      </c>
      <c r="J5920" s="182">
        <f t="shared" si="2146"/>
        <v>0</v>
      </c>
      <c r="K5920" s="179"/>
      <c r="L5920" s="183">
        <f t="shared" si="2147"/>
        <v>0</v>
      </c>
      <c r="M5920" s="183">
        <f t="shared" si="2147"/>
        <v>0</v>
      </c>
      <c r="N5920" s="182">
        <f t="shared" si="2148"/>
        <v>0</v>
      </c>
      <c r="O5920" s="182">
        <f t="shared" si="2149"/>
        <v>0</v>
      </c>
      <c r="P5920" s="181"/>
      <c r="Q5920" s="199"/>
      <c r="R5920" s="197" t="str">
        <f t="shared" si="2150"/>
        <v/>
      </c>
      <c r="S5920" s="197" t="str">
        <f t="shared" si="2143"/>
        <v/>
      </c>
    </row>
    <row r="5921" spans="1:19" ht="25.5" hidden="1">
      <c r="A5921" s="200">
        <v>87301</v>
      </c>
      <c r="B5921" s="205" t="s">
        <v>230</v>
      </c>
      <c r="C5921" s="127" t="s">
        <v>6371</v>
      </c>
      <c r="D5921" s="121" t="s">
        <v>238</v>
      </c>
      <c r="E5921" s="122">
        <v>367.04</v>
      </c>
      <c r="F5921" s="123">
        <f t="shared" si="2144"/>
        <v>442.5</v>
      </c>
      <c r="G5921" s="206"/>
      <c r="H5921" s="207"/>
      <c r="I5921" s="182">
        <f t="shared" si="2145"/>
        <v>0</v>
      </c>
      <c r="J5921" s="182">
        <f t="shared" si="2146"/>
        <v>0</v>
      </c>
      <c r="K5921" s="179"/>
      <c r="L5921" s="183">
        <f t="shared" si="2147"/>
        <v>0</v>
      </c>
      <c r="M5921" s="183">
        <f t="shared" si="2147"/>
        <v>0</v>
      </c>
      <c r="N5921" s="182">
        <f t="shared" si="2148"/>
        <v>0</v>
      </c>
      <c r="O5921" s="182">
        <f t="shared" si="2149"/>
        <v>0</v>
      </c>
      <c r="P5921" s="181"/>
      <c r="Q5921" s="199"/>
      <c r="R5921" s="197" t="str">
        <f t="shared" si="2150"/>
        <v/>
      </c>
      <c r="S5921" s="197" t="str">
        <f t="shared" si="2143"/>
        <v/>
      </c>
    </row>
    <row r="5922" spans="1:19" ht="25.5" hidden="1">
      <c r="A5922" s="200">
        <v>87302</v>
      </c>
      <c r="B5922" s="205" t="s">
        <v>230</v>
      </c>
      <c r="C5922" s="127" t="s">
        <v>6372</v>
      </c>
      <c r="D5922" s="121" t="s">
        <v>238</v>
      </c>
      <c r="E5922" s="122">
        <v>358.74</v>
      </c>
      <c r="F5922" s="123">
        <f t="shared" si="2144"/>
        <v>432.5</v>
      </c>
      <c r="G5922" s="206"/>
      <c r="H5922" s="207"/>
      <c r="I5922" s="182">
        <f t="shared" si="2145"/>
        <v>0</v>
      </c>
      <c r="J5922" s="182">
        <f t="shared" si="2146"/>
        <v>0</v>
      </c>
      <c r="K5922" s="179"/>
      <c r="L5922" s="183">
        <f t="shared" si="2147"/>
        <v>0</v>
      </c>
      <c r="M5922" s="183">
        <f t="shared" si="2147"/>
        <v>0</v>
      </c>
      <c r="N5922" s="182">
        <f t="shared" si="2148"/>
        <v>0</v>
      </c>
      <c r="O5922" s="182">
        <f t="shared" si="2149"/>
        <v>0</v>
      </c>
      <c r="P5922" s="181"/>
      <c r="Q5922" s="199"/>
      <c r="R5922" s="197" t="str">
        <f t="shared" si="2150"/>
        <v/>
      </c>
      <c r="S5922" s="197" t="str">
        <f t="shared" si="2143"/>
        <v/>
      </c>
    </row>
    <row r="5923" spans="1:19" ht="25.5" hidden="1">
      <c r="A5923" s="200">
        <v>87316</v>
      </c>
      <c r="B5923" s="205" t="s">
        <v>230</v>
      </c>
      <c r="C5923" s="127" t="s">
        <v>6373</v>
      </c>
      <c r="D5923" s="121" t="s">
        <v>238</v>
      </c>
      <c r="E5923" s="122">
        <v>292.24</v>
      </c>
      <c r="F5923" s="123">
        <f t="shared" si="2144"/>
        <v>352.32</v>
      </c>
      <c r="G5923" s="206"/>
      <c r="H5923" s="207"/>
      <c r="I5923" s="182">
        <f t="shared" si="2145"/>
        <v>0</v>
      </c>
      <c r="J5923" s="182">
        <f t="shared" si="2146"/>
        <v>0</v>
      </c>
      <c r="K5923" s="179"/>
      <c r="L5923" s="183">
        <f t="shared" si="2147"/>
        <v>0</v>
      </c>
      <c r="M5923" s="183">
        <f t="shared" si="2147"/>
        <v>0</v>
      </c>
      <c r="N5923" s="182">
        <f t="shared" si="2148"/>
        <v>0</v>
      </c>
      <c r="O5923" s="182">
        <f t="shared" si="2149"/>
        <v>0</v>
      </c>
      <c r="P5923" s="181"/>
      <c r="Q5923" s="199"/>
      <c r="R5923" s="197" t="str">
        <f t="shared" si="2150"/>
        <v/>
      </c>
      <c r="S5923" s="197" t="str">
        <f t="shared" si="2143"/>
        <v/>
      </c>
    </row>
    <row r="5924" spans="1:19" ht="25.5" hidden="1">
      <c r="A5924" s="200">
        <v>87317</v>
      </c>
      <c r="B5924" s="205" t="s">
        <v>230</v>
      </c>
      <c r="C5924" s="127" t="s">
        <v>6374</v>
      </c>
      <c r="D5924" s="121" t="s">
        <v>238</v>
      </c>
      <c r="E5924" s="122">
        <v>279.57</v>
      </c>
      <c r="F5924" s="123">
        <f t="shared" si="2144"/>
        <v>337.05</v>
      </c>
      <c r="G5924" s="206"/>
      <c r="H5924" s="207"/>
      <c r="I5924" s="182">
        <f t="shared" si="2145"/>
        <v>0</v>
      </c>
      <c r="J5924" s="182">
        <f t="shared" si="2146"/>
        <v>0</v>
      </c>
      <c r="K5924" s="179"/>
      <c r="L5924" s="183">
        <f t="shared" si="2147"/>
        <v>0</v>
      </c>
      <c r="M5924" s="183">
        <f t="shared" si="2147"/>
        <v>0</v>
      </c>
      <c r="N5924" s="182">
        <f t="shared" si="2148"/>
        <v>0</v>
      </c>
      <c r="O5924" s="182">
        <f t="shared" si="2149"/>
        <v>0</v>
      </c>
      <c r="P5924" s="181"/>
      <c r="Q5924" s="199"/>
      <c r="R5924" s="197" t="str">
        <f t="shared" si="2150"/>
        <v/>
      </c>
      <c r="S5924" s="197" t="str">
        <f t="shared" si="2143"/>
        <v/>
      </c>
    </row>
    <row r="5925" spans="1:19" ht="38.25" hidden="1">
      <c r="A5925" s="200">
        <v>87325</v>
      </c>
      <c r="B5925" s="205" t="s">
        <v>230</v>
      </c>
      <c r="C5925" s="127" t="s">
        <v>6375</v>
      </c>
      <c r="D5925" s="121" t="s">
        <v>238</v>
      </c>
      <c r="E5925" s="122">
        <v>1638.19</v>
      </c>
      <c r="F5925" s="123">
        <f t="shared" si="2144"/>
        <v>1975</v>
      </c>
      <c r="G5925" s="206"/>
      <c r="H5925" s="207"/>
      <c r="I5925" s="182">
        <f t="shared" si="2145"/>
        <v>0</v>
      </c>
      <c r="J5925" s="182">
        <f t="shared" si="2146"/>
        <v>0</v>
      </c>
      <c r="K5925" s="179"/>
      <c r="L5925" s="183">
        <f t="shared" si="2147"/>
        <v>0</v>
      </c>
      <c r="M5925" s="183">
        <f t="shared" si="2147"/>
        <v>0</v>
      </c>
      <c r="N5925" s="182">
        <f t="shared" si="2148"/>
        <v>0</v>
      </c>
      <c r="O5925" s="182">
        <f t="shared" si="2149"/>
        <v>0</v>
      </c>
      <c r="P5925" s="181"/>
      <c r="Q5925" s="199"/>
      <c r="R5925" s="197" t="str">
        <f t="shared" si="2150"/>
        <v/>
      </c>
      <c r="S5925" s="197" t="str">
        <f t="shared" si="2143"/>
        <v/>
      </c>
    </row>
    <row r="5926" spans="1:19" ht="38.25" hidden="1">
      <c r="A5926" s="200">
        <v>87326</v>
      </c>
      <c r="B5926" s="205" t="s">
        <v>230</v>
      </c>
      <c r="C5926" s="127" t="s">
        <v>6376</v>
      </c>
      <c r="D5926" s="121" t="s">
        <v>238</v>
      </c>
      <c r="E5926" s="122">
        <v>1633.67</v>
      </c>
      <c r="F5926" s="123">
        <f t="shared" si="2144"/>
        <v>1969.55</v>
      </c>
      <c r="G5926" s="206"/>
      <c r="H5926" s="207"/>
      <c r="I5926" s="182">
        <f t="shared" si="2145"/>
        <v>0</v>
      </c>
      <c r="J5926" s="182">
        <f t="shared" si="2146"/>
        <v>0</v>
      </c>
      <c r="K5926" s="179"/>
      <c r="L5926" s="183">
        <f t="shared" si="2147"/>
        <v>0</v>
      </c>
      <c r="M5926" s="183">
        <f t="shared" si="2147"/>
        <v>0</v>
      </c>
      <c r="N5926" s="182">
        <f t="shared" si="2148"/>
        <v>0</v>
      </c>
      <c r="O5926" s="182">
        <f t="shared" si="2149"/>
        <v>0</v>
      </c>
      <c r="P5926" s="181"/>
      <c r="Q5926" s="199"/>
      <c r="R5926" s="197" t="str">
        <f t="shared" si="2150"/>
        <v/>
      </c>
      <c r="S5926" s="197" t="str">
        <f t="shared" si="2143"/>
        <v/>
      </c>
    </row>
    <row r="5927" spans="1:19" ht="25.5" hidden="1">
      <c r="A5927" s="200">
        <v>87342</v>
      </c>
      <c r="B5927" s="205" t="s">
        <v>230</v>
      </c>
      <c r="C5927" s="127" t="s">
        <v>6377</v>
      </c>
      <c r="D5927" s="121" t="s">
        <v>238</v>
      </c>
      <c r="E5927" s="122">
        <v>423.61</v>
      </c>
      <c r="F5927" s="123">
        <f t="shared" si="2144"/>
        <v>510.7</v>
      </c>
      <c r="G5927" s="206"/>
      <c r="H5927" s="207"/>
      <c r="I5927" s="182">
        <f t="shared" si="2145"/>
        <v>0</v>
      </c>
      <c r="J5927" s="182">
        <f t="shared" si="2146"/>
        <v>0</v>
      </c>
      <c r="K5927" s="179"/>
      <c r="L5927" s="183">
        <f t="shared" si="2147"/>
        <v>0</v>
      </c>
      <c r="M5927" s="183">
        <f t="shared" si="2147"/>
        <v>0</v>
      </c>
      <c r="N5927" s="182">
        <f t="shared" si="2148"/>
        <v>0</v>
      </c>
      <c r="O5927" s="182">
        <f t="shared" si="2149"/>
        <v>0</v>
      </c>
      <c r="P5927" s="181"/>
      <c r="Q5927" s="199"/>
      <c r="R5927" s="197" t="str">
        <f t="shared" si="2150"/>
        <v/>
      </c>
      <c r="S5927" s="197" t="str">
        <f t="shared" si="2143"/>
        <v/>
      </c>
    </row>
    <row r="5928" spans="1:19" ht="25.5" hidden="1">
      <c r="A5928" s="200">
        <v>87343</v>
      </c>
      <c r="B5928" s="205" t="s">
        <v>230</v>
      </c>
      <c r="C5928" s="127" t="s">
        <v>6378</v>
      </c>
      <c r="D5928" s="121" t="s">
        <v>238</v>
      </c>
      <c r="E5928" s="122">
        <v>369.7</v>
      </c>
      <c r="F5928" s="123">
        <f t="shared" si="2144"/>
        <v>445.71</v>
      </c>
      <c r="G5928" s="206"/>
      <c r="H5928" s="207"/>
      <c r="I5928" s="182">
        <f t="shared" si="2145"/>
        <v>0</v>
      </c>
      <c r="J5928" s="182">
        <f t="shared" si="2146"/>
        <v>0</v>
      </c>
      <c r="K5928" s="179"/>
      <c r="L5928" s="183">
        <f t="shared" si="2147"/>
        <v>0</v>
      </c>
      <c r="M5928" s="183">
        <f t="shared" si="2147"/>
        <v>0</v>
      </c>
      <c r="N5928" s="182">
        <f t="shared" si="2148"/>
        <v>0</v>
      </c>
      <c r="O5928" s="182">
        <f t="shared" si="2149"/>
        <v>0</v>
      </c>
      <c r="P5928" s="181"/>
      <c r="Q5928" s="199"/>
      <c r="R5928" s="197" t="str">
        <f t="shared" si="2150"/>
        <v/>
      </c>
      <c r="S5928" s="197" t="str">
        <f t="shared" si="2143"/>
        <v/>
      </c>
    </row>
    <row r="5929" spans="1:19" ht="25.5" hidden="1">
      <c r="A5929" s="200">
        <v>87344</v>
      </c>
      <c r="B5929" s="205" t="s">
        <v>230</v>
      </c>
      <c r="C5929" s="127" t="s">
        <v>6379</v>
      </c>
      <c r="D5929" s="121" t="s">
        <v>238</v>
      </c>
      <c r="E5929" s="122">
        <v>339.7</v>
      </c>
      <c r="F5929" s="123">
        <f t="shared" si="2144"/>
        <v>409.54</v>
      </c>
      <c r="G5929" s="206"/>
      <c r="H5929" s="207"/>
      <c r="I5929" s="182">
        <f t="shared" si="2145"/>
        <v>0</v>
      </c>
      <c r="J5929" s="182">
        <f t="shared" si="2146"/>
        <v>0</v>
      </c>
      <c r="K5929" s="179"/>
      <c r="L5929" s="183">
        <f t="shared" si="2147"/>
        <v>0</v>
      </c>
      <c r="M5929" s="183">
        <f t="shared" si="2147"/>
        <v>0</v>
      </c>
      <c r="N5929" s="182">
        <f t="shared" si="2148"/>
        <v>0</v>
      </c>
      <c r="O5929" s="182">
        <f t="shared" si="2149"/>
        <v>0</v>
      </c>
      <c r="P5929" s="181"/>
      <c r="Q5929" s="199"/>
      <c r="R5929" s="197" t="str">
        <f t="shared" si="2150"/>
        <v/>
      </c>
      <c r="S5929" s="197" t="str">
        <f t="shared" si="2143"/>
        <v/>
      </c>
    </row>
    <row r="5930" spans="1:19" ht="38.25" hidden="1">
      <c r="A5930" s="200">
        <v>87355</v>
      </c>
      <c r="B5930" s="205" t="s">
        <v>230</v>
      </c>
      <c r="C5930" s="127" t="s">
        <v>6380</v>
      </c>
      <c r="D5930" s="121" t="s">
        <v>238</v>
      </c>
      <c r="E5930" s="122">
        <v>322.85000000000002</v>
      </c>
      <c r="F5930" s="123">
        <f t="shared" si="2144"/>
        <v>389.23</v>
      </c>
      <c r="G5930" s="206"/>
      <c r="H5930" s="207"/>
      <c r="I5930" s="182">
        <f t="shared" si="2145"/>
        <v>0</v>
      </c>
      <c r="J5930" s="182">
        <f t="shared" si="2146"/>
        <v>0</v>
      </c>
      <c r="K5930" s="179"/>
      <c r="L5930" s="183">
        <f t="shared" si="2147"/>
        <v>0</v>
      </c>
      <c r="M5930" s="183">
        <f t="shared" si="2147"/>
        <v>0</v>
      </c>
      <c r="N5930" s="182">
        <f t="shared" si="2148"/>
        <v>0</v>
      </c>
      <c r="O5930" s="182">
        <f t="shared" si="2149"/>
        <v>0</v>
      </c>
      <c r="P5930" s="181"/>
      <c r="Q5930" s="199"/>
      <c r="R5930" s="197" t="str">
        <f t="shared" si="2150"/>
        <v/>
      </c>
      <c r="S5930" s="197" t="str">
        <f t="shared" si="2143"/>
        <v/>
      </c>
    </row>
    <row r="5931" spans="1:19" ht="38.25" hidden="1">
      <c r="A5931" s="200">
        <v>87356</v>
      </c>
      <c r="B5931" s="205" t="s">
        <v>230</v>
      </c>
      <c r="C5931" s="127" t="s">
        <v>6381</v>
      </c>
      <c r="D5931" s="121" t="s">
        <v>238</v>
      </c>
      <c r="E5931" s="122">
        <v>282.98</v>
      </c>
      <c r="F5931" s="123">
        <f t="shared" si="2144"/>
        <v>341.16</v>
      </c>
      <c r="G5931" s="206"/>
      <c r="H5931" s="207"/>
      <c r="I5931" s="182">
        <f t="shared" si="2145"/>
        <v>0</v>
      </c>
      <c r="J5931" s="182">
        <f t="shared" si="2146"/>
        <v>0</v>
      </c>
      <c r="K5931" s="179"/>
      <c r="L5931" s="183">
        <f t="shared" si="2147"/>
        <v>0</v>
      </c>
      <c r="M5931" s="183">
        <f t="shared" si="2147"/>
        <v>0</v>
      </c>
      <c r="N5931" s="182">
        <f t="shared" si="2148"/>
        <v>0</v>
      </c>
      <c r="O5931" s="182">
        <f t="shared" si="2149"/>
        <v>0</v>
      </c>
      <c r="P5931" s="181"/>
      <c r="Q5931" s="199"/>
      <c r="R5931" s="197" t="str">
        <f t="shared" si="2150"/>
        <v/>
      </c>
      <c r="S5931" s="197" t="str">
        <f t="shared" si="2143"/>
        <v/>
      </c>
    </row>
    <row r="5932" spans="1:19" ht="38.25" hidden="1">
      <c r="A5932" s="200">
        <v>87357</v>
      </c>
      <c r="B5932" s="205" t="s">
        <v>230</v>
      </c>
      <c r="C5932" s="127" t="s">
        <v>6382</v>
      </c>
      <c r="D5932" s="121" t="s">
        <v>238</v>
      </c>
      <c r="E5932" s="122">
        <v>263.87</v>
      </c>
      <c r="F5932" s="123">
        <f t="shared" si="2144"/>
        <v>318.12</v>
      </c>
      <c r="G5932" s="206"/>
      <c r="H5932" s="207"/>
      <c r="I5932" s="182">
        <f t="shared" si="2145"/>
        <v>0</v>
      </c>
      <c r="J5932" s="182">
        <f t="shared" si="2146"/>
        <v>0</v>
      </c>
      <c r="K5932" s="179"/>
      <c r="L5932" s="183">
        <f t="shared" si="2147"/>
        <v>0</v>
      </c>
      <c r="M5932" s="183">
        <f t="shared" si="2147"/>
        <v>0</v>
      </c>
      <c r="N5932" s="182">
        <f t="shared" si="2148"/>
        <v>0</v>
      </c>
      <c r="O5932" s="182">
        <f t="shared" si="2149"/>
        <v>0</v>
      </c>
      <c r="P5932" s="181"/>
      <c r="Q5932" s="199"/>
      <c r="R5932" s="197" t="str">
        <f t="shared" si="2150"/>
        <v/>
      </c>
      <c r="S5932" s="197" t="str">
        <f t="shared" si="2143"/>
        <v/>
      </c>
    </row>
    <row r="5933" spans="1:19" ht="38.25" hidden="1">
      <c r="A5933" s="200">
        <v>87363</v>
      </c>
      <c r="B5933" s="205" t="s">
        <v>230</v>
      </c>
      <c r="C5933" s="127" t="s">
        <v>6383</v>
      </c>
      <c r="D5933" s="121" t="s">
        <v>238</v>
      </c>
      <c r="E5933" s="122">
        <v>1634.88</v>
      </c>
      <c r="F5933" s="123">
        <f t="shared" si="2144"/>
        <v>1971.01</v>
      </c>
      <c r="G5933" s="206"/>
      <c r="H5933" s="207"/>
      <c r="I5933" s="182">
        <f t="shared" si="2145"/>
        <v>0</v>
      </c>
      <c r="J5933" s="182">
        <f t="shared" si="2146"/>
        <v>0</v>
      </c>
      <c r="K5933" s="179"/>
      <c r="L5933" s="183">
        <f t="shared" si="2147"/>
        <v>0</v>
      </c>
      <c r="M5933" s="183">
        <f t="shared" si="2147"/>
        <v>0</v>
      </c>
      <c r="N5933" s="182">
        <f t="shared" si="2148"/>
        <v>0</v>
      </c>
      <c r="O5933" s="182">
        <f t="shared" si="2149"/>
        <v>0</v>
      </c>
      <c r="P5933" s="181"/>
      <c r="Q5933" s="199"/>
      <c r="R5933" s="197" t="str">
        <f t="shared" si="2150"/>
        <v/>
      </c>
      <c r="S5933" s="197" t="str">
        <f t="shared" si="2143"/>
        <v/>
      </c>
    </row>
    <row r="5934" spans="1:19" ht="38.25" hidden="1">
      <c r="A5934" s="200">
        <v>87364</v>
      </c>
      <c r="B5934" s="205" t="s">
        <v>230</v>
      </c>
      <c r="C5934" s="127" t="s">
        <v>6384</v>
      </c>
      <c r="D5934" s="121" t="s">
        <v>238</v>
      </c>
      <c r="E5934" s="122">
        <v>1602.97</v>
      </c>
      <c r="F5934" s="123">
        <f t="shared" si="2144"/>
        <v>1932.54</v>
      </c>
      <c r="G5934" s="206"/>
      <c r="H5934" s="207"/>
      <c r="I5934" s="182">
        <f t="shared" si="2145"/>
        <v>0</v>
      </c>
      <c r="J5934" s="182">
        <f t="shared" si="2146"/>
        <v>0</v>
      </c>
      <c r="K5934" s="179"/>
      <c r="L5934" s="183">
        <f t="shared" si="2147"/>
        <v>0</v>
      </c>
      <c r="M5934" s="183">
        <f t="shared" si="2147"/>
        <v>0</v>
      </c>
      <c r="N5934" s="182">
        <f t="shared" si="2148"/>
        <v>0</v>
      </c>
      <c r="O5934" s="182">
        <f t="shared" si="2149"/>
        <v>0</v>
      </c>
      <c r="P5934" s="181"/>
      <c r="Q5934" s="199"/>
      <c r="R5934" s="197" t="str">
        <f t="shared" si="2150"/>
        <v/>
      </c>
      <c r="S5934" s="197" t="str">
        <f t="shared" si="2143"/>
        <v/>
      </c>
    </row>
    <row r="5935" spans="1:19" ht="25.5" hidden="1">
      <c r="A5935" s="200">
        <v>87373</v>
      </c>
      <c r="B5935" s="205" t="s">
        <v>230</v>
      </c>
      <c r="C5935" s="127" t="s">
        <v>6385</v>
      </c>
      <c r="D5935" s="121" t="s">
        <v>238</v>
      </c>
      <c r="E5935" s="122">
        <v>470.52</v>
      </c>
      <c r="F5935" s="123">
        <f t="shared" si="2144"/>
        <v>567.26</v>
      </c>
      <c r="G5935" s="206"/>
      <c r="H5935" s="207"/>
      <c r="I5935" s="182">
        <f t="shared" si="2145"/>
        <v>0</v>
      </c>
      <c r="J5935" s="182">
        <f t="shared" si="2146"/>
        <v>0</v>
      </c>
      <c r="K5935" s="179"/>
      <c r="L5935" s="183">
        <f t="shared" si="2147"/>
        <v>0</v>
      </c>
      <c r="M5935" s="183">
        <f t="shared" si="2147"/>
        <v>0</v>
      </c>
      <c r="N5935" s="182">
        <f t="shared" si="2148"/>
        <v>0</v>
      </c>
      <c r="O5935" s="182">
        <f t="shared" si="2149"/>
        <v>0</v>
      </c>
      <c r="P5935" s="181"/>
      <c r="Q5935" s="199"/>
      <c r="R5935" s="197" t="str">
        <f t="shared" si="2150"/>
        <v/>
      </c>
      <c r="S5935" s="197" t="str">
        <f t="shared" si="2143"/>
        <v/>
      </c>
    </row>
    <row r="5936" spans="1:19" ht="25.5" hidden="1">
      <c r="A5936" s="200">
        <v>87378</v>
      </c>
      <c r="B5936" s="205" t="s">
        <v>230</v>
      </c>
      <c r="C5936" s="127" t="s">
        <v>6386</v>
      </c>
      <c r="D5936" s="121" t="s">
        <v>238</v>
      </c>
      <c r="E5936" s="122">
        <v>394.09</v>
      </c>
      <c r="F5936" s="123">
        <f t="shared" si="2144"/>
        <v>475.11</v>
      </c>
      <c r="G5936" s="206"/>
      <c r="H5936" s="207"/>
      <c r="I5936" s="182">
        <f t="shared" si="2145"/>
        <v>0</v>
      </c>
      <c r="J5936" s="182">
        <f t="shared" si="2146"/>
        <v>0</v>
      </c>
      <c r="K5936" s="179"/>
      <c r="L5936" s="183">
        <f t="shared" si="2147"/>
        <v>0</v>
      </c>
      <c r="M5936" s="183">
        <f t="shared" si="2147"/>
        <v>0</v>
      </c>
      <c r="N5936" s="182">
        <f t="shared" si="2148"/>
        <v>0</v>
      </c>
      <c r="O5936" s="182">
        <f t="shared" si="2149"/>
        <v>0</v>
      </c>
      <c r="P5936" s="181"/>
      <c r="Q5936" s="199"/>
      <c r="R5936" s="197" t="str">
        <f t="shared" si="2150"/>
        <v/>
      </c>
      <c r="S5936" s="197" t="str">
        <f t="shared" si="2143"/>
        <v/>
      </c>
    </row>
    <row r="5937" spans="1:19" ht="25.5" hidden="1">
      <c r="A5937" s="200">
        <v>87381</v>
      </c>
      <c r="B5937" s="205" t="s">
        <v>230</v>
      </c>
      <c r="C5937" s="127" t="s">
        <v>6387</v>
      </c>
      <c r="D5937" s="121" t="s">
        <v>238</v>
      </c>
      <c r="E5937" s="122">
        <v>1735.89</v>
      </c>
      <c r="F5937" s="123">
        <f t="shared" si="2144"/>
        <v>2092.79</v>
      </c>
      <c r="G5937" s="206"/>
      <c r="H5937" s="207"/>
      <c r="I5937" s="182">
        <f t="shared" si="2145"/>
        <v>0</v>
      </c>
      <c r="J5937" s="182">
        <f t="shared" si="2146"/>
        <v>0</v>
      </c>
      <c r="K5937" s="179"/>
      <c r="L5937" s="183">
        <f t="shared" si="2147"/>
        <v>0</v>
      </c>
      <c r="M5937" s="183">
        <f t="shared" si="2147"/>
        <v>0</v>
      </c>
      <c r="N5937" s="182">
        <f t="shared" si="2148"/>
        <v>0</v>
      </c>
      <c r="O5937" s="182">
        <f t="shared" si="2149"/>
        <v>0</v>
      </c>
      <c r="P5937" s="181"/>
      <c r="Q5937" s="199"/>
      <c r="R5937" s="197" t="str">
        <f t="shared" si="2150"/>
        <v/>
      </c>
      <c r="S5937" s="197" t="str">
        <f t="shared" si="2143"/>
        <v/>
      </c>
    </row>
    <row r="5938" spans="1:19" ht="25.5" hidden="1">
      <c r="A5938" s="200">
        <v>88630</v>
      </c>
      <c r="B5938" s="205" t="s">
        <v>230</v>
      </c>
      <c r="C5938" s="127" t="s">
        <v>6388</v>
      </c>
      <c r="D5938" s="121" t="s">
        <v>238</v>
      </c>
      <c r="E5938" s="122">
        <v>287.81</v>
      </c>
      <c r="F5938" s="123">
        <f t="shared" si="2144"/>
        <v>346.98</v>
      </c>
      <c r="G5938" s="206"/>
      <c r="H5938" s="207"/>
      <c r="I5938" s="182">
        <f t="shared" si="2145"/>
        <v>0</v>
      </c>
      <c r="J5938" s="182">
        <f t="shared" si="2146"/>
        <v>0</v>
      </c>
      <c r="K5938" s="179"/>
      <c r="L5938" s="183">
        <f t="shared" si="2147"/>
        <v>0</v>
      </c>
      <c r="M5938" s="183">
        <f t="shared" si="2147"/>
        <v>0</v>
      </c>
      <c r="N5938" s="182">
        <f t="shared" si="2148"/>
        <v>0</v>
      </c>
      <c r="O5938" s="182">
        <f t="shared" si="2149"/>
        <v>0</v>
      </c>
      <c r="P5938" s="181"/>
      <c r="Q5938" s="199"/>
      <c r="R5938" s="197" t="str">
        <f t="shared" si="2150"/>
        <v/>
      </c>
      <c r="S5938" s="197" t="str">
        <f t="shared" si="2143"/>
        <v/>
      </c>
    </row>
    <row r="5939" spans="1:19" ht="25.5" hidden="1">
      <c r="A5939" s="200">
        <v>88631</v>
      </c>
      <c r="B5939" s="205" t="s">
        <v>230</v>
      </c>
      <c r="C5939" s="127" t="s">
        <v>6389</v>
      </c>
      <c r="D5939" s="121" t="s">
        <v>238</v>
      </c>
      <c r="E5939" s="122">
        <v>382.76</v>
      </c>
      <c r="F5939" s="123">
        <f t="shared" si="2144"/>
        <v>461.46</v>
      </c>
      <c r="G5939" s="206"/>
      <c r="H5939" s="207"/>
      <c r="I5939" s="182">
        <f t="shared" si="2145"/>
        <v>0</v>
      </c>
      <c r="J5939" s="182">
        <f t="shared" si="2146"/>
        <v>0</v>
      </c>
      <c r="K5939" s="179"/>
      <c r="L5939" s="183">
        <f t="shared" si="2147"/>
        <v>0</v>
      </c>
      <c r="M5939" s="183">
        <f t="shared" si="2147"/>
        <v>0</v>
      </c>
      <c r="N5939" s="182">
        <f t="shared" si="2148"/>
        <v>0</v>
      </c>
      <c r="O5939" s="182">
        <f t="shared" si="2149"/>
        <v>0</v>
      </c>
      <c r="P5939" s="181"/>
      <c r="Q5939" s="199"/>
      <c r="R5939" s="197" t="str">
        <f t="shared" si="2150"/>
        <v/>
      </c>
      <c r="S5939" s="197" t="str">
        <f t="shared" si="2143"/>
        <v/>
      </c>
    </row>
    <row r="5940" spans="1:19" ht="25.5" hidden="1">
      <c r="A5940" s="200">
        <v>87302</v>
      </c>
      <c r="B5940" s="205" t="s">
        <v>230</v>
      </c>
      <c r="C5940" s="127" t="s">
        <v>6372</v>
      </c>
      <c r="D5940" s="121" t="s">
        <v>238</v>
      </c>
      <c r="E5940" s="122">
        <v>358.74</v>
      </c>
      <c r="F5940" s="123">
        <f t="shared" si="2144"/>
        <v>432.5</v>
      </c>
      <c r="G5940" s="206"/>
      <c r="H5940" s="207"/>
      <c r="I5940" s="182">
        <f t="shared" si="2145"/>
        <v>0</v>
      </c>
      <c r="J5940" s="182">
        <f t="shared" si="2146"/>
        <v>0</v>
      </c>
      <c r="K5940" s="179"/>
      <c r="L5940" s="183">
        <f t="shared" si="2147"/>
        <v>0</v>
      </c>
      <c r="M5940" s="183">
        <f t="shared" si="2147"/>
        <v>0</v>
      </c>
      <c r="N5940" s="182">
        <f t="shared" si="2148"/>
        <v>0</v>
      </c>
      <c r="O5940" s="182">
        <f t="shared" si="2149"/>
        <v>0</v>
      </c>
      <c r="P5940" s="181"/>
      <c r="Q5940" s="199"/>
      <c r="R5940" s="197" t="str">
        <f t="shared" si="2150"/>
        <v/>
      </c>
      <c r="S5940" s="197" t="str">
        <f t="shared" si="2143"/>
        <v/>
      </c>
    </row>
    <row r="5941" spans="1:19" ht="25.5" hidden="1">
      <c r="A5941" s="200">
        <v>87304</v>
      </c>
      <c r="B5941" s="205" t="s">
        <v>230</v>
      </c>
      <c r="C5941" s="127" t="s">
        <v>6390</v>
      </c>
      <c r="D5941" s="121" t="s">
        <v>238</v>
      </c>
      <c r="E5941" s="122">
        <v>332.27</v>
      </c>
      <c r="F5941" s="123">
        <f t="shared" si="2144"/>
        <v>400.58</v>
      </c>
      <c r="G5941" s="206"/>
      <c r="H5941" s="207"/>
      <c r="I5941" s="182">
        <f t="shared" si="2145"/>
        <v>0</v>
      </c>
      <c r="J5941" s="182">
        <f t="shared" si="2146"/>
        <v>0</v>
      </c>
      <c r="K5941" s="179"/>
      <c r="L5941" s="183">
        <f t="shared" si="2147"/>
        <v>0</v>
      </c>
      <c r="M5941" s="183">
        <f t="shared" si="2147"/>
        <v>0</v>
      </c>
      <c r="N5941" s="182">
        <f t="shared" si="2148"/>
        <v>0</v>
      </c>
      <c r="O5941" s="182">
        <f t="shared" si="2149"/>
        <v>0</v>
      </c>
      <c r="P5941" s="181"/>
      <c r="Q5941" s="199"/>
      <c r="R5941" s="197" t="str">
        <f t="shared" si="2150"/>
        <v/>
      </c>
      <c r="S5941" s="197" t="str">
        <f t="shared" si="2143"/>
        <v/>
      </c>
    </row>
    <row r="5942" spans="1:19" ht="25.5" hidden="1">
      <c r="A5942" s="200">
        <v>87305</v>
      </c>
      <c r="B5942" s="205" t="s">
        <v>230</v>
      </c>
      <c r="C5942" s="127" t="s">
        <v>6391</v>
      </c>
      <c r="D5942" s="121" t="s">
        <v>238</v>
      </c>
      <c r="E5942" s="122">
        <v>333.38</v>
      </c>
      <c r="F5942" s="123">
        <f t="shared" ref="F5942:F5972" si="2151">IF(E5942=0,0,ROUND(E5942*(1+E$10)*(1-E$11),2))</f>
        <v>401.92</v>
      </c>
      <c r="G5942" s="206"/>
      <c r="H5942" s="207"/>
      <c r="I5942" s="182">
        <f t="shared" si="2145"/>
        <v>0</v>
      </c>
      <c r="J5942" s="182">
        <f t="shared" si="2146"/>
        <v>0</v>
      </c>
      <c r="K5942" s="179"/>
      <c r="L5942" s="183">
        <f t="shared" ref="L5942:M5972" si="2152">G5942</f>
        <v>0</v>
      </c>
      <c r="M5942" s="183">
        <f t="shared" si="2152"/>
        <v>0</v>
      </c>
      <c r="N5942" s="182">
        <f t="shared" si="2148"/>
        <v>0</v>
      </c>
      <c r="O5942" s="182">
        <f t="shared" si="2149"/>
        <v>0</v>
      </c>
      <c r="P5942" s="181"/>
      <c r="Q5942" s="199"/>
      <c r="R5942" s="197" t="str">
        <f t="shared" si="2150"/>
        <v/>
      </c>
      <c r="S5942" s="197" t="str">
        <f t="shared" si="2143"/>
        <v/>
      </c>
    </row>
    <row r="5943" spans="1:19" ht="25.5" hidden="1">
      <c r="A5943" s="200">
        <v>87308</v>
      </c>
      <c r="B5943" s="205" t="s">
        <v>230</v>
      </c>
      <c r="C5943" s="127" t="s">
        <v>6392</v>
      </c>
      <c r="D5943" s="121" t="s">
        <v>238</v>
      </c>
      <c r="E5943" s="122">
        <v>311.52</v>
      </c>
      <c r="F5943" s="123">
        <f t="shared" si="2151"/>
        <v>375.57</v>
      </c>
      <c r="G5943" s="206"/>
      <c r="H5943" s="207"/>
      <c r="I5943" s="182">
        <f t="shared" si="2145"/>
        <v>0</v>
      </c>
      <c r="J5943" s="182">
        <f t="shared" si="2146"/>
        <v>0</v>
      </c>
      <c r="K5943" s="179"/>
      <c r="L5943" s="183">
        <f t="shared" si="2152"/>
        <v>0</v>
      </c>
      <c r="M5943" s="183">
        <f t="shared" si="2152"/>
        <v>0</v>
      </c>
      <c r="N5943" s="182">
        <f t="shared" si="2148"/>
        <v>0</v>
      </c>
      <c r="O5943" s="182">
        <f t="shared" si="2149"/>
        <v>0</v>
      </c>
      <c r="P5943" s="181"/>
      <c r="Q5943" s="199"/>
      <c r="R5943" s="197" t="str">
        <f t="shared" si="2150"/>
        <v/>
      </c>
      <c r="S5943" s="197" t="str">
        <f t="shared" si="2143"/>
        <v/>
      </c>
    </row>
    <row r="5944" spans="1:19" ht="25.5" hidden="1">
      <c r="A5944" s="200">
        <v>87310</v>
      </c>
      <c r="B5944" s="205" t="s">
        <v>230</v>
      </c>
      <c r="C5944" s="127" t="s">
        <v>6393</v>
      </c>
      <c r="D5944" s="121" t="s">
        <v>238</v>
      </c>
      <c r="E5944" s="122">
        <v>266.10000000000002</v>
      </c>
      <c r="F5944" s="123">
        <f t="shared" si="2151"/>
        <v>320.81</v>
      </c>
      <c r="G5944" s="206"/>
      <c r="H5944" s="207"/>
      <c r="I5944" s="182">
        <f t="shared" si="2145"/>
        <v>0</v>
      </c>
      <c r="J5944" s="182">
        <f t="shared" si="2146"/>
        <v>0</v>
      </c>
      <c r="K5944" s="179"/>
      <c r="L5944" s="183">
        <f t="shared" si="2152"/>
        <v>0</v>
      </c>
      <c r="M5944" s="183">
        <f t="shared" si="2152"/>
        <v>0</v>
      </c>
      <c r="N5944" s="182">
        <f t="shared" si="2148"/>
        <v>0</v>
      </c>
      <c r="O5944" s="182">
        <f t="shared" si="2149"/>
        <v>0</v>
      </c>
      <c r="P5944" s="181"/>
      <c r="Q5944" s="199"/>
      <c r="R5944" s="197" t="str">
        <f t="shared" si="2150"/>
        <v/>
      </c>
      <c r="S5944" s="197" t="str">
        <f t="shared" si="2143"/>
        <v/>
      </c>
    </row>
    <row r="5945" spans="1:19" ht="25.5" hidden="1">
      <c r="A5945" s="200">
        <v>87311</v>
      </c>
      <c r="B5945" s="205" t="s">
        <v>230</v>
      </c>
      <c r="C5945" s="127" t="s">
        <v>6394</v>
      </c>
      <c r="D5945" s="121" t="s">
        <v>238</v>
      </c>
      <c r="E5945" s="122">
        <v>257.86</v>
      </c>
      <c r="F5945" s="123">
        <f t="shared" si="2151"/>
        <v>310.88</v>
      </c>
      <c r="G5945" s="206"/>
      <c r="H5945" s="207"/>
      <c r="I5945" s="182">
        <f t="shared" si="2145"/>
        <v>0</v>
      </c>
      <c r="J5945" s="182">
        <f t="shared" si="2146"/>
        <v>0</v>
      </c>
      <c r="K5945" s="179"/>
      <c r="L5945" s="183">
        <f t="shared" si="2152"/>
        <v>0</v>
      </c>
      <c r="M5945" s="183">
        <f t="shared" si="2152"/>
        <v>0</v>
      </c>
      <c r="N5945" s="182">
        <f t="shared" si="2148"/>
        <v>0</v>
      </c>
      <c r="O5945" s="182">
        <f t="shared" si="2149"/>
        <v>0</v>
      </c>
      <c r="P5945" s="181"/>
      <c r="Q5945" s="199"/>
      <c r="R5945" s="197" t="str">
        <f t="shared" si="2150"/>
        <v/>
      </c>
      <c r="S5945" s="197" t="str">
        <f t="shared" si="2143"/>
        <v/>
      </c>
    </row>
    <row r="5946" spans="1:19" ht="38.25" hidden="1">
      <c r="A5946" s="200">
        <v>87319</v>
      </c>
      <c r="B5946" s="205" t="s">
        <v>230</v>
      </c>
      <c r="C5946" s="127" t="s">
        <v>6395</v>
      </c>
      <c r="D5946" s="121" t="s">
        <v>238</v>
      </c>
      <c r="E5946" s="122">
        <v>1619.84</v>
      </c>
      <c r="F5946" s="123">
        <f t="shared" si="2151"/>
        <v>1952.88</v>
      </c>
      <c r="G5946" s="206"/>
      <c r="H5946" s="207"/>
      <c r="I5946" s="182">
        <f t="shared" si="2145"/>
        <v>0</v>
      </c>
      <c r="J5946" s="182">
        <f t="shared" si="2146"/>
        <v>0</v>
      </c>
      <c r="K5946" s="179"/>
      <c r="L5946" s="183">
        <f t="shared" si="2152"/>
        <v>0</v>
      </c>
      <c r="M5946" s="183">
        <f t="shared" si="2152"/>
        <v>0</v>
      </c>
      <c r="N5946" s="182">
        <f t="shared" si="2148"/>
        <v>0</v>
      </c>
      <c r="O5946" s="182">
        <f t="shared" si="2149"/>
        <v>0</v>
      </c>
      <c r="P5946" s="181"/>
      <c r="Q5946" s="199"/>
      <c r="R5946" s="197" t="str">
        <f t="shared" si="2150"/>
        <v/>
      </c>
      <c r="S5946" s="197" t="str">
        <f t="shared" si="2143"/>
        <v/>
      </c>
    </row>
    <row r="5947" spans="1:19" ht="38.25" hidden="1">
      <c r="A5947" s="200">
        <v>87320</v>
      </c>
      <c r="B5947" s="205" t="s">
        <v>230</v>
      </c>
      <c r="C5947" s="127" t="s">
        <v>6396</v>
      </c>
      <c r="D5947" s="121" t="s">
        <v>238</v>
      </c>
      <c r="E5947" s="122">
        <v>1619.06</v>
      </c>
      <c r="F5947" s="123">
        <f t="shared" si="2151"/>
        <v>1951.94</v>
      </c>
      <c r="G5947" s="206"/>
      <c r="H5947" s="207"/>
      <c r="I5947" s="182">
        <f t="shared" si="2145"/>
        <v>0</v>
      </c>
      <c r="J5947" s="182">
        <f t="shared" si="2146"/>
        <v>0</v>
      </c>
      <c r="K5947" s="179"/>
      <c r="L5947" s="183">
        <f t="shared" si="2152"/>
        <v>0</v>
      </c>
      <c r="M5947" s="183">
        <f t="shared" si="2152"/>
        <v>0</v>
      </c>
      <c r="N5947" s="182">
        <f t="shared" si="2148"/>
        <v>0</v>
      </c>
      <c r="O5947" s="182">
        <f t="shared" si="2149"/>
        <v>0</v>
      </c>
      <c r="P5947" s="181"/>
      <c r="Q5947" s="199"/>
      <c r="R5947" s="197" t="str">
        <f t="shared" si="2150"/>
        <v/>
      </c>
      <c r="S5947" s="197" t="str">
        <f t="shared" si="2143"/>
        <v/>
      </c>
    </row>
    <row r="5948" spans="1:19" ht="25.5" hidden="1">
      <c r="A5948" s="200">
        <v>87345</v>
      </c>
      <c r="B5948" s="205" t="s">
        <v>230</v>
      </c>
      <c r="C5948" s="127" t="s">
        <v>6397</v>
      </c>
      <c r="D5948" s="121" t="s">
        <v>238</v>
      </c>
      <c r="E5948" s="122">
        <v>380.21</v>
      </c>
      <c r="F5948" s="123">
        <f t="shared" si="2151"/>
        <v>458.38</v>
      </c>
      <c r="G5948" s="206"/>
      <c r="H5948" s="207"/>
      <c r="I5948" s="182">
        <f t="shared" si="2145"/>
        <v>0</v>
      </c>
      <c r="J5948" s="182">
        <f t="shared" si="2146"/>
        <v>0</v>
      </c>
      <c r="K5948" s="179"/>
      <c r="L5948" s="183">
        <f t="shared" si="2152"/>
        <v>0</v>
      </c>
      <c r="M5948" s="183">
        <f t="shared" si="2152"/>
        <v>0</v>
      </c>
      <c r="N5948" s="182">
        <f t="shared" si="2148"/>
        <v>0</v>
      </c>
      <c r="O5948" s="182">
        <f t="shared" si="2149"/>
        <v>0</v>
      </c>
      <c r="P5948" s="181"/>
      <c r="Q5948" s="199"/>
      <c r="R5948" s="197" t="str">
        <f t="shared" si="2150"/>
        <v/>
      </c>
      <c r="S5948" s="197" t="str">
        <f t="shared" si="2143"/>
        <v/>
      </c>
    </row>
    <row r="5949" spans="1:19" ht="25.5" hidden="1">
      <c r="A5949" s="200">
        <v>87346</v>
      </c>
      <c r="B5949" s="205" t="s">
        <v>230</v>
      </c>
      <c r="C5949" s="127" t="s">
        <v>6398</v>
      </c>
      <c r="D5949" s="121" t="s">
        <v>238</v>
      </c>
      <c r="E5949" s="122">
        <v>335.65</v>
      </c>
      <c r="F5949" s="123">
        <f t="shared" si="2151"/>
        <v>404.66</v>
      </c>
      <c r="G5949" s="206"/>
      <c r="H5949" s="207"/>
      <c r="I5949" s="182">
        <f t="shared" si="2145"/>
        <v>0</v>
      </c>
      <c r="J5949" s="182">
        <f t="shared" si="2146"/>
        <v>0</v>
      </c>
      <c r="K5949" s="179"/>
      <c r="L5949" s="183">
        <f t="shared" si="2152"/>
        <v>0</v>
      </c>
      <c r="M5949" s="183">
        <f t="shared" si="2152"/>
        <v>0</v>
      </c>
      <c r="N5949" s="182">
        <f t="shared" si="2148"/>
        <v>0</v>
      </c>
      <c r="O5949" s="182">
        <f t="shared" si="2149"/>
        <v>0</v>
      </c>
      <c r="P5949" s="181"/>
      <c r="Q5949" s="199"/>
      <c r="R5949" s="197" t="str">
        <f t="shared" si="2150"/>
        <v/>
      </c>
      <c r="S5949" s="197" t="str">
        <f t="shared" si="2143"/>
        <v/>
      </c>
    </row>
    <row r="5950" spans="1:19" ht="25.5" hidden="1">
      <c r="A5950" s="200">
        <v>87347</v>
      </c>
      <c r="B5950" s="205" t="s">
        <v>230</v>
      </c>
      <c r="C5950" s="127" t="s">
        <v>6399</v>
      </c>
      <c r="D5950" s="121" t="s">
        <v>238</v>
      </c>
      <c r="E5950" s="122">
        <v>312.02</v>
      </c>
      <c r="F5950" s="123">
        <f t="shared" si="2151"/>
        <v>376.17</v>
      </c>
      <c r="G5950" s="206"/>
      <c r="H5950" s="207"/>
      <c r="I5950" s="182">
        <f t="shared" si="2145"/>
        <v>0</v>
      </c>
      <c r="J5950" s="182">
        <f t="shared" si="2146"/>
        <v>0</v>
      </c>
      <c r="K5950" s="179"/>
      <c r="L5950" s="183">
        <f t="shared" si="2152"/>
        <v>0</v>
      </c>
      <c r="M5950" s="183">
        <f t="shared" si="2152"/>
        <v>0</v>
      </c>
      <c r="N5950" s="182">
        <f t="shared" si="2148"/>
        <v>0</v>
      </c>
      <c r="O5950" s="182">
        <f t="shared" si="2149"/>
        <v>0</v>
      </c>
      <c r="P5950" s="181"/>
      <c r="Q5950" s="199"/>
      <c r="R5950" s="197" t="str">
        <f t="shared" si="2150"/>
        <v/>
      </c>
      <c r="S5950" s="197" t="str">
        <f t="shared" si="2143"/>
        <v/>
      </c>
    </row>
    <row r="5951" spans="1:19" ht="38.25" hidden="1">
      <c r="A5951" s="200">
        <v>87350</v>
      </c>
      <c r="B5951" s="205" t="s">
        <v>230</v>
      </c>
      <c r="C5951" s="127" t="s">
        <v>6400</v>
      </c>
      <c r="D5951" s="121" t="s">
        <v>238</v>
      </c>
      <c r="E5951" s="122">
        <v>302.42</v>
      </c>
      <c r="F5951" s="123">
        <f t="shared" si="2151"/>
        <v>364.6</v>
      </c>
      <c r="G5951" s="206"/>
      <c r="H5951" s="207"/>
      <c r="I5951" s="182">
        <f t="shared" si="2145"/>
        <v>0</v>
      </c>
      <c r="J5951" s="182">
        <f t="shared" si="2146"/>
        <v>0</v>
      </c>
      <c r="K5951" s="179"/>
      <c r="L5951" s="183">
        <f t="shared" si="2152"/>
        <v>0</v>
      </c>
      <c r="M5951" s="183">
        <f t="shared" si="2152"/>
        <v>0</v>
      </c>
      <c r="N5951" s="182">
        <f t="shared" si="2148"/>
        <v>0</v>
      </c>
      <c r="O5951" s="182">
        <f t="shared" si="2149"/>
        <v>0</v>
      </c>
      <c r="P5951" s="181"/>
      <c r="Q5951" s="199"/>
      <c r="R5951" s="197" t="str">
        <f t="shared" si="2150"/>
        <v/>
      </c>
      <c r="S5951" s="197" t="str">
        <f t="shared" si="2143"/>
        <v/>
      </c>
    </row>
    <row r="5952" spans="1:19" ht="38.25" hidden="1">
      <c r="A5952" s="200">
        <v>87351</v>
      </c>
      <c r="B5952" s="205" t="s">
        <v>230</v>
      </c>
      <c r="C5952" s="127" t="s">
        <v>6401</v>
      </c>
      <c r="D5952" s="121" t="s">
        <v>238</v>
      </c>
      <c r="E5952" s="122">
        <v>247.43</v>
      </c>
      <c r="F5952" s="123">
        <f t="shared" si="2151"/>
        <v>298.3</v>
      </c>
      <c r="G5952" s="206"/>
      <c r="H5952" s="207"/>
      <c r="I5952" s="182">
        <f t="shared" si="2145"/>
        <v>0</v>
      </c>
      <c r="J5952" s="182">
        <f t="shared" si="2146"/>
        <v>0</v>
      </c>
      <c r="K5952" s="179"/>
      <c r="L5952" s="183">
        <f t="shared" si="2152"/>
        <v>0</v>
      </c>
      <c r="M5952" s="183">
        <f t="shared" si="2152"/>
        <v>0</v>
      </c>
      <c r="N5952" s="182">
        <f t="shared" si="2148"/>
        <v>0</v>
      </c>
      <c r="O5952" s="182">
        <f t="shared" si="2149"/>
        <v>0</v>
      </c>
      <c r="P5952" s="181"/>
      <c r="Q5952" s="199"/>
      <c r="R5952" s="197" t="str">
        <f t="shared" si="2150"/>
        <v/>
      </c>
      <c r="S5952" s="197" t="str">
        <f t="shared" si="2143"/>
        <v/>
      </c>
    </row>
    <row r="5953" spans="1:19" ht="38.25" hidden="1">
      <c r="A5953" s="200">
        <v>87358</v>
      </c>
      <c r="B5953" s="205" t="s">
        <v>230</v>
      </c>
      <c r="C5953" s="127" t="s">
        <v>6402</v>
      </c>
      <c r="D5953" s="121" t="s">
        <v>238</v>
      </c>
      <c r="E5953" s="122">
        <v>1611.36</v>
      </c>
      <c r="F5953" s="123">
        <f t="shared" si="2151"/>
        <v>1942.66</v>
      </c>
      <c r="G5953" s="206"/>
      <c r="H5953" s="207"/>
      <c r="I5953" s="182">
        <f t="shared" si="2145"/>
        <v>0</v>
      </c>
      <c r="J5953" s="182">
        <f t="shared" si="2146"/>
        <v>0</v>
      </c>
      <c r="K5953" s="179"/>
      <c r="L5953" s="183">
        <f t="shared" si="2152"/>
        <v>0</v>
      </c>
      <c r="M5953" s="183">
        <f t="shared" si="2152"/>
        <v>0</v>
      </c>
      <c r="N5953" s="182">
        <f t="shared" si="2148"/>
        <v>0</v>
      </c>
      <c r="O5953" s="182">
        <f t="shared" si="2149"/>
        <v>0</v>
      </c>
      <c r="P5953" s="181"/>
      <c r="Q5953" s="199"/>
      <c r="R5953" s="197" t="str">
        <f t="shared" si="2150"/>
        <v/>
      </c>
      <c r="S5953" s="197" t="str">
        <f t="shared" si="2143"/>
        <v/>
      </c>
    </row>
    <row r="5954" spans="1:19" ht="38.25" hidden="1">
      <c r="A5954" s="200">
        <v>87359</v>
      </c>
      <c r="B5954" s="205" t="s">
        <v>230</v>
      </c>
      <c r="C5954" s="127" t="s">
        <v>6403</v>
      </c>
      <c r="D5954" s="121" t="s">
        <v>238</v>
      </c>
      <c r="E5954" s="122">
        <v>1585.94</v>
      </c>
      <c r="F5954" s="123">
        <f t="shared" si="2151"/>
        <v>1912.01</v>
      </c>
      <c r="G5954" s="206"/>
      <c r="H5954" s="207"/>
      <c r="I5954" s="182">
        <f t="shared" si="2145"/>
        <v>0</v>
      </c>
      <c r="J5954" s="182">
        <f t="shared" si="2146"/>
        <v>0</v>
      </c>
      <c r="K5954" s="179"/>
      <c r="L5954" s="183">
        <f t="shared" si="2152"/>
        <v>0</v>
      </c>
      <c r="M5954" s="183">
        <f t="shared" si="2152"/>
        <v>0</v>
      </c>
      <c r="N5954" s="182">
        <f t="shared" si="2148"/>
        <v>0</v>
      </c>
      <c r="O5954" s="182">
        <f t="shared" si="2149"/>
        <v>0</v>
      </c>
      <c r="P5954" s="181"/>
      <c r="Q5954" s="199"/>
      <c r="R5954" s="197" t="str">
        <f t="shared" si="2150"/>
        <v/>
      </c>
      <c r="S5954" s="197" t="str">
        <f t="shared" si="2143"/>
        <v/>
      </c>
    </row>
    <row r="5955" spans="1:19" ht="25.5" hidden="1">
      <c r="A5955" s="200">
        <v>87374</v>
      </c>
      <c r="B5955" s="205" t="s">
        <v>230</v>
      </c>
      <c r="C5955" s="127" t="s">
        <v>6404</v>
      </c>
      <c r="D5955" s="121" t="s">
        <v>238</v>
      </c>
      <c r="E5955" s="122">
        <v>443.96</v>
      </c>
      <c r="F5955" s="123">
        <f t="shared" si="2151"/>
        <v>535.24</v>
      </c>
      <c r="G5955" s="206"/>
      <c r="H5955" s="207"/>
      <c r="I5955" s="182">
        <f t="shared" si="2145"/>
        <v>0</v>
      </c>
      <c r="J5955" s="182">
        <f t="shared" si="2146"/>
        <v>0</v>
      </c>
      <c r="K5955" s="179"/>
      <c r="L5955" s="183">
        <f t="shared" si="2152"/>
        <v>0</v>
      </c>
      <c r="M5955" s="183">
        <f t="shared" si="2152"/>
        <v>0</v>
      </c>
      <c r="N5955" s="182">
        <f t="shared" si="2148"/>
        <v>0</v>
      </c>
      <c r="O5955" s="182">
        <f t="shared" si="2149"/>
        <v>0</v>
      </c>
      <c r="P5955" s="181"/>
      <c r="Q5955" s="199"/>
      <c r="R5955" s="197" t="str">
        <f t="shared" si="2150"/>
        <v/>
      </c>
      <c r="S5955" s="197" t="str">
        <f t="shared" si="2143"/>
        <v/>
      </c>
    </row>
    <row r="5956" spans="1:19" ht="25.5" hidden="1">
      <c r="A5956" s="200">
        <v>87376</v>
      </c>
      <c r="B5956" s="205" t="s">
        <v>230</v>
      </c>
      <c r="C5956" s="127" t="s">
        <v>6405</v>
      </c>
      <c r="D5956" s="121" t="s">
        <v>238</v>
      </c>
      <c r="E5956" s="122">
        <v>375.78</v>
      </c>
      <c r="F5956" s="123">
        <f t="shared" si="2151"/>
        <v>453.04</v>
      </c>
      <c r="G5956" s="206"/>
      <c r="H5956" s="207"/>
      <c r="I5956" s="182">
        <f t="shared" si="2145"/>
        <v>0</v>
      </c>
      <c r="J5956" s="182">
        <f t="shared" si="2146"/>
        <v>0</v>
      </c>
      <c r="K5956" s="179"/>
      <c r="L5956" s="183">
        <f t="shared" si="2152"/>
        <v>0</v>
      </c>
      <c r="M5956" s="183">
        <f t="shared" si="2152"/>
        <v>0</v>
      </c>
      <c r="N5956" s="182">
        <f t="shared" si="2148"/>
        <v>0</v>
      </c>
      <c r="O5956" s="182">
        <f t="shared" si="2149"/>
        <v>0</v>
      </c>
      <c r="P5956" s="181"/>
      <c r="Q5956" s="199"/>
      <c r="R5956" s="197" t="str">
        <f t="shared" si="2150"/>
        <v/>
      </c>
      <c r="S5956" s="197" t="str">
        <f t="shared" si="2143"/>
        <v/>
      </c>
    </row>
    <row r="5957" spans="1:19" ht="25.5" hidden="1">
      <c r="A5957" s="200">
        <v>87379</v>
      </c>
      <c r="B5957" s="205" t="s">
        <v>230</v>
      </c>
      <c r="C5957" s="127" t="s">
        <v>6406</v>
      </c>
      <c r="D5957" s="121" t="s">
        <v>238</v>
      </c>
      <c r="E5957" s="122">
        <v>1719.17</v>
      </c>
      <c r="F5957" s="123">
        <f t="shared" si="2151"/>
        <v>2072.63</v>
      </c>
      <c r="G5957" s="206"/>
      <c r="H5957" s="207"/>
      <c r="I5957" s="182">
        <f t="shared" si="2145"/>
        <v>0</v>
      </c>
      <c r="J5957" s="182">
        <f t="shared" si="2146"/>
        <v>0</v>
      </c>
      <c r="K5957" s="179"/>
      <c r="L5957" s="183">
        <f t="shared" si="2152"/>
        <v>0</v>
      </c>
      <c r="M5957" s="183">
        <f t="shared" si="2152"/>
        <v>0</v>
      </c>
      <c r="N5957" s="182">
        <f t="shared" si="2148"/>
        <v>0</v>
      </c>
      <c r="O5957" s="182">
        <f t="shared" si="2149"/>
        <v>0</v>
      </c>
      <c r="P5957" s="181"/>
      <c r="Q5957" s="199"/>
      <c r="R5957" s="197" t="str">
        <f t="shared" si="2150"/>
        <v/>
      </c>
      <c r="S5957" s="197" t="str">
        <f t="shared" si="2143"/>
        <v/>
      </c>
    </row>
    <row r="5958" spans="1:19" ht="38.25" hidden="1">
      <c r="A5958" s="200">
        <v>87283</v>
      </c>
      <c r="B5958" s="205" t="s">
        <v>230</v>
      </c>
      <c r="C5958" s="127" t="s">
        <v>6407</v>
      </c>
      <c r="D5958" s="121" t="s">
        <v>238</v>
      </c>
      <c r="E5958" s="122">
        <v>278.60000000000002</v>
      </c>
      <c r="F5958" s="123">
        <f t="shared" si="2151"/>
        <v>335.88</v>
      </c>
      <c r="G5958" s="206"/>
      <c r="H5958" s="207"/>
      <c r="I5958" s="182">
        <f t="shared" si="2145"/>
        <v>0</v>
      </c>
      <c r="J5958" s="182">
        <f t="shared" si="2146"/>
        <v>0</v>
      </c>
      <c r="K5958" s="179"/>
      <c r="L5958" s="183">
        <f t="shared" si="2152"/>
        <v>0</v>
      </c>
      <c r="M5958" s="183">
        <f t="shared" si="2152"/>
        <v>0</v>
      </c>
      <c r="N5958" s="182">
        <f t="shared" si="2148"/>
        <v>0</v>
      </c>
      <c r="O5958" s="182">
        <f t="shared" si="2149"/>
        <v>0</v>
      </c>
      <c r="P5958" s="181"/>
      <c r="Q5958" s="199"/>
      <c r="R5958" s="197" t="str">
        <f t="shared" si="2150"/>
        <v/>
      </c>
      <c r="S5958" s="197" t="str">
        <f t="shared" si="2143"/>
        <v/>
      </c>
    </row>
    <row r="5959" spans="1:19" ht="38.25" hidden="1">
      <c r="A5959" s="200">
        <v>87284</v>
      </c>
      <c r="B5959" s="205" t="s">
        <v>230</v>
      </c>
      <c r="C5959" s="127" t="s">
        <v>6408</v>
      </c>
      <c r="D5959" s="121" t="s">
        <v>238</v>
      </c>
      <c r="E5959" s="122">
        <v>271.45999999999998</v>
      </c>
      <c r="F5959" s="123">
        <f t="shared" si="2151"/>
        <v>327.27</v>
      </c>
      <c r="G5959" s="206"/>
      <c r="H5959" s="207"/>
      <c r="I5959" s="182">
        <f t="shared" si="2145"/>
        <v>0</v>
      </c>
      <c r="J5959" s="182">
        <f t="shared" si="2146"/>
        <v>0</v>
      </c>
      <c r="K5959" s="179"/>
      <c r="L5959" s="183">
        <f t="shared" si="2152"/>
        <v>0</v>
      </c>
      <c r="M5959" s="183">
        <f t="shared" si="2152"/>
        <v>0</v>
      </c>
      <c r="N5959" s="182">
        <f t="shared" si="2148"/>
        <v>0</v>
      </c>
      <c r="O5959" s="182">
        <f t="shared" si="2149"/>
        <v>0</v>
      </c>
      <c r="P5959" s="181"/>
      <c r="Q5959" s="199"/>
      <c r="R5959" s="197" t="str">
        <f t="shared" si="2150"/>
        <v/>
      </c>
      <c r="S5959" s="197" t="str">
        <f t="shared" si="2143"/>
        <v/>
      </c>
    </row>
    <row r="5960" spans="1:19" ht="25.5" hidden="1">
      <c r="A5960" s="200">
        <v>87307</v>
      </c>
      <c r="B5960" s="205" t="s">
        <v>230</v>
      </c>
      <c r="C5960" s="127" t="s">
        <v>6409</v>
      </c>
      <c r="D5960" s="121" t="s">
        <v>238</v>
      </c>
      <c r="E5960" s="122">
        <v>319.68</v>
      </c>
      <c r="F5960" s="123">
        <f t="shared" si="2151"/>
        <v>385.41</v>
      </c>
      <c r="G5960" s="206"/>
      <c r="H5960" s="207"/>
      <c r="I5960" s="182">
        <f t="shared" si="2145"/>
        <v>0</v>
      </c>
      <c r="J5960" s="182">
        <f t="shared" si="2146"/>
        <v>0</v>
      </c>
      <c r="K5960" s="179"/>
      <c r="L5960" s="183">
        <f t="shared" si="2152"/>
        <v>0</v>
      </c>
      <c r="M5960" s="183">
        <f t="shared" si="2152"/>
        <v>0</v>
      </c>
      <c r="N5960" s="182">
        <f t="shared" si="2148"/>
        <v>0</v>
      </c>
      <c r="O5960" s="182">
        <f t="shared" si="2149"/>
        <v>0</v>
      </c>
      <c r="P5960" s="181"/>
      <c r="Q5960" s="199"/>
      <c r="R5960" s="197" t="str">
        <f t="shared" si="2150"/>
        <v/>
      </c>
      <c r="S5960" s="197" t="str">
        <f t="shared" si="2143"/>
        <v/>
      </c>
    </row>
    <row r="5961" spans="1:19" ht="38.25" hidden="1">
      <c r="A5961" s="200">
        <v>87329</v>
      </c>
      <c r="B5961" s="205" t="s">
        <v>230</v>
      </c>
      <c r="C5961" s="127" t="s">
        <v>6410</v>
      </c>
      <c r="D5961" s="121" t="s">
        <v>238</v>
      </c>
      <c r="E5961" s="122">
        <v>311.10000000000002</v>
      </c>
      <c r="F5961" s="123">
        <f t="shared" si="2151"/>
        <v>375.06</v>
      </c>
      <c r="G5961" s="206"/>
      <c r="H5961" s="207"/>
      <c r="I5961" s="182">
        <f t="shared" si="2145"/>
        <v>0</v>
      </c>
      <c r="J5961" s="182">
        <f t="shared" si="2146"/>
        <v>0</v>
      </c>
      <c r="K5961" s="179"/>
      <c r="L5961" s="183">
        <f t="shared" si="2152"/>
        <v>0</v>
      </c>
      <c r="M5961" s="183">
        <f t="shared" si="2152"/>
        <v>0</v>
      </c>
      <c r="N5961" s="182">
        <f t="shared" ref="N5961:N5972" si="2153">IF(ISBLANK(E5961),0,ROUND(F5961*L5961,2))</f>
        <v>0</v>
      </c>
      <c r="O5961" s="182">
        <f t="shared" ref="O5961:O5972" si="2154">IF(ISBLANK(L5961),0,ROUND(L5961*M5961,2))</f>
        <v>0</v>
      </c>
      <c r="P5961" s="181"/>
      <c r="Q5961" s="199"/>
      <c r="R5961" s="197" t="str">
        <f t="shared" si="2150"/>
        <v/>
      </c>
      <c r="S5961" s="197" t="str">
        <f t="shared" si="2143"/>
        <v/>
      </c>
    </row>
    <row r="5962" spans="1:19" ht="38.25" hidden="1">
      <c r="A5962" s="200">
        <v>87330</v>
      </c>
      <c r="B5962" s="205" t="s">
        <v>230</v>
      </c>
      <c r="C5962" s="127" t="s">
        <v>6411</v>
      </c>
      <c r="D5962" s="121" t="s">
        <v>238</v>
      </c>
      <c r="E5962" s="122">
        <v>259.91000000000003</v>
      </c>
      <c r="F5962" s="123">
        <f t="shared" si="2151"/>
        <v>313.35000000000002</v>
      </c>
      <c r="G5962" s="206"/>
      <c r="H5962" s="207"/>
      <c r="I5962" s="182">
        <f t="shared" ref="I5962:I5972" si="2155">IF(ISBLANK(E5962),0,ROUND(F5962*G5962,2))</f>
        <v>0</v>
      </c>
      <c r="J5962" s="182">
        <f t="shared" ref="J5962:J5972" si="2156">IF(ISBLANK(G5962),0,ROUND(G5962*H5962,2))</f>
        <v>0</v>
      </c>
      <c r="K5962" s="179"/>
      <c r="L5962" s="183">
        <f t="shared" si="2152"/>
        <v>0</v>
      </c>
      <c r="M5962" s="183">
        <f t="shared" si="2152"/>
        <v>0</v>
      </c>
      <c r="N5962" s="182">
        <f t="shared" si="2153"/>
        <v>0</v>
      </c>
      <c r="O5962" s="182">
        <f t="shared" si="2154"/>
        <v>0</v>
      </c>
      <c r="P5962" s="181"/>
      <c r="Q5962" s="199"/>
      <c r="R5962" s="197" t="str">
        <f t="shared" si="2150"/>
        <v/>
      </c>
      <c r="S5962" s="197" t="str">
        <f t="shared" si="2143"/>
        <v/>
      </c>
    </row>
    <row r="5963" spans="1:19" ht="25.5" hidden="1">
      <c r="A5963" s="200">
        <v>87348</v>
      </c>
      <c r="B5963" s="205" t="s">
        <v>230</v>
      </c>
      <c r="C5963" s="127" t="s">
        <v>6412</v>
      </c>
      <c r="D5963" s="121" t="s">
        <v>238</v>
      </c>
      <c r="E5963" s="122">
        <v>347.59</v>
      </c>
      <c r="F5963" s="123">
        <f t="shared" si="2151"/>
        <v>419.05</v>
      </c>
      <c r="G5963" s="206"/>
      <c r="H5963" s="207"/>
      <c r="I5963" s="182">
        <f t="shared" si="2155"/>
        <v>0</v>
      </c>
      <c r="J5963" s="182">
        <f t="shared" si="2156"/>
        <v>0</v>
      </c>
      <c r="K5963" s="179"/>
      <c r="L5963" s="183">
        <f t="shared" si="2152"/>
        <v>0</v>
      </c>
      <c r="M5963" s="183">
        <f t="shared" si="2152"/>
        <v>0</v>
      </c>
      <c r="N5963" s="182">
        <f t="shared" si="2153"/>
        <v>0</v>
      </c>
      <c r="O5963" s="182">
        <f t="shared" si="2154"/>
        <v>0</v>
      </c>
      <c r="P5963" s="181"/>
      <c r="Q5963" s="199"/>
      <c r="R5963" s="197" t="str">
        <f t="shared" si="2150"/>
        <v/>
      </c>
      <c r="S5963" s="197" t="str">
        <f t="shared" si="2143"/>
        <v/>
      </c>
    </row>
    <row r="5964" spans="1:19" ht="25.5" hidden="1">
      <c r="A5964" s="200">
        <v>87349</v>
      </c>
      <c r="B5964" s="205" t="s">
        <v>230</v>
      </c>
      <c r="C5964" s="127" t="s">
        <v>6413</v>
      </c>
      <c r="D5964" s="121" t="s">
        <v>238</v>
      </c>
      <c r="E5964" s="122">
        <v>289.17</v>
      </c>
      <c r="F5964" s="123">
        <f t="shared" si="2151"/>
        <v>348.62</v>
      </c>
      <c r="G5964" s="206"/>
      <c r="H5964" s="207"/>
      <c r="I5964" s="182">
        <f t="shared" si="2155"/>
        <v>0</v>
      </c>
      <c r="J5964" s="182">
        <f t="shared" si="2156"/>
        <v>0</v>
      </c>
      <c r="K5964" s="179"/>
      <c r="L5964" s="183">
        <f t="shared" si="2152"/>
        <v>0</v>
      </c>
      <c r="M5964" s="183">
        <f t="shared" si="2152"/>
        <v>0</v>
      </c>
      <c r="N5964" s="182">
        <f t="shared" si="2153"/>
        <v>0</v>
      </c>
      <c r="O5964" s="182">
        <f t="shared" si="2154"/>
        <v>0</v>
      </c>
      <c r="P5964" s="181"/>
      <c r="Q5964" s="199"/>
      <c r="R5964" s="197" t="str">
        <f t="shared" ref="R5964:R6030" si="2157">IF(Q5964="X","x",IF(Q5964="xx","x",IF(O5964&gt;0,"x","")))</f>
        <v/>
      </c>
      <c r="S5964" s="197" t="str">
        <f t="shared" si="2143"/>
        <v/>
      </c>
    </row>
    <row r="5965" spans="1:19" ht="38.25" hidden="1">
      <c r="A5965" s="200">
        <v>87366</v>
      </c>
      <c r="B5965" s="205" t="s">
        <v>230</v>
      </c>
      <c r="C5965" s="127" t="s">
        <v>6414</v>
      </c>
      <c r="D5965" s="121" t="s">
        <v>238</v>
      </c>
      <c r="E5965" s="122">
        <v>392.01</v>
      </c>
      <c r="F5965" s="123">
        <f t="shared" si="2151"/>
        <v>472.61</v>
      </c>
      <c r="G5965" s="206"/>
      <c r="H5965" s="207"/>
      <c r="I5965" s="182">
        <f t="shared" si="2155"/>
        <v>0</v>
      </c>
      <c r="J5965" s="182">
        <f t="shared" si="2156"/>
        <v>0</v>
      </c>
      <c r="K5965" s="179"/>
      <c r="L5965" s="183">
        <f t="shared" si="2152"/>
        <v>0</v>
      </c>
      <c r="M5965" s="183">
        <f t="shared" si="2152"/>
        <v>0</v>
      </c>
      <c r="N5965" s="182">
        <f t="shared" si="2153"/>
        <v>0</v>
      </c>
      <c r="O5965" s="182">
        <f t="shared" si="2154"/>
        <v>0</v>
      </c>
      <c r="P5965" s="181"/>
      <c r="Q5965" s="199"/>
      <c r="R5965" s="197" t="str">
        <f t="shared" si="2157"/>
        <v/>
      </c>
      <c r="S5965" s="197" t="str">
        <f t="shared" si="2143"/>
        <v/>
      </c>
    </row>
    <row r="5966" spans="1:19" ht="38.25" hidden="1">
      <c r="A5966" s="200">
        <v>87367</v>
      </c>
      <c r="B5966" s="205" t="s">
        <v>230</v>
      </c>
      <c r="C5966" s="127" t="s">
        <v>6415</v>
      </c>
      <c r="D5966" s="121" t="s">
        <v>238</v>
      </c>
      <c r="E5966" s="122">
        <v>412.12</v>
      </c>
      <c r="F5966" s="123">
        <f t="shared" si="2151"/>
        <v>496.85</v>
      </c>
      <c r="G5966" s="206"/>
      <c r="H5966" s="207"/>
      <c r="I5966" s="182">
        <f t="shared" si="2155"/>
        <v>0</v>
      </c>
      <c r="J5966" s="182">
        <f t="shared" si="2156"/>
        <v>0</v>
      </c>
      <c r="K5966" s="179"/>
      <c r="L5966" s="183">
        <f t="shared" si="2152"/>
        <v>0</v>
      </c>
      <c r="M5966" s="183">
        <f t="shared" si="2152"/>
        <v>0</v>
      </c>
      <c r="N5966" s="182">
        <f t="shared" si="2153"/>
        <v>0</v>
      </c>
      <c r="O5966" s="182">
        <f t="shared" si="2154"/>
        <v>0</v>
      </c>
      <c r="P5966" s="181"/>
      <c r="Q5966" s="199"/>
      <c r="R5966" s="197" t="str">
        <f t="shared" si="2157"/>
        <v/>
      </c>
      <c r="S5966" s="197" t="str">
        <f t="shared" si="2143"/>
        <v/>
      </c>
    </row>
    <row r="5967" spans="1:19" ht="25.5" hidden="1">
      <c r="A5967" s="200">
        <v>87375</v>
      </c>
      <c r="B5967" s="205" t="s">
        <v>230</v>
      </c>
      <c r="C5967" s="127" t="s">
        <v>6416</v>
      </c>
      <c r="D5967" s="121" t="s">
        <v>238</v>
      </c>
      <c r="E5967" s="122">
        <v>427.87</v>
      </c>
      <c r="F5967" s="123">
        <f t="shared" si="2151"/>
        <v>515.84</v>
      </c>
      <c r="G5967" s="206"/>
      <c r="H5967" s="207"/>
      <c r="I5967" s="182">
        <f t="shared" si="2155"/>
        <v>0</v>
      </c>
      <c r="J5967" s="182">
        <f t="shared" si="2156"/>
        <v>0</v>
      </c>
      <c r="K5967" s="179"/>
      <c r="L5967" s="183">
        <f t="shared" si="2152"/>
        <v>0</v>
      </c>
      <c r="M5967" s="183">
        <f t="shared" si="2152"/>
        <v>0</v>
      </c>
      <c r="N5967" s="182">
        <f t="shared" si="2153"/>
        <v>0</v>
      </c>
      <c r="O5967" s="182">
        <f t="shared" si="2154"/>
        <v>0</v>
      </c>
      <c r="P5967" s="181"/>
      <c r="Q5967" s="199"/>
      <c r="R5967" s="197" t="str">
        <f t="shared" si="2157"/>
        <v/>
      </c>
      <c r="S5967" s="197" t="str">
        <f t="shared" si="2143"/>
        <v/>
      </c>
    </row>
    <row r="5968" spans="1:19" ht="38.25" hidden="1">
      <c r="A5968" s="200">
        <v>87280</v>
      </c>
      <c r="B5968" s="205" t="s">
        <v>230</v>
      </c>
      <c r="C5968" s="127" t="s">
        <v>6417</v>
      </c>
      <c r="D5968" s="121" t="s">
        <v>238</v>
      </c>
      <c r="E5968" s="122">
        <v>271.39999999999998</v>
      </c>
      <c r="F5968" s="123">
        <f t="shared" si="2151"/>
        <v>327.2</v>
      </c>
      <c r="G5968" s="206"/>
      <c r="H5968" s="207"/>
      <c r="I5968" s="182">
        <f t="shared" si="2155"/>
        <v>0</v>
      </c>
      <c r="J5968" s="182">
        <f t="shared" si="2156"/>
        <v>0</v>
      </c>
      <c r="K5968" s="179"/>
      <c r="L5968" s="183">
        <f t="shared" si="2152"/>
        <v>0</v>
      </c>
      <c r="M5968" s="183">
        <f t="shared" si="2152"/>
        <v>0</v>
      </c>
      <c r="N5968" s="182">
        <f t="shared" si="2153"/>
        <v>0</v>
      </c>
      <c r="O5968" s="182">
        <f t="shared" si="2154"/>
        <v>0</v>
      </c>
      <c r="P5968" s="181"/>
      <c r="Q5968" s="199"/>
      <c r="R5968" s="197" t="str">
        <f t="shared" si="2157"/>
        <v/>
      </c>
      <c r="S5968" s="197" t="str">
        <f t="shared" si="2143"/>
        <v/>
      </c>
    </row>
    <row r="5969" spans="1:19" ht="38.25" hidden="1">
      <c r="A5969" s="200">
        <v>87281</v>
      </c>
      <c r="B5969" s="205" t="s">
        <v>230</v>
      </c>
      <c r="C5969" s="127" t="s">
        <v>6418</v>
      </c>
      <c r="D5969" s="121" t="s">
        <v>238</v>
      </c>
      <c r="E5969" s="122">
        <v>265.44</v>
      </c>
      <c r="F5969" s="123">
        <f t="shared" si="2151"/>
        <v>320.01</v>
      </c>
      <c r="G5969" s="206"/>
      <c r="H5969" s="207"/>
      <c r="I5969" s="182">
        <f t="shared" si="2155"/>
        <v>0</v>
      </c>
      <c r="J5969" s="182">
        <f t="shared" si="2156"/>
        <v>0</v>
      </c>
      <c r="K5969" s="179"/>
      <c r="L5969" s="183">
        <f t="shared" si="2152"/>
        <v>0</v>
      </c>
      <c r="M5969" s="183">
        <f t="shared" si="2152"/>
        <v>0</v>
      </c>
      <c r="N5969" s="182">
        <f t="shared" si="2153"/>
        <v>0</v>
      </c>
      <c r="O5969" s="182">
        <f t="shared" si="2154"/>
        <v>0</v>
      </c>
      <c r="P5969" s="181"/>
      <c r="Q5969" s="199"/>
      <c r="R5969" s="197" t="str">
        <f t="shared" si="2157"/>
        <v/>
      </c>
      <c r="S5969" s="197" t="str">
        <f t="shared" si="2143"/>
        <v/>
      </c>
    </row>
    <row r="5970" spans="1:19" ht="38.25" hidden="1">
      <c r="A5970" s="200">
        <v>87327</v>
      </c>
      <c r="B5970" s="205" t="s">
        <v>230</v>
      </c>
      <c r="C5970" s="127" t="s">
        <v>6419</v>
      </c>
      <c r="D5970" s="121" t="s">
        <v>238</v>
      </c>
      <c r="E5970" s="122">
        <v>289.77</v>
      </c>
      <c r="F5970" s="123">
        <f t="shared" si="2151"/>
        <v>349.35</v>
      </c>
      <c r="G5970" s="206"/>
      <c r="H5970" s="207"/>
      <c r="I5970" s="182">
        <f t="shared" si="2155"/>
        <v>0</v>
      </c>
      <c r="J5970" s="182">
        <f t="shared" si="2156"/>
        <v>0</v>
      </c>
      <c r="K5970" s="179"/>
      <c r="L5970" s="183">
        <f t="shared" si="2152"/>
        <v>0</v>
      </c>
      <c r="M5970" s="183">
        <f t="shared" si="2152"/>
        <v>0</v>
      </c>
      <c r="N5970" s="182">
        <f t="shared" si="2153"/>
        <v>0</v>
      </c>
      <c r="O5970" s="182">
        <f t="shared" si="2154"/>
        <v>0</v>
      </c>
      <c r="P5970" s="181"/>
      <c r="Q5970" s="199"/>
      <c r="R5970" s="197" t="str">
        <f t="shared" si="2157"/>
        <v/>
      </c>
      <c r="S5970" s="197" t="str">
        <f t="shared" si="2143"/>
        <v/>
      </c>
    </row>
    <row r="5971" spans="1:19" ht="38.25" hidden="1">
      <c r="A5971" s="200">
        <v>87328</v>
      </c>
      <c r="B5971" s="205" t="s">
        <v>230</v>
      </c>
      <c r="C5971" s="127" t="s">
        <v>6420</v>
      </c>
      <c r="D5971" s="121" t="s">
        <v>238</v>
      </c>
      <c r="E5971" s="122">
        <v>244.6</v>
      </c>
      <c r="F5971" s="123">
        <f t="shared" si="2151"/>
        <v>294.89</v>
      </c>
      <c r="G5971" s="206"/>
      <c r="H5971" s="207"/>
      <c r="I5971" s="182">
        <f t="shared" si="2155"/>
        <v>0</v>
      </c>
      <c r="J5971" s="182">
        <f t="shared" si="2156"/>
        <v>0</v>
      </c>
      <c r="K5971" s="179"/>
      <c r="L5971" s="183">
        <f t="shared" si="2152"/>
        <v>0</v>
      </c>
      <c r="M5971" s="183">
        <f t="shared" si="2152"/>
        <v>0</v>
      </c>
      <c r="N5971" s="182">
        <f t="shared" si="2153"/>
        <v>0</v>
      </c>
      <c r="O5971" s="182">
        <f t="shared" si="2154"/>
        <v>0</v>
      </c>
      <c r="P5971" s="181"/>
      <c r="Q5971" s="199"/>
      <c r="R5971" s="197" t="str">
        <f t="shared" si="2157"/>
        <v/>
      </c>
      <c r="S5971" s="197" t="str">
        <f t="shared" si="2143"/>
        <v/>
      </c>
    </row>
    <row r="5972" spans="1:19" ht="38.25" hidden="1">
      <c r="A5972" s="200">
        <v>87365</v>
      </c>
      <c r="B5972" s="205" t="s">
        <v>230</v>
      </c>
      <c r="C5972" s="127" t="s">
        <v>6421</v>
      </c>
      <c r="D5972" s="121" t="s">
        <v>238</v>
      </c>
      <c r="E5972" s="122">
        <v>373.15</v>
      </c>
      <c r="F5972" s="123">
        <f t="shared" si="2151"/>
        <v>449.87</v>
      </c>
      <c r="G5972" s="206"/>
      <c r="H5972" s="207"/>
      <c r="I5972" s="182">
        <f t="shared" si="2155"/>
        <v>0</v>
      </c>
      <c r="J5972" s="182">
        <f t="shared" si="2156"/>
        <v>0</v>
      </c>
      <c r="K5972" s="179"/>
      <c r="L5972" s="183">
        <f t="shared" si="2152"/>
        <v>0</v>
      </c>
      <c r="M5972" s="183">
        <f t="shared" si="2152"/>
        <v>0</v>
      </c>
      <c r="N5972" s="182">
        <f t="shared" si="2153"/>
        <v>0</v>
      </c>
      <c r="O5972" s="182">
        <f t="shared" si="2154"/>
        <v>0</v>
      </c>
      <c r="P5972" s="181"/>
      <c r="Q5972" s="199"/>
      <c r="R5972" s="197" t="str">
        <f t="shared" si="2157"/>
        <v/>
      </c>
      <c r="S5972" s="197" t="str">
        <f t="shared" si="2143"/>
        <v/>
      </c>
    </row>
    <row r="5973" spans="1:19" hidden="1">
      <c r="A5973" s="200" t="s">
        <v>6422</v>
      </c>
      <c r="B5973" s="205"/>
      <c r="C5973" s="127" t="s">
        <v>6423</v>
      </c>
      <c r="D5973" s="261"/>
      <c r="E5973" s="122"/>
      <c r="F5973" s="126"/>
      <c r="G5973" s="253"/>
      <c r="H5973" s="253"/>
      <c r="I5973" s="254"/>
      <c r="J5973" s="255"/>
      <c r="K5973" s="179"/>
      <c r="L5973" s="253"/>
      <c r="M5973" s="253"/>
      <c r="N5973" s="254"/>
      <c r="O5973" s="255"/>
      <c r="P5973" s="181"/>
      <c r="Q5973" s="198" t="str">
        <f>IF(OR(SUM(J5973)&gt;0,SUM(O5973)&gt;0),"xx","")</f>
        <v/>
      </c>
      <c r="R5973" s="197" t="str">
        <f t="shared" si="2157"/>
        <v/>
      </c>
      <c r="S5973" s="197" t="str">
        <f t="shared" si="2143"/>
        <v/>
      </c>
    </row>
    <row r="5974" spans="1:19" hidden="1">
      <c r="A5974" s="200" t="s">
        <v>6424</v>
      </c>
      <c r="B5974" s="205"/>
      <c r="C5974" s="127" t="s">
        <v>6425</v>
      </c>
      <c r="D5974" s="261"/>
      <c r="E5974" s="122"/>
      <c r="F5974" s="126"/>
      <c r="G5974" s="253"/>
      <c r="H5974" s="253"/>
      <c r="I5974" s="254"/>
      <c r="J5974" s="255"/>
      <c r="K5974" s="179"/>
      <c r="L5974" s="253"/>
      <c r="M5974" s="253"/>
      <c r="N5974" s="254"/>
      <c r="O5974" s="255"/>
      <c r="P5974" s="181"/>
      <c r="Q5974" s="198" t="str">
        <f>IF(OR(SUM(J5975:J6000)&gt;0,SUM(O5975:O6000)&gt;0),"xx","")</f>
        <v/>
      </c>
      <c r="R5974" s="197" t="str">
        <f t="shared" si="2157"/>
        <v/>
      </c>
      <c r="S5974" s="197" t="str">
        <f t="shared" si="2143"/>
        <v/>
      </c>
    </row>
    <row r="5975" spans="1:19" ht="38.25" hidden="1">
      <c r="A5975" s="200">
        <v>87289</v>
      </c>
      <c r="B5975" s="205" t="s">
        <v>230</v>
      </c>
      <c r="C5975" s="127" t="s">
        <v>6426</v>
      </c>
      <c r="D5975" s="121" t="s">
        <v>238</v>
      </c>
      <c r="E5975" s="122">
        <v>288.95999999999998</v>
      </c>
      <c r="F5975" s="123">
        <f t="shared" ref="F5975:F6000" si="2158">IF(E5975=0,0,ROUND(E5975*(1+E$10)*(1-E$11),2))</f>
        <v>348.37</v>
      </c>
      <c r="G5975" s="206"/>
      <c r="H5975" s="207"/>
      <c r="I5975" s="182">
        <f t="shared" ref="I5975:I6000" si="2159">IF(ISBLANK(E5975),0,ROUND(F5975*G5975,2))</f>
        <v>0</v>
      </c>
      <c r="J5975" s="182">
        <f t="shared" ref="J5975:J6000" si="2160">IF(ISBLANK(G5975),0,ROUND(G5975*H5975,2))</f>
        <v>0</v>
      </c>
      <c r="K5975" s="179"/>
      <c r="L5975" s="183">
        <f t="shared" ref="L5975:M6000" si="2161">G5975</f>
        <v>0</v>
      </c>
      <c r="M5975" s="183">
        <f t="shared" si="2161"/>
        <v>0</v>
      </c>
      <c r="N5975" s="182">
        <f t="shared" ref="N5975:N6000" si="2162">IF(ISBLANK(E5975),0,ROUND(F5975*L5975,2))</f>
        <v>0</v>
      </c>
      <c r="O5975" s="182">
        <f t="shared" ref="O5975:O6000" si="2163">IF(ISBLANK(L5975),0,ROUND(L5975*M5975,2))</f>
        <v>0</v>
      </c>
      <c r="P5975" s="181"/>
      <c r="Q5975" s="199"/>
      <c r="R5975" s="197" t="str">
        <f t="shared" si="2157"/>
        <v/>
      </c>
      <c r="S5975" s="197" t="str">
        <f t="shared" si="2143"/>
        <v/>
      </c>
    </row>
    <row r="5976" spans="1:19" ht="38.25" hidden="1">
      <c r="A5976" s="200">
        <v>87290</v>
      </c>
      <c r="B5976" s="205" t="s">
        <v>230</v>
      </c>
      <c r="C5976" s="127" t="s">
        <v>6427</v>
      </c>
      <c r="D5976" s="121" t="s">
        <v>238</v>
      </c>
      <c r="E5976" s="122">
        <v>280.5</v>
      </c>
      <c r="F5976" s="123">
        <f t="shared" si="2158"/>
        <v>338.17</v>
      </c>
      <c r="G5976" s="206"/>
      <c r="H5976" s="207"/>
      <c r="I5976" s="182">
        <f t="shared" si="2159"/>
        <v>0</v>
      </c>
      <c r="J5976" s="182">
        <f t="shared" si="2160"/>
        <v>0</v>
      </c>
      <c r="K5976" s="179"/>
      <c r="L5976" s="183">
        <f t="shared" si="2161"/>
        <v>0</v>
      </c>
      <c r="M5976" s="183">
        <f t="shared" si="2161"/>
        <v>0</v>
      </c>
      <c r="N5976" s="182">
        <f t="shared" si="2162"/>
        <v>0</v>
      </c>
      <c r="O5976" s="182">
        <f t="shared" si="2163"/>
        <v>0</v>
      </c>
      <c r="P5976" s="181"/>
      <c r="Q5976" s="199"/>
      <c r="R5976" s="197" t="str">
        <f t="shared" si="2157"/>
        <v/>
      </c>
      <c r="S5976" s="197" t="str">
        <f t="shared" si="2143"/>
        <v/>
      </c>
    </row>
    <row r="5977" spans="1:19" ht="38.25" hidden="1">
      <c r="A5977" s="200">
        <v>87333</v>
      </c>
      <c r="B5977" s="205" t="s">
        <v>230</v>
      </c>
      <c r="C5977" s="127" t="s">
        <v>6428</v>
      </c>
      <c r="D5977" s="121" t="s">
        <v>238</v>
      </c>
      <c r="E5977" s="122">
        <v>295.60000000000002</v>
      </c>
      <c r="F5977" s="123">
        <f t="shared" si="2158"/>
        <v>356.38</v>
      </c>
      <c r="G5977" s="206"/>
      <c r="H5977" s="207"/>
      <c r="I5977" s="182">
        <f t="shared" si="2159"/>
        <v>0</v>
      </c>
      <c r="J5977" s="182">
        <f t="shared" si="2160"/>
        <v>0</v>
      </c>
      <c r="K5977" s="179"/>
      <c r="L5977" s="183">
        <f t="shared" si="2161"/>
        <v>0</v>
      </c>
      <c r="M5977" s="183">
        <f t="shared" si="2161"/>
        <v>0</v>
      </c>
      <c r="N5977" s="182">
        <f t="shared" si="2162"/>
        <v>0</v>
      </c>
      <c r="O5977" s="182">
        <f t="shared" si="2163"/>
        <v>0</v>
      </c>
      <c r="P5977" s="181"/>
      <c r="Q5977" s="199"/>
      <c r="R5977" s="197" t="str">
        <f t="shared" si="2157"/>
        <v/>
      </c>
      <c r="S5977" s="197" t="str">
        <f t="shared" si="2143"/>
        <v/>
      </c>
    </row>
    <row r="5978" spans="1:19" ht="38.25" hidden="1">
      <c r="A5978" s="200">
        <v>87334</v>
      </c>
      <c r="B5978" s="205" t="s">
        <v>230</v>
      </c>
      <c r="C5978" s="127" t="s">
        <v>6429</v>
      </c>
      <c r="D5978" s="121" t="s">
        <v>238</v>
      </c>
      <c r="E5978" s="122">
        <v>266.95</v>
      </c>
      <c r="F5978" s="123">
        <f t="shared" si="2158"/>
        <v>321.83</v>
      </c>
      <c r="G5978" s="206"/>
      <c r="H5978" s="207"/>
      <c r="I5978" s="182">
        <f t="shared" si="2159"/>
        <v>0</v>
      </c>
      <c r="J5978" s="182">
        <f t="shared" si="2160"/>
        <v>0</v>
      </c>
      <c r="K5978" s="179"/>
      <c r="L5978" s="183">
        <f t="shared" si="2161"/>
        <v>0</v>
      </c>
      <c r="M5978" s="183">
        <f t="shared" si="2161"/>
        <v>0</v>
      </c>
      <c r="N5978" s="182">
        <f t="shared" si="2162"/>
        <v>0</v>
      </c>
      <c r="O5978" s="182">
        <f t="shared" si="2163"/>
        <v>0</v>
      </c>
      <c r="P5978" s="181"/>
      <c r="Q5978" s="199"/>
      <c r="R5978" s="197" t="str">
        <f t="shared" si="2157"/>
        <v/>
      </c>
      <c r="S5978" s="197" t="str">
        <f t="shared" si="2143"/>
        <v/>
      </c>
    </row>
    <row r="5979" spans="1:19" ht="38.25" hidden="1">
      <c r="A5979" s="200">
        <v>87368</v>
      </c>
      <c r="B5979" s="205" t="s">
        <v>230</v>
      </c>
      <c r="C5979" s="127" t="s">
        <v>6430</v>
      </c>
      <c r="D5979" s="121" t="s">
        <v>238</v>
      </c>
      <c r="E5979" s="122">
        <v>396.74</v>
      </c>
      <c r="F5979" s="123">
        <f t="shared" si="2158"/>
        <v>478.31</v>
      </c>
      <c r="G5979" s="206"/>
      <c r="H5979" s="207"/>
      <c r="I5979" s="182">
        <f t="shared" si="2159"/>
        <v>0</v>
      </c>
      <c r="J5979" s="182">
        <f t="shared" si="2160"/>
        <v>0</v>
      </c>
      <c r="K5979" s="179"/>
      <c r="L5979" s="183">
        <f t="shared" si="2161"/>
        <v>0</v>
      </c>
      <c r="M5979" s="183">
        <f t="shared" si="2161"/>
        <v>0</v>
      </c>
      <c r="N5979" s="182">
        <f t="shared" si="2162"/>
        <v>0</v>
      </c>
      <c r="O5979" s="182">
        <f t="shared" si="2163"/>
        <v>0</v>
      </c>
      <c r="P5979" s="181"/>
      <c r="Q5979" s="199"/>
      <c r="R5979" s="197" t="str">
        <f t="shared" si="2157"/>
        <v/>
      </c>
      <c r="S5979" s="197" t="str">
        <f t="shared" si="2143"/>
        <v/>
      </c>
    </row>
    <row r="5980" spans="1:19" ht="25.5" hidden="1">
      <c r="A5980" s="200">
        <v>88626</v>
      </c>
      <c r="B5980" s="205" t="s">
        <v>230</v>
      </c>
      <c r="C5980" s="127" t="s">
        <v>6431</v>
      </c>
      <c r="D5980" s="121" t="s">
        <v>238</v>
      </c>
      <c r="E5980" s="122">
        <v>305.19</v>
      </c>
      <c r="F5980" s="123">
        <f t="shared" si="2158"/>
        <v>367.94</v>
      </c>
      <c r="G5980" s="206"/>
      <c r="H5980" s="207"/>
      <c r="I5980" s="182">
        <f t="shared" si="2159"/>
        <v>0</v>
      </c>
      <c r="J5980" s="182">
        <f t="shared" si="2160"/>
        <v>0</v>
      </c>
      <c r="K5980" s="179"/>
      <c r="L5980" s="183">
        <f t="shared" si="2161"/>
        <v>0</v>
      </c>
      <c r="M5980" s="183">
        <f t="shared" si="2161"/>
        <v>0</v>
      </c>
      <c r="N5980" s="182">
        <f t="shared" si="2162"/>
        <v>0</v>
      </c>
      <c r="O5980" s="182">
        <f t="shared" si="2163"/>
        <v>0</v>
      </c>
      <c r="P5980" s="181"/>
      <c r="Q5980" s="199"/>
      <c r="R5980" s="197" t="str">
        <f t="shared" si="2157"/>
        <v/>
      </c>
      <c r="S5980" s="197" t="str">
        <f t="shared" si="2143"/>
        <v/>
      </c>
    </row>
    <row r="5981" spans="1:19" ht="25.5" hidden="1">
      <c r="A5981" s="200">
        <v>88627</v>
      </c>
      <c r="B5981" s="205" t="s">
        <v>230</v>
      </c>
      <c r="C5981" s="127" t="s">
        <v>6432</v>
      </c>
      <c r="D5981" s="121" t="s">
        <v>238</v>
      </c>
      <c r="E5981" s="122">
        <v>389.69</v>
      </c>
      <c r="F5981" s="123">
        <f t="shared" si="2158"/>
        <v>469.81</v>
      </c>
      <c r="G5981" s="206"/>
      <c r="H5981" s="207"/>
      <c r="I5981" s="182">
        <f t="shared" si="2159"/>
        <v>0</v>
      </c>
      <c r="J5981" s="182">
        <f t="shared" si="2160"/>
        <v>0</v>
      </c>
      <c r="K5981" s="179"/>
      <c r="L5981" s="183">
        <f t="shared" si="2161"/>
        <v>0</v>
      </c>
      <c r="M5981" s="183">
        <f t="shared" si="2161"/>
        <v>0</v>
      </c>
      <c r="N5981" s="182">
        <f t="shared" si="2162"/>
        <v>0</v>
      </c>
      <c r="O5981" s="182">
        <f t="shared" si="2163"/>
        <v>0</v>
      </c>
      <c r="P5981" s="181"/>
      <c r="Q5981" s="199"/>
      <c r="R5981" s="197" t="str">
        <f t="shared" si="2157"/>
        <v/>
      </c>
      <c r="S5981" s="197" t="str">
        <f t="shared" si="2143"/>
        <v/>
      </c>
    </row>
    <row r="5982" spans="1:19" ht="25.5" hidden="1">
      <c r="A5982" s="200">
        <v>100464</v>
      </c>
      <c r="B5982" s="205" t="s">
        <v>230</v>
      </c>
      <c r="C5982" s="127" t="s">
        <v>6433</v>
      </c>
      <c r="D5982" s="121" t="s">
        <v>238</v>
      </c>
      <c r="E5982" s="122">
        <v>327.01</v>
      </c>
      <c r="F5982" s="123">
        <f t="shared" si="2158"/>
        <v>394.24</v>
      </c>
      <c r="G5982" s="206"/>
      <c r="H5982" s="207"/>
      <c r="I5982" s="182">
        <f t="shared" si="2159"/>
        <v>0</v>
      </c>
      <c r="J5982" s="182">
        <f t="shared" si="2160"/>
        <v>0</v>
      </c>
      <c r="K5982" s="179"/>
      <c r="L5982" s="183">
        <f t="shared" si="2161"/>
        <v>0</v>
      </c>
      <c r="M5982" s="183">
        <f t="shared" si="2161"/>
        <v>0</v>
      </c>
      <c r="N5982" s="182">
        <f t="shared" si="2162"/>
        <v>0</v>
      </c>
      <c r="O5982" s="182">
        <f t="shared" si="2163"/>
        <v>0</v>
      </c>
      <c r="P5982" s="181"/>
      <c r="Q5982" s="199"/>
      <c r="R5982" s="197" t="str">
        <f t="shared" si="2157"/>
        <v/>
      </c>
      <c r="S5982" s="197" t="str">
        <f t="shared" si="2143"/>
        <v/>
      </c>
    </row>
    <row r="5983" spans="1:19" ht="25.5" hidden="1">
      <c r="A5983" s="200">
        <v>100465</v>
      </c>
      <c r="B5983" s="205" t="s">
        <v>230</v>
      </c>
      <c r="C5983" s="127" t="s">
        <v>6434</v>
      </c>
      <c r="D5983" s="121" t="s">
        <v>238</v>
      </c>
      <c r="E5983" s="122">
        <v>297.12</v>
      </c>
      <c r="F5983" s="123">
        <f t="shared" si="2158"/>
        <v>358.21</v>
      </c>
      <c r="G5983" s="206"/>
      <c r="H5983" s="207"/>
      <c r="I5983" s="182">
        <f t="shared" si="2159"/>
        <v>0</v>
      </c>
      <c r="J5983" s="182">
        <f t="shared" si="2160"/>
        <v>0</v>
      </c>
      <c r="K5983" s="179"/>
      <c r="L5983" s="183">
        <f t="shared" si="2161"/>
        <v>0</v>
      </c>
      <c r="M5983" s="183">
        <f t="shared" si="2161"/>
        <v>0</v>
      </c>
      <c r="N5983" s="182">
        <f t="shared" si="2162"/>
        <v>0</v>
      </c>
      <c r="O5983" s="182">
        <f t="shared" si="2163"/>
        <v>0</v>
      </c>
      <c r="P5983" s="181"/>
      <c r="Q5983" s="199"/>
      <c r="R5983" s="197" t="str">
        <f t="shared" si="2157"/>
        <v/>
      </c>
      <c r="S5983" s="197" t="str">
        <f t="shared" si="2143"/>
        <v/>
      </c>
    </row>
    <row r="5984" spans="1:19" ht="25.5" hidden="1">
      <c r="A5984" s="200">
        <v>100466</v>
      </c>
      <c r="B5984" s="205" t="s">
        <v>230</v>
      </c>
      <c r="C5984" s="127" t="s">
        <v>6435</v>
      </c>
      <c r="D5984" s="121" t="s">
        <v>238</v>
      </c>
      <c r="E5984" s="122">
        <v>282.52999999999997</v>
      </c>
      <c r="F5984" s="123">
        <f t="shared" si="2158"/>
        <v>340.62</v>
      </c>
      <c r="G5984" s="206"/>
      <c r="H5984" s="207"/>
      <c r="I5984" s="182">
        <f t="shared" si="2159"/>
        <v>0</v>
      </c>
      <c r="J5984" s="182">
        <f t="shared" si="2160"/>
        <v>0</v>
      </c>
      <c r="K5984" s="179"/>
      <c r="L5984" s="183">
        <f t="shared" si="2161"/>
        <v>0</v>
      </c>
      <c r="M5984" s="183">
        <f t="shared" si="2161"/>
        <v>0</v>
      </c>
      <c r="N5984" s="182">
        <f t="shared" si="2162"/>
        <v>0</v>
      </c>
      <c r="O5984" s="182">
        <f t="shared" si="2163"/>
        <v>0</v>
      </c>
      <c r="P5984" s="181"/>
      <c r="Q5984" s="199"/>
      <c r="R5984" s="197" t="str">
        <f t="shared" si="2157"/>
        <v/>
      </c>
      <c r="S5984" s="197" t="str">
        <f t="shared" si="2143"/>
        <v/>
      </c>
    </row>
    <row r="5985" spans="1:19" ht="38.25" hidden="1">
      <c r="A5985" s="200">
        <v>87286</v>
      </c>
      <c r="B5985" s="205" t="s">
        <v>230</v>
      </c>
      <c r="C5985" s="127" t="s">
        <v>6436</v>
      </c>
      <c r="D5985" s="121" t="s">
        <v>238</v>
      </c>
      <c r="E5985" s="122">
        <v>309.16000000000003</v>
      </c>
      <c r="F5985" s="123">
        <f t="shared" si="2158"/>
        <v>372.72</v>
      </c>
      <c r="G5985" s="206"/>
      <c r="H5985" s="207"/>
      <c r="I5985" s="182">
        <f t="shared" si="2159"/>
        <v>0</v>
      </c>
      <c r="J5985" s="182">
        <f t="shared" si="2160"/>
        <v>0</v>
      </c>
      <c r="K5985" s="179"/>
      <c r="L5985" s="183">
        <f t="shared" si="2161"/>
        <v>0</v>
      </c>
      <c r="M5985" s="183">
        <f t="shared" si="2161"/>
        <v>0</v>
      </c>
      <c r="N5985" s="182">
        <f t="shared" si="2162"/>
        <v>0</v>
      </c>
      <c r="O5985" s="182">
        <f t="shared" si="2163"/>
        <v>0</v>
      </c>
      <c r="P5985" s="181"/>
      <c r="Q5985" s="199"/>
      <c r="R5985" s="197" t="str">
        <f t="shared" si="2157"/>
        <v/>
      </c>
      <c r="S5985" s="197" t="str">
        <f t="shared" si="2143"/>
        <v/>
      </c>
    </row>
    <row r="5986" spans="1:19" ht="38.25" hidden="1">
      <c r="A5986" s="200">
        <v>87287</v>
      </c>
      <c r="B5986" s="205" t="s">
        <v>230</v>
      </c>
      <c r="C5986" s="127" t="s">
        <v>6437</v>
      </c>
      <c r="D5986" s="121" t="s">
        <v>238</v>
      </c>
      <c r="E5986" s="122">
        <v>293.08</v>
      </c>
      <c r="F5986" s="123">
        <f t="shared" si="2158"/>
        <v>353.34</v>
      </c>
      <c r="G5986" s="206"/>
      <c r="H5986" s="207"/>
      <c r="I5986" s="182">
        <f t="shared" si="2159"/>
        <v>0</v>
      </c>
      <c r="J5986" s="182">
        <f t="shared" si="2160"/>
        <v>0</v>
      </c>
      <c r="K5986" s="179"/>
      <c r="L5986" s="183">
        <f t="shared" si="2161"/>
        <v>0</v>
      </c>
      <c r="M5986" s="183">
        <f t="shared" si="2161"/>
        <v>0</v>
      </c>
      <c r="N5986" s="182">
        <f t="shared" si="2162"/>
        <v>0</v>
      </c>
      <c r="O5986" s="182">
        <f t="shared" si="2163"/>
        <v>0</v>
      </c>
      <c r="P5986" s="181"/>
      <c r="Q5986" s="199"/>
      <c r="R5986" s="197" t="str">
        <f t="shared" si="2157"/>
        <v/>
      </c>
      <c r="S5986" s="197" t="str">
        <f t="shared" si="2143"/>
        <v/>
      </c>
    </row>
    <row r="5987" spans="1:19" ht="38.25" hidden="1">
      <c r="A5987" s="200">
        <v>87331</v>
      </c>
      <c r="B5987" s="205" t="s">
        <v>230</v>
      </c>
      <c r="C5987" s="127" t="s">
        <v>6438</v>
      </c>
      <c r="D5987" s="121" t="s">
        <v>238</v>
      </c>
      <c r="E5987" s="122">
        <v>327.93</v>
      </c>
      <c r="F5987" s="123">
        <f t="shared" si="2158"/>
        <v>395.35</v>
      </c>
      <c r="G5987" s="206"/>
      <c r="H5987" s="207"/>
      <c r="I5987" s="182">
        <f t="shared" si="2159"/>
        <v>0</v>
      </c>
      <c r="J5987" s="182">
        <f t="shared" si="2160"/>
        <v>0</v>
      </c>
      <c r="K5987" s="179"/>
      <c r="L5987" s="183">
        <f t="shared" si="2161"/>
        <v>0</v>
      </c>
      <c r="M5987" s="183">
        <f t="shared" si="2161"/>
        <v>0</v>
      </c>
      <c r="N5987" s="182">
        <f t="shared" si="2162"/>
        <v>0</v>
      </c>
      <c r="O5987" s="182">
        <f t="shared" si="2163"/>
        <v>0</v>
      </c>
      <c r="P5987" s="181"/>
      <c r="Q5987" s="199"/>
      <c r="R5987" s="197" t="str">
        <f t="shared" si="2157"/>
        <v/>
      </c>
      <c r="S5987" s="197" t="str">
        <f t="shared" si="2143"/>
        <v/>
      </c>
    </row>
    <row r="5988" spans="1:19" ht="38.25" hidden="1">
      <c r="A5988" s="200">
        <v>87332</v>
      </c>
      <c r="B5988" s="205" t="s">
        <v>230</v>
      </c>
      <c r="C5988" s="127" t="s">
        <v>6439</v>
      </c>
      <c r="D5988" s="121" t="s">
        <v>238</v>
      </c>
      <c r="E5988" s="122">
        <v>280.3</v>
      </c>
      <c r="F5988" s="123">
        <f t="shared" si="2158"/>
        <v>337.93</v>
      </c>
      <c r="G5988" s="206"/>
      <c r="H5988" s="207"/>
      <c r="I5988" s="182">
        <f t="shared" si="2159"/>
        <v>0</v>
      </c>
      <c r="J5988" s="182">
        <f t="shared" si="2160"/>
        <v>0</v>
      </c>
      <c r="K5988" s="179"/>
      <c r="L5988" s="183">
        <f t="shared" si="2161"/>
        <v>0</v>
      </c>
      <c r="M5988" s="183">
        <f t="shared" si="2161"/>
        <v>0</v>
      </c>
      <c r="N5988" s="182">
        <f t="shared" si="2162"/>
        <v>0</v>
      </c>
      <c r="O5988" s="182">
        <f t="shared" si="2163"/>
        <v>0</v>
      </c>
      <c r="P5988" s="181"/>
      <c r="Q5988" s="199"/>
      <c r="R5988" s="197" t="str">
        <f t="shared" si="2157"/>
        <v/>
      </c>
      <c r="S5988" s="197" t="str">
        <f t="shared" si="2143"/>
        <v/>
      </c>
    </row>
    <row r="5989" spans="1:19" ht="38.25" hidden="1">
      <c r="A5989" s="200">
        <v>87292</v>
      </c>
      <c r="B5989" s="205" t="s">
        <v>230</v>
      </c>
      <c r="C5989" s="127" t="s">
        <v>6440</v>
      </c>
      <c r="D5989" s="121" t="s">
        <v>238</v>
      </c>
      <c r="E5989" s="122">
        <v>283.72000000000003</v>
      </c>
      <c r="F5989" s="123">
        <f t="shared" si="2158"/>
        <v>342.05</v>
      </c>
      <c r="G5989" s="206"/>
      <c r="H5989" s="207"/>
      <c r="I5989" s="182">
        <f t="shared" si="2159"/>
        <v>0</v>
      </c>
      <c r="J5989" s="182">
        <f t="shared" si="2160"/>
        <v>0</v>
      </c>
      <c r="K5989" s="179"/>
      <c r="L5989" s="183">
        <f t="shared" si="2161"/>
        <v>0</v>
      </c>
      <c r="M5989" s="183">
        <f t="shared" si="2161"/>
        <v>0</v>
      </c>
      <c r="N5989" s="182">
        <f t="shared" si="2162"/>
        <v>0</v>
      </c>
      <c r="O5989" s="182">
        <f t="shared" si="2163"/>
        <v>0</v>
      </c>
      <c r="P5989" s="181"/>
      <c r="Q5989" s="199"/>
      <c r="R5989" s="197" t="str">
        <f t="shared" si="2157"/>
        <v/>
      </c>
      <c r="S5989" s="197" t="str">
        <f t="shared" si="2143"/>
        <v/>
      </c>
    </row>
    <row r="5990" spans="1:19" ht="38.25" hidden="1">
      <c r="A5990" s="200">
        <v>87335</v>
      </c>
      <c r="B5990" s="205" t="s">
        <v>230</v>
      </c>
      <c r="C5990" s="127" t="s">
        <v>6441</v>
      </c>
      <c r="D5990" s="121" t="s">
        <v>238</v>
      </c>
      <c r="E5990" s="122">
        <v>289.44</v>
      </c>
      <c r="F5990" s="123">
        <f t="shared" si="2158"/>
        <v>348.95</v>
      </c>
      <c r="G5990" s="206"/>
      <c r="H5990" s="207"/>
      <c r="I5990" s="182">
        <f t="shared" si="2159"/>
        <v>0</v>
      </c>
      <c r="J5990" s="182">
        <f t="shared" si="2160"/>
        <v>0</v>
      </c>
      <c r="K5990" s="179"/>
      <c r="L5990" s="183">
        <f t="shared" si="2161"/>
        <v>0</v>
      </c>
      <c r="M5990" s="183">
        <f t="shared" si="2161"/>
        <v>0</v>
      </c>
      <c r="N5990" s="182">
        <f t="shared" si="2162"/>
        <v>0</v>
      </c>
      <c r="O5990" s="182">
        <f t="shared" si="2163"/>
        <v>0</v>
      </c>
      <c r="P5990" s="181"/>
      <c r="Q5990" s="199"/>
      <c r="R5990" s="197" t="str">
        <f t="shared" si="2157"/>
        <v/>
      </c>
      <c r="S5990" s="197" t="str">
        <f t="shared" si="2143"/>
        <v/>
      </c>
    </row>
    <row r="5991" spans="1:19" ht="38.25" hidden="1">
      <c r="A5991" s="200">
        <v>87336</v>
      </c>
      <c r="B5991" s="205" t="s">
        <v>230</v>
      </c>
      <c r="C5991" s="127" t="s">
        <v>6442</v>
      </c>
      <c r="D5991" s="121" t="s">
        <v>238</v>
      </c>
      <c r="E5991" s="122">
        <v>265.51</v>
      </c>
      <c r="F5991" s="123">
        <f t="shared" si="2158"/>
        <v>320.10000000000002</v>
      </c>
      <c r="G5991" s="206"/>
      <c r="H5991" s="207"/>
      <c r="I5991" s="182">
        <f t="shared" si="2159"/>
        <v>0</v>
      </c>
      <c r="J5991" s="182">
        <f t="shared" si="2160"/>
        <v>0</v>
      </c>
      <c r="K5991" s="179"/>
      <c r="L5991" s="183">
        <f t="shared" si="2161"/>
        <v>0</v>
      </c>
      <c r="M5991" s="183">
        <f t="shared" si="2161"/>
        <v>0</v>
      </c>
      <c r="N5991" s="182">
        <f t="shared" si="2162"/>
        <v>0</v>
      </c>
      <c r="O5991" s="182">
        <f t="shared" si="2163"/>
        <v>0</v>
      </c>
      <c r="P5991" s="181"/>
      <c r="Q5991" s="199"/>
      <c r="R5991" s="197" t="str">
        <f t="shared" si="2157"/>
        <v/>
      </c>
      <c r="S5991" s="197" t="str">
        <f t="shared" si="2143"/>
        <v/>
      </c>
    </row>
    <row r="5992" spans="1:19" ht="38.25" hidden="1">
      <c r="A5992" s="200">
        <v>87369</v>
      </c>
      <c r="B5992" s="205" t="s">
        <v>230</v>
      </c>
      <c r="C5992" s="127" t="s">
        <v>6443</v>
      </c>
      <c r="D5992" s="121" t="s">
        <v>238</v>
      </c>
      <c r="E5992" s="122">
        <v>394.11</v>
      </c>
      <c r="F5992" s="123">
        <f t="shared" si="2158"/>
        <v>475.14</v>
      </c>
      <c r="G5992" s="206"/>
      <c r="H5992" s="207"/>
      <c r="I5992" s="182">
        <f t="shared" si="2159"/>
        <v>0</v>
      </c>
      <c r="J5992" s="182">
        <f t="shared" si="2160"/>
        <v>0</v>
      </c>
      <c r="K5992" s="179"/>
      <c r="L5992" s="183">
        <f t="shared" si="2161"/>
        <v>0</v>
      </c>
      <c r="M5992" s="183">
        <f t="shared" si="2161"/>
        <v>0</v>
      </c>
      <c r="N5992" s="182">
        <f t="shared" si="2162"/>
        <v>0</v>
      </c>
      <c r="O5992" s="182">
        <f t="shared" si="2163"/>
        <v>0</v>
      </c>
      <c r="P5992" s="181"/>
      <c r="Q5992" s="199"/>
      <c r="R5992" s="197" t="str">
        <f t="shared" si="2157"/>
        <v/>
      </c>
      <c r="S5992" s="197" t="str">
        <f t="shared" si="2143"/>
        <v/>
      </c>
    </row>
    <row r="5993" spans="1:19" ht="38.25" hidden="1">
      <c r="A5993" s="200">
        <v>87337</v>
      </c>
      <c r="B5993" s="205" t="s">
        <v>230</v>
      </c>
      <c r="C5993" s="127" t="s">
        <v>6444</v>
      </c>
      <c r="D5993" s="121" t="s">
        <v>238</v>
      </c>
      <c r="E5993" s="122">
        <v>279.27</v>
      </c>
      <c r="F5993" s="123">
        <f t="shared" si="2158"/>
        <v>336.69</v>
      </c>
      <c r="G5993" s="206"/>
      <c r="H5993" s="207"/>
      <c r="I5993" s="182">
        <f t="shared" si="2159"/>
        <v>0</v>
      </c>
      <c r="J5993" s="182">
        <f t="shared" si="2160"/>
        <v>0</v>
      </c>
      <c r="K5993" s="179"/>
      <c r="L5993" s="183">
        <f t="shared" si="2161"/>
        <v>0</v>
      </c>
      <c r="M5993" s="183">
        <f t="shared" si="2161"/>
        <v>0</v>
      </c>
      <c r="N5993" s="182">
        <f t="shared" si="2162"/>
        <v>0</v>
      </c>
      <c r="O5993" s="182">
        <f t="shared" si="2163"/>
        <v>0</v>
      </c>
      <c r="P5993" s="181"/>
      <c r="Q5993" s="199"/>
      <c r="R5993" s="197" t="str">
        <f t="shared" si="2157"/>
        <v/>
      </c>
      <c r="S5993" s="197" t="str">
        <f t="shared" si="2143"/>
        <v/>
      </c>
    </row>
    <row r="5994" spans="1:19" ht="38.25" hidden="1">
      <c r="A5994" s="200">
        <v>87370</v>
      </c>
      <c r="B5994" s="205" t="s">
        <v>230</v>
      </c>
      <c r="C5994" s="127" t="s">
        <v>6445</v>
      </c>
      <c r="D5994" s="121" t="s">
        <v>238</v>
      </c>
      <c r="E5994" s="122">
        <v>385.53</v>
      </c>
      <c r="F5994" s="123">
        <f t="shared" si="2158"/>
        <v>464.79</v>
      </c>
      <c r="G5994" s="206"/>
      <c r="H5994" s="207"/>
      <c r="I5994" s="182">
        <f t="shared" si="2159"/>
        <v>0</v>
      </c>
      <c r="J5994" s="182">
        <f t="shared" si="2160"/>
        <v>0</v>
      </c>
      <c r="K5994" s="179"/>
      <c r="L5994" s="183">
        <f t="shared" si="2161"/>
        <v>0</v>
      </c>
      <c r="M5994" s="183">
        <f t="shared" si="2161"/>
        <v>0</v>
      </c>
      <c r="N5994" s="182">
        <f t="shared" si="2162"/>
        <v>0</v>
      </c>
      <c r="O5994" s="182">
        <f t="shared" si="2163"/>
        <v>0</v>
      </c>
      <c r="P5994" s="181"/>
      <c r="Q5994" s="199"/>
      <c r="R5994" s="197" t="str">
        <f t="shared" si="2157"/>
        <v/>
      </c>
      <c r="S5994" s="197" t="str">
        <f t="shared" si="2143"/>
        <v/>
      </c>
    </row>
    <row r="5995" spans="1:19" ht="38.25" hidden="1">
      <c r="A5995" s="200">
        <v>88715</v>
      </c>
      <c r="B5995" s="205" t="s">
        <v>230</v>
      </c>
      <c r="C5995" s="127" t="s">
        <v>6446</v>
      </c>
      <c r="D5995" s="121" t="s">
        <v>238</v>
      </c>
      <c r="E5995" s="122">
        <v>269.81</v>
      </c>
      <c r="F5995" s="123">
        <f t="shared" si="2158"/>
        <v>325.27999999999997</v>
      </c>
      <c r="G5995" s="206"/>
      <c r="H5995" s="207"/>
      <c r="I5995" s="182">
        <f t="shared" si="2159"/>
        <v>0</v>
      </c>
      <c r="J5995" s="182">
        <f t="shared" si="2160"/>
        <v>0</v>
      </c>
      <c r="K5995" s="179"/>
      <c r="L5995" s="183">
        <f t="shared" si="2161"/>
        <v>0</v>
      </c>
      <c r="M5995" s="183">
        <f t="shared" si="2161"/>
        <v>0</v>
      </c>
      <c r="N5995" s="182">
        <f t="shared" si="2162"/>
        <v>0</v>
      </c>
      <c r="O5995" s="182">
        <f t="shared" si="2163"/>
        <v>0</v>
      </c>
      <c r="P5995" s="181"/>
      <c r="Q5995" s="199"/>
      <c r="R5995" s="197" t="str">
        <f t="shared" si="2157"/>
        <v/>
      </c>
      <c r="S5995" s="197" t="str">
        <f t="shared" si="2143"/>
        <v/>
      </c>
    </row>
    <row r="5996" spans="1:19" ht="38.25" hidden="1">
      <c r="A5996" s="200">
        <v>87294</v>
      </c>
      <c r="B5996" s="205" t="s">
        <v>230</v>
      </c>
      <c r="C5996" s="127" t="s">
        <v>6447</v>
      </c>
      <c r="D5996" s="121" t="s">
        <v>238</v>
      </c>
      <c r="E5996" s="122">
        <v>274.72000000000003</v>
      </c>
      <c r="F5996" s="123">
        <f t="shared" si="2158"/>
        <v>331.2</v>
      </c>
      <c r="G5996" s="206"/>
      <c r="H5996" s="207"/>
      <c r="I5996" s="182">
        <f t="shared" si="2159"/>
        <v>0</v>
      </c>
      <c r="J5996" s="182">
        <f t="shared" si="2160"/>
        <v>0</v>
      </c>
      <c r="K5996" s="179"/>
      <c r="L5996" s="183">
        <f t="shared" si="2161"/>
        <v>0</v>
      </c>
      <c r="M5996" s="183">
        <f t="shared" si="2161"/>
        <v>0</v>
      </c>
      <c r="N5996" s="182">
        <f t="shared" si="2162"/>
        <v>0</v>
      </c>
      <c r="O5996" s="182">
        <f t="shared" si="2163"/>
        <v>0</v>
      </c>
      <c r="P5996" s="181"/>
      <c r="Q5996" s="199"/>
      <c r="R5996" s="197" t="str">
        <f t="shared" si="2157"/>
        <v/>
      </c>
      <c r="S5996" s="197" t="str">
        <f t="shared" si="2143"/>
        <v/>
      </c>
    </row>
    <row r="5997" spans="1:19" ht="38.25" hidden="1">
      <c r="A5997" s="200">
        <v>87295</v>
      </c>
      <c r="B5997" s="205" t="s">
        <v>230</v>
      </c>
      <c r="C5997" s="127" t="s">
        <v>6448</v>
      </c>
      <c r="D5997" s="121" t="s">
        <v>238</v>
      </c>
      <c r="E5997" s="122">
        <v>279.56</v>
      </c>
      <c r="F5997" s="123">
        <f t="shared" si="2158"/>
        <v>337.04</v>
      </c>
      <c r="G5997" s="206"/>
      <c r="H5997" s="207"/>
      <c r="I5997" s="182">
        <f t="shared" si="2159"/>
        <v>0</v>
      </c>
      <c r="J5997" s="182">
        <f t="shared" si="2160"/>
        <v>0</v>
      </c>
      <c r="K5997" s="179"/>
      <c r="L5997" s="183">
        <f t="shared" si="2161"/>
        <v>0</v>
      </c>
      <c r="M5997" s="183">
        <f t="shared" si="2161"/>
        <v>0</v>
      </c>
      <c r="N5997" s="182">
        <f t="shared" si="2162"/>
        <v>0</v>
      </c>
      <c r="O5997" s="182">
        <f t="shared" si="2163"/>
        <v>0</v>
      </c>
      <c r="P5997" s="181"/>
      <c r="Q5997" s="199"/>
      <c r="R5997" s="197" t="str">
        <f t="shared" si="2157"/>
        <v/>
      </c>
      <c r="S5997" s="197" t="str">
        <f t="shared" si="2143"/>
        <v/>
      </c>
    </row>
    <row r="5998" spans="1:19" ht="38.25" hidden="1">
      <c r="A5998" s="200">
        <v>87296</v>
      </c>
      <c r="B5998" s="205" t="s">
        <v>230</v>
      </c>
      <c r="C5998" s="127" t="s">
        <v>6449</v>
      </c>
      <c r="D5998" s="121" t="s">
        <v>238</v>
      </c>
      <c r="E5998" s="122">
        <v>256.11</v>
      </c>
      <c r="F5998" s="123">
        <f t="shared" si="2158"/>
        <v>308.77</v>
      </c>
      <c r="G5998" s="206"/>
      <c r="H5998" s="207"/>
      <c r="I5998" s="182">
        <f t="shared" si="2159"/>
        <v>0</v>
      </c>
      <c r="J5998" s="182">
        <f t="shared" si="2160"/>
        <v>0</v>
      </c>
      <c r="K5998" s="179"/>
      <c r="L5998" s="183">
        <f t="shared" si="2161"/>
        <v>0</v>
      </c>
      <c r="M5998" s="183">
        <f t="shared" si="2161"/>
        <v>0</v>
      </c>
      <c r="N5998" s="182">
        <f t="shared" si="2162"/>
        <v>0</v>
      </c>
      <c r="O5998" s="182">
        <f t="shared" si="2163"/>
        <v>0</v>
      </c>
      <c r="P5998" s="181"/>
      <c r="Q5998" s="199"/>
      <c r="R5998" s="197" t="str">
        <f t="shared" si="2157"/>
        <v/>
      </c>
      <c r="S5998" s="197" t="str">
        <f t="shared" si="2143"/>
        <v/>
      </c>
    </row>
    <row r="5999" spans="1:19" ht="38.25" hidden="1">
      <c r="A5999" s="200">
        <v>87338</v>
      </c>
      <c r="B5999" s="205" t="s">
        <v>230</v>
      </c>
      <c r="C5999" s="127" t="s">
        <v>6450</v>
      </c>
      <c r="D5999" s="121" t="s">
        <v>238</v>
      </c>
      <c r="E5999" s="122">
        <v>259.22000000000003</v>
      </c>
      <c r="F5999" s="123">
        <f t="shared" si="2158"/>
        <v>312.52</v>
      </c>
      <c r="G5999" s="206"/>
      <c r="H5999" s="207"/>
      <c r="I5999" s="182">
        <f t="shared" si="2159"/>
        <v>0</v>
      </c>
      <c r="J5999" s="182">
        <f t="shared" si="2160"/>
        <v>0</v>
      </c>
      <c r="K5999" s="179"/>
      <c r="L5999" s="183">
        <f t="shared" si="2161"/>
        <v>0</v>
      </c>
      <c r="M5999" s="183">
        <f t="shared" si="2161"/>
        <v>0</v>
      </c>
      <c r="N5999" s="182">
        <f t="shared" si="2162"/>
        <v>0</v>
      </c>
      <c r="O5999" s="182">
        <f t="shared" si="2163"/>
        <v>0</v>
      </c>
      <c r="P5999" s="181"/>
      <c r="Q5999" s="199"/>
      <c r="R5999" s="197" t="str">
        <f t="shared" si="2157"/>
        <v/>
      </c>
      <c r="S5999" s="197" t="str">
        <f t="shared" si="2143"/>
        <v/>
      </c>
    </row>
    <row r="6000" spans="1:19" ht="38.25" hidden="1">
      <c r="A6000" s="200">
        <v>87371</v>
      </c>
      <c r="B6000" s="205" t="s">
        <v>230</v>
      </c>
      <c r="C6000" s="127" t="s">
        <v>6451</v>
      </c>
      <c r="D6000" s="121" t="s">
        <v>238</v>
      </c>
      <c r="E6000" s="122">
        <v>369.88</v>
      </c>
      <c r="F6000" s="123">
        <f t="shared" si="2158"/>
        <v>445.93</v>
      </c>
      <c r="G6000" s="206"/>
      <c r="H6000" s="207"/>
      <c r="I6000" s="182">
        <f t="shared" si="2159"/>
        <v>0</v>
      </c>
      <c r="J6000" s="182">
        <f t="shared" si="2160"/>
        <v>0</v>
      </c>
      <c r="K6000" s="179"/>
      <c r="L6000" s="183">
        <f t="shared" si="2161"/>
        <v>0</v>
      </c>
      <c r="M6000" s="183">
        <f t="shared" si="2161"/>
        <v>0</v>
      </c>
      <c r="N6000" s="182">
        <f t="shared" si="2162"/>
        <v>0</v>
      </c>
      <c r="O6000" s="182">
        <f t="shared" si="2163"/>
        <v>0</v>
      </c>
      <c r="P6000" s="181"/>
      <c r="Q6000" s="199"/>
      <c r="R6000" s="197" t="str">
        <f t="shared" si="2157"/>
        <v/>
      </c>
      <c r="S6000" s="197" t="str">
        <f t="shared" si="2143"/>
        <v/>
      </c>
    </row>
    <row r="6001" spans="1:19">
      <c r="A6001" s="215" t="s">
        <v>162</v>
      </c>
      <c r="B6001" s="216"/>
      <c r="C6001" s="217" t="s">
        <v>6452</v>
      </c>
      <c r="D6001" s="121"/>
      <c r="E6001" s="122"/>
      <c r="F6001" s="123"/>
      <c r="G6001" s="253"/>
      <c r="H6001" s="207">
        <f t="shared" ref="H6001:H6002" si="2164">F6001</f>
        <v>0</v>
      </c>
      <c r="I6001" s="254"/>
      <c r="J6001" s="255"/>
      <c r="K6001" s="179"/>
      <c r="L6001" s="253"/>
      <c r="M6001" s="253"/>
      <c r="N6001" s="254"/>
      <c r="O6001" s="255"/>
      <c r="P6001" s="181"/>
      <c r="Q6001" s="231" t="str">
        <f>IF(OR(SUM(J6002:J6041)&gt;0,SUM(O6002:O6041)&gt;0),"xx","")</f>
        <v>xx</v>
      </c>
      <c r="R6001" s="232" t="str">
        <f t="shared" si="2157"/>
        <v>x</v>
      </c>
      <c r="S6001" s="197" t="str">
        <f t="shared" ref="S6001:S6250" si="2165">IF(Q6001="X","x",IF(Q6001="xx","x",IF(OR(J6001&gt;0,O6001&gt;0),"x","")))</f>
        <v>x</v>
      </c>
    </row>
    <row r="6002" spans="1:19" ht="25.5">
      <c r="A6002" s="219">
        <v>12</v>
      </c>
      <c r="B6002" s="220" t="s">
        <v>380</v>
      </c>
      <c r="C6002" s="221" t="s">
        <v>6453</v>
      </c>
      <c r="D6002" s="222" t="s">
        <v>258</v>
      </c>
      <c r="E6002" s="223">
        <v>34.53</v>
      </c>
      <c r="F6002" s="123">
        <f t="shared" ref="F6002:F6041" si="2166">IF(E6002=0,0,ROUND(E6002*(1+E$10)*(1-E$11),2))</f>
        <v>41.63</v>
      </c>
      <c r="G6002" s="206">
        <v>973.49</v>
      </c>
      <c r="H6002" s="207">
        <f t="shared" si="2164"/>
        <v>41.63</v>
      </c>
      <c r="I6002" s="182">
        <f t="shared" ref="I6002:I6041" si="2167">IF(ISBLANK(E6002),0,ROUND(F6002*G6002,2))</f>
        <v>40526.39</v>
      </c>
      <c r="J6002" s="182">
        <f t="shared" ref="J6002:J6041" si="2168">IF(ISBLANK(G6002),0,ROUND(G6002*H6002,2))</f>
        <v>40526.39</v>
      </c>
      <c r="K6002" s="179"/>
      <c r="L6002" s="183">
        <f t="shared" ref="L6002:M6041" si="2169">G6002</f>
        <v>973.49</v>
      </c>
      <c r="M6002" s="183">
        <f t="shared" si="2169"/>
        <v>41.63</v>
      </c>
      <c r="N6002" s="182">
        <f t="shared" ref="N6002:N6041" si="2170">IF(ISBLANK(E6002),0,ROUND(F6002*L6002,2))</f>
        <v>40526.39</v>
      </c>
      <c r="O6002" s="182">
        <f t="shared" ref="O6002:O6041" si="2171">IF(ISBLANK(L6002),0,ROUND(L6002*M6002,2))</f>
        <v>40526.39</v>
      </c>
      <c r="P6002" s="181"/>
      <c r="Q6002" s="238"/>
      <c r="R6002" s="196" t="str">
        <f t="shared" si="2157"/>
        <v>x</v>
      </c>
      <c r="S6002" s="197" t="str">
        <f t="shared" si="2165"/>
        <v>x</v>
      </c>
    </row>
    <row r="6003" spans="1:19" hidden="1">
      <c r="A6003" s="224" t="s">
        <v>162</v>
      </c>
      <c r="B6003" s="225"/>
      <c r="C6003" s="221"/>
      <c r="D6003" s="222"/>
      <c r="E6003" s="223"/>
      <c r="F6003" s="126">
        <f t="shared" si="2166"/>
        <v>0</v>
      </c>
      <c r="G6003" s="206"/>
      <c r="H6003" s="207"/>
      <c r="I6003" s="182">
        <f t="shared" si="2167"/>
        <v>0</v>
      </c>
      <c r="J6003" s="182">
        <f t="shared" si="2168"/>
        <v>0</v>
      </c>
      <c r="K6003" s="179"/>
      <c r="L6003" s="183">
        <f t="shared" si="2169"/>
        <v>0</v>
      </c>
      <c r="M6003" s="183">
        <f t="shared" si="2169"/>
        <v>0</v>
      </c>
      <c r="N6003" s="182">
        <f t="shared" si="2170"/>
        <v>0</v>
      </c>
      <c r="O6003" s="182">
        <f t="shared" si="2171"/>
        <v>0</v>
      </c>
      <c r="P6003" s="181"/>
      <c r="Q6003" s="199"/>
      <c r="R6003" s="197" t="str">
        <f t="shared" si="2157"/>
        <v/>
      </c>
      <c r="S6003" s="197" t="str">
        <f t="shared" si="2165"/>
        <v/>
      </c>
    </row>
    <row r="6004" spans="1:19" hidden="1">
      <c r="A6004" s="224" t="s">
        <v>162</v>
      </c>
      <c r="B6004" s="225"/>
      <c r="C6004" s="221"/>
      <c r="D6004" s="222"/>
      <c r="E6004" s="223"/>
      <c r="F6004" s="126">
        <f t="shared" si="2166"/>
        <v>0</v>
      </c>
      <c r="G6004" s="206"/>
      <c r="H6004" s="207"/>
      <c r="I6004" s="182">
        <f t="shared" si="2167"/>
        <v>0</v>
      </c>
      <c r="J6004" s="182">
        <f t="shared" si="2168"/>
        <v>0</v>
      </c>
      <c r="K6004" s="179"/>
      <c r="L6004" s="183">
        <f t="shared" si="2169"/>
        <v>0</v>
      </c>
      <c r="M6004" s="183">
        <f t="shared" si="2169"/>
        <v>0</v>
      </c>
      <c r="N6004" s="182">
        <f t="shared" si="2170"/>
        <v>0</v>
      </c>
      <c r="O6004" s="182">
        <f t="shared" si="2171"/>
        <v>0</v>
      </c>
      <c r="P6004" s="181"/>
      <c r="Q6004" s="199"/>
      <c r="R6004" s="197" t="str">
        <f t="shared" si="2157"/>
        <v/>
      </c>
      <c r="S6004" s="197" t="str">
        <f t="shared" si="2165"/>
        <v/>
      </c>
    </row>
    <row r="6005" spans="1:19" hidden="1">
      <c r="A6005" s="224" t="s">
        <v>162</v>
      </c>
      <c r="B6005" s="225"/>
      <c r="C6005" s="221"/>
      <c r="D6005" s="222"/>
      <c r="E6005" s="223"/>
      <c r="F6005" s="126">
        <f t="shared" si="2166"/>
        <v>0</v>
      </c>
      <c r="G6005" s="206"/>
      <c r="H6005" s="207"/>
      <c r="I6005" s="182">
        <f t="shared" si="2167"/>
        <v>0</v>
      </c>
      <c r="J6005" s="182">
        <f t="shared" si="2168"/>
        <v>0</v>
      </c>
      <c r="K6005" s="179"/>
      <c r="L6005" s="183">
        <f t="shared" si="2169"/>
        <v>0</v>
      </c>
      <c r="M6005" s="183">
        <f t="shared" si="2169"/>
        <v>0</v>
      </c>
      <c r="N6005" s="182">
        <f t="shared" si="2170"/>
        <v>0</v>
      </c>
      <c r="O6005" s="182">
        <f t="shared" si="2171"/>
        <v>0</v>
      </c>
      <c r="P6005" s="181"/>
      <c r="Q6005" s="199"/>
      <c r="R6005" s="197" t="str">
        <f t="shared" si="2157"/>
        <v/>
      </c>
      <c r="S6005" s="197" t="str">
        <f t="shared" si="2165"/>
        <v/>
      </c>
    </row>
    <row r="6006" spans="1:19" hidden="1">
      <c r="A6006" s="224" t="s">
        <v>162</v>
      </c>
      <c r="B6006" s="225"/>
      <c r="C6006" s="221"/>
      <c r="D6006" s="222"/>
      <c r="E6006" s="223"/>
      <c r="F6006" s="126">
        <f t="shared" si="2166"/>
        <v>0</v>
      </c>
      <c r="G6006" s="206"/>
      <c r="H6006" s="207"/>
      <c r="I6006" s="182">
        <f t="shared" si="2167"/>
        <v>0</v>
      </c>
      <c r="J6006" s="182">
        <f t="shared" si="2168"/>
        <v>0</v>
      </c>
      <c r="K6006" s="179"/>
      <c r="L6006" s="183">
        <f t="shared" si="2169"/>
        <v>0</v>
      </c>
      <c r="M6006" s="183">
        <f t="shared" si="2169"/>
        <v>0</v>
      </c>
      <c r="N6006" s="182">
        <f t="shared" si="2170"/>
        <v>0</v>
      </c>
      <c r="O6006" s="182">
        <f t="shared" si="2171"/>
        <v>0</v>
      </c>
      <c r="P6006" s="181"/>
      <c r="Q6006" s="199"/>
      <c r="R6006" s="197" t="str">
        <f t="shared" si="2157"/>
        <v/>
      </c>
      <c r="S6006" s="197" t="str">
        <f t="shared" si="2165"/>
        <v/>
      </c>
    </row>
    <row r="6007" spans="1:19" hidden="1">
      <c r="A6007" s="224" t="s">
        <v>162</v>
      </c>
      <c r="B6007" s="225"/>
      <c r="C6007" s="221"/>
      <c r="D6007" s="222"/>
      <c r="E6007" s="223"/>
      <c r="F6007" s="126">
        <f t="shared" si="2166"/>
        <v>0</v>
      </c>
      <c r="G6007" s="206"/>
      <c r="H6007" s="207"/>
      <c r="I6007" s="182">
        <f t="shared" si="2167"/>
        <v>0</v>
      </c>
      <c r="J6007" s="182">
        <f t="shared" si="2168"/>
        <v>0</v>
      </c>
      <c r="K6007" s="179"/>
      <c r="L6007" s="183">
        <f t="shared" si="2169"/>
        <v>0</v>
      </c>
      <c r="M6007" s="183">
        <f t="shared" si="2169"/>
        <v>0</v>
      </c>
      <c r="N6007" s="182">
        <f t="shared" si="2170"/>
        <v>0</v>
      </c>
      <c r="O6007" s="182">
        <f t="shared" si="2171"/>
        <v>0</v>
      </c>
      <c r="P6007" s="181"/>
      <c r="Q6007" s="199"/>
      <c r="R6007" s="197" t="str">
        <f t="shared" si="2157"/>
        <v/>
      </c>
      <c r="S6007" s="197" t="str">
        <f t="shared" si="2165"/>
        <v/>
      </c>
    </row>
    <row r="6008" spans="1:19" hidden="1">
      <c r="A6008" s="224" t="s">
        <v>162</v>
      </c>
      <c r="B6008" s="225"/>
      <c r="C6008" s="221"/>
      <c r="D6008" s="222"/>
      <c r="E6008" s="223"/>
      <c r="F6008" s="126">
        <f t="shared" si="2166"/>
        <v>0</v>
      </c>
      <c r="G6008" s="206"/>
      <c r="H6008" s="207"/>
      <c r="I6008" s="182">
        <f t="shared" si="2167"/>
        <v>0</v>
      </c>
      <c r="J6008" s="182">
        <f t="shared" si="2168"/>
        <v>0</v>
      </c>
      <c r="K6008" s="179"/>
      <c r="L6008" s="183">
        <f t="shared" si="2169"/>
        <v>0</v>
      </c>
      <c r="M6008" s="183">
        <f t="shared" si="2169"/>
        <v>0</v>
      </c>
      <c r="N6008" s="182">
        <f t="shared" si="2170"/>
        <v>0</v>
      </c>
      <c r="O6008" s="182">
        <f t="shared" si="2171"/>
        <v>0</v>
      </c>
      <c r="P6008" s="181"/>
      <c r="Q6008" s="199"/>
      <c r="R6008" s="197" t="str">
        <f t="shared" si="2157"/>
        <v/>
      </c>
      <c r="S6008" s="197" t="str">
        <f t="shared" si="2165"/>
        <v/>
      </c>
    </row>
    <row r="6009" spans="1:19" hidden="1">
      <c r="A6009" s="224" t="s">
        <v>162</v>
      </c>
      <c r="B6009" s="225"/>
      <c r="C6009" s="221"/>
      <c r="D6009" s="222"/>
      <c r="E6009" s="223"/>
      <c r="F6009" s="126">
        <f t="shared" si="2166"/>
        <v>0</v>
      </c>
      <c r="G6009" s="206"/>
      <c r="H6009" s="207"/>
      <c r="I6009" s="182">
        <f t="shared" si="2167"/>
        <v>0</v>
      </c>
      <c r="J6009" s="182">
        <f t="shared" si="2168"/>
        <v>0</v>
      </c>
      <c r="K6009" s="179"/>
      <c r="L6009" s="183">
        <f t="shared" si="2169"/>
        <v>0</v>
      </c>
      <c r="M6009" s="183">
        <f t="shared" si="2169"/>
        <v>0</v>
      </c>
      <c r="N6009" s="182">
        <f t="shared" si="2170"/>
        <v>0</v>
      </c>
      <c r="O6009" s="182">
        <f t="shared" si="2171"/>
        <v>0</v>
      </c>
      <c r="P6009" s="181"/>
      <c r="Q6009" s="199"/>
      <c r="R6009" s="197" t="str">
        <f t="shared" si="2157"/>
        <v/>
      </c>
      <c r="S6009" s="197" t="str">
        <f t="shared" si="2165"/>
        <v/>
      </c>
    </row>
    <row r="6010" spans="1:19" hidden="1">
      <c r="A6010" s="224" t="s">
        <v>162</v>
      </c>
      <c r="B6010" s="225"/>
      <c r="C6010" s="221"/>
      <c r="D6010" s="222"/>
      <c r="E6010" s="223"/>
      <c r="F6010" s="126">
        <f t="shared" si="2166"/>
        <v>0</v>
      </c>
      <c r="G6010" s="206"/>
      <c r="H6010" s="207"/>
      <c r="I6010" s="182">
        <f t="shared" si="2167"/>
        <v>0</v>
      </c>
      <c r="J6010" s="182">
        <f t="shared" si="2168"/>
        <v>0</v>
      </c>
      <c r="K6010" s="179"/>
      <c r="L6010" s="183">
        <f t="shared" si="2169"/>
        <v>0</v>
      </c>
      <c r="M6010" s="183">
        <f t="shared" si="2169"/>
        <v>0</v>
      </c>
      <c r="N6010" s="182">
        <f t="shared" si="2170"/>
        <v>0</v>
      </c>
      <c r="O6010" s="182">
        <f t="shared" si="2171"/>
        <v>0</v>
      </c>
      <c r="P6010" s="181"/>
      <c r="Q6010" s="199"/>
      <c r="R6010" s="197" t="str">
        <f t="shared" si="2157"/>
        <v/>
      </c>
      <c r="S6010" s="197" t="str">
        <f t="shared" si="2165"/>
        <v/>
      </c>
    </row>
    <row r="6011" spans="1:19" hidden="1">
      <c r="A6011" s="224" t="s">
        <v>162</v>
      </c>
      <c r="B6011" s="225"/>
      <c r="C6011" s="221"/>
      <c r="D6011" s="222"/>
      <c r="E6011" s="223"/>
      <c r="F6011" s="126">
        <f t="shared" si="2166"/>
        <v>0</v>
      </c>
      <c r="G6011" s="206"/>
      <c r="H6011" s="207"/>
      <c r="I6011" s="182">
        <f t="shared" si="2167"/>
        <v>0</v>
      </c>
      <c r="J6011" s="182">
        <f t="shared" si="2168"/>
        <v>0</v>
      </c>
      <c r="K6011" s="179"/>
      <c r="L6011" s="183">
        <f t="shared" si="2169"/>
        <v>0</v>
      </c>
      <c r="M6011" s="183">
        <f t="shared" si="2169"/>
        <v>0</v>
      </c>
      <c r="N6011" s="182">
        <f t="shared" si="2170"/>
        <v>0</v>
      </c>
      <c r="O6011" s="182">
        <f t="shared" si="2171"/>
        <v>0</v>
      </c>
      <c r="P6011" s="181"/>
      <c r="Q6011" s="199"/>
      <c r="R6011" s="197" t="str">
        <f t="shared" si="2157"/>
        <v/>
      </c>
      <c r="S6011" s="197" t="str">
        <f t="shared" si="2165"/>
        <v/>
      </c>
    </row>
    <row r="6012" spans="1:19" hidden="1">
      <c r="A6012" s="224" t="s">
        <v>162</v>
      </c>
      <c r="B6012" s="225"/>
      <c r="C6012" s="221"/>
      <c r="D6012" s="222"/>
      <c r="E6012" s="223"/>
      <c r="F6012" s="126">
        <f t="shared" si="2166"/>
        <v>0</v>
      </c>
      <c r="G6012" s="206"/>
      <c r="H6012" s="207"/>
      <c r="I6012" s="182">
        <f t="shared" si="2167"/>
        <v>0</v>
      </c>
      <c r="J6012" s="182">
        <f t="shared" si="2168"/>
        <v>0</v>
      </c>
      <c r="K6012" s="179"/>
      <c r="L6012" s="183">
        <f t="shared" si="2169"/>
        <v>0</v>
      </c>
      <c r="M6012" s="183">
        <f t="shared" si="2169"/>
        <v>0</v>
      </c>
      <c r="N6012" s="182">
        <f t="shared" si="2170"/>
        <v>0</v>
      </c>
      <c r="O6012" s="182">
        <f t="shared" si="2171"/>
        <v>0</v>
      </c>
      <c r="P6012" s="181"/>
      <c r="Q6012" s="199"/>
      <c r="R6012" s="197" t="str">
        <f t="shared" si="2157"/>
        <v/>
      </c>
      <c r="S6012" s="197" t="str">
        <f t="shared" si="2165"/>
        <v/>
      </c>
    </row>
    <row r="6013" spans="1:19" hidden="1">
      <c r="A6013" s="224" t="s">
        <v>162</v>
      </c>
      <c r="B6013" s="225"/>
      <c r="C6013" s="221"/>
      <c r="D6013" s="222"/>
      <c r="E6013" s="223"/>
      <c r="F6013" s="126">
        <f t="shared" si="2166"/>
        <v>0</v>
      </c>
      <c r="G6013" s="206"/>
      <c r="H6013" s="207"/>
      <c r="I6013" s="182">
        <f t="shared" si="2167"/>
        <v>0</v>
      </c>
      <c r="J6013" s="182">
        <f t="shared" si="2168"/>
        <v>0</v>
      </c>
      <c r="K6013" s="179"/>
      <c r="L6013" s="183">
        <f t="shared" si="2169"/>
        <v>0</v>
      </c>
      <c r="M6013" s="183">
        <f t="shared" si="2169"/>
        <v>0</v>
      </c>
      <c r="N6013" s="182">
        <f t="shared" si="2170"/>
        <v>0</v>
      </c>
      <c r="O6013" s="182">
        <f t="shared" si="2171"/>
        <v>0</v>
      </c>
      <c r="P6013" s="181"/>
      <c r="Q6013" s="199"/>
      <c r="R6013" s="197" t="str">
        <f t="shared" si="2157"/>
        <v/>
      </c>
      <c r="S6013" s="197" t="str">
        <f t="shared" si="2165"/>
        <v/>
      </c>
    </row>
    <row r="6014" spans="1:19" hidden="1">
      <c r="A6014" s="224" t="s">
        <v>162</v>
      </c>
      <c r="B6014" s="225"/>
      <c r="C6014" s="221"/>
      <c r="D6014" s="222"/>
      <c r="E6014" s="223"/>
      <c r="F6014" s="126">
        <f t="shared" si="2166"/>
        <v>0</v>
      </c>
      <c r="G6014" s="206"/>
      <c r="H6014" s="207"/>
      <c r="I6014" s="182">
        <f t="shared" si="2167"/>
        <v>0</v>
      </c>
      <c r="J6014" s="182">
        <f t="shared" si="2168"/>
        <v>0</v>
      </c>
      <c r="K6014" s="179"/>
      <c r="L6014" s="183">
        <f t="shared" si="2169"/>
        <v>0</v>
      </c>
      <c r="M6014" s="183">
        <f t="shared" si="2169"/>
        <v>0</v>
      </c>
      <c r="N6014" s="182">
        <f t="shared" si="2170"/>
        <v>0</v>
      </c>
      <c r="O6014" s="182">
        <f t="shared" si="2171"/>
        <v>0</v>
      </c>
      <c r="P6014" s="181"/>
      <c r="Q6014" s="199"/>
      <c r="R6014" s="197" t="str">
        <f t="shared" si="2157"/>
        <v/>
      </c>
      <c r="S6014" s="197" t="str">
        <f t="shared" si="2165"/>
        <v/>
      </c>
    </row>
    <row r="6015" spans="1:19" hidden="1">
      <c r="A6015" s="224" t="s">
        <v>162</v>
      </c>
      <c r="B6015" s="225"/>
      <c r="C6015" s="221"/>
      <c r="D6015" s="222"/>
      <c r="E6015" s="223"/>
      <c r="F6015" s="126">
        <f t="shared" si="2166"/>
        <v>0</v>
      </c>
      <c r="G6015" s="206"/>
      <c r="H6015" s="207"/>
      <c r="I6015" s="182">
        <f t="shared" si="2167"/>
        <v>0</v>
      </c>
      <c r="J6015" s="182">
        <f t="shared" si="2168"/>
        <v>0</v>
      </c>
      <c r="K6015" s="179"/>
      <c r="L6015" s="183">
        <f t="shared" si="2169"/>
        <v>0</v>
      </c>
      <c r="M6015" s="183">
        <f t="shared" si="2169"/>
        <v>0</v>
      </c>
      <c r="N6015" s="182">
        <f t="shared" si="2170"/>
        <v>0</v>
      </c>
      <c r="O6015" s="182">
        <f t="shared" si="2171"/>
        <v>0</v>
      </c>
      <c r="P6015" s="181"/>
      <c r="Q6015" s="199"/>
      <c r="R6015" s="197" t="str">
        <f t="shared" si="2157"/>
        <v/>
      </c>
      <c r="S6015" s="197" t="str">
        <f t="shared" si="2165"/>
        <v/>
      </c>
    </row>
    <row r="6016" spans="1:19" hidden="1">
      <c r="A6016" s="224" t="s">
        <v>162</v>
      </c>
      <c r="B6016" s="225"/>
      <c r="C6016" s="221"/>
      <c r="D6016" s="222"/>
      <c r="E6016" s="223"/>
      <c r="F6016" s="126">
        <f t="shared" si="2166"/>
        <v>0</v>
      </c>
      <c r="G6016" s="206"/>
      <c r="H6016" s="207"/>
      <c r="I6016" s="182">
        <f t="shared" si="2167"/>
        <v>0</v>
      </c>
      <c r="J6016" s="182">
        <f t="shared" si="2168"/>
        <v>0</v>
      </c>
      <c r="K6016" s="179"/>
      <c r="L6016" s="183">
        <f t="shared" si="2169"/>
        <v>0</v>
      </c>
      <c r="M6016" s="183">
        <f t="shared" si="2169"/>
        <v>0</v>
      </c>
      <c r="N6016" s="182">
        <f t="shared" si="2170"/>
        <v>0</v>
      </c>
      <c r="O6016" s="182">
        <f t="shared" si="2171"/>
        <v>0</v>
      </c>
      <c r="P6016" s="181"/>
      <c r="Q6016" s="199"/>
      <c r="R6016" s="197" t="str">
        <f t="shared" si="2157"/>
        <v/>
      </c>
      <c r="S6016" s="197" t="str">
        <f t="shared" si="2165"/>
        <v/>
      </c>
    </row>
    <row r="6017" spans="1:19" hidden="1">
      <c r="A6017" s="224" t="s">
        <v>162</v>
      </c>
      <c r="B6017" s="225"/>
      <c r="C6017" s="221"/>
      <c r="D6017" s="222"/>
      <c r="E6017" s="223"/>
      <c r="F6017" s="126">
        <f t="shared" si="2166"/>
        <v>0</v>
      </c>
      <c r="G6017" s="206"/>
      <c r="H6017" s="207"/>
      <c r="I6017" s="182">
        <f t="shared" si="2167"/>
        <v>0</v>
      </c>
      <c r="J6017" s="182">
        <f t="shared" si="2168"/>
        <v>0</v>
      </c>
      <c r="K6017" s="179"/>
      <c r="L6017" s="183">
        <f t="shared" si="2169"/>
        <v>0</v>
      </c>
      <c r="M6017" s="183">
        <f t="shared" si="2169"/>
        <v>0</v>
      </c>
      <c r="N6017" s="182">
        <f t="shared" si="2170"/>
        <v>0</v>
      </c>
      <c r="O6017" s="182">
        <f t="shared" si="2171"/>
        <v>0</v>
      </c>
      <c r="P6017" s="181"/>
      <c r="Q6017" s="199"/>
      <c r="R6017" s="197" t="str">
        <f t="shared" si="2157"/>
        <v/>
      </c>
      <c r="S6017" s="197" t="str">
        <f t="shared" si="2165"/>
        <v/>
      </c>
    </row>
    <row r="6018" spans="1:19" hidden="1">
      <c r="A6018" s="224" t="s">
        <v>162</v>
      </c>
      <c r="B6018" s="225"/>
      <c r="C6018" s="221"/>
      <c r="D6018" s="222"/>
      <c r="E6018" s="223"/>
      <c r="F6018" s="126">
        <f t="shared" si="2166"/>
        <v>0</v>
      </c>
      <c r="G6018" s="206"/>
      <c r="H6018" s="207"/>
      <c r="I6018" s="182">
        <f t="shared" si="2167"/>
        <v>0</v>
      </c>
      <c r="J6018" s="182">
        <f t="shared" si="2168"/>
        <v>0</v>
      </c>
      <c r="K6018" s="179"/>
      <c r="L6018" s="183">
        <f t="shared" si="2169"/>
        <v>0</v>
      </c>
      <c r="M6018" s="183">
        <f t="shared" si="2169"/>
        <v>0</v>
      </c>
      <c r="N6018" s="182">
        <f t="shared" si="2170"/>
        <v>0</v>
      </c>
      <c r="O6018" s="182">
        <f t="shared" si="2171"/>
        <v>0</v>
      </c>
      <c r="P6018" s="181"/>
      <c r="Q6018" s="199"/>
      <c r="R6018" s="197" t="str">
        <f t="shared" si="2157"/>
        <v/>
      </c>
      <c r="S6018" s="197" t="str">
        <f t="shared" si="2165"/>
        <v/>
      </c>
    </row>
    <row r="6019" spans="1:19" hidden="1">
      <c r="A6019" s="224" t="s">
        <v>162</v>
      </c>
      <c r="B6019" s="225"/>
      <c r="C6019" s="221"/>
      <c r="D6019" s="222"/>
      <c r="E6019" s="223"/>
      <c r="F6019" s="126">
        <f t="shared" si="2166"/>
        <v>0</v>
      </c>
      <c r="G6019" s="206"/>
      <c r="H6019" s="207"/>
      <c r="I6019" s="182">
        <f t="shared" si="2167"/>
        <v>0</v>
      </c>
      <c r="J6019" s="182">
        <f t="shared" si="2168"/>
        <v>0</v>
      </c>
      <c r="K6019" s="179"/>
      <c r="L6019" s="183">
        <f t="shared" si="2169"/>
        <v>0</v>
      </c>
      <c r="M6019" s="183">
        <f t="shared" si="2169"/>
        <v>0</v>
      </c>
      <c r="N6019" s="182">
        <f t="shared" si="2170"/>
        <v>0</v>
      </c>
      <c r="O6019" s="182">
        <f t="shared" si="2171"/>
        <v>0</v>
      </c>
      <c r="P6019" s="181"/>
      <c r="Q6019" s="199"/>
      <c r="R6019" s="197" t="str">
        <f t="shared" si="2157"/>
        <v/>
      </c>
      <c r="S6019" s="197" t="str">
        <f t="shared" si="2165"/>
        <v/>
      </c>
    </row>
    <row r="6020" spans="1:19" hidden="1">
      <c r="A6020" s="224" t="s">
        <v>162</v>
      </c>
      <c r="B6020" s="225"/>
      <c r="C6020" s="221"/>
      <c r="D6020" s="222"/>
      <c r="E6020" s="223"/>
      <c r="F6020" s="126">
        <f t="shared" si="2166"/>
        <v>0</v>
      </c>
      <c r="G6020" s="206"/>
      <c r="H6020" s="207"/>
      <c r="I6020" s="182">
        <f t="shared" si="2167"/>
        <v>0</v>
      </c>
      <c r="J6020" s="182">
        <f t="shared" si="2168"/>
        <v>0</v>
      </c>
      <c r="K6020" s="179"/>
      <c r="L6020" s="183">
        <f t="shared" si="2169"/>
        <v>0</v>
      </c>
      <c r="M6020" s="183">
        <f t="shared" si="2169"/>
        <v>0</v>
      </c>
      <c r="N6020" s="182">
        <f t="shared" si="2170"/>
        <v>0</v>
      </c>
      <c r="O6020" s="182">
        <f t="shared" si="2171"/>
        <v>0</v>
      </c>
      <c r="P6020" s="181"/>
      <c r="Q6020" s="199"/>
      <c r="R6020" s="197" t="str">
        <f t="shared" si="2157"/>
        <v/>
      </c>
      <c r="S6020" s="197" t="str">
        <f t="shared" si="2165"/>
        <v/>
      </c>
    </row>
    <row r="6021" spans="1:19" hidden="1">
      <c r="A6021" s="224" t="s">
        <v>162</v>
      </c>
      <c r="B6021" s="225"/>
      <c r="C6021" s="221"/>
      <c r="D6021" s="222"/>
      <c r="E6021" s="223"/>
      <c r="F6021" s="126">
        <f t="shared" si="2166"/>
        <v>0</v>
      </c>
      <c r="G6021" s="206"/>
      <c r="H6021" s="207"/>
      <c r="I6021" s="182">
        <f t="shared" si="2167"/>
        <v>0</v>
      </c>
      <c r="J6021" s="182">
        <f t="shared" si="2168"/>
        <v>0</v>
      </c>
      <c r="K6021" s="179"/>
      <c r="L6021" s="183">
        <f t="shared" si="2169"/>
        <v>0</v>
      </c>
      <c r="M6021" s="183">
        <f t="shared" si="2169"/>
        <v>0</v>
      </c>
      <c r="N6021" s="182">
        <f t="shared" si="2170"/>
        <v>0</v>
      </c>
      <c r="O6021" s="182">
        <f t="shared" si="2171"/>
        <v>0</v>
      </c>
      <c r="P6021" s="181"/>
      <c r="Q6021" s="199"/>
      <c r="R6021" s="197" t="str">
        <f t="shared" si="2157"/>
        <v/>
      </c>
      <c r="S6021" s="197" t="str">
        <f t="shared" si="2165"/>
        <v/>
      </c>
    </row>
    <row r="6022" spans="1:19" hidden="1">
      <c r="A6022" s="224" t="s">
        <v>162</v>
      </c>
      <c r="B6022" s="225"/>
      <c r="C6022" s="221"/>
      <c r="D6022" s="222"/>
      <c r="E6022" s="223"/>
      <c r="F6022" s="126">
        <f t="shared" si="2166"/>
        <v>0</v>
      </c>
      <c r="G6022" s="206"/>
      <c r="H6022" s="207"/>
      <c r="I6022" s="182">
        <f t="shared" si="2167"/>
        <v>0</v>
      </c>
      <c r="J6022" s="182">
        <f t="shared" si="2168"/>
        <v>0</v>
      </c>
      <c r="K6022" s="179"/>
      <c r="L6022" s="183">
        <f t="shared" si="2169"/>
        <v>0</v>
      </c>
      <c r="M6022" s="183">
        <f t="shared" si="2169"/>
        <v>0</v>
      </c>
      <c r="N6022" s="182">
        <f t="shared" si="2170"/>
        <v>0</v>
      </c>
      <c r="O6022" s="182">
        <f t="shared" si="2171"/>
        <v>0</v>
      </c>
      <c r="P6022" s="181"/>
      <c r="Q6022" s="199"/>
      <c r="R6022" s="197" t="str">
        <f t="shared" si="2157"/>
        <v/>
      </c>
      <c r="S6022" s="197" t="str">
        <f t="shared" si="2165"/>
        <v/>
      </c>
    </row>
    <row r="6023" spans="1:19" hidden="1">
      <c r="A6023" s="224" t="s">
        <v>162</v>
      </c>
      <c r="B6023" s="225"/>
      <c r="C6023" s="221"/>
      <c r="D6023" s="222"/>
      <c r="E6023" s="223"/>
      <c r="F6023" s="126">
        <f t="shared" si="2166"/>
        <v>0</v>
      </c>
      <c r="G6023" s="206"/>
      <c r="H6023" s="207"/>
      <c r="I6023" s="182">
        <f t="shared" si="2167"/>
        <v>0</v>
      </c>
      <c r="J6023" s="182">
        <f t="shared" si="2168"/>
        <v>0</v>
      </c>
      <c r="K6023" s="179"/>
      <c r="L6023" s="183">
        <f t="shared" si="2169"/>
        <v>0</v>
      </c>
      <c r="M6023" s="183">
        <f t="shared" si="2169"/>
        <v>0</v>
      </c>
      <c r="N6023" s="182">
        <f t="shared" si="2170"/>
        <v>0</v>
      </c>
      <c r="O6023" s="182">
        <f t="shared" si="2171"/>
        <v>0</v>
      </c>
      <c r="P6023" s="181"/>
      <c r="Q6023" s="199"/>
      <c r="R6023" s="197" t="str">
        <f t="shared" si="2157"/>
        <v/>
      </c>
      <c r="S6023" s="197" t="str">
        <f t="shared" si="2165"/>
        <v/>
      </c>
    </row>
    <row r="6024" spans="1:19" hidden="1">
      <c r="A6024" s="224" t="s">
        <v>162</v>
      </c>
      <c r="B6024" s="225"/>
      <c r="C6024" s="221"/>
      <c r="D6024" s="222"/>
      <c r="E6024" s="223"/>
      <c r="F6024" s="126">
        <f t="shared" si="2166"/>
        <v>0</v>
      </c>
      <c r="G6024" s="206"/>
      <c r="H6024" s="207"/>
      <c r="I6024" s="182">
        <f t="shared" si="2167"/>
        <v>0</v>
      </c>
      <c r="J6024" s="182">
        <f t="shared" si="2168"/>
        <v>0</v>
      </c>
      <c r="K6024" s="179"/>
      <c r="L6024" s="183">
        <f t="shared" si="2169"/>
        <v>0</v>
      </c>
      <c r="M6024" s="183">
        <f t="shared" si="2169"/>
        <v>0</v>
      </c>
      <c r="N6024" s="182">
        <f t="shared" si="2170"/>
        <v>0</v>
      </c>
      <c r="O6024" s="182">
        <f t="shared" si="2171"/>
        <v>0</v>
      </c>
      <c r="P6024" s="181"/>
      <c r="Q6024" s="199"/>
      <c r="R6024" s="197" t="str">
        <f t="shared" si="2157"/>
        <v/>
      </c>
      <c r="S6024" s="197" t="str">
        <f t="shared" si="2165"/>
        <v/>
      </c>
    </row>
    <row r="6025" spans="1:19" hidden="1">
      <c r="A6025" s="224" t="s">
        <v>162</v>
      </c>
      <c r="B6025" s="225"/>
      <c r="C6025" s="221"/>
      <c r="D6025" s="222"/>
      <c r="E6025" s="223"/>
      <c r="F6025" s="126">
        <f t="shared" si="2166"/>
        <v>0</v>
      </c>
      <c r="G6025" s="206"/>
      <c r="H6025" s="207"/>
      <c r="I6025" s="182">
        <f t="shared" si="2167"/>
        <v>0</v>
      </c>
      <c r="J6025" s="182">
        <f t="shared" si="2168"/>
        <v>0</v>
      </c>
      <c r="K6025" s="179"/>
      <c r="L6025" s="183">
        <f t="shared" si="2169"/>
        <v>0</v>
      </c>
      <c r="M6025" s="183">
        <f t="shared" si="2169"/>
        <v>0</v>
      </c>
      <c r="N6025" s="182">
        <f t="shared" si="2170"/>
        <v>0</v>
      </c>
      <c r="O6025" s="182">
        <f t="shared" si="2171"/>
        <v>0</v>
      </c>
      <c r="P6025" s="181"/>
      <c r="Q6025" s="199"/>
      <c r="R6025" s="197" t="str">
        <f t="shared" si="2157"/>
        <v/>
      </c>
      <c r="S6025" s="197" t="str">
        <f t="shared" si="2165"/>
        <v/>
      </c>
    </row>
    <row r="6026" spans="1:19" hidden="1">
      <c r="A6026" s="224" t="s">
        <v>162</v>
      </c>
      <c r="B6026" s="225"/>
      <c r="C6026" s="221"/>
      <c r="D6026" s="222"/>
      <c r="E6026" s="223"/>
      <c r="F6026" s="126">
        <f t="shared" si="2166"/>
        <v>0</v>
      </c>
      <c r="G6026" s="206"/>
      <c r="H6026" s="207"/>
      <c r="I6026" s="182">
        <f t="shared" si="2167"/>
        <v>0</v>
      </c>
      <c r="J6026" s="182">
        <f t="shared" si="2168"/>
        <v>0</v>
      </c>
      <c r="K6026" s="179"/>
      <c r="L6026" s="183">
        <f t="shared" si="2169"/>
        <v>0</v>
      </c>
      <c r="M6026" s="183">
        <f t="shared" si="2169"/>
        <v>0</v>
      </c>
      <c r="N6026" s="182">
        <f t="shared" si="2170"/>
        <v>0</v>
      </c>
      <c r="O6026" s="182">
        <f t="shared" si="2171"/>
        <v>0</v>
      </c>
      <c r="P6026" s="181"/>
      <c r="Q6026" s="199"/>
      <c r="R6026" s="197" t="str">
        <f t="shared" si="2157"/>
        <v/>
      </c>
      <c r="S6026" s="197" t="str">
        <f t="shared" si="2165"/>
        <v/>
      </c>
    </row>
    <row r="6027" spans="1:19" hidden="1">
      <c r="A6027" s="224" t="s">
        <v>162</v>
      </c>
      <c r="B6027" s="225"/>
      <c r="C6027" s="221"/>
      <c r="D6027" s="222"/>
      <c r="E6027" s="223"/>
      <c r="F6027" s="126">
        <f t="shared" si="2166"/>
        <v>0</v>
      </c>
      <c r="G6027" s="206"/>
      <c r="H6027" s="207"/>
      <c r="I6027" s="182">
        <f t="shared" si="2167"/>
        <v>0</v>
      </c>
      <c r="J6027" s="182">
        <f t="shared" si="2168"/>
        <v>0</v>
      </c>
      <c r="K6027" s="179"/>
      <c r="L6027" s="183">
        <f t="shared" si="2169"/>
        <v>0</v>
      </c>
      <c r="M6027" s="183">
        <f t="shared" si="2169"/>
        <v>0</v>
      </c>
      <c r="N6027" s="182">
        <f t="shared" si="2170"/>
        <v>0</v>
      </c>
      <c r="O6027" s="182">
        <f t="shared" si="2171"/>
        <v>0</v>
      </c>
      <c r="P6027" s="181"/>
      <c r="Q6027" s="199"/>
      <c r="R6027" s="197" t="str">
        <f t="shared" si="2157"/>
        <v/>
      </c>
      <c r="S6027" s="197" t="str">
        <f t="shared" si="2165"/>
        <v/>
      </c>
    </row>
    <row r="6028" spans="1:19" hidden="1">
      <c r="A6028" s="224" t="s">
        <v>162</v>
      </c>
      <c r="B6028" s="225"/>
      <c r="C6028" s="221"/>
      <c r="D6028" s="222"/>
      <c r="E6028" s="223"/>
      <c r="F6028" s="126">
        <f t="shared" si="2166"/>
        <v>0</v>
      </c>
      <c r="G6028" s="206"/>
      <c r="H6028" s="207"/>
      <c r="I6028" s="182">
        <f t="shared" si="2167"/>
        <v>0</v>
      </c>
      <c r="J6028" s="182">
        <f t="shared" si="2168"/>
        <v>0</v>
      </c>
      <c r="K6028" s="179"/>
      <c r="L6028" s="183">
        <f t="shared" si="2169"/>
        <v>0</v>
      </c>
      <c r="M6028" s="183">
        <f t="shared" si="2169"/>
        <v>0</v>
      </c>
      <c r="N6028" s="182">
        <f t="shared" si="2170"/>
        <v>0</v>
      </c>
      <c r="O6028" s="182">
        <f t="shared" si="2171"/>
        <v>0</v>
      </c>
      <c r="P6028" s="181"/>
      <c r="Q6028" s="199"/>
      <c r="R6028" s="197" t="str">
        <f t="shared" si="2157"/>
        <v/>
      </c>
      <c r="S6028" s="197" t="str">
        <f t="shared" si="2165"/>
        <v/>
      </c>
    </row>
    <row r="6029" spans="1:19" hidden="1">
      <c r="A6029" s="224" t="s">
        <v>162</v>
      </c>
      <c r="B6029" s="225"/>
      <c r="C6029" s="221"/>
      <c r="D6029" s="222"/>
      <c r="E6029" s="223"/>
      <c r="F6029" s="126">
        <f t="shared" si="2166"/>
        <v>0</v>
      </c>
      <c r="G6029" s="206"/>
      <c r="H6029" s="207"/>
      <c r="I6029" s="182">
        <f t="shared" si="2167"/>
        <v>0</v>
      </c>
      <c r="J6029" s="182">
        <f t="shared" si="2168"/>
        <v>0</v>
      </c>
      <c r="K6029" s="179"/>
      <c r="L6029" s="183">
        <f t="shared" si="2169"/>
        <v>0</v>
      </c>
      <c r="M6029" s="183">
        <f t="shared" si="2169"/>
        <v>0</v>
      </c>
      <c r="N6029" s="182">
        <f t="shared" si="2170"/>
        <v>0</v>
      </c>
      <c r="O6029" s="182">
        <f t="shared" si="2171"/>
        <v>0</v>
      </c>
      <c r="P6029" s="181"/>
      <c r="Q6029" s="199"/>
      <c r="R6029" s="197" t="str">
        <f t="shared" si="2157"/>
        <v/>
      </c>
      <c r="S6029" s="197" t="str">
        <f t="shared" si="2165"/>
        <v/>
      </c>
    </row>
    <row r="6030" spans="1:19" hidden="1">
      <c r="A6030" s="224" t="s">
        <v>162</v>
      </c>
      <c r="B6030" s="225"/>
      <c r="C6030" s="221"/>
      <c r="D6030" s="222"/>
      <c r="E6030" s="223"/>
      <c r="F6030" s="126">
        <f t="shared" si="2166"/>
        <v>0</v>
      </c>
      <c r="G6030" s="206"/>
      <c r="H6030" s="207"/>
      <c r="I6030" s="182">
        <f t="shared" si="2167"/>
        <v>0</v>
      </c>
      <c r="J6030" s="182">
        <f t="shared" si="2168"/>
        <v>0</v>
      </c>
      <c r="K6030" s="179"/>
      <c r="L6030" s="183">
        <f t="shared" si="2169"/>
        <v>0</v>
      </c>
      <c r="M6030" s="183">
        <f t="shared" si="2169"/>
        <v>0</v>
      </c>
      <c r="N6030" s="182">
        <f t="shared" si="2170"/>
        <v>0</v>
      </c>
      <c r="O6030" s="182">
        <f t="shared" si="2171"/>
        <v>0</v>
      </c>
      <c r="P6030" s="181"/>
      <c r="Q6030" s="199"/>
      <c r="R6030" s="197" t="str">
        <f t="shared" si="2157"/>
        <v/>
      </c>
      <c r="S6030" s="197" t="str">
        <f t="shared" si="2165"/>
        <v/>
      </c>
    </row>
    <row r="6031" spans="1:19" hidden="1">
      <c r="A6031" s="224" t="s">
        <v>162</v>
      </c>
      <c r="B6031" s="225"/>
      <c r="C6031" s="221"/>
      <c r="D6031" s="222"/>
      <c r="E6031" s="223"/>
      <c r="F6031" s="126">
        <f t="shared" si="2166"/>
        <v>0</v>
      </c>
      <c r="G6031" s="206"/>
      <c r="H6031" s="207"/>
      <c r="I6031" s="182">
        <f t="shared" si="2167"/>
        <v>0</v>
      </c>
      <c r="J6031" s="182">
        <f t="shared" si="2168"/>
        <v>0</v>
      </c>
      <c r="K6031" s="179"/>
      <c r="L6031" s="183">
        <f t="shared" si="2169"/>
        <v>0</v>
      </c>
      <c r="M6031" s="183">
        <f t="shared" si="2169"/>
        <v>0</v>
      </c>
      <c r="N6031" s="182">
        <f t="shared" si="2170"/>
        <v>0</v>
      </c>
      <c r="O6031" s="182">
        <f t="shared" si="2171"/>
        <v>0</v>
      </c>
      <c r="P6031" s="181"/>
      <c r="Q6031" s="199"/>
      <c r="R6031" s="197" t="str">
        <f t="shared" ref="R6031:R6094" si="2172">IF(Q6031="X","x",IF(Q6031="xx","x",IF(O6031&gt;0,"x","")))</f>
        <v/>
      </c>
      <c r="S6031" s="197" t="str">
        <f t="shared" si="2165"/>
        <v/>
      </c>
    </row>
    <row r="6032" spans="1:19" hidden="1">
      <c r="A6032" s="224" t="s">
        <v>162</v>
      </c>
      <c r="B6032" s="225"/>
      <c r="C6032" s="221"/>
      <c r="D6032" s="222"/>
      <c r="E6032" s="223"/>
      <c r="F6032" s="126">
        <f t="shared" si="2166"/>
        <v>0</v>
      </c>
      <c r="G6032" s="206"/>
      <c r="H6032" s="207"/>
      <c r="I6032" s="182">
        <f t="shared" si="2167"/>
        <v>0</v>
      </c>
      <c r="J6032" s="182">
        <f t="shared" si="2168"/>
        <v>0</v>
      </c>
      <c r="K6032" s="179"/>
      <c r="L6032" s="183">
        <f t="shared" si="2169"/>
        <v>0</v>
      </c>
      <c r="M6032" s="183">
        <f t="shared" si="2169"/>
        <v>0</v>
      </c>
      <c r="N6032" s="182">
        <f t="shared" si="2170"/>
        <v>0</v>
      </c>
      <c r="O6032" s="182">
        <f t="shared" si="2171"/>
        <v>0</v>
      </c>
      <c r="P6032" s="181"/>
      <c r="Q6032" s="199"/>
      <c r="R6032" s="197" t="str">
        <f t="shared" si="2172"/>
        <v/>
      </c>
      <c r="S6032" s="197" t="str">
        <f t="shared" si="2165"/>
        <v/>
      </c>
    </row>
    <row r="6033" spans="1:19" hidden="1">
      <c r="A6033" s="224" t="s">
        <v>162</v>
      </c>
      <c r="B6033" s="225"/>
      <c r="C6033" s="221"/>
      <c r="D6033" s="222"/>
      <c r="E6033" s="223"/>
      <c r="F6033" s="126">
        <f t="shared" si="2166"/>
        <v>0</v>
      </c>
      <c r="G6033" s="206"/>
      <c r="H6033" s="207"/>
      <c r="I6033" s="182">
        <f t="shared" si="2167"/>
        <v>0</v>
      </c>
      <c r="J6033" s="182">
        <f t="shared" si="2168"/>
        <v>0</v>
      </c>
      <c r="K6033" s="179"/>
      <c r="L6033" s="183">
        <f t="shared" si="2169"/>
        <v>0</v>
      </c>
      <c r="M6033" s="183">
        <f t="shared" si="2169"/>
        <v>0</v>
      </c>
      <c r="N6033" s="182">
        <f t="shared" si="2170"/>
        <v>0</v>
      </c>
      <c r="O6033" s="182">
        <f t="shared" si="2171"/>
        <v>0</v>
      </c>
      <c r="P6033" s="181"/>
      <c r="Q6033" s="199"/>
      <c r="R6033" s="197" t="str">
        <f t="shared" si="2172"/>
        <v/>
      </c>
      <c r="S6033" s="197" t="str">
        <f t="shared" si="2165"/>
        <v/>
      </c>
    </row>
    <row r="6034" spans="1:19" hidden="1">
      <c r="A6034" s="224" t="s">
        <v>162</v>
      </c>
      <c r="B6034" s="225"/>
      <c r="C6034" s="221"/>
      <c r="D6034" s="222"/>
      <c r="E6034" s="223"/>
      <c r="F6034" s="126">
        <f t="shared" si="2166"/>
        <v>0</v>
      </c>
      <c r="G6034" s="206"/>
      <c r="H6034" s="207"/>
      <c r="I6034" s="182">
        <f t="shared" si="2167"/>
        <v>0</v>
      </c>
      <c r="J6034" s="182">
        <f t="shared" si="2168"/>
        <v>0</v>
      </c>
      <c r="K6034" s="179"/>
      <c r="L6034" s="183">
        <f t="shared" si="2169"/>
        <v>0</v>
      </c>
      <c r="M6034" s="183">
        <f t="shared" si="2169"/>
        <v>0</v>
      </c>
      <c r="N6034" s="182">
        <f t="shared" si="2170"/>
        <v>0</v>
      </c>
      <c r="O6034" s="182">
        <f t="shared" si="2171"/>
        <v>0</v>
      </c>
      <c r="P6034" s="181"/>
      <c r="Q6034" s="199"/>
      <c r="R6034" s="197" t="str">
        <f t="shared" si="2172"/>
        <v/>
      </c>
      <c r="S6034" s="197" t="str">
        <f t="shared" si="2165"/>
        <v/>
      </c>
    </row>
    <row r="6035" spans="1:19" hidden="1">
      <c r="A6035" s="224" t="s">
        <v>162</v>
      </c>
      <c r="B6035" s="225"/>
      <c r="C6035" s="221"/>
      <c r="D6035" s="222"/>
      <c r="E6035" s="223"/>
      <c r="F6035" s="126">
        <f t="shared" si="2166"/>
        <v>0</v>
      </c>
      <c r="G6035" s="206"/>
      <c r="H6035" s="207"/>
      <c r="I6035" s="182">
        <f t="shared" si="2167"/>
        <v>0</v>
      </c>
      <c r="J6035" s="182">
        <f t="shared" si="2168"/>
        <v>0</v>
      </c>
      <c r="K6035" s="179"/>
      <c r="L6035" s="183">
        <f t="shared" si="2169"/>
        <v>0</v>
      </c>
      <c r="M6035" s="183">
        <f t="shared" si="2169"/>
        <v>0</v>
      </c>
      <c r="N6035" s="182">
        <f t="shared" si="2170"/>
        <v>0</v>
      </c>
      <c r="O6035" s="182">
        <f t="shared" si="2171"/>
        <v>0</v>
      </c>
      <c r="P6035" s="181"/>
      <c r="Q6035" s="199"/>
      <c r="R6035" s="197" t="str">
        <f t="shared" si="2172"/>
        <v/>
      </c>
      <c r="S6035" s="197" t="str">
        <f t="shared" si="2165"/>
        <v/>
      </c>
    </row>
    <row r="6036" spans="1:19" hidden="1">
      <c r="A6036" s="224" t="s">
        <v>162</v>
      </c>
      <c r="B6036" s="225"/>
      <c r="C6036" s="221"/>
      <c r="D6036" s="222"/>
      <c r="E6036" s="223"/>
      <c r="F6036" s="126">
        <f t="shared" si="2166"/>
        <v>0</v>
      </c>
      <c r="G6036" s="206"/>
      <c r="H6036" s="207"/>
      <c r="I6036" s="182">
        <f t="shared" si="2167"/>
        <v>0</v>
      </c>
      <c r="J6036" s="182">
        <f t="shared" si="2168"/>
        <v>0</v>
      </c>
      <c r="K6036" s="179"/>
      <c r="L6036" s="183">
        <f t="shared" si="2169"/>
        <v>0</v>
      </c>
      <c r="M6036" s="183">
        <f t="shared" si="2169"/>
        <v>0</v>
      </c>
      <c r="N6036" s="182">
        <f t="shared" si="2170"/>
        <v>0</v>
      </c>
      <c r="O6036" s="182">
        <f t="shared" si="2171"/>
        <v>0</v>
      </c>
      <c r="P6036" s="181"/>
      <c r="Q6036" s="199"/>
      <c r="R6036" s="197" t="str">
        <f t="shared" si="2172"/>
        <v/>
      </c>
      <c r="S6036" s="197" t="str">
        <f t="shared" si="2165"/>
        <v/>
      </c>
    </row>
    <row r="6037" spans="1:19" hidden="1">
      <c r="A6037" s="224" t="s">
        <v>162</v>
      </c>
      <c r="B6037" s="225"/>
      <c r="C6037" s="221"/>
      <c r="D6037" s="222"/>
      <c r="E6037" s="223"/>
      <c r="F6037" s="126">
        <f t="shared" si="2166"/>
        <v>0</v>
      </c>
      <c r="G6037" s="206"/>
      <c r="H6037" s="207"/>
      <c r="I6037" s="182">
        <f t="shared" si="2167"/>
        <v>0</v>
      </c>
      <c r="J6037" s="182">
        <f t="shared" si="2168"/>
        <v>0</v>
      </c>
      <c r="K6037" s="179"/>
      <c r="L6037" s="183">
        <f t="shared" si="2169"/>
        <v>0</v>
      </c>
      <c r="M6037" s="183">
        <f t="shared" si="2169"/>
        <v>0</v>
      </c>
      <c r="N6037" s="182">
        <f t="shared" si="2170"/>
        <v>0</v>
      </c>
      <c r="O6037" s="182">
        <f t="shared" si="2171"/>
        <v>0</v>
      </c>
      <c r="P6037" s="181"/>
      <c r="Q6037" s="199"/>
      <c r="R6037" s="197" t="str">
        <f t="shared" si="2172"/>
        <v/>
      </c>
      <c r="S6037" s="197" t="str">
        <f t="shared" si="2165"/>
        <v/>
      </c>
    </row>
    <row r="6038" spans="1:19" hidden="1">
      <c r="A6038" s="224" t="s">
        <v>162</v>
      </c>
      <c r="B6038" s="225"/>
      <c r="C6038" s="221"/>
      <c r="D6038" s="222"/>
      <c r="E6038" s="223"/>
      <c r="F6038" s="126">
        <f t="shared" si="2166"/>
        <v>0</v>
      </c>
      <c r="G6038" s="206"/>
      <c r="H6038" s="207"/>
      <c r="I6038" s="182">
        <f t="shared" si="2167"/>
        <v>0</v>
      </c>
      <c r="J6038" s="182">
        <f t="shared" si="2168"/>
        <v>0</v>
      </c>
      <c r="K6038" s="179"/>
      <c r="L6038" s="183">
        <f t="shared" si="2169"/>
        <v>0</v>
      </c>
      <c r="M6038" s="183">
        <f t="shared" si="2169"/>
        <v>0</v>
      </c>
      <c r="N6038" s="182">
        <f t="shared" si="2170"/>
        <v>0</v>
      </c>
      <c r="O6038" s="182">
        <f t="shared" si="2171"/>
        <v>0</v>
      </c>
      <c r="P6038" s="181"/>
      <c r="Q6038" s="199"/>
      <c r="R6038" s="197" t="str">
        <f t="shared" si="2172"/>
        <v/>
      </c>
      <c r="S6038" s="197" t="str">
        <f t="shared" si="2165"/>
        <v/>
      </c>
    </row>
    <row r="6039" spans="1:19" hidden="1">
      <c r="A6039" s="224" t="s">
        <v>162</v>
      </c>
      <c r="B6039" s="225"/>
      <c r="C6039" s="221"/>
      <c r="D6039" s="222"/>
      <c r="E6039" s="223"/>
      <c r="F6039" s="126">
        <f t="shared" si="2166"/>
        <v>0</v>
      </c>
      <c r="G6039" s="206"/>
      <c r="H6039" s="207"/>
      <c r="I6039" s="182">
        <f t="shared" si="2167"/>
        <v>0</v>
      </c>
      <c r="J6039" s="182">
        <f t="shared" si="2168"/>
        <v>0</v>
      </c>
      <c r="K6039" s="179"/>
      <c r="L6039" s="183">
        <f t="shared" si="2169"/>
        <v>0</v>
      </c>
      <c r="M6039" s="183">
        <f t="shared" si="2169"/>
        <v>0</v>
      </c>
      <c r="N6039" s="182">
        <f t="shared" si="2170"/>
        <v>0</v>
      </c>
      <c r="O6039" s="182">
        <f t="shared" si="2171"/>
        <v>0</v>
      </c>
      <c r="P6039" s="181"/>
      <c r="Q6039" s="199"/>
      <c r="R6039" s="197" t="str">
        <f t="shared" si="2172"/>
        <v/>
      </c>
      <c r="S6039" s="197" t="str">
        <f t="shared" si="2165"/>
        <v/>
      </c>
    </row>
    <row r="6040" spans="1:19" hidden="1">
      <c r="A6040" s="224" t="s">
        <v>162</v>
      </c>
      <c r="B6040" s="225"/>
      <c r="C6040" s="221"/>
      <c r="D6040" s="222"/>
      <c r="E6040" s="223"/>
      <c r="F6040" s="126">
        <f t="shared" si="2166"/>
        <v>0</v>
      </c>
      <c r="G6040" s="206"/>
      <c r="H6040" s="207"/>
      <c r="I6040" s="182">
        <f t="shared" si="2167"/>
        <v>0</v>
      </c>
      <c r="J6040" s="182">
        <f t="shared" si="2168"/>
        <v>0</v>
      </c>
      <c r="K6040" s="179"/>
      <c r="L6040" s="183">
        <f t="shared" si="2169"/>
        <v>0</v>
      </c>
      <c r="M6040" s="183">
        <f t="shared" si="2169"/>
        <v>0</v>
      </c>
      <c r="N6040" s="182">
        <f t="shared" si="2170"/>
        <v>0</v>
      </c>
      <c r="O6040" s="182">
        <f t="shared" si="2171"/>
        <v>0</v>
      </c>
      <c r="P6040" s="181"/>
      <c r="Q6040" s="199"/>
      <c r="R6040" s="197" t="str">
        <f t="shared" si="2172"/>
        <v/>
      </c>
      <c r="S6040" s="197" t="str">
        <f t="shared" si="2165"/>
        <v/>
      </c>
    </row>
    <row r="6041" spans="1:19" hidden="1">
      <c r="A6041" s="224" t="s">
        <v>162</v>
      </c>
      <c r="B6041" s="225"/>
      <c r="C6041" s="221"/>
      <c r="D6041" s="222"/>
      <c r="E6041" s="223"/>
      <c r="F6041" s="123">
        <f t="shared" si="2166"/>
        <v>0</v>
      </c>
      <c r="G6041" s="206"/>
      <c r="H6041" s="239"/>
      <c r="I6041" s="182">
        <f t="shared" si="2167"/>
        <v>0</v>
      </c>
      <c r="J6041" s="182">
        <f t="shared" si="2168"/>
        <v>0</v>
      </c>
      <c r="K6041" s="179"/>
      <c r="L6041" s="183">
        <f t="shared" si="2169"/>
        <v>0</v>
      </c>
      <c r="M6041" s="183">
        <f t="shared" si="2169"/>
        <v>0</v>
      </c>
      <c r="N6041" s="182">
        <f t="shared" si="2170"/>
        <v>0</v>
      </c>
      <c r="O6041" s="182">
        <f t="shared" si="2171"/>
        <v>0</v>
      </c>
      <c r="P6041" s="181"/>
      <c r="Q6041" s="199"/>
      <c r="R6041" s="197" t="str">
        <f t="shared" si="2172"/>
        <v/>
      </c>
      <c r="S6041" s="197" t="str">
        <f t="shared" si="2165"/>
        <v/>
      </c>
    </row>
    <row r="6042" spans="1:19">
      <c r="A6042" s="111" t="s">
        <v>20</v>
      </c>
      <c r="B6042" s="112"/>
      <c r="C6042" s="113" t="s">
        <v>21</v>
      </c>
      <c r="D6042" s="114"/>
      <c r="E6042" s="240"/>
      <c r="F6042" s="116"/>
      <c r="G6042" s="117"/>
      <c r="H6042" s="241">
        <f t="shared" ref="H6042:H6043" si="2173">F6042</f>
        <v>0</v>
      </c>
      <c r="I6042" s="174"/>
      <c r="J6042" s="174"/>
      <c r="K6042" s="247">
        <f>SUM(J6045:J6233)</f>
        <v>9097.82</v>
      </c>
      <c r="L6042" s="117"/>
      <c r="M6042" s="117"/>
      <c r="N6042" s="174"/>
      <c r="O6042" s="176"/>
      <c r="P6042" s="175">
        <f>SUM(O6045:O6233)</f>
        <v>9097.82</v>
      </c>
      <c r="Q6042" s="231" t="str">
        <f>IF(OR(K6042&gt;0,P6042&gt;0),"X","")</f>
        <v>X</v>
      </c>
      <c r="R6042" s="232" t="str">
        <f t="shared" si="2172"/>
        <v>x</v>
      </c>
      <c r="S6042" s="197" t="str">
        <f t="shared" si="2165"/>
        <v>x</v>
      </c>
    </row>
    <row r="6043" spans="1:19">
      <c r="A6043" s="200" t="s">
        <v>6454</v>
      </c>
      <c r="B6043" s="205"/>
      <c r="C6043" s="127" t="s">
        <v>6455</v>
      </c>
      <c r="D6043" s="121"/>
      <c r="E6043" s="122"/>
      <c r="F6043" s="123"/>
      <c r="G6043" s="253"/>
      <c r="H6043" s="207">
        <f t="shared" si="2173"/>
        <v>0</v>
      </c>
      <c r="I6043" s="254"/>
      <c r="J6043" s="255"/>
      <c r="K6043" s="179"/>
      <c r="L6043" s="253"/>
      <c r="M6043" s="253"/>
      <c r="N6043" s="254"/>
      <c r="O6043" s="255"/>
      <c r="P6043" s="181"/>
      <c r="Q6043" s="195" t="str">
        <f>IF(OR(SUM(J6044:J6162)&gt;0,SUM(O6044:O6162)&gt;0),"xx","")</f>
        <v>xx</v>
      </c>
      <c r="R6043" s="196" t="str">
        <f t="shared" si="2172"/>
        <v>x</v>
      </c>
      <c r="S6043" s="197" t="str">
        <f t="shared" si="2165"/>
        <v>x</v>
      </c>
    </row>
    <row r="6044" spans="1:19" hidden="1">
      <c r="A6044" s="118" t="s">
        <v>6456</v>
      </c>
      <c r="B6044" s="119"/>
      <c r="C6044" s="315" t="s">
        <v>6457</v>
      </c>
      <c r="D6044" s="121"/>
      <c r="E6044" s="122"/>
      <c r="F6044" s="123"/>
      <c r="G6044" s="253"/>
      <c r="H6044" s="253"/>
      <c r="I6044" s="254"/>
      <c r="J6044" s="255"/>
      <c r="K6044" s="179"/>
      <c r="L6044" s="253"/>
      <c r="M6044" s="253"/>
      <c r="N6044" s="254"/>
      <c r="O6044" s="255"/>
      <c r="P6044" s="181"/>
      <c r="Q6044" s="198" t="str">
        <f>IF(OR(SUM(J6045:J6055)&gt;0,SUM(O6045:O6055)&gt;0),"xx","")</f>
        <v/>
      </c>
      <c r="R6044" s="197" t="str">
        <f t="shared" si="2172"/>
        <v/>
      </c>
      <c r="S6044" s="197" t="str">
        <f t="shared" si="2165"/>
        <v/>
      </c>
    </row>
    <row r="6045" spans="1:19" ht="25.5" hidden="1">
      <c r="A6045" s="200">
        <v>92970</v>
      </c>
      <c r="B6045" s="205" t="s">
        <v>230</v>
      </c>
      <c r="C6045" s="127" t="s">
        <v>6458</v>
      </c>
      <c r="D6045" s="121" t="s">
        <v>232</v>
      </c>
      <c r="E6045" s="122">
        <v>12.22</v>
      </c>
      <c r="F6045" s="123">
        <f t="shared" ref="F6045:F6055" si="2174">IF(E6045=0,0,ROUND(E6045*(1+E$10)*(1-E$11),2))</f>
        <v>14.73</v>
      </c>
      <c r="G6045" s="206"/>
      <c r="H6045" s="183"/>
      <c r="I6045" s="182">
        <f t="shared" ref="I6045:I6055" si="2175">IF(ISBLANK(E6045),0,ROUND(F6045*G6045,2))</f>
        <v>0</v>
      </c>
      <c r="J6045" s="182">
        <f t="shared" ref="J6045:J6055" si="2176">IF(ISBLANK(G6045),0,ROUND(G6045*H6045,2))</f>
        <v>0</v>
      </c>
      <c r="K6045" s="179"/>
      <c r="L6045" s="183">
        <f t="shared" ref="L6045:M6055" si="2177">G6045</f>
        <v>0</v>
      </c>
      <c r="M6045" s="183">
        <f t="shared" si="2177"/>
        <v>0</v>
      </c>
      <c r="N6045" s="184">
        <f t="shared" ref="N6045:N6055" si="2178">IF(ISBLANK(E6045),0,ROUND(F6045*L6045,2))</f>
        <v>0</v>
      </c>
      <c r="O6045" s="184">
        <f t="shared" ref="O6045:O6055" si="2179">IF(ISBLANK(L6045),0,ROUND(L6045*M6045,2))</f>
        <v>0</v>
      </c>
      <c r="P6045" s="181"/>
      <c r="Q6045" s="199"/>
      <c r="R6045" s="197" t="str">
        <f t="shared" si="2172"/>
        <v/>
      </c>
      <c r="S6045" s="197" t="str">
        <f t="shared" si="2165"/>
        <v/>
      </c>
    </row>
    <row r="6046" spans="1:19" hidden="1">
      <c r="A6046" s="200">
        <v>85366</v>
      </c>
      <c r="B6046" s="205" t="s">
        <v>292</v>
      </c>
      <c r="C6046" s="127" t="s">
        <v>6459</v>
      </c>
      <c r="D6046" s="121" t="s">
        <v>232</v>
      </c>
      <c r="E6046" s="122">
        <v>23.78</v>
      </c>
      <c r="F6046" s="123">
        <f t="shared" si="2174"/>
        <v>28.67</v>
      </c>
      <c r="G6046" s="206"/>
      <c r="H6046" s="183"/>
      <c r="I6046" s="182">
        <f t="shared" si="2175"/>
        <v>0</v>
      </c>
      <c r="J6046" s="182">
        <f t="shared" si="2176"/>
        <v>0</v>
      </c>
      <c r="K6046" s="179"/>
      <c r="L6046" s="183">
        <f t="shared" si="2177"/>
        <v>0</v>
      </c>
      <c r="M6046" s="183">
        <f t="shared" si="2177"/>
        <v>0</v>
      </c>
      <c r="N6046" s="184">
        <f t="shared" si="2178"/>
        <v>0</v>
      </c>
      <c r="O6046" s="184">
        <f t="shared" si="2179"/>
        <v>0</v>
      </c>
      <c r="P6046" s="181"/>
      <c r="Q6046" s="199"/>
      <c r="R6046" s="197" t="str">
        <f t="shared" si="2172"/>
        <v/>
      </c>
      <c r="S6046" s="197" t="str">
        <f t="shared" si="2165"/>
        <v/>
      </c>
    </row>
    <row r="6047" spans="1:19" hidden="1">
      <c r="A6047" s="200">
        <v>85335</v>
      </c>
      <c r="B6047" s="205" t="s">
        <v>292</v>
      </c>
      <c r="C6047" s="127" t="s">
        <v>6460</v>
      </c>
      <c r="D6047" s="121" t="s">
        <v>258</v>
      </c>
      <c r="E6047" s="122">
        <v>8.74</v>
      </c>
      <c r="F6047" s="123">
        <f t="shared" si="2174"/>
        <v>10.54</v>
      </c>
      <c r="G6047" s="206"/>
      <c r="H6047" s="183"/>
      <c r="I6047" s="182">
        <f t="shared" si="2175"/>
        <v>0</v>
      </c>
      <c r="J6047" s="182">
        <f t="shared" si="2176"/>
        <v>0</v>
      </c>
      <c r="K6047" s="179"/>
      <c r="L6047" s="183">
        <f t="shared" si="2177"/>
        <v>0</v>
      </c>
      <c r="M6047" s="183">
        <f t="shared" si="2177"/>
        <v>0</v>
      </c>
      <c r="N6047" s="184">
        <f t="shared" si="2178"/>
        <v>0</v>
      </c>
      <c r="O6047" s="184">
        <f t="shared" si="2179"/>
        <v>0</v>
      </c>
      <c r="P6047" s="181"/>
      <c r="Q6047" s="199"/>
      <c r="R6047" s="197" t="str">
        <f t="shared" si="2172"/>
        <v/>
      </c>
      <c r="S6047" s="197" t="str">
        <f t="shared" si="2165"/>
        <v/>
      </c>
    </row>
    <row r="6048" spans="1:19" ht="38.25" hidden="1">
      <c r="A6048" s="200" t="s">
        <v>6461</v>
      </c>
      <c r="B6048" s="205" t="s">
        <v>230</v>
      </c>
      <c r="C6048" s="127" t="s">
        <v>6462</v>
      </c>
      <c r="D6048" s="121" t="s">
        <v>232</v>
      </c>
      <c r="E6048" s="122">
        <v>51.33</v>
      </c>
      <c r="F6048" s="123">
        <f t="shared" si="2174"/>
        <v>61.88</v>
      </c>
      <c r="G6048" s="206"/>
      <c r="H6048" s="183"/>
      <c r="I6048" s="182">
        <f t="shared" si="2175"/>
        <v>0</v>
      </c>
      <c r="J6048" s="182">
        <f t="shared" si="2176"/>
        <v>0</v>
      </c>
      <c r="K6048" s="179"/>
      <c r="L6048" s="183">
        <f t="shared" si="2177"/>
        <v>0</v>
      </c>
      <c r="M6048" s="183">
        <f t="shared" si="2177"/>
        <v>0</v>
      </c>
      <c r="N6048" s="184">
        <f t="shared" si="2178"/>
        <v>0</v>
      </c>
      <c r="O6048" s="184">
        <f t="shared" si="2179"/>
        <v>0</v>
      </c>
      <c r="P6048" s="181"/>
      <c r="Q6048" s="199"/>
      <c r="R6048" s="197" t="str">
        <f t="shared" si="2172"/>
        <v/>
      </c>
      <c r="S6048" s="197" t="str">
        <f t="shared" si="2165"/>
        <v/>
      </c>
    </row>
    <row r="6049" spans="1:19" ht="38.25" hidden="1">
      <c r="A6049" s="200" t="s">
        <v>6463</v>
      </c>
      <c r="B6049" s="205" t="s">
        <v>230</v>
      </c>
      <c r="C6049" s="127" t="s">
        <v>6464</v>
      </c>
      <c r="D6049" s="121" t="s">
        <v>232</v>
      </c>
      <c r="E6049" s="122">
        <v>40.9</v>
      </c>
      <c r="F6049" s="123">
        <f t="shared" si="2174"/>
        <v>49.31</v>
      </c>
      <c r="G6049" s="206"/>
      <c r="H6049" s="183"/>
      <c r="I6049" s="182">
        <f t="shared" si="2175"/>
        <v>0</v>
      </c>
      <c r="J6049" s="182">
        <f t="shared" si="2176"/>
        <v>0</v>
      </c>
      <c r="K6049" s="179"/>
      <c r="L6049" s="183">
        <f t="shared" si="2177"/>
        <v>0</v>
      </c>
      <c r="M6049" s="183">
        <f t="shared" si="2177"/>
        <v>0</v>
      </c>
      <c r="N6049" s="184">
        <f t="shared" si="2178"/>
        <v>0</v>
      </c>
      <c r="O6049" s="184">
        <f t="shared" si="2179"/>
        <v>0</v>
      </c>
      <c r="P6049" s="181"/>
      <c r="Q6049" s="199"/>
      <c r="R6049" s="197" t="str">
        <f t="shared" si="2172"/>
        <v/>
      </c>
      <c r="S6049" s="197" t="str">
        <f t="shared" si="2165"/>
        <v/>
      </c>
    </row>
    <row r="6050" spans="1:19" ht="25.5" hidden="1">
      <c r="A6050" s="200">
        <v>83694</v>
      </c>
      <c r="B6050" s="205" t="s">
        <v>230</v>
      </c>
      <c r="C6050" s="127" t="s">
        <v>6465</v>
      </c>
      <c r="D6050" s="121" t="s">
        <v>232</v>
      </c>
      <c r="E6050" s="122">
        <v>14.86</v>
      </c>
      <c r="F6050" s="123">
        <f t="shared" si="2174"/>
        <v>17.920000000000002</v>
      </c>
      <c r="G6050" s="206"/>
      <c r="H6050" s="183"/>
      <c r="I6050" s="182">
        <f t="shared" si="2175"/>
        <v>0</v>
      </c>
      <c r="J6050" s="182">
        <f t="shared" si="2176"/>
        <v>0</v>
      </c>
      <c r="K6050" s="179"/>
      <c r="L6050" s="183">
        <f t="shared" si="2177"/>
        <v>0</v>
      </c>
      <c r="M6050" s="183">
        <f t="shared" si="2177"/>
        <v>0</v>
      </c>
      <c r="N6050" s="184">
        <f t="shared" si="2178"/>
        <v>0</v>
      </c>
      <c r="O6050" s="184">
        <f t="shared" si="2179"/>
        <v>0</v>
      </c>
      <c r="P6050" s="181"/>
      <c r="Q6050" s="198"/>
      <c r="R6050" s="197" t="str">
        <f t="shared" si="2172"/>
        <v/>
      </c>
      <c r="S6050" s="197" t="str">
        <f t="shared" si="2165"/>
        <v/>
      </c>
    </row>
    <row r="6051" spans="1:19" hidden="1">
      <c r="A6051" s="200" t="s">
        <v>6466</v>
      </c>
      <c r="B6051" s="205" t="s">
        <v>230</v>
      </c>
      <c r="C6051" s="127" t="s">
        <v>6467</v>
      </c>
      <c r="D6051" s="121" t="s">
        <v>232</v>
      </c>
      <c r="E6051" s="122">
        <v>25.21</v>
      </c>
      <c r="F6051" s="123">
        <f t="shared" si="2174"/>
        <v>30.39</v>
      </c>
      <c r="G6051" s="206"/>
      <c r="H6051" s="183"/>
      <c r="I6051" s="182">
        <f t="shared" si="2175"/>
        <v>0</v>
      </c>
      <c r="J6051" s="182">
        <f t="shared" si="2176"/>
        <v>0</v>
      </c>
      <c r="K6051" s="179"/>
      <c r="L6051" s="183">
        <f t="shared" si="2177"/>
        <v>0</v>
      </c>
      <c r="M6051" s="183">
        <f t="shared" si="2177"/>
        <v>0</v>
      </c>
      <c r="N6051" s="184">
        <f t="shared" si="2178"/>
        <v>0</v>
      </c>
      <c r="O6051" s="184">
        <f t="shared" si="2179"/>
        <v>0</v>
      </c>
      <c r="P6051" s="181"/>
      <c r="Q6051" s="199"/>
      <c r="R6051" s="197" t="str">
        <f t="shared" si="2172"/>
        <v/>
      </c>
      <c r="S6051" s="197" t="str">
        <f t="shared" si="2165"/>
        <v/>
      </c>
    </row>
    <row r="6052" spans="1:19" hidden="1">
      <c r="A6052" s="200">
        <v>83771</v>
      </c>
      <c r="B6052" s="205" t="s">
        <v>230</v>
      </c>
      <c r="C6052" s="127" t="s">
        <v>6468</v>
      </c>
      <c r="D6052" s="121" t="s">
        <v>238</v>
      </c>
      <c r="E6052" s="122">
        <v>7.22</v>
      </c>
      <c r="F6052" s="123">
        <f t="shared" si="2174"/>
        <v>8.6999999999999993</v>
      </c>
      <c r="G6052" s="206"/>
      <c r="H6052" s="183"/>
      <c r="I6052" s="182">
        <f t="shared" si="2175"/>
        <v>0</v>
      </c>
      <c r="J6052" s="182">
        <f t="shared" si="2176"/>
        <v>0</v>
      </c>
      <c r="K6052" s="179"/>
      <c r="L6052" s="183">
        <f t="shared" si="2177"/>
        <v>0</v>
      </c>
      <c r="M6052" s="183">
        <f t="shared" si="2177"/>
        <v>0</v>
      </c>
      <c r="N6052" s="184">
        <f t="shared" si="2178"/>
        <v>0</v>
      </c>
      <c r="O6052" s="184">
        <f t="shared" si="2179"/>
        <v>0</v>
      </c>
      <c r="P6052" s="181"/>
      <c r="Q6052" s="199"/>
      <c r="R6052" s="197" t="str">
        <f t="shared" si="2172"/>
        <v/>
      </c>
      <c r="S6052" s="197" t="str">
        <f t="shared" si="2165"/>
        <v/>
      </c>
    </row>
    <row r="6053" spans="1:19" hidden="1">
      <c r="A6053" s="200">
        <v>97114</v>
      </c>
      <c r="B6053" s="205" t="s">
        <v>230</v>
      </c>
      <c r="C6053" s="127" t="s">
        <v>6469</v>
      </c>
      <c r="D6053" s="121" t="s">
        <v>258</v>
      </c>
      <c r="E6053" s="122">
        <v>0.4</v>
      </c>
      <c r="F6053" s="123">
        <f t="shared" si="2174"/>
        <v>0.48</v>
      </c>
      <c r="G6053" s="206"/>
      <c r="H6053" s="183"/>
      <c r="I6053" s="182">
        <f t="shared" si="2175"/>
        <v>0</v>
      </c>
      <c r="J6053" s="182">
        <f t="shared" si="2176"/>
        <v>0</v>
      </c>
      <c r="K6053" s="179"/>
      <c r="L6053" s="183">
        <f t="shared" si="2177"/>
        <v>0</v>
      </c>
      <c r="M6053" s="183">
        <f t="shared" si="2177"/>
        <v>0</v>
      </c>
      <c r="N6053" s="184">
        <f t="shared" si="2178"/>
        <v>0</v>
      </c>
      <c r="O6053" s="184">
        <f t="shared" si="2179"/>
        <v>0</v>
      </c>
      <c r="P6053" s="181"/>
      <c r="Q6053" s="199"/>
      <c r="R6053" s="197" t="str">
        <f t="shared" si="2172"/>
        <v/>
      </c>
      <c r="S6053" s="197" t="str">
        <f t="shared" si="2165"/>
        <v/>
      </c>
    </row>
    <row r="6054" spans="1:19" ht="25.5" hidden="1">
      <c r="A6054" s="200">
        <v>97115</v>
      </c>
      <c r="B6054" s="205" t="s">
        <v>230</v>
      </c>
      <c r="C6054" s="127" t="s">
        <v>6470</v>
      </c>
      <c r="D6054" s="121" t="s">
        <v>765</v>
      </c>
      <c r="E6054" s="122">
        <v>41.18</v>
      </c>
      <c r="F6054" s="123">
        <f t="shared" si="2174"/>
        <v>49.65</v>
      </c>
      <c r="G6054" s="206"/>
      <c r="H6054" s="183"/>
      <c r="I6054" s="182">
        <f t="shared" si="2175"/>
        <v>0</v>
      </c>
      <c r="J6054" s="182">
        <f t="shared" si="2176"/>
        <v>0</v>
      </c>
      <c r="K6054" s="179"/>
      <c r="L6054" s="183">
        <f t="shared" si="2177"/>
        <v>0</v>
      </c>
      <c r="M6054" s="183">
        <f t="shared" si="2177"/>
        <v>0</v>
      </c>
      <c r="N6054" s="184">
        <f t="shared" si="2178"/>
        <v>0</v>
      </c>
      <c r="O6054" s="184">
        <f t="shared" si="2179"/>
        <v>0</v>
      </c>
      <c r="P6054" s="181"/>
      <c r="Q6054" s="199"/>
      <c r="R6054" s="197" t="str">
        <f t="shared" si="2172"/>
        <v/>
      </c>
      <c r="S6054" s="197" t="str">
        <f t="shared" si="2165"/>
        <v/>
      </c>
    </row>
    <row r="6055" spans="1:19" ht="25.5" hidden="1">
      <c r="A6055" s="200">
        <v>97120</v>
      </c>
      <c r="B6055" s="205" t="s">
        <v>230</v>
      </c>
      <c r="C6055" s="127" t="s">
        <v>6471</v>
      </c>
      <c r="D6055" s="121" t="s">
        <v>765</v>
      </c>
      <c r="E6055" s="122">
        <v>6.61</v>
      </c>
      <c r="F6055" s="123">
        <f t="shared" si="2174"/>
        <v>7.97</v>
      </c>
      <c r="G6055" s="206"/>
      <c r="H6055" s="183"/>
      <c r="I6055" s="182">
        <f t="shared" si="2175"/>
        <v>0</v>
      </c>
      <c r="J6055" s="182">
        <f t="shared" si="2176"/>
        <v>0</v>
      </c>
      <c r="K6055" s="179"/>
      <c r="L6055" s="183">
        <f t="shared" si="2177"/>
        <v>0</v>
      </c>
      <c r="M6055" s="183">
        <f t="shared" si="2177"/>
        <v>0</v>
      </c>
      <c r="N6055" s="184">
        <f t="shared" si="2178"/>
        <v>0</v>
      </c>
      <c r="O6055" s="184">
        <f t="shared" si="2179"/>
        <v>0</v>
      </c>
      <c r="P6055" s="181"/>
      <c r="Q6055" s="199"/>
      <c r="R6055" s="197" t="str">
        <f t="shared" si="2172"/>
        <v/>
      </c>
      <c r="S6055" s="197" t="str">
        <f t="shared" si="2165"/>
        <v/>
      </c>
    </row>
    <row r="6056" spans="1:19">
      <c r="A6056" s="200" t="s">
        <v>6472</v>
      </c>
      <c r="B6056" s="205"/>
      <c r="C6056" s="127" t="s">
        <v>6473</v>
      </c>
      <c r="D6056" s="121"/>
      <c r="E6056" s="122"/>
      <c r="F6056" s="123"/>
      <c r="G6056" s="253"/>
      <c r="H6056" s="207">
        <f t="shared" ref="H6056:H6057" si="2180">F6056</f>
        <v>0</v>
      </c>
      <c r="I6056" s="254"/>
      <c r="J6056" s="255"/>
      <c r="K6056" s="179"/>
      <c r="L6056" s="253"/>
      <c r="M6056" s="253"/>
      <c r="N6056" s="254"/>
      <c r="O6056" s="255"/>
      <c r="P6056" s="181"/>
      <c r="Q6056" s="231" t="str">
        <f>IF(OR(SUM(J6057:J6070)&gt;0,SUM(O6057:O6070)&gt;0),"xx","")</f>
        <v>xx</v>
      </c>
      <c r="R6056" s="232" t="str">
        <f t="shared" si="2172"/>
        <v>x</v>
      </c>
      <c r="S6056" s="197" t="str">
        <f t="shared" si="2165"/>
        <v>x</v>
      </c>
    </row>
    <row r="6057" spans="1:19" ht="25.5">
      <c r="A6057" s="200">
        <v>100576</v>
      </c>
      <c r="B6057" s="205" t="s">
        <v>230</v>
      </c>
      <c r="C6057" s="127" t="s">
        <v>6474</v>
      </c>
      <c r="D6057" s="121" t="s">
        <v>232</v>
      </c>
      <c r="E6057" s="122">
        <v>1.49</v>
      </c>
      <c r="F6057" s="123">
        <f t="shared" ref="F6057:F6070" si="2181">IF(E6057=0,0,ROUND(E6057*(1+E$10)*(1-E$11),2))</f>
        <v>1.8</v>
      </c>
      <c r="G6057" s="206">
        <v>2094.61</v>
      </c>
      <c r="H6057" s="207">
        <f t="shared" si="2180"/>
        <v>1.8</v>
      </c>
      <c r="I6057" s="182">
        <f t="shared" ref="I6057:I6070" si="2182">IF(ISBLANK(E6057),0,ROUND(F6057*G6057,2))</f>
        <v>3770.3</v>
      </c>
      <c r="J6057" s="182">
        <f t="shared" ref="J6057:J6070" si="2183">IF(ISBLANK(G6057),0,ROUND(G6057*H6057,2))</f>
        <v>3770.3</v>
      </c>
      <c r="K6057" s="179"/>
      <c r="L6057" s="183">
        <f t="shared" ref="L6057:M6070" si="2184">G6057</f>
        <v>2094.61</v>
      </c>
      <c r="M6057" s="183">
        <f t="shared" si="2184"/>
        <v>1.8</v>
      </c>
      <c r="N6057" s="184">
        <f t="shared" ref="N6057:N6070" si="2185">IF(ISBLANK(E6057),0,ROUND(F6057*L6057,2))</f>
        <v>3770.3</v>
      </c>
      <c r="O6057" s="184">
        <f t="shared" ref="O6057:O6070" si="2186">IF(ISBLANK(L6057),0,ROUND(L6057*M6057,2))</f>
        <v>3770.3</v>
      </c>
      <c r="P6057" s="181"/>
      <c r="Q6057" s="238"/>
      <c r="R6057" s="196" t="str">
        <f t="shared" si="2172"/>
        <v>x</v>
      </c>
      <c r="S6057" s="197" t="str">
        <f t="shared" si="2165"/>
        <v>x</v>
      </c>
    </row>
    <row r="6058" spans="1:19" ht="25.5" hidden="1">
      <c r="A6058" s="200">
        <v>100577</v>
      </c>
      <c r="B6058" s="205" t="s">
        <v>230</v>
      </c>
      <c r="C6058" s="127" t="s">
        <v>6475</v>
      </c>
      <c r="D6058" s="121" t="s">
        <v>232</v>
      </c>
      <c r="E6058" s="122">
        <v>0.66</v>
      </c>
      <c r="F6058" s="123">
        <f t="shared" si="2181"/>
        <v>0.8</v>
      </c>
      <c r="G6058" s="206"/>
      <c r="H6058" s="183"/>
      <c r="I6058" s="182">
        <f t="shared" si="2182"/>
        <v>0</v>
      </c>
      <c r="J6058" s="182">
        <f t="shared" si="2183"/>
        <v>0</v>
      </c>
      <c r="K6058" s="179"/>
      <c r="L6058" s="183">
        <f t="shared" si="2184"/>
        <v>0</v>
      </c>
      <c r="M6058" s="183">
        <f t="shared" si="2184"/>
        <v>0</v>
      </c>
      <c r="N6058" s="184">
        <f t="shared" si="2185"/>
        <v>0</v>
      </c>
      <c r="O6058" s="184">
        <f t="shared" si="2186"/>
        <v>0</v>
      </c>
      <c r="P6058" s="181"/>
      <c r="Q6058" s="199"/>
      <c r="R6058" s="197" t="str">
        <f t="shared" si="2172"/>
        <v/>
      </c>
      <c r="S6058" s="197" t="str">
        <f t="shared" si="2165"/>
        <v/>
      </c>
    </row>
    <row r="6059" spans="1:19" ht="38.25" hidden="1">
      <c r="A6059" s="200">
        <v>100564</v>
      </c>
      <c r="B6059" s="205" t="s">
        <v>230</v>
      </c>
      <c r="C6059" s="127" t="s">
        <v>6476</v>
      </c>
      <c r="D6059" s="121" t="s">
        <v>238</v>
      </c>
      <c r="E6059" s="122">
        <v>51.31</v>
      </c>
      <c r="F6059" s="123">
        <f t="shared" si="2181"/>
        <v>61.86</v>
      </c>
      <c r="G6059" s="206"/>
      <c r="H6059" s="183"/>
      <c r="I6059" s="182">
        <f t="shared" si="2182"/>
        <v>0</v>
      </c>
      <c r="J6059" s="182">
        <f t="shared" si="2183"/>
        <v>0</v>
      </c>
      <c r="K6059" s="179"/>
      <c r="L6059" s="183">
        <f t="shared" si="2184"/>
        <v>0</v>
      </c>
      <c r="M6059" s="183">
        <f t="shared" si="2184"/>
        <v>0</v>
      </c>
      <c r="N6059" s="184">
        <f t="shared" si="2185"/>
        <v>0</v>
      </c>
      <c r="O6059" s="184">
        <f t="shared" si="2186"/>
        <v>0</v>
      </c>
      <c r="P6059" s="181"/>
      <c r="Q6059" s="199"/>
      <c r="R6059" s="197" t="str">
        <f t="shared" si="2172"/>
        <v/>
      </c>
      <c r="S6059" s="197" t="str">
        <f t="shared" si="2165"/>
        <v/>
      </c>
    </row>
    <row r="6060" spans="1:19" ht="38.25" hidden="1">
      <c r="A6060" s="200">
        <v>100565</v>
      </c>
      <c r="B6060" s="205" t="s">
        <v>230</v>
      </c>
      <c r="C6060" s="127" t="s">
        <v>6477</v>
      </c>
      <c r="D6060" s="121" t="s">
        <v>238</v>
      </c>
      <c r="E6060" s="122">
        <v>45.13</v>
      </c>
      <c r="F6060" s="123">
        <f t="shared" si="2181"/>
        <v>54.41</v>
      </c>
      <c r="G6060" s="206"/>
      <c r="H6060" s="183"/>
      <c r="I6060" s="182">
        <f t="shared" si="2182"/>
        <v>0</v>
      </c>
      <c r="J6060" s="182">
        <f t="shared" si="2183"/>
        <v>0</v>
      </c>
      <c r="K6060" s="179"/>
      <c r="L6060" s="183">
        <f t="shared" si="2184"/>
        <v>0</v>
      </c>
      <c r="M6060" s="183">
        <f t="shared" si="2184"/>
        <v>0</v>
      </c>
      <c r="N6060" s="184">
        <f t="shared" si="2185"/>
        <v>0</v>
      </c>
      <c r="O6060" s="184">
        <f t="shared" si="2186"/>
        <v>0</v>
      </c>
      <c r="P6060" s="181"/>
      <c r="Q6060" s="199"/>
      <c r="R6060" s="197" t="str">
        <f t="shared" si="2172"/>
        <v/>
      </c>
      <c r="S6060" s="197" t="str">
        <f t="shared" si="2165"/>
        <v/>
      </c>
    </row>
    <row r="6061" spans="1:19" ht="38.25" hidden="1">
      <c r="A6061" s="200">
        <v>100566</v>
      </c>
      <c r="B6061" s="205" t="s">
        <v>230</v>
      </c>
      <c r="C6061" s="127" t="s">
        <v>6478</v>
      </c>
      <c r="D6061" s="121" t="s">
        <v>238</v>
      </c>
      <c r="E6061" s="122">
        <v>89.81</v>
      </c>
      <c r="F6061" s="123">
        <f t="shared" si="2181"/>
        <v>108.27</v>
      </c>
      <c r="G6061" s="206"/>
      <c r="H6061" s="183"/>
      <c r="I6061" s="182">
        <f t="shared" si="2182"/>
        <v>0</v>
      </c>
      <c r="J6061" s="182">
        <f t="shared" si="2183"/>
        <v>0</v>
      </c>
      <c r="K6061" s="179"/>
      <c r="L6061" s="183">
        <f t="shared" si="2184"/>
        <v>0</v>
      </c>
      <c r="M6061" s="183">
        <f t="shared" si="2184"/>
        <v>0</v>
      </c>
      <c r="N6061" s="184">
        <f t="shared" si="2185"/>
        <v>0</v>
      </c>
      <c r="O6061" s="184">
        <f t="shared" si="2186"/>
        <v>0</v>
      </c>
      <c r="P6061" s="181"/>
      <c r="Q6061" s="199"/>
      <c r="R6061" s="197" t="str">
        <f t="shared" si="2172"/>
        <v/>
      </c>
      <c r="S6061" s="197" t="str">
        <f t="shared" si="2165"/>
        <v/>
      </c>
    </row>
    <row r="6062" spans="1:19" ht="38.25" hidden="1">
      <c r="A6062" s="200">
        <v>100567</v>
      </c>
      <c r="B6062" s="205" t="s">
        <v>230</v>
      </c>
      <c r="C6062" s="127" t="s">
        <v>6479</v>
      </c>
      <c r="D6062" s="121" t="s">
        <v>238</v>
      </c>
      <c r="E6062" s="122">
        <v>107.86</v>
      </c>
      <c r="F6062" s="123">
        <f t="shared" si="2181"/>
        <v>130.04</v>
      </c>
      <c r="G6062" s="206"/>
      <c r="H6062" s="183"/>
      <c r="I6062" s="182">
        <f t="shared" si="2182"/>
        <v>0</v>
      </c>
      <c r="J6062" s="182">
        <f t="shared" si="2183"/>
        <v>0</v>
      </c>
      <c r="K6062" s="179"/>
      <c r="L6062" s="183">
        <f t="shared" si="2184"/>
        <v>0</v>
      </c>
      <c r="M6062" s="183">
        <f t="shared" si="2184"/>
        <v>0</v>
      </c>
      <c r="N6062" s="184">
        <f t="shared" si="2185"/>
        <v>0</v>
      </c>
      <c r="O6062" s="184">
        <f t="shared" si="2186"/>
        <v>0</v>
      </c>
      <c r="P6062" s="181"/>
      <c r="Q6062" s="199"/>
      <c r="R6062" s="197" t="str">
        <f t="shared" si="2172"/>
        <v/>
      </c>
      <c r="S6062" s="197" t="str">
        <f t="shared" si="2165"/>
        <v/>
      </c>
    </row>
    <row r="6063" spans="1:19" ht="38.25" hidden="1">
      <c r="A6063" s="200">
        <v>100568</v>
      </c>
      <c r="B6063" s="205" t="s">
        <v>230</v>
      </c>
      <c r="C6063" s="127" t="s">
        <v>6480</v>
      </c>
      <c r="D6063" s="121" t="s">
        <v>238</v>
      </c>
      <c r="E6063" s="122">
        <v>125.61</v>
      </c>
      <c r="F6063" s="123">
        <f t="shared" si="2181"/>
        <v>151.44</v>
      </c>
      <c r="G6063" s="206"/>
      <c r="H6063" s="183"/>
      <c r="I6063" s="182">
        <f t="shared" si="2182"/>
        <v>0</v>
      </c>
      <c r="J6063" s="182">
        <f t="shared" si="2183"/>
        <v>0</v>
      </c>
      <c r="K6063" s="179"/>
      <c r="L6063" s="183">
        <f t="shared" si="2184"/>
        <v>0</v>
      </c>
      <c r="M6063" s="183">
        <f t="shared" si="2184"/>
        <v>0</v>
      </c>
      <c r="N6063" s="184">
        <f t="shared" si="2185"/>
        <v>0</v>
      </c>
      <c r="O6063" s="184">
        <f t="shared" si="2186"/>
        <v>0</v>
      </c>
      <c r="P6063" s="181"/>
      <c r="Q6063" s="199"/>
      <c r="R6063" s="197" t="str">
        <f t="shared" si="2172"/>
        <v/>
      </c>
      <c r="S6063" s="197" t="str">
        <f t="shared" si="2165"/>
        <v/>
      </c>
    </row>
    <row r="6064" spans="1:19" ht="38.25" hidden="1">
      <c r="A6064" s="200">
        <v>100569</v>
      </c>
      <c r="B6064" s="205" t="s">
        <v>230</v>
      </c>
      <c r="C6064" s="127" t="s">
        <v>6481</v>
      </c>
      <c r="D6064" s="121" t="s">
        <v>238</v>
      </c>
      <c r="E6064" s="122">
        <v>83.85</v>
      </c>
      <c r="F6064" s="123">
        <f t="shared" si="2181"/>
        <v>101.09</v>
      </c>
      <c r="G6064" s="206"/>
      <c r="H6064" s="183"/>
      <c r="I6064" s="182">
        <f t="shared" si="2182"/>
        <v>0</v>
      </c>
      <c r="J6064" s="182">
        <f t="shared" si="2183"/>
        <v>0</v>
      </c>
      <c r="K6064" s="179"/>
      <c r="L6064" s="183">
        <f t="shared" si="2184"/>
        <v>0</v>
      </c>
      <c r="M6064" s="183">
        <f t="shared" si="2184"/>
        <v>0</v>
      </c>
      <c r="N6064" s="184">
        <f t="shared" si="2185"/>
        <v>0</v>
      </c>
      <c r="O6064" s="184">
        <f t="shared" si="2186"/>
        <v>0</v>
      </c>
      <c r="P6064" s="181"/>
      <c r="Q6064" s="199"/>
      <c r="R6064" s="197" t="str">
        <f t="shared" si="2172"/>
        <v/>
      </c>
      <c r="S6064" s="197" t="str">
        <f t="shared" si="2165"/>
        <v/>
      </c>
    </row>
    <row r="6065" spans="1:19" ht="38.25" hidden="1">
      <c r="A6065" s="200">
        <v>100570</v>
      </c>
      <c r="B6065" s="205" t="s">
        <v>230</v>
      </c>
      <c r="C6065" s="127" t="s">
        <v>6482</v>
      </c>
      <c r="D6065" s="121" t="s">
        <v>238</v>
      </c>
      <c r="E6065" s="122">
        <v>103.28</v>
      </c>
      <c r="F6065" s="123">
        <f t="shared" si="2181"/>
        <v>124.51</v>
      </c>
      <c r="G6065" s="206"/>
      <c r="H6065" s="183"/>
      <c r="I6065" s="182">
        <f t="shared" si="2182"/>
        <v>0</v>
      </c>
      <c r="J6065" s="182">
        <f t="shared" si="2183"/>
        <v>0</v>
      </c>
      <c r="K6065" s="179"/>
      <c r="L6065" s="183">
        <f t="shared" si="2184"/>
        <v>0</v>
      </c>
      <c r="M6065" s="183">
        <f t="shared" si="2184"/>
        <v>0</v>
      </c>
      <c r="N6065" s="184">
        <f t="shared" si="2185"/>
        <v>0</v>
      </c>
      <c r="O6065" s="184">
        <f t="shared" si="2186"/>
        <v>0</v>
      </c>
      <c r="P6065" s="181"/>
      <c r="Q6065" s="199"/>
      <c r="R6065" s="197" t="str">
        <f t="shared" si="2172"/>
        <v/>
      </c>
      <c r="S6065" s="197" t="str">
        <f t="shared" si="2165"/>
        <v/>
      </c>
    </row>
    <row r="6066" spans="1:19" ht="38.25" hidden="1">
      <c r="A6066" s="200">
        <v>100571</v>
      </c>
      <c r="B6066" s="205" t="s">
        <v>230</v>
      </c>
      <c r="C6066" s="127" t="s">
        <v>6483</v>
      </c>
      <c r="D6066" s="121" t="s">
        <v>238</v>
      </c>
      <c r="E6066" s="122">
        <v>119.93</v>
      </c>
      <c r="F6066" s="123">
        <f t="shared" si="2181"/>
        <v>144.59</v>
      </c>
      <c r="G6066" s="206"/>
      <c r="H6066" s="183"/>
      <c r="I6066" s="182">
        <f t="shared" si="2182"/>
        <v>0</v>
      </c>
      <c r="J6066" s="182">
        <f t="shared" si="2183"/>
        <v>0</v>
      </c>
      <c r="K6066" s="179"/>
      <c r="L6066" s="183">
        <f t="shared" si="2184"/>
        <v>0</v>
      </c>
      <c r="M6066" s="183">
        <f t="shared" si="2184"/>
        <v>0</v>
      </c>
      <c r="N6066" s="184">
        <f t="shared" si="2185"/>
        <v>0</v>
      </c>
      <c r="O6066" s="184">
        <f t="shared" si="2186"/>
        <v>0</v>
      </c>
      <c r="P6066" s="181"/>
      <c r="Q6066" s="199"/>
      <c r="R6066" s="197" t="str">
        <f t="shared" si="2172"/>
        <v/>
      </c>
      <c r="S6066" s="197" t="str">
        <f t="shared" si="2165"/>
        <v/>
      </c>
    </row>
    <row r="6067" spans="1:19" ht="38.25" hidden="1">
      <c r="A6067" s="200">
        <v>100572</v>
      </c>
      <c r="B6067" s="205" t="s">
        <v>230</v>
      </c>
      <c r="C6067" s="127" t="s">
        <v>6484</v>
      </c>
      <c r="D6067" s="121" t="s">
        <v>238</v>
      </c>
      <c r="E6067" s="122">
        <v>54.84</v>
      </c>
      <c r="F6067" s="123">
        <f t="shared" si="2181"/>
        <v>66.12</v>
      </c>
      <c r="G6067" s="206"/>
      <c r="H6067" s="183"/>
      <c r="I6067" s="182">
        <f t="shared" si="2182"/>
        <v>0</v>
      </c>
      <c r="J6067" s="182">
        <f t="shared" si="2183"/>
        <v>0</v>
      </c>
      <c r="K6067" s="179"/>
      <c r="L6067" s="183">
        <f t="shared" si="2184"/>
        <v>0</v>
      </c>
      <c r="M6067" s="183">
        <f t="shared" si="2184"/>
        <v>0</v>
      </c>
      <c r="N6067" s="184">
        <f t="shared" si="2185"/>
        <v>0</v>
      </c>
      <c r="O6067" s="184">
        <f t="shared" si="2186"/>
        <v>0</v>
      </c>
      <c r="P6067" s="181"/>
      <c r="Q6067" s="199"/>
      <c r="R6067" s="197" t="str">
        <f t="shared" si="2172"/>
        <v/>
      </c>
      <c r="S6067" s="197" t="str">
        <f t="shared" si="2165"/>
        <v/>
      </c>
    </row>
    <row r="6068" spans="1:19" ht="38.25" hidden="1">
      <c r="A6068" s="200">
        <v>100573</v>
      </c>
      <c r="B6068" s="205" t="s">
        <v>230</v>
      </c>
      <c r="C6068" s="127" t="s">
        <v>6485</v>
      </c>
      <c r="D6068" s="121" t="s">
        <v>238</v>
      </c>
      <c r="E6068" s="122">
        <v>48.66</v>
      </c>
      <c r="F6068" s="123">
        <f t="shared" si="2181"/>
        <v>58.66</v>
      </c>
      <c r="G6068" s="206"/>
      <c r="H6068" s="183"/>
      <c r="I6068" s="182">
        <f t="shared" si="2182"/>
        <v>0</v>
      </c>
      <c r="J6068" s="182">
        <f t="shared" si="2183"/>
        <v>0</v>
      </c>
      <c r="K6068" s="179"/>
      <c r="L6068" s="183">
        <f t="shared" si="2184"/>
        <v>0</v>
      </c>
      <c r="M6068" s="183">
        <f t="shared" si="2184"/>
        <v>0</v>
      </c>
      <c r="N6068" s="184">
        <f t="shared" si="2185"/>
        <v>0</v>
      </c>
      <c r="O6068" s="184">
        <f t="shared" si="2186"/>
        <v>0</v>
      </c>
      <c r="P6068" s="181"/>
      <c r="Q6068" s="199"/>
      <c r="R6068" s="197" t="str">
        <f t="shared" si="2172"/>
        <v/>
      </c>
      <c r="S6068" s="197" t="str">
        <f t="shared" si="2165"/>
        <v/>
      </c>
    </row>
    <row r="6069" spans="1:19" hidden="1">
      <c r="A6069" s="200">
        <v>100574</v>
      </c>
      <c r="B6069" s="205" t="s">
        <v>230</v>
      </c>
      <c r="C6069" s="127" t="s">
        <v>6486</v>
      </c>
      <c r="D6069" s="121" t="s">
        <v>238</v>
      </c>
      <c r="E6069" s="122">
        <v>0.88</v>
      </c>
      <c r="F6069" s="123">
        <f t="shared" si="2181"/>
        <v>1.06</v>
      </c>
      <c r="G6069" s="206"/>
      <c r="H6069" s="183"/>
      <c r="I6069" s="182">
        <f t="shared" si="2182"/>
        <v>0</v>
      </c>
      <c r="J6069" s="182">
        <f t="shared" si="2183"/>
        <v>0</v>
      </c>
      <c r="K6069" s="179"/>
      <c r="L6069" s="183">
        <f t="shared" si="2184"/>
        <v>0</v>
      </c>
      <c r="M6069" s="183">
        <f t="shared" si="2184"/>
        <v>0</v>
      </c>
      <c r="N6069" s="184">
        <f t="shared" si="2185"/>
        <v>0</v>
      </c>
      <c r="O6069" s="184">
        <f t="shared" si="2186"/>
        <v>0</v>
      </c>
      <c r="P6069" s="181"/>
      <c r="Q6069" s="199"/>
      <c r="R6069" s="197" t="str">
        <f t="shared" si="2172"/>
        <v/>
      </c>
      <c r="S6069" s="197" t="str">
        <f t="shared" si="2165"/>
        <v/>
      </c>
    </row>
    <row r="6070" spans="1:19" hidden="1">
      <c r="A6070" s="200">
        <v>100575</v>
      </c>
      <c r="B6070" s="205" t="s">
        <v>230</v>
      </c>
      <c r="C6070" s="127" t="s">
        <v>6487</v>
      </c>
      <c r="D6070" s="121" t="s">
        <v>232</v>
      </c>
      <c r="E6070" s="122">
        <v>7.0000000000000007E-2</v>
      </c>
      <c r="F6070" s="123">
        <f t="shared" si="2181"/>
        <v>0.08</v>
      </c>
      <c r="G6070" s="206"/>
      <c r="H6070" s="183"/>
      <c r="I6070" s="182">
        <f t="shared" si="2182"/>
        <v>0</v>
      </c>
      <c r="J6070" s="182">
        <f t="shared" si="2183"/>
        <v>0</v>
      </c>
      <c r="K6070" s="179"/>
      <c r="L6070" s="183">
        <f t="shared" si="2184"/>
        <v>0</v>
      </c>
      <c r="M6070" s="183">
        <f t="shared" si="2184"/>
        <v>0</v>
      </c>
      <c r="N6070" s="184">
        <f t="shared" si="2185"/>
        <v>0</v>
      </c>
      <c r="O6070" s="184">
        <f t="shared" si="2186"/>
        <v>0</v>
      </c>
      <c r="P6070" s="181"/>
      <c r="Q6070" s="199"/>
      <c r="R6070" s="197" t="str">
        <f t="shared" si="2172"/>
        <v/>
      </c>
      <c r="S6070" s="197" t="str">
        <f t="shared" si="2165"/>
        <v/>
      </c>
    </row>
    <row r="6071" spans="1:19" hidden="1">
      <c r="A6071" s="200" t="s">
        <v>6488</v>
      </c>
      <c r="B6071" s="205"/>
      <c r="C6071" s="127" t="s">
        <v>6489</v>
      </c>
      <c r="D6071" s="121"/>
      <c r="E6071" s="122"/>
      <c r="F6071" s="123"/>
      <c r="G6071" s="253"/>
      <c r="H6071" s="253"/>
      <c r="I6071" s="254"/>
      <c r="J6071" s="255"/>
      <c r="K6071" s="179"/>
      <c r="L6071" s="253"/>
      <c r="M6071" s="253"/>
      <c r="N6071" s="254"/>
      <c r="O6071" s="255"/>
      <c r="P6071" s="181"/>
      <c r="Q6071" s="198" t="str">
        <f>IF(OR(SUM(J6072:J6079)&gt;0,SUM(O6072:O6079)&gt;0),"xx","")</f>
        <v/>
      </c>
      <c r="R6071" s="197" t="str">
        <f t="shared" si="2172"/>
        <v/>
      </c>
      <c r="S6071" s="197" t="str">
        <f t="shared" si="2165"/>
        <v/>
      </c>
    </row>
    <row r="6072" spans="1:19" hidden="1">
      <c r="A6072" s="200">
        <v>531000</v>
      </c>
      <c r="B6072" s="205" t="s">
        <v>288</v>
      </c>
      <c r="C6072" s="127" t="s">
        <v>6490</v>
      </c>
      <c r="D6072" s="121" t="s">
        <v>238</v>
      </c>
      <c r="E6072" s="122">
        <v>80.22</v>
      </c>
      <c r="F6072" s="123">
        <f t="shared" ref="F6072:F6079" si="2187">IF(E6072=0,0,ROUND(E6072*(1+E$10)*(1-E$11),2))</f>
        <v>96.71</v>
      </c>
      <c r="G6072" s="206"/>
      <c r="H6072" s="183"/>
      <c r="I6072" s="182">
        <f t="shared" ref="I6072:I6079" si="2188">IF(ISBLANK(E6072),0,ROUND(F6072*G6072,2))</f>
        <v>0</v>
      </c>
      <c r="J6072" s="182">
        <f t="shared" ref="J6072:J6079" si="2189">IF(ISBLANK(G6072),0,ROUND(G6072*H6072,2))</f>
        <v>0</v>
      </c>
      <c r="K6072" s="179"/>
      <c r="L6072" s="183">
        <f t="shared" ref="L6072:M6079" si="2190">G6072</f>
        <v>0</v>
      </c>
      <c r="M6072" s="183">
        <f t="shared" si="2190"/>
        <v>0</v>
      </c>
      <c r="N6072" s="184">
        <f t="shared" ref="N6072:N6079" si="2191">IF(ISBLANK(E6072),0,ROUND(F6072*L6072,2))</f>
        <v>0</v>
      </c>
      <c r="O6072" s="184">
        <f t="shared" ref="O6072:O6079" si="2192">IF(ISBLANK(L6072),0,ROUND(L6072*M6072,2))</f>
        <v>0</v>
      </c>
      <c r="P6072" s="181"/>
      <c r="Q6072" s="199"/>
      <c r="R6072" s="197" t="str">
        <f t="shared" si="2172"/>
        <v/>
      </c>
      <c r="S6072" s="197" t="str">
        <f t="shared" si="2165"/>
        <v/>
      </c>
    </row>
    <row r="6073" spans="1:19" hidden="1">
      <c r="A6073" s="200">
        <v>530200</v>
      </c>
      <c r="B6073" s="205" t="s">
        <v>288</v>
      </c>
      <c r="C6073" s="127" t="s">
        <v>6491</v>
      </c>
      <c r="D6073" s="121" t="s">
        <v>238</v>
      </c>
      <c r="E6073" s="122">
        <v>60.66</v>
      </c>
      <c r="F6073" s="123">
        <f t="shared" si="2187"/>
        <v>73.13</v>
      </c>
      <c r="G6073" s="206"/>
      <c r="H6073" s="183"/>
      <c r="I6073" s="182">
        <f t="shared" si="2188"/>
        <v>0</v>
      </c>
      <c r="J6073" s="182">
        <f t="shared" si="2189"/>
        <v>0</v>
      </c>
      <c r="K6073" s="179"/>
      <c r="L6073" s="183">
        <f t="shared" si="2190"/>
        <v>0</v>
      </c>
      <c r="M6073" s="183">
        <f t="shared" si="2190"/>
        <v>0</v>
      </c>
      <c r="N6073" s="184">
        <f t="shared" si="2191"/>
        <v>0</v>
      </c>
      <c r="O6073" s="184">
        <f t="shared" si="2192"/>
        <v>0</v>
      </c>
      <c r="P6073" s="181"/>
      <c r="Q6073" s="199"/>
      <c r="R6073" s="197" t="str">
        <f t="shared" si="2172"/>
        <v/>
      </c>
      <c r="S6073" s="197" t="str">
        <f t="shared" si="2165"/>
        <v/>
      </c>
    </row>
    <row r="6074" spans="1:19" hidden="1">
      <c r="A6074" s="200">
        <v>541100</v>
      </c>
      <c r="B6074" s="205" t="s">
        <v>288</v>
      </c>
      <c r="C6074" s="127" t="s">
        <v>6492</v>
      </c>
      <c r="D6074" s="121" t="s">
        <v>238</v>
      </c>
      <c r="E6074" s="122">
        <v>20.62</v>
      </c>
      <c r="F6074" s="123">
        <f t="shared" si="2187"/>
        <v>24.86</v>
      </c>
      <c r="G6074" s="206"/>
      <c r="H6074" s="183"/>
      <c r="I6074" s="182">
        <f t="shared" si="2188"/>
        <v>0</v>
      </c>
      <c r="J6074" s="182">
        <f t="shared" si="2189"/>
        <v>0</v>
      </c>
      <c r="K6074" s="179"/>
      <c r="L6074" s="183">
        <f t="shared" si="2190"/>
        <v>0</v>
      </c>
      <c r="M6074" s="183">
        <f t="shared" si="2190"/>
        <v>0</v>
      </c>
      <c r="N6074" s="184">
        <f t="shared" si="2191"/>
        <v>0</v>
      </c>
      <c r="O6074" s="184">
        <f t="shared" si="2192"/>
        <v>0</v>
      </c>
      <c r="P6074" s="181"/>
      <c r="Q6074" s="199"/>
      <c r="R6074" s="197" t="str">
        <f t="shared" si="2172"/>
        <v/>
      </c>
      <c r="S6074" s="197" t="str">
        <f t="shared" si="2165"/>
        <v/>
      </c>
    </row>
    <row r="6075" spans="1:19" ht="25.5" hidden="1">
      <c r="A6075" s="200">
        <v>533500</v>
      </c>
      <c r="B6075" s="205" t="s">
        <v>288</v>
      </c>
      <c r="C6075" s="127" t="s">
        <v>6493</v>
      </c>
      <c r="D6075" s="121" t="s">
        <v>238</v>
      </c>
      <c r="E6075" s="122">
        <v>15.79</v>
      </c>
      <c r="F6075" s="123">
        <f t="shared" si="2187"/>
        <v>19.04</v>
      </c>
      <c r="G6075" s="206"/>
      <c r="H6075" s="183"/>
      <c r="I6075" s="182">
        <f t="shared" si="2188"/>
        <v>0</v>
      </c>
      <c r="J6075" s="182">
        <f t="shared" si="2189"/>
        <v>0</v>
      </c>
      <c r="K6075" s="179"/>
      <c r="L6075" s="183">
        <f t="shared" si="2190"/>
        <v>0</v>
      </c>
      <c r="M6075" s="183">
        <f t="shared" si="2190"/>
        <v>0</v>
      </c>
      <c r="N6075" s="184">
        <f t="shared" si="2191"/>
        <v>0</v>
      </c>
      <c r="O6075" s="184">
        <f t="shared" si="2192"/>
        <v>0</v>
      </c>
      <c r="P6075" s="181"/>
      <c r="Q6075" s="199"/>
      <c r="R6075" s="197" t="str">
        <f t="shared" si="2172"/>
        <v/>
      </c>
      <c r="S6075" s="197" t="str">
        <f t="shared" si="2165"/>
        <v/>
      </c>
    </row>
    <row r="6076" spans="1:19" ht="25.5" hidden="1">
      <c r="A6076" s="200">
        <v>542000</v>
      </c>
      <c r="B6076" s="205" t="s">
        <v>288</v>
      </c>
      <c r="C6076" s="127" t="s">
        <v>6494</v>
      </c>
      <c r="D6076" s="121" t="s">
        <v>238</v>
      </c>
      <c r="E6076" s="122">
        <v>38.08</v>
      </c>
      <c r="F6076" s="123">
        <f t="shared" si="2187"/>
        <v>45.91</v>
      </c>
      <c r="G6076" s="206"/>
      <c r="H6076" s="183"/>
      <c r="I6076" s="182">
        <f t="shared" si="2188"/>
        <v>0</v>
      </c>
      <c r="J6076" s="182">
        <f t="shared" si="2189"/>
        <v>0</v>
      </c>
      <c r="K6076" s="179"/>
      <c r="L6076" s="183">
        <f t="shared" si="2190"/>
        <v>0</v>
      </c>
      <c r="M6076" s="183">
        <f t="shared" si="2190"/>
        <v>0</v>
      </c>
      <c r="N6076" s="184">
        <f t="shared" si="2191"/>
        <v>0</v>
      </c>
      <c r="O6076" s="184">
        <f t="shared" si="2192"/>
        <v>0</v>
      </c>
      <c r="P6076" s="181"/>
      <c r="Q6076" s="199"/>
      <c r="R6076" s="197" t="str">
        <f t="shared" si="2172"/>
        <v/>
      </c>
      <c r="S6076" s="197" t="str">
        <f t="shared" si="2165"/>
        <v/>
      </c>
    </row>
    <row r="6077" spans="1:19" ht="25.5" hidden="1">
      <c r="A6077" s="200">
        <v>544000</v>
      </c>
      <c r="B6077" s="205" t="s">
        <v>288</v>
      </c>
      <c r="C6077" s="127" t="s">
        <v>6495</v>
      </c>
      <c r="D6077" s="121" t="s">
        <v>238</v>
      </c>
      <c r="E6077" s="122">
        <v>50</v>
      </c>
      <c r="F6077" s="123">
        <f t="shared" si="2187"/>
        <v>60.28</v>
      </c>
      <c r="G6077" s="206"/>
      <c r="H6077" s="183"/>
      <c r="I6077" s="182">
        <f t="shared" si="2188"/>
        <v>0</v>
      </c>
      <c r="J6077" s="182">
        <f t="shared" si="2189"/>
        <v>0</v>
      </c>
      <c r="K6077" s="179"/>
      <c r="L6077" s="183">
        <f t="shared" si="2190"/>
        <v>0</v>
      </c>
      <c r="M6077" s="183">
        <f t="shared" si="2190"/>
        <v>0</v>
      </c>
      <c r="N6077" s="184">
        <f t="shared" si="2191"/>
        <v>0</v>
      </c>
      <c r="O6077" s="184">
        <f t="shared" si="2192"/>
        <v>0</v>
      </c>
      <c r="P6077" s="181"/>
      <c r="Q6077" s="199"/>
      <c r="R6077" s="197" t="str">
        <f t="shared" si="2172"/>
        <v/>
      </c>
      <c r="S6077" s="197" t="str">
        <f t="shared" si="2165"/>
        <v/>
      </c>
    </row>
    <row r="6078" spans="1:19" ht="25.5" hidden="1">
      <c r="A6078" s="200">
        <v>546000</v>
      </c>
      <c r="B6078" s="205" t="s">
        <v>288</v>
      </c>
      <c r="C6078" s="127" t="s">
        <v>6496</v>
      </c>
      <c r="D6078" s="121" t="s">
        <v>238</v>
      </c>
      <c r="E6078" s="122">
        <v>66.31</v>
      </c>
      <c r="F6078" s="123">
        <f t="shared" si="2187"/>
        <v>79.94</v>
      </c>
      <c r="G6078" s="206"/>
      <c r="H6078" s="183"/>
      <c r="I6078" s="182">
        <f t="shared" si="2188"/>
        <v>0</v>
      </c>
      <c r="J6078" s="182">
        <f t="shared" si="2189"/>
        <v>0</v>
      </c>
      <c r="K6078" s="179"/>
      <c r="L6078" s="183">
        <f t="shared" si="2190"/>
        <v>0</v>
      </c>
      <c r="M6078" s="183">
        <f t="shared" si="2190"/>
        <v>0</v>
      </c>
      <c r="N6078" s="184">
        <f t="shared" si="2191"/>
        <v>0</v>
      </c>
      <c r="O6078" s="184">
        <f t="shared" si="2192"/>
        <v>0</v>
      </c>
      <c r="P6078" s="181"/>
      <c r="Q6078" s="199"/>
      <c r="R6078" s="197" t="str">
        <f t="shared" si="2172"/>
        <v/>
      </c>
      <c r="S6078" s="197" t="str">
        <f t="shared" si="2165"/>
        <v/>
      </c>
    </row>
    <row r="6079" spans="1:19" hidden="1">
      <c r="A6079" s="200">
        <v>532000</v>
      </c>
      <c r="B6079" s="205" t="s">
        <v>288</v>
      </c>
      <c r="C6079" s="127" t="s">
        <v>6497</v>
      </c>
      <c r="D6079" s="121" t="s">
        <v>238</v>
      </c>
      <c r="E6079" s="122">
        <v>76.83</v>
      </c>
      <c r="F6079" s="123">
        <f t="shared" si="2187"/>
        <v>92.63</v>
      </c>
      <c r="G6079" s="206"/>
      <c r="H6079" s="183"/>
      <c r="I6079" s="182">
        <f t="shared" si="2188"/>
        <v>0</v>
      </c>
      <c r="J6079" s="182">
        <f t="shared" si="2189"/>
        <v>0</v>
      </c>
      <c r="K6079" s="179"/>
      <c r="L6079" s="183">
        <f t="shared" si="2190"/>
        <v>0</v>
      </c>
      <c r="M6079" s="183">
        <f t="shared" si="2190"/>
        <v>0</v>
      </c>
      <c r="N6079" s="184">
        <f t="shared" si="2191"/>
        <v>0</v>
      </c>
      <c r="O6079" s="184">
        <f t="shared" si="2192"/>
        <v>0</v>
      </c>
      <c r="P6079" s="181"/>
      <c r="Q6079" s="199"/>
      <c r="R6079" s="197" t="str">
        <f t="shared" si="2172"/>
        <v/>
      </c>
      <c r="S6079" s="197" t="str">
        <f t="shared" si="2165"/>
        <v/>
      </c>
    </row>
    <row r="6080" spans="1:19" hidden="1">
      <c r="A6080" s="200" t="s">
        <v>6498</v>
      </c>
      <c r="B6080" s="205"/>
      <c r="C6080" s="127" t="s">
        <v>6499</v>
      </c>
      <c r="D6080" s="121"/>
      <c r="E6080" s="122"/>
      <c r="F6080" s="123"/>
      <c r="G6080" s="253"/>
      <c r="H6080" s="253"/>
      <c r="I6080" s="254"/>
      <c r="J6080" s="255"/>
      <c r="K6080" s="179"/>
      <c r="L6080" s="253"/>
      <c r="M6080" s="253"/>
      <c r="N6080" s="254"/>
      <c r="O6080" s="255"/>
      <c r="P6080" s="181"/>
      <c r="Q6080" s="198" t="str">
        <f>IF(OR(SUM(J6081:J6083)&gt;0,SUM(O6081:O6083)&gt;0),"xx","")</f>
        <v/>
      </c>
      <c r="R6080" s="197" t="str">
        <f t="shared" si="2172"/>
        <v/>
      </c>
      <c r="S6080" s="197" t="str">
        <f t="shared" si="2165"/>
        <v/>
      </c>
    </row>
    <row r="6081" spans="1:19" hidden="1">
      <c r="A6081" s="200" t="s">
        <v>6500</v>
      </c>
      <c r="B6081" s="205" t="s">
        <v>230</v>
      </c>
      <c r="C6081" s="127" t="s">
        <v>6501</v>
      </c>
      <c r="D6081" s="121" t="s">
        <v>238</v>
      </c>
      <c r="E6081" s="122">
        <v>72.09</v>
      </c>
      <c r="F6081" s="123">
        <f>IF(E6081=0,0,ROUND(E6081*(1+E$10)*(1-E$11),2))</f>
        <v>86.91</v>
      </c>
      <c r="G6081" s="206"/>
      <c r="H6081" s="183"/>
      <c r="I6081" s="182">
        <f t="shared" ref="I6081:I6083" si="2193">IF(ISBLANK(E6081),0,ROUND(F6081*G6081,2))</f>
        <v>0</v>
      </c>
      <c r="J6081" s="182">
        <f t="shared" ref="J6081:J6083" si="2194">IF(ISBLANK(G6081),0,ROUND(G6081*H6081,2))</f>
        <v>0</v>
      </c>
      <c r="K6081" s="179"/>
      <c r="L6081" s="183">
        <f t="shared" ref="L6081:M6083" si="2195">G6081</f>
        <v>0</v>
      </c>
      <c r="M6081" s="183">
        <f t="shared" si="2195"/>
        <v>0</v>
      </c>
      <c r="N6081" s="184">
        <f t="shared" ref="N6081:N6083" si="2196">IF(ISBLANK(E6081),0,ROUND(F6081*L6081,2))</f>
        <v>0</v>
      </c>
      <c r="O6081" s="184">
        <f t="shared" ref="O6081:O6083" si="2197">IF(ISBLANK(L6081),0,ROUND(L6081*M6081,2))</f>
        <v>0</v>
      </c>
      <c r="P6081" s="181"/>
      <c r="Q6081" s="199"/>
      <c r="R6081" s="197" t="str">
        <f t="shared" si="2172"/>
        <v/>
      </c>
      <c r="S6081" s="197" t="str">
        <f t="shared" si="2165"/>
        <v/>
      </c>
    </row>
    <row r="6082" spans="1:19" hidden="1">
      <c r="A6082" s="200" t="s">
        <v>6502</v>
      </c>
      <c r="B6082" s="205" t="s">
        <v>230</v>
      </c>
      <c r="C6082" s="127" t="s">
        <v>6503</v>
      </c>
      <c r="D6082" s="121" t="s">
        <v>238</v>
      </c>
      <c r="E6082" s="122">
        <v>100</v>
      </c>
      <c r="F6082" s="123">
        <f>IF(E6082=0,0,ROUND(E6082*(1+E$10)*(1-E$11),2))</f>
        <v>120.56</v>
      </c>
      <c r="G6082" s="206"/>
      <c r="H6082" s="183"/>
      <c r="I6082" s="182">
        <f t="shared" si="2193"/>
        <v>0</v>
      </c>
      <c r="J6082" s="182">
        <f t="shared" si="2194"/>
        <v>0</v>
      </c>
      <c r="K6082" s="179"/>
      <c r="L6082" s="183">
        <f t="shared" si="2195"/>
        <v>0</v>
      </c>
      <c r="M6082" s="183">
        <f t="shared" si="2195"/>
        <v>0</v>
      </c>
      <c r="N6082" s="184">
        <f t="shared" si="2196"/>
        <v>0</v>
      </c>
      <c r="O6082" s="184">
        <f t="shared" si="2197"/>
        <v>0</v>
      </c>
      <c r="P6082" s="181"/>
      <c r="Q6082" s="199"/>
      <c r="R6082" s="197" t="str">
        <f t="shared" si="2172"/>
        <v/>
      </c>
      <c r="S6082" s="197" t="str">
        <f t="shared" si="2165"/>
        <v/>
      </c>
    </row>
    <row r="6083" spans="1:19" hidden="1">
      <c r="A6083" s="200" t="s">
        <v>6504</v>
      </c>
      <c r="B6083" s="205" t="s">
        <v>230</v>
      </c>
      <c r="C6083" s="127" t="s">
        <v>6505</v>
      </c>
      <c r="D6083" s="121" t="s">
        <v>232</v>
      </c>
      <c r="E6083" s="122">
        <v>30.75</v>
      </c>
      <c r="F6083" s="123">
        <f>IF(E6083=0,0,ROUND(E6083*(1+E$10)*(1-E$11),2))</f>
        <v>37.07</v>
      </c>
      <c r="G6083" s="206"/>
      <c r="H6083" s="183"/>
      <c r="I6083" s="182">
        <f t="shared" si="2193"/>
        <v>0</v>
      </c>
      <c r="J6083" s="182">
        <f t="shared" si="2194"/>
        <v>0</v>
      </c>
      <c r="K6083" s="179"/>
      <c r="L6083" s="183">
        <f t="shared" si="2195"/>
        <v>0</v>
      </c>
      <c r="M6083" s="183">
        <f t="shared" si="2195"/>
        <v>0</v>
      </c>
      <c r="N6083" s="184">
        <f t="shared" si="2196"/>
        <v>0</v>
      </c>
      <c r="O6083" s="184">
        <f t="shared" si="2197"/>
        <v>0</v>
      </c>
      <c r="P6083" s="181"/>
      <c r="Q6083" s="199"/>
      <c r="R6083" s="197" t="str">
        <f t="shared" si="2172"/>
        <v/>
      </c>
      <c r="S6083" s="197" t="str">
        <f t="shared" si="2165"/>
        <v/>
      </c>
    </row>
    <row r="6084" spans="1:19" hidden="1">
      <c r="A6084" s="200" t="s">
        <v>6506</v>
      </c>
      <c r="B6084" s="205"/>
      <c r="C6084" s="127" t="s">
        <v>6507</v>
      </c>
      <c r="D6084" s="121"/>
      <c r="E6084" s="122"/>
      <c r="F6084" s="123"/>
      <c r="G6084" s="253"/>
      <c r="H6084" s="253"/>
      <c r="I6084" s="254"/>
      <c r="J6084" s="255"/>
      <c r="K6084" s="179"/>
      <c r="L6084" s="253"/>
      <c r="M6084" s="253"/>
      <c r="N6084" s="254"/>
      <c r="O6084" s="255"/>
      <c r="P6084" s="181"/>
      <c r="Q6084" s="198" t="str">
        <f>IF(OR(SUM(J6085:J6091)&gt;0,SUM(O6085:O6091)&gt;0),"xx","")</f>
        <v/>
      </c>
      <c r="R6084" s="197" t="str">
        <f t="shared" si="2172"/>
        <v/>
      </c>
      <c r="S6084" s="197" t="str">
        <f t="shared" si="2165"/>
        <v/>
      </c>
    </row>
    <row r="6085" spans="1:19" ht="25.5" hidden="1">
      <c r="A6085" s="200">
        <v>72799</v>
      </c>
      <c r="B6085" s="205" t="s">
        <v>230</v>
      </c>
      <c r="C6085" s="127" t="s">
        <v>6508</v>
      </c>
      <c r="D6085" s="121" t="s">
        <v>232</v>
      </c>
      <c r="E6085" s="122">
        <v>77.13</v>
      </c>
      <c r="F6085" s="123">
        <f t="shared" ref="F6085:F6091" si="2198">IF(E6085=0,0,ROUND(E6085*(1+E$10)*(1-E$11),2))</f>
        <v>92.99</v>
      </c>
      <c r="G6085" s="206"/>
      <c r="H6085" s="183"/>
      <c r="I6085" s="182">
        <f t="shared" ref="I6085:I6091" si="2199">IF(ISBLANK(E6085),0,ROUND(F6085*G6085,2))</f>
        <v>0</v>
      </c>
      <c r="J6085" s="182">
        <f t="shared" ref="J6085:J6091" si="2200">IF(ISBLANK(G6085),0,ROUND(G6085*H6085,2))</f>
        <v>0</v>
      </c>
      <c r="K6085" s="179"/>
      <c r="L6085" s="183">
        <f t="shared" ref="L6085:M6091" si="2201">G6085</f>
        <v>0</v>
      </c>
      <c r="M6085" s="183">
        <f t="shared" si="2201"/>
        <v>0</v>
      </c>
      <c r="N6085" s="184">
        <f t="shared" ref="N6085:N6091" si="2202">IF(ISBLANK(E6085),0,ROUND(F6085*L6085,2))</f>
        <v>0</v>
      </c>
      <c r="O6085" s="184">
        <f t="shared" ref="O6085:O6091" si="2203">IF(ISBLANK(L6085),0,ROUND(L6085*M6085,2))</f>
        <v>0</v>
      </c>
      <c r="P6085" s="181"/>
      <c r="Q6085" s="198"/>
      <c r="R6085" s="197" t="str">
        <f t="shared" si="2172"/>
        <v/>
      </c>
      <c r="S6085" s="197" t="str">
        <f t="shared" si="2165"/>
        <v/>
      </c>
    </row>
    <row r="6086" spans="1:19" hidden="1">
      <c r="A6086" s="200">
        <v>72972</v>
      </c>
      <c r="B6086" s="205" t="s">
        <v>230</v>
      </c>
      <c r="C6086" s="127" t="s">
        <v>6509</v>
      </c>
      <c r="D6086" s="121" t="s">
        <v>232</v>
      </c>
      <c r="E6086" s="122">
        <v>0.92</v>
      </c>
      <c r="F6086" s="123">
        <f t="shared" si="2198"/>
        <v>1.1100000000000001</v>
      </c>
      <c r="G6086" s="206"/>
      <c r="H6086" s="183"/>
      <c r="I6086" s="182">
        <f t="shared" si="2199"/>
        <v>0</v>
      </c>
      <c r="J6086" s="182">
        <f t="shared" si="2200"/>
        <v>0</v>
      </c>
      <c r="K6086" s="179"/>
      <c r="L6086" s="183">
        <f t="shared" si="2201"/>
        <v>0</v>
      </c>
      <c r="M6086" s="183">
        <f t="shared" si="2201"/>
        <v>0</v>
      </c>
      <c r="N6086" s="184">
        <f t="shared" si="2202"/>
        <v>0</v>
      </c>
      <c r="O6086" s="184">
        <f t="shared" si="2203"/>
        <v>0</v>
      </c>
      <c r="P6086" s="181"/>
      <c r="Q6086" s="199"/>
      <c r="R6086" s="197" t="str">
        <f t="shared" si="2172"/>
        <v/>
      </c>
      <c r="S6086" s="197" t="str">
        <f t="shared" si="2165"/>
        <v/>
      </c>
    </row>
    <row r="6087" spans="1:19" hidden="1">
      <c r="A6087" s="200">
        <v>72973</v>
      </c>
      <c r="B6087" s="205" t="s">
        <v>230</v>
      </c>
      <c r="C6087" s="127" t="s">
        <v>6510</v>
      </c>
      <c r="D6087" s="121" t="s">
        <v>258</v>
      </c>
      <c r="E6087" s="122">
        <v>1.73</v>
      </c>
      <c r="F6087" s="123">
        <f t="shared" si="2198"/>
        <v>2.09</v>
      </c>
      <c r="G6087" s="206"/>
      <c r="H6087" s="183"/>
      <c r="I6087" s="182">
        <f t="shared" si="2199"/>
        <v>0</v>
      </c>
      <c r="J6087" s="182">
        <f t="shared" si="2200"/>
        <v>0</v>
      </c>
      <c r="K6087" s="179"/>
      <c r="L6087" s="183">
        <f t="shared" si="2201"/>
        <v>0</v>
      </c>
      <c r="M6087" s="183">
        <f t="shared" si="2201"/>
        <v>0</v>
      </c>
      <c r="N6087" s="184">
        <f t="shared" si="2202"/>
        <v>0</v>
      </c>
      <c r="O6087" s="184">
        <f t="shared" si="2203"/>
        <v>0</v>
      </c>
      <c r="P6087" s="181"/>
      <c r="Q6087" s="198"/>
      <c r="R6087" s="197" t="str">
        <f t="shared" si="2172"/>
        <v/>
      </c>
      <c r="S6087" s="197" t="str">
        <f t="shared" si="2165"/>
        <v/>
      </c>
    </row>
    <row r="6088" spans="1:19" hidden="1">
      <c r="A6088" s="200">
        <v>72974</v>
      </c>
      <c r="B6088" s="205" t="s">
        <v>230</v>
      </c>
      <c r="C6088" s="127" t="s">
        <v>6511</v>
      </c>
      <c r="D6088" s="121" t="s">
        <v>232</v>
      </c>
      <c r="E6088" s="122">
        <v>5.78</v>
      </c>
      <c r="F6088" s="123">
        <f t="shared" si="2198"/>
        <v>6.97</v>
      </c>
      <c r="G6088" s="206"/>
      <c r="H6088" s="183"/>
      <c r="I6088" s="182">
        <f t="shared" si="2199"/>
        <v>0</v>
      </c>
      <c r="J6088" s="182">
        <f t="shared" si="2200"/>
        <v>0</v>
      </c>
      <c r="K6088" s="179"/>
      <c r="L6088" s="183">
        <f t="shared" si="2201"/>
        <v>0</v>
      </c>
      <c r="M6088" s="183">
        <f t="shared" si="2201"/>
        <v>0</v>
      </c>
      <c r="N6088" s="184">
        <f t="shared" si="2202"/>
        <v>0</v>
      </c>
      <c r="O6088" s="184">
        <f t="shared" si="2203"/>
        <v>0</v>
      </c>
      <c r="P6088" s="181"/>
      <c r="Q6088" s="199"/>
      <c r="R6088" s="197" t="str">
        <f t="shared" si="2172"/>
        <v/>
      </c>
      <c r="S6088" s="197" t="str">
        <f t="shared" si="2165"/>
        <v/>
      </c>
    </row>
    <row r="6089" spans="1:19" hidden="1">
      <c r="A6089" s="200">
        <v>72975</v>
      </c>
      <c r="B6089" s="205" t="s">
        <v>230</v>
      </c>
      <c r="C6089" s="127" t="s">
        <v>6512</v>
      </c>
      <c r="D6089" s="121" t="s">
        <v>232</v>
      </c>
      <c r="E6089" s="122">
        <v>0.65</v>
      </c>
      <c r="F6089" s="123">
        <f t="shared" si="2198"/>
        <v>0.78</v>
      </c>
      <c r="G6089" s="206"/>
      <c r="H6089" s="183"/>
      <c r="I6089" s="182">
        <f t="shared" si="2199"/>
        <v>0</v>
      </c>
      <c r="J6089" s="182">
        <f t="shared" si="2200"/>
        <v>0</v>
      </c>
      <c r="K6089" s="179"/>
      <c r="L6089" s="183">
        <f t="shared" si="2201"/>
        <v>0</v>
      </c>
      <c r="M6089" s="183">
        <f t="shared" si="2201"/>
        <v>0</v>
      </c>
      <c r="N6089" s="184">
        <f t="shared" si="2202"/>
        <v>0</v>
      </c>
      <c r="O6089" s="184">
        <f t="shared" si="2203"/>
        <v>0</v>
      </c>
      <c r="P6089" s="181"/>
      <c r="Q6089" s="199"/>
      <c r="R6089" s="197" t="str">
        <f t="shared" si="2172"/>
        <v/>
      </c>
      <c r="S6089" s="197" t="str">
        <f t="shared" si="2165"/>
        <v/>
      </c>
    </row>
    <row r="6090" spans="1:19" ht="25.5" hidden="1">
      <c r="A6090" s="200">
        <v>72978</v>
      </c>
      <c r="B6090" s="205" t="s">
        <v>230</v>
      </c>
      <c r="C6090" s="127" t="s">
        <v>6513</v>
      </c>
      <c r="D6090" s="121" t="s">
        <v>258</v>
      </c>
      <c r="E6090" s="122">
        <v>5.78</v>
      </c>
      <c r="F6090" s="123">
        <f t="shared" si="2198"/>
        <v>6.97</v>
      </c>
      <c r="G6090" s="206"/>
      <c r="H6090" s="183"/>
      <c r="I6090" s="182">
        <f t="shared" si="2199"/>
        <v>0</v>
      </c>
      <c r="J6090" s="182">
        <f t="shared" si="2200"/>
        <v>0</v>
      </c>
      <c r="K6090" s="179"/>
      <c r="L6090" s="183">
        <f t="shared" si="2201"/>
        <v>0</v>
      </c>
      <c r="M6090" s="183">
        <f t="shared" si="2201"/>
        <v>0</v>
      </c>
      <c r="N6090" s="184">
        <f t="shared" si="2202"/>
        <v>0</v>
      </c>
      <c r="O6090" s="184">
        <f t="shared" si="2203"/>
        <v>0</v>
      </c>
      <c r="P6090" s="181"/>
      <c r="Q6090" s="199"/>
      <c r="R6090" s="197" t="str">
        <f t="shared" si="2172"/>
        <v/>
      </c>
      <c r="S6090" s="197" t="str">
        <f t="shared" si="2165"/>
        <v/>
      </c>
    </row>
    <row r="6091" spans="1:19" ht="25.5" hidden="1">
      <c r="A6091" s="200">
        <v>72979</v>
      </c>
      <c r="B6091" s="205" t="s">
        <v>230</v>
      </c>
      <c r="C6091" s="127" t="s">
        <v>6514</v>
      </c>
      <c r="D6091" s="121" t="s">
        <v>232</v>
      </c>
      <c r="E6091" s="122">
        <v>11.05</v>
      </c>
      <c r="F6091" s="123">
        <f t="shared" si="2198"/>
        <v>13.32</v>
      </c>
      <c r="G6091" s="206"/>
      <c r="H6091" s="183"/>
      <c r="I6091" s="182">
        <f t="shared" si="2199"/>
        <v>0</v>
      </c>
      <c r="J6091" s="182">
        <f t="shared" si="2200"/>
        <v>0</v>
      </c>
      <c r="K6091" s="179"/>
      <c r="L6091" s="183">
        <f t="shared" si="2201"/>
        <v>0</v>
      </c>
      <c r="M6091" s="183">
        <f t="shared" si="2201"/>
        <v>0</v>
      </c>
      <c r="N6091" s="184">
        <f t="shared" si="2202"/>
        <v>0</v>
      </c>
      <c r="O6091" s="184">
        <f t="shared" si="2203"/>
        <v>0</v>
      </c>
      <c r="P6091" s="181"/>
      <c r="Q6091" s="199"/>
      <c r="R6091" s="197" t="str">
        <f t="shared" si="2172"/>
        <v/>
      </c>
      <c r="S6091" s="197" t="str">
        <f t="shared" si="2165"/>
        <v/>
      </c>
    </row>
    <row r="6092" spans="1:19" hidden="1">
      <c r="A6092" s="200" t="s">
        <v>6515</v>
      </c>
      <c r="B6092" s="205"/>
      <c r="C6092" s="127" t="s">
        <v>6516</v>
      </c>
      <c r="D6092" s="121"/>
      <c r="E6092" s="122"/>
      <c r="F6092" s="123"/>
      <c r="G6092" s="253"/>
      <c r="H6092" s="253"/>
      <c r="I6092" s="254"/>
      <c r="J6092" s="255"/>
      <c r="K6092" s="179"/>
      <c r="L6092" s="253"/>
      <c r="M6092" s="253"/>
      <c r="N6092" s="254"/>
      <c r="O6092" s="255"/>
      <c r="P6092" s="181"/>
      <c r="Q6092" s="198" t="str">
        <f>IF(OR(SUM(J6093:J6096)&gt;0,SUM(O6093:O6096)&gt;0),"xx","")</f>
        <v/>
      </c>
      <c r="R6092" s="197" t="str">
        <f t="shared" si="2172"/>
        <v/>
      </c>
      <c r="S6092" s="197" t="str">
        <f t="shared" si="2165"/>
        <v/>
      </c>
    </row>
    <row r="6093" spans="1:19" hidden="1">
      <c r="A6093" s="200">
        <v>72942</v>
      </c>
      <c r="B6093" s="205" t="s">
        <v>230</v>
      </c>
      <c r="C6093" s="127" t="s">
        <v>6517</v>
      </c>
      <c r="D6093" s="121" t="s">
        <v>232</v>
      </c>
      <c r="E6093" s="122">
        <v>1.72</v>
      </c>
      <c r="F6093" s="123">
        <f>IF(E6093=0,0,ROUND(E6093*(1+E$10)*(1-E$11),2))</f>
        <v>2.0699999999999998</v>
      </c>
      <c r="G6093" s="206"/>
      <c r="H6093" s="183"/>
      <c r="I6093" s="182">
        <f t="shared" ref="I6093:I6096" si="2204">IF(ISBLANK(E6093),0,ROUND(F6093*G6093,2))</f>
        <v>0</v>
      </c>
      <c r="J6093" s="182">
        <f t="shared" ref="J6093:J6096" si="2205">IF(ISBLANK(G6093),0,ROUND(G6093*H6093,2))</f>
        <v>0</v>
      </c>
      <c r="K6093" s="179"/>
      <c r="L6093" s="183">
        <f t="shared" ref="L6093:M6096" si="2206">G6093</f>
        <v>0</v>
      </c>
      <c r="M6093" s="183">
        <f t="shared" si="2206"/>
        <v>0</v>
      </c>
      <c r="N6093" s="184">
        <f t="shared" ref="N6093:N6096" si="2207">IF(ISBLANK(E6093),0,ROUND(F6093*L6093,2))</f>
        <v>0</v>
      </c>
      <c r="O6093" s="184">
        <f t="shared" ref="O6093:O6096" si="2208">IF(ISBLANK(L6093),0,ROUND(L6093*M6093,2))</f>
        <v>0</v>
      </c>
      <c r="P6093" s="181"/>
      <c r="Q6093" s="199"/>
      <c r="R6093" s="197" t="str">
        <f t="shared" si="2172"/>
        <v/>
      </c>
      <c r="S6093" s="197" t="str">
        <f t="shared" si="2165"/>
        <v/>
      </c>
    </row>
    <row r="6094" spans="1:19" hidden="1">
      <c r="A6094" s="200">
        <v>72943</v>
      </c>
      <c r="B6094" s="205" t="s">
        <v>230</v>
      </c>
      <c r="C6094" s="127" t="s">
        <v>6518</v>
      </c>
      <c r="D6094" s="121" t="s">
        <v>232</v>
      </c>
      <c r="E6094" s="122">
        <v>1.85</v>
      </c>
      <c r="F6094" s="123">
        <f>IF(E6094=0,0,ROUND(E6094*(1+E$10)*(1-E$11),2))</f>
        <v>2.23</v>
      </c>
      <c r="G6094" s="206"/>
      <c r="H6094" s="183"/>
      <c r="I6094" s="182">
        <f t="shared" si="2204"/>
        <v>0</v>
      </c>
      <c r="J6094" s="182">
        <f t="shared" si="2205"/>
        <v>0</v>
      </c>
      <c r="K6094" s="179"/>
      <c r="L6094" s="183">
        <f t="shared" si="2206"/>
        <v>0</v>
      </c>
      <c r="M6094" s="183">
        <f t="shared" si="2206"/>
        <v>0</v>
      </c>
      <c r="N6094" s="184">
        <f t="shared" si="2207"/>
        <v>0</v>
      </c>
      <c r="O6094" s="184">
        <f t="shared" si="2208"/>
        <v>0</v>
      </c>
      <c r="P6094" s="181"/>
      <c r="Q6094" s="199"/>
      <c r="R6094" s="197" t="str">
        <f t="shared" si="2172"/>
        <v/>
      </c>
      <c r="S6094" s="197" t="str">
        <f t="shared" si="2165"/>
        <v/>
      </c>
    </row>
    <row r="6095" spans="1:19" hidden="1">
      <c r="A6095" s="200">
        <v>96401</v>
      </c>
      <c r="B6095" s="205" t="s">
        <v>230</v>
      </c>
      <c r="C6095" s="127" t="s">
        <v>6519</v>
      </c>
      <c r="D6095" s="121" t="s">
        <v>232</v>
      </c>
      <c r="E6095" s="122">
        <v>7.46</v>
      </c>
      <c r="F6095" s="123">
        <f>IF(E6095=0,0,ROUND(E6095*(1+E$10)*(1-E$11),2))</f>
        <v>8.99</v>
      </c>
      <c r="G6095" s="206"/>
      <c r="H6095" s="183"/>
      <c r="I6095" s="182">
        <f t="shared" si="2204"/>
        <v>0</v>
      </c>
      <c r="J6095" s="182">
        <f t="shared" si="2205"/>
        <v>0</v>
      </c>
      <c r="K6095" s="179"/>
      <c r="L6095" s="183">
        <f t="shared" si="2206"/>
        <v>0</v>
      </c>
      <c r="M6095" s="183">
        <f t="shared" si="2206"/>
        <v>0</v>
      </c>
      <c r="N6095" s="184">
        <f t="shared" si="2207"/>
        <v>0</v>
      </c>
      <c r="O6095" s="184">
        <f t="shared" si="2208"/>
        <v>0</v>
      </c>
      <c r="P6095" s="181"/>
      <c r="Q6095" s="199"/>
      <c r="R6095" s="197" t="str">
        <f t="shared" ref="R6095:R6158" si="2209">IF(Q6095="X","x",IF(Q6095="xx","x",IF(O6095&gt;0,"x","")))</f>
        <v/>
      </c>
      <c r="S6095" s="197" t="str">
        <f t="shared" si="2165"/>
        <v/>
      </c>
    </row>
    <row r="6096" spans="1:19" hidden="1">
      <c r="A6096" s="200">
        <v>96402</v>
      </c>
      <c r="B6096" s="205" t="s">
        <v>230</v>
      </c>
      <c r="C6096" s="127" t="s">
        <v>6520</v>
      </c>
      <c r="D6096" s="121" t="s">
        <v>232</v>
      </c>
      <c r="E6096" s="122">
        <v>1.74</v>
      </c>
      <c r="F6096" s="123">
        <f>IF(E6096=0,0,ROUND(E6096*(1+E$10)*(1-E$11),2))</f>
        <v>2.1</v>
      </c>
      <c r="G6096" s="206"/>
      <c r="H6096" s="183"/>
      <c r="I6096" s="182">
        <f t="shared" si="2204"/>
        <v>0</v>
      </c>
      <c r="J6096" s="182">
        <f t="shared" si="2205"/>
        <v>0</v>
      </c>
      <c r="K6096" s="179"/>
      <c r="L6096" s="183">
        <f t="shared" si="2206"/>
        <v>0</v>
      </c>
      <c r="M6096" s="183">
        <f t="shared" si="2206"/>
        <v>0</v>
      </c>
      <c r="N6096" s="184">
        <f t="shared" si="2207"/>
        <v>0</v>
      </c>
      <c r="O6096" s="184">
        <f t="shared" si="2208"/>
        <v>0</v>
      </c>
      <c r="P6096" s="181"/>
      <c r="Q6096" s="199"/>
      <c r="R6096" s="197" t="str">
        <f t="shared" si="2209"/>
        <v/>
      </c>
      <c r="S6096" s="197" t="str">
        <f t="shared" si="2165"/>
        <v/>
      </c>
    </row>
    <row r="6097" spans="1:19" hidden="1">
      <c r="A6097" s="200" t="s">
        <v>6521</v>
      </c>
      <c r="B6097" s="205"/>
      <c r="C6097" s="127" t="s">
        <v>6522</v>
      </c>
      <c r="D6097" s="121"/>
      <c r="E6097" s="122"/>
      <c r="F6097" s="123"/>
      <c r="G6097" s="253"/>
      <c r="H6097" s="253"/>
      <c r="I6097" s="254"/>
      <c r="J6097" s="255"/>
      <c r="K6097" s="179"/>
      <c r="L6097" s="253"/>
      <c r="M6097" s="253"/>
      <c r="N6097" s="254"/>
      <c r="O6097" s="255"/>
      <c r="P6097" s="181"/>
      <c r="Q6097" s="198" t="str">
        <f>IF(OR(SUM(J6098:J6123)&gt;0,SUM(O6098:O6123)&gt;0),"xx","")</f>
        <v/>
      </c>
      <c r="R6097" s="197" t="str">
        <f t="shared" si="2209"/>
        <v/>
      </c>
      <c r="S6097" s="197" t="str">
        <f t="shared" si="2165"/>
        <v/>
      </c>
    </row>
    <row r="6098" spans="1:19" ht="38.25" hidden="1">
      <c r="A6098" s="200" t="s">
        <v>6523</v>
      </c>
      <c r="B6098" s="205" t="s">
        <v>230</v>
      </c>
      <c r="C6098" s="127" t="s">
        <v>6524</v>
      </c>
      <c r="D6098" s="121" t="s">
        <v>232</v>
      </c>
      <c r="E6098" s="122">
        <v>3.91</v>
      </c>
      <c r="F6098" s="123">
        <f t="shared" ref="F6098:F6123" si="2210">IF(E6098=0,0,ROUND(E6098*(1+E$10)*(1-E$11),2))</f>
        <v>4.71</v>
      </c>
      <c r="G6098" s="206"/>
      <c r="H6098" s="183"/>
      <c r="I6098" s="182">
        <f t="shared" ref="I6098:I6123" si="2211">IF(ISBLANK(E6098),0,ROUND(F6098*G6098,2))</f>
        <v>0</v>
      </c>
      <c r="J6098" s="182">
        <f t="shared" ref="J6098:J6123" si="2212">IF(ISBLANK(G6098),0,ROUND(G6098*H6098,2))</f>
        <v>0</v>
      </c>
      <c r="K6098" s="179"/>
      <c r="L6098" s="183">
        <f t="shared" ref="L6098:M6123" si="2213">G6098</f>
        <v>0</v>
      </c>
      <c r="M6098" s="183">
        <f t="shared" si="2213"/>
        <v>0</v>
      </c>
      <c r="N6098" s="184">
        <f t="shared" ref="N6098:N6123" si="2214">IF(ISBLANK(E6098),0,ROUND(F6098*L6098,2))</f>
        <v>0</v>
      </c>
      <c r="O6098" s="184">
        <f t="shared" ref="O6098:O6123" si="2215">IF(ISBLANK(L6098),0,ROUND(L6098*M6098,2))</f>
        <v>0</v>
      </c>
      <c r="P6098" s="181"/>
      <c r="Q6098" s="199"/>
      <c r="R6098" s="197" t="str">
        <f t="shared" si="2209"/>
        <v/>
      </c>
      <c r="S6098" s="197" t="str">
        <f t="shared" si="2165"/>
        <v/>
      </c>
    </row>
    <row r="6099" spans="1:19" ht="25.5" hidden="1">
      <c r="A6099" s="200">
        <v>97802</v>
      </c>
      <c r="B6099" s="205" t="s">
        <v>230</v>
      </c>
      <c r="C6099" s="127" t="s">
        <v>6525</v>
      </c>
      <c r="D6099" s="121" t="s">
        <v>232</v>
      </c>
      <c r="E6099" s="122">
        <v>3.53</v>
      </c>
      <c r="F6099" s="123">
        <f t="shared" si="2210"/>
        <v>4.26</v>
      </c>
      <c r="G6099" s="206"/>
      <c r="H6099" s="183"/>
      <c r="I6099" s="182">
        <f t="shared" si="2211"/>
        <v>0</v>
      </c>
      <c r="J6099" s="182">
        <f t="shared" si="2212"/>
        <v>0</v>
      </c>
      <c r="K6099" s="179"/>
      <c r="L6099" s="183">
        <f t="shared" si="2213"/>
        <v>0</v>
      </c>
      <c r="M6099" s="183">
        <f t="shared" si="2213"/>
        <v>0</v>
      </c>
      <c r="N6099" s="184">
        <f t="shared" si="2214"/>
        <v>0</v>
      </c>
      <c r="O6099" s="184">
        <f t="shared" si="2215"/>
        <v>0</v>
      </c>
      <c r="P6099" s="181"/>
      <c r="Q6099" s="199"/>
      <c r="R6099" s="197" t="str">
        <f t="shared" si="2209"/>
        <v/>
      </c>
      <c r="S6099" s="197" t="str">
        <f t="shared" si="2165"/>
        <v/>
      </c>
    </row>
    <row r="6100" spans="1:19" ht="25.5" hidden="1">
      <c r="A6100" s="200">
        <v>97803</v>
      </c>
      <c r="B6100" s="205" t="s">
        <v>230</v>
      </c>
      <c r="C6100" s="127" t="s">
        <v>6526</v>
      </c>
      <c r="D6100" s="121" t="s">
        <v>232</v>
      </c>
      <c r="E6100" s="122">
        <v>4.28</v>
      </c>
      <c r="F6100" s="123">
        <f t="shared" si="2210"/>
        <v>5.16</v>
      </c>
      <c r="G6100" s="206"/>
      <c r="H6100" s="183"/>
      <c r="I6100" s="182">
        <f t="shared" si="2211"/>
        <v>0</v>
      </c>
      <c r="J6100" s="182">
        <f t="shared" si="2212"/>
        <v>0</v>
      </c>
      <c r="K6100" s="179"/>
      <c r="L6100" s="183">
        <f t="shared" si="2213"/>
        <v>0</v>
      </c>
      <c r="M6100" s="183">
        <f t="shared" si="2213"/>
        <v>0</v>
      </c>
      <c r="N6100" s="184">
        <f t="shared" si="2214"/>
        <v>0</v>
      </c>
      <c r="O6100" s="184">
        <f t="shared" si="2215"/>
        <v>0</v>
      </c>
      <c r="P6100" s="181"/>
      <c r="Q6100" s="199"/>
      <c r="R6100" s="197" t="str">
        <f t="shared" si="2209"/>
        <v/>
      </c>
      <c r="S6100" s="197" t="str">
        <f t="shared" si="2165"/>
        <v/>
      </c>
    </row>
    <row r="6101" spans="1:19" ht="25.5" hidden="1">
      <c r="A6101" s="200">
        <v>97813</v>
      </c>
      <c r="B6101" s="205" t="s">
        <v>230</v>
      </c>
      <c r="C6101" s="127" t="s">
        <v>6527</v>
      </c>
      <c r="D6101" s="121" t="s">
        <v>232</v>
      </c>
      <c r="E6101" s="122">
        <v>3.68</v>
      </c>
      <c r="F6101" s="123">
        <f t="shared" si="2210"/>
        <v>4.4400000000000004</v>
      </c>
      <c r="G6101" s="206"/>
      <c r="H6101" s="183"/>
      <c r="I6101" s="182">
        <f t="shared" si="2211"/>
        <v>0</v>
      </c>
      <c r="J6101" s="182">
        <f t="shared" si="2212"/>
        <v>0</v>
      </c>
      <c r="K6101" s="179"/>
      <c r="L6101" s="183">
        <f t="shared" si="2213"/>
        <v>0</v>
      </c>
      <c r="M6101" s="183">
        <f t="shared" si="2213"/>
        <v>0</v>
      </c>
      <c r="N6101" s="184">
        <f t="shared" si="2214"/>
        <v>0</v>
      </c>
      <c r="O6101" s="184">
        <f t="shared" si="2215"/>
        <v>0</v>
      </c>
      <c r="P6101" s="181"/>
      <c r="Q6101" s="199"/>
      <c r="R6101" s="197" t="str">
        <f t="shared" si="2209"/>
        <v/>
      </c>
      <c r="S6101" s="197" t="str">
        <f t="shared" si="2165"/>
        <v/>
      </c>
    </row>
    <row r="6102" spans="1:19" ht="25.5" hidden="1">
      <c r="A6102" s="200">
        <v>97814</v>
      </c>
      <c r="B6102" s="205" t="s">
        <v>230</v>
      </c>
      <c r="C6102" s="127" t="s">
        <v>6528</v>
      </c>
      <c r="D6102" s="121" t="s">
        <v>232</v>
      </c>
      <c r="E6102" s="122">
        <v>4.43</v>
      </c>
      <c r="F6102" s="123">
        <f t="shared" si="2210"/>
        <v>5.34</v>
      </c>
      <c r="G6102" s="206"/>
      <c r="H6102" s="183"/>
      <c r="I6102" s="182">
        <f t="shared" si="2211"/>
        <v>0</v>
      </c>
      <c r="J6102" s="182">
        <f t="shared" si="2212"/>
        <v>0</v>
      </c>
      <c r="K6102" s="179"/>
      <c r="L6102" s="183">
        <f t="shared" si="2213"/>
        <v>0</v>
      </c>
      <c r="M6102" s="183">
        <f t="shared" si="2213"/>
        <v>0</v>
      </c>
      <c r="N6102" s="184">
        <f t="shared" si="2214"/>
        <v>0</v>
      </c>
      <c r="O6102" s="184">
        <f t="shared" si="2215"/>
        <v>0</v>
      </c>
      <c r="P6102" s="181"/>
      <c r="Q6102" s="199"/>
      <c r="R6102" s="197" t="str">
        <f t="shared" si="2209"/>
        <v/>
      </c>
      <c r="S6102" s="197" t="str">
        <f t="shared" si="2165"/>
        <v/>
      </c>
    </row>
    <row r="6103" spans="1:19" ht="25.5" hidden="1">
      <c r="A6103" s="200">
        <v>97805</v>
      </c>
      <c r="B6103" s="205" t="s">
        <v>230</v>
      </c>
      <c r="C6103" s="127" t="s">
        <v>6529</v>
      </c>
      <c r="D6103" s="121" t="s">
        <v>232</v>
      </c>
      <c r="E6103" s="122">
        <v>7.54</v>
      </c>
      <c r="F6103" s="123">
        <f t="shared" si="2210"/>
        <v>9.09</v>
      </c>
      <c r="G6103" s="206"/>
      <c r="H6103" s="183"/>
      <c r="I6103" s="182">
        <f t="shared" si="2211"/>
        <v>0</v>
      </c>
      <c r="J6103" s="182">
        <f t="shared" si="2212"/>
        <v>0</v>
      </c>
      <c r="K6103" s="179"/>
      <c r="L6103" s="183">
        <f t="shared" si="2213"/>
        <v>0</v>
      </c>
      <c r="M6103" s="183">
        <f t="shared" si="2213"/>
        <v>0</v>
      </c>
      <c r="N6103" s="184">
        <f t="shared" si="2214"/>
        <v>0</v>
      </c>
      <c r="O6103" s="184">
        <f t="shared" si="2215"/>
        <v>0</v>
      </c>
      <c r="P6103" s="181"/>
      <c r="Q6103" s="199"/>
      <c r="R6103" s="197" t="str">
        <f t="shared" si="2209"/>
        <v/>
      </c>
      <c r="S6103" s="197" t="str">
        <f t="shared" si="2165"/>
        <v/>
      </c>
    </row>
    <row r="6104" spans="1:19" ht="25.5" hidden="1">
      <c r="A6104" s="200">
        <v>97806</v>
      </c>
      <c r="B6104" s="205" t="s">
        <v>230</v>
      </c>
      <c r="C6104" s="127" t="s">
        <v>6530</v>
      </c>
      <c r="D6104" s="121" t="s">
        <v>232</v>
      </c>
      <c r="E6104" s="122">
        <v>9.3000000000000007</v>
      </c>
      <c r="F6104" s="123">
        <f t="shared" si="2210"/>
        <v>11.21</v>
      </c>
      <c r="G6104" s="206"/>
      <c r="H6104" s="183"/>
      <c r="I6104" s="182">
        <f t="shared" si="2211"/>
        <v>0</v>
      </c>
      <c r="J6104" s="182">
        <f t="shared" si="2212"/>
        <v>0</v>
      </c>
      <c r="K6104" s="179"/>
      <c r="L6104" s="183">
        <f t="shared" si="2213"/>
        <v>0</v>
      </c>
      <c r="M6104" s="183">
        <f t="shared" si="2213"/>
        <v>0</v>
      </c>
      <c r="N6104" s="184">
        <f t="shared" si="2214"/>
        <v>0</v>
      </c>
      <c r="O6104" s="184">
        <f t="shared" si="2215"/>
        <v>0</v>
      </c>
      <c r="P6104" s="181"/>
      <c r="Q6104" s="199"/>
      <c r="R6104" s="197" t="str">
        <f t="shared" si="2209"/>
        <v/>
      </c>
      <c r="S6104" s="197" t="str">
        <f t="shared" si="2165"/>
        <v/>
      </c>
    </row>
    <row r="6105" spans="1:19" ht="25.5" hidden="1">
      <c r="A6105" s="200">
        <v>97807</v>
      </c>
      <c r="B6105" s="205" t="s">
        <v>230</v>
      </c>
      <c r="C6105" s="127" t="s">
        <v>6531</v>
      </c>
      <c r="D6105" s="121" t="s">
        <v>232</v>
      </c>
      <c r="E6105" s="122">
        <v>10.73</v>
      </c>
      <c r="F6105" s="123">
        <f t="shared" si="2210"/>
        <v>12.94</v>
      </c>
      <c r="G6105" s="206"/>
      <c r="H6105" s="183"/>
      <c r="I6105" s="182">
        <f t="shared" si="2211"/>
        <v>0</v>
      </c>
      <c r="J6105" s="182">
        <f t="shared" si="2212"/>
        <v>0</v>
      </c>
      <c r="K6105" s="179"/>
      <c r="L6105" s="183">
        <f t="shared" si="2213"/>
        <v>0</v>
      </c>
      <c r="M6105" s="183">
        <f t="shared" si="2213"/>
        <v>0</v>
      </c>
      <c r="N6105" s="184">
        <f t="shared" si="2214"/>
        <v>0</v>
      </c>
      <c r="O6105" s="184">
        <f t="shared" si="2215"/>
        <v>0</v>
      </c>
      <c r="P6105" s="181"/>
      <c r="Q6105" s="199"/>
      <c r="R6105" s="197" t="str">
        <f t="shared" si="2209"/>
        <v/>
      </c>
      <c r="S6105" s="197" t="str">
        <f t="shared" si="2165"/>
        <v/>
      </c>
    </row>
    <row r="6106" spans="1:19" ht="25.5" hidden="1">
      <c r="A6106" s="200">
        <v>97816</v>
      </c>
      <c r="B6106" s="205" t="s">
        <v>230</v>
      </c>
      <c r="C6106" s="127" t="s">
        <v>6532</v>
      </c>
      <c r="D6106" s="121" t="s">
        <v>232</v>
      </c>
      <c r="E6106" s="122">
        <v>7.98</v>
      </c>
      <c r="F6106" s="123">
        <f t="shared" si="2210"/>
        <v>9.6199999999999992</v>
      </c>
      <c r="G6106" s="206"/>
      <c r="H6106" s="183"/>
      <c r="I6106" s="182">
        <f t="shared" si="2211"/>
        <v>0</v>
      </c>
      <c r="J6106" s="182">
        <f t="shared" si="2212"/>
        <v>0</v>
      </c>
      <c r="K6106" s="179"/>
      <c r="L6106" s="183">
        <f t="shared" si="2213"/>
        <v>0</v>
      </c>
      <c r="M6106" s="183">
        <f t="shared" si="2213"/>
        <v>0</v>
      </c>
      <c r="N6106" s="184">
        <f t="shared" si="2214"/>
        <v>0</v>
      </c>
      <c r="O6106" s="184">
        <f t="shared" si="2215"/>
        <v>0</v>
      </c>
      <c r="P6106" s="181"/>
      <c r="Q6106" s="199"/>
      <c r="R6106" s="197" t="str">
        <f t="shared" si="2209"/>
        <v/>
      </c>
      <c r="S6106" s="197" t="str">
        <f t="shared" si="2165"/>
        <v/>
      </c>
    </row>
    <row r="6107" spans="1:19" ht="25.5" hidden="1">
      <c r="A6107" s="200">
        <v>97817</v>
      </c>
      <c r="B6107" s="205" t="s">
        <v>230</v>
      </c>
      <c r="C6107" s="127" t="s">
        <v>6533</v>
      </c>
      <c r="D6107" s="121" t="s">
        <v>232</v>
      </c>
      <c r="E6107" s="122">
        <v>9.74</v>
      </c>
      <c r="F6107" s="123">
        <f t="shared" si="2210"/>
        <v>11.74</v>
      </c>
      <c r="G6107" s="206"/>
      <c r="H6107" s="183"/>
      <c r="I6107" s="182">
        <f t="shared" si="2211"/>
        <v>0</v>
      </c>
      <c r="J6107" s="182">
        <f t="shared" si="2212"/>
        <v>0</v>
      </c>
      <c r="K6107" s="179"/>
      <c r="L6107" s="183">
        <f t="shared" si="2213"/>
        <v>0</v>
      </c>
      <c r="M6107" s="183">
        <f t="shared" si="2213"/>
        <v>0</v>
      </c>
      <c r="N6107" s="184">
        <f t="shared" si="2214"/>
        <v>0</v>
      </c>
      <c r="O6107" s="184">
        <f t="shared" si="2215"/>
        <v>0</v>
      </c>
      <c r="P6107" s="181"/>
      <c r="Q6107" s="199"/>
      <c r="R6107" s="197" t="str">
        <f t="shared" si="2209"/>
        <v/>
      </c>
      <c r="S6107" s="197" t="str">
        <f t="shared" si="2165"/>
        <v/>
      </c>
    </row>
    <row r="6108" spans="1:19" ht="25.5" hidden="1">
      <c r="A6108" s="200">
        <v>97818</v>
      </c>
      <c r="B6108" s="205" t="s">
        <v>230</v>
      </c>
      <c r="C6108" s="127" t="s">
        <v>6534</v>
      </c>
      <c r="D6108" s="121" t="s">
        <v>232</v>
      </c>
      <c r="E6108" s="122">
        <v>11.34</v>
      </c>
      <c r="F6108" s="123">
        <f t="shared" si="2210"/>
        <v>13.67</v>
      </c>
      <c r="G6108" s="206"/>
      <c r="H6108" s="183"/>
      <c r="I6108" s="182">
        <f t="shared" si="2211"/>
        <v>0</v>
      </c>
      <c r="J6108" s="182">
        <f t="shared" si="2212"/>
        <v>0</v>
      </c>
      <c r="K6108" s="179"/>
      <c r="L6108" s="183">
        <f t="shared" si="2213"/>
        <v>0</v>
      </c>
      <c r="M6108" s="183">
        <f t="shared" si="2213"/>
        <v>0</v>
      </c>
      <c r="N6108" s="184">
        <f t="shared" si="2214"/>
        <v>0</v>
      </c>
      <c r="O6108" s="184">
        <f t="shared" si="2215"/>
        <v>0</v>
      </c>
      <c r="P6108" s="181"/>
      <c r="Q6108" s="199"/>
      <c r="R6108" s="197" t="str">
        <f t="shared" si="2209"/>
        <v/>
      </c>
      <c r="S6108" s="197" t="str">
        <f t="shared" si="2165"/>
        <v/>
      </c>
    </row>
    <row r="6109" spans="1:19" ht="25.5" hidden="1">
      <c r="A6109" s="200">
        <v>97809</v>
      </c>
      <c r="B6109" s="205" t="s">
        <v>230</v>
      </c>
      <c r="C6109" s="127" t="s">
        <v>6535</v>
      </c>
      <c r="D6109" s="121" t="s">
        <v>232</v>
      </c>
      <c r="E6109" s="122">
        <v>13.4</v>
      </c>
      <c r="F6109" s="123">
        <f t="shared" si="2210"/>
        <v>16.16</v>
      </c>
      <c r="G6109" s="206"/>
      <c r="H6109" s="183"/>
      <c r="I6109" s="182">
        <f t="shared" si="2211"/>
        <v>0</v>
      </c>
      <c r="J6109" s="182">
        <f t="shared" si="2212"/>
        <v>0</v>
      </c>
      <c r="K6109" s="179"/>
      <c r="L6109" s="183">
        <f t="shared" si="2213"/>
        <v>0</v>
      </c>
      <c r="M6109" s="183">
        <f t="shared" si="2213"/>
        <v>0</v>
      </c>
      <c r="N6109" s="184">
        <f t="shared" si="2214"/>
        <v>0</v>
      </c>
      <c r="O6109" s="184">
        <f t="shared" si="2215"/>
        <v>0</v>
      </c>
      <c r="P6109" s="181"/>
      <c r="Q6109" s="199"/>
      <c r="R6109" s="197" t="str">
        <f t="shared" si="2209"/>
        <v/>
      </c>
      <c r="S6109" s="197" t="str">
        <f t="shared" si="2165"/>
        <v/>
      </c>
    </row>
    <row r="6110" spans="1:19" ht="25.5" hidden="1">
      <c r="A6110" s="200">
        <v>97810</v>
      </c>
      <c r="B6110" s="205" t="s">
        <v>230</v>
      </c>
      <c r="C6110" s="127" t="s">
        <v>6536</v>
      </c>
      <c r="D6110" s="121" t="s">
        <v>232</v>
      </c>
      <c r="E6110" s="122">
        <v>15.16</v>
      </c>
      <c r="F6110" s="123">
        <f t="shared" si="2210"/>
        <v>18.28</v>
      </c>
      <c r="G6110" s="206"/>
      <c r="H6110" s="183"/>
      <c r="I6110" s="182">
        <f t="shared" si="2211"/>
        <v>0</v>
      </c>
      <c r="J6110" s="182">
        <f t="shared" si="2212"/>
        <v>0</v>
      </c>
      <c r="K6110" s="179"/>
      <c r="L6110" s="183">
        <f t="shared" si="2213"/>
        <v>0</v>
      </c>
      <c r="M6110" s="183">
        <f t="shared" si="2213"/>
        <v>0</v>
      </c>
      <c r="N6110" s="184">
        <f t="shared" si="2214"/>
        <v>0</v>
      </c>
      <c r="O6110" s="184">
        <f t="shared" si="2215"/>
        <v>0</v>
      </c>
      <c r="P6110" s="181"/>
      <c r="Q6110" s="199"/>
      <c r="R6110" s="197" t="str">
        <f t="shared" si="2209"/>
        <v/>
      </c>
      <c r="S6110" s="197" t="str">
        <f t="shared" si="2165"/>
        <v/>
      </c>
    </row>
    <row r="6111" spans="1:19" ht="25.5" hidden="1">
      <c r="A6111" s="200">
        <v>97811</v>
      </c>
      <c r="B6111" s="205" t="s">
        <v>230</v>
      </c>
      <c r="C6111" s="127" t="s">
        <v>6537</v>
      </c>
      <c r="D6111" s="121" t="s">
        <v>232</v>
      </c>
      <c r="E6111" s="122">
        <v>16.61</v>
      </c>
      <c r="F6111" s="123">
        <f t="shared" si="2210"/>
        <v>20.03</v>
      </c>
      <c r="G6111" s="206"/>
      <c r="H6111" s="183"/>
      <c r="I6111" s="182">
        <f t="shared" si="2211"/>
        <v>0</v>
      </c>
      <c r="J6111" s="182">
        <f t="shared" si="2212"/>
        <v>0</v>
      </c>
      <c r="K6111" s="179"/>
      <c r="L6111" s="183">
        <f t="shared" si="2213"/>
        <v>0</v>
      </c>
      <c r="M6111" s="183">
        <f t="shared" si="2213"/>
        <v>0</v>
      </c>
      <c r="N6111" s="184">
        <f t="shared" si="2214"/>
        <v>0</v>
      </c>
      <c r="O6111" s="184">
        <f t="shared" si="2215"/>
        <v>0</v>
      </c>
      <c r="P6111" s="181"/>
      <c r="Q6111" s="199"/>
      <c r="R6111" s="197" t="str">
        <f t="shared" si="2209"/>
        <v/>
      </c>
      <c r="S6111" s="197" t="str">
        <f t="shared" si="2165"/>
        <v/>
      </c>
    </row>
    <row r="6112" spans="1:19" ht="25.5" hidden="1">
      <c r="A6112" s="200">
        <v>97820</v>
      </c>
      <c r="B6112" s="205" t="s">
        <v>230</v>
      </c>
      <c r="C6112" s="127" t="s">
        <v>6538</v>
      </c>
      <c r="D6112" s="121" t="s">
        <v>232</v>
      </c>
      <c r="E6112" s="122">
        <v>14.31</v>
      </c>
      <c r="F6112" s="123">
        <f t="shared" si="2210"/>
        <v>17.25</v>
      </c>
      <c r="G6112" s="206"/>
      <c r="H6112" s="183"/>
      <c r="I6112" s="182">
        <f t="shared" si="2211"/>
        <v>0</v>
      </c>
      <c r="J6112" s="182">
        <f t="shared" si="2212"/>
        <v>0</v>
      </c>
      <c r="K6112" s="179"/>
      <c r="L6112" s="183">
        <f t="shared" si="2213"/>
        <v>0</v>
      </c>
      <c r="M6112" s="183">
        <f t="shared" si="2213"/>
        <v>0</v>
      </c>
      <c r="N6112" s="184">
        <f t="shared" si="2214"/>
        <v>0</v>
      </c>
      <c r="O6112" s="184">
        <f t="shared" si="2215"/>
        <v>0</v>
      </c>
      <c r="P6112" s="181"/>
      <c r="Q6112" s="199"/>
      <c r="R6112" s="197" t="str">
        <f t="shared" si="2209"/>
        <v/>
      </c>
      <c r="S6112" s="197" t="str">
        <f t="shared" si="2165"/>
        <v/>
      </c>
    </row>
    <row r="6113" spans="1:19" ht="25.5" hidden="1">
      <c r="A6113" s="200">
        <v>97821</v>
      </c>
      <c r="B6113" s="205" t="s">
        <v>230</v>
      </c>
      <c r="C6113" s="127" t="s">
        <v>6539</v>
      </c>
      <c r="D6113" s="121" t="s">
        <v>232</v>
      </c>
      <c r="E6113" s="122">
        <v>16.07</v>
      </c>
      <c r="F6113" s="123">
        <f t="shared" si="2210"/>
        <v>19.37</v>
      </c>
      <c r="G6113" s="206"/>
      <c r="H6113" s="183"/>
      <c r="I6113" s="182">
        <f t="shared" si="2211"/>
        <v>0</v>
      </c>
      <c r="J6113" s="182">
        <f t="shared" si="2212"/>
        <v>0</v>
      </c>
      <c r="K6113" s="179"/>
      <c r="L6113" s="183">
        <f t="shared" si="2213"/>
        <v>0</v>
      </c>
      <c r="M6113" s="183">
        <f t="shared" si="2213"/>
        <v>0</v>
      </c>
      <c r="N6113" s="184">
        <f t="shared" si="2214"/>
        <v>0</v>
      </c>
      <c r="O6113" s="184">
        <f t="shared" si="2215"/>
        <v>0</v>
      </c>
      <c r="P6113" s="181"/>
      <c r="Q6113" s="199"/>
      <c r="R6113" s="197" t="str">
        <f t="shared" si="2209"/>
        <v/>
      </c>
      <c r="S6113" s="197" t="str">
        <f t="shared" si="2165"/>
        <v/>
      </c>
    </row>
    <row r="6114" spans="1:19" ht="25.5" hidden="1">
      <c r="A6114" s="200">
        <v>97822</v>
      </c>
      <c r="B6114" s="205" t="s">
        <v>230</v>
      </c>
      <c r="C6114" s="127" t="s">
        <v>6540</v>
      </c>
      <c r="D6114" s="121" t="s">
        <v>232</v>
      </c>
      <c r="E6114" s="122">
        <v>17.690000000000001</v>
      </c>
      <c r="F6114" s="123">
        <f t="shared" si="2210"/>
        <v>21.33</v>
      </c>
      <c r="G6114" s="206"/>
      <c r="H6114" s="183"/>
      <c r="I6114" s="182">
        <f t="shared" si="2211"/>
        <v>0</v>
      </c>
      <c r="J6114" s="182">
        <f t="shared" si="2212"/>
        <v>0</v>
      </c>
      <c r="K6114" s="179"/>
      <c r="L6114" s="183">
        <f t="shared" si="2213"/>
        <v>0</v>
      </c>
      <c r="M6114" s="183">
        <f t="shared" si="2213"/>
        <v>0</v>
      </c>
      <c r="N6114" s="184">
        <f t="shared" si="2214"/>
        <v>0</v>
      </c>
      <c r="O6114" s="184">
        <f t="shared" si="2215"/>
        <v>0</v>
      </c>
      <c r="P6114" s="181"/>
      <c r="Q6114" s="199"/>
      <c r="R6114" s="197" t="str">
        <f t="shared" si="2209"/>
        <v/>
      </c>
      <c r="S6114" s="197" t="str">
        <f t="shared" si="2165"/>
        <v/>
      </c>
    </row>
    <row r="6115" spans="1:19" ht="25.5" hidden="1">
      <c r="A6115" s="200" t="s">
        <v>6541</v>
      </c>
      <c r="B6115" s="205" t="s">
        <v>230</v>
      </c>
      <c r="C6115" s="127" t="s">
        <v>6542</v>
      </c>
      <c r="D6115" s="121" t="s">
        <v>238</v>
      </c>
      <c r="E6115" s="122">
        <v>745.78</v>
      </c>
      <c r="F6115" s="123">
        <f t="shared" si="2210"/>
        <v>899.11</v>
      </c>
      <c r="G6115" s="206"/>
      <c r="H6115" s="183"/>
      <c r="I6115" s="182">
        <f t="shared" si="2211"/>
        <v>0</v>
      </c>
      <c r="J6115" s="182">
        <f t="shared" si="2212"/>
        <v>0</v>
      </c>
      <c r="K6115" s="179"/>
      <c r="L6115" s="183">
        <f t="shared" si="2213"/>
        <v>0</v>
      </c>
      <c r="M6115" s="183">
        <f t="shared" si="2213"/>
        <v>0</v>
      </c>
      <c r="N6115" s="184">
        <f t="shared" si="2214"/>
        <v>0</v>
      </c>
      <c r="O6115" s="184">
        <f t="shared" si="2215"/>
        <v>0</v>
      </c>
      <c r="P6115" s="181"/>
      <c r="Q6115" s="199"/>
      <c r="R6115" s="197" t="str">
        <f t="shared" si="2209"/>
        <v/>
      </c>
      <c r="S6115" s="197" t="str">
        <f t="shared" si="2165"/>
        <v/>
      </c>
    </row>
    <row r="6116" spans="1:19" ht="25.5" hidden="1">
      <c r="A6116" s="200" t="s">
        <v>6543</v>
      </c>
      <c r="B6116" s="205" t="s">
        <v>230</v>
      </c>
      <c r="C6116" s="127" t="s">
        <v>6544</v>
      </c>
      <c r="D6116" s="121" t="s">
        <v>238</v>
      </c>
      <c r="E6116" s="122">
        <v>578.12</v>
      </c>
      <c r="F6116" s="123">
        <f t="shared" si="2210"/>
        <v>696.98</v>
      </c>
      <c r="G6116" s="206"/>
      <c r="H6116" s="183"/>
      <c r="I6116" s="182">
        <f t="shared" si="2211"/>
        <v>0</v>
      </c>
      <c r="J6116" s="182">
        <f t="shared" si="2212"/>
        <v>0</v>
      </c>
      <c r="K6116" s="179"/>
      <c r="L6116" s="183">
        <f t="shared" si="2213"/>
        <v>0</v>
      </c>
      <c r="M6116" s="183">
        <f t="shared" si="2213"/>
        <v>0</v>
      </c>
      <c r="N6116" s="184">
        <f t="shared" si="2214"/>
        <v>0</v>
      </c>
      <c r="O6116" s="184">
        <f t="shared" si="2215"/>
        <v>0</v>
      </c>
      <c r="P6116" s="181"/>
      <c r="Q6116" s="199"/>
      <c r="R6116" s="197" t="str">
        <f t="shared" si="2209"/>
        <v/>
      </c>
      <c r="S6116" s="197" t="str">
        <f t="shared" si="2165"/>
        <v/>
      </c>
    </row>
    <row r="6117" spans="1:19" ht="25.5" hidden="1">
      <c r="A6117" s="200">
        <v>95995</v>
      </c>
      <c r="B6117" s="205" t="s">
        <v>230</v>
      </c>
      <c r="C6117" s="127" t="s">
        <v>6545</v>
      </c>
      <c r="D6117" s="121" t="s">
        <v>238</v>
      </c>
      <c r="E6117" s="122">
        <v>969.98</v>
      </c>
      <c r="F6117" s="123">
        <f t="shared" si="2210"/>
        <v>1169.4100000000001</v>
      </c>
      <c r="G6117" s="253"/>
      <c r="H6117" s="183"/>
      <c r="I6117" s="184">
        <f t="shared" si="2211"/>
        <v>0</v>
      </c>
      <c r="J6117" s="254">
        <f t="shared" si="2212"/>
        <v>0</v>
      </c>
      <c r="K6117" s="179"/>
      <c r="L6117" s="290">
        <f t="shared" si="2213"/>
        <v>0</v>
      </c>
      <c r="M6117" s="183">
        <f t="shared" si="2213"/>
        <v>0</v>
      </c>
      <c r="N6117" s="184">
        <f t="shared" si="2214"/>
        <v>0</v>
      </c>
      <c r="O6117" s="255">
        <f t="shared" si="2215"/>
        <v>0</v>
      </c>
      <c r="P6117" s="181"/>
      <c r="Q6117" s="199"/>
      <c r="R6117" s="197" t="str">
        <f t="shared" si="2209"/>
        <v/>
      </c>
      <c r="S6117" s="197" t="str">
        <f t="shared" si="2165"/>
        <v/>
      </c>
    </row>
    <row r="6118" spans="1:19" ht="25.5" hidden="1">
      <c r="A6118" s="200">
        <v>95996</v>
      </c>
      <c r="B6118" s="205" t="s">
        <v>230</v>
      </c>
      <c r="C6118" s="127" t="s">
        <v>6546</v>
      </c>
      <c r="D6118" s="121" t="s">
        <v>238</v>
      </c>
      <c r="E6118" s="122">
        <v>921.19</v>
      </c>
      <c r="F6118" s="123">
        <f t="shared" si="2210"/>
        <v>1110.5899999999999</v>
      </c>
      <c r="G6118" s="253"/>
      <c r="H6118" s="183"/>
      <c r="I6118" s="184">
        <f t="shared" si="2211"/>
        <v>0</v>
      </c>
      <c r="J6118" s="254">
        <f t="shared" si="2212"/>
        <v>0</v>
      </c>
      <c r="K6118" s="179"/>
      <c r="L6118" s="290">
        <f t="shared" si="2213"/>
        <v>0</v>
      </c>
      <c r="M6118" s="183">
        <f t="shared" si="2213"/>
        <v>0</v>
      </c>
      <c r="N6118" s="184">
        <f t="shared" si="2214"/>
        <v>0</v>
      </c>
      <c r="O6118" s="255">
        <f t="shared" si="2215"/>
        <v>0</v>
      </c>
      <c r="P6118" s="181"/>
      <c r="Q6118" s="199"/>
      <c r="R6118" s="197" t="str">
        <f t="shared" si="2209"/>
        <v/>
      </c>
      <c r="S6118" s="197" t="str">
        <f t="shared" si="2165"/>
        <v/>
      </c>
    </row>
    <row r="6119" spans="1:19" ht="25.5" hidden="1">
      <c r="A6119" s="200">
        <v>96001</v>
      </c>
      <c r="B6119" s="205" t="s">
        <v>230</v>
      </c>
      <c r="C6119" s="127" t="s">
        <v>6547</v>
      </c>
      <c r="D6119" s="121" t="s">
        <v>232</v>
      </c>
      <c r="E6119" s="122">
        <v>5.08</v>
      </c>
      <c r="F6119" s="123">
        <f t="shared" si="2210"/>
        <v>6.12</v>
      </c>
      <c r="G6119" s="253"/>
      <c r="H6119" s="183"/>
      <c r="I6119" s="184">
        <f t="shared" si="2211"/>
        <v>0</v>
      </c>
      <c r="J6119" s="254">
        <f t="shared" si="2212"/>
        <v>0</v>
      </c>
      <c r="K6119" s="179"/>
      <c r="L6119" s="290">
        <f t="shared" si="2213"/>
        <v>0</v>
      </c>
      <c r="M6119" s="183">
        <f t="shared" si="2213"/>
        <v>0</v>
      </c>
      <c r="N6119" s="184">
        <f t="shared" si="2214"/>
        <v>0</v>
      </c>
      <c r="O6119" s="255">
        <f t="shared" si="2215"/>
        <v>0</v>
      </c>
      <c r="P6119" s="181"/>
      <c r="Q6119" s="199"/>
      <c r="R6119" s="197" t="str">
        <f t="shared" si="2209"/>
        <v/>
      </c>
      <c r="S6119" s="197" t="str">
        <f t="shared" si="2165"/>
        <v/>
      </c>
    </row>
    <row r="6120" spans="1:19" ht="25.5" hidden="1">
      <c r="A6120" s="200">
        <v>96393</v>
      </c>
      <c r="B6120" s="205" t="s">
        <v>230</v>
      </c>
      <c r="C6120" s="127" t="s">
        <v>6548</v>
      </c>
      <c r="D6120" s="121" t="s">
        <v>238</v>
      </c>
      <c r="E6120" s="122">
        <v>76.16</v>
      </c>
      <c r="F6120" s="123">
        <f t="shared" si="2210"/>
        <v>91.82</v>
      </c>
      <c r="G6120" s="253"/>
      <c r="H6120" s="183"/>
      <c r="I6120" s="184">
        <f t="shared" si="2211"/>
        <v>0</v>
      </c>
      <c r="J6120" s="254">
        <f t="shared" si="2212"/>
        <v>0</v>
      </c>
      <c r="K6120" s="179"/>
      <c r="L6120" s="290">
        <f t="shared" si="2213"/>
        <v>0</v>
      </c>
      <c r="M6120" s="183">
        <f t="shared" si="2213"/>
        <v>0</v>
      </c>
      <c r="N6120" s="184">
        <f t="shared" si="2214"/>
        <v>0</v>
      </c>
      <c r="O6120" s="255">
        <f t="shared" si="2215"/>
        <v>0</v>
      </c>
      <c r="P6120" s="181"/>
      <c r="Q6120" s="199"/>
      <c r="R6120" s="197" t="str">
        <f t="shared" si="2209"/>
        <v/>
      </c>
      <c r="S6120" s="197" t="str">
        <f t="shared" si="2165"/>
        <v/>
      </c>
    </row>
    <row r="6121" spans="1:19" ht="25.5" hidden="1">
      <c r="A6121" s="200">
        <v>96394</v>
      </c>
      <c r="B6121" s="205" t="s">
        <v>230</v>
      </c>
      <c r="C6121" s="127" t="s">
        <v>6549</v>
      </c>
      <c r="D6121" s="121" t="s">
        <v>238</v>
      </c>
      <c r="E6121" s="122">
        <v>111.12</v>
      </c>
      <c r="F6121" s="123">
        <f t="shared" si="2210"/>
        <v>133.97</v>
      </c>
      <c r="G6121" s="253"/>
      <c r="H6121" s="183"/>
      <c r="I6121" s="184">
        <f t="shared" si="2211"/>
        <v>0</v>
      </c>
      <c r="J6121" s="254">
        <f t="shared" si="2212"/>
        <v>0</v>
      </c>
      <c r="K6121" s="179"/>
      <c r="L6121" s="290">
        <f t="shared" si="2213"/>
        <v>0</v>
      </c>
      <c r="M6121" s="183">
        <f t="shared" si="2213"/>
        <v>0</v>
      </c>
      <c r="N6121" s="184">
        <f t="shared" si="2214"/>
        <v>0</v>
      </c>
      <c r="O6121" s="255">
        <f t="shared" si="2215"/>
        <v>0</v>
      </c>
      <c r="P6121" s="181"/>
      <c r="Q6121" s="199"/>
      <c r="R6121" s="197" t="str">
        <f t="shared" si="2209"/>
        <v/>
      </c>
      <c r="S6121" s="197" t="str">
        <f t="shared" si="2165"/>
        <v/>
      </c>
    </row>
    <row r="6122" spans="1:19" ht="25.5" hidden="1">
      <c r="A6122" s="200">
        <v>96395</v>
      </c>
      <c r="B6122" s="205" t="s">
        <v>230</v>
      </c>
      <c r="C6122" s="127" t="s">
        <v>6550</v>
      </c>
      <c r="D6122" s="121" t="s">
        <v>238</v>
      </c>
      <c r="E6122" s="122">
        <v>125.32</v>
      </c>
      <c r="F6122" s="123">
        <f t="shared" si="2210"/>
        <v>151.09</v>
      </c>
      <c r="G6122" s="253"/>
      <c r="H6122" s="183"/>
      <c r="I6122" s="184">
        <f t="shared" si="2211"/>
        <v>0</v>
      </c>
      <c r="J6122" s="254">
        <f t="shared" si="2212"/>
        <v>0</v>
      </c>
      <c r="K6122" s="179"/>
      <c r="L6122" s="290">
        <f t="shared" si="2213"/>
        <v>0</v>
      </c>
      <c r="M6122" s="183">
        <f t="shared" si="2213"/>
        <v>0</v>
      </c>
      <c r="N6122" s="184">
        <f t="shared" si="2214"/>
        <v>0</v>
      </c>
      <c r="O6122" s="255">
        <f t="shared" si="2215"/>
        <v>0</v>
      </c>
      <c r="P6122" s="181"/>
      <c r="Q6122" s="199"/>
      <c r="R6122" s="197" t="str">
        <f t="shared" si="2209"/>
        <v/>
      </c>
      <c r="S6122" s="197" t="str">
        <f t="shared" si="2165"/>
        <v/>
      </c>
    </row>
    <row r="6123" spans="1:19" ht="25.5" hidden="1">
      <c r="A6123" s="200" t="s">
        <v>6551</v>
      </c>
      <c r="B6123" s="205" t="s">
        <v>230</v>
      </c>
      <c r="C6123" s="127" t="s">
        <v>6552</v>
      </c>
      <c r="D6123" s="121" t="s">
        <v>238</v>
      </c>
      <c r="E6123" s="122">
        <v>438.8</v>
      </c>
      <c r="F6123" s="123">
        <f t="shared" si="2210"/>
        <v>529.02</v>
      </c>
      <c r="G6123" s="253"/>
      <c r="H6123" s="183"/>
      <c r="I6123" s="184">
        <f t="shared" si="2211"/>
        <v>0</v>
      </c>
      <c r="J6123" s="254">
        <f t="shared" si="2212"/>
        <v>0</v>
      </c>
      <c r="K6123" s="179"/>
      <c r="L6123" s="290">
        <f t="shared" si="2213"/>
        <v>0</v>
      </c>
      <c r="M6123" s="183">
        <f t="shared" si="2213"/>
        <v>0</v>
      </c>
      <c r="N6123" s="184">
        <f t="shared" si="2214"/>
        <v>0</v>
      </c>
      <c r="O6123" s="255">
        <f t="shared" si="2215"/>
        <v>0</v>
      </c>
      <c r="P6123" s="181"/>
      <c r="Q6123" s="199"/>
      <c r="R6123" s="197" t="str">
        <f t="shared" si="2209"/>
        <v/>
      </c>
      <c r="S6123" s="197" t="str">
        <f t="shared" si="2165"/>
        <v/>
      </c>
    </row>
    <row r="6124" spans="1:19" hidden="1">
      <c r="A6124" s="200" t="s">
        <v>6553</v>
      </c>
      <c r="B6124" s="205"/>
      <c r="C6124" s="127" t="s">
        <v>6554</v>
      </c>
      <c r="D6124" s="121"/>
      <c r="E6124" s="122"/>
      <c r="F6124" s="123"/>
      <c r="G6124" s="253"/>
      <c r="H6124" s="253"/>
      <c r="I6124" s="254"/>
      <c r="J6124" s="255"/>
      <c r="K6124" s="179"/>
      <c r="L6124" s="253"/>
      <c r="M6124" s="253"/>
      <c r="N6124" s="254"/>
      <c r="O6124" s="255"/>
      <c r="P6124" s="181"/>
      <c r="Q6124" s="198" t="str">
        <f>IF(OR(SUM(J6125:J6157)&gt;0,SUM(O6125:O6157)&gt;0),"xx","")</f>
        <v/>
      </c>
      <c r="R6124" s="197" t="str">
        <f t="shared" si="2209"/>
        <v/>
      </c>
      <c r="S6124" s="197" t="str">
        <f t="shared" si="2165"/>
        <v/>
      </c>
    </row>
    <row r="6125" spans="1:19" ht="38.25" hidden="1">
      <c r="A6125" s="200">
        <v>94273</v>
      </c>
      <c r="B6125" s="205" t="s">
        <v>230</v>
      </c>
      <c r="C6125" s="127" t="s">
        <v>6555</v>
      </c>
      <c r="D6125" s="121" t="s">
        <v>258</v>
      </c>
      <c r="E6125" s="122">
        <v>37.33</v>
      </c>
      <c r="F6125" s="123">
        <f t="shared" ref="F6125:F6157" si="2216">IF(E6125=0,0,ROUND(E6125*(1+E$10)*(1-E$11),2))</f>
        <v>45.01</v>
      </c>
      <c r="G6125" s="253"/>
      <c r="H6125" s="183"/>
      <c r="I6125" s="184">
        <f t="shared" ref="I6125:I6157" si="2217">IF(ISBLANK(E6125),0,ROUND(F6125*G6125,2))</f>
        <v>0</v>
      </c>
      <c r="J6125" s="254">
        <f t="shared" ref="J6125:J6157" si="2218">IF(ISBLANK(G6125),0,ROUND(G6125*H6125,2))</f>
        <v>0</v>
      </c>
      <c r="K6125" s="179"/>
      <c r="L6125" s="290">
        <f t="shared" ref="L6125:M6157" si="2219">G6125</f>
        <v>0</v>
      </c>
      <c r="M6125" s="183">
        <f t="shared" si="2219"/>
        <v>0</v>
      </c>
      <c r="N6125" s="184">
        <f t="shared" ref="N6125:N6157" si="2220">IF(ISBLANK(E6125),0,ROUND(F6125*L6125,2))</f>
        <v>0</v>
      </c>
      <c r="O6125" s="255">
        <f t="shared" ref="O6125:O6157" si="2221">IF(ISBLANK(L6125),0,ROUND(L6125*M6125,2))</f>
        <v>0</v>
      </c>
      <c r="P6125" s="181"/>
      <c r="Q6125" s="199"/>
      <c r="R6125" s="197" t="str">
        <f t="shared" si="2209"/>
        <v/>
      </c>
      <c r="S6125" s="197" t="str">
        <f t="shared" si="2165"/>
        <v/>
      </c>
    </row>
    <row r="6126" spans="1:19" ht="38.25" hidden="1">
      <c r="A6126" s="200">
        <v>94274</v>
      </c>
      <c r="B6126" s="205" t="s">
        <v>230</v>
      </c>
      <c r="C6126" s="127" t="s">
        <v>6556</v>
      </c>
      <c r="D6126" s="121" t="s">
        <v>258</v>
      </c>
      <c r="E6126" s="122">
        <v>40.869999999999997</v>
      </c>
      <c r="F6126" s="123">
        <f t="shared" si="2216"/>
        <v>49.27</v>
      </c>
      <c r="G6126" s="253"/>
      <c r="H6126" s="183"/>
      <c r="I6126" s="184">
        <f t="shared" si="2217"/>
        <v>0</v>
      </c>
      <c r="J6126" s="254">
        <f t="shared" si="2218"/>
        <v>0</v>
      </c>
      <c r="K6126" s="179"/>
      <c r="L6126" s="290">
        <f t="shared" si="2219"/>
        <v>0</v>
      </c>
      <c r="M6126" s="183">
        <f t="shared" si="2219"/>
        <v>0</v>
      </c>
      <c r="N6126" s="184">
        <f t="shared" si="2220"/>
        <v>0</v>
      </c>
      <c r="O6126" s="255">
        <f t="shared" si="2221"/>
        <v>0</v>
      </c>
      <c r="P6126" s="181"/>
      <c r="Q6126" s="198"/>
      <c r="R6126" s="197" t="str">
        <f t="shared" si="2209"/>
        <v/>
      </c>
      <c r="S6126" s="197" t="str">
        <f t="shared" si="2165"/>
        <v/>
      </c>
    </row>
    <row r="6127" spans="1:19" ht="38.25" hidden="1">
      <c r="A6127" s="200">
        <v>94275</v>
      </c>
      <c r="B6127" s="205" t="s">
        <v>230</v>
      </c>
      <c r="C6127" s="127" t="s">
        <v>6557</v>
      </c>
      <c r="D6127" s="121" t="s">
        <v>258</v>
      </c>
      <c r="E6127" s="122">
        <v>35.56</v>
      </c>
      <c r="F6127" s="123">
        <f t="shared" si="2216"/>
        <v>42.87</v>
      </c>
      <c r="G6127" s="253"/>
      <c r="H6127" s="183"/>
      <c r="I6127" s="184">
        <f t="shared" si="2217"/>
        <v>0</v>
      </c>
      <c r="J6127" s="254">
        <f t="shared" si="2218"/>
        <v>0</v>
      </c>
      <c r="K6127" s="179"/>
      <c r="L6127" s="290">
        <f t="shared" si="2219"/>
        <v>0</v>
      </c>
      <c r="M6127" s="183">
        <f t="shared" si="2219"/>
        <v>0</v>
      </c>
      <c r="N6127" s="184">
        <f t="shared" si="2220"/>
        <v>0</v>
      </c>
      <c r="O6127" s="255">
        <f t="shared" si="2221"/>
        <v>0</v>
      </c>
      <c r="P6127" s="181"/>
      <c r="Q6127" s="199"/>
      <c r="R6127" s="197" t="str">
        <f t="shared" si="2209"/>
        <v/>
      </c>
      <c r="S6127" s="197" t="str">
        <f t="shared" si="2165"/>
        <v/>
      </c>
    </row>
    <row r="6128" spans="1:19" ht="38.25" hidden="1">
      <c r="A6128" s="200">
        <v>94276</v>
      </c>
      <c r="B6128" s="205" t="s">
        <v>230</v>
      </c>
      <c r="C6128" s="127" t="s">
        <v>6558</v>
      </c>
      <c r="D6128" s="121" t="s">
        <v>258</v>
      </c>
      <c r="E6128" s="122">
        <v>39.1</v>
      </c>
      <c r="F6128" s="123">
        <f t="shared" si="2216"/>
        <v>47.14</v>
      </c>
      <c r="G6128" s="253"/>
      <c r="H6128" s="183"/>
      <c r="I6128" s="184">
        <f t="shared" si="2217"/>
        <v>0</v>
      </c>
      <c r="J6128" s="254">
        <f t="shared" si="2218"/>
        <v>0</v>
      </c>
      <c r="K6128" s="179"/>
      <c r="L6128" s="290">
        <f t="shared" si="2219"/>
        <v>0</v>
      </c>
      <c r="M6128" s="183">
        <f t="shared" si="2219"/>
        <v>0</v>
      </c>
      <c r="N6128" s="184">
        <f t="shared" si="2220"/>
        <v>0</v>
      </c>
      <c r="O6128" s="255">
        <f t="shared" si="2221"/>
        <v>0</v>
      </c>
      <c r="P6128" s="181"/>
      <c r="Q6128" s="198"/>
      <c r="R6128" s="197" t="str">
        <f t="shared" si="2209"/>
        <v/>
      </c>
      <c r="S6128" s="197" t="str">
        <f t="shared" si="2165"/>
        <v/>
      </c>
    </row>
    <row r="6129" spans="1:19" ht="25.5" hidden="1">
      <c r="A6129" s="200">
        <v>94263</v>
      </c>
      <c r="B6129" s="205" t="s">
        <v>230</v>
      </c>
      <c r="C6129" s="127" t="s">
        <v>6559</v>
      </c>
      <c r="D6129" s="121" t="s">
        <v>258</v>
      </c>
      <c r="E6129" s="122">
        <v>23.32</v>
      </c>
      <c r="F6129" s="123">
        <f t="shared" si="2216"/>
        <v>28.11</v>
      </c>
      <c r="G6129" s="253"/>
      <c r="H6129" s="183"/>
      <c r="I6129" s="184">
        <f t="shared" si="2217"/>
        <v>0</v>
      </c>
      <c r="J6129" s="254">
        <f t="shared" si="2218"/>
        <v>0</v>
      </c>
      <c r="K6129" s="179"/>
      <c r="L6129" s="290">
        <f t="shared" si="2219"/>
        <v>0</v>
      </c>
      <c r="M6129" s="183">
        <f t="shared" si="2219"/>
        <v>0</v>
      </c>
      <c r="N6129" s="184">
        <f t="shared" si="2220"/>
        <v>0</v>
      </c>
      <c r="O6129" s="255">
        <f t="shared" si="2221"/>
        <v>0</v>
      </c>
      <c r="P6129" s="181"/>
      <c r="Q6129" s="199"/>
      <c r="R6129" s="197" t="str">
        <f t="shared" si="2209"/>
        <v/>
      </c>
      <c r="S6129" s="197" t="str">
        <f t="shared" si="2165"/>
        <v/>
      </c>
    </row>
    <row r="6130" spans="1:19" ht="25.5" hidden="1">
      <c r="A6130" s="200">
        <v>94264</v>
      </c>
      <c r="B6130" s="205" t="s">
        <v>230</v>
      </c>
      <c r="C6130" s="127" t="s">
        <v>6560</v>
      </c>
      <c r="D6130" s="121" t="s">
        <v>258</v>
      </c>
      <c r="E6130" s="122">
        <v>26.48</v>
      </c>
      <c r="F6130" s="123">
        <f t="shared" si="2216"/>
        <v>31.92</v>
      </c>
      <c r="G6130" s="253"/>
      <c r="H6130" s="183"/>
      <c r="I6130" s="184">
        <f t="shared" si="2217"/>
        <v>0</v>
      </c>
      <c r="J6130" s="254">
        <f t="shared" si="2218"/>
        <v>0</v>
      </c>
      <c r="K6130" s="179"/>
      <c r="L6130" s="290">
        <f t="shared" si="2219"/>
        <v>0</v>
      </c>
      <c r="M6130" s="183">
        <f t="shared" si="2219"/>
        <v>0</v>
      </c>
      <c r="N6130" s="184">
        <f t="shared" si="2220"/>
        <v>0</v>
      </c>
      <c r="O6130" s="255">
        <f t="shared" si="2221"/>
        <v>0</v>
      </c>
      <c r="P6130" s="181"/>
      <c r="Q6130" s="199"/>
      <c r="R6130" s="197" t="str">
        <f t="shared" si="2209"/>
        <v/>
      </c>
      <c r="S6130" s="197" t="str">
        <f t="shared" si="2165"/>
        <v/>
      </c>
    </row>
    <row r="6131" spans="1:19" ht="25.5" hidden="1">
      <c r="A6131" s="200">
        <v>94265</v>
      </c>
      <c r="B6131" s="205" t="s">
        <v>230</v>
      </c>
      <c r="C6131" s="127" t="s">
        <v>6561</v>
      </c>
      <c r="D6131" s="121" t="s">
        <v>258</v>
      </c>
      <c r="E6131" s="122">
        <v>29.13</v>
      </c>
      <c r="F6131" s="123">
        <f t="shared" si="2216"/>
        <v>35.119999999999997</v>
      </c>
      <c r="G6131" s="253"/>
      <c r="H6131" s="183"/>
      <c r="I6131" s="184">
        <f t="shared" si="2217"/>
        <v>0</v>
      </c>
      <c r="J6131" s="254">
        <f t="shared" si="2218"/>
        <v>0</v>
      </c>
      <c r="K6131" s="179"/>
      <c r="L6131" s="290">
        <f t="shared" si="2219"/>
        <v>0</v>
      </c>
      <c r="M6131" s="183">
        <f t="shared" si="2219"/>
        <v>0</v>
      </c>
      <c r="N6131" s="184">
        <f t="shared" si="2220"/>
        <v>0</v>
      </c>
      <c r="O6131" s="255">
        <f t="shared" si="2221"/>
        <v>0</v>
      </c>
      <c r="P6131" s="181"/>
      <c r="Q6131" s="199"/>
      <c r="R6131" s="197" t="str">
        <f t="shared" si="2209"/>
        <v/>
      </c>
      <c r="S6131" s="197" t="str">
        <f t="shared" si="2165"/>
        <v/>
      </c>
    </row>
    <row r="6132" spans="1:19" ht="25.5" hidden="1">
      <c r="A6132" s="200">
        <v>94266</v>
      </c>
      <c r="B6132" s="205" t="s">
        <v>230</v>
      </c>
      <c r="C6132" s="127" t="s">
        <v>6562</v>
      </c>
      <c r="D6132" s="121" t="s">
        <v>258</v>
      </c>
      <c r="E6132" s="122">
        <v>32.76</v>
      </c>
      <c r="F6132" s="123">
        <f t="shared" si="2216"/>
        <v>39.5</v>
      </c>
      <c r="G6132" s="253"/>
      <c r="H6132" s="183"/>
      <c r="I6132" s="184">
        <f t="shared" si="2217"/>
        <v>0</v>
      </c>
      <c r="J6132" s="254">
        <f t="shared" si="2218"/>
        <v>0</v>
      </c>
      <c r="K6132" s="179"/>
      <c r="L6132" s="290">
        <f t="shared" si="2219"/>
        <v>0</v>
      </c>
      <c r="M6132" s="183">
        <f t="shared" si="2219"/>
        <v>0</v>
      </c>
      <c r="N6132" s="184">
        <f t="shared" si="2220"/>
        <v>0</v>
      </c>
      <c r="O6132" s="255">
        <f t="shared" si="2221"/>
        <v>0</v>
      </c>
      <c r="P6132" s="181"/>
      <c r="Q6132" s="199"/>
      <c r="R6132" s="197" t="str">
        <f t="shared" si="2209"/>
        <v/>
      </c>
      <c r="S6132" s="197" t="str">
        <f t="shared" si="2165"/>
        <v/>
      </c>
    </row>
    <row r="6133" spans="1:19" ht="25.5" hidden="1">
      <c r="A6133" s="200">
        <v>94281</v>
      </c>
      <c r="B6133" s="205" t="s">
        <v>230</v>
      </c>
      <c r="C6133" s="127" t="s">
        <v>6563</v>
      </c>
      <c r="D6133" s="121" t="s">
        <v>258</v>
      </c>
      <c r="E6133" s="122">
        <v>35.64</v>
      </c>
      <c r="F6133" s="123">
        <f t="shared" si="2216"/>
        <v>42.97</v>
      </c>
      <c r="G6133" s="253"/>
      <c r="H6133" s="183"/>
      <c r="I6133" s="184">
        <f t="shared" si="2217"/>
        <v>0</v>
      </c>
      <c r="J6133" s="254">
        <f t="shared" si="2218"/>
        <v>0</v>
      </c>
      <c r="K6133" s="179"/>
      <c r="L6133" s="290">
        <f t="shared" si="2219"/>
        <v>0</v>
      </c>
      <c r="M6133" s="183">
        <f t="shared" si="2219"/>
        <v>0</v>
      </c>
      <c r="N6133" s="184">
        <f t="shared" si="2220"/>
        <v>0</v>
      </c>
      <c r="O6133" s="255">
        <f t="shared" si="2221"/>
        <v>0</v>
      </c>
      <c r="P6133" s="181"/>
      <c r="Q6133" s="199"/>
      <c r="R6133" s="197" t="str">
        <f t="shared" si="2209"/>
        <v/>
      </c>
      <c r="S6133" s="197" t="str">
        <f t="shared" si="2165"/>
        <v/>
      </c>
    </row>
    <row r="6134" spans="1:19" ht="25.5" hidden="1">
      <c r="A6134" s="200">
        <v>94282</v>
      </c>
      <c r="B6134" s="205" t="s">
        <v>230</v>
      </c>
      <c r="C6134" s="127" t="s">
        <v>6564</v>
      </c>
      <c r="D6134" s="121" t="s">
        <v>258</v>
      </c>
      <c r="E6134" s="122">
        <v>46.4</v>
      </c>
      <c r="F6134" s="123">
        <f t="shared" si="2216"/>
        <v>55.94</v>
      </c>
      <c r="G6134" s="253"/>
      <c r="H6134" s="183"/>
      <c r="I6134" s="184">
        <f t="shared" si="2217"/>
        <v>0</v>
      </c>
      <c r="J6134" s="254">
        <f t="shared" si="2218"/>
        <v>0</v>
      </c>
      <c r="K6134" s="179"/>
      <c r="L6134" s="290">
        <f t="shared" si="2219"/>
        <v>0</v>
      </c>
      <c r="M6134" s="183">
        <f t="shared" si="2219"/>
        <v>0</v>
      </c>
      <c r="N6134" s="184">
        <f t="shared" si="2220"/>
        <v>0</v>
      </c>
      <c r="O6134" s="255">
        <f t="shared" si="2221"/>
        <v>0</v>
      </c>
      <c r="P6134" s="181"/>
      <c r="Q6134" s="199"/>
      <c r="R6134" s="197" t="str">
        <f t="shared" si="2209"/>
        <v/>
      </c>
      <c r="S6134" s="197" t="str">
        <f t="shared" si="2165"/>
        <v/>
      </c>
    </row>
    <row r="6135" spans="1:19" ht="25.5" hidden="1">
      <c r="A6135" s="200">
        <v>94283</v>
      </c>
      <c r="B6135" s="205" t="s">
        <v>230</v>
      </c>
      <c r="C6135" s="127" t="s">
        <v>6565</v>
      </c>
      <c r="D6135" s="121" t="s">
        <v>258</v>
      </c>
      <c r="E6135" s="122">
        <v>44.35</v>
      </c>
      <c r="F6135" s="123">
        <f t="shared" si="2216"/>
        <v>53.47</v>
      </c>
      <c r="G6135" s="253"/>
      <c r="H6135" s="183"/>
      <c r="I6135" s="184">
        <f t="shared" si="2217"/>
        <v>0</v>
      </c>
      <c r="J6135" s="254">
        <f t="shared" si="2218"/>
        <v>0</v>
      </c>
      <c r="K6135" s="179"/>
      <c r="L6135" s="290">
        <f t="shared" si="2219"/>
        <v>0</v>
      </c>
      <c r="M6135" s="183">
        <f t="shared" si="2219"/>
        <v>0</v>
      </c>
      <c r="N6135" s="184">
        <f t="shared" si="2220"/>
        <v>0</v>
      </c>
      <c r="O6135" s="255">
        <f t="shared" si="2221"/>
        <v>0</v>
      </c>
      <c r="P6135" s="181"/>
      <c r="Q6135" s="199"/>
      <c r="R6135" s="197" t="str">
        <f t="shared" si="2209"/>
        <v/>
      </c>
      <c r="S6135" s="197" t="str">
        <f t="shared" si="2165"/>
        <v/>
      </c>
    </row>
    <row r="6136" spans="1:19" ht="25.5" hidden="1">
      <c r="A6136" s="200">
        <v>94284</v>
      </c>
      <c r="B6136" s="205" t="s">
        <v>230</v>
      </c>
      <c r="C6136" s="127" t="s">
        <v>6566</v>
      </c>
      <c r="D6136" s="121" t="s">
        <v>258</v>
      </c>
      <c r="E6136" s="122">
        <v>55.12</v>
      </c>
      <c r="F6136" s="123">
        <f t="shared" si="2216"/>
        <v>66.45</v>
      </c>
      <c r="G6136" s="253"/>
      <c r="H6136" s="183"/>
      <c r="I6136" s="184">
        <f t="shared" si="2217"/>
        <v>0</v>
      </c>
      <c r="J6136" s="254">
        <f t="shared" si="2218"/>
        <v>0</v>
      </c>
      <c r="K6136" s="179"/>
      <c r="L6136" s="290">
        <f t="shared" si="2219"/>
        <v>0</v>
      </c>
      <c r="M6136" s="183">
        <f t="shared" si="2219"/>
        <v>0</v>
      </c>
      <c r="N6136" s="184">
        <f t="shared" si="2220"/>
        <v>0</v>
      </c>
      <c r="O6136" s="255">
        <f t="shared" si="2221"/>
        <v>0</v>
      </c>
      <c r="P6136" s="181"/>
      <c r="Q6136" s="199"/>
      <c r="R6136" s="197" t="str">
        <f t="shared" si="2209"/>
        <v/>
      </c>
      <c r="S6136" s="197" t="str">
        <f t="shared" si="2165"/>
        <v/>
      </c>
    </row>
    <row r="6137" spans="1:19" ht="25.5" hidden="1">
      <c r="A6137" s="200">
        <v>94285</v>
      </c>
      <c r="B6137" s="205" t="s">
        <v>230</v>
      </c>
      <c r="C6137" s="127" t="s">
        <v>6567</v>
      </c>
      <c r="D6137" s="121" t="s">
        <v>258</v>
      </c>
      <c r="E6137" s="122">
        <v>52.56</v>
      </c>
      <c r="F6137" s="123">
        <f t="shared" si="2216"/>
        <v>63.37</v>
      </c>
      <c r="G6137" s="253"/>
      <c r="H6137" s="183"/>
      <c r="I6137" s="184">
        <f t="shared" si="2217"/>
        <v>0</v>
      </c>
      <c r="J6137" s="254">
        <f t="shared" si="2218"/>
        <v>0</v>
      </c>
      <c r="K6137" s="179"/>
      <c r="L6137" s="290">
        <f t="shared" si="2219"/>
        <v>0</v>
      </c>
      <c r="M6137" s="183">
        <f t="shared" si="2219"/>
        <v>0</v>
      </c>
      <c r="N6137" s="184">
        <f t="shared" si="2220"/>
        <v>0</v>
      </c>
      <c r="O6137" s="255">
        <f t="shared" si="2221"/>
        <v>0</v>
      </c>
      <c r="P6137" s="181"/>
      <c r="Q6137" s="199"/>
      <c r="R6137" s="197" t="str">
        <f t="shared" si="2209"/>
        <v/>
      </c>
      <c r="S6137" s="197" t="str">
        <f t="shared" si="2165"/>
        <v/>
      </c>
    </row>
    <row r="6138" spans="1:19" ht="25.5" hidden="1">
      <c r="A6138" s="200">
        <v>94286</v>
      </c>
      <c r="B6138" s="205" t="s">
        <v>230</v>
      </c>
      <c r="C6138" s="127" t="s">
        <v>6568</v>
      </c>
      <c r="D6138" s="121" t="s">
        <v>258</v>
      </c>
      <c r="E6138" s="122">
        <v>63.32</v>
      </c>
      <c r="F6138" s="123">
        <f t="shared" si="2216"/>
        <v>76.34</v>
      </c>
      <c r="G6138" s="253"/>
      <c r="H6138" s="183"/>
      <c r="I6138" s="184">
        <f t="shared" si="2217"/>
        <v>0</v>
      </c>
      <c r="J6138" s="254">
        <f t="shared" si="2218"/>
        <v>0</v>
      </c>
      <c r="K6138" s="179"/>
      <c r="L6138" s="290">
        <f t="shared" si="2219"/>
        <v>0</v>
      </c>
      <c r="M6138" s="183">
        <f t="shared" si="2219"/>
        <v>0</v>
      </c>
      <c r="N6138" s="184">
        <f t="shared" si="2220"/>
        <v>0</v>
      </c>
      <c r="O6138" s="255">
        <f t="shared" si="2221"/>
        <v>0</v>
      </c>
      <c r="P6138" s="181"/>
      <c r="Q6138" s="199"/>
      <c r="R6138" s="197" t="str">
        <f t="shared" si="2209"/>
        <v/>
      </c>
      <c r="S6138" s="197" t="str">
        <f t="shared" si="2165"/>
        <v/>
      </c>
    </row>
    <row r="6139" spans="1:19" ht="25.5" hidden="1">
      <c r="A6139" s="200">
        <v>94287</v>
      </c>
      <c r="B6139" s="205" t="s">
        <v>230</v>
      </c>
      <c r="C6139" s="127" t="s">
        <v>6569</v>
      </c>
      <c r="D6139" s="121" t="s">
        <v>258</v>
      </c>
      <c r="E6139" s="122">
        <v>28.8</v>
      </c>
      <c r="F6139" s="123">
        <f t="shared" si="2216"/>
        <v>34.72</v>
      </c>
      <c r="G6139" s="253"/>
      <c r="H6139" s="183"/>
      <c r="I6139" s="184">
        <f t="shared" si="2217"/>
        <v>0</v>
      </c>
      <c r="J6139" s="254">
        <f t="shared" si="2218"/>
        <v>0</v>
      </c>
      <c r="K6139" s="179"/>
      <c r="L6139" s="290">
        <f t="shared" si="2219"/>
        <v>0</v>
      </c>
      <c r="M6139" s="183">
        <f t="shared" si="2219"/>
        <v>0</v>
      </c>
      <c r="N6139" s="184">
        <f t="shared" si="2220"/>
        <v>0</v>
      </c>
      <c r="O6139" s="255">
        <f t="shared" si="2221"/>
        <v>0</v>
      </c>
      <c r="P6139" s="181"/>
      <c r="Q6139" s="199"/>
      <c r="R6139" s="197" t="str">
        <f t="shared" si="2209"/>
        <v/>
      </c>
      <c r="S6139" s="197" t="str">
        <f t="shared" si="2165"/>
        <v/>
      </c>
    </row>
    <row r="6140" spans="1:19" ht="25.5" hidden="1">
      <c r="A6140" s="200">
        <v>94288</v>
      </c>
      <c r="B6140" s="205" t="s">
        <v>230</v>
      </c>
      <c r="C6140" s="127" t="s">
        <v>6570</v>
      </c>
      <c r="D6140" s="121" t="s">
        <v>258</v>
      </c>
      <c r="E6140" s="122">
        <v>38.21</v>
      </c>
      <c r="F6140" s="123">
        <f t="shared" si="2216"/>
        <v>46.07</v>
      </c>
      <c r="G6140" s="253"/>
      <c r="H6140" s="183"/>
      <c r="I6140" s="184">
        <f t="shared" si="2217"/>
        <v>0</v>
      </c>
      <c r="J6140" s="254">
        <f t="shared" si="2218"/>
        <v>0</v>
      </c>
      <c r="K6140" s="179"/>
      <c r="L6140" s="290">
        <f t="shared" si="2219"/>
        <v>0</v>
      </c>
      <c r="M6140" s="183">
        <f t="shared" si="2219"/>
        <v>0</v>
      </c>
      <c r="N6140" s="184">
        <f t="shared" si="2220"/>
        <v>0</v>
      </c>
      <c r="O6140" s="255">
        <f t="shared" si="2221"/>
        <v>0</v>
      </c>
      <c r="P6140" s="181"/>
      <c r="Q6140" s="199"/>
      <c r="R6140" s="197" t="str">
        <f t="shared" si="2209"/>
        <v/>
      </c>
      <c r="S6140" s="197" t="str">
        <f t="shared" si="2165"/>
        <v/>
      </c>
    </row>
    <row r="6141" spans="1:19" ht="25.5" hidden="1">
      <c r="A6141" s="200">
        <v>94289</v>
      </c>
      <c r="B6141" s="205" t="s">
        <v>230</v>
      </c>
      <c r="C6141" s="127" t="s">
        <v>6571</v>
      </c>
      <c r="D6141" s="121" t="s">
        <v>258</v>
      </c>
      <c r="E6141" s="122">
        <v>35.19</v>
      </c>
      <c r="F6141" s="123">
        <f t="shared" si="2216"/>
        <v>42.43</v>
      </c>
      <c r="G6141" s="253"/>
      <c r="H6141" s="183"/>
      <c r="I6141" s="184">
        <f t="shared" si="2217"/>
        <v>0</v>
      </c>
      <c r="J6141" s="254">
        <f t="shared" si="2218"/>
        <v>0</v>
      </c>
      <c r="K6141" s="179"/>
      <c r="L6141" s="290">
        <f t="shared" si="2219"/>
        <v>0</v>
      </c>
      <c r="M6141" s="183">
        <f t="shared" si="2219"/>
        <v>0</v>
      </c>
      <c r="N6141" s="184">
        <f t="shared" si="2220"/>
        <v>0</v>
      </c>
      <c r="O6141" s="255">
        <f t="shared" si="2221"/>
        <v>0</v>
      </c>
      <c r="P6141" s="181"/>
      <c r="Q6141" s="199"/>
      <c r="R6141" s="197" t="str">
        <f t="shared" si="2209"/>
        <v/>
      </c>
      <c r="S6141" s="197" t="str">
        <f t="shared" si="2165"/>
        <v/>
      </c>
    </row>
    <row r="6142" spans="1:19" ht="25.5" hidden="1">
      <c r="A6142" s="200">
        <v>94290</v>
      </c>
      <c r="B6142" s="205" t="s">
        <v>230</v>
      </c>
      <c r="C6142" s="127" t="s">
        <v>6572</v>
      </c>
      <c r="D6142" s="121" t="s">
        <v>258</v>
      </c>
      <c r="E6142" s="122">
        <v>44.61</v>
      </c>
      <c r="F6142" s="123">
        <f t="shared" si="2216"/>
        <v>53.78</v>
      </c>
      <c r="G6142" s="253"/>
      <c r="H6142" s="183"/>
      <c r="I6142" s="184">
        <f t="shared" si="2217"/>
        <v>0</v>
      </c>
      <c r="J6142" s="254">
        <f t="shared" si="2218"/>
        <v>0</v>
      </c>
      <c r="K6142" s="179"/>
      <c r="L6142" s="290">
        <f t="shared" si="2219"/>
        <v>0</v>
      </c>
      <c r="M6142" s="183">
        <f t="shared" si="2219"/>
        <v>0</v>
      </c>
      <c r="N6142" s="184">
        <f t="shared" si="2220"/>
        <v>0</v>
      </c>
      <c r="O6142" s="255">
        <f t="shared" si="2221"/>
        <v>0</v>
      </c>
      <c r="P6142" s="181"/>
      <c r="Q6142" s="199"/>
      <c r="R6142" s="197" t="str">
        <f t="shared" si="2209"/>
        <v/>
      </c>
      <c r="S6142" s="197" t="str">
        <f t="shared" si="2165"/>
        <v/>
      </c>
    </row>
    <row r="6143" spans="1:19" ht="25.5" hidden="1">
      <c r="A6143" s="200">
        <v>94291</v>
      </c>
      <c r="B6143" s="205" t="s">
        <v>230</v>
      </c>
      <c r="C6143" s="127" t="s">
        <v>6573</v>
      </c>
      <c r="D6143" s="121" t="s">
        <v>258</v>
      </c>
      <c r="E6143" s="122">
        <v>41.11</v>
      </c>
      <c r="F6143" s="123">
        <f t="shared" si="2216"/>
        <v>49.56</v>
      </c>
      <c r="G6143" s="253"/>
      <c r="H6143" s="183"/>
      <c r="I6143" s="184">
        <f t="shared" si="2217"/>
        <v>0</v>
      </c>
      <c r="J6143" s="254">
        <f t="shared" si="2218"/>
        <v>0</v>
      </c>
      <c r="K6143" s="179"/>
      <c r="L6143" s="290">
        <f t="shared" si="2219"/>
        <v>0</v>
      </c>
      <c r="M6143" s="183">
        <f t="shared" si="2219"/>
        <v>0</v>
      </c>
      <c r="N6143" s="184">
        <f t="shared" si="2220"/>
        <v>0</v>
      </c>
      <c r="O6143" s="255">
        <f t="shared" si="2221"/>
        <v>0</v>
      </c>
      <c r="P6143" s="181"/>
      <c r="Q6143" s="199"/>
      <c r="R6143" s="197" t="str">
        <f t="shared" si="2209"/>
        <v/>
      </c>
      <c r="S6143" s="197" t="str">
        <f t="shared" si="2165"/>
        <v/>
      </c>
    </row>
    <row r="6144" spans="1:19" ht="25.5" hidden="1">
      <c r="A6144" s="200">
        <v>94292</v>
      </c>
      <c r="B6144" s="205" t="s">
        <v>230</v>
      </c>
      <c r="C6144" s="127" t="s">
        <v>6574</v>
      </c>
      <c r="D6144" s="121" t="s">
        <v>258</v>
      </c>
      <c r="E6144" s="122">
        <v>50.52</v>
      </c>
      <c r="F6144" s="123">
        <f t="shared" si="2216"/>
        <v>60.91</v>
      </c>
      <c r="G6144" s="253"/>
      <c r="H6144" s="183"/>
      <c r="I6144" s="184">
        <f t="shared" si="2217"/>
        <v>0</v>
      </c>
      <c r="J6144" s="254">
        <f t="shared" si="2218"/>
        <v>0</v>
      </c>
      <c r="K6144" s="179"/>
      <c r="L6144" s="290">
        <f t="shared" si="2219"/>
        <v>0</v>
      </c>
      <c r="M6144" s="183">
        <f t="shared" si="2219"/>
        <v>0</v>
      </c>
      <c r="N6144" s="184">
        <f t="shared" si="2220"/>
        <v>0</v>
      </c>
      <c r="O6144" s="255">
        <f t="shared" si="2221"/>
        <v>0</v>
      </c>
      <c r="P6144" s="181"/>
      <c r="Q6144" s="199"/>
      <c r="R6144" s="197" t="str">
        <f t="shared" si="2209"/>
        <v/>
      </c>
      <c r="S6144" s="197" t="str">
        <f t="shared" si="2165"/>
        <v/>
      </c>
    </row>
    <row r="6145" spans="1:19" ht="25.5" hidden="1">
      <c r="A6145" s="200">
        <v>94293</v>
      </c>
      <c r="B6145" s="205" t="s">
        <v>230</v>
      </c>
      <c r="C6145" s="127" t="s">
        <v>6575</v>
      </c>
      <c r="D6145" s="121" t="s">
        <v>258</v>
      </c>
      <c r="E6145" s="122">
        <v>99.56</v>
      </c>
      <c r="F6145" s="123">
        <f t="shared" si="2216"/>
        <v>120.03</v>
      </c>
      <c r="G6145" s="253"/>
      <c r="H6145" s="183"/>
      <c r="I6145" s="184">
        <f t="shared" si="2217"/>
        <v>0</v>
      </c>
      <c r="J6145" s="254">
        <f t="shared" si="2218"/>
        <v>0</v>
      </c>
      <c r="K6145" s="179"/>
      <c r="L6145" s="290">
        <f t="shared" si="2219"/>
        <v>0</v>
      </c>
      <c r="M6145" s="183">
        <f t="shared" si="2219"/>
        <v>0</v>
      </c>
      <c r="N6145" s="184">
        <f t="shared" si="2220"/>
        <v>0</v>
      </c>
      <c r="O6145" s="255">
        <f t="shared" si="2221"/>
        <v>0</v>
      </c>
      <c r="P6145" s="181"/>
      <c r="Q6145" s="199"/>
      <c r="R6145" s="197" t="str">
        <f t="shared" si="2209"/>
        <v/>
      </c>
      <c r="S6145" s="197" t="str">
        <f t="shared" si="2165"/>
        <v/>
      </c>
    </row>
    <row r="6146" spans="1:19" ht="38.25" hidden="1">
      <c r="A6146" s="200">
        <v>94267</v>
      </c>
      <c r="B6146" s="205" t="s">
        <v>230</v>
      </c>
      <c r="C6146" s="127" t="s">
        <v>6576</v>
      </c>
      <c r="D6146" s="121" t="s">
        <v>258</v>
      </c>
      <c r="E6146" s="122">
        <v>33.909999999999997</v>
      </c>
      <c r="F6146" s="123">
        <f t="shared" si="2216"/>
        <v>40.880000000000003</v>
      </c>
      <c r="G6146" s="253"/>
      <c r="H6146" s="183"/>
      <c r="I6146" s="184">
        <f t="shared" si="2217"/>
        <v>0</v>
      </c>
      <c r="J6146" s="254">
        <f t="shared" si="2218"/>
        <v>0</v>
      </c>
      <c r="K6146" s="179"/>
      <c r="L6146" s="290">
        <f t="shared" si="2219"/>
        <v>0</v>
      </c>
      <c r="M6146" s="183">
        <f t="shared" si="2219"/>
        <v>0</v>
      </c>
      <c r="N6146" s="184">
        <f t="shared" si="2220"/>
        <v>0</v>
      </c>
      <c r="O6146" s="255">
        <f t="shared" si="2221"/>
        <v>0</v>
      </c>
      <c r="P6146" s="181"/>
      <c r="Q6146" s="199"/>
      <c r="R6146" s="197" t="str">
        <f t="shared" si="2209"/>
        <v/>
      </c>
      <c r="S6146" s="197" t="str">
        <f t="shared" si="2165"/>
        <v/>
      </c>
    </row>
    <row r="6147" spans="1:19" ht="38.25" hidden="1">
      <c r="A6147" s="200">
        <v>94268</v>
      </c>
      <c r="B6147" s="205" t="s">
        <v>230</v>
      </c>
      <c r="C6147" s="127" t="s">
        <v>6577</v>
      </c>
      <c r="D6147" s="121" t="s">
        <v>258</v>
      </c>
      <c r="E6147" s="122">
        <v>37.9</v>
      </c>
      <c r="F6147" s="123">
        <f t="shared" si="2216"/>
        <v>45.69</v>
      </c>
      <c r="G6147" s="253"/>
      <c r="H6147" s="183"/>
      <c r="I6147" s="184">
        <f t="shared" si="2217"/>
        <v>0</v>
      </c>
      <c r="J6147" s="254">
        <f t="shared" si="2218"/>
        <v>0</v>
      </c>
      <c r="K6147" s="179"/>
      <c r="L6147" s="290">
        <f t="shared" si="2219"/>
        <v>0</v>
      </c>
      <c r="M6147" s="183">
        <f t="shared" si="2219"/>
        <v>0</v>
      </c>
      <c r="N6147" s="184">
        <f t="shared" si="2220"/>
        <v>0</v>
      </c>
      <c r="O6147" s="255">
        <f t="shared" si="2221"/>
        <v>0</v>
      </c>
      <c r="P6147" s="181"/>
      <c r="Q6147" s="199"/>
      <c r="R6147" s="197" t="str">
        <f t="shared" si="2209"/>
        <v/>
      </c>
      <c r="S6147" s="197" t="str">
        <f t="shared" si="2165"/>
        <v/>
      </c>
    </row>
    <row r="6148" spans="1:19" ht="38.25" hidden="1">
      <c r="A6148" s="200">
        <v>94269</v>
      </c>
      <c r="B6148" s="205" t="s">
        <v>230</v>
      </c>
      <c r="C6148" s="127" t="s">
        <v>6578</v>
      </c>
      <c r="D6148" s="121" t="s">
        <v>258</v>
      </c>
      <c r="E6148" s="122">
        <v>47.02</v>
      </c>
      <c r="F6148" s="123">
        <f t="shared" si="2216"/>
        <v>56.69</v>
      </c>
      <c r="G6148" s="253"/>
      <c r="H6148" s="183"/>
      <c r="I6148" s="184">
        <f t="shared" si="2217"/>
        <v>0</v>
      </c>
      <c r="J6148" s="254">
        <f t="shared" si="2218"/>
        <v>0</v>
      </c>
      <c r="K6148" s="179"/>
      <c r="L6148" s="290">
        <f t="shared" si="2219"/>
        <v>0</v>
      </c>
      <c r="M6148" s="183">
        <f t="shared" si="2219"/>
        <v>0</v>
      </c>
      <c r="N6148" s="184">
        <f t="shared" si="2220"/>
        <v>0</v>
      </c>
      <c r="O6148" s="255">
        <f t="shared" si="2221"/>
        <v>0</v>
      </c>
      <c r="P6148" s="181"/>
      <c r="Q6148" s="199"/>
      <c r="R6148" s="197" t="str">
        <f t="shared" si="2209"/>
        <v/>
      </c>
      <c r="S6148" s="197" t="str">
        <f t="shared" si="2165"/>
        <v/>
      </c>
    </row>
    <row r="6149" spans="1:19" ht="38.25" hidden="1">
      <c r="A6149" s="200">
        <v>94270</v>
      </c>
      <c r="B6149" s="205" t="s">
        <v>230</v>
      </c>
      <c r="C6149" s="127" t="s">
        <v>6579</v>
      </c>
      <c r="D6149" s="121" t="s">
        <v>258</v>
      </c>
      <c r="E6149" s="122">
        <v>52.59</v>
      </c>
      <c r="F6149" s="123">
        <f t="shared" si="2216"/>
        <v>63.4</v>
      </c>
      <c r="G6149" s="253"/>
      <c r="H6149" s="183"/>
      <c r="I6149" s="184">
        <f t="shared" si="2217"/>
        <v>0</v>
      </c>
      <c r="J6149" s="254">
        <f t="shared" si="2218"/>
        <v>0</v>
      </c>
      <c r="K6149" s="179"/>
      <c r="L6149" s="290">
        <f t="shared" si="2219"/>
        <v>0</v>
      </c>
      <c r="M6149" s="183">
        <f t="shared" si="2219"/>
        <v>0</v>
      </c>
      <c r="N6149" s="184">
        <f t="shared" si="2220"/>
        <v>0</v>
      </c>
      <c r="O6149" s="255">
        <f t="shared" si="2221"/>
        <v>0</v>
      </c>
      <c r="P6149" s="181"/>
      <c r="Q6149" s="198"/>
      <c r="R6149" s="197" t="str">
        <f t="shared" si="2209"/>
        <v/>
      </c>
      <c r="S6149" s="197" t="str">
        <f t="shared" si="2165"/>
        <v/>
      </c>
    </row>
    <row r="6150" spans="1:19" ht="38.25" hidden="1">
      <c r="A6150" s="200">
        <v>94271</v>
      </c>
      <c r="B6150" s="205" t="s">
        <v>230</v>
      </c>
      <c r="C6150" s="127" t="s">
        <v>6580</v>
      </c>
      <c r="D6150" s="121" t="s">
        <v>258</v>
      </c>
      <c r="E6150" s="122">
        <v>57.24</v>
      </c>
      <c r="F6150" s="123">
        <f t="shared" si="2216"/>
        <v>69.010000000000005</v>
      </c>
      <c r="G6150" s="253"/>
      <c r="H6150" s="183"/>
      <c r="I6150" s="184">
        <f t="shared" si="2217"/>
        <v>0</v>
      </c>
      <c r="J6150" s="254">
        <f t="shared" si="2218"/>
        <v>0</v>
      </c>
      <c r="K6150" s="179"/>
      <c r="L6150" s="290">
        <f t="shared" si="2219"/>
        <v>0</v>
      </c>
      <c r="M6150" s="183">
        <f t="shared" si="2219"/>
        <v>0</v>
      </c>
      <c r="N6150" s="184">
        <f t="shared" si="2220"/>
        <v>0</v>
      </c>
      <c r="O6150" s="255">
        <f t="shared" si="2221"/>
        <v>0</v>
      </c>
      <c r="P6150" s="181"/>
      <c r="Q6150" s="199"/>
      <c r="R6150" s="197" t="str">
        <f t="shared" si="2209"/>
        <v/>
      </c>
      <c r="S6150" s="197" t="str">
        <f t="shared" si="2165"/>
        <v/>
      </c>
    </row>
    <row r="6151" spans="1:19" ht="38.25" hidden="1">
      <c r="A6151" s="200">
        <v>94272</v>
      </c>
      <c r="B6151" s="205" t="s">
        <v>230</v>
      </c>
      <c r="C6151" s="127" t="s">
        <v>6581</v>
      </c>
      <c r="D6151" s="121" t="s">
        <v>258</v>
      </c>
      <c r="E6151" s="122">
        <v>64.650000000000006</v>
      </c>
      <c r="F6151" s="123">
        <f t="shared" si="2216"/>
        <v>77.94</v>
      </c>
      <c r="G6151" s="253"/>
      <c r="H6151" s="183"/>
      <c r="I6151" s="184">
        <f t="shared" si="2217"/>
        <v>0</v>
      </c>
      <c r="J6151" s="254">
        <f t="shared" si="2218"/>
        <v>0</v>
      </c>
      <c r="K6151" s="179"/>
      <c r="L6151" s="290">
        <f t="shared" si="2219"/>
        <v>0</v>
      </c>
      <c r="M6151" s="183">
        <f t="shared" si="2219"/>
        <v>0</v>
      </c>
      <c r="N6151" s="184">
        <f t="shared" si="2220"/>
        <v>0</v>
      </c>
      <c r="O6151" s="255">
        <f t="shared" si="2221"/>
        <v>0</v>
      </c>
      <c r="P6151" s="181"/>
      <c r="Q6151" s="199"/>
      <c r="R6151" s="197" t="str">
        <f t="shared" si="2209"/>
        <v/>
      </c>
      <c r="S6151" s="197" t="str">
        <f t="shared" si="2165"/>
        <v/>
      </c>
    </row>
    <row r="6152" spans="1:19" ht="25.5" hidden="1">
      <c r="A6152" s="200">
        <v>92960</v>
      </c>
      <c r="B6152" s="205" t="s">
        <v>230</v>
      </c>
      <c r="C6152" s="127" t="s">
        <v>6582</v>
      </c>
      <c r="D6152" s="121" t="s">
        <v>6583</v>
      </c>
      <c r="E6152" s="122">
        <v>16.53</v>
      </c>
      <c r="F6152" s="123">
        <f t="shared" si="2216"/>
        <v>19.93</v>
      </c>
      <c r="G6152" s="253"/>
      <c r="H6152" s="183"/>
      <c r="I6152" s="184">
        <f t="shared" si="2217"/>
        <v>0</v>
      </c>
      <c r="J6152" s="254">
        <f t="shared" si="2218"/>
        <v>0</v>
      </c>
      <c r="K6152" s="179"/>
      <c r="L6152" s="290">
        <f t="shared" si="2219"/>
        <v>0</v>
      </c>
      <c r="M6152" s="183">
        <f t="shared" si="2219"/>
        <v>0</v>
      </c>
      <c r="N6152" s="184">
        <f t="shared" si="2220"/>
        <v>0</v>
      </c>
      <c r="O6152" s="255">
        <f t="shared" si="2221"/>
        <v>0</v>
      </c>
      <c r="P6152" s="181"/>
      <c r="Q6152" s="198"/>
      <c r="R6152" s="197" t="str">
        <f t="shared" si="2209"/>
        <v/>
      </c>
      <c r="S6152" s="197" t="str">
        <f t="shared" si="2165"/>
        <v/>
      </c>
    </row>
    <row r="6153" spans="1:19" ht="25.5" hidden="1">
      <c r="A6153" s="200">
        <v>92961</v>
      </c>
      <c r="B6153" s="205" t="s">
        <v>230</v>
      </c>
      <c r="C6153" s="127" t="s">
        <v>6584</v>
      </c>
      <c r="D6153" s="121" t="s">
        <v>6585</v>
      </c>
      <c r="E6153" s="122">
        <v>5.6</v>
      </c>
      <c r="F6153" s="123">
        <f t="shared" si="2216"/>
        <v>6.75</v>
      </c>
      <c r="G6153" s="253"/>
      <c r="H6153" s="183"/>
      <c r="I6153" s="184">
        <f t="shared" si="2217"/>
        <v>0</v>
      </c>
      <c r="J6153" s="254">
        <f t="shared" si="2218"/>
        <v>0</v>
      </c>
      <c r="K6153" s="179"/>
      <c r="L6153" s="290">
        <f t="shared" si="2219"/>
        <v>0</v>
      </c>
      <c r="M6153" s="183">
        <f t="shared" si="2219"/>
        <v>0</v>
      </c>
      <c r="N6153" s="184">
        <f t="shared" si="2220"/>
        <v>0</v>
      </c>
      <c r="O6153" s="255">
        <f t="shared" si="2221"/>
        <v>0</v>
      </c>
      <c r="P6153" s="181"/>
      <c r="Q6153" s="199"/>
      <c r="R6153" s="197" t="str">
        <f t="shared" si="2209"/>
        <v/>
      </c>
      <c r="S6153" s="197" t="str">
        <f t="shared" si="2165"/>
        <v/>
      </c>
    </row>
    <row r="6154" spans="1:19" ht="25.5" hidden="1">
      <c r="A6154" s="200">
        <v>92956</v>
      </c>
      <c r="B6154" s="205" t="s">
        <v>230</v>
      </c>
      <c r="C6154" s="127" t="s">
        <v>6586</v>
      </c>
      <c r="D6154" s="121" t="s">
        <v>6587</v>
      </c>
      <c r="E6154" s="122">
        <v>5.01</v>
      </c>
      <c r="F6154" s="123">
        <f t="shared" si="2216"/>
        <v>6.04</v>
      </c>
      <c r="G6154" s="253"/>
      <c r="H6154" s="183"/>
      <c r="I6154" s="184">
        <f t="shared" si="2217"/>
        <v>0</v>
      </c>
      <c r="J6154" s="254">
        <f t="shared" si="2218"/>
        <v>0</v>
      </c>
      <c r="K6154" s="179"/>
      <c r="L6154" s="290">
        <f t="shared" si="2219"/>
        <v>0</v>
      </c>
      <c r="M6154" s="183">
        <f t="shared" si="2219"/>
        <v>0</v>
      </c>
      <c r="N6154" s="184">
        <f t="shared" si="2220"/>
        <v>0</v>
      </c>
      <c r="O6154" s="255">
        <f t="shared" si="2221"/>
        <v>0</v>
      </c>
      <c r="P6154" s="181"/>
      <c r="Q6154" s="199"/>
      <c r="R6154" s="197" t="str">
        <f t="shared" si="2209"/>
        <v/>
      </c>
      <c r="S6154" s="197" t="str">
        <f t="shared" si="2165"/>
        <v/>
      </c>
    </row>
    <row r="6155" spans="1:19" ht="25.5" hidden="1">
      <c r="A6155" s="200">
        <v>92957</v>
      </c>
      <c r="B6155" s="205" t="s">
        <v>230</v>
      </c>
      <c r="C6155" s="127" t="s">
        <v>6588</v>
      </c>
      <c r="D6155" s="121" t="s">
        <v>6587</v>
      </c>
      <c r="E6155" s="122">
        <v>0.59</v>
      </c>
      <c r="F6155" s="123">
        <f t="shared" si="2216"/>
        <v>0.71</v>
      </c>
      <c r="G6155" s="253"/>
      <c r="H6155" s="183"/>
      <c r="I6155" s="184">
        <f t="shared" si="2217"/>
        <v>0</v>
      </c>
      <c r="J6155" s="254">
        <f t="shared" si="2218"/>
        <v>0</v>
      </c>
      <c r="K6155" s="179"/>
      <c r="L6155" s="290">
        <f t="shared" si="2219"/>
        <v>0</v>
      </c>
      <c r="M6155" s="183">
        <f t="shared" si="2219"/>
        <v>0</v>
      </c>
      <c r="N6155" s="184">
        <f t="shared" si="2220"/>
        <v>0</v>
      </c>
      <c r="O6155" s="255">
        <f t="shared" si="2221"/>
        <v>0</v>
      </c>
      <c r="P6155" s="181"/>
      <c r="Q6155" s="198"/>
      <c r="R6155" s="197" t="str">
        <f t="shared" si="2209"/>
        <v/>
      </c>
      <c r="S6155" s="197" t="str">
        <f t="shared" si="2165"/>
        <v/>
      </c>
    </row>
    <row r="6156" spans="1:19" ht="25.5" hidden="1">
      <c r="A6156" s="200">
        <v>92958</v>
      </c>
      <c r="B6156" s="205" t="s">
        <v>230</v>
      </c>
      <c r="C6156" s="127" t="s">
        <v>6589</v>
      </c>
      <c r="D6156" s="121" t="s">
        <v>6587</v>
      </c>
      <c r="E6156" s="122">
        <v>5.48</v>
      </c>
      <c r="F6156" s="123">
        <f t="shared" si="2216"/>
        <v>6.61</v>
      </c>
      <c r="G6156" s="253"/>
      <c r="H6156" s="183"/>
      <c r="I6156" s="184">
        <f t="shared" si="2217"/>
        <v>0</v>
      </c>
      <c r="J6156" s="254">
        <f t="shared" si="2218"/>
        <v>0</v>
      </c>
      <c r="K6156" s="179"/>
      <c r="L6156" s="290">
        <f t="shared" si="2219"/>
        <v>0</v>
      </c>
      <c r="M6156" s="183">
        <f t="shared" si="2219"/>
        <v>0</v>
      </c>
      <c r="N6156" s="184">
        <f t="shared" si="2220"/>
        <v>0</v>
      </c>
      <c r="O6156" s="255">
        <f t="shared" si="2221"/>
        <v>0</v>
      </c>
      <c r="P6156" s="181"/>
      <c r="Q6156" s="199"/>
      <c r="R6156" s="197" t="str">
        <f t="shared" si="2209"/>
        <v/>
      </c>
      <c r="S6156" s="197" t="str">
        <f t="shared" si="2165"/>
        <v/>
      </c>
    </row>
    <row r="6157" spans="1:19" ht="25.5" hidden="1">
      <c r="A6157" s="200">
        <v>92959</v>
      </c>
      <c r="B6157" s="205" t="s">
        <v>230</v>
      </c>
      <c r="C6157" s="127" t="s">
        <v>6590</v>
      </c>
      <c r="D6157" s="121" t="s">
        <v>6587</v>
      </c>
      <c r="E6157" s="122">
        <v>5.45</v>
      </c>
      <c r="F6157" s="123">
        <f t="shared" si="2216"/>
        <v>6.57</v>
      </c>
      <c r="G6157" s="253"/>
      <c r="H6157" s="183"/>
      <c r="I6157" s="184">
        <f t="shared" si="2217"/>
        <v>0</v>
      </c>
      <c r="J6157" s="254">
        <f t="shared" si="2218"/>
        <v>0</v>
      </c>
      <c r="K6157" s="179"/>
      <c r="L6157" s="290">
        <f t="shared" si="2219"/>
        <v>0</v>
      </c>
      <c r="M6157" s="183">
        <f t="shared" si="2219"/>
        <v>0</v>
      </c>
      <c r="N6157" s="184">
        <f t="shared" si="2220"/>
        <v>0</v>
      </c>
      <c r="O6157" s="255">
        <f t="shared" si="2221"/>
        <v>0</v>
      </c>
      <c r="P6157" s="181"/>
      <c r="Q6157" s="199"/>
      <c r="R6157" s="197" t="str">
        <f t="shared" si="2209"/>
        <v/>
      </c>
      <c r="S6157" s="197" t="str">
        <f t="shared" si="2165"/>
        <v/>
      </c>
    </row>
    <row r="6158" spans="1:19" hidden="1">
      <c r="A6158" s="200" t="s">
        <v>6591</v>
      </c>
      <c r="B6158" s="205"/>
      <c r="C6158" s="127" t="s">
        <v>373</v>
      </c>
      <c r="D6158" s="121"/>
      <c r="E6158" s="122"/>
      <c r="F6158" s="123"/>
      <c r="G6158" s="253"/>
      <c r="H6158" s="253"/>
      <c r="I6158" s="254"/>
      <c r="J6158" s="255"/>
      <c r="K6158" s="179"/>
      <c r="L6158" s="253"/>
      <c r="M6158" s="253"/>
      <c r="N6158" s="254"/>
      <c r="O6158" s="255"/>
      <c r="P6158" s="181"/>
      <c r="Q6158" s="198" t="str">
        <f>IF(OR(SUM(J6159)&gt;0,SUM(O6159)&gt;0),"xx","")</f>
        <v/>
      </c>
      <c r="R6158" s="197" t="str">
        <f t="shared" si="2209"/>
        <v/>
      </c>
      <c r="S6158" s="197" t="str">
        <f t="shared" si="2165"/>
        <v/>
      </c>
    </row>
    <row r="6159" spans="1:19" ht="25.5" hidden="1">
      <c r="A6159" s="200">
        <v>72947</v>
      </c>
      <c r="B6159" s="205" t="s">
        <v>230</v>
      </c>
      <c r="C6159" s="127" t="s">
        <v>6592</v>
      </c>
      <c r="D6159" s="121" t="s">
        <v>232</v>
      </c>
      <c r="E6159" s="122">
        <v>14.12</v>
      </c>
      <c r="F6159" s="123">
        <f>IF(E6159=0,0,ROUND(E6159*(1+E$10)*(1-E$11),2))</f>
        <v>17.02</v>
      </c>
      <c r="G6159" s="253"/>
      <c r="H6159" s="183"/>
      <c r="I6159" s="184">
        <f t="shared" ref="I6159" si="2222">IF(ISBLANK(E6159),0,ROUND(F6159*G6159,2))</f>
        <v>0</v>
      </c>
      <c r="J6159" s="254">
        <f>IF(ISBLANK(G6159),0,ROUND(G6159*H6159,2))</f>
        <v>0</v>
      </c>
      <c r="K6159" s="179"/>
      <c r="L6159" s="290">
        <f t="shared" ref="L6159:M6159" si="2223">G6159</f>
        <v>0</v>
      </c>
      <c r="M6159" s="183">
        <f t="shared" si="2223"/>
        <v>0</v>
      </c>
      <c r="N6159" s="184">
        <f t="shared" ref="N6159" si="2224">IF(ISBLANK(E6159),0,ROUND(F6159*L6159,2))</f>
        <v>0</v>
      </c>
      <c r="O6159" s="255">
        <f t="shared" ref="O6159" si="2225">IF(ISBLANK(L6159),0,ROUND(L6159*M6159,2))</f>
        <v>0</v>
      </c>
      <c r="P6159" s="181"/>
      <c r="Q6159" s="199"/>
      <c r="R6159" s="197" t="str">
        <f t="shared" ref="R6159:R6250" si="2226">IF(Q6159="X","x",IF(Q6159="xx","x",IF(O6159&gt;0,"x","")))</f>
        <v/>
      </c>
      <c r="S6159" s="197" t="str">
        <f t="shared" si="2165"/>
        <v/>
      </c>
    </row>
    <row r="6160" spans="1:19" hidden="1">
      <c r="A6160" s="200" t="s">
        <v>6593</v>
      </c>
      <c r="B6160" s="205"/>
      <c r="C6160" s="127" t="s">
        <v>6594</v>
      </c>
      <c r="D6160" s="121"/>
      <c r="E6160" s="122"/>
      <c r="F6160" s="123"/>
      <c r="G6160" s="253"/>
      <c r="H6160" s="253"/>
      <c r="I6160" s="254"/>
      <c r="J6160" s="255"/>
      <c r="K6160" s="179"/>
      <c r="L6160" s="253"/>
      <c r="M6160" s="253"/>
      <c r="N6160" s="254"/>
      <c r="O6160" s="255"/>
      <c r="P6160" s="181"/>
      <c r="Q6160" s="198" t="str">
        <f>IF(OR(SUM(J6161:J6162)&gt;0,SUM(O6161:O6162)&gt;0),"xx","")</f>
        <v/>
      </c>
      <c r="R6160" s="197" t="str">
        <f t="shared" si="2226"/>
        <v/>
      </c>
      <c r="S6160" s="197" t="str">
        <f t="shared" si="2165"/>
        <v/>
      </c>
    </row>
    <row r="6161" spans="1:19" ht="25.5" hidden="1">
      <c r="A6161" s="200" t="s">
        <v>6595</v>
      </c>
      <c r="B6161" s="205" t="s">
        <v>230</v>
      </c>
      <c r="C6161" s="127" t="s">
        <v>6596</v>
      </c>
      <c r="D6161" s="121" t="s">
        <v>258</v>
      </c>
      <c r="E6161" s="122">
        <v>485.31</v>
      </c>
      <c r="F6161" s="123">
        <f>IF(E6161=0,0,ROUND(E6161*(1+E$10)*(1-E$11),2))</f>
        <v>585.09</v>
      </c>
      <c r="G6161" s="253"/>
      <c r="H6161" s="183"/>
      <c r="I6161" s="184">
        <f t="shared" ref="I6161:I6162" si="2227">IF(ISBLANK(E6161),0,ROUND(F6161*G6161,2))</f>
        <v>0</v>
      </c>
      <c r="J6161" s="254">
        <f t="shared" ref="J6161:J6162" si="2228">IF(ISBLANK(G6161),0,ROUND(G6161*H6161,2))</f>
        <v>0</v>
      </c>
      <c r="K6161" s="179"/>
      <c r="L6161" s="290">
        <f t="shared" ref="L6161:M6162" si="2229">G6161</f>
        <v>0</v>
      </c>
      <c r="M6161" s="183">
        <f t="shared" si="2229"/>
        <v>0</v>
      </c>
      <c r="N6161" s="184">
        <f t="shared" ref="N6161:N6162" si="2230">IF(ISBLANK(E6161),0,ROUND(F6161*L6161,2))</f>
        <v>0</v>
      </c>
      <c r="O6161" s="255">
        <f t="shared" ref="O6161:O6162" si="2231">IF(ISBLANK(L6161),0,ROUND(L6161*M6161,2))</f>
        <v>0</v>
      </c>
      <c r="P6161" s="181"/>
      <c r="Q6161" s="198"/>
      <c r="R6161" s="197" t="str">
        <f t="shared" si="2226"/>
        <v/>
      </c>
      <c r="S6161" s="197" t="str">
        <f t="shared" si="2165"/>
        <v/>
      </c>
    </row>
    <row r="6162" spans="1:19" ht="25.5" hidden="1">
      <c r="A6162" s="200" t="s">
        <v>6597</v>
      </c>
      <c r="B6162" s="205" t="s">
        <v>230</v>
      </c>
      <c r="C6162" s="127" t="s">
        <v>6598</v>
      </c>
      <c r="D6162" s="121" t="s">
        <v>258</v>
      </c>
      <c r="E6162" s="122">
        <v>417.59</v>
      </c>
      <c r="F6162" s="123">
        <f>IF(E6162=0,0,ROUND(E6162*(1+E$10)*(1-E$11),2))</f>
        <v>503.45</v>
      </c>
      <c r="G6162" s="253"/>
      <c r="H6162" s="183"/>
      <c r="I6162" s="184">
        <f t="shared" si="2227"/>
        <v>0</v>
      </c>
      <c r="J6162" s="254">
        <f t="shared" si="2228"/>
        <v>0</v>
      </c>
      <c r="K6162" s="179"/>
      <c r="L6162" s="290">
        <f t="shared" si="2229"/>
        <v>0</v>
      </c>
      <c r="M6162" s="183">
        <f t="shared" si="2229"/>
        <v>0</v>
      </c>
      <c r="N6162" s="184">
        <f t="shared" si="2230"/>
        <v>0</v>
      </c>
      <c r="O6162" s="255">
        <f t="shared" si="2231"/>
        <v>0</v>
      </c>
      <c r="P6162" s="181"/>
      <c r="Q6162" s="198"/>
      <c r="R6162" s="197" t="str">
        <f t="shared" si="2226"/>
        <v/>
      </c>
      <c r="S6162" s="197" t="str">
        <f t="shared" si="2165"/>
        <v/>
      </c>
    </row>
    <row r="6163" spans="1:19">
      <c r="A6163" s="200" t="s">
        <v>6599</v>
      </c>
      <c r="B6163" s="205"/>
      <c r="C6163" s="127" t="s">
        <v>6600</v>
      </c>
      <c r="D6163" s="261"/>
      <c r="E6163" s="122"/>
      <c r="F6163" s="126"/>
      <c r="G6163" s="253"/>
      <c r="H6163" s="207">
        <f>F6163</f>
        <v>0</v>
      </c>
      <c r="I6163" s="254"/>
      <c r="J6163" s="255"/>
      <c r="K6163" s="179"/>
      <c r="L6163" s="253"/>
      <c r="M6163" s="253"/>
      <c r="N6163" s="254"/>
      <c r="O6163" s="255"/>
      <c r="P6163" s="181"/>
      <c r="Q6163" s="252" t="str">
        <f>IF(OR(SUM(J6165:J6192)&gt;0,SUM(O6165:O6192)&gt;0),"xx","")</f>
        <v>xx</v>
      </c>
      <c r="R6163" s="237" t="str">
        <f t="shared" si="2226"/>
        <v>x</v>
      </c>
      <c r="S6163" s="197" t="str">
        <f t="shared" si="2165"/>
        <v>x</v>
      </c>
    </row>
    <row r="6164" spans="1:19" hidden="1">
      <c r="A6164" s="200" t="s">
        <v>6601</v>
      </c>
      <c r="B6164" s="205"/>
      <c r="C6164" s="127" t="s">
        <v>6602</v>
      </c>
      <c r="D6164" s="261"/>
      <c r="E6164" s="122"/>
      <c r="F6164" s="126"/>
      <c r="G6164" s="253"/>
      <c r="H6164" s="253"/>
      <c r="I6164" s="254"/>
      <c r="J6164" s="255"/>
      <c r="K6164" s="179"/>
      <c r="L6164" s="253"/>
      <c r="M6164" s="253"/>
      <c r="N6164" s="254"/>
      <c r="O6164" s="255"/>
      <c r="P6164" s="181"/>
      <c r="Q6164" s="198" t="str">
        <f>IF(OR(SUM(J6165:J6169)&gt;0,SUM(O6165:O6169)&gt;0),"xx","")</f>
        <v/>
      </c>
      <c r="R6164" s="197" t="str">
        <f t="shared" si="2226"/>
        <v/>
      </c>
      <c r="S6164" s="197" t="str">
        <f t="shared" si="2165"/>
        <v/>
      </c>
    </row>
    <row r="6165" spans="1:19" hidden="1">
      <c r="A6165" s="200">
        <v>85184</v>
      </c>
      <c r="B6165" s="205" t="s">
        <v>230</v>
      </c>
      <c r="C6165" s="127" t="s">
        <v>6603</v>
      </c>
      <c r="D6165" s="121" t="s">
        <v>232</v>
      </c>
      <c r="E6165" s="122">
        <v>4.34</v>
      </c>
      <c r="F6165" s="123">
        <f>IF(E6165=0,0,ROUND(E6165*(1+E$10)*(1-E$11),2))</f>
        <v>5.23</v>
      </c>
      <c r="G6165" s="253"/>
      <c r="H6165" s="183"/>
      <c r="I6165" s="184">
        <f t="shared" ref="I6165:I6169" si="2232">IF(ISBLANK(E6165),0,ROUND(F6165*G6165,2))</f>
        <v>0</v>
      </c>
      <c r="J6165" s="254">
        <f t="shared" ref="J6165:J6169" si="2233">IF(ISBLANK(G6165),0,ROUND(G6165*H6165,2))</f>
        <v>0</v>
      </c>
      <c r="K6165" s="179"/>
      <c r="L6165" s="290">
        <f t="shared" ref="L6165:M6169" si="2234">G6165</f>
        <v>0</v>
      </c>
      <c r="M6165" s="183">
        <f t="shared" si="2234"/>
        <v>0</v>
      </c>
      <c r="N6165" s="184">
        <f t="shared" ref="N6165:N6169" si="2235">IF(ISBLANK(E6165),0,ROUND(F6165*L6165,2))</f>
        <v>0</v>
      </c>
      <c r="O6165" s="255">
        <f t="shared" ref="O6165:O6169" si="2236">IF(ISBLANK(L6165),0,ROUND(L6165*M6165,2))</f>
        <v>0</v>
      </c>
      <c r="P6165" s="181"/>
      <c r="Q6165" s="199"/>
      <c r="R6165" s="197" t="str">
        <f t="shared" si="2226"/>
        <v/>
      </c>
      <c r="S6165" s="197" t="str">
        <f t="shared" si="2165"/>
        <v/>
      </c>
    </row>
    <row r="6166" spans="1:19" hidden="1">
      <c r="A6166" s="200">
        <v>98519</v>
      </c>
      <c r="B6166" s="205" t="s">
        <v>230</v>
      </c>
      <c r="C6166" s="127" t="s">
        <v>6604</v>
      </c>
      <c r="D6166" s="121" t="s">
        <v>232</v>
      </c>
      <c r="E6166" s="122">
        <v>1.72</v>
      </c>
      <c r="F6166" s="123">
        <f>IF(E6166=0,0,ROUND(E6166*(1+E$10)*(1-E$11),2))</f>
        <v>2.0699999999999998</v>
      </c>
      <c r="G6166" s="253"/>
      <c r="H6166" s="207"/>
      <c r="I6166" s="184">
        <f t="shared" si="2232"/>
        <v>0</v>
      </c>
      <c r="J6166" s="254">
        <f t="shared" si="2233"/>
        <v>0</v>
      </c>
      <c r="K6166" s="179"/>
      <c r="L6166" s="290">
        <f t="shared" si="2234"/>
        <v>0</v>
      </c>
      <c r="M6166" s="183">
        <f t="shared" si="2234"/>
        <v>0</v>
      </c>
      <c r="N6166" s="184">
        <f t="shared" si="2235"/>
        <v>0</v>
      </c>
      <c r="O6166" s="255">
        <f t="shared" si="2236"/>
        <v>0</v>
      </c>
      <c r="P6166" s="181"/>
      <c r="Q6166" s="199"/>
      <c r="R6166" s="197" t="str">
        <f t="shared" si="2226"/>
        <v/>
      </c>
      <c r="S6166" s="197" t="str">
        <f t="shared" si="2165"/>
        <v/>
      </c>
    </row>
    <row r="6167" spans="1:19" hidden="1">
      <c r="A6167" s="200">
        <v>98520</v>
      </c>
      <c r="B6167" s="205" t="s">
        <v>230</v>
      </c>
      <c r="C6167" s="127" t="s">
        <v>6605</v>
      </c>
      <c r="D6167" s="121" t="s">
        <v>232</v>
      </c>
      <c r="E6167" s="122">
        <v>4.97</v>
      </c>
      <c r="F6167" s="123">
        <f>IF(E6167=0,0,ROUND(E6167*(1+E$10)*(1-E$11),2))</f>
        <v>5.99</v>
      </c>
      <c r="G6167" s="253"/>
      <c r="H6167" s="207"/>
      <c r="I6167" s="184">
        <f t="shared" si="2232"/>
        <v>0</v>
      </c>
      <c r="J6167" s="254">
        <f t="shared" si="2233"/>
        <v>0</v>
      </c>
      <c r="K6167" s="179"/>
      <c r="L6167" s="290">
        <f t="shared" si="2234"/>
        <v>0</v>
      </c>
      <c r="M6167" s="183">
        <f t="shared" si="2234"/>
        <v>0</v>
      </c>
      <c r="N6167" s="184">
        <f t="shared" si="2235"/>
        <v>0</v>
      </c>
      <c r="O6167" s="255">
        <f t="shared" si="2236"/>
        <v>0</v>
      </c>
      <c r="P6167" s="181"/>
      <c r="Q6167" s="199"/>
      <c r="R6167" s="197" t="str">
        <f t="shared" si="2226"/>
        <v/>
      </c>
      <c r="S6167" s="197" t="str">
        <f t="shared" si="2165"/>
        <v/>
      </c>
    </row>
    <row r="6168" spans="1:19" hidden="1">
      <c r="A6168" s="200">
        <v>98521</v>
      </c>
      <c r="B6168" s="205" t="s">
        <v>230</v>
      </c>
      <c r="C6168" s="127" t="s">
        <v>6606</v>
      </c>
      <c r="D6168" s="121" t="s">
        <v>232</v>
      </c>
      <c r="E6168" s="122">
        <v>0.3</v>
      </c>
      <c r="F6168" s="123">
        <f>IF(E6168=0,0,ROUND(E6168*(1+E$10)*(1-E$11),2))</f>
        <v>0.36</v>
      </c>
      <c r="G6168" s="253"/>
      <c r="H6168" s="207"/>
      <c r="I6168" s="184">
        <f t="shared" si="2232"/>
        <v>0</v>
      </c>
      <c r="J6168" s="254">
        <f t="shared" si="2233"/>
        <v>0</v>
      </c>
      <c r="K6168" s="179"/>
      <c r="L6168" s="290">
        <f t="shared" si="2234"/>
        <v>0</v>
      </c>
      <c r="M6168" s="183">
        <f t="shared" si="2234"/>
        <v>0</v>
      </c>
      <c r="N6168" s="184">
        <f t="shared" si="2235"/>
        <v>0</v>
      </c>
      <c r="O6168" s="255">
        <f t="shared" si="2236"/>
        <v>0</v>
      </c>
      <c r="P6168" s="181"/>
      <c r="Q6168" s="199"/>
      <c r="R6168" s="197" t="str">
        <f t="shared" si="2226"/>
        <v/>
      </c>
      <c r="S6168" s="197" t="str">
        <f t="shared" si="2165"/>
        <v/>
      </c>
    </row>
    <row r="6169" spans="1:19" hidden="1">
      <c r="A6169" s="200">
        <v>98524</v>
      </c>
      <c r="B6169" s="205" t="s">
        <v>230</v>
      </c>
      <c r="C6169" s="127" t="s">
        <v>6607</v>
      </c>
      <c r="D6169" s="121" t="s">
        <v>232</v>
      </c>
      <c r="E6169" s="122">
        <v>2.79</v>
      </c>
      <c r="F6169" s="123">
        <f>IF(E6169=0,0,ROUND(E6169*(1+E$10)*(1-E$11),2))</f>
        <v>3.36</v>
      </c>
      <c r="G6169" s="253"/>
      <c r="H6169" s="207"/>
      <c r="I6169" s="184">
        <f t="shared" si="2232"/>
        <v>0</v>
      </c>
      <c r="J6169" s="254">
        <f t="shared" si="2233"/>
        <v>0</v>
      </c>
      <c r="K6169" s="179"/>
      <c r="L6169" s="290">
        <f t="shared" si="2234"/>
        <v>0</v>
      </c>
      <c r="M6169" s="183">
        <f t="shared" si="2234"/>
        <v>0</v>
      </c>
      <c r="N6169" s="184">
        <f t="shared" si="2235"/>
        <v>0</v>
      </c>
      <c r="O6169" s="255">
        <f t="shared" si="2236"/>
        <v>0</v>
      </c>
      <c r="P6169" s="181"/>
      <c r="Q6169" s="199"/>
      <c r="R6169" s="197" t="str">
        <f t="shared" si="2226"/>
        <v/>
      </c>
      <c r="S6169" s="197" t="str">
        <f t="shared" si="2165"/>
        <v/>
      </c>
    </row>
    <row r="6170" spans="1:19">
      <c r="A6170" s="200" t="s">
        <v>6608</v>
      </c>
      <c r="B6170" s="205"/>
      <c r="C6170" s="127" t="s">
        <v>6609</v>
      </c>
      <c r="D6170" s="261"/>
      <c r="E6170" s="122"/>
      <c r="F6170" s="126"/>
      <c r="G6170" s="253"/>
      <c r="H6170" s="207">
        <f>F6170</f>
        <v>0</v>
      </c>
      <c r="I6170" s="254"/>
      <c r="J6170" s="255"/>
      <c r="K6170" s="179"/>
      <c r="L6170" s="253"/>
      <c r="M6170" s="253"/>
      <c r="N6170" s="254"/>
      <c r="O6170" s="255"/>
      <c r="P6170" s="181"/>
      <c r="Q6170" s="252" t="str">
        <f>IF(OR(SUM(J6171:J6192)&gt;0,SUM(O6171:O6192)&gt;0),"xx","")</f>
        <v>xx</v>
      </c>
      <c r="R6170" s="237" t="str">
        <f t="shared" si="2226"/>
        <v>x</v>
      </c>
      <c r="S6170" s="197" t="str">
        <f t="shared" si="2165"/>
        <v>x</v>
      </c>
    </row>
    <row r="6171" spans="1:19" hidden="1">
      <c r="A6171" s="200" t="s">
        <v>6610</v>
      </c>
      <c r="B6171" s="205" t="s">
        <v>230</v>
      </c>
      <c r="C6171" s="127" t="s">
        <v>6611</v>
      </c>
      <c r="D6171" s="121" t="s">
        <v>274</v>
      </c>
      <c r="E6171" s="122">
        <v>93.66</v>
      </c>
      <c r="F6171" s="123">
        <f t="shared" ref="F6171:F6192" si="2237">IF(E6171=0,0,ROUND(E6171*(1+E$10)*(1-E$11),2))</f>
        <v>112.92</v>
      </c>
      <c r="G6171" s="253"/>
      <c r="H6171" s="207"/>
      <c r="I6171" s="184">
        <f t="shared" ref="I6171:I6192" si="2238">IF(ISBLANK(E6171),0,ROUND(F6171*G6171,2))</f>
        <v>0</v>
      </c>
      <c r="J6171" s="254">
        <f t="shared" ref="J6171:J6192" si="2239">IF(ISBLANK(G6171),0,ROUND(G6171*H6171,2))</f>
        <v>0</v>
      </c>
      <c r="K6171" s="179"/>
      <c r="L6171" s="290">
        <f t="shared" ref="L6171:M6192" si="2240">G6171</f>
        <v>0</v>
      </c>
      <c r="M6171" s="183">
        <f t="shared" si="2240"/>
        <v>0</v>
      </c>
      <c r="N6171" s="184">
        <f t="shared" ref="N6171:N6192" si="2241">IF(ISBLANK(E6171),0,ROUND(F6171*L6171,2))</f>
        <v>0</v>
      </c>
      <c r="O6171" s="255">
        <f t="shared" ref="O6171:O6192" si="2242">IF(ISBLANK(L6171),0,ROUND(L6171*M6171,2))</f>
        <v>0</v>
      </c>
      <c r="P6171" s="181"/>
      <c r="Q6171" s="199"/>
      <c r="R6171" s="197" t="str">
        <f t="shared" si="2226"/>
        <v/>
      </c>
      <c r="S6171" s="197" t="str">
        <f t="shared" si="2165"/>
        <v/>
      </c>
    </row>
    <row r="6172" spans="1:19" hidden="1">
      <c r="A6172" s="200">
        <v>98509</v>
      </c>
      <c r="B6172" s="205" t="s">
        <v>230</v>
      </c>
      <c r="C6172" s="127" t="s">
        <v>6612</v>
      </c>
      <c r="D6172" s="121" t="s">
        <v>274</v>
      </c>
      <c r="E6172" s="122">
        <v>21.37</v>
      </c>
      <c r="F6172" s="123">
        <f t="shared" si="2237"/>
        <v>25.76</v>
      </c>
      <c r="G6172" s="253"/>
      <c r="H6172" s="207"/>
      <c r="I6172" s="184">
        <f t="shared" si="2238"/>
        <v>0</v>
      </c>
      <c r="J6172" s="254">
        <f t="shared" si="2239"/>
        <v>0</v>
      </c>
      <c r="K6172" s="179"/>
      <c r="L6172" s="290">
        <f t="shared" si="2240"/>
        <v>0</v>
      </c>
      <c r="M6172" s="183">
        <f t="shared" si="2240"/>
        <v>0</v>
      </c>
      <c r="N6172" s="184">
        <f t="shared" si="2241"/>
        <v>0</v>
      </c>
      <c r="O6172" s="255">
        <f t="shared" si="2242"/>
        <v>0</v>
      </c>
      <c r="P6172" s="181"/>
      <c r="Q6172" s="199"/>
      <c r="R6172" s="197" t="str">
        <f t="shared" si="2226"/>
        <v/>
      </c>
      <c r="S6172" s="197" t="str">
        <f t="shared" si="2165"/>
        <v/>
      </c>
    </row>
    <row r="6173" spans="1:19" ht="25.5" hidden="1">
      <c r="A6173" s="200">
        <v>98510</v>
      </c>
      <c r="B6173" s="205" t="s">
        <v>230</v>
      </c>
      <c r="C6173" s="127" t="s">
        <v>6613</v>
      </c>
      <c r="D6173" s="121" t="s">
        <v>274</v>
      </c>
      <c r="E6173" s="122">
        <v>39.299999999999997</v>
      </c>
      <c r="F6173" s="123">
        <f t="shared" si="2237"/>
        <v>47.38</v>
      </c>
      <c r="G6173" s="253"/>
      <c r="H6173" s="207"/>
      <c r="I6173" s="184">
        <f t="shared" si="2238"/>
        <v>0</v>
      </c>
      <c r="J6173" s="254">
        <f t="shared" si="2239"/>
        <v>0</v>
      </c>
      <c r="K6173" s="179"/>
      <c r="L6173" s="290">
        <f t="shared" si="2240"/>
        <v>0</v>
      </c>
      <c r="M6173" s="183">
        <f t="shared" si="2240"/>
        <v>0</v>
      </c>
      <c r="N6173" s="184">
        <f t="shared" si="2241"/>
        <v>0</v>
      </c>
      <c r="O6173" s="255">
        <f t="shared" si="2242"/>
        <v>0</v>
      </c>
      <c r="P6173" s="181"/>
      <c r="Q6173" s="199"/>
      <c r="R6173" s="197" t="str">
        <f t="shared" si="2226"/>
        <v/>
      </c>
      <c r="S6173" s="197" t="str">
        <f t="shared" si="2165"/>
        <v/>
      </c>
    </row>
    <row r="6174" spans="1:19" ht="25.5" hidden="1">
      <c r="A6174" s="200">
        <v>98511</v>
      </c>
      <c r="B6174" s="205" t="s">
        <v>230</v>
      </c>
      <c r="C6174" s="127" t="s">
        <v>6614</v>
      </c>
      <c r="D6174" s="121" t="s">
        <v>274</v>
      </c>
      <c r="E6174" s="122">
        <v>70.400000000000006</v>
      </c>
      <c r="F6174" s="123">
        <f t="shared" si="2237"/>
        <v>84.87</v>
      </c>
      <c r="G6174" s="253"/>
      <c r="H6174" s="207"/>
      <c r="I6174" s="184">
        <f t="shared" si="2238"/>
        <v>0</v>
      </c>
      <c r="J6174" s="254">
        <f t="shared" si="2239"/>
        <v>0</v>
      </c>
      <c r="K6174" s="179"/>
      <c r="L6174" s="290">
        <f t="shared" si="2240"/>
        <v>0</v>
      </c>
      <c r="M6174" s="183">
        <f t="shared" si="2240"/>
        <v>0</v>
      </c>
      <c r="N6174" s="184">
        <f t="shared" si="2241"/>
        <v>0</v>
      </c>
      <c r="O6174" s="255">
        <f t="shared" si="2242"/>
        <v>0</v>
      </c>
      <c r="P6174" s="181"/>
      <c r="Q6174" s="199"/>
      <c r="R6174" s="197" t="str">
        <f t="shared" si="2226"/>
        <v/>
      </c>
      <c r="S6174" s="197" t="str">
        <f t="shared" si="2165"/>
        <v/>
      </c>
    </row>
    <row r="6175" spans="1:19" hidden="1">
      <c r="A6175" s="200">
        <v>98516</v>
      </c>
      <c r="B6175" s="205" t="s">
        <v>230</v>
      </c>
      <c r="C6175" s="127" t="s">
        <v>6615</v>
      </c>
      <c r="D6175" s="121" t="s">
        <v>274</v>
      </c>
      <c r="E6175" s="122">
        <v>224.3</v>
      </c>
      <c r="F6175" s="123">
        <f t="shared" si="2237"/>
        <v>270.42</v>
      </c>
      <c r="G6175" s="253"/>
      <c r="H6175" s="207"/>
      <c r="I6175" s="184">
        <f t="shared" si="2238"/>
        <v>0</v>
      </c>
      <c r="J6175" s="254">
        <f t="shared" si="2239"/>
        <v>0</v>
      </c>
      <c r="K6175" s="179"/>
      <c r="L6175" s="290">
        <f t="shared" si="2240"/>
        <v>0</v>
      </c>
      <c r="M6175" s="183">
        <f t="shared" si="2240"/>
        <v>0</v>
      </c>
      <c r="N6175" s="184">
        <f t="shared" si="2241"/>
        <v>0</v>
      </c>
      <c r="O6175" s="255">
        <f t="shared" si="2242"/>
        <v>0</v>
      </c>
      <c r="P6175" s="181"/>
      <c r="Q6175" s="199"/>
      <c r="R6175" s="197" t="str">
        <f t="shared" si="2226"/>
        <v/>
      </c>
      <c r="S6175" s="197" t="str">
        <f t="shared" si="2165"/>
        <v/>
      </c>
    </row>
    <row r="6176" spans="1:19" hidden="1">
      <c r="A6176" s="200">
        <v>85180</v>
      </c>
      <c r="B6176" s="205" t="s">
        <v>230</v>
      </c>
      <c r="C6176" s="127" t="s">
        <v>6616</v>
      </c>
      <c r="D6176" s="121" t="s">
        <v>232</v>
      </c>
      <c r="E6176" s="122">
        <v>13.63</v>
      </c>
      <c r="F6176" s="123">
        <f t="shared" si="2237"/>
        <v>16.43</v>
      </c>
      <c r="G6176" s="253"/>
      <c r="H6176" s="207"/>
      <c r="I6176" s="184">
        <f t="shared" si="2238"/>
        <v>0</v>
      </c>
      <c r="J6176" s="254">
        <f t="shared" si="2239"/>
        <v>0</v>
      </c>
      <c r="K6176" s="179"/>
      <c r="L6176" s="290">
        <f t="shared" si="2240"/>
        <v>0</v>
      </c>
      <c r="M6176" s="183">
        <f t="shared" si="2240"/>
        <v>0</v>
      </c>
      <c r="N6176" s="184">
        <f t="shared" si="2241"/>
        <v>0</v>
      </c>
      <c r="O6176" s="255">
        <f t="shared" si="2242"/>
        <v>0</v>
      </c>
      <c r="P6176" s="181"/>
      <c r="Q6176" s="199"/>
      <c r="R6176" s="197" t="str">
        <f t="shared" si="2226"/>
        <v/>
      </c>
      <c r="S6176" s="197" t="str">
        <f t="shared" si="2165"/>
        <v/>
      </c>
    </row>
    <row r="6177" spans="1:19" hidden="1">
      <c r="A6177" s="200">
        <v>85179</v>
      </c>
      <c r="B6177" s="205" t="s">
        <v>230</v>
      </c>
      <c r="C6177" s="127" t="s">
        <v>6617</v>
      </c>
      <c r="D6177" s="121" t="s">
        <v>232</v>
      </c>
      <c r="E6177" s="122">
        <v>13.63</v>
      </c>
      <c r="F6177" s="123">
        <f t="shared" si="2237"/>
        <v>16.43</v>
      </c>
      <c r="G6177" s="253"/>
      <c r="H6177" s="207"/>
      <c r="I6177" s="184">
        <f t="shared" si="2238"/>
        <v>0</v>
      </c>
      <c r="J6177" s="254">
        <f t="shared" si="2239"/>
        <v>0</v>
      </c>
      <c r="K6177" s="179"/>
      <c r="L6177" s="290">
        <f t="shared" si="2240"/>
        <v>0</v>
      </c>
      <c r="M6177" s="183">
        <f t="shared" si="2240"/>
        <v>0</v>
      </c>
      <c r="N6177" s="184">
        <f t="shared" si="2241"/>
        <v>0</v>
      </c>
      <c r="O6177" s="255">
        <f t="shared" si="2242"/>
        <v>0</v>
      </c>
      <c r="P6177" s="181"/>
      <c r="Q6177" s="199"/>
      <c r="R6177" s="197" t="str">
        <f t="shared" si="2226"/>
        <v/>
      </c>
      <c r="S6177" s="197" t="str">
        <f t="shared" si="2165"/>
        <v/>
      </c>
    </row>
    <row r="6178" spans="1:19" hidden="1">
      <c r="A6178" s="200">
        <v>98503</v>
      </c>
      <c r="B6178" s="205" t="s">
        <v>230</v>
      </c>
      <c r="C6178" s="127" t="s">
        <v>6618</v>
      </c>
      <c r="D6178" s="121" t="s">
        <v>232</v>
      </c>
      <c r="E6178" s="122">
        <v>15.51</v>
      </c>
      <c r="F6178" s="123">
        <f t="shared" si="2237"/>
        <v>18.7</v>
      </c>
      <c r="G6178" s="253"/>
      <c r="H6178" s="207"/>
      <c r="I6178" s="184">
        <f t="shared" si="2238"/>
        <v>0</v>
      </c>
      <c r="J6178" s="254">
        <f t="shared" si="2239"/>
        <v>0</v>
      </c>
      <c r="K6178" s="179"/>
      <c r="L6178" s="290">
        <f t="shared" si="2240"/>
        <v>0</v>
      </c>
      <c r="M6178" s="183">
        <f t="shared" si="2240"/>
        <v>0</v>
      </c>
      <c r="N6178" s="184">
        <f t="shared" si="2241"/>
        <v>0</v>
      </c>
      <c r="O6178" s="255">
        <f t="shared" si="2242"/>
        <v>0</v>
      </c>
      <c r="P6178" s="181"/>
      <c r="Q6178" s="199"/>
      <c r="R6178" s="197" t="str">
        <f t="shared" si="2226"/>
        <v/>
      </c>
      <c r="S6178" s="197" t="str">
        <f t="shared" si="2165"/>
        <v/>
      </c>
    </row>
    <row r="6179" spans="1:19">
      <c r="A6179" s="200">
        <v>98504</v>
      </c>
      <c r="B6179" s="205" t="s">
        <v>230</v>
      </c>
      <c r="C6179" s="127" t="s">
        <v>6619</v>
      </c>
      <c r="D6179" s="121" t="s">
        <v>232</v>
      </c>
      <c r="E6179" s="122">
        <v>7.47</v>
      </c>
      <c r="F6179" s="123">
        <f t="shared" si="2237"/>
        <v>9.01</v>
      </c>
      <c r="G6179" s="253">
        <v>591.29</v>
      </c>
      <c r="H6179" s="207">
        <f>F6179</f>
        <v>9.01</v>
      </c>
      <c r="I6179" s="184">
        <f t="shared" si="2238"/>
        <v>5327.52</v>
      </c>
      <c r="J6179" s="254">
        <f t="shared" si="2239"/>
        <v>5327.52</v>
      </c>
      <c r="K6179" s="179"/>
      <c r="L6179" s="290">
        <f t="shared" si="2240"/>
        <v>591.29</v>
      </c>
      <c r="M6179" s="183">
        <f t="shared" si="2240"/>
        <v>9.01</v>
      </c>
      <c r="N6179" s="184">
        <f t="shared" si="2241"/>
        <v>5327.52</v>
      </c>
      <c r="O6179" s="255">
        <f t="shared" si="2242"/>
        <v>5327.52</v>
      </c>
      <c r="P6179" s="181"/>
      <c r="Q6179" s="236"/>
      <c r="R6179" s="237" t="str">
        <f t="shared" si="2226"/>
        <v>x</v>
      </c>
      <c r="S6179" s="197" t="str">
        <f t="shared" si="2165"/>
        <v>x</v>
      </c>
    </row>
    <row r="6180" spans="1:19" hidden="1">
      <c r="A6180" s="200">
        <v>98505</v>
      </c>
      <c r="B6180" s="205" t="s">
        <v>230</v>
      </c>
      <c r="C6180" s="127" t="s">
        <v>6620</v>
      </c>
      <c r="D6180" s="121" t="s">
        <v>232</v>
      </c>
      <c r="E6180" s="122">
        <v>31.55</v>
      </c>
      <c r="F6180" s="123">
        <f t="shared" si="2237"/>
        <v>38.04</v>
      </c>
      <c r="G6180" s="253"/>
      <c r="H6180" s="207"/>
      <c r="I6180" s="184">
        <f t="shared" si="2238"/>
        <v>0</v>
      </c>
      <c r="J6180" s="254">
        <f t="shared" si="2239"/>
        <v>0</v>
      </c>
      <c r="K6180" s="179"/>
      <c r="L6180" s="290">
        <f t="shared" si="2240"/>
        <v>0</v>
      </c>
      <c r="M6180" s="183">
        <f t="shared" si="2240"/>
        <v>0</v>
      </c>
      <c r="N6180" s="184">
        <f t="shared" si="2241"/>
        <v>0</v>
      </c>
      <c r="O6180" s="255">
        <f t="shared" si="2242"/>
        <v>0</v>
      </c>
      <c r="P6180" s="181"/>
      <c r="Q6180" s="199"/>
      <c r="R6180" s="197" t="str">
        <f t="shared" si="2226"/>
        <v/>
      </c>
      <c r="S6180" s="197" t="str">
        <f t="shared" si="2165"/>
        <v/>
      </c>
    </row>
    <row r="6181" spans="1:19" ht="25.5" hidden="1">
      <c r="A6181" s="200">
        <v>98525</v>
      </c>
      <c r="B6181" s="205" t="s">
        <v>230</v>
      </c>
      <c r="C6181" s="127" t="s">
        <v>6621</v>
      </c>
      <c r="D6181" s="121" t="s">
        <v>232</v>
      </c>
      <c r="E6181" s="122">
        <v>0.27</v>
      </c>
      <c r="F6181" s="123">
        <f t="shared" si="2237"/>
        <v>0.33</v>
      </c>
      <c r="G6181" s="253"/>
      <c r="H6181" s="207"/>
      <c r="I6181" s="184">
        <f t="shared" si="2238"/>
        <v>0</v>
      </c>
      <c r="J6181" s="254">
        <f t="shared" si="2239"/>
        <v>0</v>
      </c>
      <c r="K6181" s="179"/>
      <c r="L6181" s="290">
        <f t="shared" si="2240"/>
        <v>0</v>
      </c>
      <c r="M6181" s="183">
        <f t="shared" si="2240"/>
        <v>0</v>
      </c>
      <c r="N6181" s="184">
        <f t="shared" si="2241"/>
        <v>0</v>
      </c>
      <c r="O6181" s="255">
        <f t="shared" si="2242"/>
        <v>0</v>
      </c>
      <c r="P6181" s="181"/>
      <c r="Q6181" s="199"/>
      <c r="R6181" s="197" t="str">
        <f t="shared" si="2226"/>
        <v/>
      </c>
      <c r="S6181" s="197" t="str">
        <f t="shared" si="2165"/>
        <v/>
      </c>
    </row>
    <row r="6182" spans="1:19" ht="25.5" hidden="1">
      <c r="A6182" s="200">
        <v>98526</v>
      </c>
      <c r="B6182" s="205" t="s">
        <v>230</v>
      </c>
      <c r="C6182" s="127" t="s">
        <v>6622</v>
      </c>
      <c r="D6182" s="121" t="s">
        <v>274</v>
      </c>
      <c r="E6182" s="122">
        <v>57.22</v>
      </c>
      <c r="F6182" s="123">
        <f t="shared" si="2237"/>
        <v>68.98</v>
      </c>
      <c r="G6182" s="253"/>
      <c r="H6182" s="207"/>
      <c r="I6182" s="184">
        <f t="shared" si="2238"/>
        <v>0</v>
      </c>
      <c r="J6182" s="254">
        <f t="shared" si="2239"/>
        <v>0</v>
      </c>
      <c r="K6182" s="179"/>
      <c r="L6182" s="290">
        <f t="shared" si="2240"/>
        <v>0</v>
      </c>
      <c r="M6182" s="183">
        <f t="shared" si="2240"/>
        <v>0</v>
      </c>
      <c r="N6182" s="184">
        <f t="shared" si="2241"/>
        <v>0</v>
      </c>
      <c r="O6182" s="255">
        <f t="shared" si="2242"/>
        <v>0</v>
      </c>
      <c r="P6182" s="181"/>
      <c r="Q6182" s="199"/>
      <c r="R6182" s="197" t="str">
        <f t="shared" si="2226"/>
        <v/>
      </c>
      <c r="S6182" s="197" t="str">
        <f t="shared" si="2165"/>
        <v/>
      </c>
    </row>
    <row r="6183" spans="1:19" ht="25.5" hidden="1">
      <c r="A6183" s="200">
        <v>98527</v>
      </c>
      <c r="B6183" s="205" t="s">
        <v>230</v>
      </c>
      <c r="C6183" s="127" t="s">
        <v>6623</v>
      </c>
      <c r="D6183" s="121" t="s">
        <v>274</v>
      </c>
      <c r="E6183" s="122">
        <v>123.17</v>
      </c>
      <c r="F6183" s="123">
        <f t="shared" si="2237"/>
        <v>148.49</v>
      </c>
      <c r="G6183" s="253"/>
      <c r="H6183" s="207"/>
      <c r="I6183" s="184">
        <f t="shared" si="2238"/>
        <v>0</v>
      </c>
      <c r="J6183" s="254">
        <f t="shared" si="2239"/>
        <v>0</v>
      </c>
      <c r="K6183" s="179"/>
      <c r="L6183" s="290">
        <f t="shared" si="2240"/>
        <v>0</v>
      </c>
      <c r="M6183" s="183">
        <f t="shared" si="2240"/>
        <v>0</v>
      </c>
      <c r="N6183" s="184">
        <f t="shared" si="2241"/>
        <v>0</v>
      </c>
      <c r="O6183" s="255">
        <f t="shared" si="2242"/>
        <v>0</v>
      </c>
      <c r="P6183" s="181"/>
      <c r="Q6183" s="199"/>
      <c r="R6183" s="197" t="str">
        <f t="shared" si="2226"/>
        <v/>
      </c>
      <c r="S6183" s="197" t="str">
        <f t="shared" si="2165"/>
        <v/>
      </c>
    </row>
    <row r="6184" spans="1:19" ht="25.5" hidden="1">
      <c r="A6184" s="200">
        <v>98528</v>
      </c>
      <c r="B6184" s="205" t="s">
        <v>230</v>
      </c>
      <c r="C6184" s="127" t="s">
        <v>6624</v>
      </c>
      <c r="D6184" s="121" t="s">
        <v>274</v>
      </c>
      <c r="E6184" s="122">
        <v>180.12</v>
      </c>
      <c r="F6184" s="123">
        <f t="shared" si="2237"/>
        <v>217.15</v>
      </c>
      <c r="G6184" s="253"/>
      <c r="H6184" s="207"/>
      <c r="I6184" s="184">
        <f t="shared" si="2238"/>
        <v>0</v>
      </c>
      <c r="J6184" s="254">
        <f t="shared" si="2239"/>
        <v>0</v>
      </c>
      <c r="K6184" s="179"/>
      <c r="L6184" s="290">
        <f t="shared" si="2240"/>
        <v>0</v>
      </c>
      <c r="M6184" s="183">
        <f t="shared" si="2240"/>
        <v>0</v>
      </c>
      <c r="N6184" s="184">
        <f t="shared" si="2241"/>
        <v>0</v>
      </c>
      <c r="O6184" s="255">
        <f t="shared" si="2242"/>
        <v>0</v>
      </c>
      <c r="P6184" s="181"/>
      <c r="Q6184" s="199"/>
      <c r="R6184" s="197" t="str">
        <f t="shared" si="2226"/>
        <v/>
      </c>
      <c r="S6184" s="197" t="str">
        <f t="shared" si="2165"/>
        <v/>
      </c>
    </row>
    <row r="6185" spans="1:19" ht="25.5" hidden="1">
      <c r="A6185" s="200">
        <v>98529</v>
      </c>
      <c r="B6185" s="205" t="s">
        <v>230</v>
      </c>
      <c r="C6185" s="127" t="s">
        <v>6625</v>
      </c>
      <c r="D6185" s="121" t="s">
        <v>274</v>
      </c>
      <c r="E6185" s="122">
        <v>60.23</v>
      </c>
      <c r="F6185" s="123">
        <f t="shared" si="2237"/>
        <v>72.61</v>
      </c>
      <c r="G6185" s="253"/>
      <c r="H6185" s="207"/>
      <c r="I6185" s="184">
        <f t="shared" si="2238"/>
        <v>0</v>
      </c>
      <c r="J6185" s="254">
        <f t="shared" si="2239"/>
        <v>0</v>
      </c>
      <c r="K6185" s="179"/>
      <c r="L6185" s="290">
        <f t="shared" si="2240"/>
        <v>0</v>
      </c>
      <c r="M6185" s="183">
        <f t="shared" si="2240"/>
        <v>0</v>
      </c>
      <c r="N6185" s="184">
        <f t="shared" si="2241"/>
        <v>0</v>
      </c>
      <c r="O6185" s="255">
        <f t="shared" si="2242"/>
        <v>0</v>
      </c>
      <c r="P6185" s="181"/>
      <c r="Q6185" s="199"/>
      <c r="R6185" s="197" t="str">
        <f t="shared" si="2226"/>
        <v/>
      </c>
      <c r="S6185" s="197" t="str">
        <f t="shared" si="2165"/>
        <v/>
      </c>
    </row>
    <row r="6186" spans="1:19" ht="25.5" hidden="1">
      <c r="A6186" s="200">
        <v>98530</v>
      </c>
      <c r="B6186" s="205" t="s">
        <v>230</v>
      </c>
      <c r="C6186" s="127" t="s">
        <v>6626</v>
      </c>
      <c r="D6186" s="121" t="s">
        <v>274</v>
      </c>
      <c r="E6186" s="122">
        <v>107.28</v>
      </c>
      <c r="F6186" s="123">
        <f t="shared" si="2237"/>
        <v>129.34</v>
      </c>
      <c r="G6186" s="253"/>
      <c r="H6186" s="207"/>
      <c r="I6186" s="184">
        <f t="shared" si="2238"/>
        <v>0</v>
      </c>
      <c r="J6186" s="254">
        <f t="shared" si="2239"/>
        <v>0</v>
      </c>
      <c r="K6186" s="179"/>
      <c r="L6186" s="290">
        <f t="shared" si="2240"/>
        <v>0</v>
      </c>
      <c r="M6186" s="183">
        <f t="shared" si="2240"/>
        <v>0</v>
      </c>
      <c r="N6186" s="184">
        <f t="shared" si="2241"/>
        <v>0</v>
      </c>
      <c r="O6186" s="255">
        <f t="shared" si="2242"/>
        <v>0</v>
      </c>
      <c r="P6186" s="181"/>
      <c r="Q6186" s="199"/>
      <c r="R6186" s="197" t="str">
        <f t="shared" si="2226"/>
        <v/>
      </c>
      <c r="S6186" s="197" t="str">
        <f t="shared" si="2165"/>
        <v/>
      </c>
    </row>
    <row r="6187" spans="1:19" ht="25.5" hidden="1">
      <c r="A6187" s="200">
        <v>98531</v>
      </c>
      <c r="B6187" s="205" t="s">
        <v>230</v>
      </c>
      <c r="C6187" s="127" t="s">
        <v>6627</v>
      </c>
      <c r="D6187" s="121" t="s">
        <v>274</v>
      </c>
      <c r="E6187" s="122">
        <v>230.34</v>
      </c>
      <c r="F6187" s="123">
        <f t="shared" si="2237"/>
        <v>277.7</v>
      </c>
      <c r="G6187" s="253"/>
      <c r="H6187" s="207"/>
      <c r="I6187" s="184">
        <f t="shared" si="2238"/>
        <v>0</v>
      </c>
      <c r="J6187" s="254">
        <f t="shared" si="2239"/>
        <v>0</v>
      </c>
      <c r="K6187" s="179"/>
      <c r="L6187" s="290">
        <f t="shared" si="2240"/>
        <v>0</v>
      </c>
      <c r="M6187" s="183">
        <f t="shared" si="2240"/>
        <v>0</v>
      </c>
      <c r="N6187" s="184">
        <f t="shared" si="2241"/>
        <v>0</v>
      </c>
      <c r="O6187" s="255">
        <f t="shared" si="2242"/>
        <v>0</v>
      </c>
      <c r="P6187" s="181"/>
      <c r="Q6187" s="199"/>
      <c r="R6187" s="197" t="str">
        <f t="shared" si="2226"/>
        <v/>
      </c>
      <c r="S6187" s="197" t="str">
        <f t="shared" si="2165"/>
        <v/>
      </c>
    </row>
    <row r="6188" spans="1:19" hidden="1">
      <c r="A6188" s="200">
        <v>98532</v>
      </c>
      <c r="B6188" s="205" t="s">
        <v>230</v>
      </c>
      <c r="C6188" s="127" t="s">
        <v>6628</v>
      </c>
      <c r="D6188" s="121" t="s">
        <v>274</v>
      </c>
      <c r="E6188" s="122">
        <v>73.2</v>
      </c>
      <c r="F6188" s="123">
        <f t="shared" si="2237"/>
        <v>88.25</v>
      </c>
      <c r="G6188" s="253"/>
      <c r="H6188" s="207"/>
      <c r="I6188" s="184">
        <f t="shared" si="2238"/>
        <v>0</v>
      </c>
      <c r="J6188" s="254">
        <f t="shared" si="2239"/>
        <v>0</v>
      </c>
      <c r="K6188" s="179"/>
      <c r="L6188" s="290">
        <f t="shared" si="2240"/>
        <v>0</v>
      </c>
      <c r="M6188" s="183">
        <f t="shared" si="2240"/>
        <v>0</v>
      </c>
      <c r="N6188" s="184">
        <f t="shared" si="2241"/>
        <v>0</v>
      </c>
      <c r="O6188" s="255">
        <f t="shared" si="2242"/>
        <v>0</v>
      </c>
      <c r="P6188" s="181"/>
      <c r="Q6188" s="199"/>
      <c r="R6188" s="197" t="str">
        <f t="shared" si="2226"/>
        <v/>
      </c>
      <c r="S6188" s="197" t="str">
        <f t="shared" si="2165"/>
        <v/>
      </c>
    </row>
    <row r="6189" spans="1:19" ht="25.5" hidden="1">
      <c r="A6189" s="200">
        <v>98533</v>
      </c>
      <c r="B6189" s="205" t="s">
        <v>230</v>
      </c>
      <c r="C6189" s="127" t="s">
        <v>6629</v>
      </c>
      <c r="D6189" s="121" t="s">
        <v>274</v>
      </c>
      <c r="E6189" s="122">
        <v>202.91</v>
      </c>
      <c r="F6189" s="123">
        <f t="shared" si="2237"/>
        <v>244.63</v>
      </c>
      <c r="G6189" s="253"/>
      <c r="H6189" s="207"/>
      <c r="I6189" s="184">
        <f t="shared" si="2238"/>
        <v>0</v>
      </c>
      <c r="J6189" s="254">
        <f t="shared" si="2239"/>
        <v>0</v>
      </c>
      <c r="K6189" s="179"/>
      <c r="L6189" s="290">
        <f t="shared" si="2240"/>
        <v>0</v>
      </c>
      <c r="M6189" s="183">
        <f t="shared" si="2240"/>
        <v>0</v>
      </c>
      <c r="N6189" s="184">
        <f t="shared" si="2241"/>
        <v>0</v>
      </c>
      <c r="O6189" s="255">
        <f t="shared" si="2242"/>
        <v>0</v>
      </c>
      <c r="P6189" s="181"/>
      <c r="Q6189" s="199"/>
      <c r="R6189" s="197" t="str">
        <f t="shared" si="2226"/>
        <v/>
      </c>
      <c r="S6189" s="197" t="str">
        <f t="shared" si="2165"/>
        <v/>
      </c>
    </row>
    <row r="6190" spans="1:19" ht="25.5" hidden="1">
      <c r="A6190" s="200">
        <v>98534</v>
      </c>
      <c r="B6190" s="205" t="s">
        <v>230</v>
      </c>
      <c r="C6190" s="127" t="s">
        <v>6630</v>
      </c>
      <c r="D6190" s="121" t="s">
        <v>274</v>
      </c>
      <c r="E6190" s="122">
        <v>516.97</v>
      </c>
      <c r="F6190" s="123">
        <f t="shared" si="2237"/>
        <v>623.26</v>
      </c>
      <c r="G6190" s="253"/>
      <c r="H6190" s="207"/>
      <c r="I6190" s="184">
        <f t="shared" si="2238"/>
        <v>0</v>
      </c>
      <c r="J6190" s="254">
        <f t="shared" si="2239"/>
        <v>0</v>
      </c>
      <c r="K6190" s="179"/>
      <c r="L6190" s="290">
        <f t="shared" si="2240"/>
        <v>0</v>
      </c>
      <c r="M6190" s="183">
        <f t="shared" si="2240"/>
        <v>0</v>
      </c>
      <c r="N6190" s="184">
        <f t="shared" si="2241"/>
        <v>0</v>
      </c>
      <c r="O6190" s="255">
        <f t="shared" si="2242"/>
        <v>0</v>
      </c>
      <c r="P6190" s="181"/>
      <c r="Q6190" s="199"/>
      <c r="R6190" s="197" t="str">
        <f t="shared" si="2226"/>
        <v/>
      </c>
      <c r="S6190" s="197" t="str">
        <f t="shared" si="2165"/>
        <v/>
      </c>
    </row>
    <row r="6191" spans="1:19" hidden="1">
      <c r="A6191" s="200">
        <v>98535</v>
      </c>
      <c r="B6191" s="205" t="s">
        <v>230</v>
      </c>
      <c r="C6191" s="127" t="s">
        <v>6631</v>
      </c>
      <c r="D6191" s="121" t="s">
        <v>274</v>
      </c>
      <c r="E6191" s="122">
        <v>823.17</v>
      </c>
      <c r="F6191" s="123">
        <f t="shared" si="2237"/>
        <v>992.41</v>
      </c>
      <c r="G6191" s="253"/>
      <c r="H6191" s="207"/>
      <c r="I6191" s="184">
        <f t="shared" si="2238"/>
        <v>0</v>
      </c>
      <c r="J6191" s="254">
        <f t="shared" si="2239"/>
        <v>0</v>
      </c>
      <c r="K6191" s="179"/>
      <c r="L6191" s="290">
        <f t="shared" si="2240"/>
        <v>0</v>
      </c>
      <c r="M6191" s="183">
        <f t="shared" si="2240"/>
        <v>0</v>
      </c>
      <c r="N6191" s="184">
        <f t="shared" si="2241"/>
        <v>0</v>
      </c>
      <c r="O6191" s="255">
        <f t="shared" si="2242"/>
        <v>0</v>
      </c>
      <c r="P6191" s="181"/>
      <c r="Q6191" s="199"/>
      <c r="R6191" s="197" t="str">
        <f t="shared" si="2226"/>
        <v/>
      </c>
      <c r="S6191" s="197" t="str">
        <f t="shared" si="2165"/>
        <v/>
      </c>
    </row>
    <row r="6192" spans="1:19" hidden="1">
      <c r="A6192" s="200">
        <v>85185</v>
      </c>
      <c r="B6192" s="205" t="s">
        <v>230</v>
      </c>
      <c r="C6192" s="127" t="s">
        <v>6632</v>
      </c>
      <c r="D6192" s="121" t="s">
        <v>232</v>
      </c>
      <c r="E6192" s="122">
        <v>5.41</v>
      </c>
      <c r="F6192" s="123">
        <f t="shared" si="2237"/>
        <v>6.52</v>
      </c>
      <c r="G6192" s="253"/>
      <c r="H6192" s="207"/>
      <c r="I6192" s="184">
        <f t="shared" si="2238"/>
        <v>0</v>
      </c>
      <c r="J6192" s="254">
        <f t="shared" si="2239"/>
        <v>0</v>
      </c>
      <c r="K6192" s="179"/>
      <c r="L6192" s="290">
        <f t="shared" si="2240"/>
        <v>0</v>
      </c>
      <c r="M6192" s="183">
        <f t="shared" si="2240"/>
        <v>0</v>
      </c>
      <c r="N6192" s="184">
        <f t="shared" si="2241"/>
        <v>0</v>
      </c>
      <c r="O6192" s="255">
        <f t="shared" si="2242"/>
        <v>0</v>
      </c>
      <c r="P6192" s="181"/>
      <c r="Q6192" s="199"/>
      <c r="R6192" s="197" t="str">
        <f t="shared" si="2226"/>
        <v/>
      </c>
      <c r="S6192" s="197" t="str">
        <f t="shared" si="2165"/>
        <v/>
      </c>
    </row>
    <row r="6193" spans="1:19" ht="25.5" hidden="1">
      <c r="A6193" s="215" t="s">
        <v>162</v>
      </c>
      <c r="B6193" s="216"/>
      <c r="C6193" s="217" t="s">
        <v>6633</v>
      </c>
      <c r="D6193" s="121"/>
      <c r="E6193" s="121"/>
      <c r="F6193" s="123"/>
      <c r="G6193" s="253"/>
      <c r="H6193" s="253"/>
      <c r="I6193" s="254"/>
      <c r="J6193" s="255"/>
      <c r="K6193" s="179"/>
      <c r="L6193" s="253"/>
      <c r="M6193" s="253"/>
      <c r="N6193" s="254"/>
      <c r="O6193" s="255"/>
      <c r="P6193" s="181"/>
      <c r="Q6193" s="198" t="str">
        <f>IF(OR(SUM(J6194:J6233)&gt;0,SUM(O6194:O6233)&gt;0),"xx","")</f>
        <v/>
      </c>
      <c r="R6193" s="197" t="str">
        <f t="shared" si="2226"/>
        <v/>
      </c>
      <c r="S6193" s="197" t="str">
        <f t="shared" si="2165"/>
        <v/>
      </c>
    </row>
    <row r="6194" spans="1:19" hidden="1">
      <c r="A6194" s="224" t="s">
        <v>162</v>
      </c>
      <c r="B6194" s="225"/>
      <c r="C6194" s="221"/>
      <c r="D6194" s="222"/>
      <c r="E6194" s="223"/>
      <c r="F6194" s="123">
        <f t="shared" ref="F6194:F6233" si="2243">IF(E6194=0,0,ROUND(E6194*(1+E$10)*(1-E$11),2))</f>
        <v>0</v>
      </c>
      <c r="G6194" s="206"/>
      <c r="H6194" s="207"/>
      <c r="I6194" s="182">
        <f t="shared" ref="I6194:I6233" si="2244">IF(ISBLANK(E6194),0,ROUND(F6194*G6194,2))</f>
        <v>0</v>
      </c>
      <c r="J6194" s="182">
        <f t="shared" ref="J6194:J6233" si="2245">IF(ISBLANK(G6194),0,ROUND(G6194*H6194,2))</f>
        <v>0</v>
      </c>
      <c r="K6194" s="179"/>
      <c r="L6194" s="183">
        <f t="shared" ref="L6194:M6233" si="2246">G6194</f>
        <v>0</v>
      </c>
      <c r="M6194" s="183">
        <f t="shared" si="2246"/>
        <v>0</v>
      </c>
      <c r="N6194" s="182">
        <f t="shared" ref="N6194:N6233" si="2247">IF(ISBLANK(E6194),0,ROUND(F6194*L6194,2))</f>
        <v>0</v>
      </c>
      <c r="O6194" s="182">
        <f t="shared" ref="O6194:O6233" si="2248">IF(ISBLANK(L6194),0,ROUND(L6194*M6194,2))</f>
        <v>0</v>
      </c>
      <c r="P6194" s="181"/>
      <c r="Q6194" s="199"/>
      <c r="R6194" s="197" t="str">
        <f t="shared" si="2226"/>
        <v/>
      </c>
      <c r="S6194" s="197" t="str">
        <f t="shared" si="2165"/>
        <v/>
      </c>
    </row>
    <row r="6195" spans="1:19" hidden="1">
      <c r="A6195" s="224" t="s">
        <v>162</v>
      </c>
      <c r="B6195" s="225"/>
      <c r="C6195" s="221"/>
      <c r="D6195" s="222"/>
      <c r="E6195" s="223"/>
      <c r="F6195" s="126">
        <f t="shared" si="2243"/>
        <v>0</v>
      </c>
      <c r="G6195" s="206"/>
      <c r="H6195" s="207"/>
      <c r="I6195" s="182">
        <f t="shared" si="2244"/>
        <v>0</v>
      </c>
      <c r="J6195" s="182">
        <f t="shared" si="2245"/>
        <v>0</v>
      </c>
      <c r="K6195" s="179"/>
      <c r="L6195" s="183">
        <f t="shared" si="2246"/>
        <v>0</v>
      </c>
      <c r="M6195" s="183">
        <f t="shared" si="2246"/>
        <v>0</v>
      </c>
      <c r="N6195" s="182">
        <f t="shared" si="2247"/>
        <v>0</v>
      </c>
      <c r="O6195" s="182">
        <f t="shared" si="2248"/>
        <v>0</v>
      </c>
      <c r="P6195" s="181"/>
      <c r="Q6195" s="199"/>
      <c r="R6195" s="197" t="str">
        <f t="shared" si="2226"/>
        <v/>
      </c>
      <c r="S6195" s="197" t="str">
        <f t="shared" si="2165"/>
        <v/>
      </c>
    </row>
    <row r="6196" spans="1:19" hidden="1">
      <c r="A6196" s="224" t="s">
        <v>162</v>
      </c>
      <c r="B6196" s="225"/>
      <c r="C6196" s="221"/>
      <c r="D6196" s="222"/>
      <c r="E6196" s="223"/>
      <c r="F6196" s="126">
        <f t="shared" si="2243"/>
        <v>0</v>
      </c>
      <c r="G6196" s="206"/>
      <c r="H6196" s="207"/>
      <c r="I6196" s="182">
        <f t="shared" si="2244"/>
        <v>0</v>
      </c>
      <c r="J6196" s="182">
        <f t="shared" si="2245"/>
        <v>0</v>
      </c>
      <c r="K6196" s="179"/>
      <c r="L6196" s="183">
        <f t="shared" si="2246"/>
        <v>0</v>
      </c>
      <c r="M6196" s="183">
        <f t="shared" si="2246"/>
        <v>0</v>
      </c>
      <c r="N6196" s="182">
        <f t="shared" si="2247"/>
        <v>0</v>
      </c>
      <c r="O6196" s="182">
        <f t="shared" si="2248"/>
        <v>0</v>
      </c>
      <c r="P6196" s="181"/>
      <c r="Q6196" s="199"/>
      <c r="R6196" s="197" t="str">
        <f t="shared" si="2226"/>
        <v/>
      </c>
      <c r="S6196" s="197" t="str">
        <f t="shared" si="2165"/>
        <v/>
      </c>
    </row>
    <row r="6197" spans="1:19" hidden="1">
      <c r="A6197" s="224" t="s">
        <v>162</v>
      </c>
      <c r="B6197" s="225"/>
      <c r="C6197" s="221"/>
      <c r="D6197" s="222"/>
      <c r="E6197" s="223"/>
      <c r="F6197" s="126">
        <f t="shared" si="2243"/>
        <v>0</v>
      </c>
      <c r="G6197" s="206"/>
      <c r="H6197" s="207"/>
      <c r="I6197" s="182">
        <f t="shared" si="2244"/>
        <v>0</v>
      </c>
      <c r="J6197" s="182">
        <f t="shared" si="2245"/>
        <v>0</v>
      </c>
      <c r="K6197" s="179"/>
      <c r="L6197" s="183">
        <f t="shared" si="2246"/>
        <v>0</v>
      </c>
      <c r="M6197" s="183">
        <f t="shared" si="2246"/>
        <v>0</v>
      </c>
      <c r="N6197" s="182">
        <f t="shared" si="2247"/>
        <v>0</v>
      </c>
      <c r="O6197" s="182">
        <f t="shared" si="2248"/>
        <v>0</v>
      </c>
      <c r="P6197" s="181"/>
      <c r="Q6197" s="199"/>
      <c r="R6197" s="197" t="str">
        <f t="shared" si="2226"/>
        <v/>
      </c>
      <c r="S6197" s="197" t="str">
        <f t="shared" si="2165"/>
        <v/>
      </c>
    </row>
    <row r="6198" spans="1:19" hidden="1">
      <c r="A6198" s="224" t="s">
        <v>162</v>
      </c>
      <c r="B6198" s="225"/>
      <c r="C6198" s="221"/>
      <c r="D6198" s="222"/>
      <c r="E6198" s="223"/>
      <c r="F6198" s="126">
        <f t="shared" si="2243"/>
        <v>0</v>
      </c>
      <c r="G6198" s="206"/>
      <c r="H6198" s="207"/>
      <c r="I6198" s="182">
        <f t="shared" si="2244"/>
        <v>0</v>
      </c>
      <c r="J6198" s="182">
        <f t="shared" si="2245"/>
        <v>0</v>
      </c>
      <c r="K6198" s="179"/>
      <c r="L6198" s="183">
        <f t="shared" si="2246"/>
        <v>0</v>
      </c>
      <c r="M6198" s="183">
        <f t="shared" si="2246"/>
        <v>0</v>
      </c>
      <c r="N6198" s="182">
        <f t="shared" si="2247"/>
        <v>0</v>
      </c>
      <c r="O6198" s="182">
        <f t="shared" si="2248"/>
        <v>0</v>
      </c>
      <c r="P6198" s="181"/>
      <c r="Q6198" s="199"/>
      <c r="R6198" s="197" t="str">
        <f t="shared" si="2226"/>
        <v/>
      </c>
      <c r="S6198" s="197" t="str">
        <f t="shared" si="2165"/>
        <v/>
      </c>
    </row>
    <row r="6199" spans="1:19" hidden="1">
      <c r="A6199" s="224" t="s">
        <v>162</v>
      </c>
      <c r="B6199" s="225"/>
      <c r="C6199" s="221"/>
      <c r="D6199" s="222"/>
      <c r="E6199" s="223"/>
      <c r="F6199" s="126">
        <f t="shared" si="2243"/>
        <v>0</v>
      </c>
      <c r="G6199" s="206"/>
      <c r="H6199" s="207"/>
      <c r="I6199" s="182">
        <f t="shared" si="2244"/>
        <v>0</v>
      </c>
      <c r="J6199" s="182">
        <f t="shared" si="2245"/>
        <v>0</v>
      </c>
      <c r="K6199" s="179"/>
      <c r="L6199" s="183">
        <f t="shared" si="2246"/>
        <v>0</v>
      </c>
      <c r="M6199" s="183">
        <f t="shared" si="2246"/>
        <v>0</v>
      </c>
      <c r="N6199" s="182">
        <f t="shared" si="2247"/>
        <v>0</v>
      </c>
      <c r="O6199" s="182">
        <f t="shared" si="2248"/>
        <v>0</v>
      </c>
      <c r="P6199" s="181"/>
      <c r="Q6199" s="199"/>
      <c r="R6199" s="197" t="str">
        <f t="shared" si="2226"/>
        <v/>
      </c>
      <c r="S6199" s="197" t="str">
        <f t="shared" si="2165"/>
        <v/>
      </c>
    </row>
    <row r="6200" spans="1:19" hidden="1">
      <c r="A6200" s="224" t="s">
        <v>162</v>
      </c>
      <c r="B6200" s="225"/>
      <c r="C6200" s="221"/>
      <c r="D6200" s="222"/>
      <c r="E6200" s="223"/>
      <c r="F6200" s="126">
        <f t="shared" si="2243"/>
        <v>0</v>
      </c>
      <c r="G6200" s="206"/>
      <c r="H6200" s="207"/>
      <c r="I6200" s="182">
        <f t="shared" si="2244"/>
        <v>0</v>
      </c>
      <c r="J6200" s="182">
        <f t="shared" si="2245"/>
        <v>0</v>
      </c>
      <c r="K6200" s="179"/>
      <c r="L6200" s="183">
        <f t="shared" si="2246"/>
        <v>0</v>
      </c>
      <c r="M6200" s="183">
        <f t="shared" si="2246"/>
        <v>0</v>
      </c>
      <c r="N6200" s="182">
        <f t="shared" si="2247"/>
        <v>0</v>
      </c>
      <c r="O6200" s="182">
        <f t="shared" si="2248"/>
        <v>0</v>
      </c>
      <c r="P6200" s="181"/>
      <c r="Q6200" s="199"/>
      <c r="R6200" s="197" t="str">
        <f t="shared" si="2226"/>
        <v/>
      </c>
      <c r="S6200" s="197" t="str">
        <f t="shared" si="2165"/>
        <v/>
      </c>
    </row>
    <row r="6201" spans="1:19" hidden="1">
      <c r="A6201" s="224" t="s">
        <v>162</v>
      </c>
      <c r="B6201" s="225"/>
      <c r="C6201" s="221"/>
      <c r="D6201" s="222"/>
      <c r="E6201" s="223"/>
      <c r="F6201" s="126">
        <f t="shared" si="2243"/>
        <v>0</v>
      </c>
      <c r="G6201" s="206"/>
      <c r="H6201" s="207"/>
      <c r="I6201" s="182">
        <f t="shared" si="2244"/>
        <v>0</v>
      </c>
      <c r="J6201" s="182">
        <f t="shared" si="2245"/>
        <v>0</v>
      </c>
      <c r="K6201" s="179"/>
      <c r="L6201" s="183">
        <f t="shared" si="2246"/>
        <v>0</v>
      </c>
      <c r="M6201" s="183">
        <f t="shared" si="2246"/>
        <v>0</v>
      </c>
      <c r="N6201" s="182">
        <f t="shared" si="2247"/>
        <v>0</v>
      </c>
      <c r="O6201" s="182">
        <f t="shared" si="2248"/>
        <v>0</v>
      </c>
      <c r="P6201" s="181"/>
      <c r="Q6201" s="199"/>
      <c r="R6201" s="197" t="str">
        <f t="shared" si="2226"/>
        <v/>
      </c>
      <c r="S6201" s="197" t="str">
        <f t="shared" si="2165"/>
        <v/>
      </c>
    </row>
    <row r="6202" spans="1:19" hidden="1">
      <c r="A6202" s="224" t="s">
        <v>162</v>
      </c>
      <c r="B6202" s="225"/>
      <c r="C6202" s="221"/>
      <c r="D6202" s="222"/>
      <c r="E6202" s="223"/>
      <c r="F6202" s="126">
        <f t="shared" si="2243"/>
        <v>0</v>
      </c>
      <c r="G6202" s="206"/>
      <c r="H6202" s="207"/>
      <c r="I6202" s="182">
        <f t="shared" si="2244"/>
        <v>0</v>
      </c>
      <c r="J6202" s="182">
        <f t="shared" si="2245"/>
        <v>0</v>
      </c>
      <c r="K6202" s="179"/>
      <c r="L6202" s="183">
        <f t="shared" si="2246"/>
        <v>0</v>
      </c>
      <c r="M6202" s="183">
        <f t="shared" si="2246"/>
        <v>0</v>
      </c>
      <c r="N6202" s="182">
        <f t="shared" si="2247"/>
        <v>0</v>
      </c>
      <c r="O6202" s="182">
        <f t="shared" si="2248"/>
        <v>0</v>
      </c>
      <c r="P6202" s="181"/>
      <c r="Q6202" s="199"/>
      <c r="R6202" s="197" t="str">
        <f t="shared" si="2226"/>
        <v/>
      </c>
      <c r="S6202" s="197" t="str">
        <f t="shared" si="2165"/>
        <v/>
      </c>
    </row>
    <row r="6203" spans="1:19" hidden="1">
      <c r="A6203" s="224" t="s">
        <v>162</v>
      </c>
      <c r="B6203" s="225"/>
      <c r="C6203" s="221"/>
      <c r="D6203" s="222"/>
      <c r="E6203" s="223"/>
      <c r="F6203" s="126">
        <f t="shared" si="2243"/>
        <v>0</v>
      </c>
      <c r="G6203" s="206"/>
      <c r="H6203" s="207"/>
      <c r="I6203" s="182">
        <f t="shared" si="2244"/>
        <v>0</v>
      </c>
      <c r="J6203" s="182">
        <f t="shared" si="2245"/>
        <v>0</v>
      </c>
      <c r="K6203" s="179"/>
      <c r="L6203" s="183">
        <f t="shared" si="2246"/>
        <v>0</v>
      </c>
      <c r="M6203" s="183">
        <f t="shared" si="2246"/>
        <v>0</v>
      </c>
      <c r="N6203" s="182">
        <f t="shared" si="2247"/>
        <v>0</v>
      </c>
      <c r="O6203" s="182">
        <f t="shared" si="2248"/>
        <v>0</v>
      </c>
      <c r="P6203" s="181"/>
      <c r="Q6203" s="199"/>
      <c r="R6203" s="197" t="str">
        <f t="shared" si="2226"/>
        <v/>
      </c>
      <c r="S6203" s="197" t="str">
        <f t="shared" si="2165"/>
        <v/>
      </c>
    </row>
    <row r="6204" spans="1:19" hidden="1">
      <c r="A6204" s="224" t="s">
        <v>162</v>
      </c>
      <c r="B6204" s="225"/>
      <c r="C6204" s="221"/>
      <c r="D6204" s="222"/>
      <c r="E6204" s="223"/>
      <c r="F6204" s="126">
        <f t="shared" si="2243"/>
        <v>0</v>
      </c>
      <c r="G6204" s="206"/>
      <c r="H6204" s="207"/>
      <c r="I6204" s="182">
        <f t="shared" si="2244"/>
        <v>0</v>
      </c>
      <c r="J6204" s="182">
        <f t="shared" si="2245"/>
        <v>0</v>
      </c>
      <c r="K6204" s="179"/>
      <c r="L6204" s="183">
        <f t="shared" si="2246"/>
        <v>0</v>
      </c>
      <c r="M6204" s="183">
        <f t="shared" si="2246"/>
        <v>0</v>
      </c>
      <c r="N6204" s="182">
        <f t="shared" si="2247"/>
        <v>0</v>
      </c>
      <c r="O6204" s="182">
        <f t="shared" si="2248"/>
        <v>0</v>
      </c>
      <c r="P6204" s="181"/>
      <c r="Q6204" s="199"/>
      <c r="R6204" s="197" t="str">
        <f t="shared" si="2226"/>
        <v/>
      </c>
      <c r="S6204" s="197" t="str">
        <f t="shared" si="2165"/>
        <v/>
      </c>
    </row>
    <row r="6205" spans="1:19" hidden="1">
      <c r="A6205" s="224" t="s">
        <v>162</v>
      </c>
      <c r="B6205" s="225"/>
      <c r="C6205" s="221"/>
      <c r="D6205" s="222"/>
      <c r="E6205" s="223"/>
      <c r="F6205" s="126">
        <f t="shared" si="2243"/>
        <v>0</v>
      </c>
      <c r="G6205" s="206"/>
      <c r="H6205" s="207"/>
      <c r="I6205" s="182">
        <f t="shared" si="2244"/>
        <v>0</v>
      </c>
      <c r="J6205" s="182">
        <f t="shared" si="2245"/>
        <v>0</v>
      </c>
      <c r="K6205" s="179"/>
      <c r="L6205" s="183">
        <f t="shared" si="2246"/>
        <v>0</v>
      </c>
      <c r="M6205" s="183">
        <f t="shared" si="2246"/>
        <v>0</v>
      </c>
      <c r="N6205" s="182">
        <f t="shared" si="2247"/>
        <v>0</v>
      </c>
      <c r="O6205" s="182">
        <f t="shared" si="2248"/>
        <v>0</v>
      </c>
      <c r="P6205" s="181"/>
      <c r="Q6205" s="199"/>
      <c r="R6205" s="197" t="str">
        <f t="shared" si="2226"/>
        <v/>
      </c>
      <c r="S6205" s="197" t="str">
        <f t="shared" si="2165"/>
        <v/>
      </c>
    </row>
    <row r="6206" spans="1:19" hidden="1">
      <c r="A6206" s="224" t="s">
        <v>162</v>
      </c>
      <c r="B6206" s="225"/>
      <c r="C6206" s="221"/>
      <c r="D6206" s="222"/>
      <c r="E6206" s="223"/>
      <c r="F6206" s="126">
        <f t="shared" si="2243"/>
        <v>0</v>
      </c>
      <c r="G6206" s="206"/>
      <c r="H6206" s="207"/>
      <c r="I6206" s="182">
        <f t="shared" si="2244"/>
        <v>0</v>
      </c>
      <c r="J6206" s="182">
        <f t="shared" si="2245"/>
        <v>0</v>
      </c>
      <c r="K6206" s="179"/>
      <c r="L6206" s="183">
        <f t="shared" si="2246"/>
        <v>0</v>
      </c>
      <c r="M6206" s="183">
        <f t="shared" si="2246"/>
        <v>0</v>
      </c>
      <c r="N6206" s="182">
        <f t="shared" si="2247"/>
        <v>0</v>
      </c>
      <c r="O6206" s="182">
        <f t="shared" si="2248"/>
        <v>0</v>
      </c>
      <c r="P6206" s="181"/>
      <c r="Q6206" s="199"/>
      <c r="R6206" s="197" t="str">
        <f t="shared" si="2226"/>
        <v/>
      </c>
      <c r="S6206" s="197" t="str">
        <f t="shared" si="2165"/>
        <v/>
      </c>
    </row>
    <row r="6207" spans="1:19" hidden="1">
      <c r="A6207" s="224" t="s">
        <v>162</v>
      </c>
      <c r="B6207" s="225"/>
      <c r="C6207" s="221"/>
      <c r="D6207" s="222"/>
      <c r="E6207" s="223"/>
      <c r="F6207" s="126">
        <f t="shared" si="2243"/>
        <v>0</v>
      </c>
      <c r="G6207" s="206"/>
      <c r="H6207" s="207"/>
      <c r="I6207" s="182">
        <f t="shared" si="2244"/>
        <v>0</v>
      </c>
      <c r="J6207" s="182">
        <f t="shared" si="2245"/>
        <v>0</v>
      </c>
      <c r="K6207" s="179"/>
      <c r="L6207" s="183">
        <f t="shared" si="2246"/>
        <v>0</v>
      </c>
      <c r="M6207" s="183">
        <f t="shared" si="2246"/>
        <v>0</v>
      </c>
      <c r="N6207" s="182">
        <f t="shared" si="2247"/>
        <v>0</v>
      </c>
      <c r="O6207" s="182">
        <f t="shared" si="2248"/>
        <v>0</v>
      </c>
      <c r="P6207" s="181"/>
      <c r="Q6207" s="199"/>
      <c r="R6207" s="197" t="str">
        <f t="shared" si="2226"/>
        <v/>
      </c>
      <c r="S6207" s="197" t="str">
        <f t="shared" si="2165"/>
        <v/>
      </c>
    </row>
    <row r="6208" spans="1:19" hidden="1">
      <c r="A6208" s="224" t="s">
        <v>162</v>
      </c>
      <c r="B6208" s="225"/>
      <c r="C6208" s="221"/>
      <c r="D6208" s="222"/>
      <c r="E6208" s="223"/>
      <c r="F6208" s="126">
        <f t="shared" si="2243"/>
        <v>0</v>
      </c>
      <c r="G6208" s="206"/>
      <c r="H6208" s="207"/>
      <c r="I6208" s="182">
        <f t="shared" si="2244"/>
        <v>0</v>
      </c>
      <c r="J6208" s="182">
        <f t="shared" si="2245"/>
        <v>0</v>
      </c>
      <c r="K6208" s="179"/>
      <c r="L6208" s="183">
        <f t="shared" si="2246"/>
        <v>0</v>
      </c>
      <c r="M6208" s="183">
        <f t="shared" si="2246"/>
        <v>0</v>
      </c>
      <c r="N6208" s="182">
        <f t="shared" si="2247"/>
        <v>0</v>
      </c>
      <c r="O6208" s="182">
        <f t="shared" si="2248"/>
        <v>0</v>
      </c>
      <c r="P6208" s="181"/>
      <c r="Q6208" s="199"/>
      <c r="R6208" s="197" t="str">
        <f t="shared" si="2226"/>
        <v/>
      </c>
      <c r="S6208" s="197" t="str">
        <f t="shared" si="2165"/>
        <v/>
      </c>
    </row>
    <row r="6209" spans="1:19" hidden="1">
      <c r="A6209" s="224" t="s">
        <v>162</v>
      </c>
      <c r="B6209" s="225"/>
      <c r="C6209" s="221"/>
      <c r="D6209" s="222"/>
      <c r="E6209" s="223"/>
      <c r="F6209" s="126">
        <f t="shared" si="2243"/>
        <v>0</v>
      </c>
      <c r="G6209" s="206"/>
      <c r="H6209" s="207"/>
      <c r="I6209" s="182">
        <f t="shared" si="2244"/>
        <v>0</v>
      </c>
      <c r="J6209" s="182">
        <f t="shared" si="2245"/>
        <v>0</v>
      </c>
      <c r="K6209" s="179"/>
      <c r="L6209" s="183">
        <f t="shared" si="2246"/>
        <v>0</v>
      </c>
      <c r="M6209" s="183">
        <f t="shared" si="2246"/>
        <v>0</v>
      </c>
      <c r="N6209" s="182">
        <f t="shared" si="2247"/>
        <v>0</v>
      </c>
      <c r="O6209" s="182">
        <f t="shared" si="2248"/>
        <v>0</v>
      </c>
      <c r="P6209" s="181"/>
      <c r="Q6209" s="199"/>
      <c r="R6209" s="197" t="str">
        <f t="shared" si="2226"/>
        <v/>
      </c>
      <c r="S6209" s="197" t="str">
        <f t="shared" si="2165"/>
        <v/>
      </c>
    </row>
    <row r="6210" spans="1:19" hidden="1">
      <c r="A6210" s="224" t="s">
        <v>162</v>
      </c>
      <c r="B6210" s="225"/>
      <c r="C6210" s="221"/>
      <c r="D6210" s="222"/>
      <c r="E6210" s="223"/>
      <c r="F6210" s="126">
        <f t="shared" si="2243"/>
        <v>0</v>
      </c>
      <c r="G6210" s="206"/>
      <c r="H6210" s="207"/>
      <c r="I6210" s="182">
        <f t="shared" si="2244"/>
        <v>0</v>
      </c>
      <c r="J6210" s="182">
        <f t="shared" si="2245"/>
        <v>0</v>
      </c>
      <c r="K6210" s="179"/>
      <c r="L6210" s="183">
        <f t="shared" si="2246"/>
        <v>0</v>
      </c>
      <c r="M6210" s="183">
        <f t="shared" si="2246"/>
        <v>0</v>
      </c>
      <c r="N6210" s="182">
        <f t="shared" si="2247"/>
        <v>0</v>
      </c>
      <c r="O6210" s="182">
        <f t="shared" si="2248"/>
        <v>0</v>
      </c>
      <c r="P6210" s="181"/>
      <c r="Q6210" s="199"/>
      <c r="R6210" s="197" t="str">
        <f t="shared" si="2226"/>
        <v/>
      </c>
      <c r="S6210" s="197" t="str">
        <f t="shared" si="2165"/>
        <v/>
      </c>
    </row>
    <row r="6211" spans="1:19" hidden="1">
      <c r="A6211" s="224" t="s">
        <v>162</v>
      </c>
      <c r="B6211" s="225"/>
      <c r="C6211" s="221"/>
      <c r="D6211" s="222"/>
      <c r="E6211" s="223"/>
      <c r="F6211" s="126">
        <f t="shared" si="2243"/>
        <v>0</v>
      </c>
      <c r="G6211" s="206"/>
      <c r="H6211" s="207"/>
      <c r="I6211" s="182">
        <f t="shared" si="2244"/>
        <v>0</v>
      </c>
      <c r="J6211" s="182">
        <f t="shared" si="2245"/>
        <v>0</v>
      </c>
      <c r="K6211" s="179"/>
      <c r="L6211" s="183">
        <f t="shared" si="2246"/>
        <v>0</v>
      </c>
      <c r="M6211" s="183">
        <f t="shared" si="2246"/>
        <v>0</v>
      </c>
      <c r="N6211" s="182">
        <f t="shared" si="2247"/>
        <v>0</v>
      </c>
      <c r="O6211" s="182">
        <f t="shared" si="2248"/>
        <v>0</v>
      </c>
      <c r="P6211" s="181"/>
      <c r="Q6211" s="199"/>
      <c r="R6211" s="197" t="str">
        <f t="shared" si="2226"/>
        <v/>
      </c>
      <c r="S6211" s="197" t="str">
        <f t="shared" si="2165"/>
        <v/>
      </c>
    </row>
    <row r="6212" spans="1:19" hidden="1">
      <c r="A6212" s="224" t="s">
        <v>162</v>
      </c>
      <c r="B6212" s="225"/>
      <c r="C6212" s="221"/>
      <c r="D6212" s="222"/>
      <c r="E6212" s="223"/>
      <c r="F6212" s="126">
        <f t="shared" si="2243"/>
        <v>0</v>
      </c>
      <c r="G6212" s="206"/>
      <c r="H6212" s="207"/>
      <c r="I6212" s="182">
        <f t="shared" si="2244"/>
        <v>0</v>
      </c>
      <c r="J6212" s="182">
        <f t="shared" si="2245"/>
        <v>0</v>
      </c>
      <c r="K6212" s="179"/>
      <c r="L6212" s="183">
        <f t="shared" si="2246"/>
        <v>0</v>
      </c>
      <c r="M6212" s="183">
        <f t="shared" si="2246"/>
        <v>0</v>
      </c>
      <c r="N6212" s="182">
        <f t="shared" si="2247"/>
        <v>0</v>
      </c>
      <c r="O6212" s="182">
        <f t="shared" si="2248"/>
        <v>0</v>
      </c>
      <c r="P6212" s="181"/>
      <c r="Q6212" s="199"/>
      <c r="R6212" s="197" t="str">
        <f t="shared" si="2226"/>
        <v/>
      </c>
      <c r="S6212" s="197" t="str">
        <f t="shared" si="2165"/>
        <v/>
      </c>
    </row>
    <row r="6213" spans="1:19" hidden="1">
      <c r="A6213" s="224" t="s">
        <v>162</v>
      </c>
      <c r="B6213" s="225"/>
      <c r="C6213" s="221"/>
      <c r="D6213" s="222"/>
      <c r="E6213" s="223"/>
      <c r="F6213" s="126">
        <f t="shared" si="2243"/>
        <v>0</v>
      </c>
      <c r="G6213" s="206"/>
      <c r="H6213" s="207"/>
      <c r="I6213" s="182">
        <f t="shared" si="2244"/>
        <v>0</v>
      </c>
      <c r="J6213" s="182">
        <f t="shared" si="2245"/>
        <v>0</v>
      </c>
      <c r="K6213" s="179"/>
      <c r="L6213" s="183">
        <f t="shared" si="2246"/>
        <v>0</v>
      </c>
      <c r="M6213" s="183">
        <f t="shared" si="2246"/>
        <v>0</v>
      </c>
      <c r="N6213" s="182">
        <f t="shared" si="2247"/>
        <v>0</v>
      </c>
      <c r="O6213" s="182">
        <f t="shared" si="2248"/>
        <v>0</v>
      </c>
      <c r="P6213" s="181"/>
      <c r="Q6213" s="199"/>
      <c r="R6213" s="197" t="str">
        <f t="shared" si="2226"/>
        <v/>
      </c>
      <c r="S6213" s="197" t="str">
        <f t="shared" si="2165"/>
        <v/>
      </c>
    </row>
    <row r="6214" spans="1:19" hidden="1">
      <c r="A6214" s="224" t="s">
        <v>162</v>
      </c>
      <c r="B6214" s="225"/>
      <c r="C6214" s="221"/>
      <c r="D6214" s="222"/>
      <c r="E6214" s="223"/>
      <c r="F6214" s="126">
        <f t="shared" si="2243"/>
        <v>0</v>
      </c>
      <c r="G6214" s="206"/>
      <c r="H6214" s="207"/>
      <c r="I6214" s="182">
        <f t="shared" si="2244"/>
        <v>0</v>
      </c>
      <c r="J6214" s="182">
        <f t="shared" si="2245"/>
        <v>0</v>
      </c>
      <c r="K6214" s="179"/>
      <c r="L6214" s="183">
        <f t="shared" si="2246"/>
        <v>0</v>
      </c>
      <c r="M6214" s="183">
        <f t="shared" si="2246"/>
        <v>0</v>
      </c>
      <c r="N6214" s="182">
        <f t="shared" si="2247"/>
        <v>0</v>
      </c>
      <c r="O6214" s="182">
        <f t="shared" si="2248"/>
        <v>0</v>
      </c>
      <c r="P6214" s="181"/>
      <c r="Q6214" s="199"/>
      <c r="R6214" s="197" t="str">
        <f t="shared" si="2226"/>
        <v/>
      </c>
      <c r="S6214" s="197" t="str">
        <f t="shared" si="2165"/>
        <v/>
      </c>
    </row>
    <row r="6215" spans="1:19" hidden="1">
      <c r="A6215" s="224" t="s">
        <v>162</v>
      </c>
      <c r="B6215" s="225"/>
      <c r="C6215" s="221"/>
      <c r="D6215" s="222"/>
      <c r="E6215" s="223"/>
      <c r="F6215" s="126">
        <f t="shared" si="2243"/>
        <v>0</v>
      </c>
      <c r="G6215" s="206"/>
      <c r="H6215" s="207"/>
      <c r="I6215" s="182">
        <f t="shared" si="2244"/>
        <v>0</v>
      </c>
      <c r="J6215" s="182">
        <f t="shared" si="2245"/>
        <v>0</v>
      </c>
      <c r="K6215" s="179"/>
      <c r="L6215" s="183">
        <f t="shared" si="2246"/>
        <v>0</v>
      </c>
      <c r="M6215" s="183">
        <f t="shared" si="2246"/>
        <v>0</v>
      </c>
      <c r="N6215" s="182">
        <f t="shared" si="2247"/>
        <v>0</v>
      </c>
      <c r="O6215" s="182">
        <f t="shared" si="2248"/>
        <v>0</v>
      </c>
      <c r="P6215" s="181"/>
      <c r="Q6215" s="199"/>
      <c r="R6215" s="197" t="str">
        <f t="shared" si="2226"/>
        <v/>
      </c>
      <c r="S6215" s="197" t="str">
        <f t="shared" si="2165"/>
        <v/>
      </c>
    </row>
    <row r="6216" spans="1:19" hidden="1">
      <c r="A6216" s="224" t="s">
        <v>162</v>
      </c>
      <c r="B6216" s="225"/>
      <c r="C6216" s="221"/>
      <c r="D6216" s="222"/>
      <c r="E6216" s="223"/>
      <c r="F6216" s="126">
        <f t="shared" si="2243"/>
        <v>0</v>
      </c>
      <c r="G6216" s="206"/>
      <c r="H6216" s="207"/>
      <c r="I6216" s="182">
        <f t="shared" si="2244"/>
        <v>0</v>
      </c>
      <c r="J6216" s="182">
        <f t="shared" si="2245"/>
        <v>0</v>
      </c>
      <c r="K6216" s="179"/>
      <c r="L6216" s="183">
        <f t="shared" si="2246"/>
        <v>0</v>
      </c>
      <c r="M6216" s="183">
        <f t="shared" si="2246"/>
        <v>0</v>
      </c>
      <c r="N6216" s="182">
        <f t="shared" si="2247"/>
        <v>0</v>
      </c>
      <c r="O6216" s="182">
        <f t="shared" si="2248"/>
        <v>0</v>
      </c>
      <c r="P6216" s="181"/>
      <c r="Q6216" s="199"/>
      <c r="R6216" s="197" t="str">
        <f t="shared" si="2226"/>
        <v/>
      </c>
      <c r="S6216" s="197" t="str">
        <f t="shared" si="2165"/>
        <v/>
      </c>
    </row>
    <row r="6217" spans="1:19" hidden="1">
      <c r="A6217" s="224" t="s">
        <v>162</v>
      </c>
      <c r="B6217" s="225"/>
      <c r="C6217" s="221"/>
      <c r="D6217" s="222"/>
      <c r="E6217" s="223"/>
      <c r="F6217" s="126">
        <f t="shared" si="2243"/>
        <v>0</v>
      </c>
      <c r="G6217" s="206"/>
      <c r="H6217" s="207"/>
      <c r="I6217" s="182">
        <f t="shared" si="2244"/>
        <v>0</v>
      </c>
      <c r="J6217" s="182">
        <f t="shared" si="2245"/>
        <v>0</v>
      </c>
      <c r="K6217" s="179"/>
      <c r="L6217" s="183">
        <f t="shared" si="2246"/>
        <v>0</v>
      </c>
      <c r="M6217" s="183">
        <f t="shared" si="2246"/>
        <v>0</v>
      </c>
      <c r="N6217" s="182">
        <f t="shared" si="2247"/>
        <v>0</v>
      </c>
      <c r="O6217" s="182">
        <f t="shared" si="2248"/>
        <v>0</v>
      </c>
      <c r="P6217" s="181"/>
      <c r="Q6217" s="199"/>
      <c r="R6217" s="197" t="str">
        <f t="shared" si="2226"/>
        <v/>
      </c>
      <c r="S6217" s="197" t="str">
        <f t="shared" si="2165"/>
        <v/>
      </c>
    </row>
    <row r="6218" spans="1:19" hidden="1">
      <c r="A6218" s="224" t="s">
        <v>162</v>
      </c>
      <c r="B6218" s="225"/>
      <c r="C6218" s="221"/>
      <c r="D6218" s="222"/>
      <c r="E6218" s="223"/>
      <c r="F6218" s="126">
        <f t="shared" si="2243"/>
        <v>0</v>
      </c>
      <c r="G6218" s="206"/>
      <c r="H6218" s="207"/>
      <c r="I6218" s="182">
        <f t="shared" si="2244"/>
        <v>0</v>
      </c>
      <c r="J6218" s="182">
        <f t="shared" si="2245"/>
        <v>0</v>
      </c>
      <c r="K6218" s="179"/>
      <c r="L6218" s="183">
        <f t="shared" si="2246"/>
        <v>0</v>
      </c>
      <c r="M6218" s="183">
        <f t="shared" si="2246"/>
        <v>0</v>
      </c>
      <c r="N6218" s="182">
        <f t="shared" si="2247"/>
        <v>0</v>
      </c>
      <c r="O6218" s="182">
        <f t="shared" si="2248"/>
        <v>0</v>
      </c>
      <c r="P6218" s="181"/>
      <c r="Q6218" s="199"/>
      <c r="R6218" s="197" t="str">
        <f t="shared" si="2226"/>
        <v/>
      </c>
      <c r="S6218" s="197" t="str">
        <f t="shared" si="2165"/>
        <v/>
      </c>
    </row>
    <row r="6219" spans="1:19" hidden="1">
      <c r="A6219" s="224" t="s">
        <v>162</v>
      </c>
      <c r="B6219" s="225"/>
      <c r="C6219" s="221"/>
      <c r="D6219" s="222"/>
      <c r="E6219" s="223"/>
      <c r="F6219" s="126">
        <f t="shared" si="2243"/>
        <v>0</v>
      </c>
      <c r="G6219" s="206"/>
      <c r="H6219" s="207"/>
      <c r="I6219" s="182">
        <f t="shared" si="2244"/>
        <v>0</v>
      </c>
      <c r="J6219" s="182">
        <f t="shared" si="2245"/>
        <v>0</v>
      </c>
      <c r="K6219" s="179"/>
      <c r="L6219" s="183">
        <f t="shared" si="2246"/>
        <v>0</v>
      </c>
      <c r="M6219" s="183">
        <f t="shared" si="2246"/>
        <v>0</v>
      </c>
      <c r="N6219" s="182">
        <f t="shared" si="2247"/>
        <v>0</v>
      </c>
      <c r="O6219" s="182">
        <f t="shared" si="2248"/>
        <v>0</v>
      </c>
      <c r="P6219" s="181"/>
      <c r="Q6219" s="199"/>
      <c r="R6219" s="197" t="str">
        <f t="shared" si="2226"/>
        <v/>
      </c>
      <c r="S6219" s="197" t="str">
        <f t="shared" si="2165"/>
        <v/>
      </c>
    </row>
    <row r="6220" spans="1:19" hidden="1">
      <c r="A6220" s="224" t="s">
        <v>162</v>
      </c>
      <c r="B6220" s="225"/>
      <c r="C6220" s="221"/>
      <c r="D6220" s="222"/>
      <c r="E6220" s="223"/>
      <c r="F6220" s="126">
        <f t="shared" si="2243"/>
        <v>0</v>
      </c>
      <c r="G6220" s="206"/>
      <c r="H6220" s="207"/>
      <c r="I6220" s="182">
        <f t="shared" si="2244"/>
        <v>0</v>
      </c>
      <c r="J6220" s="182">
        <f t="shared" si="2245"/>
        <v>0</v>
      </c>
      <c r="K6220" s="179"/>
      <c r="L6220" s="183">
        <f t="shared" si="2246"/>
        <v>0</v>
      </c>
      <c r="M6220" s="183">
        <f t="shared" si="2246"/>
        <v>0</v>
      </c>
      <c r="N6220" s="182">
        <f t="shared" si="2247"/>
        <v>0</v>
      </c>
      <c r="O6220" s="182">
        <f t="shared" si="2248"/>
        <v>0</v>
      </c>
      <c r="P6220" s="181"/>
      <c r="Q6220" s="199"/>
      <c r="R6220" s="197" t="str">
        <f t="shared" si="2226"/>
        <v/>
      </c>
      <c r="S6220" s="197" t="str">
        <f t="shared" si="2165"/>
        <v/>
      </c>
    </row>
    <row r="6221" spans="1:19" hidden="1">
      <c r="A6221" s="224" t="s">
        <v>162</v>
      </c>
      <c r="B6221" s="225"/>
      <c r="C6221" s="221"/>
      <c r="D6221" s="222"/>
      <c r="E6221" s="223"/>
      <c r="F6221" s="126">
        <f t="shared" si="2243"/>
        <v>0</v>
      </c>
      <c r="G6221" s="206"/>
      <c r="H6221" s="207"/>
      <c r="I6221" s="182">
        <f t="shared" si="2244"/>
        <v>0</v>
      </c>
      <c r="J6221" s="182">
        <f t="shared" si="2245"/>
        <v>0</v>
      </c>
      <c r="K6221" s="179"/>
      <c r="L6221" s="183">
        <f t="shared" si="2246"/>
        <v>0</v>
      </c>
      <c r="M6221" s="183">
        <f t="shared" si="2246"/>
        <v>0</v>
      </c>
      <c r="N6221" s="182">
        <f t="shared" si="2247"/>
        <v>0</v>
      </c>
      <c r="O6221" s="182">
        <f t="shared" si="2248"/>
        <v>0</v>
      </c>
      <c r="P6221" s="181"/>
      <c r="Q6221" s="199"/>
      <c r="R6221" s="197" t="str">
        <f t="shared" si="2226"/>
        <v/>
      </c>
      <c r="S6221" s="197" t="str">
        <f t="shared" si="2165"/>
        <v/>
      </c>
    </row>
    <row r="6222" spans="1:19" hidden="1">
      <c r="A6222" s="224" t="s">
        <v>162</v>
      </c>
      <c r="B6222" s="225"/>
      <c r="C6222" s="221"/>
      <c r="D6222" s="222"/>
      <c r="E6222" s="223"/>
      <c r="F6222" s="126">
        <f t="shared" si="2243"/>
        <v>0</v>
      </c>
      <c r="G6222" s="206"/>
      <c r="H6222" s="207"/>
      <c r="I6222" s="182">
        <f t="shared" si="2244"/>
        <v>0</v>
      </c>
      <c r="J6222" s="182">
        <f t="shared" si="2245"/>
        <v>0</v>
      </c>
      <c r="K6222" s="179"/>
      <c r="L6222" s="183">
        <f t="shared" si="2246"/>
        <v>0</v>
      </c>
      <c r="M6222" s="183">
        <f t="shared" si="2246"/>
        <v>0</v>
      </c>
      <c r="N6222" s="182">
        <f t="shared" si="2247"/>
        <v>0</v>
      </c>
      <c r="O6222" s="182">
        <f t="shared" si="2248"/>
        <v>0</v>
      </c>
      <c r="P6222" s="181"/>
      <c r="Q6222" s="199"/>
      <c r="R6222" s="197" t="str">
        <f t="shared" si="2226"/>
        <v/>
      </c>
      <c r="S6222" s="197" t="str">
        <f t="shared" si="2165"/>
        <v/>
      </c>
    </row>
    <row r="6223" spans="1:19" hidden="1">
      <c r="A6223" s="224" t="s">
        <v>162</v>
      </c>
      <c r="B6223" s="225"/>
      <c r="C6223" s="221"/>
      <c r="D6223" s="222"/>
      <c r="E6223" s="223"/>
      <c r="F6223" s="126">
        <f t="shared" si="2243"/>
        <v>0</v>
      </c>
      <c r="G6223" s="206"/>
      <c r="H6223" s="207"/>
      <c r="I6223" s="182">
        <f t="shared" si="2244"/>
        <v>0</v>
      </c>
      <c r="J6223" s="182">
        <f t="shared" si="2245"/>
        <v>0</v>
      </c>
      <c r="K6223" s="179"/>
      <c r="L6223" s="183">
        <f t="shared" si="2246"/>
        <v>0</v>
      </c>
      <c r="M6223" s="183">
        <f t="shared" si="2246"/>
        <v>0</v>
      </c>
      <c r="N6223" s="182">
        <f t="shared" si="2247"/>
        <v>0</v>
      </c>
      <c r="O6223" s="182">
        <f t="shared" si="2248"/>
        <v>0</v>
      </c>
      <c r="P6223" s="181"/>
      <c r="Q6223" s="199"/>
      <c r="R6223" s="197" t="str">
        <f t="shared" si="2226"/>
        <v/>
      </c>
      <c r="S6223" s="197" t="str">
        <f t="shared" si="2165"/>
        <v/>
      </c>
    </row>
    <row r="6224" spans="1:19" hidden="1">
      <c r="A6224" s="224" t="s">
        <v>162</v>
      </c>
      <c r="B6224" s="225"/>
      <c r="C6224" s="221"/>
      <c r="D6224" s="222"/>
      <c r="E6224" s="223"/>
      <c r="F6224" s="126">
        <f t="shared" si="2243"/>
        <v>0</v>
      </c>
      <c r="G6224" s="206"/>
      <c r="H6224" s="207"/>
      <c r="I6224" s="182">
        <f t="shared" si="2244"/>
        <v>0</v>
      </c>
      <c r="J6224" s="182">
        <f t="shared" si="2245"/>
        <v>0</v>
      </c>
      <c r="K6224" s="179"/>
      <c r="L6224" s="183">
        <f t="shared" si="2246"/>
        <v>0</v>
      </c>
      <c r="M6224" s="183">
        <f t="shared" si="2246"/>
        <v>0</v>
      </c>
      <c r="N6224" s="182">
        <f t="shared" si="2247"/>
        <v>0</v>
      </c>
      <c r="O6224" s="182">
        <f t="shared" si="2248"/>
        <v>0</v>
      </c>
      <c r="P6224" s="181"/>
      <c r="Q6224" s="199"/>
      <c r="R6224" s="197" t="str">
        <f t="shared" si="2226"/>
        <v/>
      </c>
      <c r="S6224" s="197" t="str">
        <f t="shared" si="2165"/>
        <v/>
      </c>
    </row>
    <row r="6225" spans="1:19" hidden="1">
      <c r="A6225" s="224" t="s">
        <v>162</v>
      </c>
      <c r="B6225" s="225"/>
      <c r="C6225" s="221"/>
      <c r="D6225" s="222"/>
      <c r="E6225" s="223"/>
      <c r="F6225" s="126">
        <f t="shared" si="2243"/>
        <v>0</v>
      </c>
      <c r="G6225" s="206"/>
      <c r="H6225" s="207"/>
      <c r="I6225" s="182">
        <f t="shared" si="2244"/>
        <v>0</v>
      </c>
      <c r="J6225" s="182">
        <f t="shared" si="2245"/>
        <v>0</v>
      </c>
      <c r="K6225" s="179"/>
      <c r="L6225" s="183">
        <f t="shared" si="2246"/>
        <v>0</v>
      </c>
      <c r="M6225" s="183">
        <f t="shared" si="2246"/>
        <v>0</v>
      </c>
      <c r="N6225" s="182">
        <f t="shared" si="2247"/>
        <v>0</v>
      </c>
      <c r="O6225" s="182">
        <f t="shared" si="2248"/>
        <v>0</v>
      </c>
      <c r="P6225" s="181"/>
      <c r="Q6225" s="199"/>
      <c r="R6225" s="197" t="str">
        <f t="shared" si="2226"/>
        <v/>
      </c>
      <c r="S6225" s="197" t="str">
        <f t="shared" si="2165"/>
        <v/>
      </c>
    </row>
    <row r="6226" spans="1:19" hidden="1">
      <c r="A6226" s="224" t="s">
        <v>162</v>
      </c>
      <c r="B6226" s="225"/>
      <c r="C6226" s="221"/>
      <c r="D6226" s="222"/>
      <c r="E6226" s="223"/>
      <c r="F6226" s="126">
        <f t="shared" si="2243"/>
        <v>0</v>
      </c>
      <c r="G6226" s="206"/>
      <c r="H6226" s="207"/>
      <c r="I6226" s="182">
        <f t="shared" si="2244"/>
        <v>0</v>
      </c>
      <c r="J6226" s="182">
        <f t="shared" si="2245"/>
        <v>0</v>
      </c>
      <c r="K6226" s="179"/>
      <c r="L6226" s="183">
        <f t="shared" si="2246"/>
        <v>0</v>
      </c>
      <c r="M6226" s="183">
        <f t="shared" si="2246"/>
        <v>0</v>
      </c>
      <c r="N6226" s="182">
        <f t="shared" si="2247"/>
        <v>0</v>
      </c>
      <c r="O6226" s="182">
        <f t="shared" si="2248"/>
        <v>0</v>
      </c>
      <c r="P6226" s="181"/>
      <c r="Q6226" s="199"/>
      <c r="R6226" s="197" t="str">
        <f t="shared" si="2226"/>
        <v/>
      </c>
      <c r="S6226" s="197" t="str">
        <f t="shared" si="2165"/>
        <v/>
      </c>
    </row>
    <row r="6227" spans="1:19" hidden="1">
      <c r="A6227" s="224" t="s">
        <v>162</v>
      </c>
      <c r="B6227" s="225"/>
      <c r="C6227" s="221"/>
      <c r="D6227" s="222"/>
      <c r="E6227" s="223"/>
      <c r="F6227" s="126">
        <f t="shared" si="2243"/>
        <v>0</v>
      </c>
      <c r="G6227" s="206"/>
      <c r="H6227" s="207"/>
      <c r="I6227" s="182">
        <f t="shared" si="2244"/>
        <v>0</v>
      </c>
      <c r="J6227" s="182">
        <f t="shared" si="2245"/>
        <v>0</v>
      </c>
      <c r="K6227" s="179"/>
      <c r="L6227" s="183">
        <f t="shared" si="2246"/>
        <v>0</v>
      </c>
      <c r="M6227" s="183">
        <f t="shared" si="2246"/>
        <v>0</v>
      </c>
      <c r="N6227" s="182">
        <f t="shared" si="2247"/>
        <v>0</v>
      </c>
      <c r="O6227" s="182">
        <f t="shared" si="2248"/>
        <v>0</v>
      </c>
      <c r="P6227" s="181"/>
      <c r="Q6227" s="199"/>
      <c r="R6227" s="197" t="str">
        <f t="shared" si="2226"/>
        <v/>
      </c>
      <c r="S6227" s="197" t="str">
        <f t="shared" si="2165"/>
        <v/>
      </c>
    </row>
    <row r="6228" spans="1:19" hidden="1">
      <c r="A6228" s="224" t="s">
        <v>162</v>
      </c>
      <c r="B6228" s="225"/>
      <c r="C6228" s="221"/>
      <c r="D6228" s="222"/>
      <c r="E6228" s="223"/>
      <c r="F6228" s="126">
        <f t="shared" si="2243"/>
        <v>0</v>
      </c>
      <c r="G6228" s="206"/>
      <c r="H6228" s="207"/>
      <c r="I6228" s="182">
        <f t="shared" si="2244"/>
        <v>0</v>
      </c>
      <c r="J6228" s="182">
        <f t="shared" si="2245"/>
        <v>0</v>
      </c>
      <c r="K6228" s="179"/>
      <c r="L6228" s="183">
        <f t="shared" si="2246"/>
        <v>0</v>
      </c>
      <c r="M6228" s="183">
        <f t="shared" si="2246"/>
        <v>0</v>
      </c>
      <c r="N6228" s="182">
        <f t="shared" si="2247"/>
        <v>0</v>
      </c>
      <c r="O6228" s="182">
        <f t="shared" si="2248"/>
        <v>0</v>
      </c>
      <c r="P6228" s="181"/>
      <c r="Q6228" s="199"/>
      <c r="R6228" s="197" t="str">
        <f t="shared" si="2226"/>
        <v/>
      </c>
      <c r="S6228" s="197" t="str">
        <f t="shared" si="2165"/>
        <v/>
      </c>
    </row>
    <row r="6229" spans="1:19" hidden="1">
      <c r="A6229" s="224" t="s">
        <v>162</v>
      </c>
      <c r="B6229" s="225"/>
      <c r="C6229" s="221"/>
      <c r="D6229" s="222"/>
      <c r="E6229" s="223"/>
      <c r="F6229" s="126">
        <f t="shared" si="2243"/>
        <v>0</v>
      </c>
      <c r="G6229" s="206"/>
      <c r="H6229" s="207"/>
      <c r="I6229" s="182">
        <f t="shared" si="2244"/>
        <v>0</v>
      </c>
      <c r="J6229" s="182">
        <f t="shared" si="2245"/>
        <v>0</v>
      </c>
      <c r="K6229" s="179"/>
      <c r="L6229" s="183">
        <f t="shared" si="2246"/>
        <v>0</v>
      </c>
      <c r="M6229" s="183">
        <f t="shared" si="2246"/>
        <v>0</v>
      </c>
      <c r="N6229" s="182">
        <f t="shared" si="2247"/>
        <v>0</v>
      </c>
      <c r="O6229" s="182">
        <f t="shared" si="2248"/>
        <v>0</v>
      </c>
      <c r="P6229" s="181"/>
      <c r="Q6229" s="199"/>
      <c r="R6229" s="197" t="str">
        <f t="shared" si="2226"/>
        <v/>
      </c>
      <c r="S6229" s="197" t="str">
        <f t="shared" si="2165"/>
        <v/>
      </c>
    </row>
    <row r="6230" spans="1:19" hidden="1">
      <c r="A6230" s="224" t="s">
        <v>162</v>
      </c>
      <c r="B6230" s="225"/>
      <c r="C6230" s="221"/>
      <c r="D6230" s="222"/>
      <c r="E6230" s="223"/>
      <c r="F6230" s="126">
        <f t="shared" si="2243"/>
        <v>0</v>
      </c>
      <c r="G6230" s="206"/>
      <c r="H6230" s="207"/>
      <c r="I6230" s="182">
        <f t="shared" si="2244"/>
        <v>0</v>
      </c>
      <c r="J6230" s="182">
        <f t="shared" si="2245"/>
        <v>0</v>
      </c>
      <c r="K6230" s="179"/>
      <c r="L6230" s="183">
        <f t="shared" si="2246"/>
        <v>0</v>
      </c>
      <c r="M6230" s="183">
        <f t="shared" si="2246"/>
        <v>0</v>
      </c>
      <c r="N6230" s="182">
        <f t="shared" si="2247"/>
        <v>0</v>
      </c>
      <c r="O6230" s="182">
        <f t="shared" si="2248"/>
        <v>0</v>
      </c>
      <c r="P6230" s="181"/>
      <c r="Q6230" s="199"/>
      <c r="R6230" s="197" t="str">
        <f t="shared" si="2226"/>
        <v/>
      </c>
      <c r="S6230" s="197" t="str">
        <f t="shared" si="2165"/>
        <v/>
      </c>
    </row>
    <row r="6231" spans="1:19" hidden="1">
      <c r="A6231" s="224" t="s">
        <v>162</v>
      </c>
      <c r="B6231" s="225"/>
      <c r="C6231" s="221"/>
      <c r="D6231" s="222"/>
      <c r="E6231" s="223"/>
      <c r="F6231" s="126">
        <f t="shared" si="2243"/>
        <v>0</v>
      </c>
      <c r="G6231" s="206"/>
      <c r="H6231" s="207"/>
      <c r="I6231" s="182">
        <f t="shared" si="2244"/>
        <v>0</v>
      </c>
      <c r="J6231" s="182">
        <f t="shared" si="2245"/>
        <v>0</v>
      </c>
      <c r="K6231" s="179"/>
      <c r="L6231" s="183">
        <f t="shared" si="2246"/>
        <v>0</v>
      </c>
      <c r="M6231" s="183">
        <f t="shared" si="2246"/>
        <v>0</v>
      </c>
      <c r="N6231" s="182">
        <f t="shared" si="2247"/>
        <v>0</v>
      </c>
      <c r="O6231" s="182">
        <f t="shared" si="2248"/>
        <v>0</v>
      </c>
      <c r="P6231" s="181"/>
      <c r="Q6231" s="199"/>
      <c r="R6231" s="197" t="str">
        <f t="shared" si="2226"/>
        <v/>
      </c>
      <c r="S6231" s="197" t="str">
        <f t="shared" si="2165"/>
        <v/>
      </c>
    </row>
    <row r="6232" spans="1:19" hidden="1">
      <c r="A6232" s="224" t="s">
        <v>162</v>
      </c>
      <c r="B6232" s="225"/>
      <c r="C6232" s="221"/>
      <c r="D6232" s="222"/>
      <c r="E6232" s="223"/>
      <c r="F6232" s="126">
        <f t="shared" si="2243"/>
        <v>0</v>
      </c>
      <c r="G6232" s="206"/>
      <c r="H6232" s="207"/>
      <c r="I6232" s="182">
        <f t="shared" si="2244"/>
        <v>0</v>
      </c>
      <c r="J6232" s="182">
        <f t="shared" si="2245"/>
        <v>0</v>
      </c>
      <c r="K6232" s="179"/>
      <c r="L6232" s="183">
        <f t="shared" si="2246"/>
        <v>0</v>
      </c>
      <c r="M6232" s="183">
        <f t="shared" si="2246"/>
        <v>0</v>
      </c>
      <c r="N6232" s="182">
        <f t="shared" si="2247"/>
        <v>0</v>
      </c>
      <c r="O6232" s="182">
        <f t="shared" si="2248"/>
        <v>0</v>
      </c>
      <c r="P6232" s="181"/>
      <c r="Q6232" s="199"/>
      <c r="R6232" s="197" t="str">
        <f t="shared" si="2226"/>
        <v/>
      </c>
      <c r="S6232" s="197" t="str">
        <f t="shared" si="2165"/>
        <v/>
      </c>
    </row>
    <row r="6233" spans="1:19" hidden="1">
      <c r="A6233" s="224" t="s">
        <v>162</v>
      </c>
      <c r="B6233" s="225"/>
      <c r="C6233" s="221"/>
      <c r="D6233" s="222"/>
      <c r="E6233" s="223"/>
      <c r="F6233" s="123">
        <f t="shared" si="2243"/>
        <v>0</v>
      </c>
      <c r="G6233" s="206"/>
      <c r="H6233" s="239"/>
      <c r="I6233" s="182">
        <f t="shared" si="2244"/>
        <v>0</v>
      </c>
      <c r="J6233" s="182">
        <f t="shared" si="2245"/>
        <v>0</v>
      </c>
      <c r="K6233" s="179"/>
      <c r="L6233" s="183">
        <f t="shared" si="2246"/>
        <v>0</v>
      </c>
      <c r="M6233" s="183">
        <f t="shared" si="2246"/>
        <v>0</v>
      </c>
      <c r="N6233" s="182">
        <f t="shared" si="2247"/>
        <v>0</v>
      </c>
      <c r="O6233" s="182">
        <f t="shared" si="2248"/>
        <v>0</v>
      </c>
      <c r="P6233" s="181"/>
      <c r="Q6233" s="199"/>
      <c r="R6233" s="197" t="str">
        <f t="shared" si="2226"/>
        <v/>
      </c>
      <c r="S6233" s="197" t="str">
        <f t="shared" si="2165"/>
        <v/>
      </c>
    </row>
    <row r="6234" spans="1:19">
      <c r="A6234" s="111" t="s">
        <v>22</v>
      </c>
      <c r="B6234" s="112"/>
      <c r="C6234" s="113" t="s">
        <v>23</v>
      </c>
      <c r="D6234" s="114"/>
      <c r="E6234" s="240"/>
      <c r="F6234" s="116"/>
      <c r="G6234" s="117"/>
      <c r="H6234" s="241">
        <f>F6234</f>
        <v>0</v>
      </c>
      <c r="I6234" s="174"/>
      <c r="J6234" s="174"/>
      <c r="K6234" s="247">
        <f>SUM(J6236:J6349)</f>
        <v>1454.66</v>
      </c>
      <c r="L6234" s="117"/>
      <c r="M6234" s="117"/>
      <c r="N6234" s="174"/>
      <c r="O6234" s="176"/>
      <c r="P6234" s="175">
        <f>SUM(O6236:O6349)</f>
        <v>1454.66</v>
      </c>
      <c r="Q6234" s="252" t="str">
        <f>IF(OR(K6234&gt;0,P6234&gt;0),"X","")</f>
        <v>X</v>
      </c>
      <c r="R6234" s="237" t="str">
        <f t="shared" si="2226"/>
        <v>x</v>
      </c>
      <c r="S6234" s="197" t="str">
        <f t="shared" si="2165"/>
        <v>x</v>
      </c>
    </row>
    <row r="6235" spans="1:19" hidden="1">
      <c r="A6235" s="291" t="s">
        <v>6634</v>
      </c>
      <c r="B6235" s="310"/>
      <c r="C6235" s="293" t="s">
        <v>6635</v>
      </c>
      <c r="D6235" s="261"/>
      <c r="E6235" s="122"/>
      <c r="F6235" s="126"/>
      <c r="G6235" s="253"/>
      <c r="H6235" s="244"/>
      <c r="I6235" s="254"/>
      <c r="J6235" s="255"/>
      <c r="K6235" s="179"/>
      <c r="L6235" s="253"/>
      <c r="M6235" s="253"/>
      <c r="N6235" s="254"/>
      <c r="O6235" s="255"/>
      <c r="P6235" s="181"/>
      <c r="Q6235" s="198" t="str">
        <f>IF(OR(SUM(J6236:J6252)&gt;0,SUM(O6236:O6252)&gt;0),"xx","")</f>
        <v/>
      </c>
      <c r="R6235" s="197"/>
      <c r="S6235" s="197"/>
    </row>
    <row r="6236" spans="1:19" hidden="1">
      <c r="A6236" s="200" t="s">
        <v>6636</v>
      </c>
      <c r="B6236" s="205"/>
      <c r="C6236" s="127" t="s">
        <v>6637</v>
      </c>
      <c r="D6236" s="121"/>
      <c r="E6236" s="122"/>
      <c r="F6236" s="123"/>
      <c r="G6236" s="253"/>
      <c r="H6236" s="253"/>
      <c r="I6236" s="254"/>
      <c r="J6236" s="255"/>
      <c r="K6236" s="179"/>
      <c r="L6236" s="290"/>
      <c r="M6236" s="253"/>
      <c r="N6236" s="254"/>
      <c r="O6236" s="255"/>
      <c r="P6236" s="181"/>
      <c r="Q6236" s="198" t="str">
        <f>IF(OR(SUM(J6237:J6240)&gt;0,SUM(O6237:O6240)&gt;0),"xx","")</f>
        <v/>
      </c>
      <c r="R6236" s="197"/>
      <c r="S6236" s="197"/>
    </row>
    <row r="6237" spans="1:19" hidden="1">
      <c r="A6237" s="200">
        <v>99802</v>
      </c>
      <c r="B6237" s="205" t="s">
        <v>230</v>
      </c>
      <c r="C6237" s="127" t="s">
        <v>6638</v>
      </c>
      <c r="D6237" s="121" t="s">
        <v>232</v>
      </c>
      <c r="E6237" s="122">
        <v>0.43</v>
      </c>
      <c r="F6237" s="123">
        <f>IF(E6237=0,0,ROUND(E6237*(1+E$10)*(1-E$11),2))</f>
        <v>0.52</v>
      </c>
      <c r="G6237" s="253"/>
      <c r="H6237" s="183"/>
      <c r="I6237" s="184">
        <f t="shared" ref="I6237:I6300" si="2249">IF(ISBLANK(E6237),0,ROUND(F6237*G6237,2))</f>
        <v>0</v>
      </c>
      <c r="J6237" s="255">
        <f t="shared" ref="J6237:J6300" si="2250">IF(ISBLANK(G6237),0,ROUND(G6237*H6237,2))</f>
        <v>0</v>
      </c>
      <c r="K6237" s="179"/>
      <c r="L6237" s="290">
        <f t="shared" ref="L6237:M6240" si="2251">G6237</f>
        <v>0</v>
      </c>
      <c r="M6237" s="183">
        <f t="shared" si="2251"/>
        <v>0</v>
      </c>
      <c r="N6237" s="184">
        <f t="shared" ref="N6237:N6240" si="2252">IF(ISBLANK(E6237),0,ROUND(F6237*L6237,2))</f>
        <v>0</v>
      </c>
      <c r="O6237" s="255">
        <f t="shared" ref="O6237:O6240" si="2253">IF(ISBLANK(L6237),0,ROUND(L6237*M6237,2))</f>
        <v>0</v>
      </c>
      <c r="P6237" s="181"/>
      <c r="Q6237" s="199"/>
      <c r="R6237" s="197" t="str">
        <f t="shared" si="2226"/>
        <v/>
      </c>
      <c r="S6237" s="197" t="str">
        <f t="shared" si="2165"/>
        <v/>
      </c>
    </row>
    <row r="6238" spans="1:19" hidden="1">
      <c r="A6238" s="200">
        <v>99803</v>
      </c>
      <c r="B6238" s="205" t="s">
        <v>230</v>
      </c>
      <c r="C6238" s="127" t="s">
        <v>6639</v>
      </c>
      <c r="D6238" s="121" t="s">
        <v>232</v>
      </c>
      <c r="E6238" s="122">
        <v>1.68</v>
      </c>
      <c r="F6238" s="123">
        <f>IF(E6238=0,0,ROUND(E6238*(1+E$10)*(1-E$11),2))</f>
        <v>2.0299999999999998</v>
      </c>
      <c r="G6238" s="253"/>
      <c r="H6238" s="183"/>
      <c r="I6238" s="184">
        <f t="shared" si="2249"/>
        <v>0</v>
      </c>
      <c r="J6238" s="255">
        <f t="shared" si="2250"/>
        <v>0</v>
      </c>
      <c r="K6238" s="179"/>
      <c r="L6238" s="290">
        <f t="shared" si="2251"/>
        <v>0</v>
      </c>
      <c r="M6238" s="183">
        <f t="shared" si="2251"/>
        <v>0</v>
      </c>
      <c r="N6238" s="184">
        <f t="shared" si="2252"/>
        <v>0</v>
      </c>
      <c r="O6238" s="255">
        <f t="shared" si="2253"/>
        <v>0</v>
      </c>
      <c r="P6238" s="181"/>
      <c r="Q6238" s="199"/>
      <c r="R6238" s="197" t="str">
        <f t="shared" si="2226"/>
        <v/>
      </c>
      <c r="S6238" s="197" t="str">
        <f t="shared" si="2165"/>
        <v/>
      </c>
    </row>
    <row r="6239" spans="1:19" ht="25.5" hidden="1">
      <c r="A6239" s="200">
        <v>99805</v>
      </c>
      <c r="B6239" s="205" t="s">
        <v>230</v>
      </c>
      <c r="C6239" s="127" t="s">
        <v>6640</v>
      </c>
      <c r="D6239" s="121" t="s">
        <v>232</v>
      </c>
      <c r="E6239" s="122">
        <v>8.76</v>
      </c>
      <c r="F6239" s="123">
        <f>IF(E6239=0,0,ROUND(E6239*(1+E$10)*(1-E$11),2))</f>
        <v>10.56</v>
      </c>
      <c r="G6239" s="253"/>
      <c r="H6239" s="183"/>
      <c r="I6239" s="184">
        <f t="shared" si="2249"/>
        <v>0</v>
      </c>
      <c r="J6239" s="255">
        <f t="shared" si="2250"/>
        <v>0</v>
      </c>
      <c r="K6239" s="179"/>
      <c r="L6239" s="290">
        <f t="shared" si="2251"/>
        <v>0</v>
      </c>
      <c r="M6239" s="183">
        <f t="shared" si="2251"/>
        <v>0</v>
      </c>
      <c r="N6239" s="184">
        <f t="shared" si="2252"/>
        <v>0</v>
      </c>
      <c r="O6239" s="255">
        <f t="shared" si="2253"/>
        <v>0</v>
      </c>
      <c r="P6239" s="181"/>
      <c r="Q6239" s="199"/>
      <c r="R6239" s="197" t="str">
        <f t="shared" si="2226"/>
        <v/>
      </c>
      <c r="S6239" s="197" t="str">
        <f t="shared" si="2165"/>
        <v/>
      </c>
    </row>
    <row r="6240" spans="1:19" hidden="1">
      <c r="A6240" s="200">
        <v>99809</v>
      </c>
      <c r="B6240" s="205" t="s">
        <v>230</v>
      </c>
      <c r="C6240" s="127" t="s">
        <v>6641</v>
      </c>
      <c r="D6240" s="121" t="s">
        <v>232</v>
      </c>
      <c r="E6240" s="122">
        <v>4.79</v>
      </c>
      <c r="F6240" s="123">
        <f>IF(E6240=0,0,ROUND(E6240*(1+E$10)*(1-E$11),2))</f>
        <v>5.77</v>
      </c>
      <c r="G6240" s="253"/>
      <c r="H6240" s="183"/>
      <c r="I6240" s="184">
        <f t="shared" si="2249"/>
        <v>0</v>
      </c>
      <c r="J6240" s="255">
        <f t="shared" si="2250"/>
        <v>0</v>
      </c>
      <c r="K6240" s="179"/>
      <c r="L6240" s="290">
        <f t="shared" si="2251"/>
        <v>0</v>
      </c>
      <c r="M6240" s="183">
        <f t="shared" si="2251"/>
        <v>0</v>
      </c>
      <c r="N6240" s="184">
        <f t="shared" si="2252"/>
        <v>0</v>
      </c>
      <c r="O6240" s="255">
        <f t="shared" si="2253"/>
        <v>0</v>
      </c>
      <c r="P6240" s="181"/>
      <c r="Q6240" s="199"/>
      <c r="R6240" s="197" t="str">
        <f t="shared" si="2226"/>
        <v/>
      </c>
      <c r="S6240" s="197" t="str">
        <f t="shared" si="2165"/>
        <v/>
      </c>
    </row>
    <row r="6241" spans="1:19" hidden="1">
      <c r="A6241" s="200" t="s">
        <v>6642</v>
      </c>
      <c r="B6241" s="205"/>
      <c r="C6241" s="127" t="s">
        <v>6643</v>
      </c>
      <c r="D6241" s="121"/>
      <c r="E6241" s="122"/>
      <c r="F6241" s="123"/>
      <c r="G6241" s="253"/>
      <c r="H6241" s="253"/>
      <c r="I6241" s="254">
        <f t="shared" si="2249"/>
        <v>0</v>
      </c>
      <c r="J6241" s="255">
        <f t="shared" si="2250"/>
        <v>0</v>
      </c>
      <c r="K6241" s="179"/>
      <c r="L6241" s="290"/>
      <c r="M6241" s="253"/>
      <c r="N6241" s="254"/>
      <c r="O6241" s="255"/>
      <c r="P6241" s="181"/>
      <c r="Q6241" s="198" t="str">
        <f>IF(OR(SUM(J6242:J6250)&gt;0,SUM(O6242:O6250)&gt;0),"xx","")</f>
        <v/>
      </c>
      <c r="R6241" s="197" t="str">
        <f t="shared" si="2226"/>
        <v/>
      </c>
      <c r="S6241" s="197" t="str">
        <f t="shared" si="2165"/>
        <v/>
      </c>
    </row>
    <row r="6242" spans="1:19" hidden="1">
      <c r="A6242" s="200">
        <v>99806</v>
      </c>
      <c r="B6242" s="205" t="s">
        <v>230</v>
      </c>
      <c r="C6242" s="127" t="s">
        <v>6644</v>
      </c>
      <c r="D6242" s="121" t="s">
        <v>232</v>
      </c>
      <c r="E6242" s="122">
        <v>0.69</v>
      </c>
      <c r="F6242" s="123">
        <f t="shared" ref="F6242:F6250" si="2254">IF(E6242=0,0,ROUND(E6242*(1+E$10)*(1-E$11),2))</f>
        <v>0.83</v>
      </c>
      <c r="G6242" s="253"/>
      <c r="H6242" s="183"/>
      <c r="I6242" s="184">
        <f t="shared" si="2249"/>
        <v>0</v>
      </c>
      <c r="J6242" s="255">
        <f t="shared" si="2250"/>
        <v>0</v>
      </c>
      <c r="K6242" s="179"/>
      <c r="L6242" s="290">
        <f t="shared" ref="L6242:M6250" si="2255">G6242</f>
        <v>0</v>
      </c>
      <c r="M6242" s="183">
        <f t="shared" si="2255"/>
        <v>0</v>
      </c>
      <c r="N6242" s="184">
        <f t="shared" ref="N6242:N6250" si="2256">IF(ISBLANK(E6242),0,ROUND(F6242*L6242,2))</f>
        <v>0</v>
      </c>
      <c r="O6242" s="255">
        <f t="shared" ref="O6242:O6250" si="2257">IF(ISBLANK(L6242),0,ROUND(L6242*M6242,2))</f>
        <v>0</v>
      </c>
      <c r="P6242" s="181"/>
      <c r="Q6242" s="199"/>
      <c r="R6242" s="197" t="str">
        <f t="shared" si="2226"/>
        <v/>
      </c>
      <c r="S6242" s="197" t="str">
        <f t="shared" si="2165"/>
        <v/>
      </c>
    </row>
    <row r="6243" spans="1:19" hidden="1">
      <c r="A6243" s="200">
        <v>99808</v>
      </c>
      <c r="B6243" s="205" t="s">
        <v>230</v>
      </c>
      <c r="C6243" s="127" t="s">
        <v>6645</v>
      </c>
      <c r="D6243" s="121" t="s">
        <v>232</v>
      </c>
      <c r="E6243" s="122">
        <v>2.86</v>
      </c>
      <c r="F6243" s="123">
        <f t="shared" si="2254"/>
        <v>3.45</v>
      </c>
      <c r="G6243" s="253"/>
      <c r="H6243" s="183"/>
      <c r="I6243" s="184">
        <f t="shared" si="2249"/>
        <v>0</v>
      </c>
      <c r="J6243" s="255">
        <f t="shared" si="2250"/>
        <v>0</v>
      </c>
      <c r="K6243" s="179"/>
      <c r="L6243" s="290">
        <f t="shared" si="2255"/>
        <v>0</v>
      </c>
      <c r="M6243" s="183">
        <f t="shared" si="2255"/>
        <v>0</v>
      </c>
      <c r="N6243" s="184">
        <f t="shared" si="2256"/>
        <v>0</v>
      </c>
      <c r="O6243" s="255">
        <f t="shared" si="2257"/>
        <v>0</v>
      </c>
      <c r="P6243" s="181"/>
      <c r="Q6243" s="199"/>
      <c r="R6243" s="197" t="str">
        <f t="shared" si="2226"/>
        <v/>
      </c>
      <c r="S6243" s="197" t="str">
        <f t="shared" si="2165"/>
        <v/>
      </c>
    </row>
    <row r="6244" spans="1:19" hidden="1">
      <c r="A6244" s="200">
        <v>99811</v>
      </c>
      <c r="B6244" s="205" t="s">
        <v>230</v>
      </c>
      <c r="C6244" s="127" t="s">
        <v>6646</v>
      </c>
      <c r="D6244" s="121" t="s">
        <v>232</v>
      </c>
      <c r="E6244" s="122">
        <v>2.86</v>
      </c>
      <c r="F6244" s="123">
        <f t="shared" si="2254"/>
        <v>3.45</v>
      </c>
      <c r="G6244" s="253"/>
      <c r="H6244" s="183"/>
      <c r="I6244" s="184">
        <f t="shared" si="2249"/>
        <v>0</v>
      </c>
      <c r="J6244" s="255">
        <f t="shared" si="2250"/>
        <v>0</v>
      </c>
      <c r="K6244" s="179"/>
      <c r="L6244" s="290">
        <f t="shared" si="2255"/>
        <v>0</v>
      </c>
      <c r="M6244" s="183">
        <f t="shared" si="2255"/>
        <v>0</v>
      </c>
      <c r="N6244" s="184">
        <f t="shared" si="2256"/>
        <v>0</v>
      </c>
      <c r="O6244" s="255">
        <f t="shared" si="2257"/>
        <v>0</v>
      </c>
      <c r="P6244" s="181"/>
      <c r="Q6244" s="199"/>
      <c r="R6244" s="197" t="str">
        <f t="shared" si="2226"/>
        <v/>
      </c>
      <c r="S6244" s="197" t="str">
        <f t="shared" si="2165"/>
        <v/>
      </c>
    </row>
    <row r="6245" spans="1:19" hidden="1">
      <c r="A6245" s="200">
        <v>99812</v>
      </c>
      <c r="B6245" s="205" t="s">
        <v>230</v>
      </c>
      <c r="C6245" s="127" t="s">
        <v>6647</v>
      </c>
      <c r="D6245" s="121" t="s">
        <v>232</v>
      </c>
      <c r="E6245" s="122">
        <v>0.92</v>
      </c>
      <c r="F6245" s="123">
        <f t="shared" si="2254"/>
        <v>1.1100000000000001</v>
      </c>
      <c r="G6245" s="253"/>
      <c r="H6245" s="183"/>
      <c r="I6245" s="184">
        <f t="shared" si="2249"/>
        <v>0</v>
      </c>
      <c r="J6245" s="255">
        <f t="shared" si="2250"/>
        <v>0</v>
      </c>
      <c r="K6245" s="179"/>
      <c r="L6245" s="290">
        <f t="shared" si="2255"/>
        <v>0</v>
      </c>
      <c r="M6245" s="183">
        <f t="shared" si="2255"/>
        <v>0</v>
      </c>
      <c r="N6245" s="184">
        <f t="shared" si="2256"/>
        <v>0</v>
      </c>
      <c r="O6245" s="255">
        <f t="shared" si="2257"/>
        <v>0</v>
      </c>
      <c r="P6245" s="181"/>
      <c r="Q6245" s="199"/>
      <c r="R6245" s="197" t="str">
        <f t="shared" si="2226"/>
        <v/>
      </c>
      <c r="S6245" s="197" t="str">
        <f t="shared" si="2165"/>
        <v/>
      </c>
    </row>
    <row r="6246" spans="1:19" hidden="1">
      <c r="A6246" s="200">
        <v>99814</v>
      </c>
      <c r="B6246" s="205" t="s">
        <v>230</v>
      </c>
      <c r="C6246" s="127" t="s">
        <v>6648</v>
      </c>
      <c r="D6246" s="121" t="s">
        <v>232</v>
      </c>
      <c r="E6246" s="122">
        <v>1.55</v>
      </c>
      <c r="F6246" s="123">
        <f t="shared" si="2254"/>
        <v>1.87</v>
      </c>
      <c r="G6246" s="253"/>
      <c r="H6246" s="183"/>
      <c r="I6246" s="184">
        <f t="shared" si="2249"/>
        <v>0</v>
      </c>
      <c r="J6246" s="255">
        <f t="shared" si="2250"/>
        <v>0</v>
      </c>
      <c r="K6246" s="179"/>
      <c r="L6246" s="290">
        <f t="shared" si="2255"/>
        <v>0</v>
      </c>
      <c r="M6246" s="183">
        <f t="shared" si="2255"/>
        <v>0</v>
      </c>
      <c r="N6246" s="184">
        <f t="shared" si="2256"/>
        <v>0</v>
      </c>
      <c r="O6246" s="255">
        <f t="shared" si="2257"/>
        <v>0</v>
      </c>
      <c r="P6246" s="181"/>
      <c r="Q6246" s="199"/>
      <c r="R6246" s="197" t="str">
        <f t="shared" si="2226"/>
        <v/>
      </c>
      <c r="S6246" s="197" t="str">
        <f t="shared" si="2165"/>
        <v/>
      </c>
    </row>
    <row r="6247" spans="1:19" hidden="1">
      <c r="A6247" s="200">
        <v>99822</v>
      </c>
      <c r="B6247" s="205" t="s">
        <v>230</v>
      </c>
      <c r="C6247" s="127" t="s">
        <v>6649</v>
      </c>
      <c r="D6247" s="121" t="s">
        <v>232</v>
      </c>
      <c r="E6247" s="122">
        <v>0.81</v>
      </c>
      <c r="F6247" s="123">
        <f t="shared" si="2254"/>
        <v>0.98</v>
      </c>
      <c r="G6247" s="253"/>
      <c r="H6247" s="183"/>
      <c r="I6247" s="184">
        <f t="shared" si="2249"/>
        <v>0</v>
      </c>
      <c r="J6247" s="255">
        <f t="shared" si="2250"/>
        <v>0</v>
      </c>
      <c r="K6247" s="179"/>
      <c r="L6247" s="290">
        <f t="shared" si="2255"/>
        <v>0</v>
      </c>
      <c r="M6247" s="183">
        <f t="shared" si="2255"/>
        <v>0</v>
      </c>
      <c r="N6247" s="184">
        <f t="shared" si="2256"/>
        <v>0</v>
      </c>
      <c r="O6247" s="255">
        <f t="shared" si="2257"/>
        <v>0</v>
      </c>
      <c r="P6247" s="181"/>
      <c r="Q6247" s="199"/>
      <c r="R6247" s="197" t="str">
        <f t="shared" si="2226"/>
        <v/>
      </c>
      <c r="S6247" s="197" t="str">
        <f t="shared" si="2165"/>
        <v/>
      </c>
    </row>
    <row r="6248" spans="1:19" hidden="1">
      <c r="A6248" s="200">
        <v>99826</v>
      </c>
      <c r="B6248" s="205" t="s">
        <v>230</v>
      </c>
      <c r="C6248" s="127" t="s">
        <v>6650</v>
      </c>
      <c r="D6248" s="121" t="s">
        <v>232</v>
      </c>
      <c r="E6248" s="122">
        <v>1.24</v>
      </c>
      <c r="F6248" s="123">
        <f t="shared" si="2254"/>
        <v>1.49</v>
      </c>
      <c r="G6248" s="253"/>
      <c r="H6248" s="183"/>
      <c r="I6248" s="184">
        <f t="shared" si="2249"/>
        <v>0</v>
      </c>
      <c r="J6248" s="255">
        <f t="shared" si="2250"/>
        <v>0</v>
      </c>
      <c r="K6248" s="179"/>
      <c r="L6248" s="290">
        <f t="shared" si="2255"/>
        <v>0</v>
      </c>
      <c r="M6248" s="183">
        <f t="shared" si="2255"/>
        <v>0</v>
      </c>
      <c r="N6248" s="184">
        <f t="shared" si="2256"/>
        <v>0</v>
      </c>
      <c r="O6248" s="255">
        <f t="shared" si="2257"/>
        <v>0</v>
      </c>
      <c r="P6248" s="181"/>
      <c r="Q6248" s="198"/>
      <c r="R6248" s="197" t="str">
        <f t="shared" si="2226"/>
        <v/>
      </c>
      <c r="S6248" s="197" t="str">
        <f t="shared" si="2165"/>
        <v/>
      </c>
    </row>
    <row r="6249" spans="1:19" hidden="1">
      <c r="A6249" s="200">
        <v>98524</v>
      </c>
      <c r="B6249" s="205" t="s">
        <v>230</v>
      </c>
      <c r="C6249" s="127" t="s">
        <v>6607</v>
      </c>
      <c r="D6249" s="121" t="s">
        <v>232</v>
      </c>
      <c r="E6249" s="122">
        <v>2.79</v>
      </c>
      <c r="F6249" s="123">
        <f t="shared" si="2254"/>
        <v>3.36</v>
      </c>
      <c r="G6249" s="253"/>
      <c r="H6249" s="183"/>
      <c r="I6249" s="184">
        <f t="shared" si="2249"/>
        <v>0</v>
      </c>
      <c r="J6249" s="255">
        <f t="shared" si="2250"/>
        <v>0</v>
      </c>
      <c r="K6249" s="179"/>
      <c r="L6249" s="290">
        <f t="shared" si="2255"/>
        <v>0</v>
      </c>
      <c r="M6249" s="183">
        <f t="shared" si="2255"/>
        <v>0</v>
      </c>
      <c r="N6249" s="184">
        <f t="shared" si="2256"/>
        <v>0</v>
      </c>
      <c r="O6249" s="255">
        <f t="shared" si="2257"/>
        <v>0</v>
      </c>
      <c r="P6249" s="181"/>
      <c r="Q6249" s="199"/>
      <c r="R6249" s="197" t="str">
        <f t="shared" si="2226"/>
        <v/>
      </c>
      <c r="S6249" s="197" t="str">
        <f t="shared" si="2165"/>
        <v/>
      </c>
    </row>
    <row r="6250" spans="1:19" ht="25.5" hidden="1">
      <c r="A6250" s="200">
        <v>98525</v>
      </c>
      <c r="B6250" s="205" t="s">
        <v>230</v>
      </c>
      <c r="C6250" s="127" t="s">
        <v>6621</v>
      </c>
      <c r="D6250" s="121" t="s">
        <v>232</v>
      </c>
      <c r="E6250" s="122">
        <v>0.27</v>
      </c>
      <c r="F6250" s="123">
        <f t="shared" si="2254"/>
        <v>0.33</v>
      </c>
      <c r="G6250" s="253"/>
      <c r="H6250" s="183"/>
      <c r="I6250" s="184">
        <f t="shared" si="2249"/>
        <v>0</v>
      </c>
      <c r="J6250" s="255">
        <f t="shared" si="2250"/>
        <v>0</v>
      </c>
      <c r="K6250" s="179"/>
      <c r="L6250" s="290">
        <f t="shared" si="2255"/>
        <v>0</v>
      </c>
      <c r="M6250" s="183">
        <f t="shared" si="2255"/>
        <v>0</v>
      </c>
      <c r="N6250" s="184">
        <f t="shared" si="2256"/>
        <v>0</v>
      </c>
      <c r="O6250" s="255">
        <f t="shared" si="2257"/>
        <v>0</v>
      </c>
      <c r="P6250" s="181"/>
      <c r="Q6250" s="199"/>
      <c r="R6250" s="197" t="str">
        <f t="shared" si="2226"/>
        <v/>
      </c>
      <c r="S6250" s="197" t="str">
        <f t="shared" si="2165"/>
        <v/>
      </c>
    </row>
    <row r="6251" spans="1:19" hidden="1">
      <c r="A6251" s="200" t="s">
        <v>6651</v>
      </c>
      <c r="B6251" s="205"/>
      <c r="C6251" s="127" t="s">
        <v>6652</v>
      </c>
      <c r="D6251" s="121"/>
      <c r="E6251" s="122"/>
      <c r="F6251" s="123"/>
      <c r="G6251" s="253"/>
      <c r="H6251" s="253"/>
      <c r="I6251" s="254">
        <f t="shared" si="2249"/>
        <v>0</v>
      </c>
      <c r="J6251" s="255">
        <f t="shared" si="2250"/>
        <v>0</v>
      </c>
      <c r="K6251" s="179"/>
      <c r="L6251" s="290"/>
      <c r="M6251" s="253"/>
      <c r="N6251" s="254"/>
      <c r="O6251" s="255"/>
      <c r="P6251" s="181"/>
      <c r="Q6251" s="198" t="str">
        <f>IF(OR(SUM(J6252)&gt;0,SUM(O6252)&gt;0),"xx","")</f>
        <v/>
      </c>
      <c r="R6251" s="197" t="str">
        <f>IF(Q6251="X","x",IF(Q6251="xx","x",IF(O6251&gt;0,"x","")))</f>
        <v/>
      </c>
      <c r="S6251" s="197" t="str">
        <f>IF(Q6251="X","x",IF(Q6251="xx","x",IF(OR(J6251&gt;0,O6251&gt;0),"x","")))</f>
        <v/>
      </c>
    </row>
    <row r="6252" spans="1:19" hidden="1">
      <c r="A6252" s="200">
        <v>88548</v>
      </c>
      <c r="B6252" s="205" t="s">
        <v>230</v>
      </c>
      <c r="C6252" s="127" t="s">
        <v>6653</v>
      </c>
      <c r="D6252" s="121" t="s">
        <v>238</v>
      </c>
      <c r="E6252" s="122">
        <v>27.69</v>
      </c>
      <c r="F6252" s="123">
        <f>IF(E6252=0,0,ROUND(E6252*(1+E$10)*(1-E$11),2))</f>
        <v>33.380000000000003</v>
      </c>
      <c r="G6252" s="253"/>
      <c r="H6252" s="183"/>
      <c r="I6252" s="184">
        <f t="shared" si="2249"/>
        <v>0</v>
      </c>
      <c r="J6252" s="255">
        <f t="shared" si="2250"/>
        <v>0</v>
      </c>
      <c r="K6252" s="179"/>
      <c r="L6252" s="290">
        <f t="shared" ref="L6252:M6252" si="2258">G6252</f>
        <v>0</v>
      </c>
      <c r="M6252" s="183">
        <f t="shared" si="2258"/>
        <v>0</v>
      </c>
      <c r="N6252" s="184">
        <f t="shared" ref="N6252" si="2259">IF(ISBLANK(E6252),0,ROUND(F6252*L6252,2))</f>
        <v>0</v>
      </c>
      <c r="O6252" s="255">
        <f t="shared" ref="O6252" si="2260">IF(ISBLANK(L6252),0,ROUND(L6252*M6252,2))</f>
        <v>0</v>
      </c>
      <c r="P6252" s="181"/>
      <c r="Q6252" s="198"/>
      <c r="R6252" s="197" t="str">
        <f>IF(Q6252="X","x",IF(Q6252="xx","x",IF(O6252&gt;0,"x","")))</f>
        <v/>
      </c>
      <c r="S6252" s="197" t="str">
        <f>IF(Q6252="X","x",IF(Q6252="xx","x",IF(OR(J6252&gt;0,O6252&gt;0),"x","")))</f>
        <v/>
      </c>
    </row>
    <row r="6253" spans="1:19" hidden="1">
      <c r="A6253" s="200" t="s">
        <v>6654</v>
      </c>
      <c r="B6253" s="205"/>
      <c r="C6253" s="127" t="s">
        <v>6655</v>
      </c>
      <c r="D6253" s="121"/>
      <c r="E6253" s="122"/>
      <c r="F6253" s="123"/>
      <c r="G6253" s="253"/>
      <c r="H6253" s="253"/>
      <c r="I6253" s="254">
        <f t="shared" si="2249"/>
        <v>0</v>
      </c>
      <c r="J6253" s="255">
        <f t="shared" si="2250"/>
        <v>0</v>
      </c>
      <c r="K6253" s="179"/>
      <c r="L6253" s="290"/>
      <c r="M6253" s="253"/>
      <c r="N6253" s="254"/>
      <c r="O6253" s="255"/>
      <c r="P6253" s="181"/>
      <c r="Q6253" s="198" t="str">
        <f>IF(OR(SUM(J6254:J6285)&gt;0,SUM(O6254:O6285)&gt;0),"xx","")</f>
        <v/>
      </c>
      <c r="R6253" s="197" t="str">
        <f t="shared" ref="R6253:R6316" si="2261">IF(Q6253="X","x",IF(Q6253="xx","x",IF(O6253&gt;0,"x","")))</f>
        <v/>
      </c>
      <c r="S6253" s="197" t="str">
        <f t="shared" ref="S6253:S6316" si="2262">IF(Q6253="X","x",IF(Q6253="xx","x",IF(OR(J6253&gt;0,O6253&gt;0),"x","")))</f>
        <v/>
      </c>
    </row>
    <row r="6254" spans="1:19" ht="38.25" hidden="1">
      <c r="A6254" s="200">
        <v>91069</v>
      </c>
      <c r="B6254" s="205" t="s">
        <v>230</v>
      </c>
      <c r="C6254" s="127" t="s">
        <v>6656</v>
      </c>
      <c r="D6254" s="121" t="s">
        <v>232</v>
      </c>
      <c r="E6254" s="122">
        <v>76.2</v>
      </c>
      <c r="F6254" s="123">
        <f t="shared" ref="F6254:F6285" si="2263">IF(E6254=0,0,ROUND(E6254*(1+E$10)*(1-E$11),2))</f>
        <v>91.87</v>
      </c>
      <c r="G6254" s="253"/>
      <c r="H6254" s="183"/>
      <c r="I6254" s="184">
        <f t="shared" si="2249"/>
        <v>0</v>
      </c>
      <c r="J6254" s="255">
        <f t="shared" si="2250"/>
        <v>0</v>
      </c>
      <c r="K6254" s="179"/>
      <c r="L6254" s="290">
        <f t="shared" ref="L6254:M6285" si="2264">G6254</f>
        <v>0</v>
      </c>
      <c r="M6254" s="183">
        <f t="shared" si="2264"/>
        <v>0</v>
      </c>
      <c r="N6254" s="184">
        <f t="shared" ref="N6254:N6285" si="2265">IF(ISBLANK(E6254),0,ROUND(F6254*L6254,2))</f>
        <v>0</v>
      </c>
      <c r="O6254" s="255">
        <f t="shared" ref="O6254:O6285" si="2266">IF(ISBLANK(L6254),0,ROUND(L6254*M6254,2))</f>
        <v>0</v>
      </c>
      <c r="P6254" s="181"/>
      <c r="Q6254" s="199"/>
      <c r="R6254" s="197" t="str">
        <f t="shared" si="2261"/>
        <v/>
      </c>
      <c r="S6254" s="197" t="str">
        <f t="shared" si="2262"/>
        <v/>
      </c>
    </row>
    <row r="6255" spans="1:19" ht="38.25" hidden="1">
      <c r="A6255" s="200">
        <v>91070</v>
      </c>
      <c r="B6255" s="205" t="s">
        <v>230</v>
      </c>
      <c r="C6255" s="127" t="s">
        <v>6657</v>
      </c>
      <c r="D6255" s="121" t="s">
        <v>232</v>
      </c>
      <c r="E6255" s="122">
        <v>84.2</v>
      </c>
      <c r="F6255" s="123">
        <f t="shared" si="2263"/>
        <v>101.51</v>
      </c>
      <c r="G6255" s="253"/>
      <c r="H6255" s="183"/>
      <c r="I6255" s="184">
        <f t="shared" si="2249"/>
        <v>0</v>
      </c>
      <c r="J6255" s="255">
        <f t="shared" si="2250"/>
        <v>0</v>
      </c>
      <c r="K6255" s="179"/>
      <c r="L6255" s="290">
        <f t="shared" si="2264"/>
        <v>0</v>
      </c>
      <c r="M6255" s="183">
        <f t="shared" si="2264"/>
        <v>0</v>
      </c>
      <c r="N6255" s="184">
        <f t="shared" si="2265"/>
        <v>0</v>
      </c>
      <c r="O6255" s="255">
        <f t="shared" si="2266"/>
        <v>0</v>
      </c>
      <c r="P6255" s="181"/>
      <c r="Q6255" s="199"/>
      <c r="R6255" s="197" t="str">
        <f t="shared" si="2261"/>
        <v/>
      </c>
      <c r="S6255" s="197" t="str">
        <f t="shared" si="2262"/>
        <v/>
      </c>
    </row>
    <row r="6256" spans="1:19" ht="38.25" hidden="1">
      <c r="A6256" s="200">
        <v>91071</v>
      </c>
      <c r="B6256" s="205" t="s">
        <v>230</v>
      </c>
      <c r="C6256" s="127" t="s">
        <v>6658</v>
      </c>
      <c r="D6256" s="121" t="s">
        <v>232</v>
      </c>
      <c r="E6256" s="122">
        <v>111.42</v>
      </c>
      <c r="F6256" s="123">
        <f t="shared" si="2263"/>
        <v>134.33000000000001</v>
      </c>
      <c r="G6256" s="253"/>
      <c r="H6256" s="183"/>
      <c r="I6256" s="184">
        <f t="shared" si="2249"/>
        <v>0</v>
      </c>
      <c r="J6256" s="255">
        <f t="shared" si="2250"/>
        <v>0</v>
      </c>
      <c r="K6256" s="179"/>
      <c r="L6256" s="290">
        <f t="shared" si="2264"/>
        <v>0</v>
      </c>
      <c r="M6256" s="183">
        <f t="shared" si="2264"/>
        <v>0</v>
      </c>
      <c r="N6256" s="184">
        <f t="shared" si="2265"/>
        <v>0</v>
      </c>
      <c r="O6256" s="255">
        <f t="shared" si="2266"/>
        <v>0</v>
      </c>
      <c r="P6256" s="181"/>
      <c r="Q6256" s="199"/>
      <c r="R6256" s="197" t="str">
        <f t="shared" si="2261"/>
        <v/>
      </c>
      <c r="S6256" s="197" t="str">
        <f t="shared" si="2262"/>
        <v/>
      </c>
    </row>
    <row r="6257" spans="1:19" ht="38.25" hidden="1">
      <c r="A6257" s="200">
        <v>91072</v>
      </c>
      <c r="B6257" s="205" t="s">
        <v>230</v>
      </c>
      <c r="C6257" s="127" t="s">
        <v>6659</v>
      </c>
      <c r="D6257" s="121" t="s">
        <v>232</v>
      </c>
      <c r="E6257" s="122">
        <v>119.41</v>
      </c>
      <c r="F6257" s="123">
        <f t="shared" si="2263"/>
        <v>143.96</v>
      </c>
      <c r="G6257" s="253"/>
      <c r="H6257" s="183"/>
      <c r="I6257" s="184">
        <f t="shared" si="2249"/>
        <v>0</v>
      </c>
      <c r="J6257" s="255">
        <f t="shared" si="2250"/>
        <v>0</v>
      </c>
      <c r="K6257" s="179"/>
      <c r="L6257" s="290">
        <f t="shared" si="2264"/>
        <v>0</v>
      </c>
      <c r="M6257" s="183">
        <f t="shared" si="2264"/>
        <v>0</v>
      </c>
      <c r="N6257" s="184">
        <f t="shared" si="2265"/>
        <v>0</v>
      </c>
      <c r="O6257" s="255">
        <f t="shared" si="2266"/>
        <v>0</v>
      </c>
      <c r="P6257" s="181"/>
      <c r="Q6257" s="199"/>
      <c r="R6257" s="197" t="str">
        <f t="shared" si="2261"/>
        <v/>
      </c>
      <c r="S6257" s="197" t="str">
        <f t="shared" si="2262"/>
        <v/>
      </c>
    </row>
    <row r="6258" spans="1:19" ht="38.25" hidden="1">
      <c r="A6258" s="200">
        <v>91073</v>
      </c>
      <c r="B6258" s="205" t="s">
        <v>230</v>
      </c>
      <c r="C6258" s="127" t="s">
        <v>6660</v>
      </c>
      <c r="D6258" s="121" t="s">
        <v>232</v>
      </c>
      <c r="E6258" s="122">
        <v>88.89</v>
      </c>
      <c r="F6258" s="123">
        <f t="shared" si="2263"/>
        <v>107.17</v>
      </c>
      <c r="G6258" s="253"/>
      <c r="H6258" s="183"/>
      <c r="I6258" s="184">
        <f t="shared" si="2249"/>
        <v>0</v>
      </c>
      <c r="J6258" s="255">
        <f t="shared" si="2250"/>
        <v>0</v>
      </c>
      <c r="K6258" s="179"/>
      <c r="L6258" s="290">
        <f t="shared" si="2264"/>
        <v>0</v>
      </c>
      <c r="M6258" s="183">
        <f t="shared" si="2264"/>
        <v>0</v>
      </c>
      <c r="N6258" s="184">
        <f t="shared" si="2265"/>
        <v>0</v>
      </c>
      <c r="O6258" s="255">
        <f t="shared" si="2266"/>
        <v>0</v>
      </c>
      <c r="P6258" s="181"/>
      <c r="Q6258" s="199"/>
      <c r="R6258" s="197" t="str">
        <f t="shared" si="2261"/>
        <v/>
      </c>
      <c r="S6258" s="197" t="str">
        <f t="shared" si="2262"/>
        <v/>
      </c>
    </row>
    <row r="6259" spans="1:19" ht="38.25" hidden="1">
      <c r="A6259" s="200">
        <v>91074</v>
      </c>
      <c r="B6259" s="205" t="s">
        <v>230</v>
      </c>
      <c r="C6259" s="127" t="s">
        <v>6661</v>
      </c>
      <c r="D6259" s="121" t="s">
        <v>232</v>
      </c>
      <c r="E6259" s="122">
        <v>98.18</v>
      </c>
      <c r="F6259" s="123">
        <f t="shared" si="2263"/>
        <v>118.37</v>
      </c>
      <c r="G6259" s="253"/>
      <c r="H6259" s="183"/>
      <c r="I6259" s="184">
        <f t="shared" si="2249"/>
        <v>0</v>
      </c>
      <c r="J6259" s="255">
        <f t="shared" si="2250"/>
        <v>0</v>
      </c>
      <c r="K6259" s="179"/>
      <c r="L6259" s="290">
        <f t="shared" si="2264"/>
        <v>0</v>
      </c>
      <c r="M6259" s="183">
        <f t="shared" si="2264"/>
        <v>0</v>
      </c>
      <c r="N6259" s="184">
        <f t="shared" si="2265"/>
        <v>0</v>
      </c>
      <c r="O6259" s="255">
        <f t="shared" si="2266"/>
        <v>0</v>
      </c>
      <c r="P6259" s="181"/>
      <c r="Q6259" s="199"/>
      <c r="R6259" s="197" t="str">
        <f t="shared" si="2261"/>
        <v/>
      </c>
      <c r="S6259" s="197" t="str">
        <f t="shared" si="2262"/>
        <v/>
      </c>
    </row>
    <row r="6260" spans="1:19" ht="38.25" hidden="1">
      <c r="A6260" s="200">
        <v>91075</v>
      </c>
      <c r="B6260" s="205" t="s">
        <v>230</v>
      </c>
      <c r="C6260" s="127" t="s">
        <v>6662</v>
      </c>
      <c r="D6260" s="121" t="s">
        <v>232</v>
      </c>
      <c r="E6260" s="122">
        <v>126.74</v>
      </c>
      <c r="F6260" s="123">
        <f t="shared" si="2263"/>
        <v>152.80000000000001</v>
      </c>
      <c r="G6260" s="253"/>
      <c r="H6260" s="183"/>
      <c r="I6260" s="184">
        <f t="shared" si="2249"/>
        <v>0</v>
      </c>
      <c r="J6260" s="255">
        <f t="shared" si="2250"/>
        <v>0</v>
      </c>
      <c r="K6260" s="179"/>
      <c r="L6260" s="290">
        <f t="shared" si="2264"/>
        <v>0</v>
      </c>
      <c r="M6260" s="183">
        <f t="shared" si="2264"/>
        <v>0</v>
      </c>
      <c r="N6260" s="184">
        <f t="shared" si="2265"/>
        <v>0</v>
      </c>
      <c r="O6260" s="255">
        <f t="shared" si="2266"/>
        <v>0</v>
      </c>
      <c r="P6260" s="181"/>
      <c r="Q6260" s="199"/>
      <c r="R6260" s="197" t="str">
        <f t="shared" si="2261"/>
        <v/>
      </c>
      <c r="S6260" s="197" t="str">
        <f t="shared" si="2262"/>
        <v/>
      </c>
    </row>
    <row r="6261" spans="1:19" ht="38.25" hidden="1">
      <c r="A6261" s="200">
        <v>91076</v>
      </c>
      <c r="B6261" s="205" t="s">
        <v>230</v>
      </c>
      <c r="C6261" s="127" t="s">
        <v>6663</v>
      </c>
      <c r="D6261" s="121" t="s">
        <v>232</v>
      </c>
      <c r="E6261" s="122">
        <v>136.1</v>
      </c>
      <c r="F6261" s="123">
        <f t="shared" si="2263"/>
        <v>164.08</v>
      </c>
      <c r="G6261" s="253"/>
      <c r="H6261" s="183"/>
      <c r="I6261" s="184">
        <f t="shared" si="2249"/>
        <v>0</v>
      </c>
      <c r="J6261" s="255">
        <f t="shared" si="2250"/>
        <v>0</v>
      </c>
      <c r="K6261" s="179"/>
      <c r="L6261" s="290">
        <f t="shared" si="2264"/>
        <v>0</v>
      </c>
      <c r="M6261" s="183">
        <f t="shared" si="2264"/>
        <v>0</v>
      </c>
      <c r="N6261" s="184">
        <f t="shared" si="2265"/>
        <v>0</v>
      </c>
      <c r="O6261" s="255">
        <f t="shared" si="2266"/>
        <v>0</v>
      </c>
      <c r="P6261" s="181"/>
      <c r="Q6261" s="199"/>
      <c r="R6261" s="197" t="str">
        <f t="shared" si="2261"/>
        <v/>
      </c>
      <c r="S6261" s="197" t="str">
        <f t="shared" si="2262"/>
        <v/>
      </c>
    </row>
    <row r="6262" spans="1:19" ht="38.25" hidden="1">
      <c r="A6262" s="200">
        <v>91077</v>
      </c>
      <c r="B6262" s="205" t="s">
        <v>230</v>
      </c>
      <c r="C6262" s="127" t="s">
        <v>6664</v>
      </c>
      <c r="D6262" s="121" t="s">
        <v>232</v>
      </c>
      <c r="E6262" s="122">
        <v>80.3</v>
      </c>
      <c r="F6262" s="123">
        <f t="shared" si="2263"/>
        <v>96.81</v>
      </c>
      <c r="G6262" s="253"/>
      <c r="H6262" s="183"/>
      <c r="I6262" s="184">
        <f t="shared" si="2249"/>
        <v>0</v>
      </c>
      <c r="J6262" s="255">
        <f t="shared" si="2250"/>
        <v>0</v>
      </c>
      <c r="K6262" s="179"/>
      <c r="L6262" s="290">
        <f t="shared" si="2264"/>
        <v>0</v>
      </c>
      <c r="M6262" s="183">
        <f t="shared" si="2264"/>
        <v>0</v>
      </c>
      <c r="N6262" s="184">
        <f t="shared" si="2265"/>
        <v>0</v>
      </c>
      <c r="O6262" s="255">
        <f t="shared" si="2266"/>
        <v>0</v>
      </c>
      <c r="P6262" s="181"/>
      <c r="Q6262" s="199"/>
      <c r="R6262" s="197" t="str">
        <f t="shared" si="2261"/>
        <v/>
      </c>
      <c r="S6262" s="197" t="str">
        <f t="shared" si="2262"/>
        <v/>
      </c>
    </row>
    <row r="6263" spans="1:19" ht="38.25" hidden="1">
      <c r="A6263" s="200">
        <v>91078</v>
      </c>
      <c r="B6263" s="205" t="s">
        <v>230</v>
      </c>
      <c r="C6263" s="127" t="s">
        <v>6665</v>
      </c>
      <c r="D6263" s="121" t="s">
        <v>232</v>
      </c>
      <c r="E6263" s="122">
        <v>93.61</v>
      </c>
      <c r="F6263" s="123">
        <f t="shared" si="2263"/>
        <v>112.86</v>
      </c>
      <c r="G6263" s="253"/>
      <c r="H6263" s="183"/>
      <c r="I6263" s="184">
        <f t="shared" si="2249"/>
        <v>0</v>
      </c>
      <c r="J6263" s="255">
        <f t="shared" si="2250"/>
        <v>0</v>
      </c>
      <c r="K6263" s="179"/>
      <c r="L6263" s="290">
        <f t="shared" si="2264"/>
        <v>0</v>
      </c>
      <c r="M6263" s="183">
        <f t="shared" si="2264"/>
        <v>0</v>
      </c>
      <c r="N6263" s="184">
        <f t="shared" si="2265"/>
        <v>0</v>
      </c>
      <c r="O6263" s="255">
        <f t="shared" si="2266"/>
        <v>0</v>
      </c>
      <c r="P6263" s="181"/>
      <c r="Q6263" s="199"/>
      <c r="R6263" s="197" t="str">
        <f t="shared" si="2261"/>
        <v/>
      </c>
      <c r="S6263" s="197" t="str">
        <f t="shared" si="2262"/>
        <v/>
      </c>
    </row>
    <row r="6264" spans="1:19" ht="38.25" hidden="1">
      <c r="A6264" s="200">
        <v>91079</v>
      </c>
      <c r="B6264" s="205" t="s">
        <v>230</v>
      </c>
      <c r="C6264" s="127" t="s">
        <v>6666</v>
      </c>
      <c r="D6264" s="121" t="s">
        <v>232</v>
      </c>
      <c r="E6264" s="122">
        <v>85.33</v>
      </c>
      <c r="F6264" s="123">
        <f t="shared" si="2263"/>
        <v>102.87</v>
      </c>
      <c r="G6264" s="253"/>
      <c r="H6264" s="183"/>
      <c r="I6264" s="184">
        <f t="shared" si="2249"/>
        <v>0</v>
      </c>
      <c r="J6264" s="255">
        <f t="shared" si="2250"/>
        <v>0</v>
      </c>
      <c r="K6264" s="179"/>
      <c r="L6264" s="290">
        <f t="shared" si="2264"/>
        <v>0</v>
      </c>
      <c r="M6264" s="183">
        <f t="shared" si="2264"/>
        <v>0</v>
      </c>
      <c r="N6264" s="184">
        <f t="shared" si="2265"/>
        <v>0</v>
      </c>
      <c r="O6264" s="255">
        <f t="shared" si="2266"/>
        <v>0</v>
      </c>
      <c r="P6264" s="181"/>
      <c r="Q6264" s="199"/>
      <c r="R6264" s="197" t="str">
        <f t="shared" si="2261"/>
        <v/>
      </c>
      <c r="S6264" s="197" t="str">
        <f t="shared" si="2262"/>
        <v/>
      </c>
    </row>
    <row r="6265" spans="1:19" ht="38.25" hidden="1">
      <c r="A6265" s="200">
        <v>91080</v>
      </c>
      <c r="B6265" s="205" t="s">
        <v>230</v>
      </c>
      <c r="C6265" s="127" t="s">
        <v>6667</v>
      </c>
      <c r="D6265" s="121" t="s">
        <v>232</v>
      </c>
      <c r="E6265" s="122">
        <v>98.51</v>
      </c>
      <c r="F6265" s="123">
        <f t="shared" si="2263"/>
        <v>118.76</v>
      </c>
      <c r="G6265" s="253"/>
      <c r="H6265" s="183"/>
      <c r="I6265" s="184">
        <f t="shared" si="2249"/>
        <v>0</v>
      </c>
      <c r="J6265" s="255">
        <f t="shared" si="2250"/>
        <v>0</v>
      </c>
      <c r="K6265" s="179"/>
      <c r="L6265" s="290">
        <f t="shared" si="2264"/>
        <v>0</v>
      </c>
      <c r="M6265" s="183">
        <f t="shared" si="2264"/>
        <v>0</v>
      </c>
      <c r="N6265" s="184">
        <f t="shared" si="2265"/>
        <v>0</v>
      </c>
      <c r="O6265" s="255">
        <f t="shared" si="2266"/>
        <v>0</v>
      </c>
      <c r="P6265" s="181"/>
      <c r="Q6265" s="199"/>
      <c r="R6265" s="197" t="str">
        <f t="shared" si="2261"/>
        <v/>
      </c>
      <c r="S6265" s="197" t="str">
        <f t="shared" si="2262"/>
        <v/>
      </c>
    </row>
    <row r="6266" spans="1:19" ht="38.25" hidden="1">
      <c r="A6266" s="200">
        <v>91081</v>
      </c>
      <c r="B6266" s="205" t="s">
        <v>230</v>
      </c>
      <c r="C6266" s="127" t="s">
        <v>6668</v>
      </c>
      <c r="D6266" s="121" t="s">
        <v>232</v>
      </c>
      <c r="E6266" s="122">
        <v>94.32</v>
      </c>
      <c r="F6266" s="123">
        <f t="shared" si="2263"/>
        <v>113.71</v>
      </c>
      <c r="G6266" s="253"/>
      <c r="H6266" s="183"/>
      <c r="I6266" s="184">
        <f t="shared" si="2249"/>
        <v>0</v>
      </c>
      <c r="J6266" s="255">
        <f t="shared" si="2250"/>
        <v>0</v>
      </c>
      <c r="K6266" s="179"/>
      <c r="L6266" s="290">
        <f t="shared" si="2264"/>
        <v>0</v>
      </c>
      <c r="M6266" s="183">
        <f t="shared" si="2264"/>
        <v>0</v>
      </c>
      <c r="N6266" s="184">
        <f t="shared" si="2265"/>
        <v>0</v>
      </c>
      <c r="O6266" s="255">
        <f t="shared" si="2266"/>
        <v>0</v>
      </c>
      <c r="P6266" s="181"/>
      <c r="Q6266" s="199"/>
      <c r="R6266" s="197" t="str">
        <f t="shared" si="2261"/>
        <v/>
      </c>
      <c r="S6266" s="197" t="str">
        <f t="shared" si="2262"/>
        <v/>
      </c>
    </row>
    <row r="6267" spans="1:19" ht="38.25" hidden="1">
      <c r="A6267" s="200">
        <v>91082</v>
      </c>
      <c r="B6267" s="205" t="s">
        <v>230</v>
      </c>
      <c r="C6267" s="127" t="s">
        <v>6669</v>
      </c>
      <c r="D6267" s="121" t="s">
        <v>232</v>
      </c>
      <c r="E6267" s="122">
        <v>108.8</v>
      </c>
      <c r="F6267" s="123">
        <f t="shared" si="2263"/>
        <v>131.16999999999999</v>
      </c>
      <c r="G6267" s="253"/>
      <c r="H6267" s="183"/>
      <c r="I6267" s="184">
        <f t="shared" si="2249"/>
        <v>0</v>
      </c>
      <c r="J6267" s="255">
        <f t="shared" si="2250"/>
        <v>0</v>
      </c>
      <c r="K6267" s="179"/>
      <c r="L6267" s="290">
        <f t="shared" si="2264"/>
        <v>0</v>
      </c>
      <c r="M6267" s="183">
        <f t="shared" si="2264"/>
        <v>0</v>
      </c>
      <c r="N6267" s="184">
        <f t="shared" si="2265"/>
        <v>0</v>
      </c>
      <c r="O6267" s="255">
        <f t="shared" si="2266"/>
        <v>0</v>
      </c>
      <c r="P6267" s="181"/>
      <c r="Q6267" s="199"/>
      <c r="R6267" s="197" t="str">
        <f t="shared" si="2261"/>
        <v/>
      </c>
      <c r="S6267" s="197" t="str">
        <f t="shared" si="2262"/>
        <v/>
      </c>
    </row>
    <row r="6268" spans="1:19" ht="38.25" hidden="1">
      <c r="A6268" s="200">
        <v>91083</v>
      </c>
      <c r="B6268" s="205" t="s">
        <v>230</v>
      </c>
      <c r="C6268" s="127" t="s">
        <v>6670</v>
      </c>
      <c r="D6268" s="121" t="s">
        <v>232</v>
      </c>
      <c r="E6268" s="122">
        <v>103.31</v>
      </c>
      <c r="F6268" s="123">
        <f t="shared" si="2263"/>
        <v>124.55</v>
      </c>
      <c r="G6268" s="253"/>
      <c r="H6268" s="183"/>
      <c r="I6268" s="184">
        <f t="shared" si="2249"/>
        <v>0</v>
      </c>
      <c r="J6268" s="255">
        <f t="shared" si="2250"/>
        <v>0</v>
      </c>
      <c r="K6268" s="179"/>
      <c r="L6268" s="290">
        <f t="shared" si="2264"/>
        <v>0</v>
      </c>
      <c r="M6268" s="183">
        <f t="shared" si="2264"/>
        <v>0</v>
      </c>
      <c r="N6268" s="184">
        <f t="shared" si="2265"/>
        <v>0</v>
      </c>
      <c r="O6268" s="255">
        <f t="shared" si="2266"/>
        <v>0</v>
      </c>
      <c r="P6268" s="181"/>
      <c r="Q6268" s="199"/>
      <c r="R6268" s="197" t="str">
        <f t="shared" si="2261"/>
        <v/>
      </c>
      <c r="S6268" s="197" t="str">
        <f t="shared" si="2262"/>
        <v/>
      </c>
    </row>
    <row r="6269" spans="1:19" ht="38.25" hidden="1">
      <c r="A6269" s="200">
        <v>91084</v>
      </c>
      <c r="B6269" s="205" t="s">
        <v>230</v>
      </c>
      <c r="C6269" s="127" t="s">
        <v>6671</v>
      </c>
      <c r="D6269" s="121" t="s">
        <v>232</v>
      </c>
      <c r="E6269" s="122">
        <v>117.61</v>
      </c>
      <c r="F6269" s="123">
        <f t="shared" si="2263"/>
        <v>141.79</v>
      </c>
      <c r="G6269" s="253"/>
      <c r="H6269" s="183"/>
      <c r="I6269" s="184">
        <f t="shared" si="2249"/>
        <v>0</v>
      </c>
      <c r="J6269" s="255">
        <f t="shared" si="2250"/>
        <v>0</v>
      </c>
      <c r="K6269" s="179"/>
      <c r="L6269" s="290">
        <f t="shared" si="2264"/>
        <v>0</v>
      </c>
      <c r="M6269" s="183">
        <f t="shared" si="2264"/>
        <v>0</v>
      </c>
      <c r="N6269" s="184">
        <f t="shared" si="2265"/>
        <v>0</v>
      </c>
      <c r="O6269" s="255">
        <f t="shared" si="2266"/>
        <v>0</v>
      </c>
      <c r="P6269" s="181"/>
      <c r="Q6269" s="199"/>
      <c r="R6269" s="197" t="str">
        <f t="shared" si="2261"/>
        <v/>
      </c>
      <c r="S6269" s="197" t="str">
        <f t="shared" si="2262"/>
        <v/>
      </c>
    </row>
    <row r="6270" spans="1:19" ht="38.25" hidden="1">
      <c r="A6270" s="200">
        <v>91086</v>
      </c>
      <c r="B6270" s="205" t="s">
        <v>230</v>
      </c>
      <c r="C6270" s="127" t="s">
        <v>6672</v>
      </c>
      <c r="D6270" s="121" t="s">
        <v>232</v>
      </c>
      <c r="E6270" s="122">
        <v>85.21</v>
      </c>
      <c r="F6270" s="123">
        <f t="shared" si="2263"/>
        <v>102.73</v>
      </c>
      <c r="G6270" s="253"/>
      <c r="H6270" s="183"/>
      <c r="I6270" s="184">
        <f t="shared" si="2249"/>
        <v>0</v>
      </c>
      <c r="J6270" s="255">
        <f t="shared" si="2250"/>
        <v>0</v>
      </c>
      <c r="K6270" s="179"/>
      <c r="L6270" s="290">
        <f t="shared" si="2264"/>
        <v>0</v>
      </c>
      <c r="M6270" s="183">
        <f t="shared" si="2264"/>
        <v>0</v>
      </c>
      <c r="N6270" s="184">
        <f t="shared" si="2265"/>
        <v>0</v>
      </c>
      <c r="O6270" s="255">
        <f t="shared" si="2266"/>
        <v>0</v>
      </c>
      <c r="P6270" s="181"/>
      <c r="Q6270" s="199"/>
      <c r="R6270" s="197" t="str">
        <f t="shared" si="2261"/>
        <v/>
      </c>
      <c r="S6270" s="197" t="str">
        <f t="shared" si="2262"/>
        <v/>
      </c>
    </row>
    <row r="6271" spans="1:19" ht="38.25" hidden="1">
      <c r="A6271" s="200">
        <v>91087</v>
      </c>
      <c r="B6271" s="205" t="s">
        <v>230</v>
      </c>
      <c r="C6271" s="127" t="s">
        <v>6673</v>
      </c>
      <c r="D6271" s="121" t="s">
        <v>232</v>
      </c>
      <c r="E6271" s="122">
        <v>93.49</v>
      </c>
      <c r="F6271" s="123">
        <f t="shared" si="2263"/>
        <v>112.71</v>
      </c>
      <c r="G6271" s="253"/>
      <c r="H6271" s="183"/>
      <c r="I6271" s="184">
        <f t="shared" si="2249"/>
        <v>0</v>
      </c>
      <c r="J6271" s="255">
        <f t="shared" si="2250"/>
        <v>0</v>
      </c>
      <c r="K6271" s="179"/>
      <c r="L6271" s="290">
        <f t="shared" si="2264"/>
        <v>0</v>
      </c>
      <c r="M6271" s="183">
        <f t="shared" si="2264"/>
        <v>0</v>
      </c>
      <c r="N6271" s="184">
        <f t="shared" si="2265"/>
        <v>0</v>
      </c>
      <c r="O6271" s="255">
        <f t="shared" si="2266"/>
        <v>0</v>
      </c>
      <c r="P6271" s="181"/>
      <c r="Q6271" s="199"/>
      <c r="R6271" s="197" t="str">
        <f t="shared" si="2261"/>
        <v/>
      </c>
      <c r="S6271" s="197" t="str">
        <f t="shared" si="2262"/>
        <v/>
      </c>
    </row>
    <row r="6272" spans="1:19" ht="38.25" hidden="1">
      <c r="A6272" s="200">
        <v>91088</v>
      </c>
      <c r="B6272" s="205" t="s">
        <v>230</v>
      </c>
      <c r="C6272" s="127" t="s">
        <v>6674</v>
      </c>
      <c r="D6272" s="121" t="s">
        <v>232</v>
      </c>
      <c r="E6272" s="122">
        <v>121.8</v>
      </c>
      <c r="F6272" s="123">
        <f t="shared" si="2263"/>
        <v>146.84</v>
      </c>
      <c r="G6272" s="253"/>
      <c r="H6272" s="183"/>
      <c r="I6272" s="184">
        <f t="shared" si="2249"/>
        <v>0</v>
      </c>
      <c r="J6272" s="255">
        <f t="shared" si="2250"/>
        <v>0</v>
      </c>
      <c r="K6272" s="179"/>
      <c r="L6272" s="290">
        <f t="shared" si="2264"/>
        <v>0</v>
      </c>
      <c r="M6272" s="183">
        <f t="shared" si="2264"/>
        <v>0</v>
      </c>
      <c r="N6272" s="184">
        <f t="shared" si="2265"/>
        <v>0</v>
      </c>
      <c r="O6272" s="255">
        <f t="shared" si="2266"/>
        <v>0</v>
      </c>
      <c r="P6272" s="181"/>
      <c r="Q6272" s="199"/>
      <c r="R6272" s="197" t="str">
        <f t="shared" si="2261"/>
        <v/>
      </c>
      <c r="S6272" s="197" t="str">
        <f t="shared" si="2262"/>
        <v/>
      </c>
    </row>
    <row r="6273" spans="1:19" ht="38.25" hidden="1">
      <c r="A6273" s="200">
        <v>91089</v>
      </c>
      <c r="B6273" s="205" t="s">
        <v>230</v>
      </c>
      <c r="C6273" s="127" t="s">
        <v>6675</v>
      </c>
      <c r="D6273" s="121" t="s">
        <v>232</v>
      </c>
      <c r="E6273" s="122">
        <v>130.22</v>
      </c>
      <c r="F6273" s="123">
        <f t="shared" si="2263"/>
        <v>156.99</v>
      </c>
      <c r="G6273" s="253"/>
      <c r="H6273" s="183"/>
      <c r="I6273" s="184">
        <f t="shared" si="2249"/>
        <v>0</v>
      </c>
      <c r="J6273" s="255">
        <f t="shared" si="2250"/>
        <v>0</v>
      </c>
      <c r="K6273" s="179"/>
      <c r="L6273" s="290">
        <f t="shared" si="2264"/>
        <v>0</v>
      </c>
      <c r="M6273" s="183">
        <f t="shared" si="2264"/>
        <v>0</v>
      </c>
      <c r="N6273" s="184">
        <f t="shared" si="2265"/>
        <v>0</v>
      </c>
      <c r="O6273" s="255">
        <f t="shared" si="2266"/>
        <v>0</v>
      </c>
      <c r="P6273" s="181"/>
      <c r="Q6273" s="199"/>
      <c r="R6273" s="197" t="str">
        <f t="shared" si="2261"/>
        <v/>
      </c>
      <c r="S6273" s="197" t="str">
        <f t="shared" si="2262"/>
        <v/>
      </c>
    </row>
    <row r="6274" spans="1:19" ht="38.25" hidden="1">
      <c r="A6274" s="200">
        <v>91090</v>
      </c>
      <c r="B6274" s="205" t="s">
        <v>230</v>
      </c>
      <c r="C6274" s="127" t="s">
        <v>6676</v>
      </c>
      <c r="D6274" s="121" t="s">
        <v>232</v>
      </c>
      <c r="E6274" s="122">
        <v>96.33</v>
      </c>
      <c r="F6274" s="123">
        <f t="shared" si="2263"/>
        <v>116.14</v>
      </c>
      <c r="G6274" s="253"/>
      <c r="H6274" s="183"/>
      <c r="I6274" s="184">
        <f t="shared" si="2249"/>
        <v>0</v>
      </c>
      <c r="J6274" s="255">
        <f t="shared" si="2250"/>
        <v>0</v>
      </c>
      <c r="K6274" s="179"/>
      <c r="L6274" s="290">
        <f t="shared" si="2264"/>
        <v>0</v>
      </c>
      <c r="M6274" s="183">
        <f t="shared" si="2264"/>
        <v>0</v>
      </c>
      <c r="N6274" s="184">
        <f t="shared" si="2265"/>
        <v>0</v>
      </c>
      <c r="O6274" s="255">
        <f t="shared" si="2266"/>
        <v>0</v>
      </c>
      <c r="P6274" s="181"/>
      <c r="Q6274" s="199"/>
      <c r="R6274" s="197" t="str">
        <f t="shared" si="2261"/>
        <v/>
      </c>
      <c r="S6274" s="197" t="str">
        <f t="shared" si="2262"/>
        <v/>
      </c>
    </row>
    <row r="6275" spans="1:19" ht="38.25" hidden="1">
      <c r="A6275" s="200">
        <v>91091</v>
      </c>
      <c r="B6275" s="205" t="s">
        <v>230</v>
      </c>
      <c r="C6275" s="127" t="s">
        <v>6677</v>
      </c>
      <c r="D6275" s="121" t="s">
        <v>232</v>
      </c>
      <c r="E6275" s="122">
        <v>106.06</v>
      </c>
      <c r="F6275" s="123">
        <f t="shared" si="2263"/>
        <v>127.87</v>
      </c>
      <c r="G6275" s="253"/>
      <c r="H6275" s="183"/>
      <c r="I6275" s="184">
        <f t="shared" si="2249"/>
        <v>0</v>
      </c>
      <c r="J6275" s="255">
        <f t="shared" si="2250"/>
        <v>0</v>
      </c>
      <c r="K6275" s="179"/>
      <c r="L6275" s="290">
        <f t="shared" si="2264"/>
        <v>0</v>
      </c>
      <c r="M6275" s="183">
        <f t="shared" si="2264"/>
        <v>0</v>
      </c>
      <c r="N6275" s="184">
        <f t="shared" si="2265"/>
        <v>0</v>
      </c>
      <c r="O6275" s="255">
        <f t="shared" si="2266"/>
        <v>0</v>
      </c>
      <c r="P6275" s="181"/>
      <c r="Q6275" s="199"/>
      <c r="R6275" s="197" t="str">
        <f t="shared" si="2261"/>
        <v/>
      </c>
      <c r="S6275" s="197" t="str">
        <f t="shared" si="2262"/>
        <v/>
      </c>
    </row>
    <row r="6276" spans="1:19" ht="38.25" hidden="1">
      <c r="A6276" s="200">
        <v>91092</v>
      </c>
      <c r="B6276" s="205" t="s">
        <v>230</v>
      </c>
      <c r="C6276" s="127" t="s">
        <v>6678</v>
      </c>
      <c r="D6276" s="121" t="s">
        <v>232</v>
      </c>
      <c r="E6276" s="122">
        <v>135.07</v>
      </c>
      <c r="F6276" s="123">
        <f t="shared" si="2263"/>
        <v>162.84</v>
      </c>
      <c r="G6276" s="253"/>
      <c r="H6276" s="183"/>
      <c r="I6276" s="184">
        <f t="shared" si="2249"/>
        <v>0</v>
      </c>
      <c r="J6276" s="255">
        <f t="shared" si="2250"/>
        <v>0</v>
      </c>
      <c r="K6276" s="179"/>
      <c r="L6276" s="290">
        <f t="shared" si="2264"/>
        <v>0</v>
      </c>
      <c r="M6276" s="183">
        <f t="shared" si="2264"/>
        <v>0</v>
      </c>
      <c r="N6276" s="184">
        <f t="shared" si="2265"/>
        <v>0</v>
      </c>
      <c r="O6276" s="255">
        <f t="shared" si="2266"/>
        <v>0</v>
      </c>
      <c r="P6276" s="181"/>
      <c r="Q6276" s="199"/>
      <c r="R6276" s="197" t="str">
        <f t="shared" si="2261"/>
        <v/>
      </c>
      <c r="S6276" s="197" t="str">
        <f t="shared" si="2262"/>
        <v/>
      </c>
    </row>
    <row r="6277" spans="1:19" ht="38.25" hidden="1">
      <c r="A6277" s="200">
        <v>91093</v>
      </c>
      <c r="B6277" s="205" t="s">
        <v>230</v>
      </c>
      <c r="C6277" s="127" t="s">
        <v>6679</v>
      </c>
      <c r="D6277" s="121" t="s">
        <v>232</v>
      </c>
      <c r="E6277" s="122">
        <v>145.1</v>
      </c>
      <c r="F6277" s="123">
        <f t="shared" si="2263"/>
        <v>174.93</v>
      </c>
      <c r="G6277" s="253"/>
      <c r="H6277" s="183"/>
      <c r="I6277" s="184">
        <f t="shared" si="2249"/>
        <v>0</v>
      </c>
      <c r="J6277" s="255">
        <f t="shared" si="2250"/>
        <v>0</v>
      </c>
      <c r="K6277" s="179"/>
      <c r="L6277" s="290">
        <f t="shared" si="2264"/>
        <v>0</v>
      </c>
      <c r="M6277" s="183">
        <f t="shared" si="2264"/>
        <v>0</v>
      </c>
      <c r="N6277" s="184">
        <f t="shared" si="2265"/>
        <v>0</v>
      </c>
      <c r="O6277" s="255">
        <f t="shared" si="2266"/>
        <v>0</v>
      </c>
      <c r="P6277" s="181"/>
      <c r="Q6277" s="199"/>
      <c r="R6277" s="197" t="str">
        <f t="shared" si="2261"/>
        <v/>
      </c>
      <c r="S6277" s="197" t="str">
        <f t="shared" si="2262"/>
        <v/>
      </c>
    </row>
    <row r="6278" spans="1:19" ht="38.25" hidden="1">
      <c r="A6278" s="200">
        <v>91094</v>
      </c>
      <c r="B6278" s="205" t="s">
        <v>230</v>
      </c>
      <c r="C6278" s="127" t="s">
        <v>6680</v>
      </c>
      <c r="D6278" s="121" t="s">
        <v>232</v>
      </c>
      <c r="E6278" s="122">
        <v>85.89</v>
      </c>
      <c r="F6278" s="123">
        <f t="shared" si="2263"/>
        <v>103.55</v>
      </c>
      <c r="G6278" s="253"/>
      <c r="H6278" s="183"/>
      <c r="I6278" s="184">
        <f t="shared" si="2249"/>
        <v>0</v>
      </c>
      <c r="J6278" s="255">
        <f t="shared" si="2250"/>
        <v>0</v>
      </c>
      <c r="K6278" s="179"/>
      <c r="L6278" s="290">
        <f t="shared" si="2264"/>
        <v>0</v>
      </c>
      <c r="M6278" s="183">
        <f t="shared" si="2264"/>
        <v>0</v>
      </c>
      <c r="N6278" s="184">
        <f t="shared" si="2265"/>
        <v>0</v>
      </c>
      <c r="O6278" s="255">
        <f t="shared" si="2266"/>
        <v>0</v>
      </c>
      <c r="P6278" s="181"/>
      <c r="Q6278" s="199"/>
      <c r="R6278" s="197" t="str">
        <f t="shared" si="2261"/>
        <v/>
      </c>
      <c r="S6278" s="197" t="str">
        <f t="shared" si="2262"/>
        <v/>
      </c>
    </row>
    <row r="6279" spans="1:19" ht="38.25" hidden="1">
      <c r="A6279" s="200">
        <v>91095</v>
      </c>
      <c r="B6279" s="205" t="s">
        <v>230</v>
      </c>
      <c r="C6279" s="127" t="s">
        <v>6681</v>
      </c>
      <c r="D6279" s="121" t="s">
        <v>232</v>
      </c>
      <c r="E6279" s="122">
        <v>99.55</v>
      </c>
      <c r="F6279" s="123">
        <f t="shared" si="2263"/>
        <v>120.02</v>
      </c>
      <c r="G6279" s="253"/>
      <c r="H6279" s="183"/>
      <c r="I6279" s="184">
        <f t="shared" si="2249"/>
        <v>0</v>
      </c>
      <c r="J6279" s="255">
        <f t="shared" si="2250"/>
        <v>0</v>
      </c>
      <c r="K6279" s="179"/>
      <c r="L6279" s="290">
        <f t="shared" si="2264"/>
        <v>0</v>
      </c>
      <c r="M6279" s="183">
        <f t="shared" si="2264"/>
        <v>0</v>
      </c>
      <c r="N6279" s="184">
        <f t="shared" si="2265"/>
        <v>0</v>
      </c>
      <c r="O6279" s="255">
        <f t="shared" si="2266"/>
        <v>0</v>
      </c>
      <c r="P6279" s="181"/>
      <c r="Q6279" s="199"/>
      <c r="R6279" s="197" t="str">
        <f t="shared" si="2261"/>
        <v/>
      </c>
      <c r="S6279" s="197" t="str">
        <f t="shared" si="2262"/>
        <v/>
      </c>
    </row>
    <row r="6280" spans="1:19" ht="38.25" hidden="1">
      <c r="A6280" s="200">
        <v>91096</v>
      </c>
      <c r="B6280" s="205" t="s">
        <v>230</v>
      </c>
      <c r="C6280" s="127" t="s">
        <v>6682</v>
      </c>
      <c r="D6280" s="121" t="s">
        <v>232</v>
      </c>
      <c r="E6280" s="122">
        <v>88.46</v>
      </c>
      <c r="F6280" s="123">
        <f t="shared" si="2263"/>
        <v>106.65</v>
      </c>
      <c r="G6280" s="253"/>
      <c r="H6280" s="183"/>
      <c r="I6280" s="184">
        <f t="shared" si="2249"/>
        <v>0</v>
      </c>
      <c r="J6280" s="255">
        <f t="shared" si="2250"/>
        <v>0</v>
      </c>
      <c r="K6280" s="179"/>
      <c r="L6280" s="290">
        <f t="shared" si="2264"/>
        <v>0</v>
      </c>
      <c r="M6280" s="183">
        <f t="shared" si="2264"/>
        <v>0</v>
      </c>
      <c r="N6280" s="184">
        <f t="shared" si="2265"/>
        <v>0</v>
      </c>
      <c r="O6280" s="255">
        <f t="shared" si="2266"/>
        <v>0</v>
      </c>
      <c r="P6280" s="181"/>
      <c r="Q6280" s="199"/>
      <c r="R6280" s="197" t="str">
        <f t="shared" si="2261"/>
        <v/>
      </c>
      <c r="S6280" s="197" t="str">
        <f t="shared" si="2262"/>
        <v/>
      </c>
    </row>
    <row r="6281" spans="1:19" ht="38.25" hidden="1">
      <c r="A6281" s="200">
        <v>91097</v>
      </c>
      <c r="B6281" s="205" t="s">
        <v>230</v>
      </c>
      <c r="C6281" s="127" t="s">
        <v>6683</v>
      </c>
      <c r="D6281" s="121" t="s">
        <v>232</v>
      </c>
      <c r="E6281" s="122">
        <v>102.01</v>
      </c>
      <c r="F6281" s="123">
        <f t="shared" si="2263"/>
        <v>122.98</v>
      </c>
      <c r="G6281" s="253"/>
      <c r="H6281" s="183"/>
      <c r="I6281" s="184">
        <f t="shared" si="2249"/>
        <v>0</v>
      </c>
      <c r="J6281" s="255">
        <f t="shared" si="2250"/>
        <v>0</v>
      </c>
      <c r="K6281" s="179"/>
      <c r="L6281" s="290">
        <f t="shared" si="2264"/>
        <v>0</v>
      </c>
      <c r="M6281" s="183">
        <f t="shared" si="2264"/>
        <v>0</v>
      </c>
      <c r="N6281" s="184">
        <f t="shared" si="2265"/>
        <v>0</v>
      </c>
      <c r="O6281" s="255">
        <f t="shared" si="2266"/>
        <v>0</v>
      </c>
      <c r="P6281" s="181"/>
      <c r="Q6281" s="199"/>
      <c r="R6281" s="197" t="str">
        <f t="shared" si="2261"/>
        <v/>
      </c>
      <c r="S6281" s="197" t="str">
        <f t="shared" si="2262"/>
        <v/>
      </c>
    </row>
    <row r="6282" spans="1:19" ht="38.25" hidden="1">
      <c r="A6282" s="200">
        <v>91098</v>
      </c>
      <c r="B6282" s="205" t="s">
        <v>230</v>
      </c>
      <c r="C6282" s="127" t="s">
        <v>6684</v>
      </c>
      <c r="D6282" s="121" t="s">
        <v>232</v>
      </c>
      <c r="E6282" s="122">
        <v>99.85</v>
      </c>
      <c r="F6282" s="123">
        <f t="shared" si="2263"/>
        <v>120.38</v>
      </c>
      <c r="G6282" s="253"/>
      <c r="H6282" s="183"/>
      <c r="I6282" s="184">
        <f t="shared" si="2249"/>
        <v>0</v>
      </c>
      <c r="J6282" s="255">
        <f t="shared" si="2250"/>
        <v>0</v>
      </c>
      <c r="K6282" s="179"/>
      <c r="L6282" s="290">
        <f t="shared" si="2264"/>
        <v>0</v>
      </c>
      <c r="M6282" s="183">
        <f t="shared" si="2264"/>
        <v>0</v>
      </c>
      <c r="N6282" s="184">
        <f t="shared" si="2265"/>
        <v>0</v>
      </c>
      <c r="O6282" s="255">
        <f t="shared" si="2266"/>
        <v>0</v>
      </c>
      <c r="P6282" s="181"/>
      <c r="Q6282" s="199"/>
      <c r="R6282" s="197" t="str">
        <f t="shared" si="2261"/>
        <v/>
      </c>
      <c r="S6282" s="197" t="str">
        <f t="shared" si="2262"/>
        <v/>
      </c>
    </row>
    <row r="6283" spans="1:19" ht="38.25" hidden="1">
      <c r="A6283" s="200">
        <v>91099</v>
      </c>
      <c r="B6283" s="205" t="s">
        <v>230</v>
      </c>
      <c r="C6283" s="127" t="s">
        <v>6685</v>
      </c>
      <c r="D6283" s="121" t="s">
        <v>232</v>
      </c>
      <c r="E6283" s="122">
        <v>114.74</v>
      </c>
      <c r="F6283" s="123">
        <f t="shared" si="2263"/>
        <v>138.33000000000001</v>
      </c>
      <c r="G6283" s="253"/>
      <c r="H6283" s="183"/>
      <c r="I6283" s="184">
        <f t="shared" si="2249"/>
        <v>0</v>
      </c>
      <c r="J6283" s="255">
        <f t="shared" si="2250"/>
        <v>0</v>
      </c>
      <c r="K6283" s="179"/>
      <c r="L6283" s="290">
        <f t="shared" si="2264"/>
        <v>0</v>
      </c>
      <c r="M6283" s="183">
        <f t="shared" si="2264"/>
        <v>0</v>
      </c>
      <c r="N6283" s="184">
        <f t="shared" si="2265"/>
        <v>0</v>
      </c>
      <c r="O6283" s="255">
        <f t="shared" si="2266"/>
        <v>0</v>
      </c>
      <c r="P6283" s="181"/>
      <c r="Q6283" s="199"/>
      <c r="R6283" s="197" t="str">
        <f t="shared" si="2261"/>
        <v/>
      </c>
      <c r="S6283" s="197" t="str">
        <f t="shared" si="2262"/>
        <v/>
      </c>
    </row>
    <row r="6284" spans="1:19" ht="38.25" hidden="1">
      <c r="A6284" s="200">
        <v>91100</v>
      </c>
      <c r="B6284" s="205" t="s">
        <v>230</v>
      </c>
      <c r="C6284" s="127" t="s">
        <v>6686</v>
      </c>
      <c r="D6284" s="121" t="s">
        <v>232</v>
      </c>
      <c r="E6284" s="122">
        <v>107.06</v>
      </c>
      <c r="F6284" s="123">
        <f t="shared" si="2263"/>
        <v>129.07</v>
      </c>
      <c r="G6284" s="253"/>
      <c r="H6284" s="183"/>
      <c r="I6284" s="184">
        <f t="shared" si="2249"/>
        <v>0</v>
      </c>
      <c r="J6284" s="255">
        <f t="shared" si="2250"/>
        <v>0</v>
      </c>
      <c r="K6284" s="179"/>
      <c r="L6284" s="290">
        <f t="shared" si="2264"/>
        <v>0</v>
      </c>
      <c r="M6284" s="183">
        <f t="shared" si="2264"/>
        <v>0</v>
      </c>
      <c r="N6284" s="184">
        <f t="shared" si="2265"/>
        <v>0</v>
      </c>
      <c r="O6284" s="255">
        <f t="shared" si="2266"/>
        <v>0</v>
      </c>
      <c r="P6284" s="181"/>
      <c r="Q6284" s="199"/>
      <c r="R6284" s="197" t="str">
        <f t="shared" si="2261"/>
        <v/>
      </c>
      <c r="S6284" s="197" t="str">
        <f t="shared" si="2262"/>
        <v/>
      </c>
    </row>
    <row r="6285" spans="1:19" ht="38.25" hidden="1">
      <c r="A6285" s="200">
        <v>91101</v>
      </c>
      <c r="B6285" s="205" t="s">
        <v>230</v>
      </c>
      <c r="C6285" s="127" t="s">
        <v>6687</v>
      </c>
      <c r="D6285" s="121" t="s">
        <v>232</v>
      </c>
      <c r="E6285" s="122">
        <v>121.86</v>
      </c>
      <c r="F6285" s="123">
        <f t="shared" si="2263"/>
        <v>146.91</v>
      </c>
      <c r="G6285" s="253"/>
      <c r="H6285" s="183"/>
      <c r="I6285" s="184">
        <f t="shared" si="2249"/>
        <v>0</v>
      </c>
      <c r="J6285" s="255">
        <f t="shared" si="2250"/>
        <v>0</v>
      </c>
      <c r="K6285" s="179"/>
      <c r="L6285" s="290">
        <f t="shared" si="2264"/>
        <v>0</v>
      </c>
      <c r="M6285" s="183">
        <f t="shared" si="2264"/>
        <v>0</v>
      </c>
      <c r="N6285" s="184">
        <f t="shared" si="2265"/>
        <v>0</v>
      </c>
      <c r="O6285" s="255">
        <f t="shared" si="2266"/>
        <v>0</v>
      </c>
      <c r="P6285" s="181"/>
      <c r="Q6285" s="199"/>
      <c r="R6285" s="197" t="str">
        <f t="shared" si="2261"/>
        <v/>
      </c>
      <c r="S6285" s="197" t="str">
        <f t="shared" si="2262"/>
        <v/>
      </c>
    </row>
    <row r="6286" spans="1:19" hidden="1">
      <c r="A6286" s="200" t="s">
        <v>6688</v>
      </c>
      <c r="B6286" s="205"/>
      <c r="C6286" s="127" t="s">
        <v>6689</v>
      </c>
      <c r="D6286" s="121"/>
      <c r="E6286" s="122"/>
      <c r="F6286" s="123"/>
      <c r="G6286" s="253"/>
      <c r="H6286" s="253"/>
      <c r="I6286" s="254">
        <f t="shared" si="2249"/>
        <v>0</v>
      </c>
      <c r="J6286" s="255">
        <f t="shared" si="2250"/>
        <v>0</v>
      </c>
      <c r="K6286" s="179"/>
      <c r="L6286" s="290"/>
      <c r="M6286" s="253"/>
      <c r="N6286" s="254"/>
      <c r="O6286" s="255"/>
      <c r="P6286" s="181"/>
      <c r="Q6286" s="198" t="str">
        <f>IF(OR(SUM(J6287:J6292)&gt;0,SUM(O6287:O6292)&gt;0),"xx","")</f>
        <v/>
      </c>
      <c r="R6286" s="197" t="str">
        <f t="shared" si="2261"/>
        <v/>
      </c>
      <c r="S6286" s="197" t="str">
        <f t="shared" si="2262"/>
        <v/>
      </c>
    </row>
    <row r="6287" spans="1:19" ht="25.5" hidden="1">
      <c r="A6287" s="200">
        <v>95218</v>
      </c>
      <c r="B6287" s="205" t="s">
        <v>230</v>
      </c>
      <c r="C6287" s="127" t="s">
        <v>6690</v>
      </c>
      <c r="D6287" s="121" t="s">
        <v>6583</v>
      </c>
      <c r="E6287" s="122">
        <v>24.36</v>
      </c>
      <c r="F6287" s="123">
        <f t="shared" ref="F6287:F6292" si="2267">IF(E6287=0,0,ROUND(E6287*(1+E$10)*(1-E$11),2))</f>
        <v>29.37</v>
      </c>
      <c r="G6287" s="253"/>
      <c r="H6287" s="183"/>
      <c r="I6287" s="184">
        <f t="shared" si="2249"/>
        <v>0</v>
      </c>
      <c r="J6287" s="255">
        <f t="shared" si="2250"/>
        <v>0</v>
      </c>
      <c r="K6287" s="179"/>
      <c r="L6287" s="290">
        <f t="shared" ref="L6287:M6292" si="2268">G6287</f>
        <v>0</v>
      </c>
      <c r="M6287" s="183">
        <f t="shared" si="2268"/>
        <v>0</v>
      </c>
      <c r="N6287" s="184">
        <f t="shared" ref="N6287:N6292" si="2269">IF(ISBLANK(E6287),0,ROUND(F6287*L6287,2))</f>
        <v>0</v>
      </c>
      <c r="O6287" s="255">
        <f t="shared" ref="O6287:O6292" si="2270">IF(ISBLANK(L6287),0,ROUND(L6287*M6287,2))</f>
        <v>0</v>
      </c>
      <c r="P6287" s="181"/>
      <c r="Q6287" s="199"/>
      <c r="R6287" s="197" t="str">
        <f t="shared" si="2261"/>
        <v/>
      </c>
      <c r="S6287" s="197" t="str">
        <f t="shared" si="2262"/>
        <v/>
      </c>
    </row>
    <row r="6288" spans="1:19" ht="25.5" hidden="1">
      <c r="A6288" s="200">
        <v>95219</v>
      </c>
      <c r="B6288" s="205" t="s">
        <v>230</v>
      </c>
      <c r="C6288" s="127" t="s">
        <v>6691</v>
      </c>
      <c r="D6288" s="121" t="s">
        <v>6585</v>
      </c>
      <c r="E6288" s="122">
        <v>23.72</v>
      </c>
      <c r="F6288" s="123">
        <f t="shared" si="2267"/>
        <v>28.6</v>
      </c>
      <c r="G6288" s="253"/>
      <c r="H6288" s="183"/>
      <c r="I6288" s="184">
        <f t="shared" si="2249"/>
        <v>0</v>
      </c>
      <c r="J6288" s="255">
        <f t="shared" si="2250"/>
        <v>0</v>
      </c>
      <c r="K6288" s="179"/>
      <c r="L6288" s="290">
        <f t="shared" si="2268"/>
        <v>0</v>
      </c>
      <c r="M6288" s="183">
        <f t="shared" si="2268"/>
        <v>0</v>
      </c>
      <c r="N6288" s="184">
        <f t="shared" si="2269"/>
        <v>0</v>
      </c>
      <c r="O6288" s="255">
        <f t="shared" si="2270"/>
        <v>0</v>
      </c>
      <c r="P6288" s="181"/>
      <c r="Q6288" s="199"/>
      <c r="R6288" s="197" t="str">
        <f t="shared" si="2261"/>
        <v/>
      </c>
      <c r="S6288" s="197" t="str">
        <f t="shared" si="2262"/>
        <v/>
      </c>
    </row>
    <row r="6289" spans="1:19" ht="25.5" hidden="1">
      <c r="A6289" s="200">
        <v>95214</v>
      </c>
      <c r="B6289" s="205" t="s">
        <v>230</v>
      </c>
      <c r="C6289" s="127" t="s">
        <v>6692</v>
      </c>
      <c r="D6289" s="121" t="s">
        <v>6587</v>
      </c>
      <c r="E6289" s="122">
        <v>0.24</v>
      </c>
      <c r="F6289" s="123">
        <f t="shared" si="2267"/>
        <v>0.28999999999999998</v>
      </c>
      <c r="G6289" s="253"/>
      <c r="H6289" s="183"/>
      <c r="I6289" s="184">
        <f t="shared" si="2249"/>
        <v>0</v>
      </c>
      <c r="J6289" s="255">
        <f t="shared" si="2250"/>
        <v>0</v>
      </c>
      <c r="K6289" s="179"/>
      <c r="L6289" s="290">
        <f t="shared" si="2268"/>
        <v>0</v>
      </c>
      <c r="M6289" s="183">
        <f t="shared" si="2268"/>
        <v>0</v>
      </c>
      <c r="N6289" s="184">
        <f t="shared" si="2269"/>
        <v>0</v>
      </c>
      <c r="O6289" s="255">
        <f t="shared" si="2270"/>
        <v>0</v>
      </c>
      <c r="P6289" s="181"/>
      <c r="Q6289" s="199"/>
      <c r="R6289" s="197" t="str">
        <f t="shared" si="2261"/>
        <v/>
      </c>
      <c r="S6289" s="197" t="str">
        <f t="shared" si="2262"/>
        <v/>
      </c>
    </row>
    <row r="6290" spans="1:19" ht="25.5" hidden="1">
      <c r="A6290" s="200">
        <v>95215</v>
      </c>
      <c r="B6290" s="205" t="s">
        <v>230</v>
      </c>
      <c r="C6290" s="127" t="s">
        <v>6693</v>
      </c>
      <c r="D6290" s="121" t="s">
        <v>6587</v>
      </c>
      <c r="E6290" s="122">
        <v>0.02</v>
      </c>
      <c r="F6290" s="123">
        <f t="shared" si="2267"/>
        <v>0.02</v>
      </c>
      <c r="G6290" s="253"/>
      <c r="H6290" s="183"/>
      <c r="I6290" s="184">
        <f t="shared" si="2249"/>
        <v>0</v>
      </c>
      <c r="J6290" s="255">
        <f t="shared" si="2250"/>
        <v>0</v>
      </c>
      <c r="K6290" s="179"/>
      <c r="L6290" s="290">
        <f t="shared" si="2268"/>
        <v>0</v>
      </c>
      <c r="M6290" s="183">
        <f t="shared" si="2268"/>
        <v>0</v>
      </c>
      <c r="N6290" s="184">
        <f t="shared" si="2269"/>
        <v>0</v>
      </c>
      <c r="O6290" s="255">
        <f t="shared" si="2270"/>
        <v>0</v>
      </c>
      <c r="P6290" s="181"/>
      <c r="Q6290" s="199"/>
      <c r="R6290" s="197" t="str">
        <f t="shared" si="2261"/>
        <v/>
      </c>
      <c r="S6290" s="197" t="str">
        <f t="shared" si="2262"/>
        <v/>
      </c>
    </row>
    <row r="6291" spans="1:19" ht="25.5" hidden="1">
      <c r="A6291" s="200">
        <v>95216</v>
      </c>
      <c r="B6291" s="205" t="s">
        <v>230</v>
      </c>
      <c r="C6291" s="127" t="s">
        <v>6694</v>
      </c>
      <c r="D6291" s="121" t="s">
        <v>6587</v>
      </c>
      <c r="E6291" s="122">
        <v>0.16</v>
      </c>
      <c r="F6291" s="123">
        <f t="shared" si="2267"/>
        <v>0.19</v>
      </c>
      <c r="G6291" s="253"/>
      <c r="H6291" s="183"/>
      <c r="I6291" s="184">
        <f t="shared" si="2249"/>
        <v>0</v>
      </c>
      <c r="J6291" s="255">
        <f t="shared" si="2250"/>
        <v>0</v>
      </c>
      <c r="K6291" s="179"/>
      <c r="L6291" s="290">
        <f t="shared" si="2268"/>
        <v>0</v>
      </c>
      <c r="M6291" s="183">
        <f t="shared" si="2268"/>
        <v>0</v>
      </c>
      <c r="N6291" s="184">
        <f t="shared" si="2269"/>
        <v>0</v>
      </c>
      <c r="O6291" s="255">
        <f t="shared" si="2270"/>
        <v>0</v>
      </c>
      <c r="P6291" s="181"/>
      <c r="Q6291" s="199"/>
      <c r="R6291" s="197" t="str">
        <f t="shared" si="2261"/>
        <v/>
      </c>
      <c r="S6291" s="197" t="str">
        <f t="shared" si="2262"/>
        <v/>
      </c>
    </row>
    <row r="6292" spans="1:19" ht="25.5" hidden="1">
      <c r="A6292" s="200">
        <v>95217</v>
      </c>
      <c r="B6292" s="205" t="s">
        <v>230</v>
      </c>
      <c r="C6292" s="127" t="s">
        <v>6695</v>
      </c>
      <c r="D6292" s="121" t="s">
        <v>6587</v>
      </c>
      <c r="E6292" s="122">
        <v>0.48</v>
      </c>
      <c r="F6292" s="123">
        <f t="shared" si="2267"/>
        <v>0.57999999999999996</v>
      </c>
      <c r="G6292" s="253"/>
      <c r="H6292" s="183"/>
      <c r="I6292" s="184">
        <f t="shared" si="2249"/>
        <v>0</v>
      </c>
      <c r="J6292" s="255">
        <f t="shared" si="2250"/>
        <v>0</v>
      </c>
      <c r="K6292" s="179"/>
      <c r="L6292" s="290">
        <f t="shared" si="2268"/>
        <v>0</v>
      </c>
      <c r="M6292" s="183">
        <f t="shared" si="2268"/>
        <v>0</v>
      </c>
      <c r="N6292" s="184">
        <f t="shared" si="2269"/>
        <v>0</v>
      </c>
      <c r="O6292" s="255">
        <f t="shared" si="2270"/>
        <v>0</v>
      </c>
      <c r="P6292" s="181"/>
      <c r="Q6292" s="199"/>
      <c r="R6292" s="197" t="str">
        <f t="shared" si="2261"/>
        <v/>
      </c>
      <c r="S6292" s="197" t="str">
        <f t="shared" si="2262"/>
        <v/>
      </c>
    </row>
    <row r="6293" spans="1:19" hidden="1">
      <c r="A6293" s="200" t="s">
        <v>6696</v>
      </c>
      <c r="B6293" s="205"/>
      <c r="C6293" s="127" t="s">
        <v>6697</v>
      </c>
      <c r="D6293" s="121"/>
      <c r="E6293" s="122"/>
      <c r="F6293" s="123"/>
      <c r="G6293" s="253"/>
      <c r="H6293" s="253"/>
      <c r="I6293" s="254">
        <f t="shared" si="2249"/>
        <v>0</v>
      </c>
      <c r="J6293" s="255">
        <f t="shared" si="2250"/>
        <v>0</v>
      </c>
      <c r="K6293" s="179"/>
      <c r="L6293" s="290"/>
      <c r="M6293" s="253"/>
      <c r="N6293" s="254"/>
      <c r="O6293" s="255"/>
      <c r="P6293" s="181"/>
      <c r="Q6293" s="198" t="str">
        <f>IF(OR(SUM(J6294:J6299)&gt;0,SUM(O6294:O6299)&gt;0),"xx","")</f>
        <v/>
      </c>
      <c r="R6293" s="197" t="str">
        <f t="shared" si="2261"/>
        <v/>
      </c>
      <c r="S6293" s="197" t="str">
        <f t="shared" si="2262"/>
        <v/>
      </c>
    </row>
    <row r="6294" spans="1:19" ht="25.5" hidden="1">
      <c r="A6294" s="200">
        <v>95276</v>
      </c>
      <c r="B6294" s="205" t="s">
        <v>230</v>
      </c>
      <c r="C6294" s="127" t="s">
        <v>6698</v>
      </c>
      <c r="D6294" s="121" t="s">
        <v>6583</v>
      </c>
      <c r="E6294" s="122">
        <v>2.5499999999999998</v>
      </c>
      <c r="F6294" s="123">
        <f t="shared" ref="F6294:F6299" si="2271">IF(E6294=0,0,ROUND(E6294*(1+E$10)*(1-E$11),2))</f>
        <v>3.07</v>
      </c>
      <c r="G6294" s="253"/>
      <c r="H6294" s="183"/>
      <c r="I6294" s="184">
        <f t="shared" si="2249"/>
        <v>0</v>
      </c>
      <c r="J6294" s="255">
        <f t="shared" si="2250"/>
        <v>0</v>
      </c>
      <c r="K6294" s="179"/>
      <c r="L6294" s="290">
        <f t="shared" ref="L6294:M6299" si="2272">G6294</f>
        <v>0</v>
      </c>
      <c r="M6294" s="183">
        <f t="shared" si="2272"/>
        <v>0</v>
      </c>
      <c r="N6294" s="184">
        <f t="shared" ref="N6294:N6299" si="2273">IF(ISBLANK(E6294),0,ROUND(F6294*L6294,2))</f>
        <v>0</v>
      </c>
      <c r="O6294" s="255">
        <f t="shared" ref="O6294:O6299" si="2274">IF(ISBLANK(L6294),0,ROUND(L6294*M6294,2))</f>
        <v>0</v>
      </c>
      <c r="P6294" s="181"/>
      <c r="Q6294" s="199"/>
      <c r="R6294" s="197" t="str">
        <f t="shared" si="2261"/>
        <v/>
      </c>
      <c r="S6294" s="197" t="str">
        <f t="shared" si="2262"/>
        <v/>
      </c>
    </row>
    <row r="6295" spans="1:19" ht="25.5" hidden="1">
      <c r="A6295" s="200">
        <v>95277</v>
      </c>
      <c r="B6295" s="205" t="s">
        <v>230</v>
      </c>
      <c r="C6295" s="127" t="s">
        <v>6699</v>
      </c>
      <c r="D6295" s="121" t="s">
        <v>6585</v>
      </c>
      <c r="E6295" s="122">
        <v>0.35</v>
      </c>
      <c r="F6295" s="123">
        <f t="shared" si="2271"/>
        <v>0.42</v>
      </c>
      <c r="G6295" s="253"/>
      <c r="H6295" s="183"/>
      <c r="I6295" s="184">
        <f t="shared" si="2249"/>
        <v>0</v>
      </c>
      <c r="J6295" s="255">
        <f t="shared" si="2250"/>
        <v>0</v>
      </c>
      <c r="K6295" s="179"/>
      <c r="L6295" s="290">
        <f t="shared" si="2272"/>
        <v>0</v>
      </c>
      <c r="M6295" s="183">
        <f t="shared" si="2272"/>
        <v>0</v>
      </c>
      <c r="N6295" s="184">
        <f t="shared" si="2273"/>
        <v>0</v>
      </c>
      <c r="O6295" s="255">
        <f t="shared" si="2274"/>
        <v>0</v>
      </c>
      <c r="P6295" s="181"/>
      <c r="Q6295" s="199"/>
      <c r="R6295" s="197" t="str">
        <f t="shared" si="2261"/>
        <v/>
      </c>
      <c r="S6295" s="197" t="str">
        <f t="shared" si="2262"/>
        <v/>
      </c>
    </row>
    <row r="6296" spans="1:19" ht="25.5" hidden="1">
      <c r="A6296" s="200">
        <v>95272</v>
      </c>
      <c r="B6296" s="205" t="s">
        <v>230</v>
      </c>
      <c r="C6296" s="127" t="s">
        <v>6700</v>
      </c>
      <c r="D6296" s="121" t="s">
        <v>6587</v>
      </c>
      <c r="E6296" s="122">
        <v>0.32</v>
      </c>
      <c r="F6296" s="123">
        <f t="shared" si="2271"/>
        <v>0.39</v>
      </c>
      <c r="G6296" s="253"/>
      <c r="H6296" s="183"/>
      <c r="I6296" s="184">
        <f t="shared" si="2249"/>
        <v>0</v>
      </c>
      <c r="J6296" s="255">
        <f t="shared" si="2250"/>
        <v>0</v>
      </c>
      <c r="K6296" s="179"/>
      <c r="L6296" s="290">
        <f t="shared" si="2272"/>
        <v>0</v>
      </c>
      <c r="M6296" s="183">
        <f t="shared" si="2272"/>
        <v>0</v>
      </c>
      <c r="N6296" s="184">
        <f t="shared" si="2273"/>
        <v>0</v>
      </c>
      <c r="O6296" s="255">
        <f t="shared" si="2274"/>
        <v>0</v>
      </c>
      <c r="P6296" s="181"/>
      <c r="Q6296" s="199"/>
      <c r="R6296" s="197" t="str">
        <f t="shared" si="2261"/>
        <v/>
      </c>
      <c r="S6296" s="197" t="str">
        <f t="shared" si="2262"/>
        <v/>
      </c>
    </row>
    <row r="6297" spans="1:19" ht="25.5" hidden="1">
      <c r="A6297" s="200">
        <v>95273</v>
      </c>
      <c r="B6297" s="205" t="s">
        <v>230</v>
      </c>
      <c r="C6297" s="127" t="s">
        <v>6701</v>
      </c>
      <c r="D6297" s="121" t="s">
        <v>6587</v>
      </c>
      <c r="E6297" s="122">
        <v>0.03</v>
      </c>
      <c r="F6297" s="123">
        <f t="shared" si="2271"/>
        <v>0.04</v>
      </c>
      <c r="G6297" s="253"/>
      <c r="H6297" s="183"/>
      <c r="I6297" s="184">
        <f t="shared" si="2249"/>
        <v>0</v>
      </c>
      <c r="J6297" s="255">
        <f t="shared" si="2250"/>
        <v>0</v>
      </c>
      <c r="K6297" s="179"/>
      <c r="L6297" s="290">
        <f t="shared" si="2272"/>
        <v>0</v>
      </c>
      <c r="M6297" s="183">
        <f t="shared" si="2272"/>
        <v>0</v>
      </c>
      <c r="N6297" s="184">
        <f t="shared" si="2273"/>
        <v>0</v>
      </c>
      <c r="O6297" s="255">
        <f t="shared" si="2274"/>
        <v>0</v>
      </c>
      <c r="P6297" s="181"/>
      <c r="Q6297" s="199"/>
      <c r="R6297" s="197" t="str">
        <f t="shared" si="2261"/>
        <v/>
      </c>
      <c r="S6297" s="197" t="str">
        <f t="shared" si="2262"/>
        <v/>
      </c>
    </row>
    <row r="6298" spans="1:19" ht="25.5" hidden="1">
      <c r="A6298" s="200">
        <v>95274</v>
      </c>
      <c r="B6298" s="205" t="s">
        <v>230</v>
      </c>
      <c r="C6298" s="127" t="s">
        <v>6702</v>
      </c>
      <c r="D6298" s="121" t="s">
        <v>6587</v>
      </c>
      <c r="E6298" s="122">
        <v>0.25</v>
      </c>
      <c r="F6298" s="123">
        <f t="shared" si="2271"/>
        <v>0.3</v>
      </c>
      <c r="G6298" s="253"/>
      <c r="H6298" s="183"/>
      <c r="I6298" s="184">
        <f t="shared" si="2249"/>
        <v>0</v>
      </c>
      <c r="J6298" s="255">
        <f t="shared" si="2250"/>
        <v>0</v>
      </c>
      <c r="K6298" s="179"/>
      <c r="L6298" s="290">
        <f t="shared" si="2272"/>
        <v>0</v>
      </c>
      <c r="M6298" s="183">
        <f t="shared" si="2272"/>
        <v>0</v>
      </c>
      <c r="N6298" s="184">
        <f t="shared" si="2273"/>
        <v>0</v>
      </c>
      <c r="O6298" s="255">
        <f t="shared" si="2274"/>
        <v>0</v>
      </c>
      <c r="P6298" s="181"/>
      <c r="Q6298" s="199"/>
      <c r="R6298" s="197" t="str">
        <f t="shared" si="2261"/>
        <v/>
      </c>
      <c r="S6298" s="197" t="str">
        <f t="shared" si="2262"/>
        <v/>
      </c>
    </row>
    <row r="6299" spans="1:19" ht="25.5" hidden="1">
      <c r="A6299" s="200">
        <v>95275</v>
      </c>
      <c r="B6299" s="205" t="s">
        <v>230</v>
      </c>
      <c r="C6299" s="127" t="s">
        <v>6703</v>
      </c>
      <c r="D6299" s="121" t="s">
        <v>6587</v>
      </c>
      <c r="E6299" s="122">
        <v>1.95</v>
      </c>
      <c r="F6299" s="123">
        <f t="shared" si="2271"/>
        <v>2.35</v>
      </c>
      <c r="G6299" s="253"/>
      <c r="H6299" s="183"/>
      <c r="I6299" s="184">
        <f t="shared" si="2249"/>
        <v>0</v>
      </c>
      <c r="J6299" s="255">
        <f t="shared" si="2250"/>
        <v>0</v>
      </c>
      <c r="K6299" s="179"/>
      <c r="L6299" s="290">
        <f t="shared" si="2272"/>
        <v>0</v>
      </c>
      <c r="M6299" s="183">
        <f t="shared" si="2272"/>
        <v>0</v>
      </c>
      <c r="N6299" s="184">
        <f t="shared" si="2273"/>
        <v>0</v>
      </c>
      <c r="O6299" s="255">
        <f t="shared" si="2274"/>
        <v>0</v>
      </c>
      <c r="P6299" s="181"/>
      <c r="Q6299" s="199"/>
      <c r="R6299" s="197" t="str">
        <f t="shared" si="2261"/>
        <v/>
      </c>
      <c r="S6299" s="197" t="str">
        <f t="shared" si="2262"/>
        <v/>
      </c>
    </row>
    <row r="6300" spans="1:19" hidden="1">
      <c r="A6300" s="200" t="s">
        <v>6704</v>
      </c>
      <c r="B6300" s="205"/>
      <c r="C6300" s="127" t="s">
        <v>6705</v>
      </c>
      <c r="D6300" s="121"/>
      <c r="E6300" s="122"/>
      <c r="F6300" s="123"/>
      <c r="G6300" s="253"/>
      <c r="H6300" s="253"/>
      <c r="I6300" s="254">
        <f t="shared" si="2249"/>
        <v>0</v>
      </c>
      <c r="J6300" s="255">
        <f t="shared" si="2250"/>
        <v>0</v>
      </c>
      <c r="K6300" s="179"/>
      <c r="L6300" s="290"/>
      <c r="M6300" s="253"/>
      <c r="N6300" s="254"/>
      <c r="O6300" s="255"/>
      <c r="P6300" s="181"/>
      <c r="Q6300" s="198" t="str">
        <f>IF(OR(SUM(J6301:J6305)&gt;0,SUM(O6301:O6305)&gt;0),"xx","")</f>
        <v/>
      </c>
      <c r="R6300" s="197" t="str">
        <f t="shared" si="2261"/>
        <v/>
      </c>
      <c r="S6300" s="197" t="str">
        <f t="shared" si="2262"/>
        <v/>
      </c>
    </row>
    <row r="6301" spans="1:19" ht="25.5" hidden="1">
      <c r="A6301" s="200">
        <v>95114</v>
      </c>
      <c r="B6301" s="205" t="s">
        <v>230</v>
      </c>
      <c r="C6301" s="127" t="s">
        <v>6706</v>
      </c>
      <c r="D6301" s="121" t="s">
        <v>6587</v>
      </c>
      <c r="E6301" s="122">
        <v>0.94</v>
      </c>
      <c r="F6301" s="123">
        <f>IF(E6301=0,0,ROUND(E6301*(1+E$10)*(1-E$11),2))</f>
        <v>1.1299999999999999</v>
      </c>
      <c r="G6301" s="253"/>
      <c r="H6301" s="183"/>
      <c r="I6301" s="184">
        <f t="shared" ref="I6301:I6318" si="2275">IF(ISBLANK(E6301),0,ROUND(F6301*G6301,2))</f>
        <v>0</v>
      </c>
      <c r="J6301" s="255">
        <f t="shared" ref="J6301:J6318" si="2276">IF(ISBLANK(G6301),0,ROUND(G6301*H6301,2))</f>
        <v>0</v>
      </c>
      <c r="K6301" s="179"/>
      <c r="L6301" s="290">
        <f t="shared" ref="L6301:M6305" si="2277">G6301</f>
        <v>0</v>
      </c>
      <c r="M6301" s="183">
        <f t="shared" si="2277"/>
        <v>0</v>
      </c>
      <c r="N6301" s="184">
        <f t="shared" ref="N6301:N6305" si="2278">IF(ISBLANK(E6301),0,ROUND(F6301*L6301,2))</f>
        <v>0</v>
      </c>
      <c r="O6301" s="255">
        <f t="shared" ref="O6301:O6305" si="2279">IF(ISBLANK(L6301),0,ROUND(L6301*M6301,2))</f>
        <v>0</v>
      </c>
      <c r="P6301" s="181"/>
      <c r="Q6301" s="199"/>
      <c r="R6301" s="197" t="str">
        <f t="shared" si="2261"/>
        <v/>
      </c>
      <c r="S6301" s="197" t="str">
        <f t="shared" si="2262"/>
        <v/>
      </c>
    </row>
    <row r="6302" spans="1:19" ht="25.5" hidden="1">
      <c r="A6302" s="200">
        <v>95115</v>
      </c>
      <c r="B6302" s="205" t="s">
        <v>230</v>
      </c>
      <c r="C6302" s="127" t="s">
        <v>6707</v>
      </c>
      <c r="D6302" s="121" t="s">
        <v>6587</v>
      </c>
      <c r="E6302" s="122">
        <v>0.11</v>
      </c>
      <c r="F6302" s="123">
        <f>IF(E6302=0,0,ROUND(E6302*(1+E$10)*(1-E$11),2))</f>
        <v>0.13</v>
      </c>
      <c r="G6302" s="253"/>
      <c r="H6302" s="183"/>
      <c r="I6302" s="184">
        <f t="shared" si="2275"/>
        <v>0</v>
      </c>
      <c r="J6302" s="255">
        <f t="shared" si="2276"/>
        <v>0</v>
      </c>
      <c r="K6302" s="179"/>
      <c r="L6302" s="290">
        <f t="shared" si="2277"/>
        <v>0</v>
      </c>
      <c r="M6302" s="183">
        <f t="shared" si="2277"/>
        <v>0</v>
      </c>
      <c r="N6302" s="184">
        <f t="shared" si="2278"/>
        <v>0</v>
      </c>
      <c r="O6302" s="255">
        <f t="shared" si="2279"/>
        <v>0</v>
      </c>
      <c r="P6302" s="181"/>
      <c r="Q6302" s="199"/>
      <c r="R6302" s="197" t="str">
        <f t="shared" si="2261"/>
        <v/>
      </c>
      <c r="S6302" s="197" t="str">
        <f t="shared" si="2262"/>
        <v/>
      </c>
    </row>
    <row r="6303" spans="1:19" ht="25.5" hidden="1">
      <c r="A6303" s="200">
        <v>5952</v>
      </c>
      <c r="B6303" s="205" t="s">
        <v>230</v>
      </c>
      <c r="C6303" s="127" t="s">
        <v>6708</v>
      </c>
      <c r="D6303" s="121" t="s">
        <v>6585</v>
      </c>
      <c r="E6303" s="122">
        <v>19.38</v>
      </c>
      <c r="F6303" s="123">
        <f>IF(E6303=0,0,ROUND(E6303*(1+E$10)*(1-E$11),2))</f>
        <v>23.36</v>
      </c>
      <c r="G6303" s="253"/>
      <c r="H6303" s="183"/>
      <c r="I6303" s="184">
        <f t="shared" si="2275"/>
        <v>0</v>
      </c>
      <c r="J6303" s="255">
        <f t="shared" si="2276"/>
        <v>0</v>
      </c>
      <c r="K6303" s="179"/>
      <c r="L6303" s="290">
        <f t="shared" si="2277"/>
        <v>0</v>
      </c>
      <c r="M6303" s="183">
        <f t="shared" si="2277"/>
        <v>0</v>
      </c>
      <c r="N6303" s="184">
        <f t="shared" si="2278"/>
        <v>0</v>
      </c>
      <c r="O6303" s="255">
        <f t="shared" si="2279"/>
        <v>0</v>
      </c>
      <c r="P6303" s="181"/>
      <c r="Q6303" s="199"/>
      <c r="R6303" s="197" t="str">
        <f t="shared" si="2261"/>
        <v/>
      </c>
      <c r="S6303" s="197" t="str">
        <f t="shared" si="2262"/>
        <v/>
      </c>
    </row>
    <row r="6304" spans="1:19" ht="25.5" hidden="1">
      <c r="A6304" s="200">
        <v>5795</v>
      </c>
      <c r="B6304" s="205" t="s">
        <v>230</v>
      </c>
      <c r="C6304" s="127" t="s">
        <v>6709</v>
      </c>
      <c r="D6304" s="121" t="s">
        <v>6583</v>
      </c>
      <c r="E6304" s="122">
        <v>20.56</v>
      </c>
      <c r="F6304" s="123">
        <f>IF(E6304=0,0,ROUND(E6304*(1+E$10)*(1-E$11),2))</f>
        <v>24.79</v>
      </c>
      <c r="G6304" s="253"/>
      <c r="H6304" s="183"/>
      <c r="I6304" s="184">
        <f t="shared" si="2275"/>
        <v>0</v>
      </c>
      <c r="J6304" s="255">
        <f t="shared" si="2276"/>
        <v>0</v>
      </c>
      <c r="K6304" s="179"/>
      <c r="L6304" s="290">
        <f t="shared" si="2277"/>
        <v>0</v>
      </c>
      <c r="M6304" s="183">
        <f t="shared" si="2277"/>
        <v>0</v>
      </c>
      <c r="N6304" s="184">
        <f t="shared" si="2278"/>
        <v>0</v>
      </c>
      <c r="O6304" s="255">
        <f t="shared" si="2279"/>
        <v>0</v>
      </c>
      <c r="P6304" s="181"/>
      <c r="Q6304" s="199"/>
      <c r="R6304" s="197" t="str">
        <f t="shared" si="2261"/>
        <v/>
      </c>
      <c r="S6304" s="197" t="str">
        <f t="shared" si="2262"/>
        <v/>
      </c>
    </row>
    <row r="6305" spans="1:19" ht="25.5" hidden="1">
      <c r="A6305" s="200">
        <v>53863</v>
      </c>
      <c r="B6305" s="205" t="s">
        <v>230</v>
      </c>
      <c r="C6305" s="127" t="s">
        <v>6710</v>
      </c>
      <c r="D6305" s="121" t="s">
        <v>6587</v>
      </c>
      <c r="E6305" s="122">
        <v>1.18</v>
      </c>
      <c r="F6305" s="123">
        <f>IF(E6305=0,0,ROUND(E6305*(1+E$10)*(1-E$11),2))</f>
        <v>1.42</v>
      </c>
      <c r="G6305" s="253"/>
      <c r="H6305" s="183"/>
      <c r="I6305" s="184">
        <f t="shared" si="2275"/>
        <v>0</v>
      </c>
      <c r="J6305" s="255">
        <f t="shared" si="2276"/>
        <v>0</v>
      </c>
      <c r="K6305" s="179"/>
      <c r="L6305" s="290">
        <f t="shared" si="2277"/>
        <v>0</v>
      </c>
      <c r="M6305" s="183">
        <f t="shared" si="2277"/>
        <v>0</v>
      </c>
      <c r="N6305" s="184">
        <f t="shared" si="2278"/>
        <v>0</v>
      </c>
      <c r="O6305" s="255">
        <f t="shared" si="2279"/>
        <v>0</v>
      </c>
      <c r="P6305" s="181"/>
      <c r="Q6305" s="199"/>
      <c r="R6305" s="197" t="str">
        <f t="shared" si="2261"/>
        <v/>
      </c>
      <c r="S6305" s="197" t="str">
        <f t="shared" si="2262"/>
        <v/>
      </c>
    </row>
    <row r="6306" spans="1:19" hidden="1">
      <c r="A6306" s="200" t="s">
        <v>6711</v>
      </c>
      <c r="B6306" s="205"/>
      <c r="C6306" s="127" t="s">
        <v>6712</v>
      </c>
      <c r="D6306" s="121"/>
      <c r="E6306" s="122"/>
      <c r="F6306" s="123"/>
      <c r="G6306" s="253"/>
      <c r="H6306" s="253"/>
      <c r="I6306" s="254">
        <f t="shared" si="2275"/>
        <v>0</v>
      </c>
      <c r="J6306" s="255">
        <f t="shared" si="2276"/>
        <v>0</v>
      </c>
      <c r="K6306" s="179"/>
      <c r="L6306" s="290"/>
      <c r="M6306" s="253"/>
      <c r="N6306" s="254"/>
      <c r="O6306" s="255"/>
      <c r="P6306" s="181"/>
      <c r="Q6306" s="198" t="str">
        <f>IF(OR(SUM(J6306)&gt;0,SUM(O6306)&gt;0),"xx","")</f>
        <v/>
      </c>
      <c r="R6306" s="197" t="str">
        <f t="shared" si="2261"/>
        <v/>
      </c>
      <c r="S6306" s="197" t="str">
        <f t="shared" si="2262"/>
        <v/>
      </c>
    </row>
    <row r="6307" spans="1:19" hidden="1">
      <c r="A6307" s="200" t="s">
        <v>6713</v>
      </c>
      <c r="B6307" s="205"/>
      <c r="C6307" s="127" t="s">
        <v>6714</v>
      </c>
      <c r="D6307" s="121"/>
      <c r="E6307" s="122"/>
      <c r="F6307" s="123"/>
      <c r="G6307" s="253"/>
      <c r="H6307" s="253"/>
      <c r="I6307" s="254">
        <f t="shared" si="2275"/>
        <v>0</v>
      </c>
      <c r="J6307" s="255">
        <f t="shared" si="2276"/>
        <v>0</v>
      </c>
      <c r="K6307" s="179"/>
      <c r="L6307" s="290"/>
      <c r="M6307" s="253"/>
      <c r="N6307" s="254"/>
      <c r="O6307" s="255"/>
      <c r="P6307" s="181"/>
      <c r="Q6307" s="198" t="str">
        <f>IF(OR(SUM(J6308:J6318)&gt;0,SUM(O6308:O6318)&gt;0),"xx","")</f>
        <v/>
      </c>
      <c r="R6307" s="197" t="str">
        <f t="shared" si="2261"/>
        <v/>
      </c>
      <c r="S6307" s="197" t="str">
        <f t="shared" si="2262"/>
        <v/>
      </c>
    </row>
    <row r="6308" spans="1:19" hidden="1">
      <c r="A6308" s="200">
        <v>83644</v>
      </c>
      <c r="B6308" s="205" t="s">
        <v>230</v>
      </c>
      <c r="C6308" s="127" t="s">
        <v>6715</v>
      </c>
      <c r="D6308" s="121" t="s">
        <v>274</v>
      </c>
      <c r="E6308" s="122">
        <v>4451.2</v>
      </c>
      <c r="F6308" s="123">
        <f t="shared" ref="F6308:F6318" si="2280">IF(E6308=0,0,ROUND(E6308*(1+E$10)*(1-E$11),2))</f>
        <v>5366.37</v>
      </c>
      <c r="G6308" s="253"/>
      <c r="H6308" s="183"/>
      <c r="I6308" s="184">
        <f t="shared" si="2275"/>
        <v>0</v>
      </c>
      <c r="J6308" s="255">
        <f t="shared" si="2276"/>
        <v>0</v>
      </c>
      <c r="K6308" s="179"/>
      <c r="L6308" s="290">
        <f t="shared" ref="L6308:M6318" si="2281">G6308</f>
        <v>0</v>
      </c>
      <c r="M6308" s="183">
        <f t="shared" si="2281"/>
        <v>0</v>
      </c>
      <c r="N6308" s="184">
        <f t="shared" ref="N6308:N6318" si="2282">IF(ISBLANK(E6308),0,ROUND(F6308*L6308,2))</f>
        <v>0</v>
      </c>
      <c r="O6308" s="255">
        <f t="shared" ref="O6308:O6318" si="2283">IF(ISBLANK(L6308),0,ROUND(L6308*M6308,2))</f>
        <v>0</v>
      </c>
      <c r="P6308" s="181"/>
      <c r="Q6308" s="199"/>
      <c r="R6308" s="197" t="str">
        <f t="shared" si="2261"/>
        <v/>
      </c>
      <c r="S6308" s="197" t="str">
        <f t="shared" si="2262"/>
        <v/>
      </c>
    </row>
    <row r="6309" spans="1:19" hidden="1">
      <c r="A6309" s="200">
        <v>83645</v>
      </c>
      <c r="B6309" s="205" t="s">
        <v>230</v>
      </c>
      <c r="C6309" s="127" t="s">
        <v>6716</v>
      </c>
      <c r="D6309" s="121" t="s">
        <v>274</v>
      </c>
      <c r="E6309" s="122">
        <v>1462.46</v>
      </c>
      <c r="F6309" s="123">
        <f t="shared" si="2280"/>
        <v>1763.14</v>
      </c>
      <c r="G6309" s="253"/>
      <c r="H6309" s="183"/>
      <c r="I6309" s="184">
        <f t="shared" si="2275"/>
        <v>0</v>
      </c>
      <c r="J6309" s="255">
        <f t="shared" si="2276"/>
        <v>0</v>
      </c>
      <c r="K6309" s="179"/>
      <c r="L6309" s="290">
        <f t="shared" si="2281"/>
        <v>0</v>
      </c>
      <c r="M6309" s="183">
        <f t="shared" si="2281"/>
        <v>0</v>
      </c>
      <c r="N6309" s="184">
        <f t="shared" si="2282"/>
        <v>0</v>
      </c>
      <c r="O6309" s="255">
        <f t="shared" si="2283"/>
        <v>0</v>
      </c>
      <c r="P6309" s="181"/>
      <c r="Q6309" s="199"/>
      <c r="R6309" s="197" t="str">
        <f t="shared" si="2261"/>
        <v/>
      </c>
      <c r="S6309" s="197" t="str">
        <f t="shared" si="2262"/>
        <v/>
      </c>
    </row>
    <row r="6310" spans="1:19" hidden="1">
      <c r="A6310" s="200">
        <v>83646</v>
      </c>
      <c r="B6310" s="205" t="s">
        <v>230</v>
      </c>
      <c r="C6310" s="127" t="s">
        <v>6717</v>
      </c>
      <c r="D6310" s="121" t="s">
        <v>274</v>
      </c>
      <c r="E6310" s="122">
        <v>1686.38</v>
      </c>
      <c r="F6310" s="123">
        <f t="shared" si="2280"/>
        <v>2033.1</v>
      </c>
      <c r="G6310" s="253"/>
      <c r="H6310" s="183"/>
      <c r="I6310" s="184">
        <f t="shared" si="2275"/>
        <v>0</v>
      </c>
      <c r="J6310" s="255">
        <f t="shared" si="2276"/>
        <v>0</v>
      </c>
      <c r="K6310" s="179"/>
      <c r="L6310" s="290">
        <f t="shared" si="2281"/>
        <v>0</v>
      </c>
      <c r="M6310" s="183">
        <f t="shared" si="2281"/>
        <v>0</v>
      </c>
      <c r="N6310" s="184">
        <f t="shared" si="2282"/>
        <v>0</v>
      </c>
      <c r="O6310" s="255">
        <f t="shared" si="2283"/>
        <v>0</v>
      </c>
      <c r="P6310" s="181"/>
      <c r="Q6310" s="199"/>
      <c r="R6310" s="197" t="str">
        <f t="shared" si="2261"/>
        <v/>
      </c>
      <c r="S6310" s="197" t="str">
        <f t="shared" si="2262"/>
        <v/>
      </c>
    </row>
    <row r="6311" spans="1:19" hidden="1">
      <c r="A6311" s="200">
        <v>83647</v>
      </c>
      <c r="B6311" s="205" t="s">
        <v>230</v>
      </c>
      <c r="C6311" s="127" t="s">
        <v>6718</v>
      </c>
      <c r="D6311" s="121" t="s">
        <v>274</v>
      </c>
      <c r="E6311" s="122">
        <v>1127.3499999999999</v>
      </c>
      <c r="F6311" s="123">
        <f t="shared" si="2280"/>
        <v>1359.13</v>
      </c>
      <c r="G6311" s="253"/>
      <c r="H6311" s="183"/>
      <c r="I6311" s="184">
        <f t="shared" si="2275"/>
        <v>0</v>
      </c>
      <c r="J6311" s="255">
        <f t="shared" si="2276"/>
        <v>0</v>
      </c>
      <c r="K6311" s="179"/>
      <c r="L6311" s="290">
        <f t="shared" si="2281"/>
        <v>0</v>
      </c>
      <c r="M6311" s="183">
        <f t="shared" si="2281"/>
        <v>0</v>
      </c>
      <c r="N6311" s="184">
        <f t="shared" si="2282"/>
        <v>0</v>
      </c>
      <c r="O6311" s="255">
        <f t="shared" si="2283"/>
        <v>0</v>
      </c>
      <c r="P6311" s="181"/>
      <c r="Q6311" s="199"/>
      <c r="R6311" s="197" t="str">
        <f t="shared" si="2261"/>
        <v/>
      </c>
      <c r="S6311" s="197" t="str">
        <f t="shared" si="2262"/>
        <v/>
      </c>
    </row>
    <row r="6312" spans="1:19" hidden="1">
      <c r="A6312" s="200">
        <v>83648</v>
      </c>
      <c r="B6312" s="205" t="s">
        <v>230</v>
      </c>
      <c r="C6312" s="127" t="s">
        <v>6719</v>
      </c>
      <c r="D6312" s="121" t="s">
        <v>274</v>
      </c>
      <c r="E6312" s="122">
        <v>748.77</v>
      </c>
      <c r="F6312" s="123">
        <f t="shared" si="2280"/>
        <v>902.72</v>
      </c>
      <c r="G6312" s="253"/>
      <c r="H6312" s="183"/>
      <c r="I6312" s="184">
        <f t="shared" si="2275"/>
        <v>0</v>
      </c>
      <c r="J6312" s="255">
        <f t="shared" si="2276"/>
        <v>0</v>
      </c>
      <c r="K6312" s="179"/>
      <c r="L6312" s="290">
        <f t="shared" si="2281"/>
        <v>0</v>
      </c>
      <c r="M6312" s="183">
        <f t="shared" si="2281"/>
        <v>0</v>
      </c>
      <c r="N6312" s="184">
        <f t="shared" si="2282"/>
        <v>0</v>
      </c>
      <c r="O6312" s="255">
        <f t="shared" si="2283"/>
        <v>0</v>
      </c>
      <c r="P6312" s="181"/>
      <c r="Q6312" s="199"/>
      <c r="R6312" s="197" t="str">
        <f t="shared" si="2261"/>
        <v/>
      </c>
      <c r="S6312" s="197" t="str">
        <f t="shared" si="2262"/>
        <v/>
      </c>
    </row>
    <row r="6313" spans="1:19" hidden="1">
      <c r="A6313" s="200">
        <v>83649</v>
      </c>
      <c r="B6313" s="205" t="s">
        <v>230</v>
      </c>
      <c r="C6313" s="127" t="s">
        <v>6720</v>
      </c>
      <c r="D6313" s="121" t="s">
        <v>274</v>
      </c>
      <c r="E6313" s="122">
        <v>4424.6899999999996</v>
      </c>
      <c r="F6313" s="123">
        <f t="shared" si="2280"/>
        <v>5334.41</v>
      </c>
      <c r="G6313" s="253"/>
      <c r="H6313" s="183"/>
      <c r="I6313" s="184">
        <f t="shared" si="2275"/>
        <v>0</v>
      </c>
      <c r="J6313" s="255">
        <f t="shared" si="2276"/>
        <v>0</v>
      </c>
      <c r="K6313" s="179"/>
      <c r="L6313" s="290">
        <f t="shared" si="2281"/>
        <v>0</v>
      </c>
      <c r="M6313" s="183">
        <f t="shared" si="2281"/>
        <v>0</v>
      </c>
      <c r="N6313" s="184">
        <f t="shared" si="2282"/>
        <v>0</v>
      </c>
      <c r="O6313" s="255">
        <f t="shared" si="2283"/>
        <v>0</v>
      </c>
      <c r="P6313" s="181"/>
      <c r="Q6313" s="199"/>
      <c r="R6313" s="197" t="str">
        <f t="shared" si="2261"/>
        <v/>
      </c>
      <c r="S6313" s="197" t="str">
        <f t="shared" si="2262"/>
        <v/>
      </c>
    </row>
    <row r="6314" spans="1:19" hidden="1">
      <c r="A6314" s="200">
        <v>83650</v>
      </c>
      <c r="B6314" s="205" t="s">
        <v>230</v>
      </c>
      <c r="C6314" s="127" t="s">
        <v>6721</v>
      </c>
      <c r="D6314" s="121" t="s">
        <v>274</v>
      </c>
      <c r="E6314" s="122">
        <v>3754.47</v>
      </c>
      <c r="F6314" s="123">
        <f t="shared" si="2280"/>
        <v>4526.3900000000003</v>
      </c>
      <c r="G6314" s="253"/>
      <c r="H6314" s="183"/>
      <c r="I6314" s="184">
        <f t="shared" si="2275"/>
        <v>0</v>
      </c>
      <c r="J6314" s="255">
        <f t="shared" si="2276"/>
        <v>0</v>
      </c>
      <c r="K6314" s="179"/>
      <c r="L6314" s="290">
        <f t="shared" si="2281"/>
        <v>0</v>
      </c>
      <c r="M6314" s="183">
        <f t="shared" si="2281"/>
        <v>0</v>
      </c>
      <c r="N6314" s="184">
        <f t="shared" si="2282"/>
        <v>0</v>
      </c>
      <c r="O6314" s="255">
        <f t="shared" si="2283"/>
        <v>0</v>
      </c>
      <c r="P6314" s="181"/>
      <c r="Q6314" s="199"/>
      <c r="R6314" s="197" t="str">
        <f t="shared" si="2261"/>
        <v/>
      </c>
      <c r="S6314" s="197" t="str">
        <f t="shared" si="2262"/>
        <v/>
      </c>
    </row>
    <row r="6315" spans="1:19" ht="38.25" hidden="1">
      <c r="A6315" s="200">
        <v>94480</v>
      </c>
      <c r="B6315" s="205" t="s">
        <v>230</v>
      </c>
      <c r="C6315" s="127" t="s">
        <v>6722</v>
      </c>
      <c r="D6315" s="121" t="s">
        <v>274</v>
      </c>
      <c r="E6315" s="122">
        <v>1926.15</v>
      </c>
      <c r="F6315" s="123">
        <f t="shared" si="2280"/>
        <v>2322.17</v>
      </c>
      <c r="G6315" s="253"/>
      <c r="H6315" s="183"/>
      <c r="I6315" s="184">
        <f t="shared" si="2275"/>
        <v>0</v>
      </c>
      <c r="J6315" s="255">
        <f t="shared" si="2276"/>
        <v>0</v>
      </c>
      <c r="K6315" s="179"/>
      <c r="L6315" s="290">
        <f t="shared" si="2281"/>
        <v>0</v>
      </c>
      <c r="M6315" s="183">
        <f t="shared" si="2281"/>
        <v>0</v>
      </c>
      <c r="N6315" s="184">
        <f t="shared" si="2282"/>
        <v>0</v>
      </c>
      <c r="O6315" s="255">
        <f t="shared" si="2283"/>
        <v>0</v>
      </c>
      <c r="P6315" s="181"/>
      <c r="Q6315" s="199"/>
      <c r="R6315" s="197" t="str">
        <f t="shared" si="2261"/>
        <v/>
      </c>
      <c r="S6315" s="197" t="str">
        <f t="shared" si="2262"/>
        <v/>
      </c>
    </row>
    <row r="6316" spans="1:19" ht="38.25" hidden="1">
      <c r="A6316" s="200">
        <v>94481</v>
      </c>
      <c r="B6316" s="205" t="s">
        <v>230</v>
      </c>
      <c r="C6316" s="127" t="s">
        <v>6723</v>
      </c>
      <c r="D6316" s="121" t="s">
        <v>274</v>
      </c>
      <c r="E6316" s="122">
        <v>1374.71</v>
      </c>
      <c r="F6316" s="123">
        <f t="shared" si="2280"/>
        <v>1657.35</v>
      </c>
      <c r="G6316" s="253"/>
      <c r="H6316" s="183"/>
      <c r="I6316" s="184">
        <f t="shared" si="2275"/>
        <v>0</v>
      </c>
      <c r="J6316" s="255">
        <f t="shared" si="2276"/>
        <v>0</v>
      </c>
      <c r="K6316" s="179"/>
      <c r="L6316" s="290">
        <f t="shared" si="2281"/>
        <v>0</v>
      </c>
      <c r="M6316" s="183">
        <f t="shared" si="2281"/>
        <v>0</v>
      </c>
      <c r="N6316" s="184">
        <f t="shared" si="2282"/>
        <v>0</v>
      </c>
      <c r="O6316" s="255">
        <f t="shared" si="2283"/>
        <v>0</v>
      </c>
      <c r="P6316" s="181"/>
      <c r="Q6316" s="199"/>
      <c r="R6316" s="197" t="str">
        <f t="shared" si="2261"/>
        <v/>
      </c>
      <c r="S6316" s="197" t="str">
        <f t="shared" si="2262"/>
        <v/>
      </c>
    </row>
    <row r="6317" spans="1:19" ht="38.25" hidden="1">
      <c r="A6317" s="200">
        <v>94482</v>
      </c>
      <c r="B6317" s="205" t="s">
        <v>230</v>
      </c>
      <c r="C6317" s="127" t="s">
        <v>6724</v>
      </c>
      <c r="D6317" s="121" t="s">
        <v>274</v>
      </c>
      <c r="E6317" s="122">
        <v>1102.53</v>
      </c>
      <c r="F6317" s="123">
        <f t="shared" si="2280"/>
        <v>1329.21</v>
      </c>
      <c r="G6317" s="253"/>
      <c r="H6317" s="183"/>
      <c r="I6317" s="184">
        <f t="shared" si="2275"/>
        <v>0</v>
      </c>
      <c r="J6317" s="255">
        <f t="shared" si="2276"/>
        <v>0</v>
      </c>
      <c r="K6317" s="179"/>
      <c r="L6317" s="290">
        <f t="shared" si="2281"/>
        <v>0</v>
      </c>
      <c r="M6317" s="183">
        <f t="shared" si="2281"/>
        <v>0</v>
      </c>
      <c r="N6317" s="184">
        <f t="shared" si="2282"/>
        <v>0</v>
      </c>
      <c r="O6317" s="255">
        <f t="shared" si="2283"/>
        <v>0</v>
      </c>
      <c r="P6317" s="181"/>
      <c r="Q6317" s="199"/>
      <c r="R6317" s="197" t="str">
        <f t="shared" ref="R6317:R6356" si="2284">IF(Q6317="X","x",IF(Q6317="xx","x",IF(O6317&gt;0,"x","")))</f>
        <v/>
      </c>
      <c r="S6317" s="197" t="str">
        <f t="shared" ref="S6317:S6349" si="2285">IF(Q6317="X","x",IF(Q6317="xx","x",IF(OR(J6317&gt;0,O6317&gt;0),"x","")))</f>
        <v/>
      </c>
    </row>
    <row r="6318" spans="1:19" ht="38.25" hidden="1">
      <c r="A6318" s="200">
        <v>94483</v>
      </c>
      <c r="B6318" s="205" t="s">
        <v>230</v>
      </c>
      <c r="C6318" s="127" t="s">
        <v>6725</v>
      </c>
      <c r="D6318" s="121" t="s">
        <v>274</v>
      </c>
      <c r="E6318" s="122">
        <v>937.07</v>
      </c>
      <c r="F6318" s="123">
        <f t="shared" si="2280"/>
        <v>1129.73</v>
      </c>
      <c r="G6318" s="253"/>
      <c r="H6318" s="183"/>
      <c r="I6318" s="184">
        <f t="shared" si="2275"/>
        <v>0</v>
      </c>
      <c r="J6318" s="255">
        <f t="shared" si="2276"/>
        <v>0</v>
      </c>
      <c r="K6318" s="179"/>
      <c r="L6318" s="290">
        <f t="shared" si="2281"/>
        <v>0</v>
      </c>
      <c r="M6318" s="183">
        <f t="shared" si="2281"/>
        <v>0</v>
      </c>
      <c r="N6318" s="184">
        <f t="shared" si="2282"/>
        <v>0</v>
      </c>
      <c r="O6318" s="255">
        <f t="shared" si="2283"/>
        <v>0</v>
      </c>
      <c r="P6318" s="181"/>
      <c r="Q6318" s="199"/>
      <c r="R6318" s="197" t="str">
        <f t="shared" si="2284"/>
        <v/>
      </c>
      <c r="S6318" s="197" t="str">
        <f t="shared" si="2285"/>
        <v/>
      </c>
    </row>
    <row r="6319" spans="1:19">
      <c r="A6319" s="215" t="s">
        <v>162</v>
      </c>
      <c r="B6319" s="216"/>
      <c r="C6319" s="217" t="s">
        <v>6726</v>
      </c>
      <c r="D6319" s="121"/>
      <c r="E6319" s="122"/>
      <c r="F6319" s="123"/>
      <c r="G6319" s="253"/>
      <c r="H6319" s="207">
        <f t="shared" ref="H6319:H6320" si="2286">F6319</f>
        <v>0</v>
      </c>
      <c r="I6319" s="254"/>
      <c r="J6319" s="255"/>
      <c r="K6319" s="179"/>
      <c r="L6319" s="253"/>
      <c r="M6319" s="253"/>
      <c r="N6319" s="254"/>
      <c r="O6319" s="255"/>
      <c r="P6319" s="181"/>
      <c r="Q6319" s="231" t="str">
        <f>IF(OR(SUM(J6320:J6349)&gt;0,SUM(O6320:O6349)&gt;0),"xx","")</f>
        <v>xx</v>
      </c>
      <c r="R6319" s="232" t="str">
        <f t="shared" si="2284"/>
        <v>x</v>
      </c>
      <c r="S6319" s="197" t="str">
        <f t="shared" si="2285"/>
        <v>x</v>
      </c>
    </row>
    <row r="6320" spans="1:19">
      <c r="A6320" s="316">
        <v>13</v>
      </c>
      <c r="B6320" s="317" t="s">
        <v>380</v>
      </c>
      <c r="C6320" s="318" t="s">
        <v>6727</v>
      </c>
      <c r="D6320" s="319" t="s">
        <v>6728</v>
      </c>
      <c r="E6320" s="320">
        <v>2.88</v>
      </c>
      <c r="F6320" s="126">
        <f t="shared" ref="F6320:F6349" si="2287">IF(E6320=0,0,ROUND(E6320*(1+E$10)*(1-E$11),2))</f>
        <v>3.47</v>
      </c>
      <c r="G6320" s="128">
        <v>419.21</v>
      </c>
      <c r="H6320" s="207">
        <f t="shared" si="2286"/>
        <v>3.47</v>
      </c>
      <c r="I6320" s="230">
        <f t="shared" ref="I6320:I6349" si="2288">IF(ISBLANK(E6320),0,ROUND(F6320*G6320,2))</f>
        <v>1454.66</v>
      </c>
      <c r="J6320" s="230">
        <f t="shared" ref="J6320:J6349" si="2289">IF(ISBLANK(G6320),0,ROUND(G6320*H6320,2))</f>
        <v>1454.66</v>
      </c>
      <c r="K6320" s="179"/>
      <c r="L6320" s="207">
        <f t="shared" ref="L6320:M6349" si="2290">G6320</f>
        <v>419.21</v>
      </c>
      <c r="M6320" s="207">
        <f t="shared" si="2290"/>
        <v>3.47</v>
      </c>
      <c r="N6320" s="230">
        <f t="shared" ref="N6320:N6349" si="2291">IF(ISBLANK(E6320),0,ROUND(F6320*L6320,2))</f>
        <v>1454.66</v>
      </c>
      <c r="O6320" s="230">
        <f t="shared" ref="O6320:O6349" si="2292">IF(ISBLANK(L6320),0,ROUND(L6320*M6320,2))</f>
        <v>1454.66</v>
      </c>
      <c r="P6320" s="181"/>
      <c r="Q6320" s="238"/>
      <c r="R6320" s="196" t="str">
        <f t="shared" si="2284"/>
        <v>x</v>
      </c>
      <c r="S6320" s="197" t="str">
        <f t="shared" si="2285"/>
        <v>x</v>
      </c>
    </row>
    <row r="6321" spans="1:19" hidden="1">
      <c r="A6321" s="224" t="s">
        <v>162</v>
      </c>
      <c r="B6321" s="321"/>
      <c r="C6321" s="322"/>
      <c r="D6321" s="323"/>
      <c r="E6321" s="223"/>
      <c r="F6321" s="126">
        <f t="shared" si="2287"/>
        <v>0</v>
      </c>
      <c r="G6321" s="206"/>
      <c r="H6321" s="207"/>
      <c r="I6321" s="182">
        <f t="shared" si="2288"/>
        <v>0</v>
      </c>
      <c r="J6321" s="182">
        <f t="shared" si="2289"/>
        <v>0</v>
      </c>
      <c r="K6321" s="179"/>
      <c r="L6321" s="183">
        <f t="shared" si="2290"/>
        <v>0</v>
      </c>
      <c r="M6321" s="183">
        <f t="shared" si="2290"/>
        <v>0</v>
      </c>
      <c r="N6321" s="182">
        <f t="shared" si="2291"/>
        <v>0</v>
      </c>
      <c r="O6321" s="182">
        <f t="shared" si="2292"/>
        <v>0</v>
      </c>
      <c r="P6321" s="181"/>
      <c r="Q6321" s="199"/>
      <c r="R6321" s="197" t="str">
        <f t="shared" si="2284"/>
        <v/>
      </c>
      <c r="S6321" s="197" t="str">
        <f t="shared" si="2285"/>
        <v/>
      </c>
    </row>
    <row r="6322" spans="1:19" hidden="1">
      <c r="A6322" s="224" t="s">
        <v>162</v>
      </c>
      <c r="B6322" s="225"/>
      <c r="C6322" s="221"/>
      <c r="D6322" s="222"/>
      <c r="E6322" s="223"/>
      <c r="F6322" s="126">
        <f t="shared" si="2287"/>
        <v>0</v>
      </c>
      <c r="G6322" s="206"/>
      <c r="H6322" s="207"/>
      <c r="I6322" s="182">
        <f t="shared" si="2288"/>
        <v>0</v>
      </c>
      <c r="J6322" s="182">
        <f t="shared" si="2289"/>
        <v>0</v>
      </c>
      <c r="K6322" s="179"/>
      <c r="L6322" s="183">
        <f t="shared" si="2290"/>
        <v>0</v>
      </c>
      <c r="M6322" s="183">
        <f t="shared" si="2290"/>
        <v>0</v>
      </c>
      <c r="N6322" s="182">
        <f t="shared" si="2291"/>
        <v>0</v>
      </c>
      <c r="O6322" s="182">
        <f t="shared" si="2292"/>
        <v>0</v>
      </c>
      <c r="P6322" s="181"/>
      <c r="Q6322" s="199"/>
      <c r="R6322" s="197" t="str">
        <f t="shared" si="2284"/>
        <v/>
      </c>
      <c r="S6322" s="197" t="str">
        <f t="shared" si="2285"/>
        <v/>
      </c>
    </row>
    <row r="6323" spans="1:19" hidden="1">
      <c r="A6323" s="224" t="s">
        <v>162</v>
      </c>
      <c r="B6323" s="225"/>
      <c r="C6323" s="221"/>
      <c r="D6323" s="222"/>
      <c r="E6323" s="223"/>
      <c r="F6323" s="126">
        <f t="shared" si="2287"/>
        <v>0</v>
      </c>
      <c r="G6323" s="206"/>
      <c r="H6323" s="207"/>
      <c r="I6323" s="182">
        <f t="shared" si="2288"/>
        <v>0</v>
      </c>
      <c r="J6323" s="182">
        <f t="shared" si="2289"/>
        <v>0</v>
      </c>
      <c r="K6323" s="179"/>
      <c r="L6323" s="183">
        <f t="shared" si="2290"/>
        <v>0</v>
      </c>
      <c r="M6323" s="183">
        <f t="shared" si="2290"/>
        <v>0</v>
      </c>
      <c r="N6323" s="182">
        <f t="shared" si="2291"/>
        <v>0</v>
      </c>
      <c r="O6323" s="182">
        <f t="shared" si="2292"/>
        <v>0</v>
      </c>
      <c r="P6323" s="181"/>
      <c r="Q6323" s="199"/>
      <c r="R6323" s="197" t="str">
        <f t="shared" si="2284"/>
        <v/>
      </c>
      <c r="S6323" s="197" t="str">
        <f t="shared" si="2285"/>
        <v/>
      </c>
    </row>
    <row r="6324" spans="1:19" hidden="1">
      <c r="A6324" s="224" t="s">
        <v>162</v>
      </c>
      <c r="B6324" s="225"/>
      <c r="C6324" s="221"/>
      <c r="D6324" s="222"/>
      <c r="E6324" s="223"/>
      <c r="F6324" s="126">
        <f t="shared" si="2287"/>
        <v>0</v>
      </c>
      <c r="G6324" s="206"/>
      <c r="H6324" s="207"/>
      <c r="I6324" s="182">
        <f t="shared" si="2288"/>
        <v>0</v>
      </c>
      <c r="J6324" s="182">
        <f t="shared" si="2289"/>
        <v>0</v>
      </c>
      <c r="K6324" s="179"/>
      <c r="L6324" s="183">
        <f t="shared" si="2290"/>
        <v>0</v>
      </c>
      <c r="M6324" s="183">
        <f t="shared" si="2290"/>
        <v>0</v>
      </c>
      <c r="N6324" s="182">
        <f t="shared" si="2291"/>
        <v>0</v>
      </c>
      <c r="O6324" s="182">
        <f t="shared" si="2292"/>
        <v>0</v>
      </c>
      <c r="P6324" s="181"/>
      <c r="Q6324" s="199"/>
      <c r="R6324" s="197" t="str">
        <f t="shared" si="2284"/>
        <v/>
      </c>
      <c r="S6324" s="197" t="str">
        <f t="shared" si="2285"/>
        <v/>
      </c>
    </row>
    <row r="6325" spans="1:19" hidden="1">
      <c r="A6325" s="224" t="s">
        <v>162</v>
      </c>
      <c r="B6325" s="225"/>
      <c r="C6325" s="221"/>
      <c r="D6325" s="222"/>
      <c r="E6325" s="223"/>
      <c r="F6325" s="126">
        <f t="shared" si="2287"/>
        <v>0</v>
      </c>
      <c r="G6325" s="206"/>
      <c r="H6325" s="207"/>
      <c r="I6325" s="182">
        <f t="shared" si="2288"/>
        <v>0</v>
      </c>
      <c r="J6325" s="182">
        <f t="shared" si="2289"/>
        <v>0</v>
      </c>
      <c r="K6325" s="179"/>
      <c r="L6325" s="183">
        <f t="shared" si="2290"/>
        <v>0</v>
      </c>
      <c r="M6325" s="183">
        <f t="shared" si="2290"/>
        <v>0</v>
      </c>
      <c r="N6325" s="182">
        <f t="shared" si="2291"/>
        <v>0</v>
      </c>
      <c r="O6325" s="182">
        <f t="shared" si="2292"/>
        <v>0</v>
      </c>
      <c r="P6325" s="181"/>
      <c r="Q6325" s="199"/>
      <c r="R6325" s="197" t="str">
        <f t="shared" si="2284"/>
        <v/>
      </c>
      <c r="S6325" s="197" t="str">
        <f t="shared" si="2285"/>
        <v/>
      </c>
    </row>
    <row r="6326" spans="1:19" hidden="1">
      <c r="A6326" s="224" t="s">
        <v>162</v>
      </c>
      <c r="B6326" s="225"/>
      <c r="C6326" s="221"/>
      <c r="D6326" s="222"/>
      <c r="E6326" s="223"/>
      <c r="F6326" s="126">
        <f t="shared" si="2287"/>
        <v>0</v>
      </c>
      <c r="G6326" s="206"/>
      <c r="H6326" s="207"/>
      <c r="I6326" s="182">
        <f t="shared" si="2288"/>
        <v>0</v>
      </c>
      <c r="J6326" s="182">
        <f t="shared" si="2289"/>
        <v>0</v>
      </c>
      <c r="K6326" s="179"/>
      <c r="L6326" s="183">
        <f t="shared" si="2290"/>
        <v>0</v>
      </c>
      <c r="M6326" s="183">
        <f t="shared" si="2290"/>
        <v>0</v>
      </c>
      <c r="N6326" s="182">
        <f t="shared" si="2291"/>
        <v>0</v>
      </c>
      <c r="O6326" s="182">
        <f t="shared" si="2292"/>
        <v>0</v>
      </c>
      <c r="P6326" s="181"/>
      <c r="Q6326" s="199"/>
      <c r="R6326" s="197" t="str">
        <f t="shared" si="2284"/>
        <v/>
      </c>
      <c r="S6326" s="197" t="str">
        <f t="shared" si="2285"/>
        <v/>
      </c>
    </row>
    <row r="6327" spans="1:19" hidden="1">
      <c r="A6327" s="224" t="s">
        <v>162</v>
      </c>
      <c r="B6327" s="225"/>
      <c r="C6327" s="221"/>
      <c r="D6327" s="222"/>
      <c r="E6327" s="223"/>
      <c r="F6327" s="126">
        <f t="shared" si="2287"/>
        <v>0</v>
      </c>
      <c r="G6327" s="206"/>
      <c r="H6327" s="207"/>
      <c r="I6327" s="182">
        <f t="shared" si="2288"/>
        <v>0</v>
      </c>
      <c r="J6327" s="182">
        <f t="shared" si="2289"/>
        <v>0</v>
      </c>
      <c r="K6327" s="179"/>
      <c r="L6327" s="183">
        <f t="shared" si="2290"/>
        <v>0</v>
      </c>
      <c r="M6327" s="183">
        <f t="shared" si="2290"/>
        <v>0</v>
      </c>
      <c r="N6327" s="182">
        <f t="shared" si="2291"/>
        <v>0</v>
      </c>
      <c r="O6327" s="182">
        <f t="shared" si="2292"/>
        <v>0</v>
      </c>
      <c r="P6327" s="181"/>
      <c r="Q6327" s="199"/>
      <c r="R6327" s="197" t="str">
        <f t="shared" si="2284"/>
        <v/>
      </c>
      <c r="S6327" s="197" t="str">
        <f t="shared" si="2285"/>
        <v/>
      </c>
    </row>
    <row r="6328" spans="1:19" hidden="1">
      <c r="A6328" s="224" t="s">
        <v>162</v>
      </c>
      <c r="B6328" s="225"/>
      <c r="C6328" s="221"/>
      <c r="D6328" s="222"/>
      <c r="E6328" s="223"/>
      <c r="F6328" s="126">
        <f t="shared" si="2287"/>
        <v>0</v>
      </c>
      <c r="G6328" s="206"/>
      <c r="H6328" s="207"/>
      <c r="I6328" s="182">
        <f t="shared" si="2288"/>
        <v>0</v>
      </c>
      <c r="J6328" s="182">
        <f t="shared" si="2289"/>
        <v>0</v>
      </c>
      <c r="K6328" s="179"/>
      <c r="L6328" s="183">
        <f t="shared" si="2290"/>
        <v>0</v>
      </c>
      <c r="M6328" s="183">
        <f t="shared" si="2290"/>
        <v>0</v>
      </c>
      <c r="N6328" s="182">
        <f t="shared" si="2291"/>
        <v>0</v>
      </c>
      <c r="O6328" s="182">
        <f t="shared" si="2292"/>
        <v>0</v>
      </c>
      <c r="P6328" s="181"/>
      <c r="Q6328" s="199"/>
      <c r="R6328" s="197" t="str">
        <f t="shared" si="2284"/>
        <v/>
      </c>
      <c r="S6328" s="197" t="str">
        <f t="shared" si="2285"/>
        <v/>
      </c>
    </row>
    <row r="6329" spans="1:19" hidden="1">
      <c r="A6329" s="224" t="s">
        <v>162</v>
      </c>
      <c r="B6329" s="225"/>
      <c r="C6329" s="221"/>
      <c r="D6329" s="222"/>
      <c r="E6329" s="223"/>
      <c r="F6329" s="126">
        <f t="shared" si="2287"/>
        <v>0</v>
      </c>
      <c r="G6329" s="206"/>
      <c r="H6329" s="207"/>
      <c r="I6329" s="182">
        <f t="shared" si="2288"/>
        <v>0</v>
      </c>
      <c r="J6329" s="182">
        <f t="shared" si="2289"/>
        <v>0</v>
      </c>
      <c r="K6329" s="179"/>
      <c r="L6329" s="183">
        <f t="shared" si="2290"/>
        <v>0</v>
      </c>
      <c r="M6329" s="183">
        <f t="shared" si="2290"/>
        <v>0</v>
      </c>
      <c r="N6329" s="182">
        <f t="shared" si="2291"/>
        <v>0</v>
      </c>
      <c r="O6329" s="182">
        <f t="shared" si="2292"/>
        <v>0</v>
      </c>
      <c r="P6329" s="181"/>
      <c r="Q6329" s="199"/>
      <c r="R6329" s="197" t="str">
        <f t="shared" si="2284"/>
        <v/>
      </c>
      <c r="S6329" s="197" t="str">
        <f t="shared" si="2285"/>
        <v/>
      </c>
    </row>
    <row r="6330" spans="1:19" hidden="1">
      <c r="A6330" s="224" t="s">
        <v>162</v>
      </c>
      <c r="B6330" s="225"/>
      <c r="C6330" s="221"/>
      <c r="D6330" s="222"/>
      <c r="E6330" s="223"/>
      <c r="F6330" s="126">
        <f t="shared" si="2287"/>
        <v>0</v>
      </c>
      <c r="G6330" s="206"/>
      <c r="H6330" s="207"/>
      <c r="I6330" s="182">
        <f t="shared" si="2288"/>
        <v>0</v>
      </c>
      <c r="J6330" s="182">
        <f t="shared" si="2289"/>
        <v>0</v>
      </c>
      <c r="K6330" s="179"/>
      <c r="L6330" s="183">
        <f t="shared" si="2290"/>
        <v>0</v>
      </c>
      <c r="M6330" s="183">
        <f t="shared" si="2290"/>
        <v>0</v>
      </c>
      <c r="N6330" s="182">
        <f t="shared" si="2291"/>
        <v>0</v>
      </c>
      <c r="O6330" s="182">
        <f t="shared" si="2292"/>
        <v>0</v>
      </c>
      <c r="P6330" s="181"/>
      <c r="Q6330" s="199"/>
      <c r="R6330" s="197" t="str">
        <f t="shared" si="2284"/>
        <v/>
      </c>
      <c r="S6330" s="197" t="str">
        <f t="shared" si="2285"/>
        <v/>
      </c>
    </row>
    <row r="6331" spans="1:19" hidden="1">
      <c r="A6331" s="224" t="s">
        <v>162</v>
      </c>
      <c r="B6331" s="225"/>
      <c r="C6331" s="221"/>
      <c r="D6331" s="222"/>
      <c r="E6331" s="223"/>
      <c r="F6331" s="126">
        <f t="shared" si="2287"/>
        <v>0</v>
      </c>
      <c r="G6331" s="206"/>
      <c r="H6331" s="207"/>
      <c r="I6331" s="182">
        <f t="shared" si="2288"/>
        <v>0</v>
      </c>
      <c r="J6331" s="182">
        <f t="shared" si="2289"/>
        <v>0</v>
      </c>
      <c r="K6331" s="179"/>
      <c r="L6331" s="183">
        <f t="shared" si="2290"/>
        <v>0</v>
      </c>
      <c r="M6331" s="183">
        <f t="shared" si="2290"/>
        <v>0</v>
      </c>
      <c r="N6331" s="182">
        <f t="shared" si="2291"/>
        <v>0</v>
      </c>
      <c r="O6331" s="182">
        <f t="shared" si="2292"/>
        <v>0</v>
      </c>
      <c r="P6331" s="181"/>
      <c r="Q6331" s="199"/>
      <c r="R6331" s="197" t="str">
        <f t="shared" si="2284"/>
        <v/>
      </c>
      <c r="S6331" s="197" t="str">
        <f t="shared" si="2285"/>
        <v/>
      </c>
    </row>
    <row r="6332" spans="1:19" hidden="1">
      <c r="A6332" s="224" t="s">
        <v>162</v>
      </c>
      <c r="B6332" s="225"/>
      <c r="C6332" s="221"/>
      <c r="D6332" s="222"/>
      <c r="E6332" s="223"/>
      <c r="F6332" s="126">
        <f t="shared" si="2287"/>
        <v>0</v>
      </c>
      <c r="G6332" s="206"/>
      <c r="H6332" s="207"/>
      <c r="I6332" s="182">
        <f t="shared" si="2288"/>
        <v>0</v>
      </c>
      <c r="J6332" s="182">
        <f t="shared" si="2289"/>
        <v>0</v>
      </c>
      <c r="K6332" s="179"/>
      <c r="L6332" s="183">
        <f t="shared" si="2290"/>
        <v>0</v>
      </c>
      <c r="M6332" s="183">
        <f t="shared" si="2290"/>
        <v>0</v>
      </c>
      <c r="N6332" s="182">
        <f t="shared" si="2291"/>
        <v>0</v>
      </c>
      <c r="O6332" s="182">
        <f t="shared" si="2292"/>
        <v>0</v>
      </c>
      <c r="P6332" s="181"/>
      <c r="Q6332" s="199"/>
      <c r="R6332" s="197" t="str">
        <f t="shared" si="2284"/>
        <v/>
      </c>
      <c r="S6332" s="197" t="str">
        <f t="shared" si="2285"/>
        <v/>
      </c>
    </row>
    <row r="6333" spans="1:19" hidden="1">
      <c r="A6333" s="224" t="s">
        <v>162</v>
      </c>
      <c r="B6333" s="225"/>
      <c r="C6333" s="221"/>
      <c r="D6333" s="222"/>
      <c r="E6333" s="223"/>
      <c r="F6333" s="126">
        <f t="shared" si="2287"/>
        <v>0</v>
      </c>
      <c r="G6333" s="206"/>
      <c r="H6333" s="207"/>
      <c r="I6333" s="182">
        <f t="shared" si="2288"/>
        <v>0</v>
      </c>
      <c r="J6333" s="182">
        <f t="shared" si="2289"/>
        <v>0</v>
      </c>
      <c r="K6333" s="179"/>
      <c r="L6333" s="183">
        <f t="shared" si="2290"/>
        <v>0</v>
      </c>
      <c r="M6333" s="183">
        <f t="shared" si="2290"/>
        <v>0</v>
      </c>
      <c r="N6333" s="182">
        <f t="shared" si="2291"/>
        <v>0</v>
      </c>
      <c r="O6333" s="182">
        <f t="shared" si="2292"/>
        <v>0</v>
      </c>
      <c r="P6333" s="181"/>
      <c r="Q6333" s="199"/>
      <c r="R6333" s="197" t="str">
        <f t="shared" si="2284"/>
        <v/>
      </c>
      <c r="S6333" s="197" t="str">
        <f t="shared" si="2285"/>
        <v/>
      </c>
    </row>
    <row r="6334" spans="1:19" hidden="1">
      <c r="A6334" s="224" t="s">
        <v>162</v>
      </c>
      <c r="B6334" s="225"/>
      <c r="C6334" s="221"/>
      <c r="D6334" s="222"/>
      <c r="E6334" s="223"/>
      <c r="F6334" s="126">
        <f t="shared" si="2287"/>
        <v>0</v>
      </c>
      <c r="G6334" s="206"/>
      <c r="H6334" s="207"/>
      <c r="I6334" s="182">
        <f t="shared" si="2288"/>
        <v>0</v>
      </c>
      <c r="J6334" s="182">
        <f t="shared" si="2289"/>
        <v>0</v>
      </c>
      <c r="K6334" s="179"/>
      <c r="L6334" s="183">
        <f t="shared" si="2290"/>
        <v>0</v>
      </c>
      <c r="M6334" s="183">
        <f t="shared" si="2290"/>
        <v>0</v>
      </c>
      <c r="N6334" s="182">
        <f t="shared" si="2291"/>
        <v>0</v>
      </c>
      <c r="O6334" s="182">
        <f t="shared" si="2292"/>
        <v>0</v>
      </c>
      <c r="P6334" s="181"/>
      <c r="Q6334" s="199"/>
      <c r="R6334" s="197" t="str">
        <f t="shared" si="2284"/>
        <v/>
      </c>
      <c r="S6334" s="197" t="str">
        <f t="shared" si="2285"/>
        <v/>
      </c>
    </row>
    <row r="6335" spans="1:19" hidden="1">
      <c r="A6335" s="224" t="s">
        <v>162</v>
      </c>
      <c r="B6335" s="225"/>
      <c r="C6335" s="221"/>
      <c r="D6335" s="222"/>
      <c r="E6335" s="223"/>
      <c r="F6335" s="126">
        <f t="shared" si="2287"/>
        <v>0</v>
      </c>
      <c r="G6335" s="206"/>
      <c r="H6335" s="207"/>
      <c r="I6335" s="182">
        <f t="shared" si="2288"/>
        <v>0</v>
      </c>
      <c r="J6335" s="182">
        <f t="shared" si="2289"/>
        <v>0</v>
      </c>
      <c r="K6335" s="179"/>
      <c r="L6335" s="183">
        <f t="shared" si="2290"/>
        <v>0</v>
      </c>
      <c r="M6335" s="183">
        <f t="shared" si="2290"/>
        <v>0</v>
      </c>
      <c r="N6335" s="182">
        <f t="shared" si="2291"/>
        <v>0</v>
      </c>
      <c r="O6335" s="182">
        <f t="shared" si="2292"/>
        <v>0</v>
      </c>
      <c r="P6335" s="181"/>
      <c r="Q6335" s="199"/>
      <c r="R6335" s="197" t="str">
        <f t="shared" si="2284"/>
        <v/>
      </c>
      <c r="S6335" s="197" t="str">
        <f t="shared" si="2285"/>
        <v/>
      </c>
    </row>
    <row r="6336" spans="1:19" hidden="1">
      <c r="A6336" s="224" t="s">
        <v>162</v>
      </c>
      <c r="B6336" s="225"/>
      <c r="C6336" s="221"/>
      <c r="D6336" s="222"/>
      <c r="E6336" s="223"/>
      <c r="F6336" s="126">
        <f t="shared" si="2287"/>
        <v>0</v>
      </c>
      <c r="G6336" s="206"/>
      <c r="H6336" s="207"/>
      <c r="I6336" s="182">
        <f t="shared" si="2288"/>
        <v>0</v>
      </c>
      <c r="J6336" s="182">
        <f t="shared" si="2289"/>
        <v>0</v>
      </c>
      <c r="K6336" s="179"/>
      <c r="L6336" s="183">
        <f t="shared" si="2290"/>
        <v>0</v>
      </c>
      <c r="M6336" s="183">
        <f t="shared" si="2290"/>
        <v>0</v>
      </c>
      <c r="N6336" s="182">
        <f t="shared" si="2291"/>
        <v>0</v>
      </c>
      <c r="O6336" s="182">
        <f t="shared" si="2292"/>
        <v>0</v>
      </c>
      <c r="P6336" s="181"/>
      <c r="Q6336" s="199"/>
      <c r="R6336" s="197" t="str">
        <f t="shared" si="2284"/>
        <v/>
      </c>
      <c r="S6336" s="197" t="str">
        <f t="shared" si="2285"/>
        <v/>
      </c>
    </row>
    <row r="6337" spans="1:19" hidden="1">
      <c r="A6337" s="224" t="s">
        <v>162</v>
      </c>
      <c r="B6337" s="225"/>
      <c r="C6337" s="221"/>
      <c r="D6337" s="222"/>
      <c r="E6337" s="223"/>
      <c r="F6337" s="126">
        <f t="shared" si="2287"/>
        <v>0</v>
      </c>
      <c r="G6337" s="206"/>
      <c r="H6337" s="207"/>
      <c r="I6337" s="182">
        <f t="shared" si="2288"/>
        <v>0</v>
      </c>
      <c r="J6337" s="182">
        <f t="shared" si="2289"/>
        <v>0</v>
      </c>
      <c r="K6337" s="179"/>
      <c r="L6337" s="183">
        <f t="shared" si="2290"/>
        <v>0</v>
      </c>
      <c r="M6337" s="183">
        <f t="shared" si="2290"/>
        <v>0</v>
      </c>
      <c r="N6337" s="182">
        <f t="shared" si="2291"/>
        <v>0</v>
      </c>
      <c r="O6337" s="182">
        <f t="shared" si="2292"/>
        <v>0</v>
      </c>
      <c r="P6337" s="181"/>
      <c r="Q6337" s="199"/>
      <c r="R6337" s="197" t="str">
        <f t="shared" si="2284"/>
        <v/>
      </c>
      <c r="S6337" s="197" t="str">
        <f t="shared" si="2285"/>
        <v/>
      </c>
    </row>
    <row r="6338" spans="1:19" hidden="1">
      <c r="A6338" s="224" t="s">
        <v>162</v>
      </c>
      <c r="B6338" s="225"/>
      <c r="C6338" s="221"/>
      <c r="D6338" s="222"/>
      <c r="E6338" s="223"/>
      <c r="F6338" s="126">
        <f t="shared" si="2287"/>
        <v>0</v>
      </c>
      <c r="G6338" s="206"/>
      <c r="H6338" s="207"/>
      <c r="I6338" s="182">
        <f t="shared" si="2288"/>
        <v>0</v>
      </c>
      <c r="J6338" s="182">
        <f t="shared" si="2289"/>
        <v>0</v>
      </c>
      <c r="K6338" s="179"/>
      <c r="L6338" s="183">
        <f t="shared" si="2290"/>
        <v>0</v>
      </c>
      <c r="M6338" s="183">
        <f t="shared" si="2290"/>
        <v>0</v>
      </c>
      <c r="N6338" s="182">
        <f t="shared" si="2291"/>
        <v>0</v>
      </c>
      <c r="O6338" s="182">
        <f t="shared" si="2292"/>
        <v>0</v>
      </c>
      <c r="P6338" s="181"/>
      <c r="Q6338" s="199"/>
      <c r="R6338" s="197" t="str">
        <f t="shared" si="2284"/>
        <v/>
      </c>
      <c r="S6338" s="197" t="str">
        <f t="shared" si="2285"/>
        <v/>
      </c>
    </row>
    <row r="6339" spans="1:19" hidden="1">
      <c r="A6339" s="224" t="s">
        <v>162</v>
      </c>
      <c r="B6339" s="225"/>
      <c r="C6339" s="221"/>
      <c r="D6339" s="222"/>
      <c r="E6339" s="223"/>
      <c r="F6339" s="126">
        <f t="shared" si="2287"/>
        <v>0</v>
      </c>
      <c r="G6339" s="206"/>
      <c r="H6339" s="207"/>
      <c r="I6339" s="182">
        <f t="shared" si="2288"/>
        <v>0</v>
      </c>
      <c r="J6339" s="182">
        <f t="shared" si="2289"/>
        <v>0</v>
      </c>
      <c r="K6339" s="179"/>
      <c r="L6339" s="183">
        <f t="shared" si="2290"/>
        <v>0</v>
      </c>
      <c r="M6339" s="183">
        <f t="shared" si="2290"/>
        <v>0</v>
      </c>
      <c r="N6339" s="182">
        <f t="shared" si="2291"/>
        <v>0</v>
      </c>
      <c r="O6339" s="182">
        <f t="shared" si="2292"/>
        <v>0</v>
      </c>
      <c r="P6339" s="181"/>
      <c r="Q6339" s="199"/>
      <c r="R6339" s="197" t="str">
        <f t="shared" si="2284"/>
        <v/>
      </c>
      <c r="S6339" s="197" t="str">
        <f t="shared" si="2285"/>
        <v/>
      </c>
    </row>
    <row r="6340" spans="1:19" hidden="1">
      <c r="A6340" s="224" t="s">
        <v>162</v>
      </c>
      <c r="B6340" s="225"/>
      <c r="C6340" s="221"/>
      <c r="D6340" s="222"/>
      <c r="E6340" s="223"/>
      <c r="F6340" s="126">
        <f t="shared" si="2287"/>
        <v>0</v>
      </c>
      <c r="G6340" s="206"/>
      <c r="H6340" s="207"/>
      <c r="I6340" s="182">
        <f t="shared" si="2288"/>
        <v>0</v>
      </c>
      <c r="J6340" s="182">
        <f t="shared" si="2289"/>
        <v>0</v>
      </c>
      <c r="K6340" s="179"/>
      <c r="L6340" s="183">
        <f t="shared" si="2290"/>
        <v>0</v>
      </c>
      <c r="M6340" s="183">
        <f t="shared" si="2290"/>
        <v>0</v>
      </c>
      <c r="N6340" s="182">
        <f t="shared" si="2291"/>
        <v>0</v>
      </c>
      <c r="O6340" s="182">
        <f t="shared" si="2292"/>
        <v>0</v>
      </c>
      <c r="P6340" s="181"/>
      <c r="Q6340" s="199"/>
      <c r="R6340" s="197" t="str">
        <f t="shared" si="2284"/>
        <v/>
      </c>
      <c r="S6340" s="197" t="str">
        <f t="shared" si="2285"/>
        <v/>
      </c>
    </row>
    <row r="6341" spans="1:19" hidden="1">
      <c r="A6341" s="224" t="s">
        <v>162</v>
      </c>
      <c r="B6341" s="225"/>
      <c r="C6341" s="221"/>
      <c r="D6341" s="222"/>
      <c r="E6341" s="223"/>
      <c r="F6341" s="126">
        <f t="shared" si="2287"/>
        <v>0</v>
      </c>
      <c r="G6341" s="206"/>
      <c r="H6341" s="207"/>
      <c r="I6341" s="182">
        <f t="shared" si="2288"/>
        <v>0</v>
      </c>
      <c r="J6341" s="182">
        <f t="shared" si="2289"/>
        <v>0</v>
      </c>
      <c r="K6341" s="179"/>
      <c r="L6341" s="183">
        <f t="shared" si="2290"/>
        <v>0</v>
      </c>
      <c r="M6341" s="183">
        <f t="shared" si="2290"/>
        <v>0</v>
      </c>
      <c r="N6341" s="182">
        <f t="shared" si="2291"/>
        <v>0</v>
      </c>
      <c r="O6341" s="182">
        <f t="shared" si="2292"/>
        <v>0</v>
      </c>
      <c r="P6341" s="181"/>
      <c r="Q6341" s="199"/>
      <c r="R6341" s="197" t="str">
        <f t="shared" si="2284"/>
        <v/>
      </c>
      <c r="S6341" s="197" t="str">
        <f t="shared" si="2285"/>
        <v/>
      </c>
    </row>
    <row r="6342" spans="1:19" hidden="1">
      <c r="A6342" s="224" t="s">
        <v>162</v>
      </c>
      <c r="B6342" s="225"/>
      <c r="C6342" s="221"/>
      <c r="D6342" s="222"/>
      <c r="E6342" s="223"/>
      <c r="F6342" s="126">
        <f t="shared" si="2287"/>
        <v>0</v>
      </c>
      <c r="G6342" s="206"/>
      <c r="H6342" s="207"/>
      <c r="I6342" s="182">
        <f t="shared" si="2288"/>
        <v>0</v>
      </c>
      <c r="J6342" s="182">
        <f t="shared" si="2289"/>
        <v>0</v>
      </c>
      <c r="K6342" s="179"/>
      <c r="L6342" s="183">
        <f t="shared" si="2290"/>
        <v>0</v>
      </c>
      <c r="M6342" s="183">
        <f t="shared" si="2290"/>
        <v>0</v>
      </c>
      <c r="N6342" s="182">
        <f t="shared" si="2291"/>
        <v>0</v>
      </c>
      <c r="O6342" s="182">
        <f t="shared" si="2292"/>
        <v>0</v>
      </c>
      <c r="P6342" s="181"/>
      <c r="Q6342" s="199"/>
      <c r="R6342" s="197" t="str">
        <f t="shared" si="2284"/>
        <v/>
      </c>
      <c r="S6342" s="197" t="str">
        <f t="shared" si="2285"/>
        <v/>
      </c>
    </row>
    <row r="6343" spans="1:19" hidden="1">
      <c r="A6343" s="224" t="s">
        <v>162</v>
      </c>
      <c r="B6343" s="225"/>
      <c r="C6343" s="221"/>
      <c r="D6343" s="222"/>
      <c r="E6343" s="223"/>
      <c r="F6343" s="126">
        <f t="shared" si="2287"/>
        <v>0</v>
      </c>
      <c r="G6343" s="206"/>
      <c r="H6343" s="207"/>
      <c r="I6343" s="182">
        <f t="shared" si="2288"/>
        <v>0</v>
      </c>
      <c r="J6343" s="182">
        <f t="shared" si="2289"/>
        <v>0</v>
      </c>
      <c r="K6343" s="179"/>
      <c r="L6343" s="183">
        <f t="shared" si="2290"/>
        <v>0</v>
      </c>
      <c r="M6343" s="183">
        <f t="shared" si="2290"/>
        <v>0</v>
      </c>
      <c r="N6343" s="182">
        <f t="shared" si="2291"/>
        <v>0</v>
      </c>
      <c r="O6343" s="182">
        <f t="shared" si="2292"/>
        <v>0</v>
      </c>
      <c r="P6343" s="181"/>
      <c r="Q6343" s="199"/>
      <c r="R6343" s="197" t="str">
        <f t="shared" si="2284"/>
        <v/>
      </c>
      <c r="S6343" s="197" t="str">
        <f t="shared" si="2285"/>
        <v/>
      </c>
    </row>
    <row r="6344" spans="1:19" hidden="1">
      <c r="A6344" s="224" t="s">
        <v>162</v>
      </c>
      <c r="B6344" s="225"/>
      <c r="C6344" s="221"/>
      <c r="D6344" s="222"/>
      <c r="E6344" s="223"/>
      <c r="F6344" s="126">
        <f t="shared" si="2287"/>
        <v>0</v>
      </c>
      <c r="G6344" s="206"/>
      <c r="H6344" s="207"/>
      <c r="I6344" s="182">
        <f t="shared" si="2288"/>
        <v>0</v>
      </c>
      <c r="J6344" s="182">
        <f t="shared" si="2289"/>
        <v>0</v>
      </c>
      <c r="K6344" s="179"/>
      <c r="L6344" s="183">
        <f t="shared" si="2290"/>
        <v>0</v>
      </c>
      <c r="M6344" s="183">
        <f t="shared" si="2290"/>
        <v>0</v>
      </c>
      <c r="N6344" s="182">
        <f t="shared" si="2291"/>
        <v>0</v>
      </c>
      <c r="O6344" s="182">
        <f t="shared" si="2292"/>
        <v>0</v>
      </c>
      <c r="P6344" s="181"/>
      <c r="Q6344" s="199"/>
      <c r="R6344" s="197" t="str">
        <f t="shared" si="2284"/>
        <v/>
      </c>
      <c r="S6344" s="197" t="str">
        <f t="shared" si="2285"/>
        <v/>
      </c>
    </row>
    <row r="6345" spans="1:19" hidden="1">
      <c r="A6345" s="224" t="s">
        <v>162</v>
      </c>
      <c r="B6345" s="225"/>
      <c r="C6345" s="221"/>
      <c r="D6345" s="222"/>
      <c r="E6345" s="223"/>
      <c r="F6345" s="126">
        <f t="shared" si="2287"/>
        <v>0</v>
      </c>
      <c r="G6345" s="206"/>
      <c r="H6345" s="207"/>
      <c r="I6345" s="182">
        <f t="shared" si="2288"/>
        <v>0</v>
      </c>
      <c r="J6345" s="182">
        <f t="shared" si="2289"/>
        <v>0</v>
      </c>
      <c r="K6345" s="179"/>
      <c r="L6345" s="183">
        <f t="shared" si="2290"/>
        <v>0</v>
      </c>
      <c r="M6345" s="183">
        <f t="shared" si="2290"/>
        <v>0</v>
      </c>
      <c r="N6345" s="182">
        <f t="shared" si="2291"/>
        <v>0</v>
      </c>
      <c r="O6345" s="182">
        <f t="shared" si="2292"/>
        <v>0</v>
      </c>
      <c r="P6345" s="181"/>
      <c r="Q6345" s="199"/>
      <c r="R6345" s="197" t="str">
        <f t="shared" si="2284"/>
        <v/>
      </c>
      <c r="S6345" s="197" t="str">
        <f t="shared" si="2285"/>
        <v/>
      </c>
    </row>
    <row r="6346" spans="1:19" hidden="1">
      <c r="A6346" s="224" t="s">
        <v>162</v>
      </c>
      <c r="B6346" s="225"/>
      <c r="C6346" s="221"/>
      <c r="D6346" s="222"/>
      <c r="E6346" s="223"/>
      <c r="F6346" s="126">
        <f t="shared" si="2287"/>
        <v>0</v>
      </c>
      <c r="G6346" s="206"/>
      <c r="H6346" s="207"/>
      <c r="I6346" s="182">
        <f t="shared" si="2288"/>
        <v>0</v>
      </c>
      <c r="J6346" s="182">
        <f t="shared" si="2289"/>
        <v>0</v>
      </c>
      <c r="K6346" s="179"/>
      <c r="L6346" s="183">
        <f t="shared" si="2290"/>
        <v>0</v>
      </c>
      <c r="M6346" s="183">
        <f t="shared" si="2290"/>
        <v>0</v>
      </c>
      <c r="N6346" s="182">
        <f t="shared" si="2291"/>
        <v>0</v>
      </c>
      <c r="O6346" s="182">
        <f t="shared" si="2292"/>
        <v>0</v>
      </c>
      <c r="P6346" s="181"/>
      <c r="Q6346" s="199"/>
      <c r="R6346" s="197" t="str">
        <f t="shared" si="2284"/>
        <v/>
      </c>
      <c r="S6346" s="197" t="str">
        <f t="shared" si="2285"/>
        <v/>
      </c>
    </row>
    <row r="6347" spans="1:19" hidden="1">
      <c r="A6347" s="224" t="s">
        <v>162</v>
      </c>
      <c r="B6347" s="225"/>
      <c r="C6347" s="221"/>
      <c r="D6347" s="222"/>
      <c r="E6347" s="223"/>
      <c r="F6347" s="126">
        <f t="shared" si="2287"/>
        <v>0</v>
      </c>
      <c r="G6347" s="206"/>
      <c r="H6347" s="207"/>
      <c r="I6347" s="182">
        <f t="shared" si="2288"/>
        <v>0</v>
      </c>
      <c r="J6347" s="182">
        <f t="shared" si="2289"/>
        <v>0</v>
      </c>
      <c r="K6347" s="179"/>
      <c r="L6347" s="183">
        <f t="shared" si="2290"/>
        <v>0</v>
      </c>
      <c r="M6347" s="183">
        <f t="shared" si="2290"/>
        <v>0</v>
      </c>
      <c r="N6347" s="182">
        <f t="shared" si="2291"/>
        <v>0</v>
      </c>
      <c r="O6347" s="182">
        <f t="shared" si="2292"/>
        <v>0</v>
      </c>
      <c r="P6347" s="181"/>
      <c r="Q6347" s="199"/>
      <c r="R6347" s="197" t="str">
        <f t="shared" si="2284"/>
        <v/>
      </c>
      <c r="S6347" s="197" t="str">
        <f t="shared" si="2285"/>
        <v/>
      </c>
    </row>
    <row r="6348" spans="1:19" hidden="1">
      <c r="A6348" s="224" t="s">
        <v>162</v>
      </c>
      <c r="B6348" s="225"/>
      <c r="C6348" s="221"/>
      <c r="D6348" s="222"/>
      <c r="E6348" s="223"/>
      <c r="F6348" s="126">
        <f t="shared" si="2287"/>
        <v>0</v>
      </c>
      <c r="G6348" s="206"/>
      <c r="H6348" s="207"/>
      <c r="I6348" s="182">
        <f t="shared" si="2288"/>
        <v>0</v>
      </c>
      <c r="J6348" s="182">
        <f t="shared" si="2289"/>
        <v>0</v>
      </c>
      <c r="K6348" s="179"/>
      <c r="L6348" s="183">
        <f t="shared" si="2290"/>
        <v>0</v>
      </c>
      <c r="M6348" s="183">
        <f t="shared" si="2290"/>
        <v>0</v>
      </c>
      <c r="N6348" s="182">
        <f t="shared" si="2291"/>
        <v>0</v>
      </c>
      <c r="O6348" s="182">
        <f t="shared" si="2292"/>
        <v>0</v>
      </c>
      <c r="P6348" s="181"/>
      <c r="Q6348" s="199"/>
      <c r="R6348" s="197" t="str">
        <f t="shared" si="2284"/>
        <v/>
      </c>
      <c r="S6348" s="197" t="str">
        <f t="shared" si="2285"/>
        <v/>
      </c>
    </row>
    <row r="6349" spans="1:19" hidden="1">
      <c r="A6349" s="224" t="s">
        <v>162</v>
      </c>
      <c r="B6349" s="324"/>
      <c r="C6349" s="318"/>
      <c r="D6349" s="319"/>
      <c r="E6349" s="223"/>
      <c r="F6349" s="325">
        <f t="shared" si="2287"/>
        <v>0</v>
      </c>
      <c r="G6349" s="206"/>
      <c r="H6349" s="207"/>
      <c r="I6349" s="182">
        <f t="shared" si="2288"/>
        <v>0</v>
      </c>
      <c r="J6349" s="182">
        <f t="shared" si="2289"/>
        <v>0</v>
      </c>
      <c r="K6349" s="179"/>
      <c r="L6349" s="183">
        <f t="shared" si="2290"/>
        <v>0</v>
      </c>
      <c r="M6349" s="183">
        <f t="shared" si="2290"/>
        <v>0</v>
      </c>
      <c r="N6349" s="182">
        <f t="shared" si="2291"/>
        <v>0</v>
      </c>
      <c r="O6349" s="182">
        <f t="shared" si="2292"/>
        <v>0</v>
      </c>
      <c r="P6349" s="181"/>
      <c r="Q6349" s="199"/>
      <c r="R6349" s="197" t="str">
        <f t="shared" si="2284"/>
        <v/>
      </c>
      <c r="S6349" s="197" t="str">
        <f t="shared" si="2285"/>
        <v/>
      </c>
    </row>
    <row r="6350" spans="1:19" ht="15.75">
      <c r="A6350" s="326" t="s">
        <v>162</v>
      </c>
      <c r="B6350" s="327"/>
      <c r="C6350" s="328" t="s">
        <v>163</v>
      </c>
      <c r="D6350" s="329"/>
      <c r="E6350" s="330"/>
      <c r="F6350" s="330"/>
      <c r="G6350" s="331"/>
      <c r="H6350" s="332"/>
      <c r="I6350" s="351">
        <f>SUM(I20:I6349)</f>
        <v>611227.15999999992</v>
      </c>
      <c r="J6350" s="351">
        <f>SUM(J20:J6349)</f>
        <v>611227.15999999992</v>
      </c>
      <c r="K6350" s="352">
        <f>SUM(K17:K6349)</f>
        <v>611227.16</v>
      </c>
      <c r="L6350" s="353"/>
      <c r="M6350" s="354"/>
      <c r="N6350" s="351">
        <f>SUM(N20:N6349)</f>
        <v>611227.15999999992</v>
      </c>
      <c r="O6350" s="351">
        <f>SUM(O20:O6349)</f>
        <v>611227.15999999992</v>
      </c>
      <c r="P6350" s="352">
        <f>SUM(P17:P6349)</f>
        <v>611227.16</v>
      </c>
      <c r="Q6350" s="365" t="s">
        <v>162</v>
      </c>
      <c r="R6350" s="232" t="str">
        <f t="shared" si="2284"/>
        <v>x</v>
      </c>
      <c r="S6350" s="366" t="s">
        <v>162</v>
      </c>
    </row>
    <row r="6351" spans="1:19" ht="25.5">
      <c r="A6351" s="326" t="s">
        <v>162</v>
      </c>
      <c r="B6351" s="333"/>
      <c r="C6351" s="334" t="s">
        <v>6729</v>
      </c>
      <c r="D6351" s="335"/>
      <c r="E6351" s="336"/>
      <c r="F6351" s="337"/>
      <c r="G6351" s="338" t="s">
        <v>6730</v>
      </c>
      <c r="H6351" s="339"/>
      <c r="I6351" s="355">
        <v>6473.25</v>
      </c>
      <c r="J6351" s="356" t="s">
        <v>6731</v>
      </c>
      <c r="K6351" s="357">
        <f>IF(I6351=0,0,K6350/I6351)</f>
        <v>94.423536863244891</v>
      </c>
      <c r="L6351" s="338" t="s">
        <v>6732</v>
      </c>
      <c r="M6351" s="339"/>
      <c r="N6351" s="355">
        <f>I6351</f>
        <v>6473.25</v>
      </c>
      <c r="O6351" s="356" t="s">
        <v>6731</v>
      </c>
      <c r="P6351" s="357">
        <f>IF(N6351=0,0,P6350/N6351)</f>
        <v>94.423536863244891</v>
      </c>
      <c r="Q6351" s="367" t="s">
        <v>162</v>
      </c>
      <c r="R6351" s="196" t="str">
        <f t="shared" si="2284"/>
        <v>x</v>
      </c>
      <c r="S6351" s="366" t="s">
        <v>162</v>
      </c>
    </row>
    <row r="6352" spans="1:19" ht="20.25">
      <c r="A6352" s="340" t="s">
        <v>6733</v>
      </c>
      <c r="B6352" s="341"/>
      <c r="C6352" s="342"/>
      <c r="D6352" s="343"/>
      <c r="E6352" s="343"/>
      <c r="F6352" s="343"/>
      <c r="G6352" s="343"/>
      <c r="H6352" s="343"/>
      <c r="I6352" s="343"/>
      <c r="J6352" s="343"/>
      <c r="K6352" s="343"/>
      <c r="L6352" s="343"/>
      <c r="M6352" s="343"/>
      <c r="N6352" s="343"/>
      <c r="O6352" s="343"/>
      <c r="P6352" s="358"/>
      <c r="R6352" s="197" t="str">
        <f t="shared" si="2284"/>
        <v/>
      </c>
      <c r="S6352" s="366" t="s">
        <v>162</v>
      </c>
    </row>
    <row r="6353" spans="1:19">
      <c r="A6353" s="344" t="s">
        <v>6734</v>
      </c>
      <c r="B6353" s="345"/>
      <c r="G6353" s="45" t="s">
        <v>6735</v>
      </c>
      <c r="L6353" s="45" t="s">
        <v>6736</v>
      </c>
      <c r="O6353" s="359">
        <f>K6350*0.7944</f>
        <v>485558.855904</v>
      </c>
      <c r="P6353" s="360"/>
      <c r="R6353" s="197" t="str">
        <f t="shared" si="2284"/>
        <v>x</v>
      </c>
      <c r="S6353" s="366" t="s">
        <v>162</v>
      </c>
    </row>
    <row r="6354" spans="1:19">
      <c r="A6354" s="344" t="s">
        <v>6737</v>
      </c>
      <c r="B6354" s="345"/>
      <c r="G6354" s="45" t="s">
        <v>6735</v>
      </c>
      <c r="L6354" s="45" t="s">
        <v>6736</v>
      </c>
      <c r="O6354" s="361">
        <f>E10</f>
        <v>0.20559999999999998</v>
      </c>
      <c r="P6354" s="360"/>
      <c r="R6354" s="197" t="str">
        <f t="shared" si="2284"/>
        <v>x</v>
      </c>
      <c r="S6354" s="366" t="s">
        <v>162</v>
      </c>
    </row>
    <row r="6355" spans="1:19">
      <c r="A6355" s="344" t="s">
        <v>6738</v>
      </c>
      <c r="B6355" s="345"/>
      <c r="G6355" s="45" t="s">
        <v>6735</v>
      </c>
      <c r="L6355" s="45" t="s">
        <v>6736</v>
      </c>
      <c r="O6355" s="359">
        <f>J6350</f>
        <v>611227.15999999992</v>
      </c>
      <c r="P6355" s="360"/>
      <c r="R6355" s="197" t="str">
        <f t="shared" si="2284"/>
        <v>x</v>
      </c>
      <c r="S6355" s="366" t="s">
        <v>162</v>
      </c>
    </row>
    <row r="6356" spans="1:19">
      <c r="A6356" s="346" t="s">
        <v>162</v>
      </c>
      <c r="B6356" s="347"/>
      <c r="C6356" s="348"/>
      <c r="D6356" s="348"/>
      <c r="E6356" s="348"/>
      <c r="F6356" s="348"/>
      <c r="G6356" s="348"/>
      <c r="H6356" s="348"/>
      <c r="I6356" s="362"/>
      <c r="J6356" s="362"/>
      <c r="K6356" s="362"/>
      <c r="L6356" s="362"/>
      <c r="M6356" s="362"/>
      <c r="N6356" s="362"/>
      <c r="O6356" s="362"/>
      <c r="P6356" s="363"/>
      <c r="R6356" s="197" t="str">
        <f t="shared" si="2284"/>
        <v/>
      </c>
      <c r="S6356" s="366" t="s">
        <v>162</v>
      </c>
    </row>
    <row r="6359" spans="1:19" ht="41.25" customHeight="1">
      <c r="F6359" s="349"/>
      <c r="I6359" s="351" t="s">
        <v>6739</v>
      </c>
      <c r="J6359" s="351"/>
      <c r="K6359" s="352"/>
      <c r="L6359" s="353"/>
      <c r="M6359" s="354"/>
      <c r="N6359" s="351"/>
      <c r="O6359" s="351"/>
      <c r="P6359" s="352"/>
    </row>
    <row r="6360" spans="1:19" ht="42" customHeight="1">
      <c r="B6360" s="756" t="s">
        <v>6740</v>
      </c>
      <c r="C6360" s="756"/>
      <c r="F6360" s="349"/>
      <c r="I6360" s="364"/>
      <c r="J6360" s="364"/>
      <c r="K6360" s="364"/>
      <c r="L6360" s="364"/>
      <c r="M6360" s="364"/>
      <c r="N6360" s="364"/>
      <c r="O6360" s="364"/>
      <c r="P6360" s="364"/>
    </row>
    <row r="6362" spans="1:19" ht="24.6" customHeight="1">
      <c r="C6362" s="350">
        <f>SUM(F20:F6349)</f>
        <v>1939976.2999999984</v>
      </c>
      <c r="J6362" s="349"/>
    </row>
    <row r="6363" spans="1:19" ht="18">
      <c r="C6363" s="350">
        <f>SUM(E20:E6349)</f>
        <v>1608391.2300000049</v>
      </c>
    </row>
    <row r="6364" spans="1:19" ht="30" customHeight="1">
      <c r="C6364" s="350">
        <v>1528963.94</v>
      </c>
    </row>
  </sheetData>
  <autoFilter ref="A16:T6356" xr:uid="{00000000-0009-0000-0000-000006000000}">
    <filterColumn colId="18">
      <customFilters>
        <customFilter operator="notEqual" val=""/>
      </customFilters>
    </filterColumn>
  </autoFilter>
  <sortState xmlns:xlrd2="http://schemas.microsoft.com/office/spreadsheetml/2017/richdata2" ref="A3023:S3070">
    <sortCondition ref="A3023"/>
  </sortState>
  <mergeCells count="1">
    <mergeCell ref="B6360:C6360"/>
  </mergeCells>
  <pageMargins left="0.7" right="0.7" top="0.75" bottom="0.75" header="0.3" footer="0.3"/>
  <pageSetup paperSize="9" scale="57" fitToHeight="0" orientation="landscape"/>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H249"/>
  <sheetViews>
    <sheetView topLeftCell="A230" workbookViewId="0">
      <selection activeCell="I223" sqref="I223"/>
    </sheetView>
  </sheetViews>
  <sheetFormatPr defaultColWidth="9.140625" defaultRowHeight="12.75"/>
  <cols>
    <col min="2" max="2" width="11.5703125" customWidth="1"/>
    <col min="4" max="4" width="62.5703125" customWidth="1"/>
    <col min="7" max="7" width="11.28515625" customWidth="1"/>
    <col min="8" max="8" width="10.28515625" customWidth="1"/>
  </cols>
  <sheetData>
    <row r="2" spans="2:8" ht="29.1" customHeight="1">
      <c r="B2" s="757" t="s">
        <v>6958</v>
      </c>
      <c r="C2" s="758"/>
      <c r="D2" s="758"/>
      <c r="E2" s="758"/>
      <c r="F2" s="758"/>
      <c r="G2" s="758"/>
      <c r="H2" s="759"/>
    </row>
    <row r="3" spans="2:8" ht="30" customHeight="1">
      <c r="B3" s="2" t="s">
        <v>6741</v>
      </c>
      <c r="C3" s="3" t="s">
        <v>206</v>
      </c>
      <c r="D3" s="4" t="s">
        <v>6742</v>
      </c>
      <c r="E3" s="2" t="s">
        <v>6743</v>
      </c>
      <c r="F3" s="2" t="s">
        <v>6744</v>
      </c>
      <c r="G3" s="5" t="s">
        <v>6745</v>
      </c>
      <c r="H3" s="2" t="s">
        <v>6746</v>
      </c>
    </row>
    <row r="4" spans="2:8" ht="30" customHeight="1">
      <c r="B4" s="6" t="s">
        <v>380</v>
      </c>
      <c r="C4" s="7" t="s">
        <v>6747</v>
      </c>
      <c r="D4" s="8" t="s">
        <v>6748</v>
      </c>
      <c r="E4" s="7" t="s">
        <v>232</v>
      </c>
      <c r="F4" s="9"/>
      <c r="G4" s="10">
        <v>18.05</v>
      </c>
      <c r="H4" s="11">
        <v>19.420000000000002</v>
      </c>
    </row>
    <row r="5" spans="2:8" ht="30" customHeight="1">
      <c r="B5" s="12" t="s">
        <v>230</v>
      </c>
      <c r="C5" s="13" t="s">
        <v>6749</v>
      </c>
      <c r="D5" s="14" t="s">
        <v>6750</v>
      </c>
      <c r="E5" s="15" t="s">
        <v>6587</v>
      </c>
      <c r="F5" s="16">
        <v>0.6</v>
      </c>
      <c r="G5" s="17">
        <v>11.28</v>
      </c>
      <c r="H5" s="17">
        <v>12.35</v>
      </c>
    </row>
    <row r="6" spans="2:8" ht="30" customHeight="1">
      <c r="B6" s="18" t="s">
        <v>230</v>
      </c>
      <c r="C6" s="19" t="s">
        <v>6751</v>
      </c>
      <c r="D6" s="20" t="s">
        <v>6752</v>
      </c>
      <c r="E6" s="21" t="s">
        <v>6587</v>
      </c>
      <c r="F6" s="22">
        <v>0.13</v>
      </c>
      <c r="G6" s="23">
        <v>22.12</v>
      </c>
      <c r="H6" s="23">
        <v>24.74</v>
      </c>
    </row>
    <row r="7" spans="2:8" ht="30" customHeight="1">
      <c r="B7" s="18" t="s">
        <v>230</v>
      </c>
      <c r="C7" s="19" t="s">
        <v>6753</v>
      </c>
      <c r="D7" s="20" t="s">
        <v>6754</v>
      </c>
      <c r="E7" s="21" t="s">
        <v>6587</v>
      </c>
      <c r="F7" s="22">
        <v>0.1</v>
      </c>
      <c r="G7" s="23">
        <v>13.08</v>
      </c>
      <c r="H7" s="23">
        <v>14.42</v>
      </c>
    </row>
    <row r="8" spans="2:8" ht="30" customHeight="1">
      <c r="B8" s="18" t="s">
        <v>230</v>
      </c>
      <c r="C8" s="19" t="s">
        <v>6755</v>
      </c>
      <c r="D8" s="20" t="s">
        <v>6756</v>
      </c>
      <c r="E8" s="21" t="s">
        <v>6587</v>
      </c>
      <c r="F8" s="22">
        <v>0.13</v>
      </c>
      <c r="G8" s="23">
        <v>17.2</v>
      </c>
      <c r="H8" s="23">
        <v>19.07</v>
      </c>
    </row>
    <row r="9" spans="2:8" ht="30" customHeight="1">
      <c r="B9" s="18" t="s">
        <v>6757</v>
      </c>
      <c r="C9" s="19" t="s">
        <v>6758</v>
      </c>
      <c r="D9" s="20" t="s">
        <v>6759</v>
      </c>
      <c r="E9" s="21" t="s">
        <v>6760</v>
      </c>
      <c r="F9" s="22">
        <v>0.02</v>
      </c>
      <c r="G9" s="23">
        <v>11.9</v>
      </c>
      <c r="H9" s="23">
        <v>11.9</v>
      </c>
    </row>
    <row r="10" spans="2:8" ht="30" customHeight="1">
      <c r="B10" s="18" t="s">
        <v>6757</v>
      </c>
      <c r="C10" s="24" t="s">
        <v>6761</v>
      </c>
      <c r="D10" s="20" t="s">
        <v>6762</v>
      </c>
      <c r="E10" s="21" t="s">
        <v>6763</v>
      </c>
      <c r="F10" s="25">
        <v>0.04</v>
      </c>
      <c r="G10" s="23">
        <v>10.41</v>
      </c>
      <c r="H10" s="23">
        <v>10.41</v>
      </c>
    </row>
    <row r="11" spans="2:8" ht="30" customHeight="1">
      <c r="B11" s="18" t="s">
        <v>6757</v>
      </c>
      <c r="C11" s="13" t="s">
        <v>6764</v>
      </c>
      <c r="D11" s="20" t="s">
        <v>6765</v>
      </c>
      <c r="E11" s="21" t="s">
        <v>6760</v>
      </c>
      <c r="F11" s="16">
        <v>1.2E-2</v>
      </c>
      <c r="G11" s="23">
        <v>10.82</v>
      </c>
      <c r="H11" s="23">
        <v>10.82</v>
      </c>
    </row>
    <row r="12" spans="2:8" ht="30" customHeight="1">
      <c r="B12" s="18" t="s">
        <v>6757</v>
      </c>
      <c r="C12" s="19" t="s">
        <v>6766</v>
      </c>
      <c r="D12" s="20" t="s">
        <v>6767</v>
      </c>
      <c r="E12" s="21" t="s">
        <v>6763</v>
      </c>
      <c r="F12" s="22">
        <v>0.2853</v>
      </c>
      <c r="G12" s="23">
        <v>13.1</v>
      </c>
      <c r="H12" s="23">
        <v>13.1</v>
      </c>
    </row>
    <row r="13" spans="2:8" ht="30" customHeight="1">
      <c r="B13" s="18" t="s">
        <v>6757</v>
      </c>
      <c r="C13" s="19" t="s">
        <v>6768</v>
      </c>
      <c r="D13" s="20" t="s">
        <v>6769</v>
      </c>
      <c r="E13" s="21" t="s">
        <v>6770</v>
      </c>
      <c r="F13" s="22">
        <v>0.1</v>
      </c>
      <c r="G13" s="23">
        <v>2.0299999999999998</v>
      </c>
      <c r="H13" s="23">
        <v>2.0299999999999998</v>
      </c>
    </row>
    <row r="14" spans="2:8" ht="30" customHeight="1">
      <c r="B14" s="18" t="s">
        <v>6757</v>
      </c>
      <c r="C14" s="19" t="s">
        <v>6771</v>
      </c>
      <c r="D14" s="20" t="s">
        <v>6772</v>
      </c>
      <c r="E14" s="21" t="s">
        <v>6770</v>
      </c>
      <c r="F14" s="22">
        <v>0.1</v>
      </c>
      <c r="G14" s="23">
        <v>2.0299999999999998</v>
      </c>
      <c r="H14" s="23">
        <v>2.0299999999999998</v>
      </c>
    </row>
    <row r="15" spans="2:8" ht="30" customHeight="1">
      <c r="B15" s="26"/>
      <c r="C15" s="27"/>
      <c r="D15" s="28"/>
      <c r="E15" s="26"/>
      <c r="F15" s="26"/>
      <c r="G15" s="29"/>
      <c r="H15" s="26"/>
    </row>
    <row r="16" spans="2:8" ht="30" customHeight="1">
      <c r="B16" s="6" t="s">
        <v>380</v>
      </c>
      <c r="C16" s="7" t="s">
        <v>6773</v>
      </c>
      <c r="D16" s="8" t="s">
        <v>381</v>
      </c>
      <c r="E16" s="7" t="s">
        <v>6743</v>
      </c>
      <c r="F16" s="9"/>
      <c r="G16" s="10">
        <v>233.87</v>
      </c>
      <c r="H16" s="11">
        <v>238.34</v>
      </c>
    </row>
    <row r="17" spans="2:8" ht="30" customHeight="1">
      <c r="B17" s="12" t="s">
        <v>236</v>
      </c>
      <c r="C17" s="13" t="s">
        <v>6774</v>
      </c>
      <c r="D17" s="14" t="s">
        <v>381</v>
      </c>
      <c r="E17" s="15" t="s">
        <v>6743</v>
      </c>
      <c r="F17" s="16">
        <v>1</v>
      </c>
      <c r="G17" s="17">
        <v>196.68</v>
      </c>
      <c r="H17" s="17">
        <v>196.68</v>
      </c>
    </row>
    <row r="18" spans="2:8" ht="30" customHeight="1">
      <c r="B18" s="18" t="s">
        <v>230</v>
      </c>
      <c r="C18" s="19" t="s">
        <v>6775</v>
      </c>
      <c r="D18" s="20" t="s">
        <v>6776</v>
      </c>
      <c r="E18" s="21" t="s">
        <v>6587</v>
      </c>
      <c r="F18" s="22">
        <v>1.7</v>
      </c>
      <c r="G18" s="23">
        <v>21.88</v>
      </c>
      <c r="H18" s="23">
        <v>24.51</v>
      </c>
    </row>
    <row r="19" spans="2:8" ht="30" customHeight="1">
      <c r="B19" s="26"/>
      <c r="C19" s="27"/>
      <c r="D19" s="28"/>
      <c r="E19" s="26"/>
      <c r="F19" s="26"/>
      <c r="G19" s="29"/>
      <c r="H19" s="26"/>
    </row>
    <row r="20" spans="2:8" ht="30" customHeight="1">
      <c r="B20" s="6" t="s">
        <v>380</v>
      </c>
      <c r="C20" s="7" t="s">
        <v>6777</v>
      </c>
      <c r="D20" s="8" t="s">
        <v>1377</v>
      </c>
      <c r="E20" s="7" t="s">
        <v>238</v>
      </c>
      <c r="F20" s="9"/>
      <c r="G20" s="10">
        <v>89.19</v>
      </c>
      <c r="H20" s="11">
        <v>93.49</v>
      </c>
    </row>
    <row r="21" spans="2:8" ht="30" customHeight="1">
      <c r="B21" s="12" t="s">
        <v>6757</v>
      </c>
      <c r="C21" s="13" t="s">
        <v>6778</v>
      </c>
      <c r="D21" s="14" t="s">
        <v>6779</v>
      </c>
      <c r="E21" s="15" t="s">
        <v>6780</v>
      </c>
      <c r="F21" s="16">
        <v>1.1000000000000001</v>
      </c>
      <c r="G21" s="17">
        <v>45.12</v>
      </c>
      <c r="H21" s="17">
        <v>45.12</v>
      </c>
    </row>
    <row r="22" spans="2:8" ht="30" customHeight="1">
      <c r="B22" s="18" t="s">
        <v>230</v>
      </c>
      <c r="C22" s="19" t="s">
        <v>6755</v>
      </c>
      <c r="D22" s="20" t="s">
        <v>6756</v>
      </c>
      <c r="E22" s="21" t="s">
        <v>6587</v>
      </c>
      <c r="F22" s="22">
        <v>2.2999999999999998</v>
      </c>
      <c r="G22" s="23">
        <v>17.2</v>
      </c>
      <c r="H22" s="23">
        <v>19.07</v>
      </c>
    </row>
    <row r="23" spans="2:8" ht="30" customHeight="1">
      <c r="B23" s="26"/>
      <c r="C23" s="27"/>
      <c r="D23" s="28"/>
      <c r="E23" s="26"/>
      <c r="F23" s="26"/>
      <c r="G23" s="29"/>
      <c r="H23" s="26"/>
    </row>
    <row r="24" spans="2:8" ht="30" customHeight="1">
      <c r="B24" s="6" t="s">
        <v>380</v>
      </c>
      <c r="C24" s="7" t="s">
        <v>6781</v>
      </c>
      <c r="D24" s="8" t="s">
        <v>1378</v>
      </c>
      <c r="E24" s="7" t="s">
        <v>238</v>
      </c>
      <c r="F24" s="9"/>
      <c r="G24" s="10">
        <v>298.94</v>
      </c>
      <c r="H24" s="11">
        <v>300.92</v>
      </c>
    </row>
    <row r="25" spans="2:8" ht="30" customHeight="1">
      <c r="B25" s="12" t="s">
        <v>6757</v>
      </c>
      <c r="C25" s="13" t="s">
        <v>6782</v>
      </c>
      <c r="D25" s="14" t="s">
        <v>6783</v>
      </c>
      <c r="E25" s="15" t="s">
        <v>6780</v>
      </c>
      <c r="F25" s="16">
        <v>1</v>
      </c>
      <c r="G25" s="17">
        <v>281.36</v>
      </c>
      <c r="H25" s="17">
        <v>281.36</v>
      </c>
    </row>
    <row r="26" spans="2:8" ht="30" customHeight="1">
      <c r="B26" s="18" t="s">
        <v>230</v>
      </c>
      <c r="C26" s="19" t="s">
        <v>6784</v>
      </c>
      <c r="D26" s="20" t="s">
        <v>6785</v>
      </c>
      <c r="E26" s="21" t="s">
        <v>6587</v>
      </c>
      <c r="F26" s="22">
        <v>0.36299999999999999</v>
      </c>
      <c r="G26" s="23">
        <v>22.29</v>
      </c>
      <c r="H26" s="23">
        <v>24.94</v>
      </c>
    </row>
    <row r="27" spans="2:8" ht="30" customHeight="1">
      <c r="B27" s="18" t="s">
        <v>230</v>
      </c>
      <c r="C27" s="19" t="s">
        <v>6755</v>
      </c>
      <c r="D27" s="20" t="s">
        <v>6756</v>
      </c>
      <c r="E27" s="21" t="s">
        <v>6587</v>
      </c>
      <c r="F27" s="22">
        <v>0.54400000000000004</v>
      </c>
      <c r="G27" s="23">
        <v>17.2</v>
      </c>
      <c r="H27" s="23">
        <v>19.07</v>
      </c>
    </row>
    <row r="28" spans="2:8" ht="30" customHeight="1">
      <c r="B28" s="18" t="s">
        <v>230</v>
      </c>
      <c r="C28" s="19" t="s">
        <v>6786</v>
      </c>
      <c r="D28" s="20" t="s">
        <v>6787</v>
      </c>
      <c r="E28" s="21" t="s">
        <v>6583</v>
      </c>
      <c r="F28" s="22">
        <v>8.7999999999999995E-2</v>
      </c>
      <c r="G28" s="23">
        <v>1.44</v>
      </c>
      <c r="H28" s="23">
        <v>1.44</v>
      </c>
    </row>
    <row r="29" spans="2:8" ht="30" customHeight="1">
      <c r="B29" s="18" t="s">
        <v>230</v>
      </c>
      <c r="C29" s="19" t="s">
        <v>6788</v>
      </c>
      <c r="D29" s="20" t="s">
        <v>6789</v>
      </c>
      <c r="E29" s="21" t="s">
        <v>6585</v>
      </c>
      <c r="F29" s="22">
        <v>9.2999999999999999E-2</v>
      </c>
      <c r="G29" s="23">
        <v>0.28999999999999998</v>
      </c>
      <c r="H29" s="23">
        <v>0.28999999999999998</v>
      </c>
    </row>
    <row r="30" spans="2:8" ht="30" customHeight="1">
      <c r="B30" s="26"/>
      <c r="C30" s="27"/>
      <c r="D30" s="28"/>
      <c r="E30" s="26"/>
      <c r="F30" s="26"/>
      <c r="G30" s="29"/>
      <c r="H30" s="26"/>
    </row>
    <row r="31" spans="2:8" ht="30" customHeight="1">
      <c r="B31" s="6" t="s">
        <v>380</v>
      </c>
      <c r="C31" s="7" t="s">
        <v>6790</v>
      </c>
      <c r="D31" s="8" t="s">
        <v>1978</v>
      </c>
      <c r="E31" s="7" t="s">
        <v>238</v>
      </c>
      <c r="F31" s="9"/>
      <c r="G31" s="10">
        <v>304.81</v>
      </c>
      <c r="H31" s="11">
        <v>307.48</v>
      </c>
    </row>
    <row r="32" spans="2:8" ht="30" customHeight="1">
      <c r="B32" s="12" t="s">
        <v>6757</v>
      </c>
      <c r="C32" s="13" t="s">
        <v>6782</v>
      </c>
      <c r="D32" s="14" t="s">
        <v>6783</v>
      </c>
      <c r="E32" s="15" t="s">
        <v>6780</v>
      </c>
      <c r="F32" s="16">
        <v>1</v>
      </c>
      <c r="G32" s="17">
        <v>281.36</v>
      </c>
      <c r="H32" s="17">
        <v>281.36</v>
      </c>
    </row>
    <row r="33" spans="2:8" ht="30" customHeight="1">
      <c r="B33" s="18" t="s">
        <v>230</v>
      </c>
      <c r="C33" s="19" t="s">
        <v>6751</v>
      </c>
      <c r="D33" s="20" t="s">
        <v>6752</v>
      </c>
      <c r="E33" s="21" t="s">
        <v>6587</v>
      </c>
      <c r="F33" s="22">
        <v>8.5000000000000006E-2</v>
      </c>
      <c r="G33" s="23">
        <v>22.12</v>
      </c>
      <c r="H33" s="23">
        <v>24.74</v>
      </c>
    </row>
    <row r="34" spans="2:8" ht="30" customHeight="1">
      <c r="B34" s="18" t="s">
        <v>230</v>
      </c>
      <c r="C34" s="19" t="s">
        <v>6784</v>
      </c>
      <c r="D34" s="20" t="s">
        <v>6785</v>
      </c>
      <c r="E34" s="21" t="s">
        <v>6587</v>
      </c>
      <c r="F34" s="22">
        <v>0.51200000000000001</v>
      </c>
      <c r="G34" s="23">
        <v>22.29</v>
      </c>
      <c r="H34" s="23">
        <v>24.94</v>
      </c>
    </row>
    <row r="35" spans="2:8" ht="30" customHeight="1">
      <c r="B35" s="18" t="s">
        <v>230</v>
      </c>
      <c r="C35" s="19" t="s">
        <v>6755</v>
      </c>
      <c r="D35" s="20" t="s">
        <v>6756</v>
      </c>
      <c r="E35" s="21" t="s">
        <v>6587</v>
      </c>
      <c r="F35" s="22">
        <v>0.58599999999999997</v>
      </c>
      <c r="G35" s="23">
        <v>17.2</v>
      </c>
      <c r="H35" s="23">
        <v>19.07</v>
      </c>
    </row>
    <row r="36" spans="2:8" ht="30" customHeight="1">
      <c r="B36" s="18" t="s">
        <v>230</v>
      </c>
      <c r="C36" s="19" t="s">
        <v>6786</v>
      </c>
      <c r="D36" s="20" t="s">
        <v>6787</v>
      </c>
      <c r="E36" s="21" t="s">
        <v>6583</v>
      </c>
      <c r="F36" s="22">
        <v>4.3999999999999997E-2</v>
      </c>
      <c r="G36" s="23">
        <v>1.44</v>
      </c>
      <c r="H36" s="23">
        <v>1.44</v>
      </c>
    </row>
    <row r="37" spans="2:8" ht="30" customHeight="1">
      <c r="B37" s="18" t="s">
        <v>230</v>
      </c>
      <c r="C37" s="19" t="s">
        <v>6788</v>
      </c>
      <c r="D37" s="20" t="s">
        <v>6789</v>
      </c>
      <c r="E37" s="21" t="s">
        <v>6585</v>
      </c>
      <c r="F37" s="22">
        <v>0.127</v>
      </c>
      <c r="G37" s="23">
        <v>0.28999999999999998</v>
      </c>
      <c r="H37" s="23">
        <v>0.28999999999999998</v>
      </c>
    </row>
    <row r="38" spans="2:8" ht="30" customHeight="1">
      <c r="B38" s="26"/>
      <c r="C38" s="27"/>
      <c r="D38" s="28"/>
      <c r="E38" s="26"/>
      <c r="F38" s="26"/>
      <c r="G38" s="29"/>
      <c r="H38" s="26"/>
    </row>
    <row r="39" spans="2:8" ht="30" customHeight="1">
      <c r="B39" s="6" t="s">
        <v>380</v>
      </c>
      <c r="C39" s="7" t="s">
        <v>6791</v>
      </c>
      <c r="D39" s="8" t="s">
        <v>1246</v>
      </c>
      <c r="E39" s="7" t="s">
        <v>258</v>
      </c>
      <c r="F39" s="9"/>
      <c r="G39" s="10">
        <v>24.22</v>
      </c>
      <c r="H39" s="11">
        <v>25.49</v>
      </c>
    </row>
    <row r="40" spans="2:8" ht="30" customHeight="1">
      <c r="B40" s="12" t="s">
        <v>6757</v>
      </c>
      <c r="C40" s="13" t="s">
        <v>6792</v>
      </c>
      <c r="D40" s="14" t="s">
        <v>6793</v>
      </c>
      <c r="E40" s="15" t="s">
        <v>6780</v>
      </c>
      <c r="F40" s="16">
        <v>1E-3</v>
      </c>
      <c r="G40" s="17">
        <v>60.42</v>
      </c>
      <c r="H40" s="17">
        <v>60.42</v>
      </c>
    </row>
    <row r="41" spans="2:8" ht="30" customHeight="1">
      <c r="B41" s="18" t="s">
        <v>6757</v>
      </c>
      <c r="C41" s="19" t="s">
        <v>6794</v>
      </c>
      <c r="D41" s="20" t="s">
        <v>6795</v>
      </c>
      <c r="E41" s="21" t="s">
        <v>6760</v>
      </c>
      <c r="F41" s="22">
        <v>0.35</v>
      </c>
      <c r="G41" s="23">
        <v>0.45</v>
      </c>
      <c r="H41" s="23">
        <v>0.45</v>
      </c>
    </row>
    <row r="42" spans="2:8" ht="30" customHeight="1">
      <c r="B42" s="18" t="s">
        <v>6757</v>
      </c>
      <c r="C42" s="19" t="s">
        <v>6796</v>
      </c>
      <c r="D42" s="20" t="s">
        <v>6797</v>
      </c>
      <c r="E42" s="21" t="s">
        <v>6763</v>
      </c>
      <c r="F42" s="22">
        <v>1.05</v>
      </c>
      <c r="G42" s="23">
        <v>12.08</v>
      </c>
      <c r="H42" s="23">
        <v>12.08</v>
      </c>
    </row>
    <row r="43" spans="2:8" ht="30" customHeight="1">
      <c r="B43" s="18" t="s">
        <v>230</v>
      </c>
      <c r="C43" s="19" t="s">
        <v>6784</v>
      </c>
      <c r="D43" s="20" t="s">
        <v>6785</v>
      </c>
      <c r="E43" s="21" t="s">
        <v>6587</v>
      </c>
      <c r="F43" s="22">
        <v>0.2</v>
      </c>
      <c r="G43" s="23">
        <v>22.29</v>
      </c>
      <c r="H43" s="23">
        <v>24.94</v>
      </c>
    </row>
    <row r="44" spans="2:8" ht="30" customHeight="1">
      <c r="B44" s="30" t="s">
        <v>230</v>
      </c>
      <c r="C44" s="24" t="s">
        <v>6755</v>
      </c>
      <c r="D44" s="20" t="s">
        <v>6756</v>
      </c>
      <c r="E44" s="21" t="s">
        <v>6587</v>
      </c>
      <c r="F44" s="25">
        <v>0.4</v>
      </c>
      <c r="G44" s="23">
        <v>17.2</v>
      </c>
      <c r="H44" s="23">
        <v>19.07</v>
      </c>
    </row>
    <row r="45" spans="2:8" ht="30" customHeight="1">
      <c r="B45" s="26"/>
      <c r="C45" s="27"/>
      <c r="D45" s="28"/>
      <c r="E45" s="26"/>
      <c r="F45" s="26"/>
      <c r="G45" s="29"/>
      <c r="H45" s="26"/>
    </row>
    <row r="46" spans="2:8" ht="30" customHeight="1">
      <c r="B46" s="6" t="s">
        <v>380</v>
      </c>
      <c r="C46" s="7" t="s">
        <v>2264</v>
      </c>
      <c r="D46" s="8" t="s">
        <v>6798</v>
      </c>
      <c r="E46" s="7" t="s">
        <v>6743</v>
      </c>
      <c r="F46" s="9"/>
      <c r="G46" s="10">
        <v>11356.2</v>
      </c>
      <c r="H46" s="11">
        <v>11494.56</v>
      </c>
    </row>
    <row r="47" spans="2:8" ht="30" customHeight="1">
      <c r="B47" s="12" t="s">
        <v>6757</v>
      </c>
      <c r="C47" s="13" t="s">
        <v>6799</v>
      </c>
      <c r="D47" s="14" t="s">
        <v>6800</v>
      </c>
      <c r="E47" s="15" t="s">
        <v>6763</v>
      </c>
      <c r="F47" s="16">
        <v>70</v>
      </c>
      <c r="G47" s="17">
        <v>60.37</v>
      </c>
      <c r="H47" s="17">
        <v>60.37</v>
      </c>
    </row>
    <row r="48" spans="2:8" ht="30" customHeight="1">
      <c r="B48" s="18" t="s">
        <v>6757</v>
      </c>
      <c r="C48" s="19" t="s">
        <v>6801</v>
      </c>
      <c r="D48" s="20" t="s">
        <v>6802</v>
      </c>
      <c r="E48" s="21" t="s">
        <v>6763</v>
      </c>
      <c r="F48" s="22">
        <v>38.35</v>
      </c>
      <c r="G48" s="23">
        <v>28.38</v>
      </c>
      <c r="H48" s="23">
        <v>28.38</v>
      </c>
    </row>
    <row r="49" spans="2:8" ht="30" customHeight="1">
      <c r="B49" s="18" t="s">
        <v>6757</v>
      </c>
      <c r="C49" s="19" t="s">
        <v>6803</v>
      </c>
      <c r="D49" s="20" t="s">
        <v>6804</v>
      </c>
      <c r="E49" s="21" t="s">
        <v>6805</v>
      </c>
      <c r="F49" s="22">
        <v>115.95</v>
      </c>
      <c r="G49" s="23">
        <v>31.35</v>
      </c>
      <c r="H49" s="23">
        <v>31.35</v>
      </c>
    </row>
    <row r="50" spans="2:8" ht="30" customHeight="1">
      <c r="B50" s="18" t="s">
        <v>230</v>
      </c>
      <c r="C50" s="19" t="s">
        <v>6806</v>
      </c>
      <c r="D50" s="20" t="s">
        <v>6223</v>
      </c>
      <c r="E50" s="21" t="s">
        <v>232</v>
      </c>
      <c r="F50" s="22">
        <v>25.81</v>
      </c>
      <c r="G50" s="23">
        <v>39.869999999999997</v>
      </c>
      <c r="H50" s="23">
        <v>43.46</v>
      </c>
    </row>
    <row r="51" spans="2:8" ht="30" customHeight="1">
      <c r="B51" s="30" t="s">
        <v>230</v>
      </c>
      <c r="C51" s="24" t="s">
        <v>6807</v>
      </c>
      <c r="D51" s="20" t="s">
        <v>6808</v>
      </c>
      <c r="E51" s="21" t="s">
        <v>6587</v>
      </c>
      <c r="F51" s="25">
        <v>10</v>
      </c>
      <c r="G51" s="23">
        <v>23.46</v>
      </c>
      <c r="H51" s="23">
        <v>26.16</v>
      </c>
    </row>
    <row r="52" spans="2:8" ht="30" customHeight="1">
      <c r="B52" s="12" t="s">
        <v>230</v>
      </c>
      <c r="C52" s="13" t="s">
        <v>6755</v>
      </c>
      <c r="D52" s="31" t="s">
        <v>6756</v>
      </c>
      <c r="E52" s="32" t="s">
        <v>6587</v>
      </c>
      <c r="F52" s="16">
        <v>10</v>
      </c>
      <c r="G52" s="33">
        <v>17.2</v>
      </c>
      <c r="H52" s="33">
        <v>19.07</v>
      </c>
    </row>
    <row r="53" spans="2:8" ht="30" customHeight="1">
      <c r="B53" s="18" t="s">
        <v>6757</v>
      </c>
      <c r="C53" s="19" t="s">
        <v>6809</v>
      </c>
      <c r="D53" s="14" t="s">
        <v>6810</v>
      </c>
      <c r="E53" s="15" t="s">
        <v>6760</v>
      </c>
      <c r="F53" s="22">
        <v>61.82</v>
      </c>
      <c r="G53" s="17">
        <v>8.2100000000000009</v>
      </c>
      <c r="H53" s="17">
        <v>8.2100000000000009</v>
      </c>
    </row>
    <row r="54" spans="2:8" ht="30" customHeight="1">
      <c r="B54" s="18" t="s">
        <v>6811</v>
      </c>
      <c r="C54" s="19" t="s">
        <v>6747</v>
      </c>
      <c r="D54" s="20" t="s">
        <v>6812</v>
      </c>
      <c r="E54" s="21" t="s">
        <v>6743</v>
      </c>
      <c r="F54" s="22">
        <v>20</v>
      </c>
      <c r="G54" s="23">
        <v>16.059999999999999</v>
      </c>
      <c r="H54" s="23">
        <v>16.059999999999999</v>
      </c>
    </row>
    <row r="55" spans="2:8" ht="30" customHeight="1">
      <c r="B55" s="18" t="s">
        <v>6811</v>
      </c>
      <c r="C55" s="19" t="s">
        <v>6773</v>
      </c>
      <c r="D55" s="20" t="s">
        <v>6813</v>
      </c>
      <c r="E55" s="21" t="s">
        <v>6743</v>
      </c>
      <c r="F55" s="22">
        <v>38</v>
      </c>
      <c r="G55" s="23">
        <v>3.5</v>
      </c>
      <c r="H55" s="23">
        <v>3.5</v>
      </c>
    </row>
    <row r="56" spans="2:8" ht="30" customHeight="1">
      <c r="B56" s="18" t="s">
        <v>6757</v>
      </c>
      <c r="C56" s="19" t="s">
        <v>6814</v>
      </c>
      <c r="D56" s="20" t="s">
        <v>6815</v>
      </c>
      <c r="E56" s="21" t="s">
        <v>6816</v>
      </c>
      <c r="F56" s="22">
        <v>68</v>
      </c>
      <c r="G56" s="23">
        <v>0.14000000000000001</v>
      </c>
      <c r="H56" s="23">
        <v>0.14000000000000001</v>
      </c>
    </row>
    <row r="57" spans="2:8" ht="26.1" customHeight="1">
      <c r="B57" s="26"/>
      <c r="C57" s="27"/>
      <c r="D57" s="28"/>
      <c r="E57" s="26"/>
      <c r="F57" s="26"/>
      <c r="G57" s="29"/>
      <c r="H57" s="26"/>
    </row>
    <row r="58" spans="2:8" ht="36" customHeight="1">
      <c r="B58" s="6" t="s">
        <v>380</v>
      </c>
      <c r="C58" s="7" t="s">
        <v>2266</v>
      </c>
      <c r="D58" s="8" t="s">
        <v>6817</v>
      </c>
      <c r="E58" s="7" t="s">
        <v>6743</v>
      </c>
      <c r="F58" s="9"/>
      <c r="G58" s="10">
        <v>42129.89</v>
      </c>
      <c r="H58" s="11">
        <v>42540.7</v>
      </c>
    </row>
    <row r="59" spans="2:8" ht="30" customHeight="1">
      <c r="B59" s="12" t="s">
        <v>6757</v>
      </c>
      <c r="C59" s="13" t="s">
        <v>6799</v>
      </c>
      <c r="D59" s="14" t="s">
        <v>6800</v>
      </c>
      <c r="E59" s="15" t="s">
        <v>6763</v>
      </c>
      <c r="F59" s="16">
        <v>170</v>
      </c>
      <c r="G59" s="17">
        <v>60.37</v>
      </c>
      <c r="H59" s="17">
        <v>60.37</v>
      </c>
    </row>
    <row r="60" spans="2:8" ht="30" customHeight="1">
      <c r="B60" s="18" t="s">
        <v>6757</v>
      </c>
      <c r="C60" s="19" t="s">
        <v>6818</v>
      </c>
      <c r="D60" s="20" t="s">
        <v>6819</v>
      </c>
      <c r="E60" s="21" t="s">
        <v>6763</v>
      </c>
      <c r="F60" s="22">
        <v>115.5</v>
      </c>
      <c r="G60" s="23">
        <v>44.86</v>
      </c>
      <c r="H60" s="23">
        <v>44.86</v>
      </c>
    </row>
    <row r="61" spans="2:8" ht="30" customHeight="1">
      <c r="B61" s="18" t="s">
        <v>6757</v>
      </c>
      <c r="C61" s="19" t="s">
        <v>6801</v>
      </c>
      <c r="D61" s="20" t="s">
        <v>6802</v>
      </c>
      <c r="E61" s="21" t="s">
        <v>6763</v>
      </c>
      <c r="F61" s="22">
        <v>134.25</v>
      </c>
      <c r="G61" s="23">
        <v>28.38</v>
      </c>
      <c r="H61" s="23">
        <v>28.38</v>
      </c>
    </row>
    <row r="62" spans="2:8" ht="30" customHeight="1">
      <c r="B62" s="18" t="s">
        <v>6757</v>
      </c>
      <c r="C62" s="19" t="s">
        <v>6803</v>
      </c>
      <c r="D62" s="20" t="s">
        <v>6804</v>
      </c>
      <c r="E62" s="21" t="s">
        <v>6805</v>
      </c>
      <c r="F62" s="22">
        <v>484.75</v>
      </c>
      <c r="G62" s="23">
        <v>31.35</v>
      </c>
      <c r="H62" s="23">
        <v>31.35</v>
      </c>
    </row>
    <row r="63" spans="2:8" ht="30" customHeight="1">
      <c r="B63" s="18" t="s">
        <v>230</v>
      </c>
      <c r="C63" s="19" t="s">
        <v>6806</v>
      </c>
      <c r="D63" s="20" t="s">
        <v>6223</v>
      </c>
      <c r="E63" s="21" t="s">
        <v>232</v>
      </c>
      <c r="F63" s="22">
        <v>96.61</v>
      </c>
      <c r="G63" s="23">
        <v>39.869999999999997</v>
      </c>
      <c r="H63" s="23">
        <v>43.46</v>
      </c>
    </row>
    <row r="64" spans="2:8" ht="30" customHeight="1">
      <c r="B64" s="30" t="s">
        <v>230</v>
      </c>
      <c r="C64" s="24" t="s">
        <v>6807</v>
      </c>
      <c r="D64" s="31" t="s">
        <v>6808</v>
      </c>
      <c r="E64" s="32" t="s">
        <v>6587</v>
      </c>
      <c r="F64" s="22">
        <v>14</v>
      </c>
      <c r="G64" s="33">
        <v>23.46</v>
      </c>
      <c r="H64" s="33">
        <v>26.16</v>
      </c>
    </row>
    <row r="65" spans="2:8" ht="30" customHeight="1">
      <c r="B65" s="12" t="s">
        <v>230</v>
      </c>
      <c r="C65" s="13" t="s">
        <v>6755</v>
      </c>
      <c r="D65" s="14" t="s">
        <v>6756</v>
      </c>
      <c r="E65" s="15" t="s">
        <v>6587</v>
      </c>
      <c r="F65" s="22">
        <v>14</v>
      </c>
      <c r="G65" s="17">
        <v>17.2</v>
      </c>
      <c r="H65" s="17">
        <v>19.07</v>
      </c>
    </row>
    <row r="66" spans="2:8" ht="30" customHeight="1">
      <c r="B66" s="18" t="s">
        <v>6757</v>
      </c>
      <c r="C66" s="19" t="s">
        <v>6809</v>
      </c>
      <c r="D66" s="20" t="s">
        <v>6810</v>
      </c>
      <c r="E66" s="21" t="s">
        <v>6760</v>
      </c>
      <c r="F66" s="22">
        <v>230.59</v>
      </c>
      <c r="G66" s="23">
        <v>8.2100000000000009</v>
      </c>
      <c r="H66" s="23">
        <v>8.2100000000000009</v>
      </c>
    </row>
    <row r="67" spans="2:8" ht="30" customHeight="1">
      <c r="B67" s="18" t="s">
        <v>6811</v>
      </c>
      <c r="C67" s="19" t="s">
        <v>6747</v>
      </c>
      <c r="D67" s="20" t="s">
        <v>6812</v>
      </c>
      <c r="E67" s="21" t="s">
        <v>6743</v>
      </c>
      <c r="F67" s="22">
        <v>54</v>
      </c>
      <c r="G67" s="23">
        <v>16.059999999999999</v>
      </c>
      <c r="H67" s="23">
        <v>16.059999999999999</v>
      </c>
    </row>
    <row r="68" spans="2:8" ht="30" customHeight="1">
      <c r="B68" s="18" t="s">
        <v>6811</v>
      </c>
      <c r="C68" s="19" t="s">
        <v>6773</v>
      </c>
      <c r="D68" s="20" t="s">
        <v>6813</v>
      </c>
      <c r="E68" s="21" t="s">
        <v>6743</v>
      </c>
      <c r="F68" s="25">
        <v>130</v>
      </c>
      <c r="G68" s="23">
        <v>3.5</v>
      </c>
      <c r="H68" s="23">
        <v>3.5</v>
      </c>
    </row>
    <row r="69" spans="2:8" ht="30" customHeight="1">
      <c r="B69" s="18" t="s">
        <v>6757</v>
      </c>
      <c r="C69" s="19" t="s">
        <v>6814</v>
      </c>
      <c r="D69" s="20" t="s">
        <v>6815</v>
      </c>
      <c r="E69" s="21" t="s">
        <v>6816</v>
      </c>
      <c r="F69" s="16">
        <v>302</v>
      </c>
      <c r="G69" s="23">
        <v>0.14000000000000001</v>
      </c>
      <c r="H69" s="23">
        <v>0.14000000000000001</v>
      </c>
    </row>
    <row r="70" spans="2:8" ht="30" customHeight="1">
      <c r="B70" s="26"/>
      <c r="C70" s="27"/>
      <c r="D70" s="28"/>
      <c r="E70" s="26"/>
      <c r="F70" s="26"/>
      <c r="G70" s="29"/>
      <c r="H70" s="26"/>
    </row>
    <row r="71" spans="2:8" ht="30" customHeight="1">
      <c r="B71" s="6" t="s">
        <v>380</v>
      </c>
      <c r="C71" s="7" t="s">
        <v>2268</v>
      </c>
      <c r="D71" s="8" t="s">
        <v>6820</v>
      </c>
      <c r="E71" s="7" t="s">
        <v>6743</v>
      </c>
      <c r="F71" s="9"/>
      <c r="G71" s="10">
        <v>9767.92</v>
      </c>
      <c r="H71" s="11">
        <v>9882.7900000000009</v>
      </c>
    </row>
    <row r="72" spans="2:8" ht="30" customHeight="1">
      <c r="B72" s="12" t="s">
        <v>6757</v>
      </c>
      <c r="C72" s="13" t="s">
        <v>6799</v>
      </c>
      <c r="D72" s="14" t="s">
        <v>6800</v>
      </c>
      <c r="E72" s="15" t="s">
        <v>6763</v>
      </c>
      <c r="F72" s="16">
        <v>56</v>
      </c>
      <c r="G72" s="17">
        <v>60.37</v>
      </c>
      <c r="H72" s="17">
        <v>60.37</v>
      </c>
    </row>
    <row r="73" spans="2:8" ht="30" customHeight="1">
      <c r="B73" s="18" t="s">
        <v>6757</v>
      </c>
      <c r="C73" s="19" t="s">
        <v>6801</v>
      </c>
      <c r="D73" s="20" t="s">
        <v>6802</v>
      </c>
      <c r="E73" s="21" t="s">
        <v>6763</v>
      </c>
      <c r="F73" s="22">
        <v>30.15</v>
      </c>
      <c r="G73" s="23">
        <v>28.38</v>
      </c>
      <c r="H73" s="23">
        <v>28.38</v>
      </c>
    </row>
    <row r="74" spans="2:8" ht="30" customHeight="1">
      <c r="B74" s="18" t="s">
        <v>6757</v>
      </c>
      <c r="C74" s="19" t="s">
        <v>6803</v>
      </c>
      <c r="D74" s="20" t="s">
        <v>6804</v>
      </c>
      <c r="E74" s="21" t="s">
        <v>6805</v>
      </c>
      <c r="F74" s="22">
        <v>90.45</v>
      </c>
      <c r="G74" s="23">
        <v>31.35</v>
      </c>
      <c r="H74" s="23">
        <v>31.35</v>
      </c>
    </row>
    <row r="75" spans="2:8" ht="30" customHeight="1">
      <c r="B75" s="18" t="s">
        <v>230</v>
      </c>
      <c r="C75" s="19" t="s">
        <v>6806</v>
      </c>
      <c r="D75" s="31" t="s">
        <v>6223</v>
      </c>
      <c r="E75" s="32" t="s">
        <v>232</v>
      </c>
      <c r="F75" s="25">
        <v>20.54</v>
      </c>
      <c r="G75" s="33">
        <v>39.869999999999997</v>
      </c>
      <c r="H75" s="33">
        <v>43.46</v>
      </c>
    </row>
    <row r="76" spans="2:8" ht="30" customHeight="1">
      <c r="B76" s="30" t="s">
        <v>230</v>
      </c>
      <c r="C76" s="24" t="s">
        <v>6807</v>
      </c>
      <c r="D76" s="14" t="s">
        <v>6808</v>
      </c>
      <c r="E76" s="15" t="s">
        <v>6587</v>
      </c>
      <c r="F76" s="16">
        <v>9</v>
      </c>
      <c r="G76" s="17">
        <v>23.46</v>
      </c>
      <c r="H76" s="17">
        <v>26.16</v>
      </c>
    </row>
    <row r="77" spans="2:8" ht="30" customHeight="1">
      <c r="B77" s="12" t="s">
        <v>230</v>
      </c>
      <c r="C77" s="13" t="s">
        <v>6755</v>
      </c>
      <c r="D77" s="20" t="s">
        <v>6756</v>
      </c>
      <c r="E77" s="21" t="s">
        <v>6587</v>
      </c>
      <c r="F77" s="22">
        <v>9</v>
      </c>
      <c r="G77" s="23">
        <v>17.2</v>
      </c>
      <c r="H77" s="23">
        <v>19.07</v>
      </c>
    </row>
    <row r="78" spans="2:8" ht="30" customHeight="1">
      <c r="B78" s="18" t="s">
        <v>6757</v>
      </c>
      <c r="C78" s="19" t="s">
        <v>6809</v>
      </c>
      <c r="D78" s="20" t="s">
        <v>6810</v>
      </c>
      <c r="E78" s="21" t="s">
        <v>6760</v>
      </c>
      <c r="F78" s="22">
        <v>150.75</v>
      </c>
      <c r="G78" s="23">
        <v>8.2100000000000009</v>
      </c>
      <c r="H78" s="23">
        <v>8.2100000000000009</v>
      </c>
    </row>
    <row r="79" spans="2:8" ht="30" customHeight="1">
      <c r="B79" s="18" t="s">
        <v>6811</v>
      </c>
      <c r="C79" s="19" t="s">
        <v>6747</v>
      </c>
      <c r="D79" s="20" t="s">
        <v>6812</v>
      </c>
      <c r="E79" s="21" t="s">
        <v>6743</v>
      </c>
      <c r="F79" s="22">
        <v>10</v>
      </c>
      <c r="G79" s="23">
        <v>16.059999999999999</v>
      </c>
      <c r="H79" s="23">
        <v>16.059999999999999</v>
      </c>
    </row>
    <row r="80" spans="2:8" ht="30" customHeight="1">
      <c r="B80" s="18" t="s">
        <v>6811</v>
      </c>
      <c r="C80" s="19" t="s">
        <v>6773</v>
      </c>
      <c r="D80" s="20" t="s">
        <v>6813</v>
      </c>
      <c r="E80" s="21" t="s">
        <v>6743</v>
      </c>
      <c r="F80" s="22">
        <v>30</v>
      </c>
      <c r="G80" s="23">
        <v>3.5</v>
      </c>
      <c r="H80" s="23">
        <v>3.5</v>
      </c>
    </row>
    <row r="81" spans="2:8" ht="30" customHeight="1">
      <c r="B81" s="18" t="s">
        <v>6757</v>
      </c>
      <c r="C81" s="19" t="s">
        <v>6814</v>
      </c>
      <c r="D81" s="20" t="s">
        <v>6815</v>
      </c>
      <c r="E81" s="21" t="s">
        <v>6816</v>
      </c>
      <c r="F81" s="22">
        <v>56</v>
      </c>
      <c r="G81" s="23">
        <v>0.14000000000000001</v>
      </c>
      <c r="H81" s="23">
        <v>0.14000000000000001</v>
      </c>
    </row>
    <row r="82" spans="2:8" ht="30" customHeight="1">
      <c r="B82" s="26"/>
      <c r="C82" s="27"/>
      <c r="D82" s="28"/>
      <c r="E82" s="26"/>
      <c r="F82" s="26"/>
      <c r="G82" s="29"/>
      <c r="H82" s="26"/>
    </row>
    <row r="83" spans="2:8" ht="30" customHeight="1">
      <c r="B83" s="6" t="s">
        <v>380</v>
      </c>
      <c r="C83" s="7" t="s">
        <v>2270</v>
      </c>
      <c r="D83" s="8" t="s">
        <v>6821</v>
      </c>
      <c r="E83" s="7" t="s">
        <v>232</v>
      </c>
      <c r="F83" s="9"/>
      <c r="G83" s="10">
        <v>448.66</v>
      </c>
      <c r="H83" s="11">
        <v>465.66</v>
      </c>
    </row>
    <row r="84" spans="2:8" ht="30" customHeight="1">
      <c r="B84" s="18" t="s">
        <v>6757</v>
      </c>
      <c r="C84" s="19" t="s">
        <v>6803</v>
      </c>
      <c r="D84" s="14" t="s">
        <v>6804</v>
      </c>
      <c r="E84" s="15" t="s">
        <v>6805</v>
      </c>
      <c r="F84" s="22">
        <v>1</v>
      </c>
      <c r="G84" s="17">
        <v>31.35</v>
      </c>
      <c r="H84" s="17">
        <v>31.35</v>
      </c>
    </row>
    <row r="85" spans="2:8" ht="30" customHeight="1">
      <c r="B85" s="18" t="s">
        <v>6757</v>
      </c>
      <c r="C85" s="19" t="s">
        <v>6822</v>
      </c>
      <c r="D85" s="20" t="s">
        <v>6823</v>
      </c>
      <c r="E85" s="21" t="s">
        <v>6763</v>
      </c>
      <c r="F85" s="22">
        <v>2.2850000000000001</v>
      </c>
      <c r="G85" s="23">
        <v>25.07</v>
      </c>
      <c r="H85" s="23">
        <v>25.07</v>
      </c>
    </row>
    <row r="86" spans="2:8" ht="30" customHeight="1">
      <c r="B86" s="18" t="s">
        <v>6757</v>
      </c>
      <c r="C86" s="19" t="s">
        <v>6824</v>
      </c>
      <c r="D86" s="20" t="s">
        <v>6825</v>
      </c>
      <c r="E86" s="21" t="s">
        <v>6760</v>
      </c>
      <c r="F86" s="22">
        <v>4</v>
      </c>
      <c r="G86" s="23">
        <v>23.31</v>
      </c>
      <c r="H86" s="23">
        <v>23.31</v>
      </c>
    </row>
    <row r="87" spans="2:8" ht="30" customHeight="1">
      <c r="B87" s="18" t="s">
        <v>6757</v>
      </c>
      <c r="C87" s="19" t="s">
        <v>6826</v>
      </c>
      <c r="D87" s="20" t="s">
        <v>6827</v>
      </c>
      <c r="E87" s="21" t="s">
        <v>6763</v>
      </c>
      <c r="F87" s="22">
        <v>6.7407000000000004</v>
      </c>
      <c r="G87" s="23">
        <v>15.55</v>
      </c>
      <c r="H87" s="23">
        <v>15.55</v>
      </c>
    </row>
    <row r="88" spans="2:8" ht="30" customHeight="1">
      <c r="B88" s="18" t="s">
        <v>230</v>
      </c>
      <c r="C88" s="19" t="s">
        <v>6828</v>
      </c>
      <c r="D88" s="20" t="s">
        <v>6829</v>
      </c>
      <c r="E88" s="21" t="s">
        <v>6587</v>
      </c>
      <c r="F88" s="22">
        <v>3</v>
      </c>
      <c r="G88" s="23">
        <v>22.16</v>
      </c>
      <c r="H88" s="23">
        <v>24.78</v>
      </c>
    </row>
    <row r="89" spans="2:8" ht="30" customHeight="1">
      <c r="B89" s="18" t="s">
        <v>230</v>
      </c>
      <c r="C89" s="19" t="s">
        <v>6755</v>
      </c>
      <c r="D89" s="20" t="s">
        <v>6756</v>
      </c>
      <c r="E89" s="21" t="s">
        <v>6587</v>
      </c>
      <c r="F89" s="22">
        <v>2</v>
      </c>
      <c r="G89" s="23">
        <v>17.2</v>
      </c>
      <c r="H89" s="23">
        <v>19.07</v>
      </c>
    </row>
    <row r="90" spans="2:8" ht="30" customHeight="1">
      <c r="B90" s="18" t="s">
        <v>230</v>
      </c>
      <c r="C90" s="19" t="s">
        <v>6807</v>
      </c>
      <c r="D90" s="20" t="s">
        <v>6808</v>
      </c>
      <c r="E90" s="21" t="s">
        <v>6587</v>
      </c>
      <c r="F90" s="22">
        <v>2</v>
      </c>
      <c r="G90" s="23">
        <v>23.46</v>
      </c>
      <c r="H90" s="23">
        <v>26.16</v>
      </c>
    </row>
    <row r="91" spans="2:8" ht="30" customHeight="1">
      <c r="B91" s="18" t="s">
        <v>230</v>
      </c>
      <c r="C91" s="19" t="s">
        <v>6830</v>
      </c>
      <c r="D91" s="20" t="s">
        <v>6831</v>
      </c>
      <c r="E91" s="21" t="s">
        <v>6583</v>
      </c>
      <c r="F91" s="22">
        <v>3.82</v>
      </c>
      <c r="G91" s="23">
        <v>3.7</v>
      </c>
      <c r="H91" s="23">
        <v>3.7</v>
      </c>
    </row>
    <row r="92" spans="2:8" ht="30" customHeight="1">
      <c r="B92" s="18" t="s">
        <v>230</v>
      </c>
      <c r="C92" s="19" t="s">
        <v>6832</v>
      </c>
      <c r="D92" s="20" t="s">
        <v>6833</v>
      </c>
      <c r="E92" s="21" t="s">
        <v>6585</v>
      </c>
      <c r="F92" s="22">
        <v>0.67</v>
      </c>
      <c r="G92" s="23">
        <v>0.08</v>
      </c>
      <c r="H92" s="23">
        <v>0.08</v>
      </c>
    </row>
    <row r="93" spans="2:8" ht="30" customHeight="1">
      <c r="B93" s="26"/>
      <c r="C93" s="27"/>
      <c r="D93" s="28"/>
      <c r="E93" s="26"/>
      <c r="F93" s="26"/>
      <c r="G93" s="29"/>
      <c r="H93" s="26"/>
    </row>
    <row r="94" spans="2:8" ht="30" customHeight="1">
      <c r="B94" s="6" t="s">
        <v>380</v>
      </c>
      <c r="C94" s="7" t="s">
        <v>6834</v>
      </c>
      <c r="D94" s="8" t="s">
        <v>6453</v>
      </c>
      <c r="E94" s="7" t="s">
        <v>258</v>
      </c>
      <c r="F94" s="9"/>
      <c r="G94" s="10">
        <v>32.71</v>
      </c>
      <c r="H94" s="11">
        <v>34.53</v>
      </c>
    </row>
    <row r="95" spans="2:8" ht="30" customHeight="1">
      <c r="B95" s="12" t="s">
        <v>6757</v>
      </c>
      <c r="C95" s="13" t="s">
        <v>6792</v>
      </c>
      <c r="D95" s="14" t="s">
        <v>6793</v>
      </c>
      <c r="E95" s="15" t="s">
        <v>6780</v>
      </c>
      <c r="F95" s="16">
        <v>7.0000000000000001E-3</v>
      </c>
      <c r="G95" s="17">
        <v>60.42</v>
      </c>
      <c r="H95" s="17">
        <v>60.42</v>
      </c>
    </row>
    <row r="96" spans="2:8" ht="30" customHeight="1">
      <c r="B96" s="18" t="s">
        <v>6757</v>
      </c>
      <c r="C96" s="19" t="s">
        <v>6835</v>
      </c>
      <c r="D96" s="20" t="s">
        <v>6836</v>
      </c>
      <c r="E96" s="21" t="s">
        <v>6816</v>
      </c>
      <c r="F96" s="22">
        <v>1</v>
      </c>
      <c r="G96" s="23">
        <v>15.78</v>
      </c>
      <c r="H96" s="23">
        <v>15.78</v>
      </c>
    </row>
    <row r="97" spans="2:8" ht="30" customHeight="1">
      <c r="B97" s="18" t="s">
        <v>230</v>
      </c>
      <c r="C97" s="19" t="s">
        <v>6784</v>
      </c>
      <c r="D97" s="20" t="s">
        <v>6785</v>
      </c>
      <c r="E97" s="21" t="s">
        <v>6587</v>
      </c>
      <c r="F97" s="22">
        <v>0.39400000000000002</v>
      </c>
      <c r="G97" s="23">
        <v>22.29</v>
      </c>
      <c r="H97" s="23">
        <v>24.94</v>
      </c>
    </row>
    <row r="98" spans="2:8" ht="30" customHeight="1">
      <c r="B98" s="18" t="s">
        <v>230</v>
      </c>
      <c r="C98" s="19" t="s">
        <v>6755</v>
      </c>
      <c r="D98" s="20" t="s">
        <v>6756</v>
      </c>
      <c r="E98" s="21" t="s">
        <v>6587</v>
      </c>
      <c r="F98" s="22">
        <v>0.39400000000000002</v>
      </c>
      <c r="G98" s="23">
        <v>17.2</v>
      </c>
      <c r="H98" s="23">
        <v>19.07</v>
      </c>
    </row>
    <row r="99" spans="2:8" ht="30" customHeight="1">
      <c r="B99" s="18" t="s">
        <v>230</v>
      </c>
      <c r="C99" s="19" t="s">
        <v>6837</v>
      </c>
      <c r="D99" s="20" t="s">
        <v>6370</v>
      </c>
      <c r="E99" s="21" t="s">
        <v>238</v>
      </c>
      <c r="F99" s="22">
        <v>2.2499999999999998E-3</v>
      </c>
      <c r="G99" s="23">
        <v>429.37</v>
      </c>
      <c r="H99" s="23">
        <v>445.39</v>
      </c>
    </row>
    <row r="100" spans="2:8" ht="30" customHeight="1">
      <c r="B100" s="26"/>
      <c r="C100" s="27"/>
      <c r="D100" s="28"/>
      <c r="E100" s="26"/>
      <c r="F100" s="26"/>
      <c r="G100" s="29"/>
      <c r="H100" s="26"/>
    </row>
    <row r="101" spans="2:8" ht="30" customHeight="1">
      <c r="B101" s="6" t="s">
        <v>380</v>
      </c>
      <c r="C101" s="7" t="s">
        <v>6838</v>
      </c>
      <c r="D101" s="8" t="s">
        <v>6727</v>
      </c>
      <c r="E101" s="7" t="s">
        <v>6728</v>
      </c>
      <c r="F101" s="9"/>
      <c r="G101" s="10">
        <v>2.62</v>
      </c>
      <c r="H101" s="11">
        <v>2.88</v>
      </c>
    </row>
    <row r="102" spans="2:8" ht="30" customHeight="1">
      <c r="B102" s="12" t="s">
        <v>6757</v>
      </c>
      <c r="C102" s="13" t="s">
        <v>4</v>
      </c>
      <c r="D102" s="14" t="s">
        <v>6839</v>
      </c>
      <c r="E102" s="15" t="s">
        <v>6840</v>
      </c>
      <c r="F102" s="16">
        <v>0.05</v>
      </c>
      <c r="G102" s="17">
        <v>4.43</v>
      </c>
      <c r="H102" s="17">
        <v>4.43</v>
      </c>
    </row>
    <row r="103" spans="2:8" ht="30" customHeight="1">
      <c r="B103" s="18" t="s">
        <v>230</v>
      </c>
      <c r="C103" s="19" t="s">
        <v>6755</v>
      </c>
      <c r="D103" s="20" t="s">
        <v>6756</v>
      </c>
      <c r="E103" s="21" t="s">
        <v>6587</v>
      </c>
      <c r="F103" s="22">
        <v>0.14000000000000001</v>
      </c>
      <c r="G103" s="23">
        <v>17.2</v>
      </c>
      <c r="H103" s="23">
        <v>19.07</v>
      </c>
    </row>
    <row r="104" spans="2:8" ht="30" customHeight="1">
      <c r="B104" s="26"/>
      <c r="C104" s="27"/>
      <c r="D104" s="28"/>
      <c r="E104" s="26"/>
      <c r="F104" s="26"/>
      <c r="G104" s="29"/>
      <c r="H104" s="26"/>
    </row>
    <row r="105" spans="2:8" ht="30" customHeight="1">
      <c r="B105" s="6" t="s">
        <v>380</v>
      </c>
      <c r="C105" s="7" t="s">
        <v>6841</v>
      </c>
      <c r="D105" s="8" t="s">
        <v>1983</v>
      </c>
      <c r="E105" s="7" t="s">
        <v>1984</v>
      </c>
      <c r="F105" s="9"/>
      <c r="G105" s="10">
        <v>88.33</v>
      </c>
      <c r="H105" s="11">
        <v>91.71</v>
      </c>
    </row>
    <row r="106" spans="2:8" ht="30" customHeight="1">
      <c r="B106" s="12" t="s">
        <v>6757</v>
      </c>
      <c r="C106" s="13" t="s">
        <v>6842</v>
      </c>
      <c r="D106" s="14" t="s">
        <v>6843</v>
      </c>
      <c r="E106" s="15" t="s">
        <v>6780</v>
      </c>
      <c r="F106" s="16">
        <v>1.1299999999999999</v>
      </c>
      <c r="G106" s="17">
        <v>52.53</v>
      </c>
      <c r="H106" s="17">
        <v>52.53</v>
      </c>
    </row>
    <row r="107" spans="2:8" ht="30" customHeight="1">
      <c r="B107" s="18" t="s">
        <v>230</v>
      </c>
      <c r="C107" s="19" t="s">
        <v>6784</v>
      </c>
      <c r="D107" s="20" t="s">
        <v>6785</v>
      </c>
      <c r="E107" s="21" t="s">
        <v>6587</v>
      </c>
      <c r="F107" s="22">
        <v>1.03</v>
      </c>
      <c r="G107" s="23">
        <v>22.29</v>
      </c>
      <c r="H107" s="23">
        <v>24.94</v>
      </c>
    </row>
    <row r="108" spans="2:8" ht="30" customHeight="1">
      <c r="B108" s="18" t="s">
        <v>230</v>
      </c>
      <c r="C108" s="19" t="s">
        <v>6755</v>
      </c>
      <c r="D108" s="20" t="s">
        <v>6756</v>
      </c>
      <c r="E108" s="21" t="s">
        <v>6587</v>
      </c>
      <c r="F108" s="22">
        <v>0.34300000000000003</v>
      </c>
      <c r="G108" s="23">
        <v>17.2</v>
      </c>
      <c r="H108" s="23">
        <v>19.07</v>
      </c>
    </row>
    <row r="109" spans="2:8" ht="30" customHeight="1">
      <c r="B109" s="18" t="s">
        <v>230</v>
      </c>
      <c r="C109" s="19" t="s">
        <v>6844</v>
      </c>
      <c r="D109" s="20" t="s">
        <v>6845</v>
      </c>
      <c r="E109" s="21" t="s">
        <v>6583</v>
      </c>
      <c r="F109" s="22">
        <v>3.2000000000000001E-2</v>
      </c>
      <c r="G109" s="23">
        <v>4.24</v>
      </c>
      <c r="H109" s="23">
        <v>4.24</v>
      </c>
    </row>
    <row r="110" spans="2:8" ht="30" customHeight="1">
      <c r="B110" s="18" t="s">
        <v>230</v>
      </c>
      <c r="C110" s="19" t="s">
        <v>6846</v>
      </c>
      <c r="D110" s="20" t="s">
        <v>6847</v>
      </c>
      <c r="E110" s="21" t="s">
        <v>6585</v>
      </c>
      <c r="F110" s="22">
        <v>0.03</v>
      </c>
      <c r="G110" s="23">
        <v>0.46</v>
      </c>
      <c r="H110" s="23">
        <v>0.46</v>
      </c>
    </row>
    <row r="111" spans="2:8" ht="30" customHeight="1">
      <c r="B111" s="26"/>
      <c r="C111" s="27"/>
      <c r="D111" s="28"/>
      <c r="E111" s="26"/>
      <c r="F111" s="26"/>
      <c r="G111" s="29"/>
      <c r="H111" s="26"/>
    </row>
    <row r="112" spans="2:8" ht="30" customHeight="1">
      <c r="B112" s="6" t="s">
        <v>380</v>
      </c>
      <c r="C112" s="7" t="s">
        <v>3558</v>
      </c>
      <c r="D112" s="8" t="s">
        <v>3559</v>
      </c>
      <c r="E112" s="7" t="s">
        <v>6743</v>
      </c>
      <c r="F112" s="9"/>
      <c r="G112" s="10">
        <v>112.58</v>
      </c>
      <c r="H112" s="11">
        <v>116.6</v>
      </c>
    </row>
    <row r="113" spans="2:8" ht="30" customHeight="1">
      <c r="B113" s="12" t="s">
        <v>6811</v>
      </c>
      <c r="C113" s="13" t="s">
        <v>6777</v>
      </c>
      <c r="D113" s="14" t="s">
        <v>6848</v>
      </c>
      <c r="E113" s="15" t="s">
        <v>6743</v>
      </c>
      <c r="F113" s="16">
        <v>1</v>
      </c>
      <c r="G113" s="17">
        <v>78.760000000000005</v>
      </c>
      <c r="H113" s="17">
        <v>78.760000000000005</v>
      </c>
    </row>
    <row r="114" spans="2:8" ht="30" customHeight="1">
      <c r="B114" s="18" t="s">
        <v>230</v>
      </c>
      <c r="C114" s="19" t="s">
        <v>6849</v>
      </c>
      <c r="D114" s="20" t="s">
        <v>6850</v>
      </c>
      <c r="E114" s="21" t="s">
        <v>6587</v>
      </c>
      <c r="F114" s="22">
        <v>1.5</v>
      </c>
      <c r="G114" s="23">
        <v>22.55</v>
      </c>
      <c r="H114" s="23">
        <v>25.23</v>
      </c>
    </row>
    <row r="115" spans="2:8" ht="30" customHeight="1">
      <c r="B115" s="26"/>
      <c r="C115" s="27"/>
      <c r="D115" s="28"/>
      <c r="E115" s="26"/>
      <c r="F115" s="26"/>
      <c r="G115" s="29"/>
      <c r="H115" s="26"/>
    </row>
    <row r="116" spans="2:8" ht="30" customHeight="1">
      <c r="B116" s="6" t="s">
        <v>380</v>
      </c>
      <c r="C116" s="7" t="s">
        <v>3560</v>
      </c>
      <c r="D116" s="8" t="s">
        <v>3561</v>
      </c>
      <c r="E116" s="7" t="s">
        <v>6743</v>
      </c>
      <c r="F116" s="9"/>
      <c r="G116" s="10">
        <v>735.36</v>
      </c>
      <c r="H116" s="11">
        <v>754.34</v>
      </c>
    </row>
    <row r="117" spans="2:8" ht="30" customHeight="1">
      <c r="B117" s="12" t="s">
        <v>6757</v>
      </c>
      <c r="C117" s="13" t="s">
        <v>6851</v>
      </c>
      <c r="D117" s="14" t="s">
        <v>6852</v>
      </c>
      <c r="E117" s="15" t="s">
        <v>6816</v>
      </c>
      <c r="F117" s="16">
        <v>1</v>
      </c>
      <c r="G117" s="17">
        <v>569.92999999999995</v>
      </c>
      <c r="H117" s="17">
        <v>569.92999999999995</v>
      </c>
    </row>
    <row r="118" spans="2:8" ht="30" customHeight="1">
      <c r="B118" s="18" t="s">
        <v>230</v>
      </c>
      <c r="C118" s="19" t="s">
        <v>6853</v>
      </c>
      <c r="D118" s="20" t="s">
        <v>6854</v>
      </c>
      <c r="E118" s="21" t="s">
        <v>6587</v>
      </c>
      <c r="F118" s="22">
        <v>3.8</v>
      </c>
      <c r="G118" s="23">
        <v>17.43</v>
      </c>
      <c r="H118" s="23">
        <v>19.3</v>
      </c>
    </row>
    <row r="119" spans="2:8" ht="30" customHeight="1">
      <c r="B119" s="18" t="s">
        <v>230</v>
      </c>
      <c r="C119" s="19" t="s">
        <v>6849</v>
      </c>
      <c r="D119" s="20" t="s">
        <v>6850</v>
      </c>
      <c r="E119" s="21" t="s">
        <v>6587</v>
      </c>
      <c r="F119" s="22">
        <v>3.8</v>
      </c>
      <c r="G119" s="23">
        <v>22.55</v>
      </c>
      <c r="H119" s="23">
        <v>25.23</v>
      </c>
    </row>
    <row r="120" spans="2:8" ht="30" customHeight="1">
      <c r="B120" s="18" t="s">
        <v>230</v>
      </c>
      <c r="C120" s="19" t="s">
        <v>6855</v>
      </c>
      <c r="D120" s="20" t="s">
        <v>6856</v>
      </c>
      <c r="E120" s="21" t="s">
        <v>6587</v>
      </c>
      <c r="F120" s="22">
        <v>0.5</v>
      </c>
      <c r="G120" s="23">
        <v>27.03</v>
      </c>
      <c r="H120" s="23">
        <v>30.4</v>
      </c>
    </row>
    <row r="121" spans="2:8" ht="30" customHeight="1">
      <c r="B121" s="26"/>
      <c r="C121" s="27"/>
      <c r="D121" s="28"/>
      <c r="E121" s="26"/>
      <c r="F121" s="26"/>
      <c r="G121" s="29"/>
      <c r="H121" s="26"/>
    </row>
    <row r="122" spans="2:8" ht="30" customHeight="1">
      <c r="B122" s="6" t="s">
        <v>380</v>
      </c>
      <c r="C122" s="7" t="s">
        <v>3564</v>
      </c>
      <c r="D122" s="8" t="s">
        <v>6857</v>
      </c>
      <c r="E122" s="7" t="s">
        <v>6743</v>
      </c>
      <c r="F122" s="9"/>
      <c r="G122" s="10">
        <v>1405.5</v>
      </c>
      <c r="H122" s="11">
        <v>1417.02</v>
      </c>
    </row>
    <row r="123" spans="2:8" ht="30" customHeight="1">
      <c r="B123" s="12" t="s">
        <v>230</v>
      </c>
      <c r="C123" s="13" t="s">
        <v>6858</v>
      </c>
      <c r="D123" s="14" t="s">
        <v>1251</v>
      </c>
      <c r="E123" s="15" t="s">
        <v>258</v>
      </c>
      <c r="F123" s="16">
        <v>1</v>
      </c>
      <c r="G123" s="17">
        <v>49.19</v>
      </c>
      <c r="H123" s="17">
        <v>52.67</v>
      </c>
    </row>
    <row r="124" spans="2:8" ht="30" customHeight="1">
      <c r="B124" s="18" t="s">
        <v>6757</v>
      </c>
      <c r="C124" s="19" t="s">
        <v>6859</v>
      </c>
      <c r="D124" s="20" t="s">
        <v>6860</v>
      </c>
      <c r="E124" s="21" t="s">
        <v>6816</v>
      </c>
      <c r="F124" s="22">
        <v>1</v>
      </c>
      <c r="G124" s="23">
        <v>759.52</v>
      </c>
      <c r="H124" s="23">
        <v>759.52</v>
      </c>
    </row>
    <row r="125" spans="2:8" ht="30" customHeight="1">
      <c r="B125" s="18" t="s">
        <v>230</v>
      </c>
      <c r="C125" s="19" t="s">
        <v>6849</v>
      </c>
      <c r="D125" s="20" t="s">
        <v>6850</v>
      </c>
      <c r="E125" s="21" t="s">
        <v>6587</v>
      </c>
      <c r="F125" s="22">
        <v>3</v>
      </c>
      <c r="G125" s="23">
        <v>22.55</v>
      </c>
      <c r="H125" s="23">
        <v>25.23</v>
      </c>
    </row>
    <row r="126" spans="2:8" ht="30" customHeight="1">
      <c r="B126" s="18" t="s">
        <v>6811</v>
      </c>
      <c r="C126" s="19" t="s">
        <v>6781</v>
      </c>
      <c r="D126" s="20" t="s">
        <v>6861</v>
      </c>
      <c r="E126" s="21" t="s">
        <v>6743</v>
      </c>
      <c r="F126" s="22">
        <v>3</v>
      </c>
      <c r="G126" s="23">
        <v>176.38</v>
      </c>
      <c r="H126" s="23">
        <v>176.38</v>
      </c>
    </row>
    <row r="127" spans="2:8" ht="30" customHeight="1">
      <c r="B127" s="26"/>
      <c r="C127" s="27"/>
      <c r="D127" s="28"/>
      <c r="E127" s="26"/>
      <c r="F127" s="26"/>
      <c r="G127" s="29"/>
      <c r="H127" s="26"/>
    </row>
    <row r="128" spans="2:8" ht="30" customHeight="1">
      <c r="B128" s="6" t="s">
        <v>380</v>
      </c>
      <c r="C128" s="7" t="s">
        <v>3566</v>
      </c>
      <c r="D128" s="8" t="s">
        <v>6862</v>
      </c>
      <c r="E128" s="7" t="s">
        <v>6743</v>
      </c>
      <c r="F128" s="9"/>
      <c r="G128" s="10">
        <v>1586.39</v>
      </c>
      <c r="H128" s="11">
        <v>1598.44</v>
      </c>
    </row>
    <row r="129" spans="2:8" ht="30" customHeight="1">
      <c r="B129" s="12" t="s">
        <v>230</v>
      </c>
      <c r="C129" s="13" t="s">
        <v>6858</v>
      </c>
      <c r="D129" s="14" t="s">
        <v>1251</v>
      </c>
      <c r="E129" s="15" t="s">
        <v>258</v>
      </c>
      <c r="F129" s="16">
        <v>1</v>
      </c>
      <c r="G129" s="17">
        <v>49.19</v>
      </c>
      <c r="H129" s="17">
        <v>52.67</v>
      </c>
    </row>
    <row r="130" spans="2:8" ht="30" customHeight="1">
      <c r="B130" s="18" t="s">
        <v>6757</v>
      </c>
      <c r="C130" s="19" t="s">
        <v>6859</v>
      </c>
      <c r="D130" s="20" t="s">
        <v>6860</v>
      </c>
      <c r="E130" s="21" t="s">
        <v>6816</v>
      </c>
      <c r="F130" s="22">
        <v>1</v>
      </c>
      <c r="G130" s="23">
        <v>759.52</v>
      </c>
      <c r="H130" s="23">
        <v>759.52</v>
      </c>
    </row>
    <row r="131" spans="2:8" ht="30" customHeight="1">
      <c r="B131" s="18" t="s">
        <v>230</v>
      </c>
      <c r="C131" s="19" t="s">
        <v>6849</v>
      </c>
      <c r="D131" s="20" t="s">
        <v>6850</v>
      </c>
      <c r="E131" s="21" t="s">
        <v>6587</v>
      </c>
      <c r="F131" s="22">
        <v>3.2</v>
      </c>
      <c r="G131" s="23">
        <v>22.55</v>
      </c>
      <c r="H131" s="23">
        <v>25.23</v>
      </c>
    </row>
    <row r="132" spans="2:8" ht="30" customHeight="1">
      <c r="B132" s="18" t="s">
        <v>6811</v>
      </c>
      <c r="C132" s="19" t="s">
        <v>6781</v>
      </c>
      <c r="D132" s="20" t="s">
        <v>6861</v>
      </c>
      <c r="E132" s="21" t="s">
        <v>6743</v>
      </c>
      <c r="F132" s="22">
        <v>4</v>
      </c>
      <c r="G132" s="23">
        <v>176.38</v>
      </c>
      <c r="H132" s="23">
        <v>176.38</v>
      </c>
    </row>
    <row r="133" spans="2:8" ht="30" customHeight="1">
      <c r="B133" s="26"/>
      <c r="C133" s="27"/>
      <c r="D133" s="28"/>
      <c r="E133" s="26"/>
      <c r="F133" s="26"/>
      <c r="G133" s="29"/>
      <c r="H133" s="26"/>
    </row>
    <row r="134" spans="2:8" ht="30" customHeight="1">
      <c r="B134" s="6" t="s">
        <v>380</v>
      </c>
      <c r="C134" s="7" t="s">
        <v>3568</v>
      </c>
      <c r="D134" s="8" t="s">
        <v>6863</v>
      </c>
      <c r="E134" s="7" t="s">
        <v>6743</v>
      </c>
      <c r="F134" s="9"/>
      <c r="G134" s="10">
        <v>1945.91</v>
      </c>
      <c r="H134" s="11">
        <v>1958.77</v>
      </c>
    </row>
    <row r="135" spans="2:8" ht="30" customHeight="1">
      <c r="B135" s="12" t="s">
        <v>230</v>
      </c>
      <c r="C135" s="13" t="s">
        <v>6858</v>
      </c>
      <c r="D135" s="14" t="s">
        <v>1251</v>
      </c>
      <c r="E135" s="15" t="s">
        <v>258</v>
      </c>
      <c r="F135" s="16">
        <v>1</v>
      </c>
      <c r="G135" s="17">
        <v>49.19</v>
      </c>
      <c r="H135" s="17">
        <v>52.67</v>
      </c>
    </row>
    <row r="136" spans="2:8" ht="30" customHeight="1">
      <c r="B136" s="18" t="s">
        <v>6757</v>
      </c>
      <c r="C136" s="19" t="s">
        <v>6859</v>
      </c>
      <c r="D136" s="20" t="s">
        <v>6860</v>
      </c>
      <c r="E136" s="21" t="s">
        <v>6816</v>
      </c>
      <c r="F136" s="22">
        <v>1</v>
      </c>
      <c r="G136" s="23">
        <v>759.52</v>
      </c>
      <c r="H136" s="23">
        <v>759.52</v>
      </c>
    </row>
    <row r="137" spans="2:8" ht="30" customHeight="1">
      <c r="B137" s="18" t="s">
        <v>230</v>
      </c>
      <c r="C137" s="19" t="s">
        <v>6849</v>
      </c>
      <c r="D137" s="20" t="s">
        <v>6850</v>
      </c>
      <c r="E137" s="21" t="s">
        <v>6587</v>
      </c>
      <c r="F137" s="22">
        <v>3.5</v>
      </c>
      <c r="G137" s="23">
        <v>22.55</v>
      </c>
      <c r="H137" s="23">
        <v>25.23</v>
      </c>
    </row>
    <row r="138" spans="2:8" ht="30" customHeight="1">
      <c r="B138" s="18" t="s">
        <v>6811</v>
      </c>
      <c r="C138" s="19" t="s">
        <v>6781</v>
      </c>
      <c r="D138" s="20" t="s">
        <v>6861</v>
      </c>
      <c r="E138" s="21" t="s">
        <v>6743</v>
      </c>
      <c r="F138" s="22">
        <v>6</v>
      </c>
      <c r="G138" s="23">
        <v>176.38</v>
      </c>
      <c r="H138" s="23">
        <v>176.38</v>
      </c>
    </row>
    <row r="139" spans="2:8" ht="30" customHeight="1">
      <c r="B139" s="26"/>
      <c r="C139" s="27"/>
      <c r="D139" s="28"/>
      <c r="E139" s="26"/>
      <c r="F139" s="26"/>
      <c r="G139" s="29"/>
      <c r="H139" s="26"/>
    </row>
    <row r="140" spans="2:8" ht="30" customHeight="1">
      <c r="B140" s="6" t="s">
        <v>380</v>
      </c>
      <c r="C140" s="7" t="s">
        <v>3562</v>
      </c>
      <c r="D140" s="8" t="s">
        <v>3563</v>
      </c>
      <c r="E140" s="7" t="s">
        <v>258</v>
      </c>
      <c r="F140" s="9"/>
      <c r="G140" s="10">
        <v>8.27</v>
      </c>
      <c r="H140" s="11">
        <v>8.86</v>
      </c>
    </row>
    <row r="141" spans="2:8" ht="30" customHeight="1">
      <c r="B141" s="12" t="s">
        <v>6757</v>
      </c>
      <c r="C141" s="13" t="s">
        <v>6864</v>
      </c>
      <c r="D141" s="14" t="s">
        <v>6865</v>
      </c>
      <c r="E141" s="15" t="s">
        <v>6763</v>
      </c>
      <c r="F141" s="16">
        <v>1.1000000000000001</v>
      </c>
      <c r="G141" s="17">
        <v>2.85</v>
      </c>
      <c r="H141" s="17">
        <v>2.85</v>
      </c>
    </row>
    <row r="142" spans="2:8" ht="30" customHeight="1">
      <c r="B142" s="18" t="s">
        <v>230</v>
      </c>
      <c r="C142" s="19" t="s">
        <v>6853</v>
      </c>
      <c r="D142" s="20" t="s">
        <v>6854</v>
      </c>
      <c r="E142" s="21" t="s">
        <v>6587</v>
      </c>
      <c r="F142" s="22">
        <v>0.129</v>
      </c>
      <c r="G142" s="23">
        <v>17.43</v>
      </c>
      <c r="H142" s="23">
        <v>19.3</v>
      </c>
    </row>
    <row r="143" spans="2:8" ht="30" customHeight="1">
      <c r="B143" s="18" t="s">
        <v>230</v>
      </c>
      <c r="C143" s="19" t="s">
        <v>6849</v>
      </c>
      <c r="D143" s="20" t="s">
        <v>6850</v>
      </c>
      <c r="E143" s="21" t="s">
        <v>6587</v>
      </c>
      <c r="F143" s="22">
        <v>0.129</v>
      </c>
      <c r="G143" s="23">
        <v>22.55</v>
      </c>
      <c r="H143" s="23">
        <v>25.23</v>
      </c>
    </row>
    <row r="144" spans="2:8" ht="30" customHeight="1">
      <c r="B144" s="26"/>
      <c r="C144" s="27"/>
      <c r="D144" s="28"/>
      <c r="E144" s="26"/>
      <c r="F144" s="26"/>
      <c r="G144" s="29"/>
      <c r="H144" s="26"/>
    </row>
    <row r="145" spans="2:8" ht="30" customHeight="1">
      <c r="B145" s="6" t="s">
        <v>380</v>
      </c>
      <c r="C145" s="7" t="s">
        <v>3570</v>
      </c>
      <c r="D145" s="8" t="s">
        <v>3571</v>
      </c>
      <c r="E145" s="7" t="s">
        <v>6743</v>
      </c>
      <c r="F145" s="9"/>
      <c r="G145" s="10">
        <v>716.06</v>
      </c>
      <c r="H145" s="11">
        <v>724.5</v>
      </c>
    </row>
    <row r="146" spans="2:8" ht="30" customHeight="1">
      <c r="B146" s="34" t="s">
        <v>6757</v>
      </c>
      <c r="C146" s="13" t="s">
        <v>6866</v>
      </c>
      <c r="D146" s="14" t="s">
        <v>6867</v>
      </c>
      <c r="E146" s="15" t="s">
        <v>6816</v>
      </c>
      <c r="F146" s="16">
        <v>1.33</v>
      </c>
      <c r="G146" s="17">
        <v>258.97000000000003</v>
      </c>
      <c r="H146" s="17">
        <v>258.97000000000003</v>
      </c>
    </row>
    <row r="147" spans="2:8" ht="30" customHeight="1">
      <c r="B147" s="34" t="s">
        <v>6811</v>
      </c>
      <c r="C147" s="19" t="s">
        <v>6790</v>
      </c>
      <c r="D147" s="20" t="s">
        <v>6868</v>
      </c>
      <c r="E147" s="21" t="s">
        <v>6743</v>
      </c>
      <c r="F147" s="22">
        <v>1</v>
      </c>
      <c r="G147" s="23">
        <v>290.67</v>
      </c>
      <c r="H147" s="23">
        <v>290.67</v>
      </c>
    </row>
    <row r="148" spans="2:8" ht="30" customHeight="1">
      <c r="B148" s="30" t="s">
        <v>230</v>
      </c>
      <c r="C148" s="24" t="s">
        <v>6849</v>
      </c>
      <c r="D148" s="20" t="s">
        <v>6850</v>
      </c>
      <c r="E148" s="21" t="s">
        <v>6587</v>
      </c>
      <c r="F148" s="22">
        <v>2.5</v>
      </c>
      <c r="G148" s="23">
        <v>22.55</v>
      </c>
      <c r="H148" s="23">
        <v>25.23</v>
      </c>
    </row>
    <row r="149" spans="2:8" ht="30" customHeight="1">
      <c r="B149" s="12" t="s">
        <v>230</v>
      </c>
      <c r="C149" s="13" t="s">
        <v>6858</v>
      </c>
      <c r="D149" s="20" t="s">
        <v>1251</v>
      </c>
      <c r="E149" s="21" t="s">
        <v>258</v>
      </c>
      <c r="F149" s="22">
        <v>0.5</v>
      </c>
      <c r="G149" s="23">
        <v>49.19</v>
      </c>
      <c r="H149" s="23">
        <v>52.67</v>
      </c>
    </row>
    <row r="150" spans="2:8" ht="30" customHeight="1">
      <c r="B150" s="26"/>
      <c r="C150" s="27"/>
      <c r="D150" s="28"/>
      <c r="E150" s="26"/>
      <c r="F150" s="26"/>
      <c r="G150" s="29"/>
      <c r="H150" s="26"/>
    </row>
    <row r="151" spans="2:8" ht="30" customHeight="1">
      <c r="B151" s="6" t="s">
        <v>380</v>
      </c>
      <c r="C151" s="7" t="s">
        <v>3572</v>
      </c>
      <c r="D151" s="8" t="s">
        <v>3573</v>
      </c>
      <c r="E151" s="7" t="s">
        <v>6743</v>
      </c>
      <c r="F151" s="9"/>
      <c r="G151" s="10">
        <v>910.2</v>
      </c>
      <c r="H151" s="11">
        <v>975.4</v>
      </c>
    </row>
    <row r="152" spans="2:8" ht="30" customHeight="1">
      <c r="B152" s="12" t="s">
        <v>230</v>
      </c>
      <c r="C152" s="13" t="s">
        <v>6869</v>
      </c>
      <c r="D152" s="14" t="s">
        <v>1385</v>
      </c>
      <c r="E152" s="15" t="s">
        <v>232</v>
      </c>
      <c r="F152" s="16">
        <v>2.5499999999999998</v>
      </c>
      <c r="G152" s="17">
        <v>93.33</v>
      </c>
      <c r="H152" s="17">
        <v>102.49</v>
      </c>
    </row>
    <row r="153" spans="2:8" ht="30" customHeight="1">
      <c r="B153" s="18" t="s">
        <v>230</v>
      </c>
      <c r="C153" s="19" t="s">
        <v>6870</v>
      </c>
      <c r="D153" s="20" t="s">
        <v>2001</v>
      </c>
      <c r="E153" s="21" t="s">
        <v>232</v>
      </c>
      <c r="F153" s="22">
        <v>2.5499999999999998</v>
      </c>
      <c r="G153" s="23">
        <v>114.6</v>
      </c>
      <c r="H153" s="23">
        <v>125.23</v>
      </c>
    </row>
    <row r="154" spans="2:8" ht="30" customHeight="1">
      <c r="B154" s="18" t="s">
        <v>230</v>
      </c>
      <c r="C154" s="19" t="s">
        <v>6871</v>
      </c>
      <c r="D154" s="20" t="s">
        <v>6872</v>
      </c>
      <c r="E154" s="21" t="s">
        <v>238</v>
      </c>
      <c r="F154" s="22">
        <v>0.16</v>
      </c>
      <c r="G154" s="23">
        <v>299.24</v>
      </c>
      <c r="H154" s="23">
        <v>306.37</v>
      </c>
    </row>
    <row r="155" spans="2:8" ht="30" customHeight="1">
      <c r="B155" s="18" t="s">
        <v>230</v>
      </c>
      <c r="C155" s="19" t="s">
        <v>6873</v>
      </c>
      <c r="D155" s="20" t="s">
        <v>6874</v>
      </c>
      <c r="E155" s="21" t="s">
        <v>232</v>
      </c>
      <c r="F155" s="22">
        <v>3.91</v>
      </c>
      <c r="G155" s="23">
        <v>5.17</v>
      </c>
      <c r="H155" s="23">
        <v>5.65</v>
      </c>
    </row>
    <row r="156" spans="2:8" ht="30" customHeight="1">
      <c r="B156" s="18" t="s">
        <v>230</v>
      </c>
      <c r="C156" s="19" t="s">
        <v>6875</v>
      </c>
      <c r="D156" s="20" t="s">
        <v>5645</v>
      </c>
      <c r="E156" s="21" t="s">
        <v>232</v>
      </c>
      <c r="F156" s="22">
        <v>3.91</v>
      </c>
      <c r="G156" s="23">
        <v>26.23</v>
      </c>
      <c r="H156" s="23">
        <v>28.29</v>
      </c>
    </row>
    <row r="157" spans="2:8" ht="30" customHeight="1">
      <c r="B157" s="18" t="s">
        <v>230</v>
      </c>
      <c r="C157" s="19" t="s">
        <v>6876</v>
      </c>
      <c r="D157" s="20" t="s">
        <v>6251</v>
      </c>
      <c r="E157" s="21" t="s">
        <v>232</v>
      </c>
      <c r="F157" s="22">
        <v>3.91</v>
      </c>
      <c r="G157" s="23">
        <v>19.09</v>
      </c>
      <c r="H157" s="23">
        <v>20.03</v>
      </c>
    </row>
    <row r="158" spans="2:8" ht="30" customHeight="1">
      <c r="B158" s="18" t="s">
        <v>6757</v>
      </c>
      <c r="C158" s="19" t="s">
        <v>6877</v>
      </c>
      <c r="D158" s="20" t="s">
        <v>6878</v>
      </c>
      <c r="E158" s="21" t="s">
        <v>6805</v>
      </c>
      <c r="F158" s="22">
        <v>0.42499999999999999</v>
      </c>
      <c r="G158" s="23">
        <v>316.98</v>
      </c>
      <c r="H158" s="23">
        <v>316.98</v>
      </c>
    </row>
    <row r="159" spans="2:8" ht="30" customHeight="1">
      <c r="B159" s="26"/>
      <c r="C159" s="27"/>
      <c r="D159" s="28"/>
      <c r="E159" s="26"/>
      <c r="F159" s="26"/>
      <c r="G159" s="29"/>
      <c r="H159" s="26"/>
    </row>
    <row r="160" spans="2:8" ht="30" customHeight="1">
      <c r="B160" s="6" t="s">
        <v>380</v>
      </c>
      <c r="C160" s="7" t="s">
        <v>3574</v>
      </c>
      <c r="D160" s="8" t="s">
        <v>3575</v>
      </c>
      <c r="E160" s="7" t="s">
        <v>6743</v>
      </c>
      <c r="F160" s="9"/>
      <c r="G160" s="10">
        <v>3215.8</v>
      </c>
      <c r="H160" s="11">
        <v>3261.51</v>
      </c>
    </row>
    <row r="161" spans="2:8" ht="30" customHeight="1">
      <c r="B161" s="12" t="s">
        <v>6757</v>
      </c>
      <c r="C161" s="13" t="s">
        <v>6879</v>
      </c>
      <c r="D161" s="14" t="s">
        <v>6880</v>
      </c>
      <c r="E161" s="15" t="s">
        <v>6816</v>
      </c>
      <c r="F161" s="16">
        <v>1</v>
      </c>
      <c r="G161" s="17">
        <v>10.89</v>
      </c>
      <c r="H161" s="17">
        <v>10.89</v>
      </c>
    </row>
    <row r="162" spans="2:8" ht="30" customHeight="1">
      <c r="B162" s="18" t="s">
        <v>6757</v>
      </c>
      <c r="C162" s="19" t="s">
        <v>6881</v>
      </c>
      <c r="D162" s="20" t="s">
        <v>6882</v>
      </c>
      <c r="E162" s="21" t="s">
        <v>6816</v>
      </c>
      <c r="F162" s="22">
        <v>2</v>
      </c>
      <c r="G162" s="23">
        <v>58.59</v>
      </c>
      <c r="H162" s="23">
        <v>58.59</v>
      </c>
    </row>
    <row r="163" spans="2:8" ht="30" customHeight="1">
      <c r="B163" s="18" t="s">
        <v>6757</v>
      </c>
      <c r="C163" s="19" t="s">
        <v>6883</v>
      </c>
      <c r="D163" s="20" t="s">
        <v>6884</v>
      </c>
      <c r="E163" s="21" t="s">
        <v>6816</v>
      </c>
      <c r="F163" s="22">
        <v>1</v>
      </c>
      <c r="G163" s="23">
        <v>35.340000000000003</v>
      </c>
      <c r="H163" s="23">
        <v>35.340000000000003</v>
      </c>
    </row>
    <row r="164" spans="2:8" ht="30" customHeight="1">
      <c r="B164" s="18" t="s">
        <v>6757</v>
      </c>
      <c r="C164" s="19" t="s">
        <v>6885</v>
      </c>
      <c r="D164" s="20" t="s">
        <v>6886</v>
      </c>
      <c r="E164" s="21" t="s">
        <v>6816</v>
      </c>
      <c r="F164" s="22">
        <v>1</v>
      </c>
      <c r="G164" s="23">
        <v>3.88</v>
      </c>
      <c r="H164" s="23">
        <v>3.88</v>
      </c>
    </row>
    <row r="165" spans="2:8" ht="30" customHeight="1">
      <c r="B165" s="18" t="s">
        <v>6757</v>
      </c>
      <c r="C165" s="19" t="s">
        <v>6887</v>
      </c>
      <c r="D165" s="31" t="s">
        <v>6888</v>
      </c>
      <c r="E165" s="32" t="s">
        <v>6816</v>
      </c>
      <c r="F165" s="22">
        <v>1</v>
      </c>
      <c r="G165" s="33">
        <v>6.5</v>
      </c>
      <c r="H165" s="33">
        <v>6.5</v>
      </c>
    </row>
    <row r="166" spans="2:8" ht="30" customHeight="1">
      <c r="B166" s="18" t="s">
        <v>6757</v>
      </c>
      <c r="C166" s="19" t="s">
        <v>6889</v>
      </c>
      <c r="D166" s="14" t="s">
        <v>6890</v>
      </c>
      <c r="E166" s="15" t="s">
        <v>6816</v>
      </c>
      <c r="F166" s="22">
        <v>1</v>
      </c>
      <c r="G166" s="17">
        <v>426.47</v>
      </c>
      <c r="H166" s="17">
        <v>426.47</v>
      </c>
    </row>
    <row r="167" spans="2:8" ht="30" customHeight="1">
      <c r="B167" s="18" t="s">
        <v>6757</v>
      </c>
      <c r="C167" s="19" t="s">
        <v>6891</v>
      </c>
      <c r="D167" s="20" t="s">
        <v>6892</v>
      </c>
      <c r="E167" s="21" t="s">
        <v>6816</v>
      </c>
      <c r="F167" s="22">
        <v>1</v>
      </c>
      <c r="G167" s="23">
        <v>1532.88</v>
      </c>
      <c r="H167" s="23">
        <v>1532.88</v>
      </c>
    </row>
    <row r="168" spans="2:8" ht="30" customHeight="1">
      <c r="B168" s="18" t="s">
        <v>6757</v>
      </c>
      <c r="C168" s="19" t="s">
        <v>6893</v>
      </c>
      <c r="D168" s="20" t="s">
        <v>6894</v>
      </c>
      <c r="E168" s="21" t="s">
        <v>6816</v>
      </c>
      <c r="F168" s="22">
        <v>1</v>
      </c>
      <c r="G168" s="23">
        <v>477.32</v>
      </c>
      <c r="H168" s="23">
        <v>477.32</v>
      </c>
    </row>
    <row r="169" spans="2:8" ht="30" customHeight="1">
      <c r="B169" s="18" t="s">
        <v>6757</v>
      </c>
      <c r="C169" s="19" t="s">
        <v>6895</v>
      </c>
      <c r="D169" s="20" t="s">
        <v>6896</v>
      </c>
      <c r="E169" s="21" t="s">
        <v>6816</v>
      </c>
      <c r="F169" s="22">
        <v>1</v>
      </c>
      <c r="G169" s="23">
        <v>8.68</v>
      </c>
      <c r="H169" s="23">
        <v>8.68</v>
      </c>
    </row>
    <row r="170" spans="2:8" ht="30" customHeight="1">
      <c r="B170" s="18" t="s">
        <v>230</v>
      </c>
      <c r="C170" s="19" t="s">
        <v>6897</v>
      </c>
      <c r="D170" s="20" t="s">
        <v>3140</v>
      </c>
      <c r="E170" s="21" t="s">
        <v>274</v>
      </c>
      <c r="F170" s="22">
        <v>1</v>
      </c>
      <c r="G170" s="23">
        <v>127.7</v>
      </c>
      <c r="H170" s="23">
        <v>138.69</v>
      </c>
    </row>
    <row r="171" spans="2:8" ht="30" customHeight="1">
      <c r="B171" s="18" t="s">
        <v>6757</v>
      </c>
      <c r="C171" s="19" t="s">
        <v>6898</v>
      </c>
      <c r="D171" s="20" t="s">
        <v>6899</v>
      </c>
      <c r="E171" s="21" t="s">
        <v>6816</v>
      </c>
      <c r="F171" s="22">
        <v>1</v>
      </c>
      <c r="G171" s="23">
        <v>62.9</v>
      </c>
      <c r="H171" s="23">
        <v>62.9</v>
      </c>
    </row>
    <row r="172" spans="2:8" ht="30" customHeight="1">
      <c r="B172" s="18" t="s">
        <v>6757</v>
      </c>
      <c r="C172" s="19" t="s">
        <v>6900</v>
      </c>
      <c r="D172" s="20" t="s">
        <v>6901</v>
      </c>
      <c r="E172" s="21" t="s">
        <v>6763</v>
      </c>
      <c r="F172" s="22">
        <v>10</v>
      </c>
      <c r="G172" s="23">
        <v>4.45</v>
      </c>
      <c r="H172" s="23">
        <v>4.45</v>
      </c>
    </row>
    <row r="173" spans="2:8" ht="30" customHeight="1">
      <c r="B173" s="18" t="s">
        <v>6757</v>
      </c>
      <c r="C173" s="19" t="s">
        <v>6902</v>
      </c>
      <c r="D173" s="20" t="s">
        <v>6903</v>
      </c>
      <c r="E173" s="21" t="s">
        <v>6816</v>
      </c>
      <c r="F173" s="22">
        <v>1</v>
      </c>
      <c r="G173" s="23">
        <v>4.13</v>
      </c>
      <c r="H173" s="23">
        <v>4.13</v>
      </c>
    </row>
    <row r="174" spans="2:8" ht="30" customHeight="1">
      <c r="B174" s="30" t="s">
        <v>6757</v>
      </c>
      <c r="C174" s="24" t="s">
        <v>6904</v>
      </c>
      <c r="D174" s="20" t="s">
        <v>6905</v>
      </c>
      <c r="E174" s="21" t="s">
        <v>6816</v>
      </c>
      <c r="F174" s="25">
        <v>1</v>
      </c>
      <c r="G174" s="23">
        <v>7.43</v>
      </c>
      <c r="H174" s="23">
        <v>7.43</v>
      </c>
    </row>
    <row r="175" spans="2:8" ht="30" customHeight="1">
      <c r="B175" s="12" t="s">
        <v>230</v>
      </c>
      <c r="C175" s="13" t="s">
        <v>6906</v>
      </c>
      <c r="D175" s="20" t="s">
        <v>2966</v>
      </c>
      <c r="E175" s="21" t="s">
        <v>258</v>
      </c>
      <c r="F175" s="16">
        <v>6</v>
      </c>
      <c r="G175" s="23">
        <v>13.61</v>
      </c>
      <c r="H175" s="23">
        <v>14.43</v>
      </c>
    </row>
    <row r="176" spans="2:8" ht="30" customHeight="1">
      <c r="B176" s="18" t="s">
        <v>230</v>
      </c>
      <c r="C176" s="19" t="s">
        <v>6907</v>
      </c>
      <c r="D176" s="20" t="s">
        <v>2963</v>
      </c>
      <c r="E176" s="21" t="s">
        <v>258</v>
      </c>
      <c r="F176" s="22">
        <v>6</v>
      </c>
      <c r="G176" s="23">
        <v>7.14</v>
      </c>
      <c r="H176" s="23">
        <v>7.64</v>
      </c>
    </row>
    <row r="177" spans="2:8" ht="30" customHeight="1">
      <c r="B177" s="18" t="s">
        <v>230</v>
      </c>
      <c r="C177" s="19" t="s">
        <v>6849</v>
      </c>
      <c r="D177" s="20" t="s">
        <v>6850</v>
      </c>
      <c r="E177" s="21" t="s">
        <v>6587</v>
      </c>
      <c r="F177" s="22">
        <v>10</v>
      </c>
      <c r="G177" s="23">
        <v>22.55</v>
      </c>
      <c r="H177" s="23">
        <v>25.23</v>
      </c>
    </row>
    <row r="178" spans="2:8" ht="30" customHeight="1">
      <c r="B178" s="26"/>
      <c r="C178" s="27"/>
      <c r="D178" s="28"/>
      <c r="E178" s="26"/>
      <c r="F178" s="26"/>
      <c r="G178" s="29"/>
      <c r="H178" s="26"/>
    </row>
    <row r="179" spans="2:8" ht="30" customHeight="1">
      <c r="B179" s="6" t="s">
        <v>380</v>
      </c>
      <c r="C179" s="7" t="s">
        <v>1979</v>
      </c>
      <c r="D179" s="8" t="s">
        <v>1980</v>
      </c>
      <c r="E179" s="7" t="s">
        <v>232</v>
      </c>
      <c r="F179" s="9"/>
      <c r="G179" s="10">
        <v>3.87</v>
      </c>
      <c r="H179" s="11">
        <v>4.3</v>
      </c>
    </row>
    <row r="180" spans="2:8" ht="30" customHeight="1">
      <c r="B180" s="12" t="s">
        <v>230</v>
      </c>
      <c r="C180" s="13" t="s">
        <v>6908</v>
      </c>
      <c r="D180" s="14" t="s">
        <v>6909</v>
      </c>
      <c r="E180" s="15" t="s">
        <v>6587</v>
      </c>
      <c r="F180" s="16">
        <v>0.1</v>
      </c>
      <c r="G180" s="17">
        <v>21.53</v>
      </c>
      <c r="H180" s="17">
        <v>24.05</v>
      </c>
    </row>
    <row r="181" spans="2:8" ht="30" customHeight="1">
      <c r="B181" s="18" t="s">
        <v>230</v>
      </c>
      <c r="C181" s="19" t="s">
        <v>6755</v>
      </c>
      <c r="D181" s="20" t="s">
        <v>6756</v>
      </c>
      <c r="E181" s="21" t="s">
        <v>6587</v>
      </c>
      <c r="F181" s="22">
        <v>0.1</v>
      </c>
      <c r="G181" s="23">
        <v>17.2</v>
      </c>
      <c r="H181" s="23">
        <v>19.07</v>
      </c>
    </row>
    <row r="182" spans="2:8" ht="30" customHeight="1">
      <c r="B182" s="26"/>
      <c r="C182" s="27"/>
      <c r="D182" s="28"/>
      <c r="E182" s="26"/>
      <c r="F182" s="26"/>
      <c r="G182" s="29"/>
      <c r="H182" s="26"/>
    </row>
    <row r="183" spans="2:8" ht="30" customHeight="1">
      <c r="B183" s="6" t="s">
        <v>380</v>
      </c>
      <c r="C183" s="7" t="s">
        <v>6910</v>
      </c>
      <c r="D183" s="8" t="s">
        <v>6911</v>
      </c>
      <c r="E183" s="7" t="s">
        <v>6743</v>
      </c>
      <c r="F183" s="9"/>
      <c r="G183" s="10">
        <v>158.28</v>
      </c>
      <c r="H183" s="11">
        <v>158.68</v>
      </c>
    </row>
    <row r="184" spans="2:8" ht="30" customHeight="1">
      <c r="B184" s="12" t="s">
        <v>6757</v>
      </c>
      <c r="C184" s="13" t="s">
        <v>6912</v>
      </c>
      <c r="D184" s="14" t="s">
        <v>6913</v>
      </c>
      <c r="E184" s="15" t="s">
        <v>6816</v>
      </c>
      <c r="F184" s="16">
        <v>3.04E-2</v>
      </c>
      <c r="G184" s="17">
        <v>3.5</v>
      </c>
      <c r="H184" s="17">
        <v>3.5</v>
      </c>
    </row>
    <row r="185" spans="2:8" ht="30" customHeight="1">
      <c r="B185" s="18" t="s">
        <v>6811</v>
      </c>
      <c r="C185" s="19" t="s">
        <v>6791</v>
      </c>
      <c r="D185" s="20" t="s">
        <v>6914</v>
      </c>
      <c r="E185" s="21" t="s">
        <v>6743</v>
      </c>
      <c r="F185" s="22">
        <v>1</v>
      </c>
      <c r="G185" s="23">
        <v>154.88</v>
      </c>
      <c r="H185" s="23">
        <v>154.88</v>
      </c>
    </row>
    <row r="186" spans="2:8" ht="30" customHeight="1">
      <c r="B186" s="18" t="s">
        <v>230</v>
      </c>
      <c r="C186" s="19" t="s">
        <v>6775</v>
      </c>
      <c r="D186" s="20" t="s">
        <v>6776</v>
      </c>
      <c r="E186" s="21" t="s">
        <v>6587</v>
      </c>
      <c r="F186" s="22">
        <v>0.12</v>
      </c>
      <c r="G186" s="23">
        <v>21.88</v>
      </c>
      <c r="H186" s="23">
        <v>24.51</v>
      </c>
    </row>
    <row r="187" spans="2:8" ht="30" customHeight="1">
      <c r="B187" s="18" t="s">
        <v>230</v>
      </c>
      <c r="C187" s="19" t="s">
        <v>6755</v>
      </c>
      <c r="D187" s="20" t="s">
        <v>6756</v>
      </c>
      <c r="E187" s="21" t="s">
        <v>6587</v>
      </c>
      <c r="F187" s="22">
        <v>0.04</v>
      </c>
      <c r="G187" s="23">
        <v>17.2</v>
      </c>
      <c r="H187" s="23">
        <v>19.07</v>
      </c>
    </row>
    <row r="188" spans="2:8" ht="30" customHeight="1">
      <c r="B188" s="26"/>
      <c r="C188" s="27"/>
      <c r="D188" s="28"/>
      <c r="E188" s="26"/>
      <c r="F188" s="26"/>
      <c r="G188" s="29"/>
      <c r="H188" s="26"/>
    </row>
    <row r="189" spans="2:8" ht="30" customHeight="1">
      <c r="B189" s="6" t="s">
        <v>380</v>
      </c>
      <c r="C189" s="7" t="s">
        <v>5561</v>
      </c>
      <c r="D189" s="8" t="s">
        <v>5562</v>
      </c>
      <c r="E189" s="7" t="s">
        <v>258</v>
      </c>
      <c r="F189" s="9"/>
      <c r="G189" s="10">
        <v>22.46</v>
      </c>
      <c r="H189" s="11">
        <v>23.73</v>
      </c>
    </row>
    <row r="190" spans="2:8" ht="30" customHeight="1">
      <c r="B190" s="12" t="s">
        <v>6757</v>
      </c>
      <c r="C190" s="13" t="s">
        <v>6792</v>
      </c>
      <c r="D190" s="14" t="s">
        <v>6793</v>
      </c>
      <c r="E190" s="15" t="s">
        <v>6780</v>
      </c>
      <c r="F190" s="16">
        <v>1E-3</v>
      </c>
      <c r="G190" s="17">
        <v>60.42</v>
      </c>
      <c r="H190" s="17">
        <v>60.42</v>
      </c>
    </row>
    <row r="191" spans="2:8" ht="30" customHeight="1">
      <c r="B191" s="18" t="s">
        <v>6757</v>
      </c>
      <c r="C191" s="19" t="s">
        <v>6794</v>
      </c>
      <c r="D191" s="20" t="s">
        <v>6795</v>
      </c>
      <c r="E191" s="21" t="s">
        <v>6760</v>
      </c>
      <c r="F191" s="22">
        <v>0.35</v>
      </c>
      <c r="G191" s="23">
        <v>0.45</v>
      </c>
      <c r="H191" s="23">
        <v>0.45</v>
      </c>
    </row>
    <row r="192" spans="2:8" ht="30" customHeight="1">
      <c r="B192" s="18" t="s">
        <v>6757</v>
      </c>
      <c r="C192" s="19" t="s">
        <v>6915</v>
      </c>
      <c r="D192" s="20" t="s">
        <v>6916</v>
      </c>
      <c r="E192" s="21" t="s">
        <v>6763</v>
      </c>
      <c r="F192" s="22">
        <v>1.05</v>
      </c>
      <c r="G192" s="23">
        <v>10.4</v>
      </c>
      <c r="H192" s="23">
        <v>10.4</v>
      </c>
    </row>
    <row r="193" spans="2:8" ht="30" customHeight="1">
      <c r="B193" s="18" t="s">
        <v>230</v>
      </c>
      <c r="C193" s="19" t="s">
        <v>6784</v>
      </c>
      <c r="D193" s="20" t="s">
        <v>6785</v>
      </c>
      <c r="E193" s="21" t="s">
        <v>6587</v>
      </c>
      <c r="F193" s="22">
        <v>0.2</v>
      </c>
      <c r="G193" s="23">
        <v>22.29</v>
      </c>
      <c r="H193" s="23">
        <v>24.94</v>
      </c>
    </row>
    <row r="194" spans="2:8" ht="30" customHeight="1">
      <c r="B194" s="30" t="s">
        <v>230</v>
      </c>
      <c r="C194" s="24" t="s">
        <v>6755</v>
      </c>
      <c r="D194" s="20" t="s">
        <v>6756</v>
      </c>
      <c r="E194" s="21" t="s">
        <v>6587</v>
      </c>
      <c r="F194" s="25">
        <v>0.4</v>
      </c>
      <c r="G194" s="23">
        <v>17.2</v>
      </c>
      <c r="H194" s="23">
        <v>19.07</v>
      </c>
    </row>
    <row r="195" spans="2:8" ht="30" customHeight="1">
      <c r="B195" s="26"/>
      <c r="C195" s="27"/>
      <c r="D195" s="28"/>
      <c r="E195" s="26"/>
      <c r="F195" s="26"/>
      <c r="G195" s="29"/>
      <c r="H195" s="26"/>
    </row>
    <row r="196" spans="2:8" ht="30" customHeight="1">
      <c r="B196" s="6" t="s">
        <v>380</v>
      </c>
      <c r="C196" s="7" t="s">
        <v>6917</v>
      </c>
      <c r="D196" s="8" t="s">
        <v>1245</v>
      </c>
      <c r="E196" s="7" t="s">
        <v>258</v>
      </c>
      <c r="F196" s="9"/>
      <c r="G196" s="10">
        <v>71.900000000000006</v>
      </c>
      <c r="H196" s="11">
        <v>74.349999999999994</v>
      </c>
    </row>
    <row r="197" spans="2:8" ht="30" customHeight="1">
      <c r="B197" s="12" t="s">
        <v>6757</v>
      </c>
      <c r="C197" s="13" t="s">
        <v>6792</v>
      </c>
      <c r="D197" s="14" t="s">
        <v>6793</v>
      </c>
      <c r="E197" s="15" t="s">
        <v>6780</v>
      </c>
      <c r="F197" s="16">
        <v>0.14000000000000001</v>
      </c>
      <c r="G197" s="17">
        <v>60.42</v>
      </c>
      <c r="H197" s="17">
        <v>60.42</v>
      </c>
    </row>
    <row r="198" spans="2:8" ht="30" customHeight="1">
      <c r="B198" s="18" t="s">
        <v>6757</v>
      </c>
      <c r="C198" s="19" t="s">
        <v>6918</v>
      </c>
      <c r="D198" s="20" t="s">
        <v>6919</v>
      </c>
      <c r="E198" s="21" t="s">
        <v>6780</v>
      </c>
      <c r="F198" s="22">
        <v>0.14000000000000001</v>
      </c>
      <c r="G198" s="23">
        <v>45.12</v>
      </c>
      <c r="H198" s="23">
        <v>45.12</v>
      </c>
    </row>
    <row r="199" spans="2:8" ht="30" customHeight="1">
      <c r="B199" s="18" t="s">
        <v>6757</v>
      </c>
      <c r="C199" s="19" t="s">
        <v>6920</v>
      </c>
      <c r="D199" s="20" t="s">
        <v>6921</v>
      </c>
      <c r="E199" s="21" t="s">
        <v>6763</v>
      </c>
      <c r="F199" s="22">
        <v>1.05</v>
      </c>
      <c r="G199" s="23">
        <v>15.77</v>
      </c>
      <c r="H199" s="23">
        <v>15.77</v>
      </c>
    </row>
    <row r="200" spans="2:8" ht="30" customHeight="1">
      <c r="B200" s="30" t="s">
        <v>230</v>
      </c>
      <c r="C200" s="24" t="s">
        <v>6755</v>
      </c>
      <c r="D200" s="31" t="s">
        <v>6756</v>
      </c>
      <c r="E200" s="32" t="s">
        <v>6587</v>
      </c>
      <c r="F200" s="25">
        <v>1.31</v>
      </c>
      <c r="G200" s="33">
        <v>17.2</v>
      </c>
      <c r="H200" s="33">
        <v>19.07</v>
      </c>
    </row>
    <row r="201" spans="2:8" ht="30" customHeight="1">
      <c r="B201" s="12" t="s">
        <v>6757</v>
      </c>
      <c r="C201" s="13" t="s">
        <v>6922</v>
      </c>
      <c r="D201" s="14" t="s">
        <v>6923</v>
      </c>
      <c r="E201" s="15" t="s">
        <v>6805</v>
      </c>
      <c r="F201" s="16">
        <v>2</v>
      </c>
      <c r="G201" s="17">
        <v>9.0299999999999994</v>
      </c>
      <c r="H201" s="17">
        <v>9.0299999999999994</v>
      </c>
    </row>
    <row r="202" spans="2:8" ht="30" customHeight="1">
      <c r="B202" s="26"/>
      <c r="C202" s="27"/>
      <c r="D202" s="28"/>
      <c r="E202" s="26"/>
      <c r="F202" s="26"/>
      <c r="G202" s="29"/>
      <c r="H202" s="26"/>
    </row>
    <row r="203" spans="2:8" ht="30" customHeight="1">
      <c r="B203" s="6" t="s">
        <v>380</v>
      </c>
      <c r="C203" s="7" t="s">
        <v>6924</v>
      </c>
      <c r="D203" s="8" t="s">
        <v>5560</v>
      </c>
      <c r="E203" s="7" t="s">
        <v>6743</v>
      </c>
      <c r="F203" s="9"/>
      <c r="G203" s="10">
        <v>252.21</v>
      </c>
      <c r="H203" s="11">
        <v>267.89</v>
      </c>
    </row>
    <row r="204" spans="2:8" ht="30" customHeight="1">
      <c r="B204" s="12" t="s">
        <v>230</v>
      </c>
      <c r="C204" s="13" t="s">
        <v>6925</v>
      </c>
      <c r="D204" s="14" t="s">
        <v>1395</v>
      </c>
      <c r="E204" s="15" t="s">
        <v>232</v>
      </c>
      <c r="F204" s="16">
        <v>2.2599999999999998</v>
      </c>
      <c r="G204" s="17">
        <v>16.57</v>
      </c>
      <c r="H204" s="17">
        <v>18.07</v>
      </c>
    </row>
    <row r="205" spans="2:8" ht="30" customHeight="1">
      <c r="B205" s="18" t="s">
        <v>230</v>
      </c>
      <c r="C205" s="19" t="s">
        <v>6926</v>
      </c>
      <c r="D205" s="20" t="s">
        <v>1765</v>
      </c>
      <c r="E205" s="21" t="s">
        <v>238</v>
      </c>
      <c r="F205" s="22">
        <v>0.11</v>
      </c>
      <c r="G205" s="23">
        <v>345.95</v>
      </c>
      <c r="H205" s="23">
        <v>349.42</v>
      </c>
    </row>
    <row r="206" spans="2:8" ht="30" customHeight="1">
      <c r="B206" s="18" t="s">
        <v>230</v>
      </c>
      <c r="C206" s="19" t="s">
        <v>6927</v>
      </c>
      <c r="D206" s="20" t="s">
        <v>1624</v>
      </c>
      <c r="E206" s="21" t="s">
        <v>765</v>
      </c>
      <c r="F206" s="22">
        <v>6.83</v>
      </c>
      <c r="G206" s="23">
        <v>10.55</v>
      </c>
      <c r="H206" s="23">
        <v>11.17</v>
      </c>
    </row>
    <row r="207" spans="2:8" ht="30" customHeight="1">
      <c r="B207" s="18" t="s">
        <v>230</v>
      </c>
      <c r="C207" s="19" t="s">
        <v>6928</v>
      </c>
      <c r="D207" s="20" t="s">
        <v>1626</v>
      </c>
      <c r="E207" s="21" t="s">
        <v>765</v>
      </c>
      <c r="F207" s="22">
        <v>7.77</v>
      </c>
      <c r="G207" s="23">
        <v>7.84</v>
      </c>
      <c r="H207" s="23">
        <v>8.15</v>
      </c>
    </row>
    <row r="208" spans="2:8" ht="30" customHeight="1">
      <c r="B208" s="18" t="s">
        <v>230</v>
      </c>
      <c r="C208" s="19" t="s">
        <v>6775</v>
      </c>
      <c r="D208" s="20" t="s">
        <v>6776</v>
      </c>
      <c r="E208" s="21" t="s">
        <v>6587</v>
      </c>
      <c r="F208" s="22">
        <v>2</v>
      </c>
      <c r="G208" s="23">
        <v>21.88</v>
      </c>
      <c r="H208" s="23">
        <v>24.51</v>
      </c>
    </row>
    <row r="209" spans="2:8" ht="30" customHeight="1">
      <c r="B209" s="26"/>
      <c r="C209" s="27"/>
      <c r="D209" s="28"/>
      <c r="E209" s="26"/>
      <c r="F209" s="26"/>
      <c r="G209" s="29"/>
      <c r="H209" s="26"/>
    </row>
    <row r="210" spans="2:8" ht="30" customHeight="1">
      <c r="B210" s="6" t="s">
        <v>380</v>
      </c>
      <c r="C210" s="7" t="s">
        <v>1981</v>
      </c>
      <c r="D210" s="8" t="s">
        <v>6929</v>
      </c>
      <c r="E210" s="7" t="s">
        <v>232</v>
      </c>
      <c r="F210" s="9"/>
      <c r="G210" s="10">
        <v>42.8</v>
      </c>
      <c r="H210" s="11">
        <v>43.82</v>
      </c>
    </row>
    <row r="211" spans="2:8" ht="30" customHeight="1">
      <c r="B211" s="12" t="s">
        <v>6757</v>
      </c>
      <c r="C211" s="13" t="s">
        <v>6930</v>
      </c>
      <c r="D211" s="14" t="s">
        <v>6931</v>
      </c>
      <c r="E211" s="15" t="s">
        <v>6805</v>
      </c>
      <c r="F211" s="16">
        <v>1</v>
      </c>
      <c r="G211" s="17">
        <v>1.0900000000000001</v>
      </c>
      <c r="H211" s="17">
        <v>1.0900000000000001</v>
      </c>
    </row>
    <row r="212" spans="2:8" ht="30" customHeight="1">
      <c r="B212" s="18" t="s">
        <v>6757</v>
      </c>
      <c r="C212" s="19" t="s">
        <v>6932</v>
      </c>
      <c r="D212" s="20" t="s">
        <v>6933</v>
      </c>
      <c r="E212" s="21" t="s">
        <v>6763</v>
      </c>
      <c r="F212" s="22">
        <v>0.45</v>
      </c>
      <c r="G212" s="23">
        <v>1.08</v>
      </c>
      <c r="H212" s="23">
        <v>1.08</v>
      </c>
    </row>
    <row r="213" spans="2:8" ht="30" customHeight="1">
      <c r="B213" s="18" t="s">
        <v>6757</v>
      </c>
      <c r="C213" s="19" t="s">
        <v>6934</v>
      </c>
      <c r="D213" s="20" t="s">
        <v>6935</v>
      </c>
      <c r="E213" s="21" t="s">
        <v>6805</v>
      </c>
      <c r="F213" s="22">
        <v>1</v>
      </c>
      <c r="G213" s="23">
        <v>20.61</v>
      </c>
      <c r="H213" s="23">
        <v>20.61</v>
      </c>
    </row>
    <row r="214" spans="2:8" ht="30" customHeight="1">
      <c r="B214" s="18" t="s">
        <v>6757</v>
      </c>
      <c r="C214" s="19" t="s">
        <v>6936</v>
      </c>
      <c r="D214" s="20" t="s">
        <v>6937</v>
      </c>
      <c r="E214" s="21" t="s">
        <v>6780</v>
      </c>
      <c r="F214" s="22">
        <v>0.05</v>
      </c>
      <c r="G214" s="23">
        <v>232.1</v>
      </c>
      <c r="H214" s="23">
        <v>232.1</v>
      </c>
    </row>
    <row r="215" spans="2:8" ht="30" customHeight="1">
      <c r="B215" s="18" t="s">
        <v>230</v>
      </c>
      <c r="C215" s="19" t="s">
        <v>6751</v>
      </c>
      <c r="D215" s="20" t="s">
        <v>6752</v>
      </c>
      <c r="E215" s="21" t="s">
        <v>6587</v>
      </c>
      <c r="F215" s="22">
        <v>0.13</v>
      </c>
      <c r="G215" s="23">
        <v>22.12</v>
      </c>
      <c r="H215" s="23">
        <v>24.74</v>
      </c>
    </row>
    <row r="216" spans="2:8" ht="30" customHeight="1">
      <c r="B216" s="18" t="s">
        <v>230</v>
      </c>
      <c r="C216" s="19" t="s">
        <v>6784</v>
      </c>
      <c r="D216" s="20" t="s">
        <v>6785</v>
      </c>
      <c r="E216" s="21" t="s">
        <v>6587</v>
      </c>
      <c r="F216" s="22">
        <v>8.3299999999999999E-2</v>
      </c>
      <c r="G216" s="23">
        <v>22.29</v>
      </c>
      <c r="H216" s="23">
        <v>24.94</v>
      </c>
    </row>
    <row r="217" spans="2:8" ht="30" customHeight="1">
      <c r="B217" s="18" t="s">
        <v>230</v>
      </c>
      <c r="C217" s="19" t="s">
        <v>6755</v>
      </c>
      <c r="D217" s="20" t="s">
        <v>6756</v>
      </c>
      <c r="E217" s="21" t="s">
        <v>6587</v>
      </c>
      <c r="F217" s="22">
        <v>0.25</v>
      </c>
      <c r="G217" s="23">
        <v>17.2</v>
      </c>
      <c r="H217" s="23">
        <v>19.07</v>
      </c>
    </row>
    <row r="218" spans="2:8" ht="30" customHeight="1">
      <c r="B218" s="26"/>
      <c r="C218" s="27"/>
      <c r="D218" s="28"/>
      <c r="E218" s="26"/>
      <c r="F218" s="26"/>
      <c r="G218" s="29"/>
      <c r="H218" s="26"/>
    </row>
    <row r="219" spans="2:8" ht="30" customHeight="1">
      <c r="B219" s="6" t="s">
        <v>380</v>
      </c>
      <c r="C219" s="7" t="s">
        <v>2272</v>
      </c>
      <c r="D219" s="8" t="s">
        <v>6938</v>
      </c>
      <c r="E219" s="7" t="s">
        <v>232</v>
      </c>
      <c r="F219" s="9"/>
      <c r="G219" s="10">
        <v>500.68</v>
      </c>
      <c r="H219" s="11">
        <v>517.67999999999995</v>
      </c>
    </row>
    <row r="220" spans="2:8" ht="30" customHeight="1">
      <c r="B220" s="18" t="s">
        <v>6757</v>
      </c>
      <c r="C220" s="19" t="s">
        <v>6803</v>
      </c>
      <c r="D220" s="14" t="s">
        <v>6804</v>
      </c>
      <c r="E220" s="15" t="s">
        <v>6805</v>
      </c>
      <c r="F220" s="22">
        <v>1</v>
      </c>
      <c r="G220" s="17">
        <v>31.35</v>
      </c>
      <c r="H220" s="17">
        <v>31.35</v>
      </c>
    </row>
    <row r="221" spans="2:8" ht="30" customHeight="1">
      <c r="B221" s="18" t="s">
        <v>6757</v>
      </c>
      <c r="C221" s="19" t="s">
        <v>6822</v>
      </c>
      <c r="D221" s="20" t="s">
        <v>6823</v>
      </c>
      <c r="E221" s="21" t="s">
        <v>6763</v>
      </c>
      <c r="F221" s="22">
        <v>2.2850000000000001</v>
      </c>
      <c r="G221" s="23">
        <v>25.07</v>
      </c>
      <c r="H221" s="23">
        <v>25.07</v>
      </c>
    </row>
    <row r="222" spans="2:8" ht="30" customHeight="1">
      <c r="B222" s="18" t="s">
        <v>6757</v>
      </c>
      <c r="C222" s="19" t="s">
        <v>6824</v>
      </c>
      <c r="D222" s="20" t="s">
        <v>6825</v>
      </c>
      <c r="E222" s="21" t="s">
        <v>6760</v>
      </c>
      <c r="F222" s="22">
        <v>4</v>
      </c>
      <c r="G222" s="23">
        <v>23.31</v>
      </c>
      <c r="H222" s="23">
        <v>23.31</v>
      </c>
    </row>
    <row r="223" spans="2:8" ht="30" customHeight="1">
      <c r="B223" s="18" t="s">
        <v>6757</v>
      </c>
      <c r="C223" s="19" t="s">
        <v>6826</v>
      </c>
      <c r="D223" s="20" t="s">
        <v>6827</v>
      </c>
      <c r="E223" s="21" t="s">
        <v>6763</v>
      </c>
      <c r="F223" s="22">
        <v>6.7407000000000004</v>
      </c>
      <c r="G223" s="23">
        <v>15.55</v>
      </c>
      <c r="H223" s="23">
        <v>15.55</v>
      </c>
    </row>
    <row r="224" spans="2:8" ht="30" customHeight="1">
      <c r="B224" s="18" t="s">
        <v>230</v>
      </c>
      <c r="C224" s="19" t="s">
        <v>6828</v>
      </c>
      <c r="D224" s="20" t="s">
        <v>6829</v>
      </c>
      <c r="E224" s="21" t="s">
        <v>6587</v>
      </c>
      <c r="F224" s="22">
        <v>3</v>
      </c>
      <c r="G224" s="23">
        <v>22.16</v>
      </c>
      <c r="H224" s="23">
        <v>24.78</v>
      </c>
    </row>
    <row r="225" spans="2:8" ht="30" customHeight="1">
      <c r="B225" s="18" t="s">
        <v>230</v>
      </c>
      <c r="C225" s="19" t="s">
        <v>6755</v>
      </c>
      <c r="D225" s="20" t="s">
        <v>6756</v>
      </c>
      <c r="E225" s="21" t="s">
        <v>6587</v>
      </c>
      <c r="F225" s="22">
        <v>2</v>
      </c>
      <c r="G225" s="23">
        <v>17.2</v>
      </c>
      <c r="H225" s="23">
        <v>19.07</v>
      </c>
    </row>
    <row r="226" spans="2:8" ht="30" customHeight="1">
      <c r="B226" s="18" t="s">
        <v>230</v>
      </c>
      <c r="C226" s="19" t="s">
        <v>6807</v>
      </c>
      <c r="D226" s="20" t="s">
        <v>6808</v>
      </c>
      <c r="E226" s="21" t="s">
        <v>6587</v>
      </c>
      <c r="F226" s="22">
        <v>2</v>
      </c>
      <c r="G226" s="23">
        <v>23.46</v>
      </c>
      <c r="H226" s="23">
        <v>26.16</v>
      </c>
    </row>
    <row r="227" spans="2:8" ht="30" customHeight="1">
      <c r="B227" s="18" t="s">
        <v>230</v>
      </c>
      <c r="C227" s="19" t="s">
        <v>6830</v>
      </c>
      <c r="D227" s="20" t="s">
        <v>6831</v>
      </c>
      <c r="E227" s="21" t="s">
        <v>6583</v>
      </c>
      <c r="F227" s="22">
        <v>3.82</v>
      </c>
      <c r="G227" s="23">
        <v>3.7</v>
      </c>
      <c r="H227" s="23">
        <v>3.7</v>
      </c>
    </row>
    <row r="228" spans="2:8" ht="30" customHeight="1">
      <c r="B228" s="30" t="s">
        <v>230</v>
      </c>
      <c r="C228" s="24" t="s">
        <v>6832</v>
      </c>
      <c r="D228" s="31" t="s">
        <v>6833</v>
      </c>
      <c r="E228" s="32" t="s">
        <v>6585</v>
      </c>
      <c r="F228" s="25">
        <v>0.67</v>
      </c>
      <c r="G228" s="33">
        <v>0.08</v>
      </c>
      <c r="H228" s="33">
        <v>0.08</v>
      </c>
    </row>
    <row r="229" spans="2:8" ht="30" customHeight="1">
      <c r="B229" s="12" t="s">
        <v>6757</v>
      </c>
      <c r="C229" s="13" t="s">
        <v>6939</v>
      </c>
      <c r="D229" s="14" t="s">
        <v>6940</v>
      </c>
      <c r="E229" s="15" t="s">
        <v>6816</v>
      </c>
      <c r="F229" s="16">
        <v>2</v>
      </c>
      <c r="G229" s="17">
        <v>26.01</v>
      </c>
      <c r="H229" s="17">
        <v>26.01</v>
      </c>
    </row>
    <row r="230" spans="2:8" ht="30" customHeight="1">
      <c r="B230" s="26"/>
      <c r="C230" s="27"/>
      <c r="D230" s="28"/>
      <c r="E230" s="26"/>
      <c r="F230" s="26"/>
      <c r="G230" s="29"/>
      <c r="H230" s="26"/>
    </row>
    <row r="231" spans="2:8" ht="30" customHeight="1">
      <c r="B231" s="6" t="s">
        <v>380</v>
      </c>
      <c r="C231" s="7" t="s">
        <v>6941</v>
      </c>
      <c r="D231" s="8" t="s">
        <v>382</v>
      </c>
      <c r="E231" s="7" t="s">
        <v>383</v>
      </c>
      <c r="F231" s="9"/>
      <c r="G231" s="10">
        <f>(F232*G232)+(F233*G233)+(F234*G234)</f>
        <v>1019.0500000000001</v>
      </c>
      <c r="H231" s="10">
        <f>G231</f>
        <v>1019.0500000000001</v>
      </c>
    </row>
    <row r="232" spans="2:8" ht="30" customHeight="1">
      <c r="B232" s="18" t="s">
        <v>6757</v>
      </c>
      <c r="C232" s="13" t="s">
        <v>6942</v>
      </c>
      <c r="D232" s="20" t="s">
        <v>250</v>
      </c>
      <c r="E232" s="15" t="s">
        <v>6943</v>
      </c>
      <c r="F232" s="22">
        <f>200*0.5*0.15</f>
        <v>15</v>
      </c>
      <c r="G232" s="17">
        <v>45.38</v>
      </c>
      <c r="H232" s="17">
        <v>45.38</v>
      </c>
    </row>
    <row r="233" spans="2:8" ht="30" customHeight="1">
      <c r="B233" s="18" t="s">
        <v>230</v>
      </c>
      <c r="C233" s="19" t="s">
        <v>6755</v>
      </c>
      <c r="D233" s="20" t="s">
        <v>6756</v>
      </c>
      <c r="E233" s="21" t="s">
        <v>6587</v>
      </c>
      <c r="F233" s="22">
        <v>16</v>
      </c>
      <c r="G233" s="23">
        <v>17.2</v>
      </c>
      <c r="H233" s="23">
        <v>19.07</v>
      </c>
    </row>
    <row r="234" spans="2:8" ht="30" customHeight="1">
      <c r="B234" s="18" t="s">
        <v>230</v>
      </c>
      <c r="C234" s="19" t="s">
        <v>6944</v>
      </c>
      <c r="D234" s="20" t="s">
        <v>644</v>
      </c>
      <c r="E234" s="15" t="s">
        <v>6943</v>
      </c>
      <c r="F234" s="22">
        <f>F232</f>
        <v>15</v>
      </c>
      <c r="G234" s="23">
        <v>4.21</v>
      </c>
      <c r="H234" s="23">
        <v>4.21</v>
      </c>
    </row>
    <row r="235" spans="2:8" ht="30" customHeight="1">
      <c r="B235" s="35"/>
      <c r="C235" s="35"/>
      <c r="D235" s="36"/>
      <c r="E235" s="37"/>
      <c r="F235" s="38"/>
      <c r="G235" s="39"/>
      <c r="H235" s="39"/>
    </row>
    <row r="236" spans="2:8" ht="30" customHeight="1">
      <c r="B236" s="6" t="s">
        <v>380</v>
      </c>
      <c r="C236" s="7" t="s">
        <v>6945</v>
      </c>
      <c r="D236" s="8" t="s">
        <v>384</v>
      </c>
      <c r="E236" s="7" t="s">
        <v>383</v>
      </c>
      <c r="F236" s="9"/>
      <c r="G236" s="10">
        <f>F237*G237</f>
        <v>275.2</v>
      </c>
      <c r="H236" s="10">
        <f>F237*H237</f>
        <v>305.12</v>
      </c>
    </row>
    <row r="237" spans="2:8" ht="30" customHeight="1">
      <c r="B237" s="18" t="s">
        <v>230</v>
      </c>
      <c r="C237" s="19" t="s">
        <v>6755</v>
      </c>
      <c r="D237" s="20" t="s">
        <v>6756</v>
      </c>
      <c r="E237" s="21" t="s">
        <v>6587</v>
      </c>
      <c r="F237" s="22">
        <v>16</v>
      </c>
      <c r="G237" s="23">
        <v>17.2</v>
      </c>
      <c r="H237" s="23">
        <v>19.07</v>
      </c>
    </row>
    <row r="238" spans="2:8" ht="30" customHeight="1">
      <c r="B238" s="35"/>
      <c r="C238" s="35"/>
      <c r="D238" s="40"/>
      <c r="E238" s="41"/>
      <c r="F238" s="38"/>
      <c r="G238" s="42"/>
      <c r="H238" s="42"/>
    </row>
    <row r="239" spans="2:8" ht="30" customHeight="1">
      <c r="B239" s="6" t="s">
        <v>380</v>
      </c>
      <c r="C239" s="7" t="s">
        <v>6946</v>
      </c>
      <c r="D239" s="8" t="s">
        <v>385</v>
      </c>
      <c r="E239" s="7" t="s">
        <v>383</v>
      </c>
      <c r="F239" s="9"/>
      <c r="G239" s="10">
        <f>(F240*G240)+(F241*G241)+(F242*G242)+(F243*G243)+(F244*G244)</f>
        <v>748.60799999999995</v>
      </c>
      <c r="H239" s="10">
        <f>G239</f>
        <v>748.60799999999995</v>
      </c>
    </row>
    <row r="240" spans="2:8" ht="30" customHeight="1">
      <c r="B240" s="18" t="s">
        <v>6757</v>
      </c>
      <c r="C240" s="13" t="s">
        <v>6947</v>
      </c>
      <c r="D240" s="20" t="s">
        <v>255</v>
      </c>
      <c r="E240" s="15" t="s">
        <v>6943</v>
      </c>
      <c r="F240" s="22">
        <v>1.6</v>
      </c>
      <c r="G240" s="17">
        <v>215.68</v>
      </c>
      <c r="H240" s="17">
        <v>215.68</v>
      </c>
    </row>
    <row r="241" spans="2:8" ht="30" customHeight="1">
      <c r="B241" s="18" t="s">
        <v>230</v>
      </c>
      <c r="C241" s="19" t="s">
        <v>6755</v>
      </c>
      <c r="D241" s="20" t="s">
        <v>6948</v>
      </c>
      <c r="E241" s="21" t="s">
        <v>6587</v>
      </c>
      <c r="F241" s="22">
        <v>4</v>
      </c>
      <c r="G241" s="23">
        <v>17.2</v>
      </c>
      <c r="H241" s="23">
        <v>19.07</v>
      </c>
    </row>
    <row r="242" spans="2:8" ht="30" customHeight="1">
      <c r="B242" s="18" t="s">
        <v>230</v>
      </c>
      <c r="C242" s="19" t="s">
        <v>6755</v>
      </c>
      <c r="D242" s="20" t="s">
        <v>6949</v>
      </c>
      <c r="E242" s="21" t="s">
        <v>6587</v>
      </c>
      <c r="F242" s="22">
        <v>16</v>
      </c>
      <c r="G242" s="23">
        <v>17.2</v>
      </c>
      <c r="H242" s="23">
        <v>19.07</v>
      </c>
    </row>
    <row r="243" spans="2:8" ht="30" customHeight="1">
      <c r="B243" s="18" t="s">
        <v>230</v>
      </c>
      <c r="C243" s="19" t="s">
        <v>6950</v>
      </c>
      <c r="D243" s="20" t="s">
        <v>2283</v>
      </c>
      <c r="E243" s="15" t="s">
        <v>6951</v>
      </c>
      <c r="F243" s="22">
        <v>8.75</v>
      </c>
      <c r="G243" s="23">
        <v>5.84</v>
      </c>
      <c r="H243" s="23">
        <v>5.84</v>
      </c>
    </row>
    <row r="244" spans="2:8" ht="30" customHeight="1">
      <c r="B244" s="18" t="s">
        <v>230</v>
      </c>
      <c r="C244" s="19" t="s">
        <v>6944</v>
      </c>
      <c r="D244" s="20" t="s">
        <v>644</v>
      </c>
      <c r="E244" s="15" t="s">
        <v>6943</v>
      </c>
      <c r="F244" s="22">
        <v>2</v>
      </c>
      <c r="G244" s="23">
        <v>4.21</v>
      </c>
      <c r="H244" s="23">
        <v>4.21</v>
      </c>
    </row>
    <row r="245" spans="2:8" ht="30" customHeight="1">
      <c r="B245" s="35"/>
      <c r="C245" s="35"/>
      <c r="D245" s="36"/>
      <c r="E245" s="37"/>
      <c r="F245" s="38"/>
      <c r="G245" s="39"/>
      <c r="H245" s="39"/>
    </row>
    <row r="246" spans="2:8" ht="30" customHeight="1">
      <c r="B246" s="760">
        <v>43973</v>
      </c>
      <c r="C246" s="760"/>
      <c r="D246" s="43"/>
      <c r="E246" s="44"/>
      <c r="F246" s="44"/>
      <c r="G246" s="44"/>
      <c r="H246" s="43"/>
    </row>
    <row r="247" spans="2:8" ht="30" customHeight="1">
      <c r="B247" s="43" t="s">
        <v>38</v>
      </c>
      <c r="C247" s="43"/>
      <c r="D247" s="43"/>
      <c r="E247" s="761" t="s">
        <v>6952</v>
      </c>
      <c r="F247" s="761"/>
      <c r="G247" s="762" t="s">
        <v>6953</v>
      </c>
      <c r="H247" s="762"/>
    </row>
    <row r="248" spans="2:8" ht="30" customHeight="1">
      <c r="B248" s="43"/>
      <c r="C248" s="43"/>
      <c r="D248" s="43"/>
      <c r="E248" s="763" t="s">
        <v>6954</v>
      </c>
      <c r="F248" s="763"/>
      <c r="G248" s="764" t="s">
        <v>6955</v>
      </c>
      <c r="H248" s="764"/>
    </row>
    <row r="249" spans="2:8" ht="30" customHeight="1"/>
  </sheetData>
  <mergeCells count="6">
    <mergeCell ref="B2:H2"/>
    <mergeCell ref="B246:C246"/>
    <mergeCell ref="E247:F247"/>
    <mergeCell ref="G247:H247"/>
    <mergeCell ref="E248:F248"/>
    <mergeCell ref="G248:H248"/>
  </mergeCells>
  <pageMargins left="0.75" right="0.75" top="1" bottom="1" header="0.5" footer="0.5"/>
  <pageSetup paperSize="9" scale="6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33AA6-3D01-4DBA-838F-A4579ED10C6C}">
  <dimension ref="B1:I71"/>
  <sheetViews>
    <sheetView tabSelected="1" topLeftCell="A40" workbookViewId="0">
      <selection activeCell="J77" sqref="J77"/>
    </sheetView>
  </sheetViews>
  <sheetFormatPr defaultRowHeight="12.75"/>
  <cols>
    <col min="3" max="3" width="15" bestFit="1" customWidth="1"/>
    <col min="5" max="5" width="17.5703125" customWidth="1"/>
    <col min="6" max="6" width="10.85546875" bestFit="1" customWidth="1"/>
    <col min="8" max="8" width="10.7109375" bestFit="1" customWidth="1"/>
  </cols>
  <sheetData>
    <row r="1" spans="2:9" ht="21" thickBot="1">
      <c r="B1" s="816" t="s">
        <v>7035</v>
      </c>
      <c r="C1" s="817"/>
      <c r="D1" s="817"/>
      <c r="E1" s="817"/>
      <c r="F1" s="817"/>
      <c r="G1" s="817"/>
      <c r="H1" s="817"/>
      <c r="I1" s="818"/>
    </row>
    <row r="2" spans="2:9" ht="15.75">
      <c r="B2" s="765" t="s">
        <v>6959</v>
      </c>
      <c r="C2" s="766"/>
      <c r="D2" s="767"/>
      <c r="E2" s="768"/>
      <c r="F2" s="768"/>
      <c r="G2" s="769"/>
      <c r="H2" s="768"/>
      <c r="I2" s="770"/>
    </row>
    <row r="3" spans="2:9">
      <c r="B3" s="771" t="s">
        <v>6960</v>
      </c>
      <c r="C3" s="772" t="s">
        <v>6961</v>
      </c>
      <c r="D3" s="772" t="s">
        <v>6742</v>
      </c>
      <c r="E3" s="771" t="s">
        <v>6962</v>
      </c>
      <c r="F3" s="771" t="s">
        <v>6963</v>
      </c>
      <c r="G3" s="771" t="s">
        <v>6964</v>
      </c>
      <c r="H3" s="771" t="s">
        <v>6965</v>
      </c>
      <c r="I3" s="771" t="s">
        <v>6966</v>
      </c>
    </row>
    <row r="4" spans="2:9" ht="15.75">
      <c r="B4" s="773" t="s">
        <v>6967</v>
      </c>
      <c r="C4" s="770"/>
      <c r="D4" s="770"/>
      <c r="E4" s="770"/>
      <c r="F4" s="770"/>
      <c r="G4" s="770"/>
      <c r="H4" s="770"/>
      <c r="I4" s="770"/>
    </row>
    <row r="5" spans="2:9">
      <c r="B5" s="771" t="s">
        <v>6968</v>
      </c>
      <c r="C5" s="772" t="s">
        <v>6969</v>
      </c>
      <c r="D5" s="774" t="s">
        <v>6970</v>
      </c>
      <c r="E5" s="774"/>
      <c r="F5" s="774" t="s">
        <v>6971</v>
      </c>
      <c r="G5" s="774"/>
      <c r="H5" s="774" t="s">
        <v>6972</v>
      </c>
      <c r="I5" s="774"/>
    </row>
    <row r="6" spans="2:9">
      <c r="B6" s="771" t="s">
        <v>6973</v>
      </c>
      <c r="C6" s="775" t="s">
        <v>6974</v>
      </c>
      <c r="D6" s="776" t="s">
        <v>6975</v>
      </c>
      <c r="E6" s="776"/>
      <c r="F6" s="777"/>
      <c r="G6" s="777"/>
      <c r="H6" s="778" t="s">
        <v>6976</v>
      </c>
      <c r="I6" s="778"/>
    </row>
    <row r="7" spans="2:9">
      <c r="B7" s="771" t="s">
        <v>6977</v>
      </c>
      <c r="C7" s="775" t="s">
        <v>6978</v>
      </c>
      <c r="D7" s="776" t="s">
        <v>6979</v>
      </c>
      <c r="E7" s="776"/>
      <c r="F7" s="777" t="s">
        <v>6980</v>
      </c>
      <c r="G7" s="777"/>
      <c r="H7" s="778" t="s">
        <v>6976</v>
      </c>
      <c r="I7" s="778"/>
    </row>
    <row r="8" spans="2:9">
      <c r="B8" s="771" t="s">
        <v>6981</v>
      </c>
      <c r="C8" s="775" t="s">
        <v>6982</v>
      </c>
      <c r="D8" s="776" t="s">
        <v>6983</v>
      </c>
      <c r="E8" s="776"/>
      <c r="F8" s="777" t="s">
        <v>6984</v>
      </c>
      <c r="G8" s="777"/>
      <c r="H8" s="778" t="s">
        <v>6976</v>
      </c>
      <c r="I8" s="778"/>
    </row>
    <row r="9" spans="2:9">
      <c r="B9" s="771" t="s">
        <v>6985</v>
      </c>
      <c r="C9" s="775" t="s">
        <v>6986</v>
      </c>
      <c r="D9" s="776" t="s">
        <v>6987</v>
      </c>
      <c r="E9" s="776"/>
      <c r="F9" s="777" t="s">
        <v>6988</v>
      </c>
      <c r="G9" s="777"/>
      <c r="H9" s="778" t="s">
        <v>6976</v>
      </c>
      <c r="I9" s="778"/>
    </row>
    <row r="10" spans="2:9">
      <c r="B10" s="771" t="s">
        <v>6989</v>
      </c>
      <c r="C10" s="775" t="s">
        <v>6990</v>
      </c>
      <c r="D10" s="779" t="s">
        <v>6991</v>
      </c>
      <c r="E10" s="779"/>
      <c r="F10" s="780" t="s">
        <v>6992</v>
      </c>
      <c r="G10" s="780"/>
      <c r="H10" s="778" t="s">
        <v>6976</v>
      </c>
      <c r="I10" s="778"/>
    </row>
    <row r="11" spans="2:9">
      <c r="B11" s="771" t="s">
        <v>6993</v>
      </c>
      <c r="C11" s="775" t="s">
        <v>6994</v>
      </c>
      <c r="D11" s="781" t="s">
        <v>6995</v>
      </c>
      <c r="E11" s="781"/>
      <c r="F11" s="780" t="s">
        <v>6996</v>
      </c>
      <c r="G11" s="780"/>
      <c r="H11" s="778" t="s">
        <v>6976</v>
      </c>
      <c r="I11" s="778"/>
    </row>
    <row r="12" spans="2:9">
      <c r="B12" s="771" t="s">
        <v>6997</v>
      </c>
      <c r="C12" s="775" t="s">
        <v>6998</v>
      </c>
      <c r="D12" s="781" t="s">
        <v>6999</v>
      </c>
      <c r="E12" s="781"/>
      <c r="F12" s="780" t="s">
        <v>7000</v>
      </c>
      <c r="G12" s="780"/>
      <c r="H12" s="778" t="s">
        <v>6976</v>
      </c>
      <c r="I12" s="778"/>
    </row>
    <row r="13" spans="2:9">
      <c r="B13" s="771" t="s">
        <v>7001</v>
      </c>
      <c r="C13" s="775" t="s">
        <v>7002</v>
      </c>
      <c r="D13" s="781" t="s">
        <v>7003</v>
      </c>
      <c r="E13" s="781"/>
      <c r="F13" s="780"/>
      <c r="G13" s="780"/>
      <c r="H13" s="778" t="s">
        <v>6976</v>
      </c>
      <c r="I13" s="778"/>
    </row>
    <row r="14" spans="2:9">
      <c r="B14" s="771" t="s">
        <v>7004</v>
      </c>
      <c r="C14" s="782" t="s">
        <v>7005</v>
      </c>
      <c r="D14" s="781" t="s">
        <v>7006</v>
      </c>
      <c r="E14" s="781"/>
      <c r="F14" s="780" t="s">
        <v>7007</v>
      </c>
      <c r="G14" s="780"/>
      <c r="H14" s="783" t="s">
        <v>6976</v>
      </c>
      <c r="I14" s="783"/>
    </row>
    <row r="15" spans="2:9">
      <c r="B15" s="771" t="s">
        <v>7008</v>
      </c>
      <c r="C15" s="782" t="s">
        <v>7009</v>
      </c>
      <c r="D15" s="781" t="s">
        <v>7010</v>
      </c>
      <c r="E15" s="781"/>
      <c r="F15" s="780" t="s">
        <v>7011</v>
      </c>
      <c r="G15" s="780"/>
      <c r="H15" s="783" t="s">
        <v>6976</v>
      </c>
      <c r="I15" s="783"/>
    </row>
    <row r="16" spans="2:9">
      <c r="B16" s="771" t="s">
        <v>7012</v>
      </c>
      <c r="C16" s="784" t="s">
        <v>7013</v>
      </c>
      <c r="D16" s="785" t="s">
        <v>7014</v>
      </c>
      <c r="E16" s="785"/>
      <c r="F16" s="786" t="s">
        <v>122</v>
      </c>
      <c r="G16" s="786"/>
      <c r="H16" s="786" t="s">
        <v>6976</v>
      </c>
      <c r="I16" s="786"/>
    </row>
    <row r="17" spans="2:9">
      <c r="B17" s="771" t="s">
        <v>7015</v>
      </c>
      <c r="C17" s="784" t="s">
        <v>7016</v>
      </c>
      <c r="D17" s="785" t="s">
        <v>7017</v>
      </c>
      <c r="E17" s="785"/>
      <c r="F17" s="786" t="s">
        <v>122</v>
      </c>
      <c r="G17" s="786"/>
      <c r="H17" s="786" t="s">
        <v>6976</v>
      </c>
      <c r="I17" s="786"/>
    </row>
    <row r="18" spans="2:9">
      <c r="B18" s="771" t="s">
        <v>7018</v>
      </c>
      <c r="C18" s="784" t="s">
        <v>7019</v>
      </c>
      <c r="D18" s="785" t="s">
        <v>7020</v>
      </c>
      <c r="E18" s="785"/>
      <c r="F18" s="786" t="s">
        <v>7021</v>
      </c>
      <c r="G18" s="786"/>
      <c r="H18" s="786" t="s">
        <v>6976</v>
      </c>
      <c r="I18" s="786"/>
    </row>
    <row r="19" spans="2:9">
      <c r="B19" s="771" t="s">
        <v>7022</v>
      </c>
      <c r="C19" s="784" t="s">
        <v>122</v>
      </c>
      <c r="D19" s="785" t="s">
        <v>122</v>
      </c>
      <c r="E19" s="785"/>
      <c r="F19" s="786" t="s">
        <v>122</v>
      </c>
      <c r="G19" s="786"/>
      <c r="H19" s="786" t="s">
        <v>122</v>
      </c>
      <c r="I19" s="786"/>
    </row>
    <row r="20" spans="2:9">
      <c r="B20" s="771" t="s">
        <v>7023</v>
      </c>
      <c r="C20" s="784" t="s">
        <v>122</v>
      </c>
      <c r="D20" s="785" t="s">
        <v>122</v>
      </c>
      <c r="E20" s="785"/>
      <c r="F20" s="786" t="s">
        <v>122</v>
      </c>
      <c r="G20" s="786"/>
      <c r="H20" s="786" t="s">
        <v>122</v>
      </c>
      <c r="I20" s="786"/>
    </row>
    <row r="21" spans="2:9" ht="15.75">
      <c r="B21" s="773" t="s">
        <v>7024</v>
      </c>
      <c r="C21" s="770"/>
      <c r="D21" s="770"/>
      <c r="E21" s="770"/>
      <c r="F21" s="770"/>
      <c r="G21" s="770"/>
      <c r="H21" s="770"/>
      <c r="I21" s="770"/>
    </row>
    <row r="22" spans="2:9">
      <c r="B22" s="787" t="s">
        <v>6741</v>
      </c>
      <c r="C22" s="787" t="s">
        <v>206</v>
      </c>
      <c r="D22" s="788" t="s">
        <v>6742</v>
      </c>
      <c r="E22" s="787" t="s">
        <v>6743</v>
      </c>
      <c r="F22" s="789" t="s">
        <v>7025</v>
      </c>
      <c r="G22" s="789"/>
      <c r="H22" s="789" t="s">
        <v>7026</v>
      </c>
      <c r="I22" s="789"/>
    </row>
    <row r="23" spans="2:9" ht="67.5">
      <c r="B23" s="787" t="s">
        <v>6811</v>
      </c>
      <c r="C23" s="790" t="s">
        <v>6747</v>
      </c>
      <c r="D23" s="791" t="s">
        <v>6812</v>
      </c>
      <c r="E23" s="790" t="s">
        <v>6743</v>
      </c>
      <c r="F23" s="792">
        <v>16.059999999999999</v>
      </c>
      <c r="G23" s="792"/>
      <c r="H23" s="793" t="s">
        <v>122</v>
      </c>
      <c r="I23" s="793"/>
    </row>
    <row r="24" spans="2:9">
      <c r="B24" s="794"/>
      <c r="C24" s="795" t="s">
        <v>7027</v>
      </c>
      <c r="D24" s="796" t="s">
        <v>7028</v>
      </c>
      <c r="E24" s="797"/>
      <c r="F24" s="798" t="s">
        <v>7029</v>
      </c>
      <c r="G24" s="798"/>
      <c r="H24" s="798" t="s">
        <v>7030</v>
      </c>
      <c r="I24" s="798"/>
    </row>
    <row r="25" spans="2:9">
      <c r="B25" s="794"/>
      <c r="C25" s="799" t="s">
        <v>6977</v>
      </c>
      <c r="D25" s="800" t="s">
        <v>6979</v>
      </c>
      <c r="E25" s="801"/>
      <c r="F25" s="802">
        <v>8.98</v>
      </c>
      <c r="G25" s="802"/>
      <c r="H25" s="803" t="s">
        <v>7031</v>
      </c>
      <c r="I25" s="803"/>
    </row>
    <row r="26" spans="2:9">
      <c r="B26" s="794"/>
      <c r="C26" s="799" t="s">
        <v>6981</v>
      </c>
      <c r="D26" s="800" t="s">
        <v>6983</v>
      </c>
      <c r="E26" s="801"/>
      <c r="F26" s="802">
        <v>16.059999999999999</v>
      </c>
      <c r="G26" s="802"/>
      <c r="H26" s="803" t="s">
        <v>7031</v>
      </c>
      <c r="I26" s="803"/>
    </row>
    <row r="27" spans="2:9">
      <c r="B27" s="794"/>
      <c r="C27" s="799" t="s">
        <v>6985</v>
      </c>
      <c r="D27" s="800" t="s">
        <v>6987</v>
      </c>
      <c r="E27" s="801"/>
      <c r="F27" s="802">
        <v>29.9</v>
      </c>
      <c r="G27" s="802"/>
      <c r="H27" s="803" t="s">
        <v>7031</v>
      </c>
      <c r="I27" s="803"/>
    </row>
    <row r="28" spans="2:9">
      <c r="B28" s="794"/>
      <c r="C28" s="804" t="s">
        <v>7032</v>
      </c>
      <c r="D28" s="805" t="s">
        <v>122</v>
      </c>
      <c r="E28" s="805"/>
      <c r="F28" s="805"/>
      <c r="G28" s="805"/>
      <c r="H28" s="805"/>
      <c r="I28" s="805"/>
    </row>
    <row r="29" spans="2:9">
      <c r="B29" s="794"/>
      <c r="C29" s="770"/>
      <c r="D29" s="770"/>
      <c r="E29" s="770"/>
      <c r="F29" s="770"/>
      <c r="G29" s="770"/>
      <c r="H29" s="770"/>
      <c r="I29" s="770"/>
    </row>
    <row r="30" spans="2:9">
      <c r="B30" s="787" t="s">
        <v>6741</v>
      </c>
      <c r="C30" s="787" t="s">
        <v>206</v>
      </c>
      <c r="D30" s="788" t="s">
        <v>6742</v>
      </c>
      <c r="E30" s="787" t="s">
        <v>6743</v>
      </c>
      <c r="F30" s="789" t="s">
        <v>7025</v>
      </c>
      <c r="G30" s="789"/>
      <c r="H30" s="789" t="s">
        <v>7026</v>
      </c>
      <c r="I30" s="789"/>
    </row>
    <row r="31" spans="2:9" ht="33.75">
      <c r="B31" s="787" t="s">
        <v>6811</v>
      </c>
      <c r="C31" s="790" t="s">
        <v>6773</v>
      </c>
      <c r="D31" s="806" t="s">
        <v>6813</v>
      </c>
      <c r="E31" s="790" t="s">
        <v>6743</v>
      </c>
      <c r="F31" s="792">
        <v>3.5</v>
      </c>
      <c r="G31" s="792"/>
      <c r="H31" s="793" t="s">
        <v>122</v>
      </c>
      <c r="I31" s="793"/>
    </row>
    <row r="32" spans="2:9">
      <c r="B32" s="794"/>
      <c r="C32" s="795" t="s">
        <v>7027</v>
      </c>
      <c r="D32" s="796" t="s">
        <v>7028</v>
      </c>
      <c r="E32" s="797"/>
      <c r="F32" s="798" t="s">
        <v>7029</v>
      </c>
      <c r="G32" s="798"/>
      <c r="H32" s="798" t="s">
        <v>7030</v>
      </c>
      <c r="I32" s="798"/>
    </row>
    <row r="33" spans="2:9">
      <c r="B33" s="794"/>
      <c r="C33" s="799" t="s">
        <v>6981</v>
      </c>
      <c r="D33" s="800" t="s">
        <v>6983</v>
      </c>
      <c r="E33" s="801"/>
      <c r="F33" s="802">
        <v>3.69</v>
      </c>
      <c r="G33" s="802"/>
      <c r="H33" s="803" t="s">
        <v>7031</v>
      </c>
      <c r="I33" s="803"/>
    </row>
    <row r="34" spans="2:9">
      <c r="B34" s="794"/>
      <c r="C34" s="799" t="s">
        <v>6973</v>
      </c>
      <c r="D34" s="800" t="s">
        <v>6975</v>
      </c>
      <c r="E34" s="801"/>
      <c r="F34" s="802">
        <v>3.5</v>
      </c>
      <c r="G34" s="802"/>
      <c r="H34" s="803" t="s">
        <v>7031</v>
      </c>
      <c r="I34" s="803"/>
    </row>
    <row r="35" spans="2:9">
      <c r="B35" s="794"/>
      <c r="C35" s="799" t="s">
        <v>6985</v>
      </c>
      <c r="D35" s="800" t="s">
        <v>6987</v>
      </c>
      <c r="E35" s="801"/>
      <c r="F35" s="802">
        <v>2.58</v>
      </c>
      <c r="G35" s="802"/>
      <c r="H35" s="803" t="s">
        <v>7031</v>
      </c>
      <c r="I35" s="803"/>
    </row>
    <row r="36" spans="2:9">
      <c r="B36" s="794"/>
      <c r="C36" s="804" t="s">
        <v>7032</v>
      </c>
      <c r="D36" s="805" t="s">
        <v>122</v>
      </c>
      <c r="E36" s="805"/>
      <c r="F36" s="805"/>
      <c r="G36" s="805"/>
      <c r="H36" s="805"/>
      <c r="I36" s="805"/>
    </row>
    <row r="37" spans="2:9">
      <c r="B37" s="794"/>
      <c r="C37" s="770"/>
      <c r="D37" s="770"/>
      <c r="E37" s="770"/>
      <c r="F37" s="770"/>
      <c r="G37" s="770"/>
      <c r="H37" s="770"/>
      <c r="I37" s="770"/>
    </row>
    <row r="38" spans="2:9">
      <c r="B38" s="787" t="s">
        <v>6741</v>
      </c>
      <c r="C38" s="787" t="s">
        <v>206</v>
      </c>
      <c r="D38" s="788" t="s">
        <v>6742</v>
      </c>
      <c r="E38" s="787" t="s">
        <v>6743</v>
      </c>
      <c r="F38" s="789" t="s">
        <v>7025</v>
      </c>
      <c r="G38" s="789"/>
      <c r="H38" s="789" t="s">
        <v>7026</v>
      </c>
      <c r="I38" s="789"/>
    </row>
    <row r="39" spans="2:9" ht="78.75">
      <c r="B39" s="787" t="s">
        <v>6811</v>
      </c>
      <c r="C39" s="790" t="s">
        <v>6777</v>
      </c>
      <c r="D39" s="807" t="s">
        <v>6848</v>
      </c>
      <c r="E39" s="790" t="s">
        <v>6743</v>
      </c>
      <c r="F39" s="792">
        <v>78.760000000000005</v>
      </c>
      <c r="G39" s="792"/>
      <c r="H39" s="793" t="s">
        <v>122</v>
      </c>
      <c r="I39" s="793"/>
    </row>
    <row r="40" spans="2:9">
      <c r="B40" s="794"/>
      <c r="C40" s="795" t="s">
        <v>7027</v>
      </c>
      <c r="D40" s="796" t="s">
        <v>7028</v>
      </c>
      <c r="E40" s="797"/>
      <c r="F40" s="798" t="s">
        <v>7029</v>
      </c>
      <c r="G40" s="798"/>
      <c r="H40" s="798" t="s">
        <v>7030</v>
      </c>
      <c r="I40" s="798"/>
    </row>
    <row r="41" spans="2:9">
      <c r="B41" s="794"/>
      <c r="C41" s="799" t="s">
        <v>6989</v>
      </c>
      <c r="D41" s="800" t="s">
        <v>6991</v>
      </c>
      <c r="E41" s="801"/>
      <c r="F41" s="802">
        <v>96.99</v>
      </c>
      <c r="G41" s="802"/>
      <c r="H41" s="803" t="s">
        <v>7033</v>
      </c>
      <c r="I41" s="803"/>
    </row>
    <row r="42" spans="2:9">
      <c r="B42" s="794"/>
      <c r="C42" s="799" t="s">
        <v>6997</v>
      </c>
      <c r="D42" s="800" t="s">
        <v>6999</v>
      </c>
      <c r="E42" s="801"/>
      <c r="F42" s="802">
        <v>66.540000000000006</v>
      </c>
      <c r="G42" s="802"/>
      <c r="H42" s="803" t="s">
        <v>7033</v>
      </c>
      <c r="I42" s="803"/>
    </row>
    <row r="43" spans="2:9">
      <c r="B43" s="794"/>
      <c r="C43" s="799" t="s">
        <v>7018</v>
      </c>
      <c r="D43" s="800" t="s">
        <v>7020</v>
      </c>
      <c r="E43" s="801"/>
      <c r="F43" s="802">
        <v>78.760000000000005</v>
      </c>
      <c r="G43" s="802"/>
      <c r="H43" s="803" t="s">
        <v>7033</v>
      </c>
      <c r="I43" s="803"/>
    </row>
    <row r="44" spans="2:9">
      <c r="B44" s="794"/>
      <c r="C44" s="804" t="s">
        <v>7032</v>
      </c>
      <c r="D44" s="805" t="s">
        <v>122</v>
      </c>
      <c r="E44" s="805"/>
      <c r="F44" s="805"/>
      <c r="G44" s="805"/>
      <c r="H44" s="805"/>
      <c r="I44" s="805"/>
    </row>
    <row r="45" spans="2:9">
      <c r="B45" s="794"/>
      <c r="C45" s="770"/>
      <c r="D45" s="770"/>
      <c r="E45" s="770"/>
      <c r="F45" s="770"/>
      <c r="G45" s="770"/>
      <c r="H45" s="770"/>
      <c r="I45" s="770"/>
    </row>
    <row r="46" spans="2:9">
      <c r="B46" s="787" t="s">
        <v>6741</v>
      </c>
      <c r="C46" s="787" t="s">
        <v>206</v>
      </c>
      <c r="D46" s="788" t="s">
        <v>6742</v>
      </c>
      <c r="E46" s="787" t="s">
        <v>6743</v>
      </c>
      <c r="F46" s="789" t="s">
        <v>7025</v>
      </c>
      <c r="G46" s="789"/>
      <c r="H46" s="789" t="s">
        <v>7026</v>
      </c>
      <c r="I46" s="789"/>
    </row>
    <row r="47" spans="2:9" ht="22.5">
      <c r="B47" s="787" t="s">
        <v>6811</v>
      </c>
      <c r="C47" s="790" t="s">
        <v>6781</v>
      </c>
      <c r="D47" s="808" t="s">
        <v>6861</v>
      </c>
      <c r="E47" s="790" t="s">
        <v>6743</v>
      </c>
      <c r="F47" s="792">
        <v>176.38</v>
      </c>
      <c r="G47" s="792"/>
      <c r="H47" s="793" t="s">
        <v>122</v>
      </c>
      <c r="I47" s="793"/>
    </row>
    <row r="48" spans="2:9">
      <c r="B48" s="794"/>
      <c r="C48" s="795" t="s">
        <v>7027</v>
      </c>
      <c r="D48" s="796" t="s">
        <v>7028</v>
      </c>
      <c r="E48" s="797"/>
      <c r="F48" s="798" t="s">
        <v>7029</v>
      </c>
      <c r="G48" s="798"/>
      <c r="H48" s="798" t="s">
        <v>7030</v>
      </c>
      <c r="I48" s="798"/>
    </row>
    <row r="49" spans="2:9">
      <c r="B49" s="794"/>
      <c r="C49" s="799" t="s">
        <v>6989</v>
      </c>
      <c r="D49" s="800" t="s">
        <v>6991</v>
      </c>
      <c r="E49" s="801"/>
      <c r="F49" s="802">
        <v>176.38</v>
      </c>
      <c r="G49" s="802"/>
      <c r="H49" s="803" t="s">
        <v>7031</v>
      </c>
      <c r="I49" s="803"/>
    </row>
    <row r="50" spans="2:9">
      <c r="B50" s="794"/>
      <c r="C50" s="799" t="s">
        <v>6993</v>
      </c>
      <c r="D50" s="800" t="s">
        <v>6995</v>
      </c>
      <c r="E50" s="801"/>
      <c r="F50" s="802">
        <v>109.9</v>
      </c>
      <c r="G50" s="802"/>
      <c r="H50" s="803" t="s">
        <v>7031</v>
      </c>
      <c r="I50" s="803"/>
    </row>
    <row r="51" spans="2:9">
      <c r="B51" s="794"/>
      <c r="C51" s="799" t="s">
        <v>6997</v>
      </c>
      <c r="D51" s="800" t="s">
        <v>6999</v>
      </c>
      <c r="E51" s="801"/>
      <c r="F51" s="802">
        <v>239.61</v>
      </c>
      <c r="G51" s="802"/>
      <c r="H51" s="803" t="s">
        <v>7031</v>
      </c>
      <c r="I51" s="803"/>
    </row>
    <row r="52" spans="2:9">
      <c r="B52" s="794"/>
      <c r="C52" s="804" t="s">
        <v>7032</v>
      </c>
      <c r="D52" s="805" t="s">
        <v>122</v>
      </c>
      <c r="E52" s="805"/>
      <c r="F52" s="805"/>
      <c r="G52" s="805"/>
      <c r="H52" s="805"/>
      <c r="I52" s="805"/>
    </row>
    <row r="53" spans="2:9">
      <c r="B53" s="794"/>
      <c r="C53" s="770"/>
      <c r="D53" s="770"/>
      <c r="E53" s="770"/>
      <c r="F53" s="770"/>
      <c r="G53" s="770"/>
      <c r="H53" s="770"/>
      <c r="I53" s="770"/>
    </row>
    <row r="54" spans="2:9">
      <c r="B54" s="787" t="s">
        <v>6741</v>
      </c>
      <c r="C54" s="787" t="s">
        <v>206</v>
      </c>
      <c r="D54" s="788" t="s">
        <v>6742</v>
      </c>
      <c r="E54" s="787" t="s">
        <v>6743</v>
      </c>
      <c r="F54" s="789" t="s">
        <v>7025</v>
      </c>
      <c r="G54" s="789"/>
      <c r="H54" s="789" t="s">
        <v>7026</v>
      </c>
      <c r="I54" s="789"/>
    </row>
    <row r="55" spans="2:9" ht="33.75">
      <c r="B55" s="787" t="s">
        <v>6811</v>
      </c>
      <c r="C55" s="790" t="s">
        <v>6790</v>
      </c>
      <c r="D55" s="809" t="s">
        <v>6868</v>
      </c>
      <c r="E55" s="790" t="s">
        <v>6743</v>
      </c>
      <c r="F55" s="792">
        <v>290.67</v>
      </c>
      <c r="G55" s="792"/>
      <c r="H55" s="793" t="s">
        <v>122</v>
      </c>
      <c r="I55" s="793"/>
    </row>
    <row r="56" spans="2:9">
      <c r="B56" s="794"/>
      <c r="C56" s="795" t="s">
        <v>7027</v>
      </c>
      <c r="D56" s="796" t="s">
        <v>7028</v>
      </c>
      <c r="E56" s="797"/>
      <c r="F56" s="798" t="s">
        <v>7029</v>
      </c>
      <c r="G56" s="798"/>
      <c r="H56" s="798" t="s">
        <v>7030</v>
      </c>
      <c r="I56" s="798"/>
    </row>
    <row r="57" spans="2:9">
      <c r="B57" s="794"/>
      <c r="C57" s="799" t="s">
        <v>6989</v>
      </c>
      <c r="D57" s="800" t="s">
        <v>6991</v>
      </c>
      <c r="E57" s="801"/>
      <c r="F57" s="802">
        <v>352.9</v>
      </c>
      <c r="G57" s="802"/>
      <c r="H57" s="803" t="s">
        <v>7031</v>
      </c>
      <c r="I57" s="803"/>
    </row>
    <row r="58" spans="2:9">
      <c r="B58" s="794"/>
      <c r="C58" s="799" t="s">
        <v>6997</v>
      </c>
      <c r="D58" s="800" t="s">
        <v>6999</v>
      </c>
      <c r="E58" s="801"/>
      <c r="F58" s="802">
        <v>290.67</v>
      </c>
      <c r="G58" s="802"/>
      <c r="H58" s="803" t="s">
        <v>7031</v>
      </c>
      <c r="I58" s="803"/>
    </row>
    <row r="59" spans="2:9">
      <c r="B59" s="794"/>
      <c r="C59" s="799" t="s">
        <v>7001</v>
      </c>
      <c r="D59" s="800" t="s">
        <v>7003</v>
      </c>
      <c r="E59" s="801"/>
      <c r="F59" s="802">
        <v>207.6</v>
      </c>
      <c r="G59" s="802"/>
      <c r="H59" s="803" t="s">
        <v>7031</v>
      </c>
      <c r="I59" s="803"/>
    </row>
    <row r="60" spans="2:9">
      <c r="B60" s="794"/>
      <c r="C60" s="804" t="s">
        <v>7032</v>
      </c>
      <c r="D60" s="805" t="s">
        <v>122</v>
      </c>
      <c r="E60" s="805"/>
      <c r="F60" s="805"/>
      <c r="G60" s="805"/>
      <c r="H60" s="805"/>
      <c r="I60" s="805"/>
    </row>
    <row r="61" spans="2:9">
      <c r="B61" s="794"/>
      <c r="C61" s="770"/>
      <c r="D61" s="770"/>
      <c r="E61" s="770"/>
      <c r="F61" s="770"/>
      <c r="G61" s="770"/>
      <c r="H61" s="770"/>
      <c r="I61" s="770"/>
    </row>
    <row r="62" spans="2:9">
      <c r="B62" s="787" t="s">
        <v>6741</v>
      </c>
      <c r="C62" s="787" t="s">
        <v>206</v>
      </c>
      <c r="D62" s="788" t="s">
        <v>6742</v>
      </c>
      <c r="E62" s="787" t="s">
        <v>6743</v>
      </c>
      <c r="F62" s="789" t="s">
        <v>7025</v>
      </c>
      <c r="G62" s="789"/>
      <c r="H62" s="789" t="s">
        <v>7026</v>
      </c>
      <c r="I62" s="789"/>
    </row>
    <row r="63" spans="2:9" ht="78.75">
      <c r="B63" s="787" t="s">
        <v>6811</v>
      </c>
      <c r="C63" s="790" t="s">
        <v>6791</v>
      </c>
      <c r="D63" s="810" t="s">
        <v>6914</v>
      </c>
      <c r="E63" s="790" t="s">
        <v>6743</v>
      </c>
      <c r="F63" s="792">
        <v>154.88</v>
      </c>
      <c r="G63" s="792"/>
      <c r="H63" s="793" t="s">
        <v>122</v>
      </c>
      <c r="I63" s="793"/>
    </row>
    <row r="64" spans="2:9">
      <c r="B64" s="794"/>
      <c r="C64" s="795" t="s">
        <v>7027</v>
      </c>
      <c r="D64" s="796" t="s">
        <v>7028</v>
      </c>
      <c r="E64" s="797"/>
      <c r="F64" s="798" t="s">
        <v>7029</v>
      </c>
      <c r="G64" s="798"/>
      <c r="H64" s="798" t="s">
        <v>7030</v>
      </c>
      <c r="I64" s="798"/>
    </row>
    <row r="65" spans="2:9">
      <c r="B65" s="794"/>
      <c r="C65" s="799" t="s">
        <v>6989</v>
      </c>
      <c r="D65" s="800" t="s">
        <v>6991</v>
      </c>
      <c r="E65" s="801"/>
      <c r="F65" s="802">
        <v>339.9</v>
      </c>
      <c r="G65" s="802"/>
      <c r="H65" s="803" t="s">
        <v>7031</v>
      </c>
      <c r="I65" s="803"/>
    </row>
    <row r="66" spans="2:9">
      <c r="B66" s="794"/>
      <c r="C66" s="799" t="s">
        <v>7012</v>
      </c>
      <c r="D66" s="800" t="s">
        <v>7014</v>
      </c>
      <c r="E66" s="801"/>
      <c r="F66" s="802">
        <v>154.88</v>
      </c>
      <c r="G66" s="802"/>
      <c r="H66" s="803" t="s">
        <v>7031</v>
      </c>
      <c r="I66" s="803"/>
    </row>
    <row r="67" spans="2:9">
      <c r="B67" s="794"/>
      <c r="C67" s="799" t="s">
        <v>7015</v>
      </c>
      <c r="D67" s="800" t="s">
        <v>7017</v>
      </c>
      <c r="E67" s="801"/>
      <c r="F67" s="802">
        <v>57.93</v>
      </c>
      <c r="G67" s="802"/>
      <c r="H67" s="803" t="s">
        <v>7031</v>
      </c>
      <c r="I67" s="803"/>
    </row>
    <row r="68" spans="2:9">
      <c r="B68" s="794"/>
      <c r="C68" s="804" t="s">
        <v>7032</v>
      </c>
      <c r="D68" s="805" t="s">
        <v>122</v>
      </c>
      <c r="E68" s="805"/>
      <c r="F68" s="805"/>
      <c r="G68" s="805"/>
      <c r="H68" s="805"/>
      <c r="I68" s="805"/>
    </row>
    <row r="69" spans="2:9">
      <c r="B69" s="794"/>
      <c r="C69" s="770"/>
      <c r="D69" s="770"/>
      <c r="E69" s="770"/>
      <c r="F69" s="770"/>
      <c r="G69" s="770"/>
      <c r="H69" s="770"/>
      <c r="I69" s="770"/>
    </row>
    <row r="70" spans="2:9">
      <c r="B70" s="811">
        <v>43973</v>
      </c>
      <c r="C70" s="812"/>
      <c r="D70" s="770"/>
      <c r="E70" s="813"/>
      <c r="F70" s="813"/>
      <c r="G70" s="813"/>
      <c r="H70" s="813"/>
      <c r="I70" s="813"/>
    </row>
    <row r="71" spans="2:9">
      <c r="B71" s="794" t="s">
        <v>38</v>
      </c>
      <c r="C71" s="770"/>
      <c r="D71" s="770"/>
      <c r="E71" s="814" t="s">
        <v>7034</v>
      </c>
      <c r="F71" s="814"/>
      <c r="G71" s="815" t="s">
        <v>6953</v>
      </c>
      <c r="H71" s="815"/>
      <c r="I71" s="815"/>
    </row>
  </sheetData>
  <mergeCells count="154">
    <mergeCell ref="D68:I68"/>
    <mergeCell ref="B70:C70"/>
    <mergeCell ref="E71:F71"/>
    <mergeCell ref="G71:I71"/>
    <mergeCell ref="B1:I1"/>
    <mergeCell ref="D66:E66"/>
    <mergeCell ref="F66:G66"/>
    <mergeCell ref="H66:I66"/>
    <mergeCell ref="D67:E67"/>
    <mergeCell ref="F67:G67"/>
    <mergeCell ref="H67:I67"/>
    <mergeCell ref="F63:G63"/>
    <mergeCell ref="H63:I63"/>
    <mergeCell ref="D64:E64"/>
    <mergeCell ref="F64:G64"/>
    <mergeCell ref="H64:I64"/>
    <mergeCell ref="D65:E65"/>
    <mergeCell ref="F65:G65"/>
    <mergeCell ref="H65:I65"/>
    <mergeCell ref="D59:E59"/>
    <mergeCell ref="F59:G59"/>
    <mergeCell ref="H59:I59"/>
    <mergeCell ref="D60:I60"/>
    <mergeCell ref="F62:G62"/>
    <mergeCell ref="H62:I62"/>
    <mergeCell ref="D57:E57"/>
    <mergeCell ref="F57:G57"/>
    <mergeCell ref="H57:I57"/>
    <mergeCell ref="D58:E58"/>
    <mergeCell ref="F58:G58"/>
    <mergeCell ref="H58:I58"/>
    <mergeCell ref="D52:I52"/>
    <mergeCell ref="F54:G54"/>
    <mergeCell ref="H54:I54"/>
    <mergeCell ref="F55:G55"/>
    <mergeCell ref="H55:I55"/>
    <mergeCell ref="D56:E56"/>
    <mergeCell ref="F56:G56"/>
    <mergeCell ref="H56:I56"/>
    <mergeCell ref="D50:E50"/>
    <mergeCell ref="F50:G50"/>
    <mergeCell ref="H50:I50"/>
    <mergeCell ref="D51:E51"/>
    <mergeCell ref="F51:G51"/>
    <mergeCell ref="H51:I51"/>
    <mergeCell ref="F47:G47"/>
    <mergeCell ref="H47:I47"/>
    <mergeCell ref="D48:E48"/>
    <mergeCell ref="F48:G48"/>
    <mergeCell ref="H48:I48"/>
    <mergeCell ref="D49:E49"/>
    <mergeCell ref="F49:G49"/>
    <mergeCell ref="H49:I49"/>
    <mergeCell ref="D43:E43"/>
    <mergeCell ref="F43:G43"/>
    <mergeCell ref="H43:I43"/>
    <mergeCell ref="D44:I44"/>
    <mergeCell ref="F46:G46"/>
    <mergeCell ref="H46:I46"/>
    <mergeCell ref="D41:E41"/>
    <mergeCell ref="F41:G41"/>
    <mergeCell ref="H41:I41"/>
    <mergeCell ref="D42:E42"/>
    <mergeCell ref="F42:G42"/>
    <mergeCell ref="H42:I42"/>
    <mergeCell ref="D36:I36"/>
    <mergeCell ref="F38:G38"/>
    <mergeCell ref="H38:I38"/>
    <mergeCell ref="F39:G39"/>
    <mergeCell ref="H39:I39"/>
    <mergeCell ref="D40:E40"/>
    <mergeCell ref="F40:G40"/>
    <mergeCell ref="H40:I40"/>
    <mergeCell ref="D34:E34"/>
    <mergeCell ref="F34:G34"/>
    <mergeCell ref="H34:I34"/>
    <mergeCell ref="D35:E35"/>
    <mergeCell ref="F35:G35"/>
    <mergeCell ref="H35:I35"/>
    <mergeCell ref="F31:G31"/>
    <mergeCell ref="H31:I31"/>
    <mergeCell ref="D32:E32"/>
    <mergeCell ref="F32:G32"/>
    <mergeCell ref="H32:I32"/>
    <mergeCell ref="D33:E33"/>
    <mergeCell ref="F33:G33"/>
    <mergeCell ref="H33:I33"/>
    <mergeCell ref="D27:E27"/>
    <mergeCell ref="F27:G27"/>
    <mergeCell ref="H27:I27"/>
    <mergeCell ref="D28:I28"/>
    <mergeCell ref="F30:G30"/>
    <mergeCell ref="H30:I30"/>
    <mergeCell ref="D25:E25"/>
    <mergeCell ref="F25:G25"/>
    <mergeCell ref="H25:I25"/>
    <mergeCell ref="D26:E26"/>
    <mergeCell ref="F26:G26"/>
    <mergeCell ref="H26:I26"/>
    <mergeCell ref="F22:G22"/>
    <mergeCell ref="H22:I22"/>
    <mergeCell ref="F23:G23"/>
    <mergeCell ref="H23:I23"/>
    <mergeCell ref="D24:E24"/>
    <mergeCell ref="F24:G24"/>
    <mergeCell ref="H24:I24"/>
    <mergeCell ref="D19:E19"/>
    <mergeCell ref="F19:G19"/>
    <mergeCell ref="H19:I19"/>
    <mergeCell ref="D20:E20"/>
    <mergeCell ref="F20:G20"/>
    <mergeCell ref="H20:I20"/>
    <mergeCell ref="D17:E17"/>
    <mergeCell ref="F17:G17"/>
    <mergeCell ref="H17:I17"/>
    <mergeCell ref="D18:E18"/>
    <mergeCell ref="F18:G18"/>
    <mergeCell ref="H18:I18"/>
    <mergeCell ref="D15:E15"/>
    <mergeCell ref="F15:G15"/>
    <mergeCell ref="H15:I15"/>
    <mergeCell ref="D16:E16"/>
    <mergeCell ref="F16:G16"/>
    <mergeCell ref="H16:I16"/>
    <mergeCell ref="D13:E13"/>
    <mergeCell ref="F13:G13"/>
    <mergeCell ref="H13:I13"/>
    <mergeCell ref="D14:E14"/>
    <mergeCell ref="F14:G14"/>
    <mergeCell ref="H14:I14"/>
    <mergeCell ref="D11:E11"/>
    <mergeCell ref="F11:G11"/>
    <mergeCell ref="H11:I11"/>
    <mergeCell ref="D12:E12"/>
    <mergeCell ref="F12:G12"/>
    <mergeCell ref="H12:I12"/>
    <mergeCell ref="D9:E9"/>
    <mergeCell ref="F9:G9"/>
    <mergeCell ref="H9:I9"/>
    <mergeCell ref="D10:E10"/>
    <mergeCell ref="F10:G10"/>
    <mergeCell ref="H10:I10"/>
    <mergeCell ref="D7:E7"/>
    <mergeCell ref="F7:G7"/>
    <mergeCell ref="H7:I7"/>
    <mergeCell ref="D8:E8"/>
    <mergeCell ref="F8:G8"/>
    <mergeCell ref="H8:I8"/>
    <mergeCell ref="D5:E5"/>
    <mergeCell ref="F5:G5"/>
    <mergeCell ref="H5:I5"/>
    <mergeCell ref="D6:E6"/>
    <mergeCell ref="F6:G6"/>
    <mergeCell ref="H6:I6"/>
  </mergeCells>
  <conditionalFormatting sqref="B70:C70">
    <cfRule type="expression" dxfId="0" priority="1" stopIfTrue="1">
      <formula>$B$192&lt;&gt;""</formula>
    </cfRule>
  </conditionalFormatting>
  <dataValidations count="2">
    <dataValidation type="list" allowBlank="1" showInputMessage="1" showErrorMessage="1" sqref="C25:C27 C33:C35 C41:C43 C49:C51 C57:C59 C65:C67" xr:uid="{382E0CF8-A0B7-445C-A2F9-347CB79AE8C6}">
      <formula1>OFFSET(EMPRESAS,0,0,,1)</formula1>
    </dataValidation>
    <dataValidation type="list" allowBlank="1" showInputMessage="1" showErrorMessage="1" sqref="H23:I23 H31:I31 H39:I39 H47:I47 H55:I55 H63:I63" xr:uid="{37372FC4-0F20-4ED1-BFED-AC6C92DA526B}">
      <formula1>OFFSET(INDICES,0,0,,1)</formula1>
    </dataValidation>
  </dataValidation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64</vt:i4>
      </vt:variant>
    </vt:vector>
  </HeadingPairs>
  <TitlesOfParts>
    <vt:vector size="74" baseType="lpstr">
      <vt:lpstr>base (2)</vt:lpstr>
      <vt:lpstr>base</vt:lpstr>
      <vt:lpstr>Cronograma PAM</vt:lpstr>
      <vt:lpstr>BDI Edificação</vt:lpstr>
      <vt:lpstr>Grandes Itens</vt:lpstr>
      <vt:lpstr>composição dos itens</vt:lpstr>
      <vt:lpstr>Cartilha</vt:lpstr>
      <vt:lpstr>Composições</vt:lpstr>
      <vt:lpstr>Cotações</vt:lpstr>
      <vt:lpstr>comparação preço</vt:lpstr>
      <vt:lpstr>base!Area_de_impressao</vt:lpstr>
      <vt:lpstr>'base (2)'!Area_de_impressao</vt:lpstr>
      <vt:lpstr>'BDI Edificação'!Area_de_impressao</vt:lpstr>
      <vt:lpstr>Cartilha!Area_de_impressao</vt:lpstr>
      <vt:lpstr>'Cronograma PAM'!Area_de_impressao</vt:lpstr>
      <vt:lpstr>'Grandes Itens'!Area_de_impressao</vt:lpstr>
      <vt:lpstr>Cartilha!DadosExternos10</vt:lpstr>
      <vt:lpstr>Cartilha!DadosExternos10_1</vt:lpstr>
      <vt:lpstr>Cartilha!DadosExternos11</vt:lpstr>
      <vt:lpstr>Cartilha!DadosExternos11_1</vt:lpstr>
      <vt:lpstr>Cartilha!DadosExternos12</vt:lpstr>
      <vt:lpstr>Cartilha!DadosExternos12_1</vt:lpstr>
      <vt:lpstr>Cartilha!DadosExternos13</vt:lpstr>
      <vt:lpstr>Cartilha!DadosExternos13_1</vt:lpstr>
      <vt:lpstr>Cartilha!DadosExternos14</vt:lpstr>
      <vt:lpstr>Cartilha!DadosExternos14_1</vt:lpstr>
      <vt:lpstr>Cartilha!DadosExternos15</vt:lpstr>
      <vt:lpstr>Cartilha!DadosExternos15_1</vt:lpstr>
      <vt:lpstr>Cartilha!DadosExternos16</vt:lpstr>
      <vt:lpstr>Cartilha!DadosExternos16_1</vt:lpstr>
      <vt:lpstr>Cartilha!DadosExternos17</vt:lpstr>
      <vt:lpstr>Cartilha!DadosExternos17_1</vt:lpstr>
      <vt:lpstr>Cartilha!DadosExternos18</vt:lpstr>
      <vt:lpstr>Cartilha!DadosExternos18_1</vt:lpstr>
      <vt:lpstr>Cartilha!DadosExternos19</vt:lpstr>
      <vt:lpstr>Cartilha!DadosExternos19_1</vt:lpstr>
      <vt:lpstr>Cartilha!DadosExternos2</vt:lpstr>
      <vt:lpstr>Cartilha!DadosExternos2_1</vt:lpstr>
      <vt:lpstr>Cartilha!DadosExternos20</vt:lpstr>
      <vt:lpstr>Cartilha!DadosExternos20_1</vt:lpstr>
      <vt:lpstr>Cartilha!DadosExternos21</vt:lpstr>
      <vt:lpstr>Cartilha!DadosExternos21_1</vt:lpstr>
      <vt:lpstr>Cartilha!DadosExternos22</vt:lpstr>
      <vt:lpstr>Cartilha!DadosExternos22_1</vt:lpstr>
      <vt:lpstr>Cartilha!DadosExternos23</vt:lpstr>
      <vt:lpstr>Cartilha!DadosExternos23_1</vt:lpstr>
      <vt:lpstr>Cartilha!DadosExternos24</vt:lpstr>
      <vt:lpstr>Cartilha!DadosExternos24_1</vt:lpstr>
      <vt:lpstr>Cartilha!DadosExternos25</vt:lpstr>
      <vt:lpstr>Cartilha!DadosExternos25_1</vt:lpstr>
      <vt:lpstr>Cartilha!DadosExternos26</vt:lpstr>
      <vt:lpstr>Cartilha!DadosExternos26_1</vt:lpstr>
      <vt:lpstr>Cartilha!DadosExternos27</vt:lpstr>
      <vt:lpstr>Cartilha!DadosExternos27_1</vt:lpstr>
      <vt:lpstr>Cartilha!DadosExternos28</vt:lpstr>
      <vt:lpstr>Cartilha!DadosExternos28_1</vt:lpstr>
      <vt:lpstr>Cartilha!DadosExternos29</vt:lpstr>
      <vt:lpstr>Cartilha!DadosExternos29_1</vt:lpstr>
      <vt:lpstr>Cartilha!DadosExternos30</vt:lpstr>
      <vt:lpstr>Cartilha!DadosExternos30_1</vt:lpstr>
      <vt:lpstr>Cartilha!DadosExternos31</vt:lpstr>
      <vt:lpstr>Cartilha!DadosExternos31_1</vt:lpstr>
      <vt:lpstr>Cartilha!DadosExternos32</vt:lpstr>
      <vt:lpstr>Cartilha!DadosExternos32_1</vt:lpstr>
      <vt:lpstr>Cartilha!DadosExternos33</vt:lpstr>
      <vt:lpstr>Cartilha!DadosExternos33_1</vt:lpstr>
      <vt:lpstr>Cartilha!DadosExternos34</vt:lpstr>
      <vt:lpstr>Cartilha!DadosExternos34_1</vt:lpstr>
      <vt:lpstr>Cartilha!DadosExternos5</vt:lpstr>
      <vt:lpstr>Cartilha!DadosExternos5_1</vt:lpstr>
      <vt:lpstr>Cartilha!DadosExternos6</vt:lpstr>
      <vt:lpstr>Cartilha!DadosExternos6_1</vt:lpstr>
      <vt:lpstr>Cartilha!Titulos_de_impressao</vt:lpstr>
      <vt:lpstr>'Grandes Itens'!Titulos_de_impressao</vt:lpstr>
    </vt:vector>
  </TitlesOfParts>
  <Company>PARANACIDADE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Hélio Sabino Deitos</dc:creator>
  <cp:lastModifiedBy>EngenhariaFernanda</cp:lastModifiedBy>
  <cp:lastPrinted>2020-11-12T20:18:03Z</cp:lastPrinted>
  <dcterms:created xsi:type="dcterms:W3CDTF">2012-01-30T17:22:00Z</dcterms:created>
  <dcterms:modified xsi:type="dcterms:W3CDTF">2020-11-12T20:19:06Z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1046-11.2.0.9739</vt:lpwstr>
  </property>
</Properties>
</file>